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D:\jiaweilihiter\Xun\"/>
    </mc:Choice>
  </mc:AlternateContent>
  <xr:revisionPtr revIDLastSave="0" documentId="13_ncr:1_{FD83B21E-67B8-4549-9D00-200B7BA502C9}" xr6:coauthVersionLast="43" xr6:coauthVersionMax="43" xr10:uidLastSave="{00000000-0000-0000-0000-000000000000}"/>
  <bookViews>
    <workbookView xWindow="885" yWindow="1470" windowWidth="24270" windowHeight="11835" tabRatio="936" activeTab="2" xr2:uid="{00000000-000D-0000-FFFF-FFFF00000000}"/>
  </bookViews>
  <sheets>
    <sheet name="选股结果" sheetId="8" r:id="rId1"/>
    <sheet name="基本信息" sheetId="4" r:id="rId2"/>
    <sheet name="Chart1" sheetId="37" r:id="rId3"/>
    <sheet name="行业涨跌" sheetId="34" r:id="rId4"/>
    <sheet name="股票涨跌" sheetId="35" r:id="rId5"/>
    <sheet name="DIFF偏离-日线" sheetId="26" r:id="rId6"/>
    <sheet name="MACD背离-日线" sheetId="2" r:id="rId7"/>
    <sheet name="周期-MIN60" sheetId="33" r:id="rId8"/>
    <sheet name="周期-MIN30" sheetId="29" r:id="rId9"/>
    <sheet name="周期-MIN15" sheetId="31" r:id="rId10"/>
    <sheet name="周期-MIN5" sheetId="32" r:id="rId11"/>
    <sheet name="股票价格" sheetId="25" r:id="rId12"/>
    <sheet name="原始价格" sheetId="36" r:id="rId13"/>
    <sheet name="综合选股" sheetId="3" r:id="rId1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4" i="8" l="1"/>
  <c r="O13" i="8"/>
  <c r="J117" i="33"/>
  <c r="J118" i="33" s="1"/>
  <c r="J119" i="33" s="1"/>
  <c r="J120" i="33" s="1"/>
  <c r="J121" i="33" s="1"/>
  <c r="J122" i="33" s="1"/>
  <c r="J123" i="33" s="1"/>
  <c r="J124" i="33" s="1"/>
  <c r="J125" i="33" s="1"/>
  <c r="J126" i="33" s="1"/>
  <c r="J127" i="33" s="1"/>
  <c r="J128" i="33" s="1"/>
  <c r="J129" i="33" s="1"/>
  <c r="J130" i="33" s="1"/>
  <c r="J131" i="33" s="1"/>
  <c r="J132" i="33" s="1"/>
  <c r="J133" i="33" s="1"/>
  <c r="J116" i="33"/>
  <c r="F5" i="34" l="1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2367" i="3"/>
  <c r="M2368" i="3"/>
  <c r="M2369" i="3"/>
  <c r="M2370" i="3"/>
  <c r="M2371" i="3"/>
  <c r="M2372" i="3"/>
  <c r="M2373" i="3"/>
  <c r="M2374" i="3"/>
  <c r="M2375" i="3"/>
  <c r="M2376" i="3"/>
  <c r="M2377" i="3"/>
  <c r="M2378" i="3"/>
  <c r="M2379" i="3"/>
  <c r="M2380" i="3"/>
  <c r="M2381" i="3"/>
  <c r="M2382" i="3"/>
  <c r="M2383" i="3"/>
  <c r="M2384" i="3"/>
  <c r="M2385" i="3"/>
  <c r="M2386" i="3"/>
  <c r="M2387" i="3"/>
  <c r="M2388" i="3"/>
  <c r="M2389" i="3"/>
  <c r="M2390" i="3"/>
  <c r="M2391" i="3"/>
  <c r="M2392" i="3"/>
  <c r="M2393" i="3"/>
  <c r="M2394" i="3"/>
  <c r="M2395" i="3"/>
  <c r="M2396" i="3"/>
  <c r="M2397" i="3"/>
  <c r="M2398" i="3"/>
  <c r="M2399" i="3"/>
  <c r="M2400" i="3"/>
  <c r="M2401" i="3"/>
  <c r="M2402" i="3"/>
  <c r="M2403" i="3"/>
  <c r="M2404" i="3"/>
  <c r="M2405" i="3"/>
  <c r="M2406" i="3"/>
  <c r="M2407" i="3"/>
  <c r="M2408" i="3"/>
  <c r="M2409" i="3"/>
  <c r="M2410" i="3"/>
  <c r="M2411" i="3"/>
  <c r="M2412" i="3"/>
  <c r="M2413" i="3"/>
  <c r="M2414" i="3"/>
  <c r="M2415" i="3"/>
  <c r="M2416" i="3"/>
  <c r="M2417" i="3"/>
  <c r="M2418" i="3"/>
  <c r="M2419" i="3"/>
  <c r="M2420" i="3"/>
  <c r="M2421" i="3"/>
  <c r="M2422" i="3"/>
  <c r="M2423" i="3"/>
  <c r="M2424" i="3"/>
  <c r="M2425" i="3"/>
  <c r="M2426" i="3"/>
  <c r="M2427" i="3"/>
  <c r="M2428" i="3"/>
  <c r="M2429" i="3"/>
  <c r="M2430" i="3"/>
  <c r="M2431" i="3"/>
  <c r="M2432" i="3"/>
  <c r="M2433" i="3"/>
  <c r="M2434" i="3"/>
  <c r="M2435" i="3"/>
  <c r="M2436" i="3"/>
  <c r="M2437" i="3"/>
  <c r="M2438" i="3"/>
  <c r="M2439" i="3"/>
  <c r="M2440" i="3"/>
  <c r="M2441" i="3"/>
  <c r="M2442" i="3"/>
  <c r="M2443" i="3"/>
  <c r="M2444" i="3"/>
  <c r="M2445" i="3"/>
  <c r="M2446" i="3"/>
  <c r="M2447" i="3"/>
  <c r="M2448" i="3"/>
  <c r="M2449" i="3"/>
  <c r="M2450" i="3"/>
  <c r="M2451" i="3"/>
  <c r="M2452" i="3"/>
  <c r="M2453" i="3"/>
  <c r="M2454" i="3"/>
  <c r="M2455" i="3"/>
  <c r="M2456" i="3"/>
  <c r="M2457" i="3"/>
  <c r="M2458" i="3"/>
  <c r="M2459" i="3"/>
  <c r="M2460" i="3"/>
  <c r="M2461" i="3"/>
  <c r="M2462" i="3"/>
  <c r="M2463" i="3"/>
  <c r="M2464" i="3"/>
  <c r="M2465" i="3"/>
  <c r="M2466" i="3"/>
  <c r="M2467" i="3"/>
  <c r="M2468" i="3"/>
  <c r="M2469" i="3"/>
  <c r="M2470" i="3"/>
  <c r="M2471" i="3"/>
  <c r="M2472" i="3"/>
  <c r="M2473" i="3"/>
  <c r="M2474" i="3"/>
  <c r="M2475" i="3"/>
  <c r="M2476" i="3"/>
  <c r="M2477" i="3"/>
  <c r="M2478" i="3"/>
  <c r="M2479" i="3"/>
  <c r="M2480" i="3"/>
  <c r="M2481" i="3"/>
  <c r="M2482" i="3"/>
  <c r="M2483" i="3"/>
  <c r="M2484" i="3"/>
  <c r="M2485" i="3"/>
  <c r="M2486" i="3"/>
  <c r="M2487" i="3"/>
  <c r="M2488" i="3"/>
  <c r="M2489" i="3"/>
  <c r="M2490" i="3"/>
  <c r="M2491" i="3"/>
  <c r="M2492" i="3"/>
  <c r="M2493" i="3"/>
  <c r="M2494" i="3"/>
  <c r="M2495" i="3"/>
  <c r="M2496" i="3"/>
  <c r="M2497" i="3"/>
  <c r="M2498" i="3"/>
  <c r="M2499" i="3"/>
  <c r="M2500" i="3"/>
  <c r="M2501" i="3"/>
  <c r="M2502" i="3"/>
  <c r="M2503" i="3"/>
  <c r="M2504" i="3"/>
  <c r="M2505" i="3"/>
  <c r="M2506" i="3"/>
  <c r="M2507" i="3"/>
  <c r="M2508" i="3"/>
  <c r="M2509" i="3"/>
  <c r="M2510" i="3"/>
  <c r="M2511" i="3"/>
  <c r="M2512" i="3"/>
  <c r="M2513" i="3"/>
  <c r="M2514" i="3"/>
  <c r="M2515" i="3"/>
  <c r="M2516" i="3"/>
  <c r="M2517" i="3"/>
  <c r="M2518" i="3"/>
  <c r="M2519" i="3"/>
  <c r="M2520" i="3"/>
  <c r="M2521" i="3"/>
  <c r="M2522" i="3"/>
  <c r="M2523" i="3"/>
  <c r="M2524" i="3"/>
  <c r="M2525" i="3"/>
  <c r="M2526" i="3"/>
  <c r="M2527" i="3"/>
  <c r="M2528" i="3"/>
  <c r="M2529" i="3"/>
  <c r="M2530" i="3"/>
  <c r="M2531" i="3"/>
  <c r="M2532" i="3"/>
  <c r="M2533" i="3"/>
  <c r="M2534" i="3"/>
  <c r="M2535" i="3"/>
  <c r="M2536" i="3"/>
  <c r="M2537" i="3"/>
  <c r="M2538" i="3"/>
  <c r="M2539" i="3"/>
  <c r="M2540" i="3"/>
  <c r="M2541" i="3"/>
  <c r="M2542" i="3"/>
  <c r="M2543" i="3"/>
  <c r="M2544" i="3"/>
  <c r="M2545" i="3"/>
  <c r="M2546" i="3"/>
  <c r="M2547" i="3"/>
  <c r="M2548" i="3"/>
  <c r="M2549" i="3"/>
  <c r="M2550" i="3"/>
  <c r="M2551" i="3"/>
  <c r="M2552" i="3"/>
  <c r="M2553" i="3"/>
  <c r="M2554" i="3"/>
  <c r="M2555" i="3"/>
  <c r="M2556" i="3"/>
  <c r="M2557" i="3"/>
  <c r="M2558" i="3"/>
  <c r="M2559" i="3"/>
  <c r="M2560" i="3"/>
  <c r="M2561" i="3"/>
  <c r="M2562" i="3"/>
  <c r="M2563" i="3"/>
  <c r="M2564" i="3"/>
  <c r="M2565" i="3"/>
  <c r="M2566" i="3"/>
  <c r="M2567" i="3"/>
  <c r="M2568" i="3"/>
  <c r="M2569" i="3"/>
  <c r="M2570" i="3"/>
  <c r="M2571" i="3"/>
  <c r="M2572" i="3"/>
  <c r="M2573" i="3"/>
  <c r="M2574" i="3"/>
  <c r="M2575" i="3"/>
  <c r="M2576" i="3"/>
  <c r="M2577" i="3"/>
  <c r="M2578" i="3"/>
  <c r="M2579" i="3"/>
  <c r="M2580" i="3"/>
  <c r="M2581" i="3"/>
  <c r="M2582" i="3"/>
  <c r="M2583" i="3"/>
  <c r="M2584" i="3"/>
  <c r="M2585" i="3"/>
  <c r="M2586" i="3"/>
  <c r="M2587" i="3"/>
  <c r="M2588" i="3"/>
  <c r="M2589" i="3"/>
  <c r="M2590" i="3"/>
  <c r="M2591" i="3"/>
  <c r="M2592" i="3"/>
  <c r="M2593" i="3"/>
  <c r="M2594" i="3"/>
  <c r="M2595" i="3"/>
  <c r="M2596" i="3"/>
  <c r="M2597" i="3"/>
  <c r="M2598" i="3"/>
  <c r="M2599" i="3"/>
  <c r="M2600" i="3"/>
  <c r="M2601" i="3"/>
  <c r="M2602" i="3"/>
  <c r="M2603" i="3"/>
  <c r="M2604" i="3"/>
  <c r="M2605" i="3"/>
  <c r="M2606" i="3"/>
  <c r="M2607" i="3"/>
  <c r="M2608" i="3"/>
  <c r="M2609" i="3"/>
  <c r="M2610" i="3"/>
  <c r="M2611" i="3"/>
  <c r="M2612" i="3"/>
  <c r="M2613" i="3"/>
  <c r="M2614" i="3"/>
  <c r="M2615" i="3"/>
  <c r="M2616" i="3"/>
  <c r="M2617" i="3"/>
  <c r="M2618" i="3"/>
  <c r="M2619" i="3"/>
  <c r="M2620" i="3"/>
  <c r="M2621" i="3"/>
  <c r="M2622" i="3"/>
  <c r="M2623" i="3"/>
  <c r="M2624" i="3"/>
  <c r="M2625" i="3"/>
  <c r="M2626" i="3"/>
  <c r="M2627" i="3"/>
  <c r="M2628" i="3"/>
  <c r="M2629" i="3"/>
  <c r="M2630" i="3"/>
  <c r="M2631" i="3"/>
  <c r="M2632" i="3"/>
  <c r="M2633" i="3"/>
  <c r="M2634" i="3"/>
  <c r="M2635" i="3"/>
  <c r="M2636" i="3"/>
  <c r="M2637" i="3"/>
  <c r="M2638" i="3"/>
  <c r="M2639" i="3"/>
  <c r="M2640" i="3"/>
  <c r="M2641" i="3"/>
  <c r="M2642" i="3"/>
  <c r="M2643" i="3"/>
  <c r="M2644" i="3"/>
  <c r="M2645" i="3"/>
  <c r="M2646" i="3"/>
  <c r="M2647" i="3"/>
  <c r="M2648" i="3"/>
  <c r="M2649" i="3"/>
  <c r="M2650" i="3"/>
  <c r="M2651" i="3"/>
  <c r="M2652" i="3"/>
  <c r="M2653" i="3"/>
  <c r="M2654" i="3"/>
  <c r="M2655" i="3"/>
  <c r="M2656" i="3"/>
  <c r="M2657" i="3"/>
  <c r="M2658" i="3"/>
  <c r="M2659" i="3"/>
  <c r="M2660" i="3"/>
  <c r="M2661" i="3"/>
  <c r="M2662" i="3"/>
  <c r="M2663" i="3"/>
  <c r="M2664" i="3"/>
  <c r="M2665" i="3"/>
  <c r="M2666" i="3"/>
  <c r="M2667" i="3"/>
  <c r="M2668" i="3"/>
  <c r="M2669" i="3"/>
  <c r="M2670" i="3"/>
  <c r="M2671" i="3"/>
  <c r="M2672" i="3"/>
  <c r="M2673" i="3"/>
  <c r="M2674" i="3"/>
  <c r="M2675" i="3"/>
  <c r="M2676" i="3"/>
  <c r="M2677" i="3"/>
  <c r="M2678" i="3"/>
  <c r="M2679" i="3"/>
  <c r="M2680" i="3"/>
  <c r="M2681" i="3"/>
  <c r="M2682" i="3"/>
  <c r="M2683" i="3"/>
  <c r="M2684" i="3"/>
  <c r="M2685" i="3"/>
  <c r="M2686" i="3"/>
  <c r="M2687" i="3"/>
  <c r="M2688" i="3"/>
  <c r="M2689" i="3"/>
  <c r="M2690" i="3"/>
  <c r="M2691" i="3"/>
  <c r="M2692" i="3"/>
  <c r="M2693" i="3"/>
  <c r="M2694" i="3"/>
  <c r="M2695" i="3"/>
  <c r="M2696" i="3"/>
  <c r="M2697" i="3"/>
  <c r="M2698" i="3"/>
  <c r="M2699" i="3"/>
  <c r="M2700" i="3"/>
  <c r="M2701" i="3"/>
  <c r="M2702" i="3"/>
  <c r="M2703" i="3"/>
  <c r="M2704" i="3"/>
  <c r="M2705" i="3"/>
  <c r="M2706" i="3"/>
  <c r="M2707" i="3"/>
  <c r="M2708" i="3"/>
  <c r="M2709" i="3"/>
  <c r="M2710" i="3"/>
  <c r="M2711" i="3"/>
  <c r="M2712" i="3"/>
  <c r="M2713" i="3"/>
  <c r="M2714" i="3"/>
  <c r="M2715" i="3"/>
  <c r="M2716" i="3"/>
  <c r="M2717" i="3"/>
  <c r="M2718" i="3"/>
  <c r="M2719" i="3"/>
  <c r="M2720" i="3"/>
  <c r="M2721" i="3"/>
  <c r="M2722" i="3"/>
  <c r="M2723" i="3"/>
  <c r="M2724" i="3"/>
  <c r="M2725" i="3"/>
  <c r="M2726" i="3"/>
  <c r="M2727" i="3"/>
  <c r="M2728" i="3"/>
  <c r="M2729" i="3"/>
  <c r="M2730" i="3"/>
  <c r="M2731" i="3"/>
  <c r="M2732" i="3"/>
  <c r="M2733" i="3"/>
  <c r="M2734" i="3"/>
  <c r="M2735" i="3"/>
  <c r="M2736" i="3"/>
  <c r="M2737" i="3"/>
  <c r="M2738" i="3"/>
  <c r="M2739" i="3"/>
  <c r="M2740" i="3"/>
  <c r="M2741" i="3"/>
  <c r="M2742" i="3"/>
  <c r="M2743" i="3"/>
  <c r="M2744" i="3"/>
  <c r="M2745" i="3"/>
  <c r="M2746" i="3"/>
  <c r="M2747" i="3"/>
  <c r="M2748" i="3"/>
  <c r="M2749" i="3"/>
  <c r="M2750" i="3"/>
  <c r="M2751" i="3"/>
  <c r="M2752" i="3"/>
  <c r="M2753" i="3"/>
  <c r="M2754" i="3"/>
  <c r="M2755" i="3"/>
  <c r="M2756" i="3"/>
  <c r="M2757" i="3"/>
  <c r="M2758" i="3"/>
  <c r="M2759" i="3"/>
  <c r="M2760" i="3"/>
  <c r="M2761" i="3"/>
  <c r="M2762" i="3"/>
  <c r="M2763" i="3"/>
  <c r="M2764" i="3"/>
  <c r="M2765" i="3"/>
  <c r="M2766" i="3"/>
  <c r="M2767" i="3"/>
  <c r="M2768" i="3"/>
  <c r="M2769" i="3"/>
  <c r="M2770" i="3"/>
  <c r="M2771" i="3"/>
  <c r="M2772" i="3"/>
  <c r="M2773" i="3"/>
  <c r="M2774" i="3"/>
  <c r="M2775" i="3"/>
  <c r="M2776" i="3"/>
  <c r="M2777" i="3"/>
  <c r="M2778" i="3"/>
  <c r="M2779" i="3"/>
  <c r="M2780" i="3"/>
  <c r="M2781" i="3"/>
  <c r="M2782" i="3"/>
  <c r="M2783" i="3"/>
  <c r="M2784" i="3"/>
  <c r="M2785" i="3"/>
  <c r="M2786" i="3"/>
  <c r="M2787" i="3"/>
  <c r="M2788" i="3"/>
  <c r="M2789" i="3"/>
  <c r="M2790" i="3"/>
  <c r="M2791" i="3"/>
  <c r="M2792" i="3"/>
  <c r="M2793" i="3"/>
  <c r="M2794" i="3"/>
  <c r="M2795" i="3"/>
  <c r="M2796" i="3"/>
  <c r="M2797" i="3"/>
  <c r="M2798" i="3"/>
  <c r="M2799" i="3"/>
  <c r="M2800" i="3"/>
  <c r="M2801" i="3"/>
  <c r="M2802" i="3"/>
  <c r="M2803" i="3"/>
  <c r="M2804" i="3"/>
  <c r="M2805" i="3"/>
  <c r="M2806" i="3"/>
  <c r="M2807" i="3"/>
  <c r="M2808" i="3"/>
  <c r="M2809" i="3"/>
  <c r="M2810" i="3"/>
  <c r="M2811" i="3"/>
  <c r="M2812" i="3"/>
  <c r="M2813" i="3"/>
  <c r="M2814" i="3"/>
  <c r="M2815" i="3"/>
  <c r="M2816" i="3"/>
  <c r="M2817" i="3"/>
  <c r="M2818" i="3"/>
  <c r="M2819" i="3"/>
  <c r="M2820" i="3"/>
  <c r="M2821" i="3"/>
  <c r="M2822" i="3"/>
  <c r="M2823" i="3"/>
  <c r="M2824" i="3"/>
  <c r="M2825" i="3"/>
  <c r="M2826" i="3"/>
  <c r="M2827" i="3"/>
  <c r="M2828" i="3"/>
  <c r="M2829" i="3"/>
  <c r="M2830" i="3"/>
  <c r="M2831" i="3"/>
  <c r="M2832" i="3"/>
  <c r="M2833" i="3"/>
  <c r="M2834" i="3"/>
  <c r="M2835" i="3"/>
  <c r="M2836" i="3"/>
  <c r="M2837" i="3"/>
  <c r="M2838" i="3"/>
  <c r="M2839" i="3"/>
  <c r="M2840" i="3"/>
  <c r="M2841" i="3"/>
  <c r="M2842" i="3"/>
  <c r="M2843" i="3"/>
  <c r="M2844" i="3"/>
  <c r="M2845" i="3"/>
  <c r="M2846" i="3"/>
  <c r="M2847" i="3"/>
  <c r="M2848" i="3"/>
  <c r="M2849" i="3"/>
  <c r="M2850" i="3"/>
  <c r="M2851" i="3"/>
  <c r="M2852" i="3"/>
  <c r="M2853" i="3"/>
  <c r="M2854" i="3"/>
  <c r="M2855" i="3"/>
  <c r="M2856" i="3"/>
  <c r="M2857" i="3"/>
  <c r="M2858" i="3"/>
  <c r="M2859" i="3"/>
  <c r="M2860" i="3"/>
  <c r="M2861" i="3"/>
  <c r="M2862" i="3"/>
  <c r="M2863" i="3"/>
  <c r="M2864" i="3"/>
  <c r="M2865" i="3"/>
  <c r="M2866" i="3"/>
  <c r="M2867" i="3"/>
  <c r="M2868" i="3"/>
  <c r="M2869" i="3"/>
  <c r="M2870" i="3"/>
  <c r="M2871" i="3"/>
  <c r="M2872" i="3"/>
  <c r="M2873" i="3"/>
  <c r="M2874" i="3"/>
  <c r="M2875" i="3"/>
  <c r="M2876" i="3"/>
  <c r="M2877" i="3"/>
  <c r="M2878" i="3"/>
  <c r="M2879" i="3"/>
  <c r="M2880" i="3"/>
  <c r="M2881" i="3"/>
  <c r="M2882" i="3"/>
  <c r="M2883" i="3"/>
  <c r="M2884" i="3"/>
  <c r="M2885" i="3"/>
  <c r="M2886" i="3"/>
  <c r="M2887" i="3"/>
  <c r="M2888" i="3"/>
  <c r="M2889" i="3"/>
  <c r="M2890" i="3"/>
  <c r="M2891" i="3"/>
  <c r="M2892" i="3"/>
  <c r="M2893" i="3"/>
  <c r="M2894" i="3"/>
  <c r="M2895" i="3"/>
  <c r="M2896" i="3"/>
  <c r="M2897" i="3"/>
  <c r="M2898" i="3"/>
  <c r="M2899" i="3"/>
  <c r="M2900" i="3"/>
  <c r="M2901" i="3"/>
  <c r="M2902" i="3"/>
  <c r="M2903" i="3"/>
  <c r="M2904" i="3"/>
  <c r="M2905" i="3"/>
  <c r="M2906" i="3"/>
  <c r="M2907" i="3"/>
  <c r="M2908" i="3"/>
  <c r="M2909" i="3"/>
  <c r="M2910" i="3"/>
  <c r="M2911" i="3"/>
  <c r="M2912" i="3"/>
  <c r="M2913" i="3"/>
  <c r="M2914" i="3"/>
  <c r="M2915" i="3"/>
  <c r="M2916" i="3"/>
  <c r="M2917" i="3"/>
  <c r="M2918" i="3"/>
  <c r="M2919" i="3"/>
  <c r="M2920" i="3"/>
  <c r="M2921" i="3"/>
  <c r="M2922" i="3"/>
  <c r="M2923" i="3"/>
  <c r="M2924" i="3"/>
  <c r="M2925" i="3"/>
  <c r="M2926" i="3"/>
  <c r="M2927" i="3"/>
  <c r="M2928" i="3"/>
  <c r="M2929" i="3"/>
  <c r="M2930" i="3"/>
  <c r="M2931" i="3"/>
  <c r="M2932" i="3"/>
  <c r="M2933" i="3"/>
  <c r="M2934" i="3"/>
  <c r="M2935" i="3"/>
  <c r="M2936" i="3"/>
  <c r="M2937" i="3"/>
  <c r="M2938" i="3"/>
  <c r="M2939" i="3"/>
  <c r="M2940" i="3"/>
  <c r="M2941" i="3"/>
  <c r="M2942" i="3"/>
  <c r="M2943" i="3"/>
  <c r="M2944" i="3"/>
  <c r="M2945" i="3"/>
  <c r="M2946" i="3"/>
  <c r="M2947" i="3"/>
  <c r="M2948" i="3"/>
  <c r="M2949" i="3"/>
  <c r="M2950" i="3"/>
  <c r="M2951" i="3"/>
  <c r="M2952" i="3"/>
  <c r="M2953" i="3"/>
  <c r="M2954" i="3"/>
  <c r="M2955" i="3"/>
  <c r="M2956" i="3"/>
  <c r="M2957" i="3"/>
  <c r="M2958" i="3"/>
  <c r="M2959" i="3"/>
  <c r="M2960" i="3"/>
  <c r="M2961" i="3"/>
  <c r="M2962" i="3"/>
  <c r="M2963" i="3"/>
  <c r="M2964" i="3"/>
  <c r="M2965" i="3"/>
  <c r="M2966" i="3"/>
  <c r="M2967" i="3"/>
  <c r="M2968" i="3"/>
  <c r="M2969" i="3"/>
  <c r="M2970" i="3"/>
  <c r="M2971" i="3"/>
  <c r="M2972" i="3"/>
  <c r="M2973" i="3"/>
  <c r="M2974" i="3"/>
  <c r="M2975" i="3"/>
  <c r="M2976" i="3"/>
  <c r="M2977" i="3"/>
  <c r="M2978" i="3"/>
  <c r="M2979" i="3"/>
  <c r="M2980" i="3"/>
  <c r="M2981" i="3"/>
  <c r="M2982" i="3"/>
  <c r="M2983" i="3"/>
  <c r="M2984" i="3"/>
  <c r="M2985" i="3"/>
  <c r="M2986" i="3"/>
  <c r="M2987" i="3"/>
  <c r="M2988" i="3"/>
  <c r="M2989" i="3"/>
  <c r="M2990" i="3"/>
  <c r="M2991" i="3"/>
  <c r="M2992" i="3"/>
  <c r="M2993" i="3"/>
  <c r="M2994" i="3"/>
  <c r="M2995" i="3"/>
  <c r="M2996" i="3"/>
  <c r="M2997" i="3"/>
  <c r="M2998" i="3"/>
  <c r="M2999" i="3"/>
  <c r="M3000" i="3"/>
  <c r="M3001" i="3"/>
  <c r="M3002" i="3"/>
  <c r="M3003" i="3"/>
  <c r="M3004" i="3"/>
  <c r="M3005" i="3"/>
  <c r="M3006" i="3"/>
  <c r="M3007" i="3"/>
  <c r="M3008" i="3"/>
  <c r="M3009" i="3"/>
  <c r="M3010" i="3"/>
  <c r="M3011" i="3"/>
  <c r="M3012" i="3"/>
  <c r="M3013" i="3"/>
  <c r="M3014" i="3"/>
  <c r="M3015" i="3"/>
  <c r="M3016" i="3"/>
  <c r="M3017" i="3"/>
  <c r="M3018" i="3"/>
  <c r="M3019" i="3"/>
  <c r="M3020" i="3"/>
  <c r="M3021" i="3"/>
  <c r="M3022" i="3"/>
  <c r="M3023" i="3"/>
  <c r="M3024" i="3"/>
  <c r="M3025" i="3"/>
  <c r="M3026" i="3"/>
  <c r="M3027" i="3"/>
  <c r="M3028" i="3"/>
  <c r="M3029" i="3"/>
  <c r="M3030" i="3"/>
  <c r="M3031" i="3"/>
  <c r="M3032" i="3"/>
  <c r="M3033" i="3"/>
  <c r="M3034" i="3"/>
  <c r="M3035" i="3"/>
  <c r="M3036" i="3"/>
  <c r="M3037" i="3"/>
  <c r="M3038" i="3"/>
  <c r="M3039" i="3"/>
  <c r="M3040" i="3"/>
  <c r="M3041" i="3"/>
  <c r="M3042" i="3"/>
  <c r="M3043" i="3"/>
  <c r="M3044" i="3"/>
  <c r="M3045" i="3"/>
  <c r="M3046" i="3"/>
  <c r="M3047" i="3"/>
  <c r="M3048" i="3"/>
  <c r="M3049" i="3"/>
  <c r="M3050" i="3"/>
  <c r="M3051" i="3"/>
  <c r="M3052" i="3"/>
  <c r="M3053" i="3"/>
  <c r="M3054" i="3"/>
  <c r="M3055" i="3"/>
  <c r="M3056" i="3"/>
  <c r="M3057" i="3"/>
  <c r="M3058" i="3"/>
  <c r="M3059" i="3"/>
  <c r="M3060" i="3"/>
  <c r="M3061" i="3"/>
  <c r="M3062" i="3"/>
  <c r="M3063" i="3"/>
  <c r="M3064" i="3"/>
  <c r="M3065" i="3"/>
  <c r="M3066" i="3"/>
  <c r="M3067" i="3"/>
  <c r="M3068" i="3"/>
  <c r="M3069" i="3"/>
  <c r="M3070" i="3"/>
  <c r="M3071" i="3"/>
  <c r="M3072" i="3"/>
  <c r="M3073" i="3"/>
  <c r="M3074" i="3"/>
  <c r="M3075" i="3"/>
  <c r="M3076" i="3"/>
  <c r="M3077" i="3"/>
  <c r="M3078" i="3"/>
  <c r="M3079" i="3"/>
  <c r="M3080" i="3"/>
  <c r="M3081" i="3"/>
  <c r="M3082" i="3"/>
  <c r="M3083" i="3"/>
  <c r="M3084" i="3"/>
  <c r="M3085" i="3"/>
  <c r="M3086" i="3"/>
  <c r="M3087" i="3"/>
  <c r="M3088" i="3"/>
  <c r="M3089" i="3"/>
  <c r="M3090" i="3"/>
  <c r="M3091" i="3"/>
  <c r="M3092" i="3"/>
  <c r="M3093" i="3"/>
  <c r="M3094" i="3"/>
  <c r="M3095" i="3"/>
  <c r="M3096" i="3"/>
  <c r="M3097" i="3"/>
  <c r="M3098" i="3"/>
  <c r="M3099" i="3"/>
  <c r="M3100" i="3"/>
  <c r="M3101" i="3"/>
  <c r="M3102" i="3"/>
  <c r="M3103" i="3"/>
  <c r="M3104" i="3"/>
  <c r="M3105" i="3"/>
  <c r="M3106" i="3"/>
  <c r="M3107" i="3"/>
  <c r="M3108" i="3"/>
  <c r="M3109" i="3"/>
  <c r="M3110" i="3"/>
  <c r="M3111" i="3"/>
  <c r="M3112" i="3"/>
  <c r="M3113" i="3"/>
  <c r="M3114" i="3"/>
  <c r="M3115" i="3"/>
  <c r="M3116" i="3"/>
  <c r="M3117" i="3"/>
  <c r="M3118" i="3"/>
  <c r="M3119" i="3"/>
  <c r="M3120" i="3"/>
  <c r="M3121" i="3"/>
  <c r="M3122" i="3"/>
  <c r="M3123" i="3"/>
  <c r="M3124" i="3"/>
  <c r="M3125" i="3"/>
  <c r="M3126" i="3"/>
  <c r="M3127" i="3"/>
  <c r="M3128" i="3"/>
  <c r="M3129" i="3"/>
  <c r="M3130" i="3"/>
  <c r="M3131" i="3"/>
  <c r="M3132" i="3"/>
  <c r="M3133" i="3"/>
  <c r="M3134" i="3"/>
  <c r="M3135" i="3"/>
  <c r="M3136" i="3"/>
  <c r="M3137" i="3"/>
  <c r="M3138" i="3"/>
  <c r="M3139" i="3"/>
  <c r="M3140" i="3"/>
  <c r="M3141" i="3"/>
  <c r="M3142" i="3"/>
  <c r="M3143" i="3"/>
  <c r="M3144" i="3"/>
  <c r="M3145" i="3"/>
  <c r="M3146" i="3"/>
  <c r="M3147" i="3"/>
  <c r="M3148" i="3"/>
  <c r="M3149" i="3"/>
  <c r="M3150" i="3"/>
  <c r="M3151" i="3"/>
  <c r="M3152" i="3"/>
  <c r="M3153" i="3"/>
  <c r="M3154" i="3"/>
  <c r="M3155" i="3"/>
  <c r="M3156" i="3"/>
  <c r="M3157" i="3"/>
  <c r="M3158" i="3"/>
  <c r="M3159" i="3"/>
  <c r="M3160" i="3"/>
  <c r="M3161" i="3"/>
  <c r="M3162" i="3"/>
  <c r="M3163" i="3"/>
  <c r="M3164" i="3"/>
  <c r="M3165" i="3"/>
  <c r="M3166" i="3"/>
  <c r="M3167" i="3"/>
  <c r="M3168" i="3"/>
  <c r="M3169" i="3"/>
  <c r="M3170" i="3"/>
  <c r="M3171" i="3"/>
  <c r="M3172" i="3"/>
  <c r="M3173" i="3"/>
  <c r="M3174" i="3"/>
  <c r="M3175" i="3"/>
  <c r="M3176" i="3"/>
  <c r="M3177" i="3"/>
  <c r="M3178" i="3"/>
  <c r="M3179" i="3"/>
  <c r="M3180" i="3"/>
  <c r="M3181" i="3"/>
  <c r="M3182" i="3"/>
  <c r="M3183" i="3"/>
  <c r="M3184" i="3"/>
  <c r="M3185" i="3"/>
  <c r="M3186" i="3"/>
  <c r="M3187" i="3"/>
  <c r="M3188" i="3"/>
  <c r="M3189" i="3"/>
  <c r="M3190" i="3"/>
  <c r="M3191" i="3"/>
  <c r="M3192" i="3"/>
  <c r="M3193" i="3"/>
  <c r="M3194" i="3"/>
  <c r="M3195" i="3"/>
  <c r="M3196" i="3"/>
  <c r="M3197" i="3"/>
  <c r="M3198" i="3"/>
  <c r="M3199" i="3"/>
  <c r="M3200" i="3"/>
  <c r="M3201" i="3"/>
  <c r="M3202" i="3"/>
  <c r="M3203" i="3"/>
  <c r="M3204" i="3"/>
  <c r="M3205" i="3"/>
  <c r="M3206" i="3"/>
  <c r="M3207" i="3"/>
  <c r="M3208" i="3"/>
  <c r="M3209" i="3"/>
  <c r="M3210" i="3"/>
  <c r="M3211" i="3"/>
  <c r="M3212" i="3"/>
  <c r="M3213" i="3"/>
  <c r="M3214" i="3"/>
  <c r="M3215" i="3"/>
  <c r="M3216" i="3"/>
  <c r="M3217" i="3"/>
  <c r="M3218" i="3"/>
  <c r="M3219" i="3"/>
  <c r="M3220" i="3"/>
  <c r="M3221" i="3"/>
  <c r="M3222" i="3"/>
  <c r="M3223" i="3"/>
  <c r="M3224" i="3"/>
  <c r="M3225" i="3"/>
  <c r="M3226" i="3"/>
  <c r="M3227" i="3"/>
  <c r="M3228" i="3"/>
  <c r="M3229" i="3"/>
  <c r="M3230" i="3"/>
  <c r="M3231" i="3"/>
  <c r="M3232" i="3"/>
  <c r="M3233" i="3"/>
  <c r="M3234" i="3"/>
  <c r="M3235" i="3"/>
  <c r="M3236" i="3"/>
  <c r="M3237" i="3"/>
  <c r="M3238" i="3"/>
  <c r="M3239" i="3"/>
  <c r="M3240" i="3"/>
  <c r="M3241" i="3"/>
  <c r="M3242" i="3"/>
  <c r="M3243" i="3"/>
  <c r="M3244" i="3"/>
  <c r="M3245" i="3"/>
  <c r="M3246" i="3"/>
  <c r="M3247" i="3"/>
  <c r="M3248" i="3"/>
  <c r="M3249" i="3"/>
  <c r="M3250" i="3"/>
  <c r="M3251" i="3"/>
  <c r="M3252" i="3"/>
  <c r="M3253" i="3"/>
  <c r="M3254" i="3"/>
  <c r="M3255" i="3"/>
  <c r="M3256" i="3"/>
  <c r="M3257" i="3"/>
  <c r="M3258" i="3"/>
  <c r="M3259" i="3"/>
  <c r="M3260" i="3"/>
  <c r="M3261" i="3"/>
  <c r="M3262" i="3"/>
  <c r="M3263" i="3"/>
  <c r="M3264" i="3"/>
  <c r="M3265" i="3"/>
  <c r="M3266" i="3"/>
  <c r="M3267" i="3"/>
  <c r="M3268" i="3"/>
  <c r="M3269" i="3"/>
  <c r="M3270" i="3"/>
  <c r="M3271" i="3"/>
  <c r="M3272" i="3"/>
  <c r="M3273" i="3"/>
  <c r="M3274" i="3"/>
  <c r="M3275" i="3"/>
  <c r="M3276" i="3"/>
  <c r="M3277" i="3"/>
  <c r="M3278" i="3"/>
  <c r="M3279" i="3"/>
  <c r="M3280" i="3"/>
  <c r="M3281" i="3"/>
  <c r="M3282" i="3"/>
  <c r="M3283" i="3"/>
  <c r="M3284" i="3"/>
  <c r="M3285" i="3"/>
  <c r="M3286" i="3"/>
  <c r="M3287" i="3"/>
  <c r="M3288" i="3"/>
  <c r="M3289" i="3"/>
  <c r="M3290" i="3"/>
  <c r="M3291" i="3"/>
  <c r="M3292" i="3"/>
  <c r="M3293" i="3"/>
  <c r="M3294" i="3"/>
  <c r="M3295" i="3"/>
  <c r="M3296" i="3"/>
  <c r="M3297" i="3"/>
  <c r="M3298" i="3"/>
  <c r="M3299" i="3"/>
  <c r="M3300" i="3"/>
  <c r="M3301" i="3"/>
  <c r="M3302" i="3"/>
  <c r="M3303" i="3"/>
  <c r="M3304" i="3"/>
  <c r="M3305" i="3"/>
  <c r="M3306" i="3"/>
  <c r="M3307" i="3"/>
  <c r="M3308" i="3"/>
  <c r="M3309" i="3"/>
  <c r="M3310" i="3"/>
  <c r="M3311" i="3"/>
  <c r="M3312" i="3"/>
  <c r="M3313" i="3"/>
  <c r="M3314" i="3"/>
  <c r="M3315" i="3"/>
  <c r="M3316" i="3"/>
  <c r="M3317" i="3"/>
  <c r="M3318" i="3"/>
  <c r="M3319" i="3"/>
  <c r="M3320" i="3"/>
  <c r="M3321" i="3"/>
  <c r="M3322" i="3"/>
  <c r="M3323" i="3"/>
  <c r="M3324" i="3"/>
  <c r="M3325" i="3"/>
  <c r="M3326" i="3"/>
  <c r="M3327" i="3"/>
  <c r="M3328" i="3"/>
  <c r="M3329" i="3"/>
  <c r="M3330" i="3"/>
  <c r="M3331" i="3"/>
  <c r="M3332" i="3"/>
  <c r="M3333" i="3"/>
  <c r="M3334" i="3"/>
  <c r="M3335" i="3"/>
  <c r="M3336" i="3"/>
  <c r="M3337" i="3"/>
  <c r="M3338" i="3"/>
  <c r="M3339" i="3"/>
  <c r="M3340" i="3"/>
  <c r="M3341" i="3"/>
  <c r="M3342" i="3"/>
  <c r="M3343" i="3"/>
  <c r="M3344" i="3"/>
  <c r="M3345" i="3"/>
  <c r="M3346" i="3"/>
  <c r="M3347" i="3"/>
  <c r="M3348" i="3"/>
  <c r="M3349" i="3"/>
  <c r="M3350" i="3"/>
  <c r="M3351" i="3"/>
  <c r="M3352" i="3"/>
  <c r="M3353" i="3"/>
  <c r="M3354" i="3"/>
  <c r="M3355" i="3"/>
  <c r="M3356" i="3"/>
  <c r="M3357" i="3"/>
  <c r="M3358" i="3"/>
  <c r="M3359" i="3"/>
  <c r="M3360" i="3"/>
  <c r="M3361" i="3"/>
  <c r="M3362" i="3"/>
  <c r="M3363" i="3"/>
  <c r="M3364" i="3"/>
  <c r="M3365" i="3"/>
  <c r="M3366" i="3"/>
  <c r="M3367" i="3"/>
  <c r="M3368" i="3"/>
  <c r="M3369" i="3"/>
  <c r="M3370" i="3"/>
  <c r="M3371" i="3"/>
  <c r="M3372" i="3"/>
  <c r="M3373" i="3"/>
  <c r="M3374" i="3"/>
  <c r="M3375" i="3"/>
  <c r="M3376" i="3"/>
  <c r="M3377" i="3"/>
  <c r="M3378" i="3"/>
  <c r="M3379" i="3"/>
  <c r="M3380" i="3"/>
  <c r="M3381" i="3"/>
  <c r="M3382" i="3"/>
  <c r="M3383" i="3"/>
  <c r="M3384" i="3"/>
  <c r="M3385" i="3"/>
  <c r="M3386" i="3"/>
  <c r="M3387" i="3"/>
  <c r="M3388" i="3"/>
  <c r="M3389" i="3"/>
  <c r="M3390" i="3"/>
  <c r="M3391" i="3"/>
  <c r="M3392" i="3"/>
  <c r="M3393" i="3"/>
  <c r="M3394" i="3"/>
  <c r="M3395" i="3"/>
  <c r="M3396" i="3"/>
  <c r="M3397" i="3"/>
  <c r="M3398" i="3"/>
  <c r="M3399" i="3"/>
  <c r="M3400" i="3"/>
  <c r="M3401" i="3"/>
  <c r="M3402" i="3"/>
  <c r="M3403" i="3"/>
  <c r="M3404" i="3"/>
  <c r="M3405" i="3"/>
  <c r="M3406" i="3"/>
  <c r="M3407" i="3"/>
  <c r="M3408" i="3"/>
  <c r="M3409" i="3"/>
  <c r="M3410" i="3"/>
  <c r="M3411" i="3"/>
  <c r="M3412" i="3"/>
  <c r="M3413" i="3"/>
  <c r="M3414" i="3"/>
  <c r="M3415" i="3"/>
  <c r="M3416" i="3"/>
  <c r="M3417" i="3"/>
  <c r="M3418" i="3"/>
  <c r="M3419" i="3"/>
  <c r="M3420" i="3"/>
  <c r="M3421" i="3"/>
  <c r="M3422" i="3"/>
  <c r="M3423" i="3"/>
  <c r="M3424" i="3"/>
  <c r="M3425" i="3"/>
  <c r="M3426" i="3"/>
  <c r="M3427" i="3"/>
  <c r="M3428" i="3"/>
  <c r="M3429" i="3"/>
  <c r="M3430" i="3"/>
  <c r="M3431" i="3"/>
  <c r="M3432" i="3"/>
  <c r="M3433" i="3"/>
  <c r="M3434" i="3"/>
  <c r="M3435" i="3"/>
  <c r="M3436" i="3"/>
  <c r="M3437" i="3"/>
  <c r="M3438" i="3"/>
  <c r="M3439" i="3"/>
  <c r="M3440" i="3"/>
  <c r="M3441" i="3"/>
  <c r="M3442" i="3"/>
  <c r="M3443" i="3"/>
  <c r="M3444" i="3"/>
  <c r="M3445" i="3"/>
  <c r="M3446" i="3"/>
  <c r="M3447" i="3"/>
  <c r="M3448" i="3"/>
  <c r="M3449" i="3"/>
  <c r="M3450" i="3"/>
  <c r="M3451" i="3"/>
  <c r="M3452" i="3"/>
  <c r="M3453" i="3"/>
  <c r="M3454" i="3"/>
  <c r="M3455" i="3"/>
  <c r="M3456" i="3"/>
  <c r="M3457" i="3"/>
  <c r="M3458" i="3"/>
  <c r="M3459" i="3"/>
  <c r="M3460" i="3"/>
  <c r="M3461" i="3"/>
  <c r="M3462" i="3"/>
  <c r="M3463" i="3"/>
  <c r="M3464" i="3"/>
  <c r="M3465" i="3"/>
  <c r="M3466" i="3"/>
  <c r="M3467" i="3"/>
  <c r="M3468" i="3"/>
  <c r="M3469" i="3"/>
  <c r="M3470" i="3"/>
  <c r="M3471" i="3"/>
  <c r="M3472" i="3"/>
  <c r="M3473" i="3"/>
  <c r="M3474" i="3"/>
  <c r="M3475" i="3"/>
  <c r="M3476" i="3"/>
  <c r="M3477" i="3"/>
  <c r="M3478" i="3"/>
  <c r="M3479" i="3"/>
  <c r="M3480" i="3"/>
  <c r="M3481" i="3"/>
  <c r="M3482" i="3"/>
  <c r="M3483" i="3"/>
  <c r="M3484" i="3"/>
  <c r="M3485" i="3"/>
  <c r="M3486" i="3"/>
  <c r="M3487" i="3"/>
  <c r="M3488" i="3"/>
  <c r="M3489" i="3"/>
  <c r="M3490" i="3"/>
  <c r="M3491" i="3"/>
  <c r="M3492" i="3"/>
  <c r="M3493" i="3"/>
  <c r="M3494" i="3"/>
  <c r="M3495" i="3"/>
  <c r="M3496" i="3"/>
  <c r="M3497" i="3"/>
  <c r="M3498" i="3"/>
  <c r="M3499" i="3"/>
  <c r="M3500" i="3"/>
  <c r="M3501" i="3"/>
  <c r="M3502" i="3"/>
  <c r="M3503" i="3"/>
  <c r="M3504" i="3"/>
  <c r="M3505" i="3"/>
  <c r="M3506" i="3"/>
  <c r="M3507" i="3"/>
  <c r="M3508" i="3"/>
  <c r="M3509" i="3"/>
  <c r="M3510" i="3"/>
  <c r="M3511" i="3"/>
  <c r="M3512" i="3"/>
  <c r="M3513" i="3"/>
  <c r="M3514" i="3"/>
  <c r="M3515" i="3"/>
  <c r="M3516" i="3"/>
  <c r="M3517" i="3"/>
  <c r="M3518" i="3"/>
  <c r="M3519" i="3"/>
  <c r="M3520" i="3"/>
  <c r="M3521" i="3"/>
  <c r="M3522" i="3"/>
  <c r="M3523" i="3"/>
  <c r="M3524" i="3"/>
  <c r="M3525" i="3"/>
  <c r="M3526" i="3"/>
  <c r="M3527" i="3"/>
  <c r="M3528" i="3"/>
  <c r="M3529" i="3"/>
  <c r="M3530" i="3"/>
  <c r="M3531" i="3"/>
  <c r="M3532" i="3"/>
  <c r="M3533" i="3"/>
  <c r="M3534" i="3"/>
  <c r="M3535" i="3"/>
  <c r="M3536" i="3"/>
  <c r="M3537" i="3"/>
  <c r="M3538" i="3"/>
  <c r="M3539" i="3"/>
  <c r="M3540" i="3"/>
  <c r="M3541" i="3"/>
  <c r="M3542" i="3"/>
  <c r="M3543" i="3"/>
  <c r="M3544" i="3"/>
  <c r="M3545" i="3"/>
  <c r="M3546" i="3"/>
  <c r="M3547" i="3"/>
  <c r="M3548" i="3"/>
  <c r="M3549" i="3"/>
  <c r="M3550" i="3"/>
  <c r="M3551" i="3"/>
  <c r="M3552" i="3"/>
  <c r="M3553" i="3"/>
  <c r="M3554" i="3"/>
  <c r="M3555" i="3"/>
  <c r="M3556" i="3"/>
  <c r="M3557" i="3"/>
  <c r="M3558" i="3"/>
  <c r="M3559" i="3"/>
  <c r="M3560" i="3"/>
  <c r="M3561" i="3"/>
  <c r="M3562" i="3"/>
  <c r="M3563" i="3"/>
  <c r="M3564" i="3"/>
  <c r="M3565" i="3"/>
  <c r="M3566" i="3"/>
  <c r="M3567" i="3"/>
  <c r="M3568" i="3"/>
  <c r="M3569" i="3"/>
  <c r="M3570" i="3"/>
  <c r="M3571" i="3"/>
  <c r="M3572" i="3"/>
  <c r="M3573" i="3"/>
  <c r="M3574" i="3"/>
  <c r="M3575" i="3"/>
  <c r="M3576" i="3"/>
  <c r="M3577" i="3"/>
  <c r="M3578" i="3"/>
  <c r="M3579" i="3"/>
  <c r="M3580" i="3"/>
  <c r="M3581" i="3"/>
  <c r="M3582" i="3"/>
  <c r="M3583" i="3"/>
  <c r="M3584" i="3"/>
  <c r="M3585" i="3"/>
  <c r="M3586" i="3"/>
  <c r="M3587" i="3"/>
  <c r="M3588" i="3"/>
  <c r="M3589" i="3"/>
  <c r="M3590" i="3"/>
  <c r="M3591" i="3"/>
  <c r="M3592" i="3"/>
  <c r="M3593" i="3"/>
  <c r="M3594" i="3"/>
  <c r="M3595" i="3"/>
  <c r="M3596" i="3"/>
  <c r="M3597" i="3"/>
  <c r="M3598" i="3"/>
  <c r="M3599" i="3"/>
  <c r="M3600" i="3"/>
  <c r="M3601" i="3"/>
  <c r="M3602" i="3"/>
  <c r="M3603" i="3"/>
  <c r="M3604" i="3"/>
  <c r="M3605" i="3"/>
  <c r="M3606" i="3"/>
  <c r="M3607" i="3"/>
  <c r="M3608" i="3"/>
  <c r="M3609" i="3"/>
  <c r="M3610" i="3"/>
  <c r="M3611" i="3"/>
  <c r="M3612" i="3"/>
  <c r="M3613" i="3"/>
  <c r="M3614" i="3"/>
  <c r="M3615" i="3"/>
  <c r="M3616" i="3"/>
  <c r="M3617" i="3"/>
  <c r="M3618" i="3"/>
  <c r="M3619" i="3"/>
  <c r="M3620" i="3"/>
  <c r="M3621" i="3"/>
  <c r="M3622" i="3"/>
  <c r="M3623" i="3"/>
  <c r="M3624" i="3"/>
  <c r="M3625" i="3"/>
  <c r="M3626" i="3"/>
  <c r="M3627" i="3"/>
  <c r="M3628" i="3"/>
  <c r="M3629" i="3"/>
  <c r="M3630" i="3"/>
  <c r="M3631" i="3"/>
  <c r="M3632" i="3"/>
  <c r="M3633" i="3"/>
  <c r="M3634" i="3"/>
  <c r="M3635" i="3"/>
  <c r="M3636" i="3"/>
  <c r="M3637" i="3"/>
  <c r="M3638" i="3"/>
  <c r="M3639" i="3"/>
  <c r="M3640" i="3"/>
  <c r="M3641" i="3"/>
  <c r="M3642" i="3"/>
  <c r="M3643" i="3"/>
  <c r="M3644" i="3"/>
  <c r="M3645" i="3"/>
  <c r="M3646" i="3"/>
  <c r="M3647" i="3"/>
  <c r="M3648" i="3"/>
  <c r="M3649" i="3"/>
  <c r="M3650" i="3"/>
  <c r="M3651" i="3"/>
  <c r="M3652" i="3"/>
  <c r="M3653" i="3"/>
  <c r="M3654" i="3"/>
  <c r="M3655" i="3"/>
  <c r="M3656" i="3"/>
  <c r="M3657" i="3"/>
  <c r="M3658" i="3"/>
  <c r="M3659" i="3"/>
  <c r="M3660" i="3"/>
  <c r="M3661" i="3"/>
  <c r="M3662" i="3"/>
  <c r="M3663" i="3"/>
  <c r="M3664" i="3"/>
  <c r="M3665" i="3"/>
  <c r="M3666" i="3"/>
  <c r="M3667" i="3"/>
  <c r="M3668" i="3"/>
  <c r="M3669" i="3"/>
  <c r="M3670" i="3"/>
  <c r="M3671" i="3"/>
  <c r="M3672" i="3"/>
  <c r="M3673" i="3"/>
  <c r="M3674" i="3"/>
  <c r="M3675" i="3"/>
  <c r="M3676" i="3"/>
  <c r="M3677" i="3"/>
  <c r="M3678" i="3"/>
  <c r="M3679" i="3"/>
  <c r="M3680" i="3"/>
  <c r="M3681" i="3"/>
  <c r="M3682" i="3"/>
  <c r="M3683" i="3"/>
  <c r="M3684" i="3"/>
  <c r="M3685" i="3"/>
  <c r="M3686" i="3"/>
  <c r="M3687" i="3"/>
  <c r="M3688" i="3"/>
  <c r="M3689" i="3"/>
  <c r="M3690" i="3"/>
  <c r="M3691" i="3"/>
  <c r="M3692" i="3"/>
  <c r="M3693" i="3"/>
  <c r="M3694" i="3"/>
  <c r="M3695" i="3"/>
  <c r="M3696" i="3"/>
  <c r="M3697" i="3"/>
  <c r="M3698" i="3"/>
  <c r="M3699" i="3"/>
  <c r="M3700" i="3"/>
  <c r="M3701" i="3"/>
  <c r="M3702" i="3"/>
  <c r="M3703" i="3"/>
  <c r="M3704" i="3"/>
  <c r="M3705" i="3"/>
  <c r="M3706" i="3"/>
  <c r="M3707" i="3"/>
  <c r="M3708" i="3"/>
  <c r="M3709" i="3"/>
  <c r="M3710" i="3"/>
  <c r="M3711" i="3"/>
  <c r="M3712" i="3"/>
  <c r="M3713" i="3"/>
  <c r="M3714" i="3"/>
  <c r="M3715" i="3"/>
  <c r="M3716" i="3"/>
  <c r="M3717" i="3"/>
  <c r="M3718" i="3"/>
  <c r="M3719" i="3"/>
  <c r="M3720" i="3"/>
  <c r="M3721" i="3"/>
  <c r="M3722" i="3"/>
  <c r="M3723" i="3"/>
  <c r="M3724" i="3"/>
  <c r="M3725" i="3"/>
  <c r="M3726" i="3"/>
  <c r="M3727" i="3"/>
  <c r="M3728" i="3"/>
  <c r="M3729" i="3"/>
  <c r="M3730" i="3"/>
  <c r="M3731" i="3"/>
  <c r="M3732" i="3"/>
  <c r="M3733" i="3"/>
  <c r="M3734" i="3"/>
  <c r="M3735" i="3"/>
  <c r="M3736" i="3"/>
  <c r="M3737" i="3"/>
  <c r="M3738" i="3"/>
  <c r="M3739" i="3"/>
  <c r="M3740" i="3"/>
  <c r="M3741" i="3"/>
  <c r="M3742" i="3"/>
  <c r="M3743" i="3"/>
  <c r="M3744" i="3"/>
  <c r="M3745" i="3"/>
  <c r="M3746" i="3"/>
  <c r="M3747" i="3"/>
  <c r="M3748" i="3"/>
  <c r="M3749" i="3"/>
  <c r="M3750" i="3"/>
  <c r="M3751" i="3"/>
  <c r="M3752" i="3"/>
  <c r="M3753" i="3"/>
  <c r="M3754" i="3"/>
  <c r="M3755" i="3"/>
  <c r="M3756" i="3"/>
  <c r="M3757" i="3"/>
  <c r="M3758" i="3"/>
  <c r="M3759" i="3"/>
  <c r="M3760" i="3"/>
  <c r="M3761" i="3"/>
  <c r="M3762" i="3"/>
  <c r="M3763" i="3"/>
  <c r="M3764" i="3"/>
  <c r="M3765" i="3"/>
  <c r="M3766" i="3"/>
  <c r="M3767" i="3"/>
  <c r="M3768" i="3"/>
  <c r="M3769" i="3"/>
  <c r="M3770" i="3"/>
  <c r="M3771" i="3"/>
  <c r="M3772" i="3"/>
  <c r="M3773" i="3"/>
  <c r="M3774" i="3"/>
  <c r="M3775" i="3"/>
  <c r="M3776" i="3"/>
  <c r="M3777" i="3"/>
  <c r="M3778" i="3"/>
  <c r="M3779" i="3"/>
  <c r="M3780" i="3"/>
  <c r="M3781" i="3"/>
  <c r="M3782" i="3"/>
  <c r="M3783" i="3"/>
  <c r="M3784" i="3"/>
  <c r="M3785" i="3"/>
  <c r="M3786" i="3"/>
  <c r="M3787" i="3"/>
  <c r="M3788" i="3"/>
  <c r="M3789" i="3"/>
  <c r="M3790" i="3"/>
  <c r="M3791" i="3"/>
  <c r="M3792" i="3"/>
  <c r="M3793" i="3"/>
  <c r="M3794" i="3"/>
  <c r="M3795" i="3"/>
  <c r="M3796" i="3"/>
  <c r="M3797" i="3"/>
  <c r="M3798" i="3"/>
  <c r="M3799" i="3"/>
  <c r="M3800" i="3"/>
  <c r="M3801" i="3"/>
  <c r="M3802" i="3"/>
  <c r="M3803" i="3"/>
  <c r="M3804" i="3"/>
  <c r="M3805" i="3"/>
  <c r="M3806" i="3"/>
  <c r="M3807" i="3"/>
  <c r="M3808" i="3"/>
  <c r="M3809" i="3"/>
  <c r="M3810" i="3"/>
  <c r="M3811" i="3"/>
  <c r="M3812" i="3"/>
  <c r="M3813" i="3"/>
  <c r="M3814" i="3"/>
  <c r="M3815" i="3"/>
  <c r="M3816" i="3"/>
  <c r="M3817" i="3"/>
  <c r="M3818" i="3"/>
  <c r="M3819" i="3"/>
  <c r="M3820" i="3"/>
  <c r="M3821" i="3"/>
  <c r="M3822" i="3"/>
  <c r="M3823" i="3"/>
  <c r="M3824" i="3"/>
  <c r="M3825" i="3"/>
  <c r="M3826" i="3"/>
  <c r="M3827" i="3"/>
  <c r="M3828" i="3"/>
  <c r="M3829" i="3"/>
  <c r="M3830" i="3"/>
  <c r="M3831" i="3"/>
  <c r="M3832" i="3"/>
  <c r="M3833" i="3"/>
  <c r="M3834" i="3"/>
  <c r="M3835" i="3"/>
  <c r="M3836" i="3"/>
  <c r="M3837" i="3"/>
  <c r="M3838" i="3"/>
  <c r="M3839" i="3"/>
  <c r="M3840" i="3"/>
  <c r="M3841" i="3"/>
  <c r="M3842" i="3"/>
  <c r="M3843" i="3"/>
  <c r="M3844" i="3"/>
  <c r="M3845" i="3"/>
  <c r="M3846" i="3"/>
  <c r="M3847" i="3"/>
  <c r="M3848" i="3"/>
  <c r="M3849" i="3"/>
  <c r="M3850" i="3"/>
  <c r="M3851" i="3"/>
  <c r="M3852" i="3"/>
  <c r="M3853" i="3"/>
  <c r="M3854" i="3"/>
  <c r="M3855" i="3"/>
  <c r="M3856" i="3"/>
  <c r="M3857" i="3"/>
  <c r="M3858" i="3"/>
  <c r="M3859" i="3"/>
  <c r="M3860" i="3"/>
  <c r="M3861" i="3"/>
  <c r="M3862" i="3"/>
  <c r="M3863" i="3"/>
  <c r="M3864" i="3"/>
  <c r="M3865" i="3"/>
  <c r="M3866" i="3"/>
  <c r="M3867" i="3"/>
  <c r="M3868" i="3"/>
  <c r="M3869" i="3"/>
  <c r="M3870" i="3"/>
  <c r="M3871" i="3"/>
  <c r="M3872" i="3"/>
  <c r="M3873" i="3"/>
  <c r="M3874" i="3"/>
  <c r="M3875" i="3"/>
  <c r="M3876" i="3"/>
  <c r="M3877" i="3"/>
  <c r="M3878" i="3"/>
  <c r="M3879" i="3"/>
  <c r="M3880" i="3"/>
  <c r="M3881" i="3"/>
  <c r="M3882" i="3"/>
  <c r="M3883" i="3"/>
  <c r="M3884" i="3"/>
  <c r="M3885" i="3"/>
  <c r="M3886" i="3"/>
  <c r="M3887" i="3"/>
  <c r="M3888" i="3"/>
  <c r="M3889" i="3"/>
  <c r="M3890" i="3"/>
  <c r="M3891" i="3"/>
  <c r="M3892" i="3"/>
  <c r="M3893" i="3"/>
  <c r="M3894" i="3"/>
  <c r="M3895" i="3"/>
  <c r="M3896" i="3"/>
  <c r="M3897" i="3"/>
  <c r="M3898" i="3"/>
  <c r="M3899" i="3"/>
  <c r="M3900" i="3"/>
  <c r="M3901" i="3"/>
  <c r="M3902" i="3"/>
  <c r="M3903" i="3"/>
  <c r="M3904" i="3"/>
  <c r="M3905" i="3"/>
  <c r="M3906" i="3"/>
  <c r="M3907" i="3"/>
  <c r="M3908" i="3"/>
  <c r="M3909" i="3"/>
  <c r="M3910" i="3"/>
  <c r="M3911" i="3"/>
  <c r="M3912" i="3"/>
  <c r="M3913" i="3"/>
  <c r="M3914" i="3"/>
  <c r="M3915" i="3"/>
  <c r="M3916" i="3"/>
  <c r="M3917" i="3"/>
  <c r="M3918" i="3"/>
  <c r="M3919" i="3"/>
  <c r="M3920" i="3"/>
  <c r="M3921" i="3"/>
  <c r="M3922" i="3"/>
  <c r="M3923" i="3"/>
  <c r="M3924" i="3"/>
  <c r="M3925" i="3"/>
  <c r="M3926" i="3"/>
  <c r="M3927" i="3"/>
  <c r="M3928" i="3"/>
  <c r="M3929" i="3"/>
  <c r="M3930" i="3"/>
  <c r="M3931" i="3"/>
  <c r="M3932" i="3"/>
  <c r="M3933" i="3"/>
  <c r="M3934" i="3"/>
  <c r="M3935" i="3"/>
  <c r="M3936" i="3"/>
  <c r="M3937" i="3"/>
  <c r="M3938" i="3"/>
  <c r="M3939" i="3"/>
  <c r="M3940" i="3"/>
  <c r="M3941" i="3"/>
  <c r="M3942" i="3"/>
  <c r="M3943" i="3"/>
  <c r="M3944" i="3"/>
  <c r="M3945" i="3"/>
  <c r="M3946" i="3"/>
  <c r="M3947" i="3"/>
  <c r="M3948" i="3"/>
  <c r="M3949" i="3"/>
  <c r="M3950" i="3"/>
  <c r="M3951" i="3"/>
  <c r="M3952" i="3"/>
  <c r="M3953" i="3"/>
  <c r="M3954" i="3"/>
  <c r="M3955" i="3"/>
  <c r="M3956" i="3"/>
  <c r="M3957" i="3"/>
  <c r="M3958" i="3"/>
  <c r="M3959" i="3"/>
  <c r="M3960" i="3"/>
  <c r="M3961" i="3"/>
  <c r="M3962" i="3"/>
  <c r="M3963" i="3"/>
  <c r="M3964" i="3"/>
  <c r="M3965" i="3"/>
  <c r="M3966" i="3"/>
  <c r="M3967" i="3"/>
  <c r="M3968" i="3"/>
  <c r="M3969" i="3"/>
  <c r="M3970" i="3"/>
  <c r="M3971" i="3"/>
  <c r="M3972" i="3"/>
  <c r="M3973" i="3"/>
  <c r="M3974" i="3"/>
  <c r="M3975" i="3"/>
  <c r="M3976" i="3"/>
  <c r="M3977" i="3"/>
  <c r="M3978" i="3"/>
  <c r="M3979" i="3"/>
  <c r="M3980" i="3"/>
  <c r="M3981" i="3"/>
  <c r="M3982" i="3"/>
  <c r="M3983" i="3"/>
  <c r="M3984" i="3"/>
  <c r="M3985" i="3"/>
  <c r="M3986" i="3"/>
  <c r="M3987" i="3"/>
  <c r="M3988" i="3"/>
  <c r="M3989" i="3"/>
  <c r="M3990" i="3"/>
  <c r="M3991" i="3"/>
  <c r="M3992" i="3"/>
  <c r="M3993" i="3"/>
  <c r="M3994" i="3"/>
  <c r="M3995" i="3"/>
  <c r="M3996" i="3"/>
  <c r="M3997" i="3"/>
  <c r="M3998" i="3"/>
  <c r="M3999" i="3"/>
  <c r="M4000" i="3"/>
  <c r="M4001" i="3"/>
  <c r="M2" i="3"/>
  <c r="P2" i="8" l="1"/>
  <c r="B2" i="2" l="1"/>
  <c r="C2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69" i="2"/>
  <c r="C69" i="2"/>
  <c r="B70" i="2"/>
  <c r="C70" i="2"/>
  <c r="B71" i="2"/>
  <c r="C71" i="2"/>
  <c r="B72" i="2"/>
  <c r="C72" i="2"/>
  <c r="B73" i="2"/>
  <c r="C73" i="2"/>
  <c r="B74" i="2"/>
  <c r="C74" i="2"/>
  <c r="B75" i="2"/>
  <c r="C75" i="2"/>
  <c r="B76" i="2"/>
  <c r="C76" i="2"/>
  <c r="B77" i="2"/>
  <c r="C77" i="2"/>
  <c r="B78" i="2"/>
  <c r="C78" i="2"/>
  <c r="B79" i="2"/>
  <c r="C79" i="2"/>
  <c r="B80" i="2"/>
  <c r="C80" i="2"/>
  <c r="B81" i="2"/>
  <c r="C81" i="2"/>
  <c r="B82" i="2"/>
  <c r="C82" i="2"/>
  <c r="B83" i="2"/>
  <c r="C83" i="2"/>
  <c r="B84" i="2"/>
  <c r="C84" i="2"/>
  <c r="B85" i="2"/>
  <c r="C85" i="2"/>
  <c r="B86" i="2"/>
  <c r="C86" i="2"/>
  <c r="B87" i="2"/>
  <c r="C87" i="2"/>
  <c r="B88" i="2"/>
  <c r="C88" i="2"/>
  <c r="B89" i="2"/>
  <c r="C89" i="2"/>
  <c r="B90" i="2"/>
  <c r="C90" i="2"/>
  <c r="B91" i="2"/>
  <c r="C91" i="2"/>
  <c r="B92" i="2"/>
  <c r="C92" i="2"/>
  <c r="B93" i="2"/>
  <c r="C93" i="2"/>
  <c r="B94" i="2"/>
  <c r="C94" i="2"/>
  <c r="B95" i="2"/>
  <c r="C95" i="2"/>
  <c r="B96" i="2"/>
  <c r="C96" i="2"/>
  <c r="B97" i="2"/>
  <c r="C97" i="2"/>
  <c r="B98" i="2"/>
  <c r="C98" i="2"/>
  <c r="B99" i="2"/>
  <c r="C99" i="2"/>
  <c r="B100" i="2"/>
  <c r="C100" i="2"/>
  <c r="B101" i="2"/>
  <c r="C101" i="2"/>
  <c r="B102" i="2"/>
  <c r="C102" i="2"/>
  <c r="B103" i="2"/>
  <c r="C103" i="2"/>
  <c r="B104" i="2"/>
  <c r="C104" i="2"/>
  <c r="B105" i="2"/>
  <c r="C105" i="2"/>
  <c r="B106" i="2"/>
  <c r="C106" i="2"/>
  <c r="B107" i="2"/>
  <c r="C107" i="2"/>
  <c r="B108" i="2"/>
  <c r="C108" i="2"/>
  <c r="B109" i="2"/>
  <c r="C109" i="2"/>
  <c r="B110" i="2"/>
  <c r="C110" i="2"/>
  <c r="B111" i="2"/>
  <c r="C111" i="2"/>
  <c r="B112" i="2"/>
  <c r="C112" i="2"/>
  <c r="B113" i="2"/>
  <c r="C113" i="2"/>
  <c r="B114" i="2"/>
  <c r="C114" i="2"/>
  <c r="B115" i="2"/>
  <c r="C115" i="2"/>
  <c r="B116" i="2"/>
  <c r="C116" i="2"/>
  <c r="B117" i="2"/>
  <c r="C117" i="2"/>
  <c r="B118" i="2"/>
  <c r="C118" i="2"/>
  <c r="B119" i="2"/>
  <c r="C119" i="2"/>
  <c r="B120" i="2"/>
  <c r="C120" i="2"/>
  <c r="B121" i="2"/>
  <c r="C121" i="2"/>
  <c r="B122" i="2"/>
  <c r="C122" i="2"/>
  <c r="B123" i="2"/>
  <c r="C123" i="2"/>
  <c r="B124" i="2"/>
  <c r="C124" i="2"/>
  <c r="B125" i="2"/>
  <c r="C125" i="2"/>
  <c r="B126" i="2"/>
  <c r="C126" i="2"/>
  <c r="B127" i="2"/>
  <c r="C127" i="2"/>
  <c r="B128" i="2"/>
  <c r="C128" i="2"/>
  <c r="B129" i="2"/>
  <c r="C129" i="2"/>
  <c r="B130" i="2"/>
  <c r="C130" i="2"/>
  <c r="B131" i="2"/>
  <c r="C131" i="2"/>
  <c r="B132" i="2"/>
  <c r="C132" i="2"/>
  <c r="B133" i="2"/>
  <c r="C133" i="2"/>
  <c r="B134" i="2"/>
  <c r="C134" i="2"/>
  <c r="B135" i="2"/>
  <c r="C135" i="2"/>
  <c r="B136" i="2"/>
  <c r="C136" i="2"/>
  <c r="B137" i="2"/>
  <c r="C137" i="2"/>
  <c r="B138" i="2"/>
  <c r="C138" i="2"/>
  <c r="B139" i="2"/>
  <c r="C139" i="2"/>
  <c r="B140" i="2"/>
  <c r="C140" i="2"/>
  <c r="B141" i="2"/>
  <c r="C141" i="2"/>
  <c r="B142" i="2"/>
  <c r="C142" i="2"/>
  <c r="B143" i="2"/>
  <c r="C143" i="2"/>
  <c r="B144" i="2"/>
  <c r="C144" i="2"/>
  <c r="B145" i="2"/>
  <c r="C145" i="2"/>
  <c r="B146" i="2"/>
  <c r="C146" i="2"/>
  <c r="B147" i="2"/>
  <c r="C147" i="2"/>
  <c r="B148" i="2"/>
  <c r="C148" i="2"/>
  <c r="B149" i="2"/>
  <c r="C149" i="2"/>
  <c r="B150" i="2"/>
  <c r="C150" i="2"/>
  <c r="B151" i="2"/>
  <c r="C151" i="2"/>
  <c r="B152" i="2"/>
  <c r="C152" i="2"/>
  <c r="B153" i="2"/>
  <c r="C153" i="2"/>
  <c r="B154" i="2"/>
  <c r="C154" i="2"/>
  <c r="B155" i="2"/>
  <c r="C155" i="2"/>
  <c r="B156" i="2"/>
  <c r="C156" i="2"/>
  <c r="B157" i="2"/>
  <c r="C157" i="2"/>
  <c r="B158" i="2"/>
  <c r="C158" i="2"/>
  <c r="B159" i="2"/>
  <c r="C159" i="2"/>
  <c r="B160" i="2"/>
  <c r="C160" i="2"/>
  <c r="B161" i="2"/>
  <c r="C161" i="2"/>
  <c r="B162" i="2"/>
  <c r="C162" i="2"/>
  <c r="B163" i="2"/>
  <c r="C163" i="2"/>
  <c r="B164" i="2"/>
  <c r="C164" i="2"/>
  <c r="B165" i="2"/>
  <c r="C165" i="2"/>
  <c r="B166" i="2"/>
  <c r="C166" i="2"/>
  <c r="B167" i="2"/>
  <c r="C167" i="2"/>
  <c r="B168" i="2"/>
  <c r="C168" i="2"/>
  <c r="B169" i="2"/>
  <c r="C169" i="2"/>
  <c r="B170" i="2"/>
  <c r="C170" i="2"/>
  <c r="B171" i="2"/>
  <c r="C171" i="2"/>
  <c r="B172" i="2"/>
  <c r="C172" i="2"/>
  <c r="B173" i="2"/>
  <c r="C173" i="2"/>
  <c r="B174" i="2"/>
  <c r="C174" i="2"/>
  <c r="B175" i="2"/>
  <c r="C175" i="2"/>
  <c r="B176" i="2"/>
  <c r="C176" i="2"/>
  <c r="B177" i="2"/>
  <c r="C177" i="2"/>
  <c r="B178" i="2"/>
  <c r="C178" i="2"/>
  <c r="B179" i="2"/>
  <c r="C179" i="2"/>
  <c r="B180" i="2"/>
  <c r="C180" i="2"/>
  <c r="B181" i="2"/>
  <c r="C181" i="2"/>
  <c r="B182" i="2"/>
  <c r="C182" i="2"/>
  <c r="B183" i="2"/>
  <c r="C183" i="2"/>
  <c r="B184" i="2"/>
  <c r="C184" i="2"/>
  <c r="B185" i="2"/>
  <c r="C185" i="2"/>
  <c r="B186" i="2"/>
  <c r="C186" i="2"/>
  <c r="B187" i="2"/>
  <c r="C187" i="2"/>
  <c r="B188" i="2"/>
  <c r="C188" i="2"/>
  <c r="B189" i="2"/>
  <c r="C189" i="2"/>
  <c r="B190" i="2"/>
  <c r="C190" i="2"/>
  <c r="B191" i="2"/>
  <c r="C191" i="2"/>
  <c r="B192" i="2"/>
  <c r="C192" i="2"/>
  <c r="B193" i="2"/>
  <c r="C193" i="2"/>
  <c r="B194" i="2"/>
  <c r="C194" i="2"/>
  <c r="B195" i="2"/>
  <c r="C195" i="2"/>
  <c r="B196" i="2"/>
  <c r="C196" i="2"/>
  <c r="B197" i="2"/>
  <c r="C197" i="2"/>
  <c r="B198" i="2"/>
  <c r="C198" i="2"/>
  <c r="B199" i="2"/>
  <c r="C199" i="2"/>
  <c r="B200" i="2"/>
  <c r="C200" i="2"/>
  <c r="B201" i="2"/>
  <c r="C201" i="2"/>
  <c r="B202" i="2"/>
  <c r="C202" i="2"/>
  <c r="B203" i="2"/>
  <c r="C203" i="2"/>
  <c r="B204" i="2"/>
  <c r="C204" i="2"/>
  <c r="B205" i="2"/>
  <c r="C205" i="2"/>
  <c r="B206" i="2"/>
  <c r="C206" i="2"/>
  <c r="B207" i="2"/>
  <c r="C207" i="2"/>
  <c r="B208" i="2"/>
  <c r="C208" i="2"/>
  <c r="B209" i="2"/>
  <c r="C209" i="2"/>
  <c r="B210" i="2"/>
  <c r="C210" i="2"/>
  <c r="B211" i="2"/>
  <c r="C211" i="2"/>
  <c r="B212" i="2"/>
  <c r="C212" i="2"/>
  <c r="B213" i="2"/>
  <c r="C213" i="2"/>
  <c r="B214" i="2"/>
  <c r="C214" i="2"/>
  <c r="B215" i="2"/>
  <c r="C215" i="2"/>
  <c r="B216" i="2"/>
  <c r="C216" i="2"/>
  <c r="B217" i="2"/>
  <c r="C217" i="2"/>
  <c r="B218" i="2"/>
  <c r="C218" i="2"/>
  <c r="B219" i="2"/>
  <c r="C219" i="2"/>
  <c r="B220" i="2"/>
  <c r="C220" i="2"/>
  <c r="B221" i="2"/>
  <c r="C221" i="2"/>
  <c r="B222" i="2"/>
  <c r="C222" i="2"/>
  <c r="B223" i="2"/>
  <c r="C223" i="2"/>
  <c r="B224" i="2"/>
  <c r="C224" i="2"/>
  <c r="B225" i="2"/>
  <c r="C225" i="2"/>
  <c r="B226" i="2"/>
  <c r="C226" i="2"/>
  <c r="B227" i="2"/>
  <c r="C227" i="2"/>
  <c r="B228" i="2"/>
  <c r="C228" i="2"/>
  <c r="B229" i="2"/>
  <c r="C229" i="2"/>
  <c r="B230" i="2"/>
  <c r="C230" i="2"/>
  <c r="B231" i="2"/>
  <c r="B231" i="26"/>
  <c r="C231" i="2"/>
  <c r="C231" i="26"/>
  <c r="B2" i="26"/>
  <c r="C2" i="26"/>
  <c r="D2" i="26"/>
  <c r="E2" i="26"/>
  <c r="B3" i="26"/>
  <c r="C3" i="26"/>
  <c r="D3" i="26"/>
  <c r="E3" i="26"/>
  <c r="B4" i="26"/>
  <c r="C4" i="26"/>
  <c r="D4" i="26"/>
  <c r="E4" i="26"/>
  <c r="B5" i="26"/>
  <c r="C5" i="26"/>
  <c r="D5" i="26"/>
  <c r="E5" i="26"/>
  <c r="B6" i="26"/>
  <c r="C6" i="26"/>
  <c r="D6" i="26"/>
  <c r="E6" i="26"/>
  <c r="B7" i="26"/>
  <c r="C7" i="26"/>
  <c r="D7" i="26"/>
  <c r="E7" i="26"/>
  <c r="B8" i="26"/>
  <c r="C8" i="26"/>
  <c r="D8" i="26"/>
  <c r="E8" i="26"/>
  <c r="B9" i="26"/>
  <c r="C9" i="26"/>
  <c r="D9" i="26"/>
  <c r="E9" i="26"/>
  <c r="B10" i="26"/>
  <c r="C10" i="26"/>
  <c r="D10" i="26"/>
  <c r="E10" i="26"/>
  <c r="B11" i="26"/>
  <c r="C11" i="26"/>
  <c r="D11" i="26"/>
  <c r="E11" i="26"/>
  <c r="B12" i="26"/>
  <c r="C12" i="26"/>
  <c r="D12" i="26"/>
  <c r="E12" i="26"/>
  <c r="B13" i="26"/>
  <c r="C13" i="26"/>
  <c r="D13" i="26"/>
  <c r="E13" i="26"/>
  <c r="B14" i="26"/>
  <c r="C14" i="26"/>
  <c r="D14" i="26"/>
  <c r="E14" i="26"/>
  <c r="B15" i="26"/>
  <c r="C15" i="26"/>
  <c r="D15" i="26"/>
  <c r="E15" i="26"/>
  <c r="B16" i="26"/>
  <c r="C16" i="26"/>
  <c r="D16" i="26"/>
  <c r="E16" i="26"/>
  <c r="B17" i="26"/>
  <c r="C17" i="26"/>
  <c r="D17" i="26"/>
  <c r="E17" i="26"/>
  <c r="B18" i="26"/>
  <c r="C18" i="26"/>
  <c r="D18" i="26"/>
  <c r="E18" i="26"/>
  <c r="B19" i="26"/>
  <c r="C19" i="26"/>
  <c r="D19" i="26"/>
  <c r="E19" i="26"/>
  <c r="B20" i="26"/>
  <c r="C20" i="26"/>
  <c r="D20" i="26"/>
  <c r="E20" i="26"/>
  <c r="B21" i="26"/>
  <c r="C21" i="26"/>
  <c r="D21" i="26"/>
  <c r="E21" i="26"/>
  <c r="B22" i="26"/>
  <c r="C22" i="26"/>
  <c r="D22" i="26"/>
  <c r="E22" i="26"/>
  <c r="B23" i="26"/>
  <c r="C23" i="26"/>
  <c r="D23" i="26"/>
  <c r="E23" i="26"/>
  <c r="B24" i="26"/>
  <c r="C24" i="26"/>
  <c r="D24" i="26"/>
  <c r="E24" i="26"/>
  <c r="B25" i="26"/>
  <c r="C25" i="26"/>
  <c r="D25" i="26"/>
  <c r="E25" i="26"/>
  <c r="B26" i="26"/>
  <c r="C26" i="26"/>
  <c r="D26" i="26"/>
  <c r="E26" i="26"/>
  <c r="B27" i="26"/>
  <c r="C27" i="26"/>
  <c r="D27" i="26"/>
  <c r="E27" i="26"/>
  <c r="B28" i="26"/>
  <c r="C28" i="26"/>
  <c r="D28" i="26"/>
  <c r="E28" i="26"/>
  <c r="B29" i="26"/>
  <c r="C29" i="26"/>
  <c r="D29" i="26"/>
  <c r="E29" i="26"/>
  <c r="B30" i="26"/>
  <c r="C30" i="26"/>
  <c r="D30" i="26"/>
  <c r="E30" i="26"/>
  <c r="B31" i="26"/>
  <c r="C31" i="26"/>
  <c r="D31" i="26"/>
  <c r="E31" i="26"/>
  <c r="B32" i="26"/>
  <c r="C32" i="26"/>
  <c r="D32" i="26"/>
  <c r="E32" i="26"/>
  <c r="B33" i="26"/>
  <c r="C33" i="26"/>
  <c r="D33" i="26"/>
  <c r="E33" i="26"/>
  <c r="B34" i="26"/>
  <c r="C34" i="26"/>
  <c r="D34" i="26"/>
  <c r="E34" i="26"/>
  <c r="B35" i="26"/>
  <c r="C35" i="26"/>
  <c r="D35" i="26"/>
  <c r="E35" i="26"/>
  <c r="B36" i="26"/>
  <c r="C36" i="26"/>
  <c r="D36" i="26"/>
  <c r="E36" i="26"/>
  <c r="B37" i="26"/>
  <c r="C37" i="26"/>
  <c r="D37" i="26"/>
  <c r="E37" i="26"/>
  <c r="B38" i="26"/>
  <c r="C38" i="26"/>
  <c r="D38" i="26"/>
  <c r="E38" i="26"/>
  <c r="B39" i="26"/>
  <c r="C39" i="26"/>
  <c r="D39" i="26"/>
  <c r="E39" i="26"/>
  <c r="B40" i="26"/>
  <c r="C40" i="26"/>
  <c r="D40" i="26"/>
  <c r="E40" i="26"/>
  <c r="B41" i="26"/>
  <c r="C41" i="26"/>
  <c r="D41" i="26"/>
  <c r="E41" i="26"/>
  <c r="B42" i="26"/>
  <c r="C42" i="26"/>
  <c r="D42" i="26"/>
  <c r="E42" i="26"/>
  <c r="B43" i="26"/>
  <c r="C43" i="26"/>
  <c r="D43" i="26"/>
  <c r="E43" i="26"/>
  <c r="B44" i="26"/>
  <c r="C44" i="26"/>
  <c r="D44" i="26"/>
  <c r="E44" i="26"/>
  <c r="B45" i="26"/>
  <c r="C45" i="26"/>
  <c r="D45" i="26"/>
  <c r="E45" i="26"/>
  <c r="B46" i="26"/>
  <c r="C46" i="26"/>
  <c r="D46" i="26"/>
  <c r="E46" i="26"/>
  <c r="B47" i="26"/>
  <c r="C47" i="26"/>
  <c r="D47" i="26"/>
  <c r="E47" i="26"/>
  <c r="B48" i="26"/>
  <c r="C48" i="26"/>
  <c r="D48" i="26"/>
  <c r="E48" i="26"/>
  <c r="B49" i="26"/>
  <c r="C49" i="26"/>
  <c r="D49" i="26"/>
  <c r="E49" i="26"/>
  <c r="B50" i="26"/>
  <c r="C50" i="26"/>
  <c r="D50" i="26"/>
  <c r="E50" i="26"/>
  <c r="B51" i="26"/>
  <c r="C51" i="26"/>
  <c r="D51" i="26"/>
  <c r="E51" i="26"/>
  <c r="B52" i="26"/>
  <c r="C52" i="26"/>
  <c r="D52" i="26"/>
  <c r="E52" i="26"/>
  <c r="B53" i="26"/>
  <c r="C53" i="26"/>
  <c r="D53" i="26"/>
  <c r="E53" i="26"/>
  <c r="B54" i="26"/>
  <c r="C54" i="26"/>
  <c r="D54" i="26"/>
  <c r="E54" i="26"/>
  <c r="B55" i="26"/>
  <c r="C55" i="26"/>
  <c r="D55" i="26"/>
  <c r="E55" i="26"/>
  <c r="B56" i="26"/>
  <c r="C56" i="26"/>
  <c r="D56" i="26"/>
  <c r="E56" i="26"/>
  <c r="B57" i="26"/>
  <c r="C57" i="26"/>
  <c r="D57" i="26"/>
  <c r="E57" i="26"/>
  <c r="B58" i="26"/>
  <c r="C58" i="26"/>
  <c r="D58" i="26"/>
  <c r="E58" i="26"/>
  <c r="B59" i="26"/>
  <c r="C59" i="26"/>
  <c r="D59" i="26"/>
  <c r="E59" i="26"/>
  <c r="B60" i="26"/>
  <c r="C60" i="26"/>
  <c r="D60" i="26"/>
  <c r="E60" i="26"/>
  <c r="B61" i="26"/>
  <c r="C61" i="26"/>
  <c r="D61" i="26"/>
  <c r="E61" i="26"/>
  <c r="B62" i="26"/>
  <c r="C62" i="26"/>
  <c r="D62" i="26"/>
  <c r="E62" i="26"/>
  <c r="B63" i="26"/>
  <c r="C63" i="26"/>
  <c r="D63" i="26"/>
  <c r="E63" i="26"/>
  <c r="B64" i="26"/>
  <c r="C64" i="26"/>
  <c r="D64" i="26"/>
  <c r="E64" i="26"/>
  <c r="B65" i="26"/>
  <c r="C65" i="26"/>
  <c r="D65" i="26"/>
  <c r="E65" i="26"/>
  <c r="B66" i="26"/>
  <c r="C66" i="26"/>
  <c r="D66" i="26"/>
  <c r="E66" i="26"/>
  <c r="B67" i="26"/>
  <c r="C67" i="26"/>
  <c r="D67" i="26"/>
  <c r="E67" i="26"/>
  <c r="B68" i="26"/>
  <c r="C68" i="26"/>
  <c r="D68" i="26"/>
  <c r="E68" i="26"/>
  <c r="B69" i="26"/>
  <c r="C69" i="26"/>
  <c r="D69" i="26"/>
  <c r="E69" i="26"/>
  <c r="B70" i="26"/>
  <c r="C70" i="26"/>
  <c r="D70" i="26"/>
  <c r="E70" i="26"/>
  <c r="B71" i="26"/>
  <c r="C71" i="26"/>
  <c r="D71" i="26"/>
  <c r="E71" i="26"/>
  <c r="B72" i="26"/>
  <c r="C72" i="26"/>
  <c r="D72" i="26"/>
  <c r="E72" i="26"/>
  <c r="B73" i="26"/>
  <c r="C73" i="26"/>
  <c r="D73" i="26"/>
  <c r="E73" i="26"/>
  <c r="B74" i="26"/>
  <c r="C74" i="26"/>
  <c r="D74" i="26"/>
  <c r="E74" i="26"/>
  <c r="B75" i="26"/>
  <c r="C75" i="26"/>
  <c r="D75" i="26"/>
  <c r="E75" i="26"/>
  <c r="B76" i="26"/>
  <c r="C76" i="26"/>
  <c r="D76" i="26"/>
  <c r="E76" i="26"/>
  <c r="B77" i="26"/>
  <c r="C77" i="26"/>
  <c r="D77" i="26"/>
  <c r="E77" i="26"/>
  <c r="B78" i="26"/>
  <c r="C78" i="26"/>
  <c r="D78" i="26"/>
  <c r="E78" i="26"/>
  <c r="B79" i="26"/>
  <c r="C79" i="26"/>
  <c r="D79" i="26"/>
  <c r="E79" i="26"/>
  <c r="B80" i="26"/>
  <c r="C80" i="26"/>
  <c r="D80" i="26"/>
  <c r="E80" i="26"/>
  <c r="B81" i="26"/>
  <c r="C81" i="26"/>
  <c r="D81" i="26"/>
  <c r="E81" i="26"/>
  <c r="B82" i="26"/>
  <c r="C82" i="26"/>
  <c r="D82" i="26"/>
  <c r="E82" i="26"/>
  <c r="B83" i="26"/>
  <c r="C83" i="26"/>
  <c r="D83" i="26"/>
  <c r="E83" i="26"/>
  <c r="B84" i="26"/>
  <c r="C84" i="26"/>
  <c r="D84" i="26"/>
  <c r="E84" i="26"/>
  <c r="B85" i="26"/>
  <c r="C85" i="26"/>
  <c r="D85" i="26"/>
  <c r="E85" i="26"/>
  <c r="B86" i="26"/>
  <c r="C86" i="26"/>
  <c r="D86" i="26"/>
  <c r="E86" i="26"/>
  <c r="B87" i="26"/>
  <c r="C87" i="26"/>
  <c r="D87" i="26"/>
  <c r="E87" i="26"/>
  <c r="B88" i="26"/>
  <c r="C88" i="26"/>
  <c r="D88" i="26"/>
  <c r="E88" i="26"/>
  <c r="B89" i="26"/>
  <c r="C89" i="26"/>
  <c r="D89" i="26"/>
  <c r="E89" i="26"/>
  <c r="B90" i="26"/>
  <c r="C90" i="26"/>
  <c r="D90" i="26"/>
  <c r="E90" i="26"/>
  <c r="B91" i="26"/>
  <c r="C91" i="26"/>
  <c r="D91" i="26"/>
  <c r="E91" i="26"/>
  <c r="B92" i="26"/>
  <c r="C92" i="26"/>
  <c r="D92" i="26"/>
  <c r="E92" i="26"/>
  <c r="B93" i="26"/>
  <c r="C93" i="26"/>
  <c r="D93" i="26"/>
  <c r="E93" i="26"/>
  <c r="B94" i="26"/>
  <c r="C94" i="26"/>
  <c r="D94" i="26"/>
  <c r="E94" i="26"/>
  <c r="B95" i="26"/>
  <c r="C95" i="26"/>
  <c r="D95" i="26"/>
  <c r="E95" i="26"/>
  <c r="B96" i="26"/>
  <c r="C96" i="26"/>
  <c r="D96" i="26"/>
  <c r="E96" i="26"/>
  <c r="B97" i="26"/>
  <c r="C97" i="26"/>
  <c r="D97" i="26"/>
  <c r="E97" i="26"/>
  <c r="B98" i="26"/>
  <c r="C98" i="26"/>
  <c r="D98" i="26"/>
  <c r="E98" i="26"/>
  <c r="B99" i="26"/>
  <c r="C99" i="26"/>
  <c r="D99" i="26"/>
  <c r="E99" i="26"/>
  <c r="B100" i="26"/>
  <c r="C100" i="26"/>
  <c r="D100" i="26"/>
  <c r="E100" i="26"/>
  <c r="B101" i="26"/>
  <c r="C101" i="26"/>
  <c r="D101" i="26"/>
  <c r="E101" i="26"/>
  <c r="B102" i="26"/>
  <c r="C102" i="26"/>
  <c r="D102" i="26"/>
  <c r="E102" i="26"/>
  <c r="B103" i="26"/>
  <c r="C103" i="26"/>
  <c r="D103" i="26"/>
  <c r="E103" i="26"/>
  <c r="B104" i="26"/>
  <c r="C104" i="26"/>
  <c r="D104" i="26"/>
  <c r="E104" i="26"/>
  <c r="B105" i="26"/>
  <c r="C105" i="26"/>
  <c r="D105" i="26"/>
  <c r="E105" i="26"/>
  <c r="B106" i="26"/>
  <c r="C106" i="26"/>
  <c r="D106" i="26"/>
  <c r="E106" i="26"/>
  <c r="B107" i="26"/>
  <c r="C107" i="26"/>
  <c r="D107" i="26"/>
  <c r="E107" i="26"/>
  <c r="B108" i="26"/>
  <c r="C108" i="26"/>
  <c r="D108" i="26"/>
  <c r="E108" i="26"/>
  <c r="B109" i="26"/>
  <c r="C109" i="26"/>
  <c r="D109" i="26"/>
  <c r="E109" i="26"/>
  <c r="B110" i="26"/>
  <c r="C110" i="26"/>
  <c r="D110" i="26"/>
  <c r="E110" i="26"/>
  <c r="B111" i="26"/>
  <c r="C111" i="26"/>
  <c r="D111" i="26"/>
  <c r="E111" i="26"/>
  <c r="B112" i="26"/>
  <c r="C112" i="26"/>
  <c r="D112" i="26"/>
  <c r="E112" i="26"/>
  <c r="B113" i="26"/>
  <c r="C113" i="26"/>
  <c r="D113" i="26"/>
  <c r="E113" i="26"/>
  <c r="B114" i="26"/>
  <c r="C114" i="26"/>
  <c r="D114" i="26"/>
  <c r="E114" i="26"/>
  <c r="B115" i="26"/>
  <c r="C115" i="26"/>
  <c r="D115" i="26"/>
  <c r="E115" i="26"/>
  <c r="B116" i="26"/>
  <c r="C116" i="26"/>
  <c r="D116" i="26"/>
  <c r="E116" i="26"/>
  <c r="B117" i="26"/>
  <c r="C117" i="26"/>
  <c r="D117" i="26"/>
  <c r="E117" i="26"/>
  <c r="B118" i="26"/>
  <c r="C118" i="26"/>
  <c r="D118" i="26"/>
  <c r="E118" i="26"/>
  <c r="B119" i="26"/>
  <c r="C119" i="26"/>
  <c r="D119" i="26"/>
  <c r="E119" i="26"/>
  <c r="B120" i="26"/>
  <c r="C120" i="26"/>
  <c r="D120" i="26"/>
  <c r="E120" i="26"/>
  <c r="B121" i="26"/>
  <c r="C121" i="26"/>
  <c r="D121" i="26"/>
  <c r="E121" i="26"/>
  <c r="B122" i="26"/>
  <c r="C122" i="26"/>
  <c r="D122" i="26"/>
  <c r="E122" i="26"/>
  <c r="B123" i="26"/>
  <c r="C123" i="26"/>
  <c r="D123" i="26"/>
  <c r="E123" i="26"/>
  <c r="B124" i="26"/>
  <c r="C124" i="26"/>
  <c r="D124" i="26"/>
  <c r="E124" i="26"/>
  <c r="B125" i="26"/>
  <c r="C125" i="26"/>
  <c r="D125" i="26"/>
  <c r="E125" i="26"/>
  <c r="B126" i="26"/>
  <c r="C126" i="26"/>
  <c r="D126" i="26"/>
  <c r="E126" i="26"/>
  <c r="B127" i="26"/>
  <c r="C127" i="26"/>
  <c r="D127" i="26"/>
  <c r="E127" i="26"/>
  <c r="B128" i="26"/>
  <c r="C128" i="26"/>
  <c r="D128" i="26"/>
  <c r="E128" i="26"/>
  <c r="B129" i="26"/>
  <c r="C129" i="26"/>
  <c r="D129" i="26"/>
  <c r="E129" i="26"/>
  <c r="B130" i="26"/>
  <c r="C130" i="26"/>
  <c r="D130" i="26"/>
  <c r="E130" i="26"/>
  <c r="B131" i="26"/>
  <c r="C131" i="26"/>
  <c r="D131" i="26"/>
  <c r="E131" i="26"/>
  <c r="B132" i="26"/>
  <c r="C132" i="26"/>
  <c r="D132" i="26"/>
  <c r="E132" i="26"/>
  <c r="B133" i="26"/>
  <c r="C133" i="26"/>
  <c r="D133" i="26"/>
  <c r="E133" i="26"/>
  <c r="B134" i="26"/>
  <c r="C134" i="26"/>
  <c r="D134" i="26"/>
  <c r="E134" i="26"/>
  <c r="B135" i="26"/>
  <c r="C135" i="26"/>
  <c r="D135" i="26"/>
  <c r="E135" i="26"/>
  <c r="B136" i="26"/>
  <c r="C136" i="26"/>
  <c r="D136" i="26"/>
  <c r="E136" i="26"/>
  <c r="B137" i="26"/>
  <c r="C137" i="26"/>
  <c r="D137" i="26"/>
  <c r="E137" i="26"/>
  <c r="B138" i="26"/>
  <c r="C138" i="26"/>
  <c r="D138" i="26"/>
  <c r="E138" i="26"/>
  <c r="B139" i="26"/>
  <c r="C139" i="26"/>
  <c r="D139" i="26"/>
  <c r="E139" i="26"/>
  <c r="B140" i="26"/>
  <c r="C140" i="26"/>
  <c r="D140" i="26"/>
  <c r="E140" i="26"/>
  <c r="B141" i="26"/>
  <c r="C141" i="26"/>
  <c r="D141" i="26"/>
  <c r="E141" i="26"/>
  <c r="B142" i="26"/>
  <c r="C142" i="26"/>
  <c r="D142" i="26"/>
  <c r="E142" i="26"/>
  <c r="B143" i="26"/>
  <c r="C143" i="26"/>
  <c r="D143" i="26"/>
  <c r="E143" i="26"/>
  <c r="B144" i="26"/>
  <c r="C144" i="26"/>
  <c r="D144" i="26"/>
  <c r="E144" i="26"/>
  <c r="B145" i="26"/>
  <c r="C145" i="26"/>
  <c r="D145" i="26"/>
  <c r="E145" i="26"/>
  <c r="B146" i="26"/>
  <c r="C146" i="26"/>
  <c r="D146" i="26"/>
  <c r="E146" i="26"/>
  <c r="B147" i="26"/>
  <c r="C147" i="26"/>
  <c r="D147" i="26"/>
  <c r="E147" i="26"/>
  <c r="B148" i="26"/>
  <c r="C148" i="26"/>
  <c r="D148" i="26"/>
  <c r="E148" i="26"/>
  <c r="B149" i="26"/>
  <c r="C149" i="26"/>
  <c r="D149" i="26"/>
  <c r="E149" i="26"/>
  <c r="B150" i="26"/>
  <c r="C150" i="26"/>
  <c r="D150" i="26"/>
  <c r="E150" i="26"/>
  <c r="B151" i="26"/>
  <c r="C151" i="26"/>
  <c r="D151" i="26"/>
  <c r="E151" i="26"/>
  <c r="B152" i="26"/>
  <c r="C152" i="26"/>
  <c r="D152" i="26"/>
  <c r="E152" i="26"/>
  <c r="B153" i="26"/>
  <c r="C153" i="26"/>
  <c r="D153" i="26"/>
  <c r="E153" i="26"/>
  <c r="B154" i="26"/>
  <c r="C154" i="26"/>
  <c r="D154" i="26"/>
  <c r="E154" i="26"/>
  <c r="B155" i="26"/>
  <c r="C155" i="26"/>
  <c r="D155" i="26"/>
  <c r="E155" i="26"/>
  <c r="B156" i="26"/>
  <c r="C156" i="26"/>
  <c r="D156" i="26"/>
  <c r="E156" i="26"/>
  <c r="B157" i="26"/>
  <c r="C157" i="26"/>
  <c r="D157" i="26"/>
  <c r="E157" i="26"/>
  <c r="B158" i="26"/>
  <c r="C158" i="26"/>
  <c r="D158" i="26"/>
  <c r="E158" i="26"/>
  <c r="B159" i="26"/>
  <c r="C159" i="26"/>
  <c r="D159" i="26"/>
  <c r="E159" i="26"/>
  <c r="B160" i="26"/>
  <c r="C160" i="26"/>
  <c r="D160" i="26"/>
  <c r="E160" i="26"/>
  <c r="B161" i="26"/>
  <c r="C161" i="26"/>
  <c r="D161" i="26"/>
  <c r="E161" i="26"/>
  <c r="B162" i="26"/>
  <c r="C162" i="26"/>
  <c r="D162" i="26"/>
  <c r="E162" i="26"/>
  <c r="B163" i="26"/>
  <c r="C163" i="26"/>
  <c r="D163" i="26"/>
  <c r="E163" i="26"/>
  <c r="B164" i="26"/>
  <c r="C164" i="26"/>
  <c r="D164" i="26"/>
  <c r="E164" i="26"/>
  <c r="B165" i="26"/>
  <c r="C165" i="26"/>
  <c r="D165" i="26"/>
  <c r="E165" i="26"/>
  <c r="B166" i="26"/>
  <c r="C166" i="26"/>
  <c r="D166" i="26"/>
  <c r="E166" i="26"/>
  <c r="B167" i="26"/>
  <c r="C167" i="26"/>
  <c r="D167" i="26"/>
  <c r="E167" i="26"/>
  <c r="B168" i="26"/>
  <c r="C168" i="26"/>
  <c r="D168" i="26"/>
  <c r="E168" i="26"/>
  <c r="B169" i="26"/>
  <c r="C169" i="26"/>
  <c r="D169" i="26"/>
  <c r="E169" i="26"/>
  <c r="B170" i="26"/>
  <c r="C170" i="26"/>
  <c r="D170" i="26"/>
  <c r="E170" i="26"/>
  <c r="B171" i="26"/>
  <c r="C171" i="26"/>
  <c r="D171" i="26"/>
  <c r="E171" i="26"/>
  <c r="B172" i="26"/>
  <c r="C172" i="26"/>
  <c r="D172" i="26"/>
  <c r="E172" i="26"/>
  <c r="B173" i="26"/>
  <c r="C173" i="26"/>
  <c r="D173" i="26"/>
  <c r="E173" i="26"/>
  <c r="B174" i="26"/>
  <c r="C174" i="26"/>
  <c r="D174" i="26"/>
  <c r="E174" i="26"/>
  <c r="B175" i="26"/>
  <c r="C175" i="26"/>
  <c r="D175" i="26"/>
  <c r="E175" i="26"/>
  <c r="B176" i="26"/>
  <c r="C176" i="26"/>
  <c r="D176" i="26"/>
  <c r="E176" i="26"/>
  <c r="B177" i="26"/>
  <c r="C177" i="26"/>
  <c r="D177" i="26"/>
  <c r="E177" i="26"/>
  <c r="B178" i="26"/>
  <c r="C178" i="26"/>
  <c r="D178" i="26"/>
  <c r="E178" i="26"/>
  <c r="B179" i="26"/>
  <c r="C179" i="26"/>
  <c r="D179" i="26"/>
  <c r="E179" i="26"/>
  <c r="B180" i="26"/>
  <c r="C180" i="26"/>
  <c r="D180" i="26"/>
  <c r="E180" i="26"/>
  <c r="B181" i="26"/>
  <c r="C181" i="26"/>
  <c r="D181" i="26"/>
  <c r="E181" i="26"/>
  <c r="B182" i="26"/>
  <c r="C182" i="26"/>
  <c r="D182" i="26"/>
  <c r="E182" i="26"/>
  <c r="B183" i="26"/>
  <c r="C183" i="26"/>
  <c r="D183" i="26"/>
  <c r="E183" i="26"/>
  <c r="B184" i="26"/>
  <c r="C184" i="26"/>
  <c r="D184" i="26"/>
  <c r="E184" i="26"/>
  <c r="B185" i="26"/>
  <c r="C185" i="26"/>
  <c r="D185" i="26"/>
  <c r="E185" i="26"/>
  <c r="B186" i="26"/>
  <c r="C186" i="26"/>
  <c r="D186" i="26"/>
  <c r="E186" i="26"/>
  <c r="B187" i="26"/>
  <c r="C187" i="26"/>
  <c r="D187" i="26"/>
  <c r="E187" i="26"/>
  <c r="B188" i="26"/>
  <c r="C188" i="26"/>
  <c r="D188" i="26"/>
  <c r="E188" i="26"/>
  <c r="B189" i="26"/>
  <c r="C189" i="26"/>
  <c r="D189" i="26"/>
  <c r="E189" i="26"/>
  <c r="B190" i="26"/>
  <c r="C190" i="26"/>
  <c r="D190" i="26"/>
  <c r="E190" i="26"/>
  <c r="B191" i="26"/>
  <c r="C191" i="26"/>
  <c r="D191" i="26"/>
  <c r="E191" i="26"/>
  <c r="B192" i="26"/>
  <c r="C192" i="26"/>
  <c r="D192" i="26"/>
  <c r="E192" i="26"/>
  <c r="B193" i="26"/>
  <c r="C193" i="26"/>
  <c r="D193" i="26"/>
  <c r="E193" i="26"/>
  <c r="B194" i="26"/>
  <c r="C194" i="26"/>
  <c r="D194" i="26"/>
  <c r="E194" i="26"/>
  <c r="B195" i="26"/>
  <c r="C195" i="26"/>
  <c r="D195" i="26"/>
  <c r="E195" i="26"/>
  <c r="B196" i="26"/>
  <c r="C196" i="26"/>
  <c r="D196" i="26"/>
  <c r="E196" i="26"/>
  <c r="B197" i="26"/>
  <c r="C197" i="26"/>
  <c r="D197" i="26"/>
  <c r="E197" i="26"/>
  <c r="B198" i="26"/>
  <c r="C198" i="26"/>
  <c r="D198" i="26"/>
  <c r="E198" i="26"/>
  <c r="B199" i="26"/>
  <c r="C199" i="26"/>
  <c r="D199" i="26"/>
  <c r="E199" i="26"/>
  <c r="B200" i="26"/>
  <c r="C200" i="26"/>
  <c r="D200" i="26"/>
  <c r="E200" i="26"/>
  <c r="B201" i="26"/>
  <c r="C201" i="26"/>
  <c r="D201" i="26"/>
  <c r="E201" i="26"/>
  <c r="B202" i="26"/>
  <c r="C202" i="26"/>
  <c r="D202" i="26"/>
  <c r="E202" i="26"/>
  <c r="B203" i="26"/>
  <c r="C203" i="26"/>
  <c r="D203" i="26"/>
  <c r="E203" i="26"/>
  <c r="B204" i="26"/>
  <c r="C204" i="26"/>
  <c r="D204" i="26"/>
  <c r="E204" i="26"/>
  <c r="B205" i="26"/>
  <c r="C205" i="26"/>
  <c r="D205" i="26"/>
  <c r="E205" i="26"/>
  <c r="B206" i="26"/>
  <c r="C206" i="26"/>
  <c r="D206" i="26"/>
  <c r="E206" i="26"/>
  <c r="B207" i="26"/>
  <c r="C207" i="26"/>
  <c r="D207" i="26"/>
  <c r="E207" i="26"/>
  <c r="B208" i="26"/>
  <c r="C208" i="26"/>
  <c r="D208" i="26"/>
  <c r="E208" i="26"/>
  <c r="B209" i="26"/>
  <c r="C209" i="26"/>
  <c r="D209" i="26"/>
  <c r="E209" i="26"/>
  <c r="B210" i="26"/>
  <c r="C210" i="26"/>
  <c r="D210" i="26"/>
  <c r="E210" i="26"/>
  <c r="B211" i="26"/>
  <c r="C211" i="26"/>
  <c r="D211" i="26"/>
  <c r="E211" i="26"/>
  <c r="B212" i="26"/>
  <c r="C212" i="26"/>
  <c r="D212" i="26"/>
  <c r="E212" i="26"/>
  <c r="B213" i="26"/>
  <c r="C213" i="26"/>
  <c r="D213" i="26"/>
  <c r="E213" i="26"/>
  <c r="B214" i="26"/>
  <c r="C214" i="26"/>
  <c r="D214" i="26"/>
  <c r="E214" i="26"/>
  <c r="B215" i="26"/>
  <c r="C215" i="26"/>
  <c r="D215" i="26"/>
  <c r="E215" i="26"/>
  <c r="B216" i="26"/>
  <c r="C216" i="26"/>
  <c r="D216" i="26"/>
  <c r="E216" i="26"/>
  <c r="B217" i="26"/>
  <c r="C217" i="26"/>
  <c r="D217" i="26"/>
  <c r="E217" i="26"/>
  <c r="B218" i="26"/>
  <c r="C218" i="26"/>
  <c r="D218" i="26"/>
  <c r="E218" i="26"/>
  <c r="B219" i="26"/>
  <c r="C219" i="26"/>
  <c r="D219" i="26"/>
  <c r="E219" i="26"/>
  <c r="B220" i="26"/>
  <c r="C220" i="26"/>
  <c r="D220" i="26"/>
  <c r="E220" i="26"/>
  <c r="B221" i="26"/>
  <c r="C221" i="26"/>
  <c r="D221" i="26"/>
  <c r="E221" i="26"/>
  <c r="B222" i="26"/>
  <c r="C222" i="26"/>
  <c r="D222" i="26"/>
  <c r="E222" i="26"/>
  <c r="B223" i="26"/>
  <c r="C223" i="26"/>
  <c r="D223" i="26"/>
  <c r="E223" i="26"/>
  <c r="B224" i="26"/>
  <c r="C224" i="26"/>
  <c r="D224" i="26"/>
  <c r="E224" i="26"/>
  <c r="B225" i="26"/>
  <c r="C225" i="26"/>
  <c r="D225" i="26"/>
  <c r="E225" i="26"/>
  <c r="B226" i="26"/>
  <c r="C226" i="26"/>
  <c r="D226" i="26"/>
  <c r="E226" i="26"/>
  <c r="B227" i="26"/>
  <c r="C227" i="26"/>
  <c r="D227" i="26"/>
  <c r="E227" i="26"/>
  <c r="B228" i="26"/>
  <c r="C228" i="26"/>
  <c r="D228" i="26"/>
  <c r="E228" i="26"/>
  <c r="B229" i="26"/>
  <c r="C229" i="26"/>
  <c r="D229" i="26"/>
  <c r="E229" i="26"/>
  <c r="B230" i="26"/>
  <c r="C230" i="26"/>
  <c r="D230" i="26"/>
  <c r="E230" i="26"/>
  <c r="D231" i="26"/>
  <c r="E231" i="26"/>
  <c r="A1381" i="25"/>
  <c r="B1381" i="25" s="1"/>
  <c r="M2" i="25" s="1"/>
  <c r="C231" i="29" l="1"/>
  <c r="A1380" i="25"/>
  <c r="G1381" i="25"/>
  <c r="F1381" i="25"/>
  <c r="E1381" i="25"/>
  <c r="D1381" i="25"/>
  <c r="D231" i="29" s="1"/>
  <c r="C1381" i="25"/>
  <c r="A1379" i="25" l="1"/>
  <c r="G1380" i="25"/>
  <c r="F1380" i="25"/>
  <c r="E1380" i="25"/>
  <c r="D1380" i="25"/>
  <c r="C1380" i="25"/>
  <c r="B1380" i="25"/>
  <c r="A1378" i="25" l="1"/>
  <c r="G1379" i="25"/>
  <c r="F1379" i="25"/>
  <c r="E1379" i="25"/>
  <c r="D1379" i="25"/>
  <c r="C1379" i="25"/>
  <c r="B1379" i="25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G2001" i="3"/>
  <c r="G2002" i="3"/>
  <c r="G2003" i="3"/>
  <c r="G2004" i="3"/>
  <c r="G2005" i="3"/>
  <c r="G2006" i="3"/>
  <c r="G2007" i="3"/>
  <c r="G2008" i="3"/>
  <c r="G2009" i="3"/>
  <c r="G2010" i="3"/>
  <c r="G2011" i="3"/>
  <c r="G2012" i="3"/>
  <c r="G2013" i="3"/>
  <c r="G2014" i="3"/>
  <c r="G2015" i="3"/>
  <c r="G2016" i="3"/>
  <c r="G2017" i="3"/>
  <c r="G2018" i="3"/>
  <c r="G2019" i="3"/>
  <c r="G2020" i="3"/>
  <c r="G2021" i="3"/>
  <c r="G2022" i="3"/>
  <c r="G2023" i="3"/>
  <c r="G2024" i="3"/>
  <c r="G2025" i="3"/>
  <c r="G2026" i="3"/>
  <c r="G2027" i="3"/>
  <c r="G2028" i="3"/>
  <c r="G2029" i="3"/>
  <c r="G2030" i="3"/>
  <c r="G2031" i="3"/>
  <c r="G2032" i="3"/>
  <c r="G2033" i="3"/>
  <c r="G2034" i="3"/>
  <c r="G2035" i="3"/>
  <c r="G2036" i="3"/>
  <c r="G2037" i="3"/>
  <c r="G2038" i="3"/>
  <c r="G2039" i="3"/>
  <c r="G2040" i="3"/>
  <c r="G2041" i="3"/>
  <c r="G2042" i="3"/>
  <c r="G2043" i="3"/>
  <c r="G2044" i="3"/>
  <c r="G2045" i="3"/>
  <c r="G2046" i="3"/>
  <c r="G2047" i="3"/>
  <c r="G2048" i="3"/>
  <c r="G2049" i="3"/>
  <c r="G2050" i="3"/>
  <c r="G2051" i="3"/>
  <c r="G2052" i="3"/>
  <c r="G2053" i="3"/>
  <c r="G2054" i="3"/>
  <c r="G2055" i="3"/>
  <c r="G2056" i="3"/>
  <c r="G2057" i="3"/>
  <c r="G2058" i="3"/>
  <c r="G2059" i="3"/>
  <c r="G2060" i="3"/>
  <c r="G2061" i="3"/>
  <c r="G2062" i="3"/>
  <c r="G2063" i="3"/>
  <c r="G2064" i="3"/>
  <c r="G2065" i="3"/>
  <c r="G2066" i="3"/>
  <c r="G2067" i="3"/>
  <c r="G2068" i="3"/>
  <c r="G2069" i="3"/>
  <c r="G2070" i="3"/>
  <c r="G2071" i="3"/>
  <c r="G2072" i="3"/>
  <c r="G2073" i="3"/>
  <c r="G2074" i="3"/>
  <c r="G2075" i="3"/>
  <c r="G2076" i="3"/>
  <c r="G2077" i="3"/>
  <c r="G2078" i="3"/>
  <c r="G2079" i="3"/>
  <c r="G2080" i="3"/>
  <c r="G2081" i="3"/>
  <c r="G2082" i="3"/>
  <c r="G2083" i="3"/>
  <c r="G2084" i="3"/>
  <c r="G2085" i="3"/>
  <c r="G2086" i="3"/>
  <c r="G2087" i="3"/>
  <c r="G2088" i="3"/>
  <c r="G2089" i="3"/>
  <c r="G2090" i="3"/>
  <c r="G2091" i="3"/>
  <c r="G2092" i="3"/>
  <c r="G2093" i="3"/>
  <c r="G2094" i="3"/>
  <c r="G2095" i="3"/>
  <c r="G2096" i="3"/>
  <c r="G2097" i="3"/>
  <c r="G2098" i="3"/>
  <c r="G2099" i="3"/>
  <c r="G2100" i="3"/>
  <c r="G2101" i="3"/>
  <c r="G2102" i="3"/>
  <c r="G2103" i="3"/>
  <c r="G2104" i="3"/>
  <c r="G2105" i="3"/>
  <c r="G2106" i="3"/>
  <c r="G2107" i="3"/>
  <c r="G2108" i="3"/>
  <c r="G2109" i="3"/>
  <c r="G2110" i="3"/>
  <c r="G2111" i="3"/>
  <c r="G2112" i="3"/>
  <c r="G2113" i="3"/>
  <c r="G2114" i="3"/>
  <c r="G2115" i="3"/>
  <c r="G2116" i="3"/>
  <c r="G2117" i="3"/>
  <c r="G2118" i="3"/>
  <c r="G2119" i="3"/>
  <c r="G2120" i="3"/>
  <c r="G2121" i="3"/>
  <c r="G2122" i="3"/>
  <c r="G2123" i="3"/>
  <c r="G2124" i="3"/>
  <c r="G2125" i="3"/>
  <c r="G2126" i="3"/>
  <c r="G2127" i="3"/>
  <c r="G2128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G2154" i="3"/>
  <c r="G2155" i="3"/>
  <c r="G2156" i="3"/>
  <c r="G2157" i="3"/>
  <c r="G2158" i="3"/>
  <c r="G2159" i="3"/>
  <c r="G2160" i="3"/>
  <c r="G2161" i="3"/>
  <c r="G2162" i="3"/>
  <c r="G2163" i="3"/>
  <c r="G2164" i="3"/>
  <c r="G2165" i="3"/>
  <c r="G2166" i="3"/>
  <c r="G2167" i="3"/>
  <c r="G2168" i="3"/>
  <c r="G2169" i="3"/>
  <c r="G2170" i="3"/>
  <c r="G2171" i="3"/>
  <c r="G2172" i="3"/>
  <c r="G2173" i="3"/>
  <c r="G2174" i="3"/>
  <c r="G2175" i="3"/>
  <c r="G2176" i="3"/>
  <c r="G2177" i="3"/>
  <c r="G2178" i="3"/>
  <c r="G2179" i="3"/>
  <c r="G2180" i="3"/>
  <c r="G2181" i="3"/>
  <c r="G2182" i="3"/>
  <c r="G2183" i="3"/>
  <c r="G2184" i="3"/>
  <c r="G2185" i="3"/>
  <c r="G2186" i="3"/>
  <c r="G2187" i="3"/>
  <c r="G2188" i="3"/>
  <c r="G2189" i="3"/>
  <c r="G2190" i="3"/>
  <c r="G2191" i="3"/>
  <c r="G2192" i="3"/>
  <c r="G2193" i="3"/>
  <c r="G2194" i="3"/>
  <c r="G2195" i="3"/>
  <c r="G2196" i="3"/>
  <c r="G2197" i="3"/>
  <c r="G2198" i="3"/>
  <c r="G2199" i="3"/>
  <c r="G2200" i="3"/>
  <c r="G2201" i="3"/>
  <c r="G2202" i="3"/>
  <c r="G2203" i="3"/>
  <c r="G2204" i="3"/>
  <c r="G2205" i="3"/>
  <c r="G2206" i="3"/>
  <c r="G2207" i="3"/>
  <c r="G2208" i="3"/>
  <c r="G2209" i="3"/>
  <c r="G2210" i="3"/>
  <c r="G2211" i="3"/>
  <c r="G2212" i="3"/>
  <c r="G2213" i="3"/>
  <c r="G2214" i="3"/>
  <c r="G2215" i="3"/>
  <c r="G2216" i="3"/>
  <c r="G2217" i="3"/>
  <c r="G2218" i="3"/>
  <c r="G2219" i="3"/>
  <c r="G2220" i="3"/>
  <c r="G2221" i="3"/>
  <c r="G2222" i="3"/>
  <c r="G2223" i="3"/>
  <c r="G2224" i="3"/>
  <c r="G2225" i="3"/>
  <c r="G2226" i="3"/>
  <c r="G2227" i="3"/>
  <c r="G2228" i="3"/>
  <c r="G2229" i="3"/>
  <c r="G2230" i="3"/>
  <c r="G2231" i="3"/>
  <c r="G2232" i="3"/>
  <c r="G2233" i="3"/>
  <c r="G2234" i="3"/>
  <c r="G2235" i="3"/>
  <c r="G2236" i="3"/>
  <c r="G2237" i="3"/>
  <c r="G2238" i="3"/>
  <c r="G2239" i="3"/>
  <c r="G2240" i="3"/>
  <c r="G2241" i="3"/>
  <c r="G2242" i="3"/>
  <c r="G2243" i="3"/>
  <c r="G2244" i="3"/>
  <c r="G2245" i="3"/>
  <c r="G2246" i="3"/>
  <c r="G2247" i="3"/>
  <c r="G2248" i="3"/>
  <c r="G2249" i="3"/>
  <c r="G2250" i="3"/>
  <c r="G2251" i="3"/>
  <c r="G2252" i="3"/>
  <c r="G2253" i="3"/>
  <c r="G2254" i="3"/>
  <c r="G2255" i="3"/>
  <c r="G2256" i="3"/>
  <c r="G2257" i="3"/>
  <c r="G2258" i="3"/>
  <c r="G2259" i="3"/>
  <c r="G2260" i="3"/>
  <c r="G2261" i="3"/>
  <c r="G2262" i="3"/>
  <c r="G2263" i="3"/>
  <c r="G2264" i="3"/>
  <c r="G2265" i="3"/>
  <c r="G2266" i="3"/>
  <c r="G2267" i="3"/>
  <c r="G2268" i="3"/>
  <c r="G2269" i="3"/>
  <c r="G2270" i="3"/>
  <c r="G2271" i="3"/>
  <c r="G2272" i="3"/>
  <c r="G2273" i="3"/>
  <c r="G2274" i="3"/>
  <c r="G2275" i="3"/>
  <c r="G2276" i="3"/>
  <c r="G2277" i="3"/>
  <c r="G2278" i="3"/>
  <c r="G2279" i="3"/>
  <c r="G2280" i="3"/>
  <c r="G2281" i="3"/>
  <c r="G2282" i="3"/>
  <c r="G2283" i="3"/>
  <c r="G2284" i="3"/>
  <c r="G2285" i="3"/>
  <c r="G2286" i="3"/>
  <c r="G2287" i="3"/>
  <c r="G2288" i="3"/>
  <c r="G2289" i="3"/>
  <c r="G2290" i="3"/>
  <c r="G2291" i="3"/>
  <c r="G2292" i="3"/>
  <c r="G2293" i="3"/>
  <c r="G2294" i="3"/>
  <c r="G2295" i="3"/>
  <c r="G2296" i="3"/>
  <c r="G2297" i="3"/>
  <c r="G2298" i="3"/>
  <c r="G2299" i="3"/>
  <c r="G2300" i="3"/>
  <c r="G2301" i="3"/>
  <c r="G2302" i="3"/>
  <c r="G2303" i="3"/>
  <c r="G2304" i="3"/>
  <c r="G2305" i="3"/>
  <c r="G2306" i="3"/>
  <c r="G2307" i="3"/>
  <c r="G2308" i="3"/>
  <c r="G2309" i="3"/>
  <c r="G2310" i="3"/>
  <c r="G2311" i="3"/>
  <c r="G2312" i="3"/>
  <c r="G2313" i="3"/>
  <c r="G2314" i="3"/>
  <c r="G2315" i="3"/>
  <c r="G2316" i="3"/>
  <c r="G2317" i="3"/>
  <c r="G2318" i="3"/>
  <c r="G2319" i="3"/>
  <c r="G2320" i="3"/>
  <c r="G2321" i="3"/>
  <c r="G2322" i="3"/>
  <c r="G2323" i="3"/>
  <c r="G2324" i="3"/>
  <c r="G2325" i="3"/>
  <c r="G2326" i="3"/>
  <c r="G2327" i="3"/>
  <c r="G2328" i="3"/>
  <c r="G2329" i="3"/>
  <c r="G2330" i="3"/>
  <c r="G2331" i="3"/>
  <c r="G2332" i="3"/>
  <c r="G2333" i="3"/>
  <c r="G2334" i="3"/>
  <c r="G2335" i="3"/>
  <c r="G2336" i="3"/>
  <c r="G2337" i="3"/>
  <c r="G2338" i="3"/>
  <c r="G2339" i="3"/>
  <c r="G2340" i="3"/>
  <c r="G2341" i="3"/>
  <c r="G2342" i="3"/>
  <c r="G2343" i="3"/>
  <c r="G2344" i="3"/>
  <c r="G2345" i="3"/>
  <c r="G2346" i="3"/>
  <c r="G2347" i="3"/>
  <c r="G2348" i="3"/>
  <c r="G2349" i="3"/>
  <c r="G2350" i="3"/>
  <c r="G2351" i="3"/>
  <c r="G2352" i="3"/>
  <c r="G2353" i="3"/>
  <c r="G2354" i="3"/>
  <c r="G2355" i="3"/>
  <c r="G2356" i="3"/>
  <c r="G2357" i="3"/>
  <c r="G2358" i="3"/>
  <c r="G2359" i="3"/>
  <c r="G2360" i="3"/>
  <c r="G2361" i="3"/>
  <c r="G2362" i="3"/>
  <c r="G2363" i="3"/>
  <c r="G2364" i="3"/>
  <c r="G2365" i="3"/>
  <c r="G2366" i="3"/>
  <c r="G2367" i="3"/>
  <c r="G2368" i="3"/>
  <c r="G2369" i="3"/>
  <c r="G2370" i="3"/>
  <c r="G2371" i="3"/>
  <c r="G2372" i="3"/>
  <c r="G2373" i="3"/>
  <c r="G2374" i="3"/>
  <c r="G2375" i="3"/>
  <c r="G2376" i="3"/>
  <c r="G2377" i="3"/>
  <c r="G2378" i="3"/>
  <c r="G2379" i="3"/>
  <c r="G2380" i="3"/>
  <c r="G2381" i="3"/>
  <c r="G2382" i="3"/>
  <c r="G2383" i="3"/>
  <c r="G2384" i="3"/>
  <c r="G2385" i="3"/>
  <c r="G2386" i="3"/>
  <c r="G2387" i="3"/>
  <c r="G2388" i="3"/>
  <c r="G2389" i="3"/>
  <c r="G2390" i="3"/>
  <c r="G2391" i="3"/>
  <c r="G2392" i="3"/>
  <c r="G2393" i="3"/>
  <c r="G2394" i="3"/>
  <c r="G2395" i="3"/>
  <c r="G2396" i="3"/>
  <c r="G2397" i="3"/>
  <c r="G2398" i="3"/>
  <c r="G2399" i="3"/>
  <c r="G2400" i="3"/>
  <c r="G2401" i="3"/>
  <c r="G2402" i="3"/>
  <c r="G2403" i="3"/>
  <c r="G2404" i="3"/>
  <c r="G2405" i="3"/>
  <c r="G2406" i="3"/>
  <c r="G2407" i="3"/>
  <c r="G2408" i="3"/>
  <c r="G2409" i="3"/>
  <c r="G2410" i="3"/>
  <c r="G2411" i="3"/>
  <c r="G2412" i="3"/>
  <c r="G2413" i="3"/>
  <c r="G2414" i="3"/>
  <c r="G2415" i="3"/>
  <c r="G2416" i="3"/>
  <c r="G2417" i="3"/>
  <c r="G2418" i="3"/>
  <c r="G2419" i="3"/>
  <c r="G2420" i="3"/>
  <c r="G2421" i="3"/>
  <c r="G2422" i="3"/>
  <c r="G2423" i="3"/>
  <c r="G2424" i="3"/>
  <c r="G2425" i="3"/>
  <c r="G2426" i="3"/>
  <c r="G2427" i="3"/>
  <c r="G2428" i="3"/>
  <c r="G2429" i="3"/>
  <c r="G2430" i="3"/>
  <c r="G2431" i="3"/>
  <c r="G2432" i="3"/>
  <c r="G2433" i="3"/>
  <c r="G2434" i="3"/>
  <c r="G2435" i="3"/>
  <c r="G2436" i="3"/>
  <c r="G2437" i="3"/>
  <c r="G2438" i="3"/>
  <c r="G2439" i="3"/>
  <c r="G2440" i="3"/>
  <c r="G2441" i="3"/>
  <c r="G2442" i="3"/>
  <c r="G2443" i="3"/>
  <c r="G2444" i="3"/>
  <c r="G2445" i="3"/>
  <c r="G2446" i="3"/>
  <c r="G2447" i="3"/>
  <c r="G2448" i="3"/>
  <c r="G2449" i="3"/>
  <c r="G2450" i="3"/>
  <c r="G2451" i="3"/>
  <c r="G2452" i="3"/>
  <c r="G2453" i="3"/>
  <c r="G2454" i="3"/>
  <c r="G2455" i="3"/>
  <c r="G2456" i="3"/>
  <c r="G2457" i="3"/>
  <c r="G2458" i="3"/>
  <c r="G2459" i="3"/>
  <c r="G2460" i="3"/>
  <c r="G2461" i="3"/>
  <c r="G2462" i="3"/>
  <c r="G2463" i="3"/>
  <c r="G2464" i="3"/>
  <c r="G2465" i="3"/>
  <c r="G2466" i="3"/>
  <c r="G2467" i="3"/>
  <c r="G2468" i="3"/>
  <c r="G2469" i="3"/>
  <c r="G2470" i="3"/>
  <c r="G2471" i="3"/>
  <c r="G2472" i="3"/>
  <c r="G2473" i="3"/>
  <c r="G2474" i="3"/>
  <c r="G2475" i="3"/>
  <c r="G2476" i="3"/>
  <c r="G2477" i="3"/>
  <c r="G2478" i="3"/>
  <c r="G2479" i="3"/>
  <c r="G2480" i="3"/>
  <c r="G2481" i="3"/>
  <c r="G2482" i="3"/>
  <c r="G2483" i="3"/>
  <c r="G2484" i="3"/>
  <c r="G2485" i="3"/>
  <c r="G2486" i="3"/>
  <c r="G2487" i="3"/>
  <c r="G2488" i="3"/>
  <c r="G2489" i="3"/>
  <c r="G2490" i="3"/>
  <c r="G2491" i="3"/>
  <c r="G2492" i="3"/>
  <c r="G2493" i="3"/>
  <c r="G2494" i="3"/>
  <c r="G2495" i="3"/>
  <c r="G2496" i="3"/>
  <c r="G2497" i="3"/>
  <c r="G2498" i="3"/>
  <c r="G2499" i="3"/>
  <c r="G2500" i="3"/>
  <c r="G2501" i="3"/>
  <c r="G2502" i="3"/>
  <c r="G2503" i="3"/>
  <c r="G2504" i="3"/>
  <c r="G2505" i="3"/>
  <c r="G2506" i="3"/>
  <c r="G2507" i="3"/>
  <c r="G2508" i="3"/>
  <c r="G2509" i="3"/>
  <c r="G2510" i="3"/>
  <c r="G2511" i="3"/>
  <c r="G2512" i="3"/>
  <c r="G2513" i="3"/>
  <c r="G2514" i="3"/>
  <c r="G2515" i="3"/>
  <c r="G2516" i="3"/>
  <c r="G2517" i="3"/>
  <c r="G2518" i="3"/>
  <c r="G2519" i="3"/>
  <c r="G2520" i="3"/>
  <c r="G2521" i="3"/>
  <c r="G2522" i="3"/>
  <c r="G2523" i="3"/>
  <c r="G2524" i="3"/>
  <c r="G2525" i="3"/>
  <c r="G2526" i="3"/>
  <c r="G2527" i="3"/>
  <c r="G2528" i="3"/>
  <c r="G2529" i="3"/>
  <c r="G2530" i="3"/>
  <c r="G2531" i="3"/>
  <c r="G2532" i="3"/>
  <c r="G2533" i="3"/>
  <c r="G2534" i="3"/>
  <c r="G2535" i="3"/>
  <c r="G2536" i="3"/>
  <c r="G2537" i="3"/>
  <c r="G2538" i="3"/>
  <c r="G2539" i="3"/>
  <c r="G2540" i="3"/>
  <c r="G2541" i="3"/>
  <c r="G2542" i="3"/>
  <c r="G2543" i="3"/>
  <c r="G2544" i="3"/>
  <c r="G2545" i="3"/>
  <c r="G2546" i="3"/>
  <c r="G2547" i="3"/>
  <c r="G2548" i="3"/>
  <c r="G2549" i="3"/>
  <c r="G2550" i="3"/>
  <c r="G2551" i="3"/>
  <c r="G2552" i="3"/>
  <c r="G2553" i="3"/>
  <c r="G2554" i="3"/>
  <c r="G2555" i="3"/>
  <c r="G2556" i="3"/>
  <c r="G2557" i="3"/>
  <c r="G2558" i="3"/>
  <c r="G2559" i="3"/>
  <c r="G2560" i="3"/>
  <c r="G2561" i="3"/>
  <c r="G2562" i="3"/>
  <c r="G2563" i="3"/>
  <c r="G2564" i="3"/>
  <c r="G2565" i="3"/>
  <c r="G2566" i="3"/>
  <c r="G2567" i="3"/>
  <c r="G2568" i="3"/>
  <c r="G2569" i="3"/>
  <c r="G2570" i="3"/>
  <c r="G2571" i="3"/>
  <c r="G2572" i="3"/>
  <c r="G2573" i="3"/>
  <c r="G2574" i="3"/>
  <c r="G2575" i="3"/>
  <c r="G2576" i="3"/>
  <c r="G2577" i="3"/>
  <c r="G2578" i="3"/>
  <c r="G2579" i="3"/>
  <c r="G2580" i="3"/>
  <c r="G2581" i="3"/>
  <c r="G2582" i="3"/>
  <c r="G2583" i="3"/>
  <c r="G2584" i="3"/>
  <c r="G2585" i="3"/>
  <c r="G2586" i="3"/>
  <c r="G2587" i="3"/>
  <c r="G2588" i="3"/>
  <c r="G2589" i="3"/>
  <c r="G2590" i="3"/>
  <c r="G2591" i="3"/>
  <c r="G2592" i="3"/>
  <c r="G2593" i="3"/>
  <c r="G2594" i="3"/>
  <c r="G2595" i="3"/>
  <c r="G2596" i="3"/>
  <c r="G2597" i="3"/>
  <c r="G2598" i="3"/>
  <c r="G2599" i="3"/>
  <c r="G2600" i="3"/>
  <c r="G2601" i="3"/>
  <c r="G2602" i="3"/>
  <c r="G2603" i="3"/>
  <c r="G2604" i="3"/>
  <c r="G2605" i="3"/>
  <c r="G2606" i="3"/>
  <c r="G2607" i="3"/>
  <c r="G2608" i="3"/>
  <c r="G2609" i="3"/>
  <c r="G2610" i="3"/>
  <c r="G2611" i="3"/>
  <c r="G2612" i="3"/>
  <c r="G2613" i="3"/>
  <c r="G2614" i="3"/>
  <c r="G2615" i="3"/>
  <c r="G2616" i="3"/>
  <c r="G2617" i="3"/>
  <c r="G2618" i="3"/>
  <c r="G2619" i="3"/>
  <c r="G2620" i="3"/>
  <c r="G2621" i="3"/>
  <c r="G2622" i="3"/>
  <c r="G2623" i="3"/>
  <c r="G2624" i="3"/>
  <c r="G2625" i="3"/>
  <c r="G2626" i="3"/>
  <c r="G2627" i="3"/>
  <c r="G2628" i="3"/>
  <c r="G2629" i="3"/>
  <c r="G2630" i="3"/>
  <c r="G2631" i="3"/>
  <c r="G2632" i="3"/>
  <c r="G2633" i="3"/>
  <c r="G2634" i="3"/>
  <c r="G2635" i="3"/>
  <c r="G2636" i="3"/>
  <c r="G2637" i="3"/>
  <c r="G2638" i="3"/>
  <c r="G2639" i="3"/>
  <c r="G2640" i="3"/>
  <c r="G2641" i="3"/>
  <c r="G2642" i="3"/>
  <c r="G2643" i="3"/>
  <c r="G2644" i="3"/>
  <c r="G2645" i="3"/>
  <c r="G2646" i="3"/>
  <c r="G2647" i="3"/>
  <c r="G2648" i="3"/>
  <c r="G2649" i="3"/>
  <c r="G2650" i="3"/>
  <c r="G2651" i="3"/>
  <c r="G2652" i="3"/>
  <c r="G2653" i="3"/>
  <c r="G2654" i="3"/>
  <c r="G2655" i="3"/>
  <c r="G2656" i="3"/>
  <c r="G2657" i="3"/>
  <c r="G2658" i="3"/>
  <c r="G2659" i="3"/>
  <c r="G2660" i="3"/>
  <c r="G2661" i="3"/>
  <c r="G2662" i="3"/>
  <c r="G2663" i="3"/>
  <c r="G2664" i="3"/>
  <c r="G2665" i="3"/>
  <c r="G2666" i="3"/>
  <c r="G2667" i="3"/>
  <c r="G2668" i="3"/>
  <c r="G2669" i="3"/>
  <c r="G2670" i="3"/>
  <c r="G2671" i="3"/>
  <c r="G2672" i="3"/>
  <c r="G2673" i="3"/>
  <c r="G2674" i="3"/>
  <c r="G2675" i="3"/>
  <c r="G2676" i="3"/>
  <c r="G2677" i="3"/>
  <c r="G2678" i="3"/>
  <c r="G2679" i="3"/>
  <c r="G2680" i="3"/>
  <c r="G2681" i="3"/>
  <c r="G2682" i="3"/>
  <c r="G2683" i="3"/>
  <c r="G2684" i="3"/>
  <c r="G2685" i="3"/>
  <c r="G2686" i="3"/>
  <c r="G2687" i="3"/>
  <c r="G2688" i="3"/>
  <c r="G2689" i="3"/>
  <c r="G2690" i="3"/>
  <c r="G2691" i="3"/>
  <c r="G2692" i="3"/>
  <c r="G2693" i="3"/>
  <c r="G2694" i="3"/>
  <c r="G2695" i="3"/>
  <c r="G2696" i="3"/>
  <c r="G2697" i="3"/>
  <c r="G2698" i="3"/>
  <c r="G2699" i="3"/>
  <c r="G2700" i="3"/>
  <c r="G2701" i="3"/>
  <c r="G2702" i="3"/>
  <c r="G2703" i="3"/>
  <c r="G2704" i="3"/>
  <c r="G2705" i="3"/>
  <c r="G2706" i="3"/>
  <c r="G2707" i="3"/>
  <c r="G2708" i="3"/>
  <c r="G2709" i="3"/>
  <c r="G2710" i="3"/>
  <c r="G2711" i="3"/>
  <c r="G2712" i="3"/>
  <c r="G2713" i="3"/>
  <c r="G2714" i="3"/>
  <c r="G2715" i="3"/>
  <c r="G2716" i="3"/>
  <c r="G2717" i="3"/>
  <c r="G2718" i="3"/>
  <c r="G2719" i="3"/>
  <c r="G2720" i="3"/>
  <c r="G2721" i="3"/>
  <c r="G2722" i="3"/>
  <c r="G2723" i="3"/>
  <c r="G2724" i="3"/>
  <c r="G2725" i="3"/>
  <c r="G2726" i="3"/>
  <c r="G2727" i="3"/>
  <c r="G2728" i="3"/>
  <c r="G2729" i="3"/>
  <c r="G2730" i="3"/>
  <c r="G2731" i="3"/>
  <c r="G2732" i="3"/>
  <c r="G2733" i="3"/>
  <c r="G2734" i="3"/>
  <c r="G2735" i="3"/>
  <c r="G2736" i="3"/>
  <c r="G2737" i="3"/>
  <c r="G2738" i="3"/>
  <c r="G2739" i="3"/>
  <c r="G2740" i="3"/>
  <c r="G2741" i="3"/>
  <c r="G2742" i="3"/>
  <c r="G2743" i="3"/>
  <c r="G2744" i="3"/>
  <c r="G2745" i="3"/>
  <c r="G2746" i="3"/>
  <c r="G2747" i="3"/>
  <c r="G2748" i="3"/>
  <c r="G2749" i="3"/>
  <c r="G2750" i="3"/>
  <c r="G2751" i="3"/>
  <c r="G2752" i="3"/>
  <c r="G2753" i="3"/>
  <c r="G2754" i="3"/>
  <c r="G2755" i="3"/>
  <c r="G2756" i="3"/>
  <c r="G2757" i="3"/>
  <c r="G2758" i="3"/>
  <c r="G2759" i="3"/>
  <c r="G2760" i="3"/>
  <c r="G2761" i="3"/>
  <c r="G2762" i="3"/>
  <c r="G2763" i="3"/>
  <c r="G2764" i="3"/>
  <c r="G2765" i="3"/>
  <c r="G2766" i="3"/>
  <c r="G2767" i="3"/>
  <c r="G2768" i="3"/>
  <c r="G2769" i="3"/>
  <c r="G2770" i="3"/>
  <c r="G2771" i="3"/>
  <c r="G2772" i="3"/>
  <c r="G2773" i="3"/>
  <c r="G2774" i="3"/>
  <c r="G2775" i="3"/>
  <c r="G2776" i="3"/>
  <c r="G2777" i="3"/>
  <c r="G2778" i="3"/>
  <c r="G2779" i="3"/>
  <c r="G2780" i="3"/>
  <c r="G2781" i="3"/>
  <c r="G2782" i="3"/>
  <c r="G2783" i="3"/>
  <c r="G2784" i="3"/>
  <c r="G2785" i="3"/>
  <c r="G2786" i="3"/>
  <c r="G2787" i="3"/>
  <c r="G2788" i="3"/>
  <c r="G2789" i="3"/>
  <c r="G2790" i="3"/>
  <c r="G2791" i="3"/>
  <c r="G2792" i="3"/>
  <c r="G2793" i="3"/>
  <c r="G2794" i="3"/>
  <c r="G2795" i="3"/>
  <c r="G2796" i="3"/>
  <c r="G2797" i="3"/>
  <c r="G2798" i="3"/>
  <c r="G2799" i="3"/>
  <c r="G2800" i="3"/>
  <c r="G2801" i="3"/>
  <c r="G2802" i="3"/>
  <c r="G2803" i="3"/>
  <c r="G2804" i="3"/>
  <c r="G2805" i="3"/>
  <c r="G2806" i="3"/>
  <c r="G2807" i="3"/>
  <c r="G2808" i="3"/>
  <c r="G2809" i="3"/>
  <c r="G2810" i="3"/>
  <c r="G2811" i="3"/>
  <c r="G2812" i="3"/>
  <c r="G2813" i="3"/>
  <c r="G2814" i="3"/>
  <c r="G2815" i="3"/>
  <c r="G2816" i="3"/>
  <c r="G2817" i="3"/>
  <c r="G2818" i="3"/>
  <c r="G2819" i="3"/>
  <c r="G2820" i="3"/>
  <c r="G2821" i="3"/>
  <c r="G2822" i="3"/>
  <c r="G2823" i="3"/>
  <c r="G2824" i="3"/>
  <c r="G2825" i="3"/>
  <c r="G2826" i="3"/>
  <c r="G2827" i="3"/>
  <c r="G2828" i="3"/>
  <c r="G2829" i="3"/>
  <c r="G2830" i="3"/>
  <c r="G2831" i="3"/>
  <c r="G2832" i="3"/>
  <c r="G2833" i="3"/>
  <c r="G2834" i="3"/>
  <c r="G2835" i="3"/>
  <c r="G2836" i="3"/>
  <c r="G2837" i="3"/>
  <c r="G2838" i="3"/>
  <c r="G2839" i="3"/>
  <c r="G2840" i="3"/>
  <c r="G2841" i="3"/>
  <c r="G2842" i="3"/>
  <c r="G2843" i="3"/>
  <c r="G2844" i="3"/>
  <c r="G2845" i="3"/>
  <c r="G2846" i="3"/>
  <c r="G2847" i="3"/>
  <c r="G2848" i="3"/>
  <c r="G2849" i="3"/>
  <c r="G2850" i="3"/>
  <c r="G2851" i="3"/>
  <c r="G2852" i="3"/>
  <c r="G2853" i="3"/>
  <c r="G2854" i="3"/>
  <c r="G2855" i="3"/>
  <c r="G2856" i="3"/>
  <c r="G2857" i="3"/>
  <c r="G2858" i="3"/>
  <c r="G2859" i="3"/>
  <c r="G2860" i="3"/>
  <c r="G2861" i="3"/>
  <c r="G2862" i="3"/>
  <c r="G2863" i="3"/>
  <c r="G2864" i="3"/>
  <c r="G2865" i="3"/>
  <c r="G2866" i="3"/>
  <c r="G2867" i="3"/>
  <c r="G2868" i="3"/>
  <c r="G2869" i="3"/>
  <c r="G2870" i="3"/>
  <c r="G2871" i="3"/>
  <c r="G2872" i="3"/>
  <c r="G2873" i="3"/>
  <c r="G2874" i="3"/>
  <c r="G2875" i="3"/>
  <c r="G2876" i="3"/>
  <c r="G2877" i="3"/>
  <c r="G2878" i="3"/>
  <c r="G2879" i="3"/>
  <c r="G2880" i="3"/>
  <c r="G2881" i="3"/>
  <c r="G2882" i="3"/>
  <c r="G2883" i="3"/>
  <c r="G2884" i="3"/>
  <c r="G2885" i="3"/>
  <c r="G2886" i="3"/>
  <c r="G2887" i="3"/>
  <c r="G2888" i="3"/>
  <c r="G2889" i="3"/>
  <c r="G2890" i="3"/>
  <c r="G2891" i="3"/>
  <c r="G2892" i="3"/>
  <c r="G2893" i="3"/>
  <c r="G2894" i="3"/>
  <c r="G2895" i="3"/>
  <c r="G2896" i="3"/>
  <c r="G2897" i="3"/>
  <c r="G2898" i="3"/>
  <c r="G2899" i="3"/>
  <c r="G2900" i="3"/>
  <c r="G2901" i="3"/>
  <c r="G2902" i="3"/>
  <c r="G2903" i="3"/>
  <c r="G2904" i="3"/>
  <c r="G2905" i="3"/>
  <c r="G2906" i="3"/>
  <c r="G2907" i="3"/>
  <c r="G2908" i="3"/>
  <c r="G2909" i="3"/>
  <c r="G2910" i="3"/>
  <c r="G2911" i="3"/>
  <c r="G2912" i="3"/>
  <c r="G2913" i="3"/>
  <c r="G2914" i="3"/>
  <c r="G2915" i="3"/>
  <c r="G2916" i="3"/>
  <c r="G2917" i="3"/>
  <c r="G2918" i="3"/>
  <c r="G2919" i="3"/>
  <c r="G2920" i="3"/>
  <c r="G2921" i="3"/>
  <c r="G2922" i="3"/>
  <c r="G2923" i="3"/>
  <c r="G2924" i="3"/>
  <c r="G2925" i="3"/>
  <c r="G2926" i="3"/>
  <c r="G2927" i="3"/>
  <c r="G2928" i="3"/>
  <c r="G2929" i="3"/>
  <c r="G2930" i="3"/>
  <c r="G2931" i="3"/>
  <c r="G2932" i="3"/>
  <c r="G2933" i="3"/>
  <c r="G2934" i="3"/>
  <c r="G2935" i="3"/>
  <c r="G2936" i="3"/>
  <c r="G2937" i="3"/>
  <c r="G2938" i="3"/>
  <c r="G2939" i="3"/>
  <c r="G2940" i="3"/>
  <c r="G2941" i="3"/>
  <c r="G2942" i="3"/>
  <c r="G2943" i="3"/>
  <c r="G2944" i="3"/>
  <c r="G2945" i="3"/>
  <c r="G2946" i="3"/>
  <c r="G2947" i="3"/>
  <c r="G2948" i="3"/>
  <c r="G2949" i="3"/>
  <c r="G2950" i="3"/>
  <c r="G2951" i="3"/>
  <c r="G2952" i="3"/>
  <c r="G2953" i="3"/>
  <c r="G2954" i="3"/>
  <c r="G2955" i="3"/>
  <c r="G2956" i="3"/>
  <c r="G2957" i="3"/>
  <c r="G2958" i="3"/>
  <c r="G2959" i="3"/>
  <c r="G2960" i="3"/>
  <c r="G2961" i="3"/>
  <c r="G2962" i="3"/>
  <c r="G2963" i="3"/>
  <c r="G2964" i="3"/>
  <c r="G2965" i="3"/>
  <c r="G2966" i="3"/>
  <c r="G2967" i="3"/>
  <c r="G2968" i="3"/>
  <c r="G2969" i="3"/>
  <c r="G2970" i="3"/>
  <c r="G2971" i="3"/>
  <c r="G2972" i="3"/>
  <c r="G2973" i="3"/>
  <c r="G2974" i="3"/>
  <c r="G2975" i="3"/>
  <c r="G2976" i="3"/>
  <c r="G2977" i="3"/>
  <c r="G2978" i="3"/>
  <c r="G2979" i="3"/>
  <c r="G2980" i="3"/>
  <c r="G2981" i="3"/>
  <c r="G2982" i="3"/>
  <c r="G2983" i="3"/>
  <c r="G2984" i="3"/>
  <c r="G2985" i="3"/>
  <c r="G2986" i="3"/>
  <c r="G2987" i="3"/>
  <c r="G2988" i="3"/>
  <c r="G2989" i="3"/>
  <c r="G2990" i="3"/>
  <c r="G2991" i="3"/>
  <c r="G2992" i="3"/>
  <c r="G2993" i="3"/>
  <c r="G2994" i="3"/>
  <c r="G2995" i="3"/>
  <c r="G2996" i="3"/>
  <c r="G2997" i="3"/>
  <c r="G2998" i="3"/>
  <c r="G2999" i="3"/>
  <c r="G3000" i="3"/>
  <c r="G3001" i="3"/>
  <c r="G3002" i="3"/>
  <c r="G3003" i="3"/>
  <c r="G3004" i="3"/>
  <c r="G3005" i="3"/>
  <c r="G3006" i="3"/>
  <c r="G3007" i="3"/>
  <c r="G3008" i="3"/>
  <c r="G3009" i="3"/>
  <c r="G3010" i="3"/>
  <c r="G3011" i="3"/>
  <c r="G3012" i="3"/>
  <c r="G3013" i="3"/>
  <c r="G3014" i="3"/>
  <c r="G3015" i="3"/>
  <c r="G3016" i="3"/>
  <c r="G3017" i="3"/>
  <c r="G3018" i="3"/>
  <c r="G3019" i="3"/>
  <c r="G3020" i="3"/>
  <c r="G3021" i="3"/>
  <c r="G3022" i="3"/>
  <c r="G3023" i="3"/>
  <c r="G3024" i="3"/>
  <c r="G3025" i="3"/>
  <c r="G3026" i="3"/>
  <c r="G3027" i="3"/>
  <c r="G3028" i="3"/>
  <c r="G3029" i="3"/>
  <c r="G3030" i="3"/>
  <c r="G3031" i="3"/>
  <c r="G3032" i="3"/>
  <c r="G3033" i="3"/>
  <c r="G3034" i="3"/>
  <c r="G3035" i="3"/>
  <c r="G3036" i="3"/>
  <c r="G3037" i="3"/>
  <c r="G3038" i="3"/>
  <c r="G3039" i="3"/>
  <c r="G3040" i="3"/>
  <c r="G3041" i="3"/>
  <c r="G3042" i="3"/>
  <c r="G3043" i="3"/>
  <c r="G3044" i="3"/>
  <c r="G3045" i="3"/>
  <c r="G3046" i="3"/>
  <c r="G3047" i="3"/>
  <c r="G3048" i="3"/>
  <c r="G3049" i="3"/>
  <c r="G3050" i="3"/>
  <c r="G3051" i="3"/>
  <c r="G3052" i="3"/>
  <c r="G3053" i="3"/>
  <c r="G3054" i="3"/>
  <c r="G3055" i="3"/>
  <c r="G3056" i="3"/>
  <c r="G3057" i="3"/>
  <c r="G3058" i="3"/>
  <c r="G3059" i="3"/>
  <c r="G3060" i="3"/>
  <c r="G3061" i="3"/>
  <c r="G3062" i="3"/>
  <c r="G3063" i="3"/>
  <c r="G3064" i="3"/>
  <c r="G3065" i="3"/>
  <c r="G3066" i="3"/>
  <c r="G3067" i="3"/>
  <c r="G3068" i="3"/>
  <c r="G3069" i="3"/>
  <c r="G3070" i="3"/>
  <c r="G3071" i="3"/>
  <c r="G3072" i="3"/>
  <c r="G3073" i="3"/>
  <c r="G3074" i="3"/>
  <c r="G3075" i="3"/>
  <c r="G3076" i="3"/>
  <c r="G3077" i="3"/>
  <c r="G3078" i="3"/>
  <c r="G3079" i="3"/>
  <c r="G3080" i="3"/>
  <c r="G3081" i="3"/>
  <c r="G3082" i="3"/>
  <c r="G3083" i="3"/>
  <c r="G3084" i="3"/>
  <c r="G3085" i="3"/>
  <c r="G3086" i="3"/>
  <c r="G3087" i="3"/>
  <c r="G3088" i="3"/>
  <c r="G3089" i="3"/>
  <c r="G3090" i="3"/>
  <c r="G3091" i="3"/>
  <c r="G3092" i="3"/>
  <c r="G3093" i="3"/>
  <c r="G3094" i="3"/>
  <c r="G3095" i="3"/>
  <c r="G3096" i="3"/>
  <c r="G3097" i="3"/>
  <c r="G3098" i="3"/>
  <c r="G3099" i="3"/>
  <c r="G3100" i="3"/>
  <c r="G3101" i="3"/>
  <c r="G3102" i="3"/>
  <c r="G3103" i="3"/>
  <c r="G3104" i="3"/>
  <c r="G3105" i="3"/>
  <c r="G3106" i="3"/>
  <c r="G3107" i="3"/>
  <c r="G3108" i="3"/>
  <c r="G3109" i="3"/>
  <c r="G3110" i="3"/>
  <c r="G3111" i="3"/>
  <c r="G3112" i="3"/>
  <c r="G3113" i="3"/>
  <c r="G3114" i="3"/>
  <c r="G3115" i="3"/>
  <c r="G3116" i="3"/>
  <c r="G3117" i="3"/>
  <c r="G3118" i="3"/>
  <c r="G3119" i="3"/>
  <c r="G3120" i="3"/>
  <c r="G3121" i="3"/>
  <c r="G3122" i="3"/>
  <c r="G3123" i="3"/>
  <c r="G3124" i="3"/>
  <c r="G3125" i="3"/>
  <c r="G3126" i="3"/>
  <c r="G3127" i="3"/>
  <c r="G3128" i="3"/>
  <c r="G3129" i="3"/>
  <c r="G3130" i="3"/>
  <c r="G3131" i="3"/>
  <c r="G3132" i="3"/>
  <c r="G3133" i="3"/>
  <c r="G3134" i="3"/>
  <c r="G3135" i="3"/>
  <c r="G3136" i="3"/>
  <c r="G3137" i="3"/>
  <c r="G3138" i="3"/>
  <c r="G3139" i="3"/>
  <c r="G3140" i="3"/>
  <c r="G3141" i="3"/>
  <c r="G3142" i="3"/>
  <c r="G3143" i="3"/>
  <c r="G3144" i="3"/>
  <c r="G3145" i="3"/>
  <c r="G3146" i="3"/>
  <c r="G3147" i="3"/>
  <c r="G3148" i="3"/>
  <c r="G3149" i="3"/>
  <c r="G3150" i="3"/>
  <c r="G3151" i="3"/>
  <c r="G3152" i="3"/>
  <c r="G3153" i="3"/>
  <c r="G3154" i="3"/>
  <c r="G3155" i="3"/>
  <c r="G3156" i="3"/>
  <c r="G3157" i="3"/>
  <c r="G3158" i="3"/>
  <c r="G3159" i="3"/>
  <c r="G3160" i="3"/>
  <c r="G3161" i="3"/>
  <c r="G3162" i="3"/>
  <c r="G3163" i="3"/>
  <c r="G3164" i="3"/>
  <c r="G3165" i="3"/>
  <c r="G3166" i="3"/>
  <c r="G3167" i="3"/>
  <c r="G3168" i="3"/>
  <c r="G3169" i="3"/>
  <c r="G3170" i="3"/>
  <c r="G3171" i="3"/>
  <c r="G3172" i="3"/>
  <c r="G3173" i="3"/>
  <c r="G3174" i="3"/>
  <c r="G3175" i="3"/>
  <c r="G3176" i="3"/>
  <c r="G3177" i="3"/>
  <c r="G3178" i="3"/>
  <c r="G3179" i="3"/>
  <c r="G3180" i="3"/>
  <c r="G3181" i="3"/>
  <c r="G3182" i="3"/>
  <c r="G3183" i="3"/>
  <c r="G3184" i="3"/>
  <c r="G3185" i="3"/>
  <c r="G3186" i="3"/>
  <c r="G3187" i="3"/>
  <c r="G3188" i="3"/>
  <c r="G3189" i="3"/>
  <c r="G3190" i="3"/>
  <c r="G3191" i="3"/>
  <c r="G3192" i="3"/>
  <c r="G3193" i="3"/>
  <c r="G3194" i="3"/>
  <c r="G3195" i="3"/>
  <c r="G3196" i="3"/>
  <c r="G3197" i="3"/>
  <c r="G3198" i="3"/>
  <c r="G3199" i="3"/>
  <c r="G3200" i="3"/>
  <c r="G3201" i="3"/>
  <c r="G3202" i="3"/>
  <c r="G3203" i="3"/>
  <c r="G3204" i="3"/>
  <c r="G3205" i="3"/>
  <c r="G3206" i="3"/>
  <c r="G3207" i="3"/>
  <c r="G3208" i="3"/>
  <c r="G3209" i="3"/>
  <c r="G3210" i="3"/>
  <c r="G3211" i="3"/>
  <c r="G3212" i="3"/>
  <c r="G3213" i="3"/>
  <c r="G3214" i="3"/>
  <c r="G3215" i="3"/>
  <c r="G3216" i="3"/>
  <c r="G3217" i="3"/>
  <c r="G3218" i="3"/>
  <c r="G3219" i="3"/>
  <c r="G3220" i="3"/>
  <c r="G3221" i="3"/>
  <c r="G3222" i="3"/>
  <c r="G3223" i="3"/>
  <c r="G3224" i="3"/>
  <c r="G3225" i="3"/>
  <c r="G3226" i="3"/>
  <c r="G3227" i="3"/>
  <c r="G3228" i="3"/>
  <c r="G3229" i="3"/>
  <c r="G3230" i="3"/>
  <c r="G3231" i="3"/>
  <c r="G3232" i="3"/>
  <c r="G3233" i="3"/>
  <c r="G3234" i="3"/>
  <c r="G3235" i="3"/>
  <c r="G3236" i="3"/>
  <c r="G3237" i="3"/>
  <c r="G3238" i="3"/>
  <c r="G3239" i="3"/>
  <c r="G3240" i="3"/>
  <c r="G3241" i="3"/>
  <c r="G3242" i="3"/>
  <c r="G3243" i="3"/>
  <c r="G3244" i="3"/>
  <c r="G3245" i="3"/>
  <c r="G3246" i="3"/>
  <c r="G3247" i="3"/>
  <c r="G3248" i="3"/>
  <c r="G3249" i="3"/>
  <c r="G3250" i="3"/>
  <c r="G3251" i="3"/>
  <c r="G3252" i="3"/>
  <c r="G3253" i="3"/>
  <c r="G3254" i="3"/>
  <c r="G3255" i="3"/>
  <c r="G3256" i="3"/>
  <c r="G3257" i="3"/>
  <c r="G3258" i="3"/>
  <c r="G3259" i="3"/>
  <c r="G3260" i="3"/>
  <c r="G3261" i="3"/>
  <c r="G3262" i="3"/>
  <c r="G3263" i="3"/>
  <c r="G3264" i="3"/>
  <c r="G3265" i="3"/>
  <c r="G3266" i="3"/>
  <c r="G3267" i="3"/>
  <c r="G3268" i="3"/>
  <c r="G3269" i="3"/>
  <c r="G3270" i="3"/>
  <c r="G3271" i="3"/>
  <c r="G3272" i="3"/>
  <c r="G3273" i="3"/>
  <c r="G3274" i="3"/>
  <c r="G3275" i="3"/>
  <c r="G3276" i="3"/>
  <c r="G3277" i="3"/>
  <c r="G3278" i="3"/>
  <c r="G3279" i="3"/>
  <c r="G3280" i="3"/>
  <c r="G3281" i="3"/>
  <c r="G3282" i="3"/>
  <c r="G3283" i="3"/>
  <c r="G3284" i="3"/>
  <c r="G3285" i="3"/>
  <c r="G3286" i="3"/>
  <c r="G3287" i="3"/>
  <c r="G3288" i="3"/>
  <c r="G3289" i="3"/>
  <c r="G3290" i="3"/>
  <c r="G3291" i="3"/>
  <c r="G3292" i="3"/>
  <c r="G3293" i="3"/>
  <c r="G3294" i="3"/>
  <c r="G3295" i="3"/>
  <c r="G3296" i="3"/>
  <c r="G3297" i="3"/>
  <c r="G3298" i="3"/>
  <c r="G3299" i="3"/>
  <c r="G3300" i="3"/>
  <c r="G3301" i="3"/>
  <c r="G3302" i="3"/>
  <c r="G3303" i="3"/>
  <c r="G3304" i="3"/>
  <c r="G3305" i="3"/>
  <c r="G3306" i="3"/>
  <c r="G3307" i="3"/>
  <c r="G3308" i="3"/>
  <c r="G3309" i="3"/>
  <c r="G3310" i="3"/>
  <c r="G3311" i="3"/>
  <c r="G3312" i="3"/>
  <c r="G3313" i="3"/>
  <c r="G3314" i="3"/>
  <c r="G3315" i="3"/>
  <c r="G3316" i="3"/>
  <c r="G3317" i="3"/>
  <c r="G3318" i="3"/>
  <c r="G3319" i="3"/>
  <c r="G3320" i="3"/>
  <c r="G3321" i="3"/>
  <c r="G3322" i="3"/>
  <c r="G3323" i="3"/>
  <c r="G3324" i="3"/>
  <c r="G3325" i="3"/>
  <c r="G3326" i="3"/>
  <c r="G3327" i="3"/>
  <c r="G3328" i="3"/>
  <c r="G3329" i="3"/>
  <c r="G3330" i="3"/>
  <c r="G3331" i="3"/>
  <c r="G3332" i="3"/>
  <c r="G3333" i="3"/>
  <c r="G3334" i="3"/>
  <c r="G3335" i="3"/>
  <c r="G3336" i="3"/>
  <c r="G3337" i="3"/>
  <c r="G3338" i="3"/>
  <c r="G3339" i="3"/>
  <c r="G3340" i="3"/>
  <c r="G3341" i="3"/>
  <c r="G3342" i="3"/>
  <c r="G3343" i="3"/>
  <c r="G3344" i="3"/>
  <c r="G3345" i="3"/>
  <c r="G3346" i="3"/>
  <c r="G3347" i="3"/>
  <c r="G3348" i="3"/>
  <c r="G3349" i="3"/>
  <c r="G3350" i="3"/>
  <c r="G3351" i="3"/>
  <c r="G3352" i="3"/>
  <c r="G3353" i="3"/>
  <c r="G3354" i="3"/>
  <c r="G3355" i="3"/>
  <c r="G3356" i="3"/>
  <c r="G3357" i="3"/>
  <c r="G3358" i="3"/>
  <c r="G3359" i="3"/>
  <c r="G3360" i="3"/>
  <c r="G3361" i="3"/>
  <c r="G3362" i="3"/>
  <c r="G3363" i="3"/>
  <c r="G3364" i="3"/>
  <c r="G3365" i="3"/>
  <c r="G3366" i="3"/>
  <c r="G3367" i="3"/>
  <c r="G3368" i="3"/>
  <c r="G3369" i="3"/>
  <c r="G3370" i="3"/>
  <c r="G3371" i="3"/>
  <c r="G3372" i="3"/>
  <c r="G3373" i="3"/>
  <c r="G3374" i="3"/>
  <c r="G3375" i="3"/>
  <c r="G3376" i="3"/>
  <c r="G3377" i="3"/>
  <c r="G3378" i="3"/>
  <c r="G3379" i="3"/>
  <c r="G3380" i="3"/>
  <c r="G3381" i="3"/>
  <c r="G3382" i="3"/>
  <c r="G3383" i="3"/>
  <c r="G3384" i="3"/>
  <c r="G3385" i="3"/>
  <c r="G3386" i="3"/>
  <c r="G3387" i="3"/>
  <c r="G3388" i="3"/>
  <c r="G3389" i="3"/>
  <c r="G3390" i="3"/>
  <c r="G3391" i="3"/>
  <c r="G3392" i="3"/>
  <c r="G3393" i="3"/>
  <c r="G3394" i="3"/>
  <c r="G3395" i="3"/>
  <c r="G3396" i="3"/>
  <c r="G3397" i="3"/>
  <c r="G3398" i="3"/>
  <c r="G3399" i="3"/>
  <c r="G3400" i="3"/>
  <c r="G3401" i="3"/>
  <c r="G3402" i="3"/>
  <c r="G3403" i="3"/>
  <c r="G3404" i="3"/>
  <c r="G3405" i="3"/>
  <c r="G3406" i="3"/>
  <c r="G3407" i="3"/>
  <c r="G3408" i="3"/>
  <c r="G3409" i="3"/>
  <c r="G3410" i="3"/>
  <c r="G3411" i="3"/>
  <c r="G3412" i="3"/>
  <c r="G3413" i="3"/>
  <c r="G3414" i="3"/>
  <c r="G3415" i="3"/>
  <c r="G3416" i="3"/>
  <c r="G3417" i="3"/>
  <c r="G3418" i="3"/>
  <c r="G3419" i="3"/>
  <c r="G3420" i="3"/>
  <c r="G3421" i="3"/>
  <c r="G3422" i="3"/>
  <c r="G3423" i="3"/>
  <c r="G3424" i="3"/>
  <c r="G3425" i="3"/>
  <c r="G3426" i="3"/>
  <c r="G3427" i="3"/>
  <c r="G3428" i="3"/>
  <c r="G3429" i="3"/>
  <c r="G3430" i="3"/>
  <c r="G3431" i="3"/>
  <c r="G3432" i="3"/>
  <c r="G3433" i="3"/>
  <c r="G3434" i="3"/>
  <c r="G3435" i="3"/>
  <c r="G3436" i="3"/>
  <c r="G3437" i="3"/>
  <c r="G3438" i="3"/>
  <c r="G3439" i="3"/>
  <c r="G3440" i="3"/>
  <c r="G3441" i="3"/>
  <c r="G3442" i="3"/>
  <c r="G3443" i="3"/>
  <c r="G3444" i="3"/>
  <c r="G3445" i="3"/>
  <c r="G3446" i="3"/>
  <c r="G3447" i="3"/>
  <c r="G3448" i="3"/>
  <c r="G3449" i="3"/>
  <c r="G3450" i="3"/>
  <c r="G3451" i="3"/>
  <c r="G3452" i="3"/>
  <c r="G3453" i="3"/>
  <c r="G3454" i="3"/>
  <c r="G3455" i="3"/>
  <c r="G3456" i="3"/>
  <c r="G3457" i="3"/>
  <c r="G3458" i="3"/>
  <c r="G3459" i="3"/>
  <c r="G3460" i="3"/>
  <c r="G3461" i="3"/>
  <c r="G3462" i="3"/>
  <c r="G3463" i="3"/>
  <c r="G3464" i="3"/>
  <c r="G3465" i="3"/>
  <c r="G3466" i="3"/>
  <c r="G3467" i="3"/>
  <c r="G3468" i="3"/>
  <c r="G3469" i="3"/>
  <c r="G3470" i="3"/>
  <c r="G3471" i="3"/>
  <c r="G3472" i="3"/>
  <c r="G3473" i="3"/>
  <c r="G3474" i="3"/>
  <c r="G3475" i="3"/>
  <c r="G3476" i="3"/>
  <c r="G3477" i="3"/>
  <c r="G3478" i="3"/>
  <c r="G3479" i="3"/>
  <c r="G3480" i="3"/>
  <c r="G3481" i="3"/>
  <c r="G3482" i="3"/>
  <c r="G3483" i="3"/>
  <c r="G3484" i="3"/>
  <c r="G3485" i="3"/>
  <c r="G3486" i="3"/>
  <c r="G3487" i="3"/>
  <c r="G3488" i="3"/>
  <c r="G3489" i="3"/>
  <c r="G3490" i="3"/>
  <c r="G3491" i="3"/>
  <c r="G3492" i="3"/>
  <c r="G3493" i="3"/>
  <c r="G3494" i="3"/>
  <c r="G3495" i="3"/>
  <c r="G3496" i="3"/>
  <c r="G3497" i="3"/>
  <c r="G3498" i="3"/>
  <c r="G3499" i="3"/>
  <c r="G3500" i="3"/>
  <c r="G3501" i="3"/>
  <c r="G3502" i="3"/>
  <c r="G3503" i="3"/>
  <c r="G3504" i="3"/>
  <c r="G3505" i="3"/>
  <c r="G3506" i="3"/>
  <c r="G3507" i="3"/>
  <c r="G3508" i="3"/>
  <c r="G3509" i="3"/>
  <c r="G3510" i="3"/>
  <c r="G3511" i="3"/>
  <c r="G3512" i="3"/>
  <c r="G3513" i="3"/>
  <c r="G3514" i="3"/>
  <c r="G3515" i="3"/>
  <c r="G3516" i="3"/>
  <c r="G3517" i="3"/>
  <c r="G3518" i="3"/>
  <c r="G3519" i="3"/>
  <c r="G3520" i="3"/>
  <c r="G3521" i="3"/>
  <c r="G3522" i="3"/>
  <c r="G3523" i="3"/>
  <c r="G3524" i="3"/>
  <c r="G3525" i="3"/>
  <c r="G3526" i="3"/>
  <c r="G3527" i="3"/>
  <c r="G3528" i="3"/>
  <c r="G3529" i="3"/>
  <c r="G3530" i="3"/>
  <c r="G3531" i="3"/>
  <c r="G3532" i="3"/>
  <c r="G3533" i="3"/>
  <c r="G3534" i="3"/>
  <c r="G3535" i="3"/>
  <c r="G3536" i="3"/>
  <c r="G3537" i="3"/>
  <c r="G3538" i="3"/>
  <c r="G3539" i="3"/>
  <c r="G3540" i="3"/>
  <c r="G3541" i="3"/>
  <c r="G3542" i="3"/>
  <c r="G3543" i="3"/>
  <c r="G3544" i="3"/>
  <c r="G3545" i="3"/>
  <c r="G3546" i="3"/>
  <c r="G3547" i="3"/>
  <c r="G3548" i="3"/>
  <c r="G3549" i="3"/>
  <c r="G3550" i="3"/>
  <c r="G3551" i="3"/>
  <c r="G3552" i="3"/>
  <c r="G3553" i="3"/>
  <c r="G3554" i="3"/>
  <c r="G3555" i="3"/>
  <c r="G3556" i="3"/>
  <c r="G3557" i="3"/>
  <c r="G3558" i="3"/>
  <c r="G3559" i="3"/>
  <c r="G3560" i="3"/>
  <c r="G3561" i="3"/>
  <c r="G3562" i="3"/>
  <c r="G3563" i="3"/>
  <c r="G3564" i="3"/>
  <c r="G3565" i="3"/>
  <c r="G3566" i="3"/>
  <c r="G3567" i="3"/>
  <c r="G3568" i="3"/>
  <c r="G3569" i="3"/>
  <c r="G3570" i="3"/>
  <c r="G3571" i="3"/>
  <c r="G3572" i="3"/>
  <c r="G3573" i="3"/>
  <c r="G3574" i="3"/>
  <c r="G3575" i="3"/>
  <c r="G3576" i="3"/>
  <c r="G3577" i="3"/>
  <c r="G3578" i="3"/>
  <c r="G3579" i="3"/>
  <c r="G3580" i="3"/>
  <c r="G3581" i="3"/>
  <c r="G3582" i="3"/>
  <c r="G3583" i="3"/>
  <c r="G3584" i="3"/>
  <c r="G3585" i="3"/>
  <c r="G3586" i="3"/>
  <c r="G3587" i="3"/>
  <c r="G3588" i="3"/>
  <c r="G3589" i="3"/>
  <c r="G3590" i="3"/>
  <c r="G3591" i="3"/>
  <c r="G3592" i="3"/>
  <c r="G3593" i="3"/>
  <c r="G3594" i="3"/>
  <c r="G3595" i="3"/>
  <c r="G3596" i="3"/>
  <c r="G3597" i="3"/>
  <c r="G3598" i="3"/>
  <c r="G3599" i="3"/>
  <c r="G3600" i="3"/>
  <c r="G3601" i="3"/>
  <c r="G3602" i="3"/>
  <c r="G3603" i="3"/>
  <c r="G3604" i="3"/>
  <c r="G3605" i="3"/>
  <c r="G3606" i="3"/>
  <c r="G3607" i="3"/>
  <c r="G3608" i="3"/>
  <c r="G3609" i="3"/>
  <c r="G3610" i="3"/>
  <c r="G3611" i="3"/>
  <c r="G3612" i="3"/>
  <c r="G3613" i="3"/>
  <c r="G3614" i="3"/>
  <c r="G3615" i="3"/>
  <c r="G3616" i="3"/>
  <c r="G3617" i="3"/>
  <c r="G3618" i="3"/>
  <c r="G3619" i="3"/>
  <c r="G3620" i="3"/>
  <c r="G3621" i="3"/>
  <c r="G3622" i="3"/>
  <c r="G3623" i="3"/>
  <c r="G3624" i="3"/>
  <c r="G3625" i="3"/>
  <c r="G3626" i="3"/>
  <c r="G3627" i="3"/>
  <c r="G3628" i="3"/>
  <c r="G3629" i="3"/>
  <c r="G3630" i="3"/>
  <c r="G3631" i="3"/>
  <c r="G3632" i="3"/>
  <c r="G3633" i="3"/>
  <c r="G3634" i="3"/>
  <c r="G3635" i="3"/>
  <c r="G3636" i="3"/>
  <c r="G3637" i="3"/>
  <c r="G3638" i="3"/>
  <c r="G3639" i="3"/>
  <c r="G3640" i="3"/>
  <c r="G3641" i="3"/>
  <c r="G3642" i="3"/>
  <c r="G3643" i="3"/>
  <c r="G3644" i="3"/>
  <c r="G3645" i="3"/>
  <c r="G3646" i="3"/>
  <c r="G3647" i="3"/>
  <c r="G3648" i="3"/>
  <c r="G3649" i="3"/>
  <c r="G3650" i="3"/>
  <c r="G3651" i="3"/>
  <c r="G3652" i="3"/>
  <c r="G3653" i="3"/>
  <c r="G3654" i="3"/>
  <c r="G3655" i="3"/>
  <c r="G3656" i="3"/>
  <c r="G3657" i="3"/>
  <c r="G3658" i="3"/>
  <c r="G3659" i="3"/>
  <c r="G3660" i="3"/>
  <c r="G3661" i="3"/>
  <c r="G3662" i="3"/>
  <c r="G3663" i="3"/>
  <c r="G3664" i="3"/>
  <c r="G3665" i="3"/>
  <c r="G3666" i="3"/>
  <c r="G3667" i="3"/>
  <c r="G3668" i="3"/>
  <c r="G3669" i="3"/>
  <c r="G3670" i="3"/>
  <c r="G3671" i="3"/>
  <c r="G3672" i="3"/>
  <c r="G3673" i="3"/>
  <c r="G3674" i="3"/>
  <c r="G3675" i="3"/>
  <c r="G3676" i="3"/>
  <c r="G3677" i="3"/>
  <c r="G3678" i="3"/>
  <c r="G3679" i="3"/>
  <c r="G3680" i="3"/>
  <c r="G3681" i="3"/>
  <c r="G3682" i="3"/>
  <c r="G3683" i="3"/>
  <c r="G3684" i="3"/>
  <c r="G3685" i="3"/>
  <c r="G3686" i="3"/>
  <c r="G3687" i="3"/>
  <c r="G3688" i="3"/>
  <c r="G3689" i="3"/>
  <c r="G3690" i="3"/>
  <c r="G3691" i="3"/>
  <c r="G3692" i="3"/>
  <c r="G3693" i="3"/>
  <c r="G3694" i="3"/>
  <c r="G3695" i="3"/>
  <c r="G3696" i="3"/>
  <c r="G3697" i="3"/>
  <c r="G3698" i="3"/>
  <c r="G3699" i="3"/>
  <c r="G3700" i="3"/>
  <c r="G3701" i="3"/>
  <c r="G3702" i="3"/>
  <c r="G3703" i="3"/>
  <c r="G3704" i="3"/>
  <c r="G3705" i="3"/>
  <c r="G3706" i="3"/>
  <c r="G3707" i="3"/>
  <c r="G3708" i="3"/>
  <c r="G3709" i="3"/>
  <c r="G3710" i="3"/>
  <c r="G3711" i="3"/>
  <c r="G3712" i="3"/>
  <c r="G3713" i="3"/>
  <c r="G3714" i="3"/>
  <c r="G3715" i="3"/>
  <c r="G3716" i="3"/>
  <c r="G3717" i="3"/>
  <c r="G3718" i="3"/>
  <c r="G3719" i="3"/>
  <c r="G3720" i="3"/>
  <c r="G3721" i="3"/>
  <c r="G3722" i="3"/>
  <c r="G3723" i="3"/>
  <c r="G3724" i="3"/>
  <c r="G3725" i="3"/>
  <c r="G3726" i="3"/>
  <c r="G3727" i="3"/>
  <c r="G3728" i="3"/>
  <c r="G3729" i="3"/>
  <c r="G3730" i="3"/>
  <c r="G3731" i="3"/>
  <c r="G3732" i="3"/>
  <c r="G3733" i="3"/>
  <c r="G3734" i="3"/>
  <c r="G3735" i="3"/>
  <c r="G3736" i="3"/>
  <c r="G3737" i="3"/>
  <c r="G3738" i="3"/>
  <c r="G3739" i="3"/>
  <c r="G3740" i="3"/>
  <c r="G3741" i="3"/>
  <c r="G3742" i="3"/>
  <c r="G3743" i="3"/>
  <c r="G3744" i="3"/>
  <c r="G3745" i="3"/>
  <c r="G3746" i="3"/>
  <c r="G3747" i="3"/>
  <c r="G3748" i="3"/>
  <c r="G3749" i="3"/>
  <c r="G3750" i="3"/>
  <c r="G3751" i="3"/>
  <c r="G3752" i="3"/>
  <c r="G3753" i="3"/>
  <c r="G3754" i="3"/>
  <c r="G3755" i="3"/>
  <c r="G3756" i="3"/>
  <c r="G3757" i="3"/>
  <c r="G3758" i="3"/>
  <c r="G3759" i="3"/>
  <c r="G3760" i="3"/>
  <c r="G3761" i="3"/>
  <c r="G3762" i="3"/>
  <c r="G3763" i="3"/>
  <c r="G3764" i="3"/>
  <c r="G3765" i="3"/>
  <c r="G3766" i="3"/>
  <c r="G3767" i="3"/>
  <c r="G3768" i="3"/>
  <c r="G3769" i="3"/>
  <c r="G3770" i="3"/>
  <c r="G3771" i="3"/>
  <c r="G3772" i="3"/>
  <c r="G3773" i="3"/>
  <c r="G3774" i="3"/>
  <c r="G3775" i="3"/>
  <c r="G3776" i="3"/>
  <c r="G3777" i="3"/>
  <c r="G3778" i="3"/>
  <c r="G3779" i="3"/>
  <c r="G3780" i="3"/>
  <c r="G3781" i="3"/>
  <c r="G3782" i="3"/>
  <c r="G3783" i="3"/>
  <c r="G3784" i="3"/>
  <c r="G3785" i="3"/>
  <c r="G3786" i="3"/>
  <c r="G3787" i="3"/>
  <c r="G3788" i="3"/>
  <c r="G3789" i="3"/>
  <c r="G3790" i="3"/>
  <c r="G3791" i="3"/>
  <c r="G3792" i="3"/>
  <c r="G3793" i="3"/>
  <c r="G3794" i="3"/>
  <c r="G3795" i="3"/>
  <c r="G3796" i="3"/>
  <c r="G3797" i="3"/>
  <c r="G3798" i="3"/>
  <c r="G3799" i="3"/>
  <c r="G3800" i="3"/>
  <c r="G3801" i="3"/>
  <c r="G3802" i="3"/>
  <c r="G3803" i="3"/>
  <c r="G3804" i="3"/>
  <c r="G3805" i="3"/>
  <c r="G3806" i="3"/>
  <c r="G3807" i="3"/>
  <c r="G3808" i="3"/>
  <c r="G3809" i="3"/>
  <c r="G3810" i="3"/>
  <c r="G3811" i="3"/>
  <c r="G3812" i="3"/>
  <c r="G3813" i="3"/>
  <c r="G3814" i="3"/>
  <c r="G3815" i="3"/>
  <c r="G3816" i="3"/>
  <c r="G3817" i="3"/>
  <c r="G3818" i="3"/>
  <c r="G3819" i="3"/>
  <c r="G3820" i="3"/>
  <c r="G3821" i="3"/>
  <c r="G3822" i="3"/>
  <c r="G3823" i="3"/>
  <c r="G3824" i="3"/>
  <c r="G3825" i="3"/>
  <c r="G3826" i="3"/>
  <c r="G3827" i="3"/>
  <c r="G3828" i="3"/>
  <c r="G3829" i="3"/>
  <c r="G3830" i="3"/>
  <c r="G3831" i="3"/>
  <c r="G3832" i="3"/>
  <c r="G3833" i="3"/>
  <c r="G3834" i="3"/>
  <c r="G3835" i="3"/>
  <c r="G3836" i="3"/>
  <c r="G3837" i="3"/>
  <c r="G3838" i="3"/>
  <c r="G3839" i="3"/>
  <c r="G3840" i="3"/>
  <c r="G3841" i="3"/>
  <c r="G3842" i="3"/>
  <c r="G3843" i="3"/>
  <c r="G3844" i="3"/>
  <c r="G3845" i="3"/>
  <c r="G3846" i="3"/>
  <c r="G3847" i="3"/>
  <c r="G3848" i="3"/>
  <c r="G3849" i="3"/>
  <c r="G3850" i="3"/>
  <c r="G3851" i="3"/>
  <c r="G3852" i="3"/>
  <c r="G3853" i="3"/>
  <c r="G3854" i="3"/>
  <c r="G3855" i="3"/>
  <c r="G3856" i="3"/>
  <c r="G3857" i="3"/>
  <c r="G3858" i="3"/>
  <c r="G3859" i="3"/>
  <c r="G3860" i="3"/>
  <c r="G3861" i="3"/>
  <c r="G3862" i="3"/>
  <c r="G3863" i="3"/>
  <c r="G3864" i="3"/>
  <c r="G3865" i="3"/>
  <c r="G3866" i="3"/>
  <c r="G3867" i="3"/>
  <c r="G3868" i="3"/>
  <c r="G3869" i="3"/>
  <c r="G3870" i="3"/>
  <c r="G3871" i="3"/>
  <c r="G3872" i="3"/>
  <c r="G3873" i="3"/>
  <c r="G3874" i="3"/>
  <c r="G3875" i="3"/>
  <c r="G3876" i="3"/>
  <c r="G3877" i="3"/>
  <c r="G3878" i="3"/>
  <c r="G3879" i="3"/>
  <c r="G3880" i="3"/>
  <c r="G3881" i="3"/>
  <c r="G3882" i="3"/>
  <c r="G3883" i="3"/>
  <c r="G3884" i="3"/>
  <c r="G3885" i="3"/>
  <c r="G3886" i="3"/>
  <c r="G3887" i="3"/>
  <c r="G3888" i="3"/>
  <c r="G3889" i="3"/>
  <c r="G3890" i="3"/>
  <c r="G3891" i="3"/>
  <c r="G3892" i="3"/>
  <c r="G3893" i="3"/>
  <c r="G3894" i="3"/>
  <c r="G3895" i="3"/>
  <c r="G3896" i="3"/>
  <c r="G3897" i="3"/>
  <c r="G3898" i="3"/>
  <c r="G3899" i="3"/>
  <c r="G3900" i="3"/>
  <c r="G3901" i="3"/>
  <c r="G3902" i="3"/>
  <c r="G3903" i="3"/>
  <c r="G3904" i="3"/>
  <c r="G3905" i="3"/>
  <c r="G3906" i="3"/>
  <c r="G3907" i="3"/>
  <c r="G3908" i="3"/>
  <c r="G3909" i="3"/>
  <c r="G3910" i="3"/>
  <c r="G3911" i="3"/>
  <c r="G3912" i="3"/>
  <c r="G3913" i="3"/>
  <c r="G3914" i="3"/>
  <c r="G3915" i="3"/>
  <c r="G3916" i="3"/>
  <c r="G3917" i="3"/>
  <c r="G3918" i="3"/>
  <c r="G3919" i="3"/>
  <c r="G3920" i="3"/>
  <c r="G3921" i="3"/>
  <c r="G3922" i="3"/>
  <c r="G3923" i="3"/>
  <c r="G3924" i="3"/>
  <c r="G3925" i="3"/>
  <c r="G3926" i="3"/>
  <c r="G3927" i="3"/>
  <c r="G3928" i="3"/>
  <c r="G3929" i="3"/>
  <c r="G3930" i="3"/>
  <c r="G3931" i="3"/>
  <c r="G3932" i="3"/>
  <c r="G3933" i="3"/>
  <c r="G3934" i="3"/>
  <c r="G3935" i="3"/>
  <c r="G3936" i="3"/>
  <c r="G3937" i="3"/>
  <c r="G3938" i="3"/>
  <c r="G3939" i="3"/>
  <c r="G3940" i="3"/>
  <c r="G3941" i="3"/>
  <c r="G3942" i="3"/>
  <c r="G3943" i="3"/>
  <c r="G3944" i="3"/>
  <c r="G3945" i="3"/>
  <c r="G3946" i="3"/>
  <c r="G3947" i="3"/>
  <c r="G3948" i="3"/>
  <c r="G3949" i="3"/>
  <c r="G3950" i="3"/>
  <c r="G3951" i="3"/>
  <c r="G3952" i="3"/>
  <c r="G3953" i="3"/>
  <c r="G3954" i="3"/>
  <c r="G3955" i="3"/>
  <c r="G3956" i="3"/>
  <c r="G3957" i="3"/>
  <c r="G3958" i="3"/>
  <c r="G3959" i="3"/>
  <c r="G3960" i="3"/>
  <c r="G3961" i="3"/>
  <c r="G3962" i="3"/>
  <c r="G3963" i="3"/>
  <c r="G3964" i="3"/>
  <c r="G3965" i="3"/>
  <c r="G3966" i="3"/>
  <c r="G3967" i="3"/>
  <c r="G3968" i="3"/>
  <c r="G3969" i="3"/>
  <c r="G3970" i="3"/>
  <c r="G3971" i="3"/>
  <c r="G3972" i="3"/>
  <c r="G3973" i="3"/>
  <c r="G3974" i="3"/>
  <c r="G3975" i="3"/>
  <c r="G3976" i="3"/>
  <c r="G3977" i="3"/>
  <c r="G3978" i="3"/>
  <c r="G3979" i="3"/>
  <c r="G3980" i="3"/>
  <c r="G3981" i="3"/>
  <c r="G3982" i="3"/>
  <c r="G3983" i="3"/>
  <c r="G3984" i="3"/>
  <c r="G3985" i="3"/>
  <c r="G3986" i="3"/>
  <c r="G3987" i="3"/>
  <c r="G3988" i="3"/>
  <c r="G3989" i="3"/>
  <c r="G3990" i="3"/>
  <c r="G3991" i="3"/>
  <c r="G3992" i="3"/>
  <c r="G3993" i="3"/>
  <c r="G3994" i="3"/>
  <c r="G3995" i="3"/>
  <c r="G3996" i="3"/>
  <c r="G3997" i="3"/>
  <c r="G3998" i="3"/>
  <c r="G3999" i="3"/>
  <c r="G4000" i="3"/>
  <c r="G4001" i="3"/>
  <c r="G2" i="3"/>
  <c r="A1377" i="25" l="1"/>
  <c r="G1378" i="25"/>
  <c r="F1378" i="25"/>
  <c r="E1378" i="25"/>
  <c r="D1378" i="25"/>
  <c r="C1378" i="25"/>
  <c r="B1378" i="25"/>
  <c r="I538" i="3"/>
  <c r="I514" i="3"/>
  <c r="I474" i="3"/>
  <c r="I442" i="3"/>
  <c r="I394" i="3"/>
  <c r="I346" i="3"/>
  <c r="I306" i="3"/>
  <c r="I282" i="3"/>
  <c r="I242" i="3"/>
  <c r="I210" i="3"/>
  <c r="I178" i="3"/>
  <c r="I162" i="3"/>
  <c r="I154" i="3"/>
  <c r="I138" i="3"/>
  <c r="I122" i="3"/>
  <c r="I106" i="3"/>
  <c r="I4001" i="3"/>
  <c r="H4001" i="3"/>
  <c r="I3993" i="3"/>
  <c r="H3993" i="3"/>
  <c r="I3985" i="3"/>
  <c r="H3985" i="3"/>
  <c r="I3977" i="3"/>
  <c r="H3977" i="3"/>
  <c r="I3969" i="3"/>
  <c r="H3969" i="3"/>
  <c r="I3961" i="3"/>
  <c r="H3961" i="3"/>
  <c r="I3953" i="3"/>
  <c r="H3953" i="3"/>
  <c r="I3945" i="3"/>
  <c r="H3945" i="3"/>
  <c r="I3937" i="3"/>
  <c r="H3937" i="3"/>
  <c r="I3929" i="3"/>
  <c r="H3929" i="3"/>
  <c r="I3921" i="3"/>
  <c r="H3921" i="3"/>
  <c r="I3913" i="3"/>
  <c r="H3913" i="3"/>
  <c r="I3905" i="3"/>
  <c r="H3905" i="3"/>
  <c r="I3897" i="3"/>
  <c r="H3897" i="3"/>
  <c r="I3889" i="3"/>
  <c r="H3889" i="3"/>
  <c r="I3881" i="3"/>
  <c r="H3881" i="3"/>
  <c r="I3873" i="3"/>
  <c r="H3873" i="3"/>
  <c r="I3865" i="3"/>
  <c r="H3865" i="3"/>
  <c r="I3857" i="3"/>
  <c r="H3857" i="3"/>
  <c r="I3849" i="3"/>
  <c r="H3849" i="3"/>
  <c r="I3841" i="3"/>
  <c r="H3841" i="3"/>
  <c r="I3833" i="3"/>
  <c r="H3833" i="3"/>
  <c r="I3825" i="3"/>
  <c r="H3825" i="3"/>
  <c r="I3817" i="3"/>
  <c r="H3817" i="3"/>
  <c r="I3809" i="3"/>
  <c r="H3809" i="3"/>
  <c r="I3801" i="3"/>
  <c r="H3801" i="3"/>
  <c r="I3793" i="3"/>
  <c r="H3793" i="3"/>
  <c r="I3785" i="3"/>
  <c r="H3785" i="3"/>
  <c r="I3777" i="3"/>
  <c r="H3777" i="3"/>
  <c r="I3769" i="3"/>
  <c r="H3769" i="3"/>
  <c r="I3761" i="3"/>
  <c r="H3761" i="3"/>
  <c r="I3753" i="3"/>
  <c r="H3753" i="3"/>
  <c r="I3745" i="3"/>
  <c r="H3745" i="3"/>
  <c r="I3737" i="3"/>
  <c r="H3737" i="3"/>
  <c r="I3729" i="3"/>
  <c r="H3729" i="3"/>
  <c r="I3721" i="3"/>
  <c r="H3721" i="3"/>
  <c r="I3713" i="3"/>
  <c r="H3713" i="3"/>
  <c r="I3705" i="3"/>
  <c r="H3705" i="3"/>
  <c r="I3697" i="3"/>
  <c r="H3697" i="3"/>
  <c r="I3689" i="3"/>
  <c r="H3689" i="3"/>
  <c r="I3681" i="3"/>
  <c r="H3681" i="3"/>
  <c r="I3673" i="3"/>
  <c r="H3673" i="3"/>
  <c r="I3665" i="3"/>
  <c r="H3665" i="3"/>
  <c r="I3657" i="3"/>
  <c r="H3657" i="3"/>
  <c r="I3649" i="3"/>
  <c r="H3649" i="3"/>
  <c r="I3641" i="3"/>
  <c r="H3641" i="3"/>
  <c r="I3633" i="3"/>
  <c r="H3633" i="3"/>
  <c r="I3625" i="3"/>
  <c r="H3625" i="3"/>
  <c r="I3617" i="3"/>
  <c r="H3617" i="3"/>
  <c r="I3609" i="3"/>
  <c r="H3609" i="3"/>
  <c r="I3601" i="3"/>
  <c r="H3601" i="3"/>
  <c r="I3593" i="3"/>
  <c r="I3585" i="3"/>
  <c r="I3577" i="3"/>
  <c r="I3569" i="3"/>
  <c r="I3561" i="3"/>
  <c r="I3553" i="3"/>
  <c r="I3545" i="3"/>
  <c r="I3537" i="3"/>
  <c r="I3529" i="3"/>
  <c r="I3521" i="3"/>
  <c r="I3513" i="3"/>
  <c r="I3505" i="3"/>
  <c r="I3497" i="3"/>
  <c r="I3489" i="3"/>
  <c r="I3481" i="3"/>
  <c r="I3473" i="3"/>
  <c r="I3465" i="3"/>
  <c r="I3457" i="3"/>
  <c r="I3449" i="3"/>
  <c r="I3441" i="3"/>
  <c r="I3433" i="3"/>
  <c r="I3425" i="3"/>
  <c r="I3417" i="3"/>
  <c r="I3409" i="3"/>
  <c r="I3401" i="3"/>
  <c r="I3393" i="3"/>
  <c r="I3385" i="3"/>
  <c r="I3377" i="3"/>
  <c r="I3369" i="3"/>
  <c r="I3361" i="3"/>
  <c r="I3353" i="3"/>
  <c r="I3345" i="3"/>
  <c r="I3337" i="3"/>
  <c r="I3329" i="3"/>
  <c r="I3321" i="3"/>
  <c r="I3313" i="3"/>
  <c r="I3305" i="3"/>
  <c r="I3297" i="3"/>
  <c r="I3289" i="3"/>
  <c r="I3281" i="3"/>
  <c r="I3273" i="3"/>
  <c r="I3265" i="3"/>
  <c r="I3257" i="3"/>
  <c r="I3249" i="3"/>
  <c r="I3241" i="3"/>
  <c r="I3233" i="3"/>
  <c r="I3225" i="3"/>
  <c r="I3217" i="3"/>
  <c r="I3209" i="3"/>
  <c r="I3201" i="3"/>
  <c r="I3193" i="3"/>
  <c r="I3185" i="3"/>
  <c r="I3177" i="3"/>
  <c r="I3169" i="3"/>
  <c r="I3161" i="3"/>
  <c r="I3153" i="3"/>
  <c r="I3145" i="3"/>
  <c r="I3137" i="3"/>
  <c r="I3129" i="3"/>
  <c r="I3121" i="3"/>
  <c r="I3113" i="3"/>
  <c r="I3105" i="3"/>
  <c r="I3097" i="3"/>
  <c r="I3089" i="3"/>
  <c r="I3081" i="3"/>
  <c r="I3073" i="3"/>
  <c r="I3065" i="3"/>
  <c r="I3057" i="3"/>
  <c r="I3049" i="3"/>
  <c r="I3041" i="3"/>
  <c r="I3033" i="3"/>
  <c r="I3025" i="3"/>
  <c r="I3017" i="3"/>
  <c r="I3009" i="3"/>
  <c r="I3001" i="3"/>
  <c r="I2993" i="3"/>
  <c r="I2985" i="3"/>
  <c r="I2977" i="3"/>
  <c r="I2969" i="3"/>
  <c r="I2961" i="3"/>
  <c r="I2953" i="3"/>
  <c r="I2945" i="3"/>
  <c r="I2937" i="3"/>
  <c r="I2929" i="3"/>
  <c r="I2921" i="3"/>
  <c r="I2913" i="3"/>
  <c r="I2905" i="3"/>
  <c r="I2897" i="3"/>
  <c r="I2889" i="3"/>
  <c r="I2881" i="3"/>
  <c r="I2873" i="3"/>
  <c r="I2865" i="3"/>
  <c r="I2857" i="3"/>
  <c r="I2849" i="3"/>
  <c r="I2841" i="3"/>
  <c r="I2833" i="3"/>
  <c r="I2825" i="3"/>
  <c r="I2817" i="3"/>
  <c r="I2809" i="3"/>
  <c r="I2801" i="3"/>
  <c r="I2793" i="3"/>
  <c r="I2785" i="3"/>
  <c r="I2777" i="3"/>
  <c r="I2769" i="3"/>
  <c r="I2761" i="3"/>
  <c r="I2753" i="3"/>
  <c r="I2745" i="3"/>
  <c r="I2737" i="3"/>
  <c r="I2729" i="3"/>
  <c r="I2721" i="3"/>
  <c r="I2713" i="3"/>
  <c r="I2705" i="3"/>
  <c r="I2697" i="3"/>
  <c r="I2689" i="3"/>
  <c r="I2681" i="3"/>
  <c r="I2673" i="3"/>
  <c r="I2665" i="3"/>
  <c r="I2657" i="3"/>
  <c r="I2649" i="3"/>
  <c r="I2641" i="3"/>
  <c r="I2633" i="3"/>
  <c r="I2625" i="3"/>
  <c r="I2617" i="3"/>
  <c r="I2609" i="3"/>
  <c r="I2601" i="3"/>
  <c r="I2593" i="3"/>
  <c r="I2585" i="3"/>
  <c r="I2577" i="3"/>
  <c r="I2569" i="3"/>
  <c r="I2561" i="3"/>
  <c r="I2553" i="3"/>
  <c r="I2545" i="3"/>
  <c r="I2537" i="3"/>
  <c r="I2529" i="3"/>
  <c r="I2521" i="3"/>
  <c r="I2513" i="3"/>
  <c r="I2505" i="3"/>
  <c r="I2497" i="3"/>
  <c r="I2489" i="3"/>
  <c r="I2481" i="3"/>
  <c r="I2473" i="3"/>
  <c r="I2465" i="3"/>
  <c r="I2457" i="3"/>
  <c r="I2449" i="3"/>
  <c r="I2441" i="3"/>
  <c r="I2433" i="3"/>
  <c r="I2425" i="3"/>
  <c r="I2417" i="3"/>
  <c r="I2409" i="3"/>
  <c r="I2401" i="3"/>
  <c r="I2393" i="3"/>
  <c r="I2385" i="3"/>
  <c r="I2377" i="3"/>
  <c r="I2369" i="3"/>
  <c r="I2361" i="3"/>
  <c r="I2353" i="3"/>
  <c r="I2345" i="3"/>
  <c r="I2337" i="3"/>
  <c r="I2329" i="3"/>
  <c r="I2321" i="3"/>
  <c r="I2313" i="3"/>
  <c r="I2305" i="3"/>
  <c r="I2297" i="3"/>
  <c r="I2289" i="3"/>
  <c r="I2281" i="3"/>
  <c r="I2273" i="3"/>
  <c r="I2265" i="3"/>
  <c r="I2257" i="3"/>
  <c r="I2249" i="3"/>
  <c r="I2241" i="3"/>
  <c r="I2233" i="3"/>
  <c r="I2225" i="3"/>
  <c r="I2217" i="3"/>
  <c r="I2209" i="3"/>
  <c r="I2201" i="3"/>
  <c r="I2193" i="3"/>
  <c r="I2185" i="3"/>
  <c r="I2177" i="3"/>
  <c r="I2169" i="3"/>
  <c r="I2161" i="3"/>
  <c r="I2153" i="3"/>
  <c r="I2145" i="3"/>
  <c r="I2137" i="3"/>
  <c r="I2129" i="3"/>
  <c r="I2121" i="3"/>
  <c r="I2113" i="3"/>
  <c r="I2105" i="3"/>
  <c r="I2097" i="3"/>
  <c r="I2089" i="3"/>
  <c r="I2081" i="3"/>
  <c r="I2073" i="3"/>
  <c r="I2065" i="3"/>
  <c r="I2057" i="3"/>
  <c r="I2049" i="3"/>
  <c r="I2041" i="3"/>
  <c r="I2033" i="3"/>
  <c r="I2025" i="3"/>
  <c r="I2017" i="3"/>
  <c r="I2009" i="3"/>
  <c r="I2001" i="3"/>
  <c r="I1993" i="3"/>
  <c r="I1985" i="3"/>
  <c r="I1977" i="3"/>
  <c r="I1969" i="3"/>
  <c r="I1961" i="3"/>
  <c r="I1953" i="3"/>
  <c r="I1945" i="3"/>
  <c r="I1937" i="3"/>
  <c r="I1929" i="3"/>
  <c r="I1921" i="3"/>
  <c r="I1913" i="3"/>
  <c r="I1905" i="3"/>
  <c r="I1897" i="3"/>
  <c r="I1889" i="3"/>
  <c r="I1881" i="3"/>
  <c r="I1873" i="3"/>
  <c r="I1865" i="3"/>
  <c r="I1857" i="3"/>
  <c r="I1849" i="3"/>
  <c r="I1841" i="3"/>
  <c r="I1833" i="3"/>
  <c r="I1825" i="3"/>
  <c r="I1817" i="3"/>
  <c r="I1809" i="3"/>
  <c r="I1801" i="3"/>
  <c r="I1793" i="3"/>
  <c r="I1785" i="3"/>
  <c r="I1777" i="3"/>
  <c r="I1769" i="3"/>
  <c r="I1761" i="3"/>
  <c r="I1753" i="3"/>
  <c r="I1745" i="3"/>
  <c r="I1737" i="3"/>
  <c r="I1729" i="3"/>
  <c r="I1721" i="3"/>
  <c r="I1713" i="3"/>
  <c r="I1705" i="3"/>
  <c r="I1697" i="3"/>
  <c r="I1689" i="3"/>
  <c r="I1681" i="3"/>
  <c r="I1673" i="3"/>
  <c r="I1665" i="3"/>
  <c r="I1657" i="3"/>
  <c r="I1649" i="3"/>
  <c r="I1641" i="3"/>
  <c r="I1633" i="3"/>
  <c r="I1625" i="3"/>
  <c r="I1617" i="3"/>
  <c r="I1609" i="3"/>
  <c r="I1601" i="3"/>
  <c r="I1593" i="3"/>
  <c r="I1585" i="3"/>
  <c r="I1577" i="3"/>
  <c r="I1569" i="3"/>
  <c r="I1561" i="3"/>
  <c r="I1553" i="3"/>
  <c r="I1545" i="3"/>
  <c r="I1537" i="3"/>
  <c r="I1529" i="3"/>
  <c r="I1521" i="3"/>
  <c r="I1513" i="3"/>
  <c r="I1505" i="3"/>
  <c r="I1497" i="3"/>
  <c r="I1489" i="3"/>
  <c r="I1481" i="3"/>
  <c r="I1473" i="3"/>
  <c r="I1465" i="3"/>
  <c r="I1457" i="3"/>
  <c r="I1449" i="3"/>
  <c r="I1441" i="3"/>
  <c r="I1433" i="3"/>
  <c r="I1425" i="3"/>
  <c r="I1417" i="3"/>
  <c r="I1409" i="3"/>
  <c r="I1401" i="3"/>
  <c r="I1393" i="3"/>
  <c r="I1385" i="3"/>
  <c r="I1377" i="3"/>
  <c r="I1369" i="3"/>
  <c r="I1361" i="3"/>
  <c r="I1353" i="3"/>
  <c r="I1345" i="3"/>
  <c r="I1337" i="3"/>
  <c r="I1329" i="3"/>
  <c r="I1321" i="3"/>
  <c r="I1313" i="3"/>
  <c r="I1305" i="3"/>
  <c r="I1297" i="3"/>
  <c r="I1289" i="3"/>
  <c r="I1281" i="3"/>
  <c r="I1273" i="3"/>
  <c r="I1265" i="3"/>
  <c r="I1257" i="3"/>
  <c r="I1249" i="3"/>
  <c r="I1241" i="3"/>
  <c r="I1233" i="3"/>
  <c r="I1225" i="3"/>
  <c r="I1217" i="3"/>
  <c r="I1209" i="3"/>
  <c r="I1201" i="3"/>
  <c r="I1193" i="3"/>
  <c r="I1185" i="3"/>
  <c r="I1177" i="3"/>
  <c r="I1169" i="3"/>
  <c r="I1161" i="3"/>
  <c r="I1153" i="3"/>
  <c r="I1145" i="3"/>
  <c r="I1137" i="3"/>
  <c r="I1129" i="3"/>
  <c r="I1121" i="3"/>
  <c r="I1113" i="3"/>
  <c r="I1105" i="3"/>
  <c r="I1097" i="3"/>
  <c r="I1089" i="3"/>
  <c r="I1081" i="3"/>
  <c r="I1073" i="3"/>
  <c r="I1065" i="3"/>
  <c r="I1057" i="3"/>
  <c r="I1049" i="3"/>
  <c r="I1041" i="3"/>
  <c r="I1033" i="3"/>
  <c r="I1025" i="3"/>
  <c r="I1017" i="3"/>
  <c r="I1009" i="3"/>
  <c r="I1001" i="3"/>
  <c r="I993" i="3"/>
  <c r="I985" i="3"/>
  <c r="I977" i="3"/>
  <c r="I969" i="3"/>
  <c r="I961" i="3"/>
  <c r="I953" i="3"/>
  <c r="I945" i="3"/>
  <c r="I937" i="3"/>
  <c r="I929" i="3"/>
  <c r="I921" i="3"/>
  <c r="I913" i="3"/>
  <c r="I905" i="3"/>
  <c r="I897" i="3"/>
  <c r="I889" i="3"/>
  <c r="I881" i="3"/>
  <c r="I873" i="3"/>
  <c r="I865" i="3"/>
  <c r="I857" i="3"/>
  <c r="I849" i="3"/>
  <c r="I841" i="3"/>
  <c r="I833" i="3"/>
  <c r="I825" i="3"/>
  <c r="I817" i="3"/>
  <c r="I809" i="3"/>
  <c r="I801" i="3"/>
  <c r="I793" i="3"/>
  <c r="I785" i="3"/>
  <c r="I777" i="3"/>
  <c r="I769" i="3"/>
  <c r="I761" i="3"/>
  <c r="I753" i="3"/>
  <c r="I745" i="3"/>
  <c r="I737" i="3"/>
  <c r="I729" i="3"/>
  <c r="I721" i="3"/>
  <c r="I713" i="3"/>
  <c r="I705" i="3"/>
  <c r="I697" i="3"/>
  <c r="I689" i="3"/>
  <c r="I681" i="3"/>
  <c r="I673" i="3"/>
  <c r="I665" i="3"/>
  <c r="I657" i="3"/>
  <c r="I649" i="3"/>
  <c r="I641" i="3"/>
  <c r="I633" i="3"/>
  <c r="I625" i="3"/>
  <c r="I617" i="3"/>
  <c r="I609" i="3"/>
  <c r="I601" i="3"/>
  <c r="I593" i="3"/>
  <c r="I585" i="3"/>
  <c r="I577" i="3"/>
  <c r="I569" i="3"/>
  <c r="I561" i="3"/>
  <c r="I553" i="3"/>
  <c r="I545" i="3"/>
  <c r="I537" i="3"/>
  <c r="I529" i="3"/>
  <c r="I521" i="3"/>
  <c r="I513" i="3"/>
  <c r="I505" i="3"/>
  <c r="I497" i="3"/>
  <c r="I489" i="3"/>
  <c r="I481" i="3"/>
  <c r="I473" i="3"/>
  <c r="I465" i="3"/>
  <c r="I457" i="3"/>
  <c r="I449" i="3"/>
  <c r="I441" i="3"/>
  <c r="I433" i="3"/>
  <c r="I425" i="3"/>
  <c r="I417" i="3"/>
  <c r="I409" i="3"/>
  <c r="I401" i="3"/>
  <c r="I393" i="3"/>
  <c r="I385" i="3"/>
  <c r="I377" i="3"/>
  <c r="I369" i="3"/>
  <c r="I361" i="3"/>
  <c r="I353" i="3"/>
  <c r="I345" i="3"/>
  <c r="I337" i="3"/>
  <c r="I329" i="3"/>
  <c r="I321" i="3"/>
  <c r="I313" i="3"/>
  <c r="I305" i="3"/>
  <c r="I297" i="3"/>
  <c r="I289" i="3"/>
  <c r="I281" i="3"/>
  <c r="I273" i="3"/>
  <c r="I265" i="3"/>
  <c r="I257" i="3"/>
  <c r="I249" i="3"/>
  <c r="I241" i="3"/>
  <c r="I233" i="3"/>
  <c r="I225" i="3"/>
  <c r="I217" i="3"/>
  <c r="I209" i="3"/>
  <c r="I201" i="3"/>
  <c r="I193" i="3"/>
  <c r="I185" i="3"/>
  <c r="I177" i="3"/>
  <c r="I169" i="3"/>
  <c r="I161" i="3"/>
  <c r="I153" i="3"/>
  <c r="I145" i="3"/>
  <c r="I137" i="3"/>
  <c r="I129" i="3"/>
  <c r="I121" i="3"/>
  <c r="I113" i="3"/>
  <c r="I3987" i="3"/>
  <c r="H3987" i="3"/>
  <c r="I3931" i="3"/>
  <c r="H3931" i="3"/>
  <c r="I3867" i="3"/>
  <c r="H3867" i="3"/>
  <c r="I3986" i="3"/>
  <c r="H3986" i="3"/>
  <c r="I3954" i="3"/>
  <c r="H3954" i="3"/>
  <c r="I3906" i="3"/>
  <c r="H3906" i="3"/>
  <c r="I3850" i="3"/>
  <c r="H3850" i="3"/>
  <c r="I3810" i="3"/>
  <c r="H3810" i="3"/>
  <c r="I3770" i="3"/>
  <c r="H3770" i="3"/>
  <c r="I3738" i="3"/>
  <c r="H3738" i="3"/>
  <c r="I3698" i="3"/>
  <c r="H3698" i="3"/>
  <c r="I3658" i="3"/>
  <c r="H3658" i="3"/>
  <c r="I3618" i="3"/>
  <c r="H3618" i="3"/>
  <c r="I3578" i="3"/>
  <c r="I3538" i="3"/>
  <c r="I3490" i="3"/>
  <c r="I3450" i="3"/>
  <c r="I3410" i="3"/>
  <c r="I3370" i="3"/>
  <c r="I3330" i="3"/>
  <c r="I3282" i="3"/>
  <c r="I3242" i="3"/>
  <c r="I3194" i="3"/>
  <c r="I3138" i="3"/>
  <c r="I3082" i="3"/>
  <c r="I3034" i="3"/>
  <c r="I2994" i="3"/>
  <c r="I2954" i="3"/>
  <c r="I2914" i="3"/>
  <c r="I2874" i="3"/>
  <c r="I2834" i="3"/>
  <c r="I2794" i="3"/>
  <c r="I2738" i="3"/>
  <c r="I2698" i="3"/>
  <c r="I2658" i="3"/>
  <c r="I2618" i="3"/>
  <c r="I2578" i="3"/>
  <c r="I2530" i="3"/>
  <c r="I2490" i="3"/>
  <c r="I2450" i="3"/>
  <c r="I2394" i="3"/>
  <c r="I2354" i="3"/>
  <c r="I2314" i="3"/>
  <c r="I2274" i="3"/>
  <c r="I2234" i="3"/>
  <c r="I2194" i="3"/>
  <c r="I2154" i="3"/>
  <c r="I2114" i="3"/>
  <c r="I2066" i="3"/>
  <c r="I2018" i="3"/>
  <c r="I1970" i="3"/>
  <c r="I1922" i="3"/>
  <c r="I1882" i="3"/>
  <c r="I1826" i="3"/>
  <c r="I1778" i="3"/>
  <c r="I1738" i="3"/>
  <c r="I1698" i="3"/>
  <c r="I1634" i="3"/>
  <c r="I1522" i="3"/>
  <c r="I1274" i="3"/>
  <c r="I498" i="3"/>
  <c r="I466" i="3"/>
  <c r="I418" i="3"/>
  <c r="I378" i="3"/>
  <c r="I322" i="3"/>
  <c r="I274" i="3"/>
  <c r="I218" i="3"/>
  <c r="I4000" i="3"/>
  <c r="H4000" i="3"/>
  <c r="I3992" i="3"/>
  <c r="H3992" i="3"/>
  <c r="I3984" i="3"/>
  <c r="H3984" i="3"/>
  <c r="I3976" i="3"/>
  <c r="H3976" i="3"/>
  <c r="I3968" i="3"/>
  <c r="H3968" i="3"/>
  <c r="I3960" i="3"/>
  <c r="H3960" i="3"/>
  <c r="I3952" i="3"/>
  <c r="H3952" i="3"/>
  <c r="I3944" i="3"/>
  <c r="H3944" i="3"/>
  <c r="I3936" i="3"/>
  <c r="H3936" i="3"/>
  <c r="I3928" i="3"/>
  <c r="H3928" i="3"/>
  <c r="I3920" i="3"/>
  <c r="H3920" i="3"/>
  <c r="I3912" i="3"/>
  <c r="H3912" i="3"/>
  <c r="I3904" i="3"/>
  <c r="H3904" i="3"/>
  <c r="I3896" i="3"/>
  <c r="H3896" i="3"/>
  <c r="I3888" i="3"/>
  <c r="H3888" i="3"/>
  <c r="I3880" i="3"/>
  <c r="H3880" i="3"/>
  <c r="I3872" i="3"/>
  <c r="H3872" i="3"/>
  <c r="I3864" i="3"/>
  <c r="H3864" i="3"/>
  <c r="I3856" i="3"/>
  <c r="H3856" i="3"/>
  <c r="I3848" i="3"/>
  <c r="H3848" i="3"/>
  <c r="I3840" i="3"/>
  <c r="H3840" i="3"/>
  <c r="I3832" i="3"/>
  <c r="H3832" i="3"/>
  <c r="I3824" i="3"/>
  <c r="H3824" i="3"/>
  <c r="I3816" i="3"/>
  <c r="H3816" i="3"/>
  <c r="I3808" i="3"/>
  <c r="H3808" i="3"/>
  <c r="I3800" i="3"/>
  <c r="H3800" i="3"/>
  <c r="I3792" i="3"/>
  <c r="H3792" i="3"/>
  <c r="I3784" i="3"/>
  <c r="H3784" i="3"/>
  <c r="I3776" i="3"/>
  <c r="H3776" i="3"/>
  <c r="I3768" i="3"/>
  <c r="H3768" i="3"/>
  <c r="I3760" i="3"/>
  <c r="H3760" i="3"/>
  <c r="I3752" i="3"/>
  <c r="H3752" i="3"/>
  <c r="I3744" i="3"/>
  <c r="H3744" i="3"/>
  <c r="I3736" i="3"/>
  <c r="H3736" i="3"/>
  <c r="I3728" i="3"/>
  <c r="H3728" i="3"/>
  <c r="I3720" i="3"/>
  <c r="H3720" i="3"/>
  <c r="I3712" i="3"/>
  <c r="H3712" i="3"/>
  <c r="I3704" i="3"/>
  <c r="H3704" i="3"/>
  <c r="I3696" i="3"/>
  <c r="H3696" i="3"/>
  <c r="I3688" i="3"/>
  <c r="H3688" i="3"/>
  <c r="I3680" i="3"/>
  <c r="H3680" i="3"/>
  <c r="I3672" i="3"/>
  <c r="H3672" i="3"/>
  <c r="I3664" i="3"/>
  <c r="H3664" i="3"/>
  <c r="I3656" i="3"/>
  <c r="H3656" i="3"/>
  <c r="I3648" i="3"/>
  <c r="H3648" i="3"/>
  <c r="I3640" i="3"/>
  <c r="H3640" i="3"/>
  <c r="I3632" i="3"/>
  <c r="H3632" i="3"/>
  <c r="I3624" i="3"/>
  <c r="H3624" i="3"/>
  <c r="I3616" i="3"/>
  <c r="H3616" i="3"/>
  <c r="I3608" i="3"/>
  <c r="H3608" i="3"/>
  <c r="I3600" i="3"/>
  <c r="I3592" i="3"/>
  <c r="I3584" i="3"/>
  <c r="I3576" i="3"/>
  <c r="I3568" i="3"/>
  <c r="I3560" i="3"/>
  <c r="I3552" i="3"/>
  <c r="I3544" i="3"/>
  <c r="I3536" i="3"/>
  <c r="I3528" i="3"/>
  <c r="I3520" i="3"/>
  <c r="I3512" i="3"/>
  <c r="I3504" i="3"/>
  <c r="I3496" i="3"/>
  <c r="I3488" i="3"/>
  <c r="I3480" i="3"/>
  <c r="I3472" i="3"/>
  <c r="I3464" i="3"/>
  <c r="I3456" i="3"/>
  <c r="I3448" i="3"/>
  <c r="I3440" i="3"/>
  <c r="I3432" i="3"/>
  <c r="I3424" i="3"/>
  <c r="I3416" i="3"/>
  <c r="I3408" i="3"/>
  <c r="I3400" i="3"/>
  <c r="I3392" i="3"/>
  <c r="I3384" i="3"/>
  <c r="I3376" i="3"/>
  <c r="I3368" i="3"/>
  <c r="I3360" i="3"/>
  <c r="I3352" i="3"/>
  <c r="I3344" i="3"/>
  <c r="I3336" i="3"/>
  <c r="I3328" i="3"/>
  <c r="I3320" i="3"/>
  <c r="I3312" i="3"/>
  <c r="I3304" i="3"/>
  <c r="I3296" i="3"/>
  <c r="I3288" i="3"/>
  <c r="I3280" i="3"/>
  <c r="I3272" i="3"/>
  <c r="I3264" i="3"/>
  <c r="I3256" i="3"/>
  <c r="I3248" i="3"/>
  <c r="I3240" i="3"/>
  <c r="I3232" i="3"/>
  <c r="I3224" i="3"/>
  <c r="I3216" i="3"/>
  <c r="I3208" i="3"/>
  <c r="I3200" i="3"/>
  <c r="I3192" i="3"/>
  <c r="I3184" i="3"/>
  <c r="I3176" i="3"/>
  <c r="I3168" i="3"/>
  <c r="I3160" i="3"/>
  <c r="I3152" i="3"/>
  <c r="I3144" i="3"/>
  <c r="I3136" i="3"/>
  <c r="I3128" i="3"/>
  <c r="I3120" i="3"/>
  <c r="I3112" i="3"/>
  <c r="I3104" i="3"/>
  <c r="I3096" i="3"/>
  <c r="I3088" i="3"/>
  <c r="I3080" i="3"/>
  <c r="I3072" i="3"/>
  <c r="I3064" i="3"/>
  <c r="I3056" i="3"/>
  <c r="I3048" i="3"/>
  <c r="I3040" i="3"/>
  <c r="I3032" i="3"/>
  <c r="I3024" i="3"/>
  <c r="I3016" i="3"/>
  <c r="I3008" i="3"/>
  <c r="I3000" i="3"/>
  <c r="I2992" i="3"/>
  <c r="I2984" i="3"/>
  <c r="I2976" i="3"/>
  <c r="I2968" i="3"/>
  <c r="I2960" i="3"/>
  <c r="I2952" i="3"/>
  <c r="I2944" i="3"/>
  <c r="I2936" i="3"/>
  <c r="I2928" i="3"/>
  <c r="I2920" i="3"/>
  <c r="I2912" i="3"/>
  <c r="I2904" i="3"/>
  <c r="I2896" i="3"/>
  <c r="I2888" i="3"/>
  <c r="I2880" i="3"/>
  <c r="I2872" i="3"/>
  <c r="I2864" i="3"/>
  <c r="I2856" i="3"/>
  <c r="I2848" i="3"/>
  <c r="I2840" i="3"/>
  <c r="I2832" i="3"/>
  <c r="I2824" i="3"/>
  <c r="I2816" i="3"/>
  <c r="I2808" i="3"/>
  <c r="I2800" i="3"/>
  <c r="I2792" i="3"/>
  <c r="I2784" i="3"/>
  <c r="I2776" i="3"/>
  <c r="I2768" i="3"/>
  <c r="I2760" i="3"/>
  <c r="I2752" i="3"/>
  <c r="I2744" i="3"/>
  <c r="I2736" i="3"/>
  <c r="I2728" i="3"/>
  <c r="I2720" i="3"/>
  <c r="I2712" i="3"/>
  <c r="I2704" i="3"/>
  <c r="I2696" i="3"/>
  <c r="I2688" i="3"/>
  <c r="I2680" i="3"/>
  <c r="I2672" i="3"/>
  <c r="I2664" i="3"/>
  <c r="I2656" i="3"/>
  <c r="I2648" i="3"/>
  <c r="I2640" i="3"/>
  <c r="I2632" i="3"/>
  <c r="I2624" i="3"/>
  <c r="I2616" i="3"/>
  <c r="I2608" i="3"/>
  <c r="I2600" i="3"/>
  <c r="I2592" i="3"/>
  <c r="I2584" i="3"/>
  <c r="I2576" i="3"/>
  <c r="I2568" i="3"/>
  <c r="I2560" i="3"/>
  <c r="I2552" i="3"/>
  <c r="I2544" i="3"/>
  <c r="I2536" i="3"/>
  <c r="I2528" i="3"/>
  <c r="I2520" i="3"/>
  <c r="I2512" i="3"/>
  <c r="I2504" i="3"/>
  <c r="I2496" i="3"/>
  <c r="I2488" i="3"/>
  <c r="I2480" i="3"/>
  <c r="I2472" i="3"/>
  <c r="I2464" i="3"/>
  <c r="I2456" i="3"/>
  <c r="I2448" i="3"/>
  <c r="I2440" i="3"/>
  <c r="I2432" i="3"/>
  <c r="I2424" i="3"/>
  <c r="I2416" i="3"/>
  <c r="I2408" i="3"/>
  <c r="I2400" i="3"/>
  <c r="I2392" i="3"/>
  <c r="I2384" i="3"/>
  <c r="I2376" i="3"/>
  <c r="I2368" i="3"/>
  <c r="I2360" i="3"/>
  <c r="I2352" i="3"/>
  <c r="I2344" i="3"/>
  <c r="I2336" i="3"/>
  <c r="I2328" i="3"/>
  <c r="I2320" i="3"/>
  <c r="I2312" i="3"/>
  <c r="I2304" i="3"/>
  <c r="I2296" i="3"/>
  <c r="I2288" i="3"/>
  <c r="I2280" i="3"/>
  <c r="I2272" i="3"/>
  <c r="I2264" i="3"/>
  <c r="I2256" i="3"/>
  <c r="I2248" i="3"/>
  <c r="I2240" i="3"/>
  <c r="I2232" i="3"/>
  <c r="I2224" i="3"/>
  <c r="I2216" i="3"/>
  <c r="I2208" i="3"/>
  <c r="I2200" i="3"/>
  <c r="I2192" i="3"/>
  <c r="I2184" i="3"/>
  <c r="I2176" i="3"/>
  <c r="I2168" i="3"/>
  <c r="I2160" i="3"/>
  <c r="I2152" i="3"/>
  <c r="I2144" i="3"/>
  <c r="I2136" i="3"/>
  <c r="I2128" i="3"/>
  <c r="I2120" i="3"/>
  <c r="I2112" i="3"/>
  <c r="I2104" i="3"/>
  <c r="I2096" i="3"/>
  <c r="I2088" i="3"/>
  <c r="I2080" i="3"/>
  <c r="I2072" i="3"/>
  <c r="I2064" i="3"/>
  <c r="I2056" i="3"/>
  <c r="I2048" i="3"/>
  <c r="I2040" i="3"/>
  <c r="I2032" i="3"/>
  <c r="I2024" i="3"/>
  <c r="I2016" i="3"/>
  <c r="I2008" i="3"/>
  <c r="I2000" i="3"/>
  <c r="I1992" i="3"/>
  <c r="I1984" i="3"/>
  <c r="I1976" i="3"/>
  <c r="I1968" i="3"/>
  <c r="I1960" i="3"/>
  <c r="I1952" i="3"/>
  <c r="I1944" i="3"/>
  <c r="I1936" i="3"/>
  <c r="I1928" i="3"/>
  <c r="I1920" i="3"/>
  <c r="I1912" i="3"/>
  <c r="I1904" i="3"/>
  <c r="I1896" i="3"/>
  <c r="I1888" i="3"/>
  <c r="I1880" i="3"/>
  <c r="I1872" i="3"/>
  <c r="I1864" i="3"/>
  <c r="I1856" i="3"/>
  <c r="I1848" i="3"/>
  <c r="I1840" i="3"/>
  <c r="I1832" i="3"/>
  <c r="I1824" i="3"/>
  <c r="I1816" i="3"/>
  <c r="I1808" i="3"/>
  <c r="I1800" i="3"/>
  <c r="I1792" i="3"/>
  <c r="I1784" i="3"/>
  <c r="I1776" i="3"/>
  <c r="I1768" i="3"/>
  <c r="I1760" i="3"/>
  <c r="I1752" i="3"/>
  <c r="I1744" i="3"/>
  <c r="I1736" i="3"/>
  <c r="I1728" i="3"/>
  <c r="I1720" i="3"/>
  <c r="I1712" i="3"/>
  <c r="I1704" i="3"/>
  <c r="I1696" i="3"/>
  <c r="I1688" i="3"/>
  <c r="I1680" i="3"/>
  <c r="I1672" i="3"/>
  <c r="I1664" i="3"/>
  <c r="I1656" i="3"/>
  <c r="I1648" i="3"/>
  <c r="I1640" i="3"/>
  <c r="I1632" i="3"/>
  <c r="I1624" i="3"/>
  <c r="I1616" i="3"/>
  <c r="I1608" i="3"/>
  <c r="I1600" i="3"/>
  <c r="I1592" i="3"/>
  <c r="I1584" i="3"/>
  <c r="I1576" i="3"/>
  <c r="I1568" i="3"/>
  <c r="I1560" i="3"/>
  <c r="I1552" i="3"/>
  <c r="I1544" i="3"/>
  <c r="I1536" i="3"/>
  <c r="I1528" i="3"/>
  <c r="I1520" i="3"/>
  <c r="I1512" i="3"/>
  <c r="I1504" i="3"/>
  <c r="I1496" i="3"/>
  <c r="I1488" i="3"/>
  <c r="I1480" i="3"/>
  <c r="I1472" i="3"/>
  <c r="I1464" i="3"/>
  <c r="I1456" i="3"/>
  <c r="I1448" i="3"/>
  <c r="I1440" i="3"/>
  <c r="I1432" i="3"/>
  <c r="I1424" i="3"/>
  <c r="I1416" i="3"/>
  <c r="I1408" i="3"/>
  <c r="I1400" i="3"/>
  <c r="I1392" i="3"/>
  <c r="I1384" i="3"/>
  <c r="I1376" i="3"/>
  <c r="I1368" i="3"/>
  <c r="I1360" i="3"/>
  <c r="I1352" i="3"/>
  <c r="I1344" i="3"/>
  <c r="I1336" i="3"/>
  <c r="I1328" i="3"/>
  <c r="I1320" i="3"/>
  <c r="I1312" i="3"/>
  <c r="I1304" i="3"/>
  <c r="I1296" i="3"/>
  <c r="I1288" i="3"/>
  <c r="I1280" i="3"/>
  <c r="I1272" i="3"/>
  <c r="I1264" i="3"/>
  <c r="I1256" i="3"/>
  <c r="I1248" i="3"/>
  <c r="I1240" i="3"/>
  <c r="I1232" i="3"/>
  <c r="I1224" i="3"/>
  <c r="I1216" i="3"/>
  <c r="I1208" i="3"/>
  <c r="I1200" i="3"/>
  <c r="I1192" i="3"/>
  <c r="I1184" i="3"/>
  <c r="I1176" i="3"/>
  <c r="I1168" i="3"/>
  <c r="I1160" i="3"/>
  <c r="I1152" i="3"/>
  <c r="I1144" i="3"/>
  <c r="I1136" i="3"/>
  <c r="I1128" i="3"/>
  <c r="I1120" i="3"/>
  <c r="I1112" i="3"/>
  <c r="I1104" i="3"/>
  <c r="I1096" i="3"/>
  <c r="I1088" i="3"/>
  <c r="I1080" i="3"/>
  <c r="I1072" i="3"/>
  <c r="I1064" i="3"/>
  <c r="I1056" i="3"/>
  <c r="I1048" i="3"/>
  <c r="I1040" i="3"/>
  <c r="I1032" i="3"/>
  <c r="I1024" i="3"/>
  <c r="I1016" i="3"/>
  <c r="I1008" i="3"/>
  <c r="I1000" i="3"/>
  <c r="I992" i="3"/>
  <c r="I984" i="3"/>
  <c r="I976" i="3"/>
  <c r="I968" i="3"/>
  <c r="I960" i="3"/>
  <c r="I952" i="3"/>
  <c r="I944" i="3"/>
  <c r="I936" i="3"/>
  <c r="I928" i="3"/>
  <c r="I920" i="3"/>
  <c r="I912" i="3"/>
  <c r="I904" i="3"/>
  <c r="I896" i="3"/>
  <c r="I888" i="3"/>
  <c r="I880" i="3"/>
  <c r="I872" i="3"/>
  <c r="I864" i="3"/>
  <c r="I856" i="3"/>
  <c r="I848" i="3"/>
  <c r="I840" i="3"/>
  <c r="I832" i="3"/>
  <c r="I824" i="3"/>
  <c r="I816" i="3"/>
  <c r="I808" i="3"/>
  <c r="I800" i="3"/>
  <c r="I792" i="3"/>
  <c r="I784" i="3"/>
  <c r="I776" i="3"/>
  <c r="I768" i="3"/>
  <c r="I760" i="3"/>
  <c r="I752" i="3"/>
  <c r="I744" i="3"/>
  <c r="I736" i="3"/>
  <c r="I728" i="3"/>
  <c r="I720" i="3"/>
  <c r="I712" i="3"/>
  <c r="I704" i="3"/>
  <c r="I696" i="3"/>
  <c r="I688" i="3"/>
  <c r="I680" i="3"/>
  <c r="I672" i="3"/>
  <c r="I664" i="3"/>
  <c r="I656" i="3"/>
  <c r="I648" i="3"/>
  <c r="I640" i="3"/>
  <c r="I632" i="3"/>
  <c r="I624" i="3"/>
  <c r="I616" i="3"/>
  <c r="I608" i="3"/>
  <c r="I600" i="3"/>
  <c r="I592" i="3"/>
  <c r="I584" i="3"/>
  <c r="I576" i="3"/>
  <c r="I568" i="3"/>
  <c r="I560" i="3"/>
  <c r="I552" i="3"/>
  <c r="I544" i="3"/>
  <c r="I536" i="3"/>
  <c r="I528" i="3"/>
  <c r="I520" i="3"/>
  <c r="I512" i="3"/>
  <c r="I504" i="3"/>
  <c r="I496" i="3"/>
  <c r="I488" i="3"/>
  <c r="I480" i="3"/>
  <c r="I472" i="3"/>
  <c r="I464" i="3"/>
  <c r="I456" i="3"/>
  <c r="I448" i="3"/>
  <c r="I440" i="3"/>
  <c r="I432" i="3"/>
  <c r="I424" i="3"/>
  <c r="I416" i="3"/>
  <c r="I408" i="3"/>
  <c r="I400" i="3"/>
  <c r="I392" i="3"/>
  <c r="I384" i="3"/>
  <c r="I376" i="3"/>
  <c r="I368" i="3"/>
  <c r="I360" i="3"/>
  <c r="I352" i="3"/>
  <c r="I344" i="3"/>
  <c r="I336" i="3"/>
  <c r="I328" i="3"/>
  <c r="I320" i="3"/>
  <c r="I312" i="3"/>
  <c r="I304" i="3"/>
  <c r="I296" i="3"/>
  <c r="I288" i="3"/>
  <c r="I280" i="3"/>
  <c r="I272" i="3"/>
  <c r="I264" i="3"/>
  <c r="I256" i="3"/>
  <c r="I248" i="3"/>
  <c r="I240" i="3"/>
  <c r="I232" i="3"/>
  <c r="I224" i="3"/>
  <c r="I216" i="3"/>
  <c r="I208" i="3"/>
  <c r="I200" i="3"/>
  <c r="I192" i="3"/>
  <c r="I184" i="3"/>
  <c r="I176" i="3"/>
  <c r="I168" i="3"/>
  <c r="I160" i="3"/>
  <c r="I152" i="3"/>
  <c r="I144" i="3"/>
  <c r="I136" i="3"/>
  <c r="I128" i="3"/>
  <c r="I120" i="3"/>
  <c r="I112" i="3"/>
  <c r="I3979" i="3"/>
  <c r="H3979" i="3"/>
  <c r="I3923" i="3"/>
  <c r="H3923" i="3"/>
  <c r="I3875" i="3"/>
  <c r="H3875" i="3"/>
  <c r="I3994" i="3"/>
  <c r="H3994" i="3"/>
  <c r="I3946" i="3"/>
  <c r="H3946" i="3"/>
  <c r="I3898" i="3"/>
  <c r="H3898" i="3"/>
  <c r="I3858" i="3"/>
  <c r="H3858" i="3"/>
  <c r="I3818" i="3"/>
  <c r="H3818" i="3"/>
  <c r="I3778" i="3"/>
  <c r="H3778" i="3"/>
  <c r="I3730" i="3"/>
  <c r="H3730" i="3"/>
  <c r="I3690" i="3"/>
  <c r="H3690" i="3"/>
  <c r="I3650" i="3"/>
  <c r="H3650" i="3"/>
  <c r="I3610" i="3"/>
  <c r="H3610" i="3"/>
  <c r="I3570" i="3"/>
  <c r="I3530" i="3"/>
  <c r="I3514" i="3"/>
  <c r="I3482" i="3"/>
  <c r="I3442" i="3"/>
  <c r="I3402" i="3"/>
  <c r="I3362" i="3"/>
  <c r="I3322" i="3"/>
  <c r="I3290" i="3"/>
  <c r="I3250" i="3"/>
  <c r="I3210" i="3"/>
  <c r="I3162" i="3"/>
  <c r="I3122" i="3"/>
  <c r="I3066" i="3"/>
  <c r="I3026" i="3"/>
  <c r="I2986" i="3"/>
  <c r="I2946" i="3"/>
  <c r="I2898" i="3"/>
  <c r="I2858" i="3"/>
  <c r="I2810" i="3"/>
  <c r="I2770" i="3"/>
  <c r="I2730" i="3"/>
  <c r="I2690" i="3"/>
  <c r="I2650" i="3"/>
  <c r="I2610" i="3"/>
  <c r="I2570" i="3"/>
  <c r="I2538" i="3"/>
  <c r="I2498" i="3"/>
  <c r="I2458" i="3"/>
  <c r="I2418" i="3"/>
  <c r="I2362" i="3"/>
  <c r="I2330" i="3"/>
  <c r="I2282" i="3"/>
  <c r="I2242" i="3"/>
  <c r="I2202" i="3"/>
  <c r="I2162" i="3"/>
  <c r="I2122" i="3"/>
  <c r="I2082" i="3"/>
  <c r="I2034" i="3"/>
  <c r="I1986" i="3"/>
  <c r="I1938" i="3"/>
  <c r="I1890" i="3"/>
  <c r="I1850" i="3"/>
  <c r="I1794" i="3"/>
  <c r="I1746" i="3"/>
  <c r="I1706" i="3"/>
  <c r="I1658" i="3"/>
  <c r="I1602" i="3"/>
  <c r="I1554" i="3"/>
  <c r="I1514" i="3"/>
  <c r="I1474" i="3"/>
  <c r="I1442" i="3"/>
  <c r="I1410" i="3"/>
  <c r="I1370" i="3"/>
  <c r="I1338" i="3"/>
  <c r="I1298" i="3"/>
  <c r="I1250" i="3"/>
  <c r="I1218" i="3"/>
  <c r="I1186" i="3"/>
  <c r="I1154" i="3"/>
  <c r="I1122" i="3"/>
  <c r="I1090" i="3"/>
  <c r="I1058" i="3"/>
  <c r="I1010" i="3"/>
  <c r="I978" i="3"/>
  <c r="I946" i="3"/>
  <c r="I890" i="3"/>
  <c r="I786" i="3"/>
  <c r="I522" i="3"/>
  <c r="I482" i="3"/>
  <c r="I426" i="3"/>
  <c r="I362" i="3"/>
  <c r="I298" i="3"/>
  <c r="I226" i="3"/>
  <c r="I3991" i="3"/>
  <c r="H3991" i="3"/>
  <c r="I3983" i="3"/>
  <c r="H3983" i="3"/>
  <c r="I3975" i="3"/>
  <c r="H3975" i="3"/>
  <c r="I3967" i="3"/>
  <c r="H3967" i="3"/>
  <c r="I3959" i="3"/>
  <c r="H3959" i="3"/>
  <c r="I3951" i="3"/>
  <c r="H3951" i="3"/>
  <c r="I3943" i="3"/>
  <c r="H3943" i="3"/>
  <c r="I3935" i="3"/>
  <c r="H3935" i="3"/>
  <c r="I3927" i="3"/>
  <c r="H3927" i="3"/>
  <c r="I3919" i="3"/>
  <c r="H3919" i="3"/>
  <c r="I3911" i="3"/>
  <c r="H3911" i="3"/>
  <c r="I3903" i="3"/>
  <c r="H3903" i="3"/>
  <c r="I3895" i="3"/>
  <c r="H3895" i="3"/>
  <c r="I3887" i="3"/>
  <c r="H3887" i="3"/>
  <c r="I3879" i="3"/>
  <c r="H3879" i="3"/>
  <c r="I3871" i="3"/>
  <c r="H3871" i="3"/>
  <c r="I3863" i="3"/>
  <c r="H3863" i="3"/>
  <c r="I3855" i="3"/>
  <c r="H3855" i="3"/>
  <c r="I3847" i="3"/>
  <c r="H3847" i="3"/>
  <c r="I3839" i="3"/>
  <c r="H3839" i="3"/>
  <c r="I3831" i="3"/>
  <c r="H3831" i="3"/>
  <c r="I3823" i="3"/>
  <c r="H3823" i="3"/>
  <c r="I3815" i="3"/>
  <c r="H3815" i="3"/>
  <c r="I3807" i="3"/>
  <c r="H3807" i="3"/>
  <c r="I3799" i="3"/>
  <c r="H3799" i="3"/>
  <c r="I3791" i="3"/>
  <c r="H3791" i="3"/>
  <c r="I3783" i="3"/>
  <c r="H3783" i="3"/>
  <c r="I3775" i="3"/>
  <c r="H3775" i="3"/>
  <c r="I3767" i="3"/>
  <c r="H3767" i="3"/>
  <c r="I3759" i="3"/>
  <c r="H3759" i="3"/>
  <c r="I3751" i="3"/>
  <c r="H3751" i="3"/>
  <c r="I3743" i="3"/>
  <c r="H3743" i="3"/>
  <c r="I3735" i="3"/>
  <c r="H3735" i="3"/>
  <c r="I3727" i="3"/>
  <c r="H3727" i="3"/>
  <c r="I3719" i="3"/>
  <c r="H3719" i="3"/>
  <c r="I3711" i="3"/>
  <c r="H3711" i="3"/>
  <c r="I3703" i="3"/>
  <c r="H3703" i="3"/>
  <c r="I3695" i="3"/>
  <c r="H3695" i="3"/>
  <c r="I3687" i="3"/>
  <c r="H3687" i="3"/>
  <c r="I3679" i="3"/>
  <c r="H3679" i="3"/>
  <c r="I3671" i="3"/>
  <c r="H3671" i="3"/>
  <c r="I3663" i="3"/>
  <c r="H3663" i="3"/>
  <c r="I3655" i="3"/>
  <c r="H3655" i="3"/>
  <c r="I3647" i="3"/>
  <c r="H3647" i="3"/>
  <c r="I3639" i="3"/>
  <c r="H3639" i="3"/>
  <c r="I3631" i="3"/>
  <c r="H3631" i="3"/>
  <c r="I3623" i="3"/>
  <c r="H3623" i="3"/>
  <c r="I3615" i="3"/>
  <c r="H3615" i="3"/>
  <c r="I3607" i="3"/>
  <c r="H3607" i="3"/>
  <c r="I3599" i="3"/>
  <c r="I3591" i="3"/>
  <c r="I3583" i="3"/>
  <c r="I3575" i="3"/>
  <c r="I3567" i="3"/>
  <c r="I3559" i="3"/>
  <c r="I3551" i="3"/>
  <c r="I3543" i="3"/>
  <c r="I3535" i="3"/>
  <c r="I3527" i="3"/>
  <c r="I3519" i="3"/>
  <c r="I3511" i="3"/>
  <c r="I3503" i="3"/>
  <c r="I3495" i="3"/>
  <c r="I3487" i="3"/>
  <c r="I3479" i="3"/>
  <c r="I3471" i="3"/>
  <c r="I3463" i="3"/>
  <c r="I3455" i="3"/>
  <c r="I3447" i="3"/>
  <c r="I3439" i="3"/>
  <c r="I3431" i="3"/>
  <c r="I3423" i="3"/>
  <c r="I3415" i="3"/>
  <c r="I3407" i="3"/>
  <c r="I3399" i="3"/>
  <c r="I3391" i="3"/>
  <c r="I3383" i="3"/>
  <c r="I3375" i="3"/>
  <c r="I3367" i="3"/>
  <c r="I3359" i="3"/>
  <c r="I3351" i="3"/>
  <c r="I3343" i="3"/>
  <c r="I3335" i="3"/>
  <c r="I3327" i="3"/>
  <c r="I3319" i="3"/>
  <c r="I3311" i="3"/>
  <c r="I3303" i="3"/>
  <c r="I3295" i="3"/>
  <c r="I3287" i="3"/>
  <c r="I3279" i="3"/>
  <c r="I3271" i="3"/>
  <c r="I3263" i="3"/>
  <c r="I3255" i="3"/>
  <c r="I3247" i="3"/>
  <c r="I3239" i="3"/>
  <c r="I3231" i="3"/>
  <c r="I3223" i="3"/>
  <c r="I3215" i="3"/>
  <c r="I3207" i="3"/>
  <c r="I3199" i="3"/>
  <c r="I3191" i="3"/>
  <c r="I3183" i="3"/>
  <c r="I3175" i="3"/>
  <c r="I3167" i="3"/>
  <c r="I3159" i="3"/>
  <c r="I3151" i="3"/>
  <c r="I3143" i="3"/>
  <c r="I3135" i="3"/>
  <c r="I3127" i="3"/>
  <c r="I3119" i="3"/>
  <c r="I3111" i="3"/>
  <c r="I3103" i="3"/>
  <c r="I3095" i="3"/>
  <c r="I3087" i="3"/>
  <c r="I3079" i="3"/>
  <c r="I3071" i="3"/>
  <c r="I3063" i="3"/>
  <c r="I3055" i="3"/>
  <c r="I3047" i="3"/>
  <c r="I3039" i="3"/>
  <c r="I3031" i="3"/>
  <c r="I3023" i="3"/>
  <c r="I3015" i="3"/>
  <c r="I3007" i="3"/>
  <c r="I2999" i="3"/>
  <c r="I2991" i="3"/>
  <c r="I2983" i="3"/>
  <c r="I2975" i="3"/>
  <c r="I2967" i="3"/>
  <c r="I2959" i="3"/>
  <c r="I2951" i="3"/>
  <c r="I2943" i="3"/>
  <c r="I2935" i="3"/>
  <c r="I2927" i="3"/>
  <c r="I2919" i="3"/>
  <c r="I2911" i="3"/>
  <c r="I2903" i="3"/>
  <c r="I2895" i="3"/>
  <c r="I2887" i="3"/>
  <c r="I2879" i="3"/>
  <c r="I2871" i="3"/>
  <c r="I2863" i="3"/>
  <c r="I2855" i="3"/>
  <c r="I2847" i="3"/>
  <c r="I2839" i="3"/>
  <c r="I2831" i="3"/>
  <c r="I2823" i="3"/>
  <c r="I2815" i="3"/>
  <c r="I2807" i="3"/>
  <c r="I2799" i="3"/>
  <c r="I2791" i="3"/>
  <c r="I2783" i="3"/>
  <c r="I2775" i="3"/>
  <c r="I2767" i="3"/>
  <c r="I2759" i="3"/>
  <c r="I2751" i="3"/>
  <c r="I2743" i="3"/>
  <c r="I2735" i="3"/>
  <c r="I2727" i="3"/>
  <c r="I2719" i="3"/>
  <c r="I2711" i="3"/>
  <c r="I2703" i="3"/>
  <c r="I2695" i="3"/>
  <c r="I2687" i="3"/>
  <c r="I2679" i="3"/>
  <c r="I2671" i="3"/>
  <c r="I2663" i="3"/>
  <c r="I2655" i="3"/>
  <c r="I2647" i="3"/>
  <c r="I2639" i="3"/>
  <c r="I2631" i="3"/>
  <c r="I2623" i="3"/>
  <c r="I2615" i="3"/>
  <c r="I2607" i="3"/>
  <c r="I2599" i="3"/>
  <c r="I2591" i="3"/>
  <c r="I2583" i="3"/>
  <c r="I2575" i="3"/>
  <c r="I2567" i="3"/>
  <c r="I2559" i="3"/>
  <c r="I2551" i="3"/>
  <c r="I2543" i="3"/>
  <c r="I2535" i="3"/>
  <c r="I2527" i="3"/>
  <c r="I2519" i="3"/>
  <c r="I2511" i="3"/>
  <c r="I2503" i="3"/>
  <c r="I2495" i="3"/>
  <c r="I2487" i="3"/>
  <c r="I2479" i="3"/>
  <c r="I2471" i="3"/>
  <c r="I2463" i="3"/>
  <c r="I2455" i="3"/>
  <c r="I2447" i="3"/>
  <c r="I2439" i="3"/>
  <c r="I2431" i="3"/>
  <c r="I2423" i="3"/>
  <c r="I2415" i="3"/>
  <c r="I2407" i="3"/>
  <c r="I2399" i="3"/>
  <c r="I2391" i="3"/>
  <c r="I2383" i="3"/>
  <c r="I2375" i="3"/>
  <c r="I2367" i="3"/>
  <c r="I2359" i="3"/>
  <c r="I2351" i="3"/>
  <c r="I2343" i="3"/>
  <c r="I2335" i="3"/>
  <c r="I2327" i="3"/>
  <c r="I2319" i="3"/>
  <c r="I2311" i="3"/>
  <c r="I2303" i="3"/>
  <c r="I2295" i="3"/>
  <c r="I2287" i="3"/>
  <c r="I2279" i="3"/>
  <c r="I2271" i="3"/>
  <c r="I2263" i="3"/>
  <c r="I2255" i="3"/>
  <c r="I2247" i="3"/>
  <c r="I2239" i="3"/>
  <c r="I2231" i="3"/>
  <c r="I2223" i="3"/>
  <c r="I2215" i="3"/>
  <c r="I2207" i="3"/>
  <c r="I2199" i="3"/>
  <c r="I2191" i="3"/>
  <c r="I2183" i="3"/>
  <c r="I2175" i="3"/>
  <c r="I2167" i="3"/>
  <c r="I2159" i="3"/>
  <c r="I2151" i="3"/>
  <c r="I2143" i="3"/>
  <c r="I2135" i="3"/>
  <c r="I2127" i="3"/>
  <c r="I2119" i="3"/>
  <c r="I2111" i="3"/>
  <c r="I2103" i="3"/>
  <c r="I2095" i="3"/>
  <c r="I2087" i="3"/>
  <c r="I2079" i="3"/>
  <c r="I2071" i="3"/>
  <c r="I2063" i="3"/>
  <c r="I2055" i="3"/>
  <c r="I2047" i="3"/>
  <c r="I2039" i="3"/>
  <c r="I2031" i="3"/>
  <c r="I2023" i="3"/>
  <c r="I2015" i="3"/>
  <c r="I2007" i="3"/>
  <c r="I1999" i="3"/>
  <c r="I1991" i="3"/>
  <c r="I1983" i="3"/>
  <c r="I1975" i="3"/>
  <c r="I1967" i="3"/>
  <c r="I1959" i="3"/>
  <c r="I1951" i="3"/>
  <c r="I1943" i="3"/>
  <c r="I1935" i="3"/>
  <c r="I1927" i="3"/>
  <c r="I1919" i="3"/>
  <c r="I1911" i="3"/>
  <c r="I1903" i="3"/>
  <c r="I1895" i="3"/>
  <c r="I1887" i="3"/>
  <c r="I1879" i="3"/>
  <c r="I1871" i="3"/>
  <c r="I1863" i="3"/>
  <c r="I1855" i="3"/>
  <c r="I1847" i="3"/>
  <c r="I1839" i="3"/>
  <c r="I1831" i="3"/>
  <c r="I1823" i="3"/>
  <c r="I1815" i="3"/>
  <c r="I1807" i="3"/>
  <c r="I1799" i="3"/>
  <c r="I1791" i="3"/>
  <c r="I1783" i="3"/>
  <c r="I1775" i="3"/>
  <c r="I1767" i="3"/>
  <c r="I1759" i="3"/>
  <c r="I1751" i="3"/>
  <c r="I1743" i="3"/>
  <c r="I1735" i="3"/>
  <c r="I1727" i="3"/>
  <c r="I1719" i="3"/>
  <c r="I1711" i="3"/>
  <c r="I1703" i="3"/>
  <c r="I1695" i="3"/>
  <c r="I1687" i="3"/>
  <c r="I1679" i="3"/>
  <c r="I1671" i="3"/>
  <c r="I1663" i="3"/>
  <c r="I1655" i="3"/>
  <c r="I1647" i="3"/>
  <c r="I1639" i="3"/>
  <c r="I1631" i="3"/>
  <c r="I1623" i="3"/>
  <c r="I1615" i="3"/>
  <c r="I1607" i="3"/>
  <c r="I1599" i="3"/>
  <c r="I1591" i="3"/>
  <c r="I1583" i="3"/>
  <c r="I1575" i="3"/>
  <c r="I1567" i="3"/>
  <c r="I1559" i="3"/>
  <c r="I1551" i="3"/>
  <c r="I1543" i="3"/>
  <c r="I1535" i="3"/>
  <c r="I1527" i="3"/>
  <c r="I1519" i="3"/>
  <c r="I1511" i="3"/>
  <c r="I1503" i="3"/>
  <c r="I1495" i="3"/>
  <c r="I1487" i="3"/>
  <c r="I1479" i="3"/>
  <c r="I1471" i="3"/>
  <c r="I1463" i="3"/>
  <c r="I1455" i="3"/>
  <c r="I1447" i="3"/>
  <c r="I1439" i="3"/>
  <c r="I1431" i="3"/>
  <c r="I1423" i="3"/>
  <c r="I1415" i="3"/>
  <c r="I1407" i="3"/>
  <c r="I1399" i="3"/>
  <c r="I1391" i="3"/>
  <c r="I1383" i="3"/>
  <c r="I1375" i="3"/>
  <c r="I1367" i="3"/>
  <c r="I1359" i="3"/>
  <c r="I1351" i="3"/>
  <c r="I1343" i="3"/>
  <c r="I1335" i="3"/>
  <c r="I1327" i="3"/>
  <c r="I1319" i="3"/>
  <c r="I1311" i="3"/>
  <c r="I1303" i="3"/>
  <c r="I1295" i="3"/>
  <c r="I1287" i="3"/>
  <c r="I1279" i="3"/>
  <c r="I1271" i="3"/>
  <c r="I1263" i="3"/>
  <c r="I1255" i="3"/>
  <c r="I1247" i="3"/>
  <c r="I1239" i="3"/>
  <c r="I1231" i="3"/>
  <c r="I1223" i="3"/>
  <c r="I1215" i="3"/>
  <c r="I1207" i="3"/>
  <c r="I1199" i="3"/>
  <c r="I1191" i="3"/>
  <c r="I1183" i="3"/>
  <c r="I1175" i="3"/>
  <c r="I1167" i="3"/>
  <c r="I1159" i="3"/>
  <c r="I1151" i="3"/>
  <c r="I1143" i="3"/>
  <c r="I1135" i="3"/>
  <c r="I1127" i="3"/>
  <c r="I1119" i="3"/>
  <c r="I1111" i="3"/>
  <c r="I1103" i="3"/>
  <c r="I1095" i="3"/>
  <c r="I1087" i="3"/>
  <c r="I1079" i="3"/>
  <c r="I1071" i="3"/>
  <c r="I1063" i="3"/>
  <c r="I1055" i="3"/>
  <c r="I1047" i="3"/>
  <c r="I1039" i="3"/>
  <c r="I1031" i="3"/>
  <c r="I1023" i="3"/>
  <c r="I1015" i="3"/>
  <c r="I1007" i="3"/>
  <c r="I999" i="3"/>
  <c r="I991" i="3"/>
  <c r="I983" i="3"/>
  <c r="I975" i="3"/>
  <c r="I967" i="3"/>
  <c r="I959" i="3"/>
  <c r="I951" i="3"/>
  <c r="I943" i="3"/>
  <c r="I935" i="3"/>
  <c r="I927" i="3"/>
  <c r="I919" i="3"/>
  <c r="I911" i="3"/>
  <c r="I903" i="3"/>
  <c r="I895" i="3"/>
  <c r="I887" i="3"/>
  <c r="I879" i="3"/>
  <c r="I871" i="3"/>
  <c r="I863" i="3"/>
  <c r="I855" i="3"/>
  <c r="I847" i="3"/>
  <c r="I839" i="3"/>
  <c r="I831" i="3"/>
  <c r="I823" i="3"/>
  <c r="I815" i="3"/>
  <c r="I807" i="3"/>
  <c r="I799" i="3"/>
  <c r="I791" i="3"/>
  <c r="I783" i="3"/>
  <c r="I775" i="3"/>
  <c r="I767" i="3"/>
  <c r="I759" i="3"/>
  <c r="I751" i="3"/>
  <c r="I743" i="3"/>
  <c r="I735" i="3"/>
  <c r="I727" i="3"/>
  <c r="I719" i="3"/>
  <c r="I711" i="3"/>
  <c r="I703" i="3"/>
  <c r="I695" i="3"/>
  <c r="I687" i="3"/>
  <c r="I679" i="3"/>
  <c r="I671" i="3"/>
  <c r="I663" i="3"/>
  <c r="I655" i="3"/>
  <c r="I647" i="3"/>
  <c r="I639" i="3"/>
  <c r="I631" i="3"/>
  <c r="I623" i="3"/>
  <c r="I615" i="3"/>
  <c r="I607" i="3"/>
  <c r="I599" i="3"/>
  <c r="I591" i="3"/>
  <c r="I583" i="3"/>
  <c r="I575" i="3"/>
  <c r="I567" i="3"/>
  <c r="I559" i="3"/>
  <c r="I551" i="3"/>
  <c r="I543" i="3"/>
  <c r="I535" i="3"/>
  <c r="I527" i="3"/>
  <c r="I519" i="3"/>
  <c r="I511" i="3"/>
  <c r="I503" i="3"/>
  <c r="I495" i="3"/>
  <c r="I487" i="3"/>
  <c r="I479" i="3"/>
  <c r="I471" i="3"/>
  <c r="I463" i="3"/>
  <c r="I455" i="3"/>
  <c r="I447" i="3"/>
  <c r="I439" i="3"/>
  <c r="I431" i="3"/>
  <c r="I423" i="3"/>
  <c r="I415" i="3"/>
  <c r="I407" i="3"/>
  <c r="I399" i="3"/>
  <c r="I391" i="3"/>
  <c r="I383" i="3"/>
  <c r="I375" i="3"/>
  <c r="I367" i="3"/>
  <c r="I359" i="3"/>
  <c r="I351" i="3"/>
  <c r="I343" i="3"/>
  <c r="I335" i="3"/>
  <c r="I327" i="3"/>
  <c r="I319" i="3"/>
  <c r="I311" i="3"/>
  <c r="I303" i="3"/>
  <c r="I295" i="3"/>
  <c r="I287" i="3"/>
  <c r="I279" i="3"/>
  <c r="I271" i="3"/>
  <c r="I263" i="3"/>
  <c r="I255" i="3"/>
  <c r="I247" i="3"/>
  <c r="I239" i="3"/>
  <c r="I231" i="3"/>
  <c r="I223" i="3"/>
  <c r="I215" i="3"/>
  <c r="I207" i="3"/>
  <c r="I199" i="3"/>
  <c r="I191" i="3"/>
  <c r="I183" i="3"/>
  <c r="I175" i="3"/>
  <c r="I167" i="3"/>
  <c r="I159" i="3"/>
  <c r="I151" i="3"/>
  <c r="I143" i="3"/>
  <c r="I135" i="3"/>
  <c r="I127" i="3"/>
  <c r="I119" i="3"/>
  <c r="I111" i="3"/>
  <c r="I103" i="3"/>
  <c r="I3955" i="3"/>
  <c r="H3955" i="3"/>
  <c r="I3907" i="3"/>
  <c r="H3907" i="3"/>
  <c r="I3859" i="3"/>
  <c r="H3859" i="3"/>
  <c r="I3978" i="3"/>
  <c r="H3978" i="3"/>
  <c r="I3930" i="3"/>
  <c r="H3930" i="3"/>
  <c r="I3882" i="3"/>
  <c r="H3882" i="3"/>
  <c r="I3842" i="3"/>
  <c r="H3842" i="3"/>
  <c r="I3802" i="3"/>
  <c r="H3802" i="3"/>
  <c r="I3762" i="3"/>
  <c r="H3762" i="3"/>
  <c r="I3722" i="3"/>
  <c r="H3722" i="3"/>
  <c r="I3682" i="3"/>
  <c r="H3682" i="3"/>
  <c r="I3642" i="3"/>
  <c r="H3642" i="3"/>
  <c r="I3602" i="3"/>
  <c r="H3602" i="3"/>
  <c r="I3562" i="3"/>
  <c r="I3498" i="3"/>
  <c r="I3458" i="3"/>
  <c r="I3418" i="3"/>
  <c r="I3386" i="3"/>
  <c r="I3338" i="3"/>
  <c r="I3298" i="3"/>
  <c r="I3258" i="3"/>
  <c r="I3218" i="3"/>
  <c r="I3178" i="3"/>
  <c r="I3146" i="3"/>
  <c r="I3106" i="3"/>
  <c r="I3074" i="3"/>
  <c r="I3042" i="3"/>
  <c r="I3002" i="3"/>
  <c r="I2962" i="3"/>
  <c r="I2922" i="3"/>
  <c r="I2882" i="3"/>
  <c r="I2842" i="3"/>
  <c r="I2802" i="3"/>
  <c r="I2762" i="3"/>
  <c r="I2722" i="3"/>
  <c r="I2682" i="3"/>
  <c r="I2642" i="3"/>
  <c r="I2602" i="3"/>
  <c r="I2546" i="3"/>
  <c r="I2506" i="3"/>
  <c r="I2466" i="3"/>
  <c r="I2426" i="3"/>
  <c r="I2386" i="3"/>
  <c r="I2346" i="3"/>
  <c r="I2306" i="3"/>
  <c r="I2266" i="3"/>
  <c r="I2226" i="3"/>
  <c r="I2186" i="3"/>
  <c r="I2138" i="3"/>
  <c r="I2090" i="3"/>
  <c r="I2050" i="3"/>
  <c r="I2002" i="3"/>
  <c r="I1962" i="3"/>
  <c r="I1930" i="3"/>
  <c r="I1898" i="3"/>
  <c r="I1866" i="3"/>
  <c r="I1834" i="3"/>
  <c r="I1810" i="3"/>
  <c r="I1762" i="3"/>
  <c r="I1722" i="3"/>
  <c r="I1682" i="3"/>
  <c r="I1650" i="3"/>
  <c r="I1618" i="3"/>
  <c r="I1586" i="3"/>
  <c r="I1562" i="3"/>
  <c r="I1530" i="3"/>
  <c r="I1490" i="3"/>
  <c r="I1458" i="3"/>
  <c r="I1434" i="3"/>
  <c r="I1402" i="3"/>
  <c r="I1378" i="3"/>
  <c r="I1346" i="3"/>
  <c r="I1314" i="3"/>
  <c r="I1282" i="3"/>
  <c r="I1242" i="3"/>
  <c r="I1210" i="3"/>
  <c r="I1178" i="3"/>
  <c r="I1146" i="3"/>
  <c r="I1106" i="3"/>
  <c r="I1074" i="3"/>
  <c r="I1034" i="3"/>
  <c r="I1002" i="3"/>
  <c r="I970" i="3"/>
  <c r="I938" i="3"/>
  <c r="I906" i="3"/>
  <c r="I874" i="3"/>
  <c r="I858" i="3"/>
  <c r="I834" i="3"/>
  <c r="I810" i="3"/>
  <c r="I778" i="3"/>
  <c r="I754" i="3"/>
  <c r="I730" i="3"/>
  <c r="I706" i="3"/>
  <c r="I682" i="3"/>
  <c r="I658" i="3"/>
  <c r="I634" i="3"/>
  <c r="I594" i="3"/>
  <c r="I530" i="3"/>
  <c r="I490" i="3"/>
  <c r="I434" i="3"/>
  <c r="I386" i="3"/>
  <c r="I330" i="3"/>
  <c r="I266" i="3"/>
  <c r="I202" i="3"/>
  <c r="I3999" i="3"/>
  <c r="H3999" i="3"/>
  <c r="I3998" i="3"/>
  <c r="H3998" i="3"/>
  <c r="I3990" i="3"/>
  <c r="H3990" i="3"/>
  <c r="I3982" i="3"/>
  <c r="H3982" i="3"/>
  <c r="I3974" i="3"/>
  <c r="H3974" i="3"/>
  <c r="I3966" i="3"/>
  <c r="H3966" i="3"/>
  <c r="I3958" i="3"/>
  <c r="H3958" i="3"/>
  <c r="I3950" i="3"/>
  <c r="H3950" i="3"/>
  <c r="I3942" i="3"/>
  <c r="H3942" i="3"/>
  <c r="I3934" i="3"/>
  <c r="H3934" i="3"/>
  <c r="I3926" i="3"/>
  <c r="H3926" i="3"/>
  <c r="I3918" i="3"/>
  <c r="H3918" i="3"/>
  <c r="I3910" i="3"/>
  <c r="H3910" i="3"/>
  <c r="I3902" i="3"/>
  <c r="H3902" i="3"/>
  <c r="I3894" i="3"/>
  <c r="H3894" i="3"/>
  <c r="I3886" i="3"/>
  <c r="H3886" i="3"/>
  <c r="I3878" i="3"/>
  <c r="H3878" i="3"/>
  <c r="I3870" i="3"/>
  <c r="H3870" i="3"/>
  <c r="I3862" i="3"/>
  <c r="H3862" i="3"/>
  <c r="I3854" i="3"/>
  <c r="H3854" i="3"/>
  <c r="I3846" i="3"/>
  <c r="H3846" i="3"/>
  <c r="I3838" i="3"/>
  <c r="H3838" i="3"/>
  <c r="I3830" i="3"/>
  <c r="H3830" i="3"/>
  <c r="I3822" i="3"/>
  <c r="H3822" i="3"/>
  <c r="I3814" i="3"/>
  <c r="H3814" i="3"/>
  <c r="I3806" i="3"/>
  <c r="H3806" i="3"/>
  <c r="I3798" i="3"/>
  <c r="H3798" i="3"/>
  <c r="I3790" i="3"/>
  <c r="H3790" i="3"/>
  <c r="I3782" i="3"/>
  <c r="H3782" i="3"/>
  <c r="I3774" i="3"/>
  <c r="H3774" i="3"/>
  <c r="I3766" i="3"/>
  <c r="H3766" i="3"/>
  <c r="I3758" i="3"/>
  <c r="H3758" i="3"/>
  <c r="I3750" i="3"/>
  <c r="H3750" i="3"/>
  <c r="I3742" i="3"/>
  <c r="H3742" i="3"/>
  <c r="I3734" i="3"/>
  <c r="H3734" i="3"/>
  <c r="I3726" i="3"/>
  <c r="H3726" i="3"/>
  <c r="I3718" i="3"/>
  <c r="H3718" i="3"/>
  <c r="I3710" i="3"/>
  <c r="H3710" i="3"/>
  <c r="I3702" i="3"/>
  <c r="H3702" i="3"/>
  <c r="I3694" i="3"/>
  <c r="H3694" i="3"/>
  <c r="I3686" i="3"/>
  <c r="H3686" i="3"/>
  <c r="I3678" i="3"/>
  <c r="H3678" i="3"/>
  <c r="I3670" i="3"/>
  <c r="H3670" i="3"/>
  <c r="I3662" i="3"/>
  <c r="H3662" i="3"/>
  <c r="I3654" i="3"/>
  <c r="H3654" i="3"/>
  <c r="I3646" i="3"/>
  <c r="H3646" i="3"/>
  <c r="I3638" i="3"/>
  <c r="H3638" i="3"/>
  <c r="I3630" i="3"/>
  <c r="H3630" i="3"/>
  <c r="I3622" i="3"/>
  <c r="H3622" i="3"/>
  <c r="I3614" i="3"/>
  <c r="H3614" i="3"/>
  <c r="I3606" i="3"/>
  <c r="H3606" i="3"/>
  <c r="I3598" i="3"/>
  <c r="I3590" i="3"/>
  <c r="I3582" i="3"/>
  <c r="I3574" i="3"/>
  <c r="I3566" i="3"/>
  <c r="I3558" i="3"/>
  <c r="I3550" i="3"/>
  <c r="I3542" i="3"/>
  <c r="I3534" i="3"/>
  <c r="I3526" i="3"/>
  <c r="I3518" i="3"/>
  <c r="I3510" i="3"/>
  <c r="I3502" i="3"/>
  <c r="I3494" i="3"/>
  <c r="I3486" i="3"/>
  <c r="I3478" i="3"/>
  <c r="I3470" i="3"/>
  <c r="I3462" i="3"/>
  <c r="I3454" i="3"/>
  <c r="I3446" i="3"/>
  <c r="I3438" i="3"/>
  <c r="I3430" i="3"/>
  <c r="I3422" i="3"/>
  <c r="I3414" i="3"/>
  <c r="I3406" i="3"/>
  <c r="I3398" i="3"/>
  <c r="I3390" i="3"/>
  <c r="I3382" i="3"/>
  <c r="I3374" i="3"/>
  <c r="I3366" i="3"/>
  <c r="I3358" i="3"/>
  <c r="I3350" i="3"/>
  <c r="I3342" i="3"/>
  <c r="I3334" i="3"/>
  <c r="I3326" i="3"/>
  <c r="I3318" i="3"/>
  <c r="I3310" i="3"/>
  <c r="I3302" i="3"/>
  <c r="I3294" i="3"/>
  <c r="I3286" i="3"/>
  <c r="I3278" i="3"/>
  <c r="I3270" i="3"/>
  <c r="I3262" i="3"/>
  <c r="I3254" i="3"/>
  <c r="I3246" i="3"/>
  <c r="I3238" i="3"/>
  <c r="I3230" i="3"/>
  <c r="I3222" i="3"/>
  <c r="I3214" i="3"/>
  <c r="I3206" i="3"/>
  <c r="I3198" i="3"/>
  <c r="I3190" i="3"/>
  <c r="I3182" i="3"/>
  <c r="I3174" i="3"/>
  <c r="I3166" i="3"/>
  <c r="I3158" i="3"/>
  <c r="I3150" i="3"/>
  <c r="I3142" i="3"/>
  <c r="I3134" i="3"/>
  <c r="I3126" i="3"/>
  <c r="I3118" i="3"/>
  <c r="I3110" i="3"/>
  <c r="I3102" i="3"/>
  <c r="I3094" i="3"/>
  <c r="I3086" i="3"/>
  <c r="I3078" i="3"/>
  <c r="I3070" i="3"/>
  <c r="I3062" i="3"/>
  <c r="I3054" i="3"/>
  <c r="I3046" i="3"/>
  <c r="I3038" i="3"/>
  <c r="I3030" i="3"/>
  <c r="I3022" i="3"/>
  <c r="I3014" i="3"/>
  <c r="I3006" i="3"/>
  <c r="I2998" i="3"/>
  <c r="I2990" i="3"/>
  <c r="I2982" i="3"/>
  <c r="I2974" i="3"/>
  <c r="I2966" i="3"/>
  <c r="I2958" i="3"/>
  <c r="I2950" i="3"/>
  <c r="I2942" i="3"/>
  <c r="I2934" i="3"/>
  <c r="I2926" i="3"/>
  <c r="I2918" i="3"/>
  <c r="I2910" i="3"/>
  <c r="I2902" i="3"/>
  <c r="I2894" i="3"/>
  <c r="I2886" i="3"/>
  <c r="I2878" i="3"/>
  <c r="I2870" i="3"/>
  <c r="I2862" i="3"/>
  <c r="I2854" i="3"/>
  <c r="I2846" i="3"/>
  <c r="I2838" i="3"/>
  <c r="I2830" i="3"/>
  <c r="I2822" i="3"/>
  <c r="I2814" i="3"/>
  <c r="I2806" i="3"/>
  <c r="I2798" i="3"/>
  <c r="I2790" i="3"/>
  <c r="I2782" i="3"/>
  <c r="I2774" i="3"/>
  <c r="I2766" i="3"/>
  <c r="I2758" i="3"/>
  <c r="I2750" i="3"/>
  <c r="I2742" i="3"/>
  <c r="I2734" i="3"/>
  <c r="I2726" i="3"/>
  <c r="I2718" i="3"/>
  <c r="I2710" i="3"/>
  <c r="I2702" i="3"/>
  <c r="I2694" i="3"/>
  <c r="I2686" i="3"/>
  <c r="I2678" i="3"/>
  <c r="I2670" i="3"/>
  <c r="I2662" i="3"/>
  <c r="I2654" i="3"/>
  <c r="I2646" i="3"/>
  <c r="I2638" i="3"/>
  <c r="I2630" i="3"/>
  <c r="I2622" i="3"/>
  <c r="I2614" i="3"/>
  <c r="I2606" i="3"/>
  <c r="I2598" i="3"/>
  <c r="I2590" i="3"/>
  <c r="I2582" i="3"/>
  <c r="I2574" i="3"/>
  <c r="I2566" i="3"/>
  <c r="I2558" i="3"/>
  <c r="I2550" i="3"/>
  <c r="I2542" i="3"/>
  <c r="I2534" i="3"/>
  <c r="I2526" i="3"/>
  <c r="I2518" i="3"/>
  <c r="I2510" i="3"/>
  <c r="I2502" i="3"/>
  <c r="I2494" i="3"/>
  <c r="I2486" i="3"/>
  <c r="I2478" i="3"/>
  <c r="I2470" i="3"/>
  <c r="I2462" i="3"/>
  <c r="I2454" i="3"/>
  <c r="I2446" i="3"/>
  <c r="I2438" i="3"/>
  <c r="I2430" i="3"/>
  <c r="I2422" i="3"/>
  <c r="I2414" i="3"/>
  <c r="I2406" i="3"/>
  <c r="I2398" i="3"/>
  <c r="I2390" i="3"/>
  <c r="I2382" i="3"/>
  <c r="I2374" i="3"/>
  <c r="I2366" i="3"/>
  <c r="I2358" i="3"/>
  <c r="I2350" i="3"/>
  <c r="I2342" i="3"/>
  <c r="I2334" i="3"/>
  <c r="I2326" i="3"/>
  <c r="I2318" i="3"/>
  <c r="I2310" i="3"/>
  <c r="I2302" i="3"/>
  <c r="I2294" i="3"/>
  <c r="I2286" i="3"/>
  <c r="I2278" i="3"/>
  <c r="I2270" i="3"/>
  <c r="I2262" i="3"/>
  <c r="I2254" i="3"/>
  <c r="I2246" i="3"/>
  <c r="I2238" i="3"/>
  <c r="I2230" i="3"/>
  <c r="I2222" i="3"/>
  <c r="I2214" i="3"/>
  <c r="I2206" i="3"/>
  <c r="I2198" i="3"/>
  <c r="I2190" i="3"/>
  <c r="I2182" i="3"/>
  <c r="I2174" i="3"/>
  <c r="I2166" i="3"/>
  <c r="I2158" i="3"/>
  <c r="I2150" i="3"/>
  <c r="I2142" i="3"/>
  <c r="I2134" i="3"/>
  <c r="I2126" i="3"/>
  <c r="I2118" i="3"/>
  <c r="I2110" i="3"/>
  <c r="I2102" i="3"/>
  <c r="I2094" i="3"/>
  <c r="I2086" i="3"/>
  <c r="I2078" i="3"/>
  <c r="I2070" i="3"/>
  <c r="I2062" i="3"/>
  <c r="I2054" i="3"/>
  <c r="I2046" i="3"/>
  <c r="I2038" i="3"/>
  <c r="I2030" i="3"/>
  <c r="I2022" i="3"/>
  <c r="I2014" i="3"/>
  <c r="I2006" i="3"/>
  <c r="I1998" i="3"/>
  <c r="I1990" i="3"/>
  <c r="I1982" i="3"/>
  <c r="I1974" i="3"/>
  <c r="I1966" i="3"/>
  <c r="I1958" i="3"/>
  <c r="I1950" i="3"/>
  <c r="I1942" i="3"/>
  <c r="I1934" i="3"/>
  <c r="I1926" i="3"/>
  <c r="I1918" i="3"/>
  <c r="I1910" i="3"/>
  <c r="I1902" i="3"/>
  <c r="I1894" i="3"/>
  <c r="I1886" i="3"/>
  <c r="I1878" i="3"/>
  <c r="I1870" i="3"/>
  <c r="I1862" i="3"/>
  <c r="I1854" i="3"/>
  <c r="I1846" i="3"/>
  <c r="I1838" i="3"/>
  <c r="I1830" i="3"/>
  <c r="I1822" i="3"/>
  <c r="I1814" i="3"/>
  <c r="I1806" i="3"/>
  <c r="I1798" i="3"/>
  <c r="I1790" i="3"/>
  <c r="I1782" i="3"/>
  <c r="I1774" i="3"/>
  <c r="I1766" i="3"/>
  <c r="I1758" i="3"/>
  <c r="I1750" i="3"/>
  <c r="I1742" i="3"/>
  <c r="I1734" i="3"/>
  <c r="I1726" i="3"/>
  <c r="I1718" i="3"/>
  <c r="I1710" i="3"/>
  <c r="I1702" i="3"/>
  <c r="I1694" i="3"/>
  <c r="I1686" i="3"/>
  <c r="I1678" i="3"/>
  <c r="I1670" i="3"/>
  <c r="I1662" i="3"/>
  <c r="I1654" i="3"/>
  <c r="I1646" i="3"/>
  <c r="I1638" i="3"/>
  <c r="I1630" i="3"/>
  <c r="I1622" i="3"/>
  <c r="I1614" i="3"/>
  <c r="I1606" i="3"/>
  <c r="I1598" i="3"/>
  <c r="I1590" i="3"/>
  <c r="I1582" i="3"/>
  <c r="I1574" i="3"/>
  <c r="I1566" i="3"/>
  <c r="I1558" i="3"/>
  <c r="I1550" i="3"/>
  <c r="I1542" i="3"/>
  <c r="I1534" i="3"/>
  <c r="I1526" i="3"/>
  <c r="I1518" i="3"/>
  <c r="I1510" i="3"/>
  <c r="I1502" i="3"/>
  <c r="I1494" i="3"/>
  <c r="I1486" i="3"/>
  <c r="I1478" i="3"/>
  <c r="I1470" i="3"/>
  <c r="I1462" i="3"/>
  <c r="I1454" i="3"/>
  <c r="I1446" i="3"/>
  <c r="I1438" i="3"/>
  <c r="I1430" i="3"/>
  <c r="I1422" i="3"/>
  <c r="I1414" i="3"/>
  <c r="I1406" i="3"/>
  <c r="I1398" i="3"/>
  <c r="I1390" i="3"/>
  <c r="I1382" i="3"/>
  <c r="I1374" i="3"/>
  <c r="I1366" i="3"/>
  <c r="I1358" i="3"/>
  <c r="I1350" i="3"/>
  <c r="I1342" i="3"/>
  <c r="I1334" i="3"/>
  <c r="I1326" i="3"/>
  <c r="I1318" i="3"/>
  <c r="I1310" i="3"/>
  <c r="I1302" i="3"/>
  <c r="I1294" i="3"/>
  <c r="I1286" i="3"/>
  <c r="I1278" i="3"/>
  <c r="I1270" i="3"/>
  <c r="I1262" i="3"/>
  <c r="I1254" i="3"/>
  <c r="I1246" i="3"/>
  <c r="I1238" i="3"/>
  <c r="I1230" i="3"/>
  <c r="I1222" i="3"/>
  <c r="I1214" i="3"/>
  <c r="I1206" i="3"/>
  <c r="I1198" i="3"/>
  <c r="I1190" i="3"/>
  <c r="I1182" i="3"/>
  <c r="I1174" i="3"/>
  <c r="I1166" i="3"/>
  <c r="I1158" i="3"/>
  <c r="I1150" i="3"/>
  <c r="I1142" i="3"/>
  <c r="I1134" i="3"/>
  <c r="I1126" i="3"/>
  <c r="I1118" i="3"/>
  <c r="I1110" i="3"/>
  <c r="I1102" i="3"/>
  <c r="I1094" i="3"/>
  <c r="I1086" i="3"/>
  <c r="I1078" i="3"/>
  <c r="I1070" i="3"/>
  <c r="I1062" i="3"/>
  <c r="I1054" i="3"/>
  <c r="I1046" i="3"/>
  <c r="I1038" i="3"/>
  <c r="I1030" i="3"/>
  <c r="I1022" i="3"/>
  <c r="I1014" i="3"/>
  <c r="I1006" i="3"/>
  <c r="I998" i="3"/>
  <c r="I990" i="3"/>
  <c r="I982" i="3"/>
  <c r="I974" i="3"/>
  <c r="I966" i="3"/>
  <c r="I958" i="3"/>
  <c r="I950" i="3"/>
  <c r="I942" i="3"/>
  <c r="I934" i="3"/>
  <c r="I926" i="3"/>
  <c r="I918" i="3"/>
  <c r="I910" i="3"/>
  <c r="I902" i="3"/>
  <c r="I894" i="3"/>
  <c r="I886" i="3"/>
  <c r="I878" i="3"/>
  <c r="I870" i="3"/>
  <c r="I862" i="3"/>
  <c r="I854" i="3"/>
  <c r="I846" i="3"/>
  <c r="I838" i="3"/>
  <c r="I830" i="3"/>
  <c r="I822" i="3"/>
  <c r="I814" i="3"/>
  <c r="I806" i="3"/>
  <c r="I798" i="3"/>
  <c r="I790" i="3"/>
  <c r="I782" i="3"/>
  <c r="I774" i="3"/>
  <c r="I766" i="3"/>
  <c r="I758" i="3"/>
  <c r="I750" i="3"/>
  <c r="I742" i="3"/>
  <c r="I734" i="3"/>
  <c r="I726" i="3"/>
  <c r="I718" i="3"/>
  <c r="I710" i="3"/>
  <c r="I702" i="3"/>
  <c r="I694" i="3"/>
  <c r="I686" i="3"/>
  <c r="I678" i="3"/>
  <c r="I670" i="3"/>
  <c r="I662" i="3"/>
  <c r="I654" i="3"/>
  <c r="I646" i="3"/>
  <c r="I638" i="3"/>
  <c r="I630" i="3"/>
  <c r="I622" i="3"/>
  <c r="I614" i="3"/>
  <c r="I606" i="3"/>
  <c r="I598" i="3"/>
  <c r="I590" i="3"/>
  <c r="I582" i="3"/>
  <c r="I574" i="3"/>
  <c r="I566" i="3"/>
  <c r="I558" i="3"/>
  <c r="I550" i="3"/>
  <c r="I542" i="3"/>
  <c r="I534" i="3"/>
  <c r="I526" i="3"/>
  <c r="I518" i="3"/>
  <c r="I510" i="3"/>
  <c r="I502" i="3"/>
  <c r="I494" i="3"/>
  <c r="I486" i="3"/>
  <c r="I478" i="3"/>
  <c r="I470" i="3"/>
  <c r="I462" i="3"/>
  <c r="I454" i="3"/>
  <c r="I446" i="3"/>
  <c r="I438" i="3"/>
  <c r="I430" i="3"/>
  <c r="I422" i="3"/>
  <c r="I414" i="3"/>
  <c r="I406" i="3"/>
  <c r="I398" i="3"/>
  <c r="I390" i="3"/>
  <c r="I382" i="3"/>
  <c r="I374" i="3"/>
  <c r="I366" i="3"/>
  <c r="I358" i="3"/>
  <c r="I350" i="3"/>
  <c r="I342" i="3"/>
  <c r="I334" i="3"/>
  <c r="I326" i="3"/>
  <c r="I318" i="3"/>
  <c r="I310" i="3"/>
  <c r="I302" i="3"/>
  <c r="I294" i="3"/>
  <c r="I286" i="3"/>
  <c r="I278" i="3"/>
  <c r="I270" i="3"/>
  <c r="I262" i="3"/>
  <c r="I254" i="3"/>
  <c r="I246" i="3"/>
  <c r="I238" i="3"/>
  <c r="I230" i="3"/>
  <c r="I222" i="3"/>
  <c r="I214" i="3"/>
  <c r="I206" i="3"/>
  <c r="I198" i="3"/>
  <c r="I190" i="3"/>
  <c r="I182" i="3"/>
  <c r="I174" i="3"/>
  <c r="I166" i="3"/>
  <c r="I158" i="3"/>
  <c r="I150" i="3"/>
  <c r="I142" i="3"/>
  <c r="I134" i="3"/>
  <c r="I126" i="3"/>
  <c r="I118" i="3"/>
  <c r="I110" i="3"/>
  <c r="I102" i="3"/>
  <c r="I94" i="3"/>
  <c r="I3995" i="3"/>
  <c r="H3995" i="3"/>
  <c r="I3947" i="3"/>
  <c r="H3947" i="3"/>
  <c r="I3899" i="3"/>
  <c r="H3899" i="3"/>
  <c r="I3843" i="3"/>
  <c r="H3843" i="3"/>
  <c r="I3970" i="3"/>
  <c r="H3970" i="3"/>
  <c r="I3938" i="3"/>
  <c r="H3938" i="3"/>
  <c r="I3914" i="3"/>
  <c r="H3914" i="3"/>
  <c r="I3874" i="3"/>
  <c r="H3874" i="3"/>
  <c r="I3834" i="3"/>
  <c r="H3834" i="3"/>
  <c r="I3794" i="3"/>
  <c r="H3794" i="3"/>
  <c r="I3754" i="3"/>
  <c r="H3754" i="3"/>
  <c r="I3714" i="3"/>
  <c r="H3714" i="3"/>
  <c r="I3674" i="3"/>
  <c r="H3674" i="3"/>
  <c r="I3634" i="3"/>
  <c r="H3634" i="3"/>
  <c r="I3594" i="3"/>
  <c r="I3554" i="3"/>
  <c r="I3522" i="3"/>
  <c r="I3474" i="3"/>
  <c r="I3434" i="3"/>
  <c r="I3394" i="3"/>
  <c r="I3354" i="3"/>
  <c r="I3314" i="3"/>
  <c r="I3266" i="3"/>
  <c r="I3226" i="3"/>
  <c r="I3186" i="3"/>
  <c r="I3154" i="3"/>
  <c r="I3114" i="3"/>
  <c r="I3090" i="3"/>
  <c r="I3058" i="3"/>
  <c r="I3018" i="3"/>
  <c r="I2978" i="3"/>
  <c r="I2938" i="3"/>
  <c r="I2906" i="3"/>
  <c r="I2866" i="3"/>
  <c r="I2818" i="3"/>
  <c r="I2786" i="3"/>
  <c r="I2746" i="3"/>
  <c r="I2706" i="3"/>
  <c r="I2666" i="3"/>
  <c r="I2626" i="3"/>
  <c r="I2586" i="3"/>
  <c r="I2562" i="3"/>
  <c r="I2522" i="3"/>
  <c r="I2474" i="3"/>
  <c r="I2434" i="3"/>
  <c r="I2402" i="3"/>
  <c r="I2370" i="3"/>
  <c r="I2322" i="3"/>
  <c r="I2290" i="3"/>
  <c r="I2250" i="3"/>
  <c r="I2210" i="3"/>
  <c r="I2170" i="3"/>
  <c r="I2130" i="3"/>
  <c r="I2098" i="3"/>
  <c r="I2058" i="3"/>
  <c r="I2026" i="3"/>
  <c r="I1994" i="3"/>
  <c r="I1954" i="3"/>
  <c r="I1914" i="3"/>
  <c r="I1874" i="3"/>
  <c r="I1842" i="3"/>
  <c r="I1802" i="3"/>
  <c r="I1754" i="3"/>
  <c r="I1714" i="3"/>
  <c r="I1674" i="3"/>
  <c r="I1642" i="3"/>
  <c r="I1610" i="3"/>
  <c r="I1578" i="3"/>
  <c r="I1546" i="3"/>
  <c r="I1506" i="3"/>
  <c r="I1482" i="3"/>
  <c r="I1450" i="3"/>
  <c r="I1418" i="3"/>
  <c r="I1386" i="3"/>
  <c r="I1354" i="3"/>
  <c r="I1322" i="3"/>
  <c r="I1290" i="3"/>
  <c r="I1258" i="3"/>
  <c r="I1226" i="3"/>
  <c r="I1194" i="3"/>
  <c r="I1170" i="3"/>
  <c r="I1138" i="3"/>
  <c r="I1114" i="3"/>
  <c r="I1082" i="3"/>
  <c r="I1050" i="3"/>
  <c r="I1026" i="3"/>
  <c r="I994" i="3"/>
  <c r="I962" i="3"/>
  <c r="I930" i="3"/>
  <c r="I914" i="3"/>
  <c r="I882" i="3"/>
  <c r="I850" i="3"/>
  <c r="I818" i="3"/>
  <c r="I794" i="3"/>
  <c r="I762" i="3"/>
  <c r="I738" i="3"/>
  <c r="I722" i="3"/>
  <c r="I698" i="3"/>
  <c r="I674" i="3"/>
  <c r="I650" i="3"/>
  <c r="I626" i="3"/>
  <c r="I610" i="3"/>
  <c r="I586" i="3"/>
  <c r="I570" i="3"/>
  <c r="I546" i="3"/>
  <c r="I458" i="3"/>
  <c r="I410" i="3"/>
  <c r="I370" i="3"/>
  <c r="I338" i="3"/>
  <c r="I290" i="3"/>
  <c r="I250" i="3"/>
  <c r="I234" i="3"/>
  <c r="I186" i="3"/>
  <c r="I170" i="3"/>
  <c r="I146" i="3"/>
  <c r="I130" i="3"/>
  <c r="I114" i="3"/>
  <c r="I98" i="3"/>
  <c r="I3989" i="3"/>
  <c r="H3989" i="3"/>
  <c r="I3981" i="3"/>
  <c r="H3981" i="3"/>
  <c r="I3973" i="3"/>
  <c r="H3973" i="3"/>
  <c r="I3965" i="3"/>
  <c r="H3965" i="3"/>
  <c r="I3957" i="3"/>
  <c r="H3957" i="3"/>
  <c r="I3949" i="3"/>
  <c r="H3949" i="3"/>
  <c r="I3941" i="3"/>
  <c r="H3941" i="3"/>
  <c r="I3933" i="3"/>
  <c r="H3933" i="3"/>
  <c r="I3925" i="3"/>
  <c r="H3925" i="3"/>
  <c r="I3917" i="3"/>
  <c r="H3917" i="3"/>
  <c r="I3909" i="3"/>
  <c r="H3909" i="3"/>
  <c r="I3901" i="3"/>
  <c r="H3901" i="3"/>
  <c r="I3893" i="3"/>
  <c r="H3893" i="3"/>
  <c r="I3885" i="3"/>
  <c r="H3885" i="3"/>
  <c r="I3877" i="3"/>
  <c r="H3877" i="3"/>
  <c r="I3869" i="3"/>
  <c r="H3869" i="3"/>
  <c r="I3861" i="3"/>
  <c r="H3861" i="3"/>
  <c r="I3853" i="3"/>
  <c r="H3853" i="3"/>
  <c r="I3845" i="3"/>
  <c r="H3845" i="3"/>
  <c r="I3837" i="3"/>
  <c r="H3837" i="3"/>
  <c r="I3829" i="3"/>
  <c r="H3829" i="3"/>
  <c r="I3821" i="3"/>
  <c r="H3821" i="3"/>
  <c r="I3813" i="3"/>
  <c r="H3813" i="3"/>
  <c r="I3805" i="3"/>
  <c r="H3805" i="3"/>
  <c r="I3797" i="3"/>
  <c r="H3797" i="3"/>
  <c r="I3789" i="3"/>
  <c r="H3789" i="3"/>
  <c r="I3781" i="3"/>
  <c r="H3781" i="3"/>
  <c r="I3773" i="3"/>
  <c r="H3773" i="3"/>
  <c r="I3765" i="3"/>
  <c r="H3765" i="3"/>
  <c r="I3757" i="3"/>
  <c r="H3757" i="3"/>
  <c r="I3749" i="3"/>
  <c r="H3749" i="3"/>
  <c r="I3741" i="3"/>
  <c r="H3741" i="3"/>
  <c r="I3733" i="3"/>
  <c r="H3733" i="3"/>
  <c r="I3725" i="3"/>
  <c r="H3725" i="3"/>
  <c r="I3717" i="3"/>
  <c r="H3717" i="3"/>
  <c r="I3709" i="3"/>
  <c r="H3709" i="3"/>
  <c r="I3701" i="3"/>
  <c r="H3701" i="3"/>
  <c r="I3693" i="3"/>
  <c r="H3693" i="3"/>
  <c r="I3685" i="3"/>
  <c r="H3685" i="3"/>
  <c r="I3677" i="3"/>
  <c r="H3677" i="3"/>
  <c r="I3669" i="3"/>
  <c r="H3669" i="3"/>
  <c r="I3661" i="3"/>
  <c r="H3661" i="3"/>
  <c r="I3653" i="3"/>
  <c r="H3653" i="3"/>
  <c r="I3645" i="3"/>
  <c r="H3645" i="3"/>
  <c r="I3637" i="3"/>
  <c r="H3637" i="3"/>
  <c r="I3629" i="3"/>
  <c r="H3629" i="3"/>
  <c r="I3621" i="3"/>
  <c r="H3621" i="3"/>
  <c r="I3613" i="3"/>
  <c r="H3613" i="3"/>
  <c r="I3605" i="3"/>
  <c r="H3605" i="3"/>
  <c r="I3597" i="3"/>
  <c r="I3589" i="3"/>
  <c r="I3581" i="3"/>
  <c r="I3573" i="3"/>
  <c r="I3565" i="3"/>
  <c r="I3557" i="3"/>
  <c r="I3549" i="3"/>
  <c r="I3541" i="3"/>
  <c r="I3533" i="3"/>
  <c r="I3525" i="3"/>
  <c r="I3517" i="3"/>
  <c r="I3509" i="3"/>
  <c r="I3501" i="3"/>
  <c r="I3493" i="3"/>
  <c r="I3485" i="3"/>
  <c r="I3477" i="3"/>
  <c r="I3469" i="3"/>
  <c r="I3461" i="3"/>
  <c r="I3453" i="3"/>
  <c r="I3445" i="3"/>
  <c r="I3437" i="3"/>
  <c r="I3429" i="3"/>
  <c r="I3421" i="3"/>
  <c r="I3413" i="3"/>
  <c r="I3405" i="3"/>
  <c r="I3397" i="3"/>
  <c r="I3389" i="3"/>
  <c r="I3381" i="3"/>
  <c r="I3373" i="3"/>
  <c r="I3365" i="3"/>
  <c r="I3357" i="3"/>
  <c r="I3349" i="3"/>
  <c r="I3341" i="3"/>
  <c r="I3333" i="3"/>
  <c r="I3325" i="3"/>
  <c r="I3317" i="3"/>
  <c r="I3309" i="3"/>
  <c r="I3301" i="3"/>
  <c r="I3293" i="3"/>
  <c r="I3285" i="3"/>
  <c r="I3277" i="3"/>
  <c r="I3269" i="3"/>
  <c r="I3261" i="3"/>
  <c r="I3253" i="3"/>
  <c r="I3245" i="3"/>
  <c r="I3237" i="3"/>
  <c r="I3229" i="3"/>
  <c r="I3221" i="3"/>
  <c r="I3213" i="3"/>
  <c r="I3205" i="3"/>
  <c r="I3197" i="3"/>
  <c r="I3189" i="3"/>
  <c r="I3181" i="3"/>
  <c r="I3173" i="3"/>
  <c r="I3165" i="3"/>
  <c r="I3157" i="3"/>
  <c r="I3149" i="3"/>
  <c r="I3141" i="3"/>
  <c r="I3133" i="3"/>
  <c r="I3125" i="3"/>
  <c r="I3117" i="3"/>
  <c r="I3109" i="3"/>
  <c r="I3101" i="3"/>
  <c r="I3093" i="3"/>
  <c r="I3085" i="3"/>
  <c r="I3077" i="3"/>
  <c r="I3069" i="3"/>
  <c r="I3061" i="3"/>
  <c r="I3053" i="3"/>
  <c r="I3045" i="3"/>
  <c r="I3037" i="3"/>
  <c r="I3029" i="3"/>
  <c r="I3021" i="3"/>
  <c r="I3013" i="3"/>
  <c r="I3005" i="3"/>
  <c r="I2997" i="3"/>
  <c r="I2989" i="3"/>
  <c r="I2981" i="3"/>
  <c r="I2973" i="3"/>
  <c r="I2965" i="3"/>
  <c r="I2957" i="3"/>
  <c r="I2949" i="3"/>
  <c r="I2941" i="3"/>
  <c r="I2933" i="3"/>
  <c r="I2925" i="3"/>
  <c r="I2917" i="3"/>
  <c r="I2909" i="3"/>
  <c r="I2901" i="3"/>
  <c r="I2893" i="3"/>
  <c r="I2885" i="3"/>
  <c r="I2877" i="3"/>
  <c r="I2869" i="3"/>
  <c r="I2861" i="3"/>
  <c r="I2853" i="3"/>
  <c r="I2845" i="3"/>
  <c r="I2837" i="3"/>
  <c r="I2829" i="3"/>
  <c r="I2821" i="3"/>
  <c r="I2813" i="3"/>
  <c r="I2805" i="3"/>
  <c r="I2797" i="3"/>
  <c r="I2789" i="3"/>
  <c r="I2781" i="3"/>
  <c r="I2773" i="3"/>
  <c r="I2765" i="3"/>
  <c r="I2757" i="3"/>
  <c r="I2749" i="3"/>
  <c r="I2741" i="3"/>
  <c r="I2733" i="3"/>
  <c r="I2725" i="3"/>
  <c r="I2717" i="3"/>
  <c r="I2709" i="3"/>
  <c r="I2701" i="3"/>
  <c r="I2693" i="3"/>
  <c r="I2685" i="3"/>
  <c r="I2677" i="3"/>
  <c r="I2669" i="3"/>
  <c r="I2661" i="3"/>
  <c r="I2653" i="3"/>
  <c r="I2645" i="3"/>
  <c r="I2637" i="3"/>
  <c r="I2629" i="3"/>
  <c r="I2621" i="3"/>
  <c r="I2613" i="3"/>
  <c r="I2605" i="3"/>
  <c r="I2597" i="3"/>
  <c r="I2589" i="3"/>
  <c r="I2581" i="3"/>
  <c r="I2573" i="3"/>
  <c r="I2565" i="3"/>
  <c r="I2557" i="3"/>
  <c r="I2549" i="3"/>
  <c r="I2541" i="3"/>
  <c r="I2533" i="3"/>
  <c r="I2525" i="3"/>
  <c r="I2517" i="3"/>
  <c r="I2509" i="3"/>
  <c r="I2501" i="3"/>
  <c r="I2493" i="3"/>
  <c r="I2485" i="3"/>
  <c r="I2477" i="3"/>
  <c r="I2469" i="3"/>
  <c r="I2461" i="3"/>
  <c r="I2453" i="3"/>
  <c r="I2445" i="3"/>
  <c r="I2437" i="3"/>
  <c r="I2429" i="3"/>
  <c r="I2421" i="3"/>
  <c r="I2413" i="3"/>
  <c r="I2405" i="3"/>
  <c r="I2397" i="3"/>
  <c r="I2389" i="3"/>
  <c r="I2381" i="3"/>
  <c r="I2373" i="3"/>
  <c r="I2365" i="3"/>
  <c r="I2357" i="3"/>
  <c r="I2349" i="3"/>
  <c r="I2341" i="3"/>
  <c r="I2333" i="3"/>
  <c r="I2325" i="3"/>
  <c r="I2317" i="3"/>
  <c r="I2309" i="3"/>
  <c r="I2301" i="3"/>
  <c r="I2293" i="3"/>
  <c r="I2285" i="3"/>
  <c r="I2277" i="3"/>
  <c r="I2269" i="3"/>
  <c r="I2261" i="3"/>
  <c r="I2253" i="3"/>
  <c r="I2245" i="3"/>
  <c r="I2237" i="3"/>
  <c r="I2229" i="3"/>
  <c r="I2221" i="3"/>
  <c r="I2213" i="3"/>
  <c r="I2205" i="3"/>
  <c r="I2197" i="3"/>
  <c r="I2189" i="3"/>
  <c r="I2181" i="3"/>
  <c r="I2173" i="3"/>
  <c r="I2165" i="3"/>
  <c r="I2157" i="3"/>
  <c r="I2149" i="3"/>
  <c r="I2141" i="3"/>
  <c r="I2133" i="3"/>
  <c r="I2125" i="3"/>
  <c r="I2117" i="3"/>
  <c r="I2109" i="3"/>
  <c r="I2101" i="3"/>
  <c r="I2093" i="3"/>
  <c r="I2085" i="3"/>
  <c r="I2077" i="3"/>
  <c r="I2069" i="3"/>
  <c r="I2061" i="3"/>
  <c r="I2053" i="3"/>
  <c r="I2045" i="3"/>
  <c r="I2037" i="3"/>
  <c r="I2029" i="3"/>
  <c r="I2021" i="3"/>
  <c r="I2013" i="3"/>
  <c r="I2005" i="3"/>
  <c r="I1997" i="3"/>
  <c r="I1989" i="3"/>
  <c r="I1981" i="3"/>
  <c r="I1973" i="3"/>
  <c r="I1965" i="3"/>
  <c r="I1957" i="3"/>
  <c r="I1949" i="3"/>
  <c r="I1941" i="3"/>
  <c r="I1933" i="3"/>
  <c r="I1925" i="3"/>
  <c r="I1917" i="3"/>
  <c r="I1909" i="3"/>
  <c r="I1901" i="3"/>
  <c r="I1893" i="3"/>
  <c r="I1885" i="3"/>
  <c r="I1877" i="3"/>
  <c r="I1869" i="3"/>
  <c r="I1861" i="3"/>
  <c r="I1853" i="3"/>
  <c r="I1845" i="3"/>
  <c r="I1837" i="3"/>
  <c r="I1829" i="3"/>
  <c r="I1821" i="3"/>
  <c r="I1813" i="3"/>
  <c r="I1805" i="3"/>
  <c r="I1797" i="3"/>
  <c r="I1789" i="3"/>
  <c r="I1781" i="3"/>
  <c r="I1773" i="3"/>
  <c r="I1765" i="3"/>
  <c r="I1757" i="3"/>
  <c r="I1749" i="3"/>
  <c r="I1741" i="3"/>
  <c r="I1733" i="3"/>
  <c r="I1725" i="3"/>
  <c r="I1717" i="3"/>
  <c r="I1709" i="3"/>
  <c r="I1701" i="3"/>
  <c r="I1693" i="3"/>
  <c r="I1685" i="3"/>
  <c r="I1677" i="3"/>
  <c r="I1669" i="3"/>
  <c r="I1661" i="3"/>
  <c r="I1653" i="3"/>
  <c r="I1645" i="3"/>
  <c r="I1637" i="3"/>
  <c r="I1629" i="3"/>
  <c r="I1621" i="3"/>
  <c r="I1613" i="3"/>
  <c r="I1605" i="3"/>
  <c r="I1597" i="3"/>
  <c r="I1589" i="3"/>
  <c r="I1581" i="3"/>
  <c r="I1573" i="3"/>
  <c r="I1565" i="3"/>
  <c r="I1557" i="3"/>
  <c r="I1549" i="3"/>
  <c r="I1541" i="3"/>
  <c r="I1533" i="3"/>
  <c r="I1525" i="3"/>
  <c r="I1517" i="3"/>
  <c r="I1509" i="3"/>
  <c r="I1501" i="3"/>
  <c r="I1493" i="3"/>
  <c r="I1485" i="3"/>
  <c r="I1477" i="3"/>
  <c r="I1469" i="3"/>
  <c r="I1461" i="3"/>
  <c r="I1453" i="3"/>
  <c r="I1445" i="3"/>
  <c r="I1437" i="3"/>
  <c r="I1429" i="3"/>
  <c r="I1421" i="3"/>
  <c r="I1413" i="3"/>
  <c r="I1405" i="3"/>
  <c r="I1397" i="3"/>
  <c r="I1389" i="3"/>
  <c r="I1381" i="3"/>
  <c r="I1373" i="3"/>
  <c r="I1365" i="3"/>
  <c r="I1357" i="3"/>
  <c r="I1349" i="3"/>
  <c r="I1341" i="3"/>
  <c r="I1333" i="3"/>
  <c r="I1325" i="3"/>
  <c r="I1317" i="3"/>
  <c r="I1309" i="3"/>
  <c r="I1301" i="3"/>
  <c r="I1293" i="3"/>
  <c r="I1285" i="3"/>
  <c r="I1277" i="3"/>
  <c r="I1269" i="3"/>
  <c r="I1261" i="3"/>
  <c r="I1253" i="3"/>
  <c r="I1245" i="3"/>
  <c r="I1237" i="3"/>
  <c r="I1229" i="3"/>
  <c r="I1221" i="3"/>
  <c r="I1213" i="3"/>
  <c r="I1205" i="3"/>
  <c r="I1197" i="3"/>
  <c r="I1189" i="3"/>
  <c r="I1181" i="3"/>
  <c r="I1173" i="3"/>
  <c r="I1165" i="3"/>
  <c r="I1157" i="3"/>
  <c r="I1149" i="3"/>
  <c r="I1141" i="3"/>
  <c r="I1133" i="3"/>
  <c r="I1125" i="3"/>
  <c r="I1117" i="3"/>
  <c r="I1109" i="3"/>
  <c r="I1101" i="3"/>
  <c r="I1093" i="3"/>
  <c r="I1085" i="3"/>
  <c r="I1077" i="3"/>
  <c r="I1069" i="3"/>
  <c r="I1061" i="3"/>
  <c r="I1053" i="3"/>
  <c r="I1045" i="3"/>
  <c r="I1037" i="3"/>
  <c r="I1029" i="3"/>
  <c r="I1021" i="3"/>
  <c r="I1013" i="3"/>
  <c r="I1005" i="3"/>
  <c r="I997" i="3"/>
  <c r="I989" i="3"/>
  <c r="I981" i="3"/>
  <c r="I973" i="3"/>
  <c r="I965" i="3"/>
  <c r="I957" i="3"/>
  <c r="I949" i="3"/>
  <c r="I941" i="3"/>
  <c r="I933" i="3"/>
  <c r="I925" i="3"/>
  <c r="I917" i="3"/>
  <c r="I909" i="3"/>
  <c r="I901" i="3"/>
  <c r="I893" i="3"/>
  <c r="I885" i="3"/>
  <c r="I877" i="3"/>
  <c r="I869" i="3"/>
  <c r="I861" i="3"/>
  <c r="I853" i="3"/>
  <c r="I845" i="3"/>
  <c r="I837" i="3"/>
  <c r="I829" i="3"/>
  <c r="I821" i="3"/>
  <c r="I813" i="3"/>
  <c r="I805" i="3"/>
  <c r="I797" i="3"/>
  <c r="I789" i="3"/>
  <c r="I781" i="3"/>
  <c r="I773" i="3"/>
  <c r="I765" i="3"/>
  <c r="I757" i="3"/>
  <c r="I749" i="3"/>
  <c r="I741" i="3"/>
  <c r="I733" i="3"/>
  <c r="I725" i="3"/>
  <c r="I717" i="3"/>
  <c r="I709" i="3"/>
  <c r="I701" i="3"/>
  <c r="I693" i="3"/>
  <c r="I685" i="3"/>
  <c r="I677" i="3"/>
  <c r="I669" i="3"/>
  <c r="I661" i="3"/>
  <c r="I653" i="3"/>
  <c r="I645" i="3"/>
  <c r="I637" i="3"/>
  <c r="I629" i="3"/>
  <c r="I621" i="3"/>
  <c r="I613" i="3"/>
  <c r="I605" i="3"/>
  <c r="I597" i="3"/>
  <c r="I589" i="3"/>
  <c r="I581" i="3"/>
  <c r="I573" i="3"/>
  <c r="I565" i="3"/>
  <c r="I557" i="3"/>
  <c r="I549" i="3"/>
  <c r="I541" i="3"/>
  <c r="I533" i="3"/>
  <c r="I525" i="3"/>
  <c r="I517" i="3"/>
  <c r="I509" i="3"/>
  <c r="I501" i="3"/>
  <c r="I493" i="3"/>
  <c r="I485" i="3"/>
  <c r="I477" i="3"/>
  <c r="I469" i="3"/>
  <c r="I461" i="3"/>
  <c r="I453" i="3"/>
  <c r="I445" i="3"/>
  <c r="I437" i="3"/>
  <c r="I429" i="3"/>
  <c r="I421" i="3"/>
  <c r="I413" i="3"/>
  <c r="I405" i="3"/>
  <c r="I397" i="3"/>
  <c r="I389" i="3"/>
  <c r="I381" i="3"/>
  <c r="I373" i="3"/>
  <c r="I365" i="3"/>
  <c r="I357" i="3"/>
  <c r="I349" i="3"/>
  <c r="I341" i="3"/>
  <c r="I333" i="3"/>
  <c r="I325" i="3"/>
  <c r="I317" i="3"/>
  <c r="I309" i="3"/>
  <c r="I301" i="3"/>
  <c r="I293" i="3"/>
  <c r="I285" i="3"/>
  <c r="I277" i="3"/>
  <c r="I269" i="3"/>
  <c r="I261" i="3"/>
  <c r="I253" i="3"/>
  <c r="I245" i="3"/>
  <c r="I237" i="3"/>
  <c r="I229" i="3"/>
  <c r="I221" i="3"/>
  <c r="I213" i="3"/>
  <c r="I205" i="3"/>
  <c r="I197" i="3"/>
  <c r="I189" i="3"/>
  <c r="I181" i="3"/>
  <c r="I173" i="3"/>
  <c r="I165" i="3"/>
  <c r="I157" i="3"/>
  <c r="I149" i="3"/>
  <c r="I141" i="3"/>
  <c r="I133" i="3"/>
  <c r="I125" i="3"/>
  <c r="I117" i="3"/>
  <c r="I109" i="3"/>
  <c r="I101" i="3"/>
  <c r="I93" i="3"/>
  <c r="I85" i="3"/>
  <c r="I77" i="3"/>
  <c r="I69" i="3"/>
  <c r="I61" i="3"/>
  <c r="I53" i="3"/>
  <c r="I45" i="3"/>
  <c r="I37" i="3"/>
  <c r="I29" i="3"/>
  <c r="I21" i="3"/>
  <c r="I13" i="3"/>
  <c r="I5" i="3"/>
  <c r="I3971" i="3"/>
  <c r="H3971" i="3"/>
  <c r="I3939" i="3"/>
  <c r="H3939" i="3"/>
  <c r="I3883" i="3"/>
  <c r="H3883" i="3"/>
  <c r="I2" i="3"/>
  <c r="I3962" i="3"/>
  <c r="H3962" i="3"/>
  <c r="I3922" i="3"/>
  <c r="H3922" i="3"/>
  <c r="I3890" i="3"/>
  <c r="H3890" i="3"/>
  <c r="I3866" i="3"/>
  <c r="H3866" i="3"/>
  <c r="I3826" i="3"/>
  <c r="H3826" i="3"/>
  <c r="I3786" i="3"/>
  <c r="H3786" i="3"/>
  <c r="I3746" i="3"/>
  <c r="H3746" i="3"/>
  <c r="I3706" i="3"/>
  <c r="H3706" i="3"/>
  <c r="I3666" i="3"/>
  <c r="H3666" i="3"/>
  <c r="I3626" i="3"/>
  <c r="H3626" i="3"/>
  <c r="I3586" i="3"/>
  <c r="I3546" i="3"/>
  <c r="I3506" i="3"/>
  <c r="I3466" i="3"/>
  <c r="I3426" i="3"/>
  <c r="I3378" i="3"/>
  <c r="I3346" i="3"/>
  <c r="I3306" i="3"/>
  <c r="I3274" i="3"/>
  <c r="I3234" i="3"/>
  <c r="I3202" i="3"/>
  <c r="I3170" i="3"/>
  <c r="I3130" i="3"/>
  <c r="I3098" i="3"/>
  <c r="I3050" i="3"/>
  <c r="I3010" i="3"/>
  <c r="I2970" i="3"/>
  <c r="I2930" i="3"/>
  <c r="I2890" i="3"/>
  <c r="I2850" i="3"/>
  <c r="I2826" i="3"/>
  <c r="I2778" i="3"/>
  <c r="I2754" i="3"/>
  <c r="I2714" i="3"/>
  <c r="I2674" i="3"/>
  <c r="I2634" i="3"/>
  <c r="I2594" i="3"/>
  <c r="I2554" i="3"/>
  <c r="I2514" i="3"/>
  <c r="I2482" i="3"/>
  <c r="I2442" i="3"/>
  <c r="I2410" i="3"/>
  <c r="I2378" i="3"/>
  <c r="I2338" i="3"/>
  <c r="I2298" i="3"/>
  <c r="I2258" i="3"/>
  <c r="I2218" i="3"/>
  <c r="I2178" i="3"/>
  <c r="I2146" i="3"/>
  <c r="I2106" i="3"/>
  <c r="I2074" i="3"/>
  <c r="I2042" i="3"/>
  <c r="I2010" i="3"/>
  <c r="I1978" i="3"/>
  <c r="I1946" i="3"/>
  <c r="I1906" i="3"/>
  <c r="I1858" i="3"/>
  <c r="I1818" i="3"/>
  <c r="I1786" i="3"/>
  <c r="I1770" i="3"/>
  <c r="I1730" i="3"/>
  <c r="I1690" i="3"/>
  <c r="I1666" i="3"/>
  <c r="I1626" i="3"/>
  <c r="I1594" i="3"/>
  <c r="I1570" i="3"/>
  <c r="I1538" i="3"/>
  <c r="I1498" i="3"/>
  <c r="I1466" i="3"/>
  <c r="I1426" i="3"/>
  <c r="I1394" i="3"/>
  <c r="I1362" i="3"/>
  <c r="I1330" i="3"/>
  <c r="I1306" i="3"/>
  <c r="I1266" i="3"/>
  <c r="I1234" i="3"/>
  <c r="I1202" i="3"/>
  <c r="I1162" i="3"/>
  <c r="I1130" i="3"/>
  <c r="I1098" i="3"/>
  <c r="I1066" i="3"/>
  <c r="I1042" i="3"/>
  <c r="I1018" i="3"/>
  <c r="I986" i="3"/>
  <c r="I954" i="3"/>
  <c r="I922" i="3"/>
  <c r="I898" i="3"/>
  <c r="I866" i="3"/>
  <c r="I842" i="3"/>
  <c r="I826" i="3"/>
  <c r="I802" i="3"/>
  <c r="I770" i="3"/>
  <c r="I746" i="3"/>
  <c r="I714" i="3"/>
  <c r="I690" i="3"/>
  <c r="I666" i="3"/>
  <c r="I642" i="3"/>
  <c r="I618" i="3"/>
  <c r="I602" i="3"/>
  <c r="I578" i="3"/>
  <c r="I562" i="3"/>
  <c r="I554" i="3"/>
  <c r="I506" i="3"/>
  <c r="I450" i="3"/>
  <c r="I402" i="3"/>
  <c r="I354" i="3"/>
  <c r="I314" i="3"/>
  <c r="I258" i="3"/>
  <c r="I194" i="3"/>
  <c r="I3997" i="3"/>
  <c r="H3997" i="3"/>
  <c r="I3996" i="3"/>
  <c r="H3996" i="3"/>
  <c r="I3988" i="3"/>
  <c r="H3988" i="3"/>
  <c r="I3980" i="3"/>
  <c r="H3980" i="3"/>
  <c r="I3972" i="3"/>
  <c r="H3972" i="3"/>
  <c r="I3964" i="3"/>
  <c r="H3964" i="3"/>
  <c r="I3956" i="3"/>
  <c r="H3956" i="3"/>
  <c r="I3948" i="3"/>
  <c r="H3948" i="3"/>
  <c r="I3940" i="3"/>
  <c r="H3940" i="3"/>
  <c r="I3932" i="3"/>
  <c r="H3932" i="3"/>
  <c r="I3924" i="3"/>
  <c r="H3924" i="3"/>
  <c r="I3916" i="3"/>
  <c r="H3916" i="3"/>
  <c r="I3908" i="3"/>
  <c r="H3908" i="3"/>
  <c r="I3900" i="3"/>
  <c r="H3900" i="3"/>
  <c r="I3892" i="3"/>
  <c r="H3892" i="3"/>
  <c r="I3884" i="3"/>
  <c r="H3884" i="3"/>
  <c r="I3876" i="3"/>
  <c r="H3876" i="3"/>
  <c r="I3868" i="3"/>
  <c r="H3868" i="3"/>
  <c r="I3860" i="3"/>
  <c r="H3860" i="3"/>
  <c r="I3852" i="3"/>
  <c r="H3852" i="3"/>
  <c r="I3844" i="3"/>
  <c r="H3844" i="3"/>
  <c r="I3836" i="3"/>
  <c r="H3836" i="3"/>
  <c r="I3828" i="3"/>
  <c r="H3828" i="3"/>
  <c r="I3820" i="3"/>
  <c r="H3820" i="3"/>
  <c r="I3812" i="3"/>
  <c r="H3812" i="3"/>
  <c r="I3804" i="3"/>
  <c r="H3804" i="3"/>
  <c r="I3796" i="3"/>
  <c r="H3796" i="3"/>
  <c r="I3788" i="3"/>
  <c r="H3788" i="3"/>
  <c r="I3780" i="3"/>
  <c r="H3780" i="3"/>
  <c r="I3772" i="3"/>
  <c r="H3772" i="3"/>
  <c r="I3764" i="3"/>
  <c r="H3764" i="3"/>
  <c r="I3756" i="3"/>
  <c r="H3756" i="3"/>
  <c r="I3748" i="3"/>
  <c r="H3748" i="3"/>
  <c r="I3740" i="3"/>
  <c r="H3740" i="3"/>
  <c r="I3732" i="3"/>
  <c r="H3732" i="3"/>
  <c r="I3724" i="3"/>
  <c r="H3724" i="3"/>
  <c r="I3716" i="3"/>
  <c r="H3716" i="3"/>
  <c r="I3708" i="3"/>
  <c r="H3708" i="3"/>
  <c r="I3700" i="3"/>
  <c r="H3700" i="3"/>
  <c r="I3692" i="3"/>
  <c r="H3692" i="3"/>
  <c r="I3684" i="3"/>
  <c r="H3684" i="3"/>
  <c r="I3676" i="3"/>
  <c r="H3676" i="3"/>
  <c r="I3668" i="3"/>
  <c r="H3668" i="3"/>
  <c r="I3660" i="3"/>
  <c r="H3660" i="3"/>
  <c r="I3652" i="3"/>
  <c r="H3652" i="3"/>
  <c r="I3644" i="3"/>
  <c r="H3644" i="3"/>
  <c r="I3636" i="3"/>
  <c r="H3636" i="3"/>
  <c r="I3628" i="3"/>
  <c r="H3628" i="3"/>
  <c r="I3620" i="3"/>
  <c r="H3620" i="3"/>
  <c r="I3612" i="3"/>
  <c r="H3612" i="3"/>
  <c r="I3604" i="3"/>
  <c r="H3604" i="3"/>
  <c r="I3596" i="3"/>
  <c r="I3588" i="3"/>
  <c r="I3580" i="3"/>
  <c r="I3572" i="3"/>
  <c r="I3564" i="3"/>
  <c r="I3556" i="3"/>
  <c r="I3548" i="3"/>
  <c r="I3540" i="3"/>
  <c r="I3532" i="3"/>
  <c r="I3524" i="3"/>
  <c r="I3516" i="3"/>
  <c r="I3508" i="3"/>
  <c r="I3500" i="3"/>
  <c r="I3492" i="3"/>
  <c r="I3484" i="3"/>
  <c r="I3476" i="3"/>
  <c r="I3468" i="3"/>
  <c r="I3460" i="3"/>
  <c r="I3452" i="3"/>
  <c r="I3444" i="3"/>
  <c r="I3436" i="3"/>
  <c r="I3428" i="3"/>
  <c r="I3420" i="3"/>
  <c r="I3412" i="3"/>
  <c r="I3404" i="3"/>
  <c r="I3396" i="3"/>
  <c r="I3388" i="3"/>
  <c r="I3380" i="3"/>
  <c r="I3372" i="3"/>
  <c r="I3364" i="3"/>
  <c r="I3356" i="3"/>
  <c r="I3348" i="3"/>
  <c r="I3340" i="3"/>
  <c r="I3332" i="3"/>
  <c r="I3324" i="3"/>
  <c r="I3316" i="3"/>
  <c r="I3308" i="3"/>
  <c r="I3300" i="3"/>
  <c r="I3292" i="3"/>
  <c r="I3284" i="3"/>
  <c r="I3276" i="3"/>
  <c r="I3268" i="3"/>
  <c r="I3260" i="3"/>
  <c r="I3252" i="3"/>
  <c r="I3244" i="3"/>
  <c r="I3236" i="3"/>
  <c r="I3228" i="3"/>
  <c r="I3220" i="3"/>
  <c r="I3212" i="3"/>
  <c r="I3204" i="3"/>
  <c r="I3196" i="3"/>
  <c r="I3188" i="3"/>
  <c r="I3180" i="3"/>
  <c r="I3172" i="3"/>
  <c r="I3164" i="3"/>
  <c r="I3156" i="3"/>
  <c r="I3148" i="3"/>
  <c r="I3140" i="3"/>
  <c r="I3132" i="3"/>
  <c r="I3124" i="3"/>
  <c r="I3116" i="3"/>
  <c r="I3108" i="3"/>
  <c r="I3100" i="3"/>
  <c r="I3092" i="3"/>
  <c r="I3084" i="3"/>
  <c r="I3076" i="3"/>
  <c r="I3068" i="3"/>
  <c r="I3060" i="3"/>
  <c r="I3052" i="3"/>
  <c r="I3044" i="3"/>
  <c r="I3036" i="3"/>
  <c r="I3028" i="3"/>
  <c r="I3020" i="3"/>
  <c r="I3012" i="3"/>
  <c r="I3004" i="3"/>
  <c r="I2996" i="3"/>
  <c r="I2988" i="3"/>
  <c r="I2980" i="3"/>
  <c r="I2972" i="3"/>
  <c r="I2964" i="3"/>
  <c r="I2956" i="3"/>
  <c r="I2948" i="3"/>
  <c r="I2940" i="3"/>
  <c r="I2932" i="3"/>
  <c r="I2924" i="3"/>
  <c r="I2916" i="3"/>
  <c r="I2908" i="3"/>
  <c r="I2900" i="3"/>
  <c r="I2892" i="3"/>
  <c r="I2884" i="3"/>
  <c r="I2876" i="3"/>
  <c r="I2868" i="3"/>
  <c r="I2860" i="3"/>
  <c r="I2852" i="3"/>
  <c r="I2844" i="3"/>
  <c r="I2836" i="3"/>
  <c r="I2828" i="3"/>
  <c r="I2820" i="3"/>
  <c r="I2812" i="3"/>
  <c r="I2804" i="3"/>
  <c r="I2796" i="3"/>
  <c r="I2788" i="3"/>
  <c r="I2780" i="3"/>
  <c r="I2772" i="3"/>
  <c r="I2764" i="3"/>
  <c r="I2756" i="3"/>
  <c r="I2748" i="3"/>
  <c r="I2740" i="3"/>
  <c r="I2732" i="3"/>
  <c r="I2724" i="3"/>
  <c r="I2716" i="3"/>
  <c r="I2708" i="3"/>
  <c r="I2700" i="3"/>
  <c r="I2692" i="3"/>
  <c r="I2684" i="3"/>
  <c r="I2676" i="3"/>
  <c r="I2668" i="3"/>
  <c r="I2660" i="3"/>
  <c r="I2652" i="3"/>
  <c r="I2644" i="3"/>
  <c r="I2636" i="3"/>
  <c r="I2628" i="3"/>
  <c r="I2620" i="3"/>
  <c r="I2612" i="3"/>
  <c r="I2604" i="3"/>
  <c r="I2596" i="3"/>
  <c r="I2588" i="3"/>
  <c r="I2580" i="3"/>
  <c r="I2572" i="3"/>
  <c r="I2564" i="3"/>
  <c r="I2556" i="3"/>
  <c r="I2548" i="3"/>
  <c r="I2540" i="3"/>
  <c r="I2532" i="3"/>
  <c r="I2524" i="3"/>
  <c r="I2516" i="3"/>
  <c r="I2508" i="3"/>
  <c r="I2500" i="3"/>
  <c r="I2492" i="3"/>
  <c r="I2484" i="3"/>
  <c r="I2476" i="3"/>
  <c r="I2468" i="3"/>
  <c r="I2460" i="3"/>
  <c r="I2452" i="3"/>
  <c r="I2444" i="3"/>
  <c r="I2436" i="3"/>
  <c r="I2428" i="3"/>
  <c r="I2420" i="3"/>
  <c r="I2412" i="3"/>
  <c r="I2404" i="3"/>
  <c r="I2396" i="3"/>
  <c r="I2388" i="3"/>
  <c r="I2380" i="3"/>
  <c r="I2372" i="3"/>
  <c r="I2364" i="3"/>
  <c r="I2356" i="3"/>
  <c r="I2348" i="3"/>
  <c r="I2340" i="3"/>
  <c r="I2332" i="3"/>
  <c r="I2324" i="3"/>
  <c r="I2316" i="3"/>
  <c r="I2308" i="3"/>
  <c r="I2300" i="3"/>
  <c r="I2292" i="3"/>
  <c r="I2284" i="3"/>
  <c r="I2276" i="3"/>
  <c r="I2268" i="3"/>
  <c r="I2260" i="3"/>
  <c r="I2252" i="3"/>
  <c r="I2244" i="3"/>
  <c r="I2236" i="3"/>
  <c r="I2228" i="3"/>
  <c r="I2220" i="3"/>
  <c r="I2212" i="3"/>
  <c r="I2204" i="3"/>
  <c r="I2196" i="3"/>
  <c r="I2188" i="3"/>
  <c r="I2180" i="3"/>
  <c r="I2172" i="3"/>
  <c r="I2164" i="3"/>
  <c r="I2156" i="3"/>
  <c r="I2148" i="3"/>
  <c r="I2140" i="3"/>
  <c r="I2132" i="3"/>
  <c r="I2124" i="3"/>
  <c r="I2116" i="3"/>
  <c r="I2108" i="3"/>
  <c r="I2100" i="3"/>
  <c r="I2092" i="3"/>
  <c r="I2084" i="3"/>
  <c r="I2076" i="3"/>
  <c r="I2068" i="3"/>
  <c r="I2060" i="3"/>
  <c r="I2052" i="3"/>
  <c r="I2044" i="3"/>
  <c r="I2036" i="3"/>
  <c r="I2028" i="3"/>
  <c r="I2020" i="3"/>
  <c r="I2012" i="3"/>
  <c r="I2004" i="3"/>
  <c r="I1996" i="3"/>
  <c r="I1988" i="3"/>
  <c r="I1980" i="3"/>
  <c r="I1972" i="3"/>
  <c r="I1964" i="3"/>
  <c r="I1956" i="3"/>
  <c r="I1948" i="3"/>
  <c r="I1940" i="3"/>
  <c r="I1932" i="3"/>
  <c r="I1924" i="3"/>
  <c r="I1916" i="3"/>
  <c r="I1908" i="3"/>
  <c r="I1900" i="3"/>
  <c r="I1892" i="3"/>
  <c r="I1884" i="3"/>
  <c r="I1876" i="3"/>
  <c r="I1868" i="3"/>
  <c r="I1860" i="3"/>
  <c r="I1852" i="3"/>
  <c r="I1844" i="3"/>
  <c r="I1836" i="3"/>
  <c r="I1828" i="3"/>
  <c r="I1820" i="3"/>
  <c r="I1812" i="3"/>
  <c r="I1804" i="3"/>
  <c r="I1796" i="3"/>
  <c r="I1788" i="3"/>
  <c r="I1780" i="3"/>
  <c r="I1772" i="3"/>
  <c r="I1764" i="3"/>
  <c r="I1756" i="3"/>
  <c r="I1748" i="3"/>
  <c r="I1740" i="3"/>
  <c r="I1732" i="3"/>
  <c r="I1724" i="3"/>
  <c r="I1716" i="3"/>
  <c r="I1708" i="3"/>
  <c r="I1700" i="3"/>
  <c r="I1692" i="3"/>
  <c r="I1684" i="3"/>
  <c r="I1676" i="3"/>
  <c r="I1668" i="3"/>
  <c r="I1660" i="3"/>
  <c r="I1652" i="3"/>
  <c r="I1644" i="3"/>
  <c r="I1636" i="3"/>
  <c r="I1628" i="3"/>
  <c r="I1620" i="3"/>
  <c r="I1612" i="3"/>
  <c r="I1604" i="3"/>
  <c r="I1596" i="3"/>
  <c r="I1588" i="3"/>
  <c r="I1580" i="3"/>
  <c r="I1572" i="3"/>
  <c r="I1564" i="3"/>
  <c r="I1556" i="3"/>
  <c r="I1548" i="3"/>
  <c r="I1540" i="3"/>
  <c r="I1532" i="3"/>
  <c r="I1524" i="3"/>
  <c r="I1516" i="3"/>
  <c r="I1508" i="3"/>
  <c r="I1500" i="3"/>
  <c r="I1492" i="3"/>
  <c r="I1484" i="3"/>
  <c r="I1476" i="3"/>
  <c r="I1468" i="3"/>
  <c r="I1460" i="3"/>
  <c r="I1452" i="3"/>
  <c r="I1444" i="3"/>
  <c r="I1436" i="3"/>
  <c r="I1428" i="3"/>
  <c r="I1420" i="3"/>
  <c r="I1412" i="3"/>
  <c r="I1404" i="3"/>
  <c r="I1396" i="3"/>
  <c r="I1388" i="3"/>
  <c r="I1380" i="3"/>
  <c r="I1372" i="3"/>
  <c r="I1364" i="3"/>
  <c r="I1356" i="3"/>
  <c r="I1348" i="3"/>
  <c r="I1340" i="3"/>
  <c r="I1332" i="3"/>
  <c r="I1324" i="3"/>
  <c r="I1316" i="3"/>
  <c r="I1308" i="3"/>
  <c r="I1300" i="3"/>
  <c r="I1292" i="3"/>
  <c r="I1284" i="3"/>
  <c r="I1276" i="3"/>
  <c r="I1268" i="3"/>
  <c r="I1260" i="3"/>
  <c r="I1252" i="3"/>
  <c r="I1244" i="3"/>
  <c r="I1236" i="3"/>
  <c r="I1228" i="3"/>
  <c r="I1220" i="3"/>
  <c r="I1212" i="3"/>
  <c r="I1204" i="3"/>
  <c r="I1196" i="3"/>
  <c r="I1188" i="3"/>
  <c r="I1180" i="3"/>
  <c r="I1172" i="3"/>
  <c r="I1164" i="3"/>
  <c r="I1156" i="3"/>
  <c r="I1148" i="3"/>
  <c r="I1140" i="3"/>
  <c r="I1132" i="3"/>
  <c r="I1124" i="3"/>
  <c r="I1116" i="3"/>
  <c r="I1108" i="3"/>
  <c r="I1100" i="3"/>
  <c r="I1092" i="3"/>
  <c r="I1084" i="3"/>
  <c r="I1076" i="3"/>
  <c r="I1068" i="3"/>
  <c r="I1060" i="3"/>
  <c r="I1052" i="3"/>
  <c r="I1044" i="3"/>
  <c r="I1036" i="3"/>
  <c r="I1028" i="3"/>
  <c r="I1020" i="3"/>
  <c r="I1012" i="3"/>
  <c r="I1004" i="3"/>
  <c r="I996" i="3"/>
  <c r="I988" i="3"/>
  <c r="I980" i="3"/>
  <c r="I972" i="3"/>
  <c r="I964" i="3"/>
  <c r="I956" i="3"/>
  <c r="I948" i="3"/>
  <c r="I940" i="3"/>
  <c r="I932" i="3"/>
  <c r="I924" i="3"/>
  <c r="I916" i="3"/>
  <c r="I908" i="3"/>
  <c r="I900" i="3"/>
  <c r="I892" i="3"/>
  <c r="I884" i="3"/>
  <c r="I876" i="3"/>
  <c r="I868" i="3"/>
  <c r="I860" i="3"/>
  <c r="I852" i="3"/>
  <c r="I844" i="3"/>
  <c r="I836" i="3"/>
  <c r="I828" i="3"/>
  <c r="I820" i="3"/>
  <c r="I812" i="3"/>
  <c r="I804" i="3"/>
  <c r="I796" i="3"/>
  <c r="I788" i="3"/>
  <c r="I780" i="3"/>
  <c r="I772" i="3"/>
  <c r="I764" i="3"/>
  <c r="I756" i="3"/>
  <c r="I748" i="3"/>
  <c r="I740" i="3"/>
  <c r="I732" i="3"/>
  <c r="I724" i="3"/>
  <c r="I716" i="3"/>
  <c r="I708" i="3"/>
  <c r="I700" i="3"/>
  <c r="I692" i="3"/>
  <c r="I684" i="3"/>
  <c r="I676" i="3"/>
  <c r="I668" i="3"/>
  <c r="I660" i="3"/>
  <c r="I652" i="3"/>
  <c r="I644" i="3"/>
  <c r="I636" i="3"/>
  <c r="I628" i="3"/>
  <c r="I620" i="3"/>
  <c r="I612" i="3"/>
  <c r="I604" i="3"/>
  <c r="I596" i="3"/>
  <c r="I588" i="3"/>
  <c r="I580" i="3"/>
  <c r="I572" i="3"/>
  <c r="I564" i="3"/>
  <c r="I556" i="3"/>
  <c r="I548" i="3"/>
  <c r="I540" i="3"/>
  <c r="I532" i="3"/>
  <c r="I524" i="3"/>
  <c r="I516" i="3"/>
  <c r="I508" i="3"/>
  <c r="I500" i="3"/>
  <c r="I492" i="3"/>
  <c r="I484" i="3"/>
  <c r="I476" i="3"/>
  <c r="I468" i="3"/>
  <c r="I460" i="3"/>
  <c r="I452" i="3"/>
  <c r="I444" i="3"/>
  <c r="I436" i="3"/>
  <c r="I428" i="3"/>
  <c r="I420" i="3"/>
  <c r="I412" i="3"/>
  <c r="I404" i="3"/>
  <c r="I396" i="3"/>
  <c r="I388" i="3"/>
  <c r="I380" i="3"/>
  <c r="I372" i="3"/>
  <c r="I364" i="3"/>
  <c r="I356" i="3"/>
  <c r="I348" i="3"/>
  <c r="I340" i="3"/>
  <c r="I332" i="3"/>
  <c r="I324" i="3"/>
  <c r="I316" i="3"/>
  <c r="I308" i="3"/>
  <c r="I300" i="3"/>
  <c r="I292" i="3"/>
  <c r="I284" i="3"/>
  <c r="I276" i="3"/>
  <c r="I268" i="3"/>
  <c r="I260" i="3"/>
  <c r="I252" i="3"/>
  <c r="I244" i="3"/>
  <c r="I236" i="3"/>
  <c r="I228" i="3"/>
  <c r="I220" i="3"/>
  <c r="I212" i="3"/>
  <c r="I204" i="3"/>
  <c r="I196" i="3"/>
  <c r="I188" i="3"/>
  <c r="I180" i="3"/>
  <c r="I172" i="3"/>
  <c r="I164" i="3"/>
  <c r="I156" i="3"/>
  <c r="I148" i="3"/>
  <c r="I140" i="3"/>
  <c r="I132" i="3"/>
  <c r="I124" i="3"/>
  <c r="I116" i="3"/>
  <c r="I3963" i="3"/>
  <c r="H3963" i="3"/>
  <c r="I3915" i="3"/>
  <c r="H3915" i="3"/>
  <c r="I3891" i="3"/>
  <c r="H3891" i="3"/>
  <c r="I3851" i="3"/>
  <c r="H3851" i="3"/>
  <c r="I3835" i="3"/>
  <c r="H3835" i="3"/>
  <c r="I3827" i="3"/>
  <c r="H3827" i="3"/>
  <c r="I3819" i="3"/>
  <c r="H3819" i="3"/>
  <c r="I3811" i="3"/>
  <c r="H3811" i="3"/>
  <c r="I3803" i="3"/>
  <c r="H3803" i="3"/>
  <c r="I3795" i="3"/>
  <c r="H3795" i="3"/>
  <c r="I3787" i="3"/>
  <c r="H3787" i="3"/>
  <c r="I3779" i="3"/>
  <c r="H3779" i="3"/>
  <c r="I3771" i="3"/>
  <c r="H3771" i="3"/>
  <c r="I3763" i="3"/>
  <c r="H3763" i="3"/>
  <c r="I3755" i="3"/>
  <c r="H3755" i="3"/>
  <c r="I3747" i="3"/>
  <c r="H3747" i="3"/>
  <c r="I3739" i="3"/>
  <c r="H3739" i="3"/>
  <c r="I3731" i="3"/>
  <c r="H3731" i="3"/>
  <c r="I3723" i="3"/>
  <c r="H3723" i="3"/>
  <c r="I3715" i="3"/>
  <c r="H3715" i="3"/>
  <c r="I3707" i="3"/>
  <c r="H3707" i="3"/>
  <c r="I3699" i="3"/>
  <c r="H3699" i="3"/>
  <c r="I3691" i="3"/>
  <c r="H3691" i="3"/>
  <c r="I3683" i="3"/>
  <c r="H3683" i="3"/>
  <c r="I3675" i="3"/>
  <c r="H3675" i="3"/>
  <c r="I3667" i="3"/>
  <c r="H3667" i="3"/>
  <c r="I3659" i="3"/>
  <c r="H3659" i="3"/>
  <c r="I3651" i="3"/>
  <c r="H3651" i="3"/>
  <c r="I3643" i="3"/>
  <c r="H3643" i="3"/>
  <c r="I3635" i="3"/>
  <c r="H3635" i="3"/>
  <c r="I3627" i="3"/>
  <c r="H3627" i="3"/>
  <c r="I3619" i="3"/>
  <c r="H3619" i="3"/>
  <c r="I3611" i="3"/>
  <c r="H3611" i="3"/>
  <c r="I3603" i="3"/>
  <c r="H3603" i="3"/>
  <c r="I3595" i="3"/>
  <c r="I3587" i="3"/>
  <c r="I3579" i="3"/>
  <c r="I3571" i="3"/>
  <c r="I3563" i="3"/>
  <c r="I3555" i="3"/>
  <c r="I3547" i="3"/>
  <c r="I3539" i="3"/>
  <c r="I3531" i="3"/>
  <c r="I3523" i="3"/>
  <c r="I3515" i="3"/>
  <c r="I3507" i="3"/>
  <c r="I3499" i="3"/>
  <c r="I3491" i="3"/>
  <c r="I3483" i="3"/>
  <c r="I3475" i="3"/>
  <c r="I3467" i="3"/>
  <c r="I3459" i="3"/>
  <c r="I3451" i="3"/>
  <c r="I3443" i="3"/>
  <c r="I3435" i="3"/>
  <c r="I3427" i="3"/>
  <c r="I3419" i="3"/>
  <c r="I3411" i="3"/>
  <c r="I3403" i="3"/>
  <c r="I3395" i="3"/>
  <c r="I3387" i="3"/>
  <c r="I3379" i="3"/>
  <c r="I3371" i="3"/>
  <c r="I3363" i="3"/>
  <c r="I3355" i="3"/>
  <c r="I3347" i="3"/>
  <c r="I3339" i="3"/>
  <c r="I3331" i="3"/>
  <c r="I3323" i="3"/>
  <c r="I3315" i="3"/>
  <c r="I3307" i="3"/>
  <c r="I3299" i="3"/>
  <c r="I3291" i="3"/>
  <c r="I3283" i="3"/>
  <c r="I3275" i="3"/>
  <c r="I3267" i="3"/>
  <c r="I3259" i="3"/>
  <c r="I3251" i="3"/>
  <c r="I3243" i="3"/>
  <c r="I3235" i="3"/>
  <c r="I3227" i="3"/>
  <c r="I3219" i="3"/>
  <c r="I3211" i="3"/>
  <c r="I3203" i="3"/>
  <c r="I3195" i="3"/>
  <c r="I3187" i="3"/>
  <c r="I3179" i="3"/>
  <c r="I3171" i="3"/>
  <c r="I3163" i="3"/>
  <c r="I3155" i="3"/>
  <c r="I3147" i="3"/>
  <c r="I3139" i="3"/>
  <c r="I3131" i="3"/>
  <c r="I3123" i="3"/>
  <c r="I3115" i="3"/>
  <c r="I3107" i="3"/>
  <c r="I3099" i="3"/>
  <c r="I3091" i="3"/>
  <c r="I3083" i="3"/>
  <c r="I3075" i="3"/>
  <c r="I3067" i="3"/>
  <c r="I3059" i="3"/>
  <c r="I3051" i="3"/>
  <c r="I3043" i="3"/>
  <c r="I3035" i="3"/>
  <c r="I3027" i="3"/>
  <c r="I3019" i="3"/>
  <c r="I3011" i="3"/>
  <c r="I3003" i="3"/>
  <c r="I2995" i="3"/>
  <c r="I2987" i="3"/>
  <c r="I2979" i="3"/>
  <c r="I2971" i="3"/>
  <c r="I2963" i="3"/>
  <c r="I2955" i="3"/>
  <c r="I2947" i="3"/>
  <c r="I2939" i="3"/>
  <c r="I2931" i="3"/>
  <c r="I2923" i="3"/>
  <c r="I2915" i="3"/>
  <c r="I2907" i="3"/>
  <c r="I2899" i="3"/>
  <c r="I2891" i="3"/>
  <c r="I2883" i="3"/>
  <c r="I2875" i="3"/>
  <c r="I2867" i="3"/>
  <c r="I2859" i="3"/>
  <c r="I2851" i="3"/>
  <c r="I2843" i="3"/>
  <c r="I2835" i="3"/>
  <c r="I2827" i="3"/>
  <c r="I2819" i="3"/>
  <c r="I2811" i="3"/>
  <c r="I2803" i="3"/>
  <c r="I2795" i="3"/>
  <c r="I2787" i="3"/>
  <c r="I2779" i="3"/>
  <c r="I2771" i="3"/>
  <c r="I2763" i="3"/>
  <c r="I2755" i="3"/>
  <c r="I2747" i="3"/>
  <c r="I2739" i="3"/>
  <c r="I2731" i="3"/>
  <c r="I2723" i="3"/>
  <c r="I2715" i="3"/>
  <c r="I2707" i="3"/>
  <c r="I2699" i="3"/>
  <c r="I2691" i="3"/>
  <c r="I2683" i="3"/>
  <c r="I2675" i="3"/>
  <c r="I2667" i="3"/>
  <c r="I2659" i="3"/>
  <c r="I2651" i="3"/>
  <c r="I2643" i="3"/>
  <c r="I2635" i="3"/>
  <c r="I2627" i="3"/>
  <c r="I2619" i="3"/>
  <c r="I2611" i="3"/>
  <c r="I2603" i="3"/>
  <c r="I2595" i="3"/>
  <c r="I2587" i="3"/>
  <c r="I2579" i="3"/>
  <c r="I2571" i="3"/>
  <c r="I2563" i="3"/>
  <c r="I2555" i="3"/>
  <c r="I2547" i="3"/>
  <c r="I2539" i="3"/>
  <c r="I2531" i="3"/>
  <c r="I2523" i="3"/>
  <c r="I2515" i="3"/>
  <c r="I2507" i="3"/>
  <c r="I2499" i="3"/>
  <c r="I2491" i="3"/>
  <c r="I2483" i="3"/>
  <c r="I2475" i="3"/>
  <c r="I2467" i="3"/>
  <c r="I2459" i="3"/>
  <c r="I2451" i="3"/>
  <c r="I2443" i="3"/>
  <c r="I2435" i="3"/>
  <c r="I2427" i="3"/>
  <c r="I2419" i="3"/>
  <c r="I2411" i="3"/>
  <c r="I2403" i="3"/>
  <c r="I2395" i="3"/>
  <c r="I2387" i="3"/>
  <c r="I2379" i="3"/>
  <c r="I2371" i="3"/>
  <c r="I2363" i="3"/>
  <c r="I2355" i="3"/>
  <c r="I2347" i="3"/>
  <c r="I2339" i="3"/>
  <c r="I2331" i="3"/>
  <c r="I2323" i="3"/>
  <c r="I2315" i="3"/>
  <c r="I2307" i="3"/>
  <c r="I2299" i="3"/>
  <c r="I2291" i="3"/>
  <c r="I2283" i="3"/>
  <c r="I2275" i="3"/>
  <c r="I2267" i="3"/>
  <c r="I2259" i="3"/>
  <c r="I2251" i="3"/>
  <c r="I2243" i="3"/>
  <c r="I2235" i="3"/>
  <c r="I2227" i="3"/>
  <c r="I2219" i="3"/>
  <c r="I2211" i="3"/>
  <c r="I2203" i="3"/>
  <c r="I2195" i="3"/>
  <c r="I2187" i="3"/>
  <c r="I2179" i="3"/>
  <c r="I2171" i="3"/>
  <c r="I2163" i="3"/>
  <c r="I2155" i="3"/>
  <c r="I2147" i="3"/>
  <c r="I2139" i="3"/>
  <c r="I2131" i="3"/>
  <c r="I2123" i="3"/>
  <c r="I2115" i="3"/>
  <c r="I2107" i="3"/>
  <c r="I2099" i="3"/>
  <c r="I2091" i="3"/>
  <c r="I2083" i="3"/>
  <c r="I2075" i="3"/>
  <c r="I2067" i="3"/>
  <c r="I2059" i="3"/>
  <c r="I2051" i="3"/>
  <c r="I2043" i="3"/>
  <c r="I2035" i="3"/>
  <c r="I2027" i="3"/>
  <c r="I2019" i="3"/>
  <c r="I2011" i="3"/>
  <c r="I2003" i="3"/>
  <c r="I1995" i="3"/>
  <c r="I1987" i="3"/>
  <c r="I1979" i="3"/>
  <c r="I1971" i="3"/>
  <c r="I1963" i="3"/>
  <c r="I1955" i="3"/>
  <c r="I1947" i="3"/>
  <c r="I1939" i="3"/>
  <c r="I1931" i="3"/>
  <c r="I1923" i="3"/>
  <c r="I1915" i="3"/>
  <c r="I1907" i="3"/>
  <c r="I1899" i="3"/>
  <c r="I1891" i="3"/>
  <c r="I1883" i="3"/>
  <c r="I1875" i="3"/>
  <c r="I1867" i="3"/>
  <c r="I1859" i="3"/>
  <c r="I1851" i="3"/>
  <c r="I1843" i="3"/>
  <c r="I1835" i="3"/>
  <c r="I1827" i="3"/>
  <c r="I1819" i="3"/>
  <c r="I1811" i="3"/>
  <c r="I1803" i="3"/>
  <c r="I1795" i="3"/>
  <c r="I1787" i="3"/>
  <c r="I1779" i="3"/>
  <c r="I1771" i="3"/>
  <c r="I1763" i="3"/>
  <c r="I1755" i="3"/>
  <c r="I1747" i="3"/>
  <c r="I1739" i="3"/>
  <c r="I1731" i="3"/>
  <c r="I1723" i="3"/>
  <c r="I1715" i="3"/>
  <c r="I1707" i="3"/>
  <c r="I1699" i="3"/>
  <c r="I1691" i="3"/>
  <c r="I1683" i="3"/>
  <c r="I1675" i="3"/>
  <c r="I1667" i="3"/>
  <c r="I1659" i="3"/>
  <c r="I1651" i="3"/>
  <c r="I1643" i="3"/>
  <c r="I1635" i="3"/>
  <c r="I1627" i="3"/>
  <c r="I1619" i="3"/>
  <c r="I1611" i="3"/>
  <c r="I1603" i="3"/>
  <c r="I1595" i="3"/>
  <c r="I1587" i="3"/>
  <c r="I1579" i="3"/>
  <c r="I1571" i="3"/>
  <c r="I1563" i="3"/>
  <c r="I1555" i="3"/>
  <c r="I1547" i="3"/>
  <c r="I1539" i="3"/>
  <c r="I1531" i="3"/>
  <c r="I1523" i="3"/>
  <c r="I1515" i="3"/>
  <c r="I1507" i="3"/>
  <c r="I1499" i="3"/>
  <c r="I1491" i="3"/>
  <c r="I1483" i="3"/>
  <c r="I1475" i="3"/>
  <c r="I1467" i="3"/>
  <c r="I1459" i="3"/>
  <c r="I1451" i="3"/>
  <c r="I1443" i="3"/>
  <c r="I1435" i="3"/>
  <c r="I1427" i="3"/>
  <c r="I1419" i="3"/>
  <c r="I1411" i="3"/>
  <c r="I1403" i="3"/>
  <c r="I1395" i="3"/>
  <c r="I1387" i="3"/>
  <c r="I1379" i="3"/>
  <c r="I1371" i="3"/>
  <c r="I1363" i="3"/>
  <c r="I1355" i="3"/>
  <c r="I1347" i="3"/>
  <c r="I1339" i="3"/>
  <c r="I1331" i="3"/>
  <c r="I1323" i="3"/>
  <c r="I1315" i="3"/>
  <c r="I1307" i="3"/>
  <c r="I1299" i="3"/>
  <c r="I1291" i="3"/>
  <c r="I1283" i="3"/>
  <c r="I1275" i="3"/>
  <c r="I1267" i="3"/>
  <c r="I1259" i="3"/>
  <c r="I1251" i="3"/>
  <c r="I1243" i="3"/>
  <c r="I1235" i="3"/>
  <c r="I1227" i="3"/>
  <c r="I1219" i="3"/>
  <c r="I1211" i="3"/>
  <c r="I1203" i="3"/>
  <c r="I1195" i="3"/>
  <c r="I1187" i="3"/>
  <c r="I1179" i="3"/>
  <c r="I1171" i="3"/>
  <c r="I1163" i="3"/>
  <c r="I1155" i="3"/>
  <c r="I1147" i="3"/>
  <c r="I1139" i="3"/>
  <c r="I1131" i="3"/>
  <c r="I1123" i="3"/>
  <c r="I1115" i="3"/>
  <c r="I1107" i="3"/>
  <c r="I1099" i="3"/>
  <c r="I1091" i="3"/>
  <c r="I1083" i="3"/>
  <c r="I1075" i="3"/>
  <c r="I1067" i="3"/>
  <c r="I1059" i="3"/>
  <c r="I1051" i="3"/>
  <c r="I1043" i="3"/>
  <c r="I1035" i="3"/>
  <c r="I1027" i="3"/>
  <c r="I1019" i="3"/>
  <c r="I1011" i="3"/>
  <c r="I1003" i="3"/>
  <c r="I995" i="3"/>
  <c r="I987" i="3"/>
  <c r="I979" i="3"/>
  <c r="I971" i="3"/>
  <c r="I963" i="3"/>
  <c r="I955" i="3"/>
  <c r="I947" i="3"/>
  <c r="I939" i="3"/>
  <c r="I931" i="3"/>
  <c r="I923" i="3"/>
  <c r="I915" i="3"/>
  <c r="I907" i="3"/>
  <c r="I899" i="3"/>
  <c r="I891" i="3"/>
  <c r="I883" i="3"/>
  <c r="I875" i="3"/>
  <c r="I867" i="3"/>
  <c r="I859" i="3"/>
  <c r="I851" i="3"/>
  <c r="I843" i="3"/>
  <c r="I835" i="3"/>
  <c r="I827" i="3"/>
  <c r="I819" i="3"/>
  <c r="I811" i="3"/>
  <c r="I803" i="3"/>
  <c r="I795" i="3"/>
  <c r="I787" i="3"/>
  <c r="I779" i="3"/>
  <c r="I771" i="3"/>
  <c r="I763" i="3"/>
  <c r="I755" i="3"/>
  <c r="I747" i="3"/>
  <c r="I739" i="3"/>
  <c r="I731" i="3"/>
  <c r="I723" i="3"/>
  <c r="I715" i="3"/>
  <c r="I707" i="3"/>
  <c r="I699" i="3"/>
  <c r="I691" i="3"/>
  <c r="I683" i="3"/>
  <c r="I675" i="3"/>
  <c r="I667" i="3"/>
  <c r="I659" i="3"/>
  <c r="I651" i="3"/>
  <c r="I643" i="3"/>
  <c r="I635" i="3"/>
  <c r="I627" i="3"/>
  <c r="I619" i="3"/>
  <c r="I611" i="3"/>
  <c r="I603" i="3"/>
  <c r="I595" i="3"/>
  <c r="I587" i="3"/>
  <c r="I579" i="3"/>
  <c r="I571" i="3"/>
  <c r="I563" i="3"/>
  <c r="I555" i="3"/>
  <c r="I547" i="3"/>
  <c r="I539" i="3"/>
  <c r="I531" i="3"/>
  <c r="I523" i="3"/>
  <c r="I515" i="3"/>
  <c r="I507" i="3"/>
  <c r="I499" i="3"/>
  <c r="I491" i="3"/>
  <c r="I483" i="3"/>
  <c r="I475" i="3"/>
  <c r="I467" i="3"/>
  <c r="I459" i="3"/>
  <c r="I451" i="3"/>
  <c r="I443" i="3"/>
  <c r="I435" i="3"/>
  <c r="I427" i="3"/>
  <c r="I419" i="3"/>
  <c r="I411" i="3"/>
  <c r="I403" i="3"/>
  <c r="I395" i="3"/>
  <c r="I387" i="3"/>
  <c r="I379" i="3"/>
  <c r="I371" i="3"/>
  <c r="I363" i="3"/>
  <c r="I355" i="3"/>
  <c r="I347" i="3"/>
  <c r="I339" i="3"/>
  <c r="I331" i="3"/>
  <c r="I323" i="3"/>
  <c r="I315" i="3"/>
  <c r="I307" i="3"/>
  <c r="I299" i="3"/>
  <c r="I291" i="3"/>
  <c r="I283" i="3"/>
  <c r="I275" i="3"/>
  <c r="I267" i="3"/>
  <c r="I259" i="3"/>
  <c r="I251" i="3"/>
  <c r="I243" i="3"/>
  <c r="I235" i="3"/>
  <c r="I227" i="3"/>
  <c r="I219" i="3"/>
  <c r="I211" i="3"/>
  <c r="I203" i="3"/>
  <c r="I195" i="3"/>
  <c r="I187" i="3"/>
  <c r="I179" i="3"/>
  <c r="I171" i="3"/>
  <c r="I163" i="3"/>
  <c r="I155" i="3"/>
  <c r="I147" i="3"/>
  <c r="I139" i="3"/>
  <c r="I131" i="3"/>
  <c r="I123" i="3"/>
  <c r="I115" i="3"/>
  <c r="I107" i="3"/>
  <c r="I99" i="3"/>
  <c r="I91" i="3"/>
  <c r="I83" i="3"/>
  <c r="I75" i="3"/>
  <c r="I67" i="3"/>
  <c r="I59" i="3"/>
  <c r="I51" i="3"/>
  <c r="I43" i="3"/>
  <c r="I35" i="3"/>
  <c r="I27" i="3"/>
  <c r="I108" i="3"/>
  <c r="I100" i="3"/>
  <c r="I92" i="3"/>
  <c r="I84" i="3"/>
  <c r="I76" i="3"/>
  <c r="I68" i="3"/>
  <c r="I60" i="3"/>
  <c r="I52" i="3"/>
  <c r="I44" i="3"/>
  <c r="I36" i="3"/>
  <c r="I28" i="3"/>
  <c r="I20" i="3"/>
  <c r="I12" i="3"/>
  <c r="I4" i="3"/>
  <c r="I19" i="3"/>
  <c r="I11" i="3"/>
  <c r="I3" i="3"/>
  <c r="I90" i="3"/>
  <c r="I82" i="3"/>
  <c r="I74" i="3"/>
  <c r="I66" i="3"/>
  <c r="I58" i="3"/>
  <c r="I50" i="3"/>
  <c r="I42" i="3"/>
  <c r="I34" i="3"/>
  <c r="I26" i="3"/>
  <c r="I18" i="3"/>
  <c r="I10" i="3"/>
  <c r="I105" i="3"/>
  <c r="I97" i="3"/>
  <c r="I89" i="3"/>
  <c r="I81" i="3"/>
  <c r="I73" i="3"/>
  <c r="I65" i="3"/>
  <c r="I57" i="3"/>
  <c r="I49" i="3"/>
  <c r="I41" i="3"/>
  <c r="I33" i="3"/>
  <c r="I25" i="3"/>
  <c r="I17" i="3"/>
  <c r="I9" i="3"/>
  <c r="I104" i="3"/>
  <c r="I96" i="3"/>
  <c r="I88" i="3"/>
  <c r="I80" i="3"/>
  <c r="I72" i="3"/>
  <c r="I64" i="3"/>
  <c r="I56" i="3"/>
  <c r="I48" i="3"/>
  <c r="I40" i="3"/>
  <c r="I32" i="3"/>
  <c r="I24" i="3"/>
  <c r="I16" i="3"/>
  <c r="I8" i="3"/>
  <c r="I95" i="3"/>
  <c r="I87" i="3"/>
  <c r="I79" i="3"/>
  <c r="I71" i="3"/>
  <c r="I63" i="3"/>
  <c r="I55" i="3"/>
  <c r="I47" i="3"/>
  <c r="I39" i="3"/>
  <c r="I31" i="3"/>
  <c r="I23" i="3"/>
  <c r="I15" i="3"/>
  <c r="I7" i="3"/>
  <c r="I86" i="3"/>
  <c r="I78" i="3"/>
  <c r="I70" i="3"/>
  <c r="I62" i="3"/>
  <c r="I54" i="3"/>
  <c r="I46" i="3"/>
  <c r="I38" i="3"/>
  <c r="I30" i="3"/>
  <c r="I22" i="3"/>
  <c r="I14" i="3"/>
  <c r="I6" i="3"/>
  <c r="F3" i="34"/>
  <c r="F4" i="34"/>
  <c r="H3580" i="3"/>
  <c r="H3551" i="3"/>
  <c r="H3530" i="3"/>
  <c r="H500" i="3"/>
  <c r="H476" i="3"/>
  <c r="F2" i="34"/>
  <c r="H763" i="3" l="1"/>
  <c r="H3584" i="3"/>
  <c r="H2083" i="3"/>
  <c r="H651" i="3"/>
  <c r="H156" i="3"/>
  <c r="H3519" i="3"/>
  <c r="H348" i="3"/>
  <c r="H1147" i="3"/>
  <c r="H3514" i="3"/>
  <c r="H3503" i="3"/>
  <c r="H3524" i="3"/>
  <c r="H3339" i="3"/>
  <c r="H2443" i="3"/>
  <c r="H2347" i="3"/>
  <c r="H78" i="3"/>
  <c r="H619" i="3"/>
  <c r="H3600" i="3"/>
  <c r="H2891" i="3"/>
  <c r="H3559" i="3"/>
  <c r="H27" i="3"/>
  <c r="H3355" i="3"/>
  <c r="H1963" i="3"/>
  <c r="H3518" i="3"/>
  <c r="H3536" i="3"/>
  <c r="H379" i="3"/>
  <c r="H3495" i="3"/>
  <c r="H3496" i="3"/>
  <c r="H3574" i="3"/>
  <c r="H1187" i="3"/>
  <c r="H3597" i="3"/>
  <c r="H3419" i="3"/>
  <c r="H380" i="3"/>
  <c r="H3585" i="3"/>
  <c r="H80" i="3"/>
  <c r="H1003" i="3"/>
  <c r="H3491" i="3"/>
  <c r="H331" i="3"/>
  <c r="H3502" i="3"/>
  <c r="H444" i="3"/>
  <c r="H3586" i="3"/>
  <c r="H70" i="3"/>
  <c r="H84" i="3"/>
  <c r="H1243" i="3"/>
  <c r="H3483" i="3"/>
  <c r="H3499" i="3"/>
  <c r="H3515" i="3"/>
  <c r="H3531" i="3"/>
  <c r="H3547" i="3"/>
  <c r="H3563" i="3"/>
  <c r="H3579" i="3"/>
  <c r="H3595" i="3"/>
  <c r="H3484" i="3"/>
  <c r="H3500" i="3"/>
  <c r="H3516" i="3"/>
  <c r="H3532" i="3"/>
  <c r="H3548" i="3"/>
  <c r="H3564" i="3"/>
  <c r="H3596" i="3"/>
  <c r="H3506" i="3"/>
  <c r="H3554" i="3"/>
  <c r="H3562" i="3"/>
  <c r="H3487" i="3"/>
  <c r="H3535" i="3"/>
  <c r="H3567" i="3"/>
  <c r="H3583" i="3"/>
  <c r="H3599" i="3"/>
  <c r="H3570" i="3"/>
  <c r="H3490" i="3"/>
  <c r="H3578" i="3"/>
  <c r="H116" i="3"/>
  <c r="H3163" i="3"/>
  <c r="H2619" i="3"/>
  <c r="H155" i="3"/>
  <c r="H2011" i="3"/>
  <c r="H3485" i="3"/>
  <c r="H3501" i="3"/>
  <c r="H3517" i="3"/>
  <c r="H3533" i="3"/>
  <c r="H3549" i="3"/>
  <c r="H3565" i="3"/>
  <c r="H3581" i="3"/>
  <c r="H3486" i="3"/>
  <c r="H3534" i="3"/>
  <c r="H3550" i="3"/>
  <c r="H3566" i="3"/>
  <c r="H3582" i="3"/>
  <c r="H3598" i="3"/>
  <c r="H3480" i="3"/>
  <c r="H3512" i="3"/>
  <c r="H3528" i="3"/>
  <c r="H3544" i="3"/>
  <c r="H3560" i="3"/>
  <c r="H3576" i="3"/>
  <c r="H3592" i="3"/>
  <c r="H3481" i="3"/>
  <c r="H3497" i="3"/>
  <c r="H3513" i="3"/>
  <c r="H3529" i="3"/>
  <c r="H3545" i="3"/>
  <c r="H3561" i="3"/>
  <c r="H3577" i="3"/>
  <c r="H3593" i="3"/>
  <c r="H2875" i="3"/>
  <c r="H2315" i="3"/>
  <c r="H284" i="3"/>
  <c r="H347" i="3"/>
  <c r="H635" i="3"/>
  <c r="H2203" i="3"/>
  <c r="H3475" i="3"/>
  <c r="H3507" i="3"/>
  <c r="H3523" i="3"/>
  <c r="H3539" i="3"/>
  <c r="H3555" i="3"/>
  <c r="H3571" i="3"/>
  <c r="H3587" i="3"/>
  <c r="H3476" i="3"/>
  <c r="H3492" i="3"/>
  <c r="H3508" i="3"/>
  <c r="H3540" i="3"/>
  <c r="H3556" i="3"/>
  <c r="H3572" i="3"/>
  <c r="H3588" i="3"/>
  <c r="H3546" i="3"/>
  <c r="H3522" i="3"/>
  <c r="H3594" i="3"/>
  <c r="H3498" i="3"/>
  <c r="H3479" i="3"/>
  <c r="H3511" i="3"/>
  <c r="H3527" i="3"/>
  <c r="H3543" i="3"/>
  <c r="H3575" i="3"/>
  <c r="H3591" i="3"/>
  <c r="H3482" i="3"/>
  <c r="H3538" i="3"/>
  <c r="H2933" i="3"/>
  <c r="H412" i="3"/>
  <c r="H1131" i="3"/>
  <c r="H2699" i="3"/>
  <c r="H3083" i="3"/>
  <c r="H859" i="3"/>
  <c r="H340" i="3"/>
  <c r="H3171" i="3"/>
  <c r="H3131" i="3"/>
  <c r="H1915" i="3"/>
  <c r="H1611" i="3"/>
  <c r="H2947" i="3"/>
  <c r="H2883" i="3"/>
  <c r="H443" i="3"/>
  <c r="H3459" i="3"/>
  <c r="H923" i="3"/>
  <c r="H3477" i="3"/>
  <c r="H3493" i="3"/>
  <c r="H3509" i="3"/>
  <c r="H3525" i="3"/>
  <c r="H3541" i="3"/>
  <c r="H3557" i="3"/>
  <c r="H3573" i="3"/>
  <c r="H3589" i="3"/>
  <c r="H3478" i="3"/>
  <c r="H3494" i="3"/>
  <c r="H3510" i="3"/>
  <c r="H3526" i="3"/>
  <c r="H3542" i="3"/>
  <c r="H3558" i="3"/>
  <c r="H3590" i="3"/>
  <c r="H3488" i="3"/>
  <c r="H3504" i="3"/>
  <c r="H3520" i="3"/>
  <c r="H3552" i="3"/>
  <c r="H3568" i="3"/>
  <c r="H3489" i="3"/>
  <c r="H3505" i="3"/>
  <c r="H3521" i="3"/>
  <c r="H3537" i="3"/>
  <c r="H3553" i="3"/>
  <c r="H3569" i="3"/>
  <c r="H81" i="3"/>
  <c r="H67" i="3"/>
  <c r="H88" i="3"/>
  <c r="H18" i="3"/>
  <c r="H14" i="3"/>
  <c r="H11" i="3"/>
  <c r="A1376" i="25"/>
  <c r="G1377" i="25"/>
  <c r="F1377" i="25"/>
  <c r="E1377" i="25"/>
  <c r="D1377" i="25"/>
  <c r="C1377" i="25"/>
  <c r="B1377" i="25"/>
  <c r="H731" i="3"/>
  <c r="H46" i="3"/>
  <c r="H10" i="3"/>
  <c r="H2331" i="3"/>
  <c r="H6" i="3"/>
  <c r="H74" i="3"/>
  <c r="H507" i="3"/>
  <c r="H795" i="3"/>
  <c r="H3227" i="3"/>
  <c r="H1115" i="3"/>
  <c r="H115" i="3"/>
  <c r="H411" i="3"/>
  <c r="H364" i="3"/>
  <c r="H2811" i="3"/>
  <c r="H2075" i="3"/>
  <c r="H2" i="3"/>
  <c r="H315" i="3"/>
  <c r="H539" i="3"/>
  <c r="H1083" i="3"/>
  <c r="H1339" i="3"/>
  <c r="H2043" i="3"/>
  <c r="H2299" i="3"/>
  <c r="H2779" i="3"/>
  <c r="H3035" i="3"/>
  <c r="H3195" i="3"/>
  <c r="H332" i="3"/>
  <c r="H1787" i="3"/>
  <c r="H2683" i="3"/>
  <c r="H2939" i="3"/>
  <c r="H31" i="3"/>
  <c r="H1627" i="3"/>
  <c r="H1947" i="3"/>
  <c r="H2523" i="3"/>
  <c r="H87" i="3"/>
  <c r="H49" i="3"/>
  <c r="H827" i="3"/>
  <c r="H1403" i="3"/>
  <c r="H1851" i="3"/>
  <c r="H2107" i="3"/>
  <c r="H2587" i="3"/>
  <c r="H2843" i="3"/>
  <c r="H3099" i="3"/>
  <c r="H3259" i="3"/>
  <c r="H1371" i="3"/>
  <c r="H2267" i="3"/>
  <c r="H3003" i="3"/>
  <c r="H3323" i="3"/>
  <c r="H3067" i="3"/>
  <c r="H56" i="3"/>
  <c r="H1051" i="3"/>
  <c r="H1307" i="3"/>
  <c r="H2427" i="3"/>
  <c r="H2747" i="3"/>
  <c r="H52" i="3"/>
  <c r="H891" i="3"/>
  <c r="H1211" i="3"/>
  <c r="H1531" i="3"/>
  <c r="H1755" i="3"/>
  <c r="H2171" i="3"/>
  <c r="H2491" i="3"/>
  <c r="H2651" i="3"/>
  <c r="H2907" i="3"/>
  <c r="H187" i="3"/>
  <c r="H699" i="3"/>
  <c r="H955" i="3"/>
  <c r="H1275" i="3"/>
  <c r="H1659" i="3"/>
  <c r="H1979" i="3"/>
  <c r="H2235" i="3"/>
  <c r="H2395" i="3"/>
  <c r="H2715" i="3"/>
  <c r="H2971" i="3"/>
  <c r="H428" i="3"/>
  <c r="H63" i="3"/>
  <c r="H82" i="3"/>
  <c r="H251" i="3"/>
  <c r="H1179" i="3"/>
  <c r="H1499" i="3"/>
  <c r="H1723" i="3"/>
  <c r="H1883" i="3"/>
  <c r="H2139" i="3"/>
  <c r="H492" i="3"/>
  <c r="H1344" i="3"/>
  <c r="H176" i="3"/>
  <c r="H786" i="3"/>
  <c r="H1455" i="3"/>
  <c r="H1458" i="3"/>
  <c r="H702" i="3"/>
  <c r="H2692" i="3"/>
  <c r="H770" i="3"/>
  <c r="H1653" i="3"/>
  <c r="H2729" i="3"/>
  <c r="H473" i="3"/>
  <c r="H625" i="3"/>
  <c r="H1768" i="3"/>
  <c r="H168" i="3"/>
  <c r="H1706" i="3"/>
  <c r="H1520" i="3"/>
  <c r="H607" i="3"/>
  <c r="H594" i="3"/>
  <c r="H1950" i="3"/>
  <c r="H1886" i="3"/>
  <c r="H606" i="3"/>
  <c r="H494" i="3"/>
  <c r="H1725" i="3"/>
  <c r="H1469" i="3"/>
  <c r="H629" i="3"/>
  <c r="H1604" i="3"/>
  <c r="H1748" i="3"/>
  <c r="H477" i="3"/>
  <c r="H1521" i="3"/>
  <c r="H641" i="3"/>
  <c r="H537" i="3"/>
  <c r="H217" i="3"/>
  <c r="H264" i="3"/>
  <c r="H1600" i="3"/>
  <c r="H736" i="3"/>
  <c r="H191" i="3"/>
  <c r="H1502" i="3"/>
  <c r="H478" i="3"/>
  <c r="H302" i="3"/>
  <c r="H1917" i="3"/>
  <c r="H1589" i="3"/>
  <c r="H2428" i="3"/>
  <c r="H581" i="3"/>
  <c r="H101" i="3"/>
  <c r="H1461" i="3"/>
  <c r="H637" i="3"/>
  <c r="H2241" i="3"/>
  <c r="H2225" i="3"/>
  <c r="H1393" i="3"/>
  <c r="H1081" i="3"/>
  <c r="H129" i="3"/>
  <c r="H3056" i="3"/>
  <c r="H1433" i="3"/>
  <c r="H2834" i="3"/>
  <c r="H1385" i="3"/>
  <c r="H2184" i="3"/>
  <c r="H1352" i="3"/>
  <c r="H2144" i="3"/>
  <c r="H2282" i="3"/>
  <c r="H696" i="3"/>
  <c r="H2242" i="3"/>
  <c r="H1808" i="3"/>
  <c r="H2615" i="3"/>
  <c r="H1047" i="3"/>
  <c r="H2567" i="3"/>
  <c r="H2439" i="3"/>
  <c r="H3039" i="3"/>
  <c r="H2399" i="3"/>
  <c r="H1810" i="3"/>
  <c r="H2486" i="3"/>
  <c r="H975" i="3"/>
  <c r="H2406" i="3"/>
  <c r="H3198" i="3"/>
  <c r="H1686" i="3"/>
  <c r="H2798" i="3"/>
  <c r="H1325" i="3"/>
  <c r="H3173" i="3"/>
  <c r="H3197" i="3"/>
  <c r="H2621" i="3"/>
  <c r="H1373" i="3"/>
  <c r="H437" i="3"/>
  <c r="H3332" i="3"/>
  <c r="H2532" i="3"/>
  <c r="H2404" i="3"/>
  <c r="H964" i="3"/>
  <c r="H3130" i="3"/>
  <c r="H2218" i="3"/>
  <c r="H1756" i="3"/>
  <c r="H1221" i="3"/>
  <c r="H746" i="3"/>
  <c r="H1964" i="3"/>
  <c r="H23" i="3"/>
  <c r="H91" i="3"/>
  <c r="H283" i="3"/>
  <c r="H603" i="3"/>
  <c r="H1435" i="3"/>
  <c r="H1563" i="3"/>
  <c r="H2363" i="3"/>
  <c r="H3291" i="3"/>
  <c r="H172" i="3"/>
  <c r="H236" i="3"/>
  <c r="H300" i="3"/>
  <c r="H396" i="3"/>
  <c r="H460" i="3"/>
  <c r="H540" i="3"/>
  <c r="H1909" i="3"/>
  <c r="H882" i="3"/>
  <c r="H2881" i="3"/>
  <c r="H2049" i="3"/>
  <c r="H2105" i="3"/>
  <c r="H2769" i="3"/>
  <c r="H2793" i="3"/>
  <c r="H664" i="3"/>
  <c r="H2320" i="3"/>
  <c r="H1168" i="3"/>
  <c r="H2791" i="3"/>
  <c r="H2215" i="3"/>
  <c r="H1727" i="3"/>
  <c r="H3158" i="3"/>
  <c r="H2214" i="3"/>
  <c r="H3077" i="3"/>
  <c r="H2981" i="3"/>
  <c r="H2813" i="3"/>
  <c r="H2869" i="3"/>
  <c r="H589" i="3"/>
  <c r="H2420" i="3"/>
  <c r="H2028" i="3"/>
  <c r="H138" i="3"/>
  <c r="H1809" i="3"/>
  <c r="H1457" i="3"/>
  <c r="H585" i="3"/>
  <c r="H201" i="3"/>
  <c r="H665" i="3"/>
  <c r="H2601" i="3"/>
  <c r="H305" i="3"/>
  <c r="H600" i="3"/>
  <c r="H890" i="3"/>
  <c r="H2903" i="3"/>
  <c r="H2871" i="3"/>
  <c r="H1218" i="3"/>
  <c r="H1599" i="3"/>
  <c r="H2034" i="3"/>
  <c r="H679" i="3"/>
  <c r="H2346" i="3"/>
  <c r="H895" i="3"/>
  <c r="H2878" i="3"/>
  <c r="H942" i="3"/>
  <c r="H1638" i="3"/>
  <c r="H1542" i="3"/>
  <c r="H1477" i="3"/>
  <c r="H1444" i="3"/>
  <c r="H525" i="3"/>
  <c r="H2076" i="3"/>
  <c r="H1253" i="3"/>
  <c r="H1277" i="3"/>
  <c r="H1689" i="3"/>
  <c r="H1113" i="3"/>
  <c r="H1993" i="3"/>
  <c r="H1064" i="3"/>
  <c r="H1794" i="3"/>
  <c r="H2288" i="3"/>
  <c r="H1872" i="3"/>
  <c r="H272" i="3"/>
  <c r="H695" i="3"/>
  <c r="H1790" i="3"/>
  <c r="H822" i="3"/>
  <c r="H1486" i="3"/>
  <c r="H2022" i="3"/>
  <c r="H1798" i="3"/>
  <c r="H1893" i="3"/>
  <c r="H1924" i="3"/>
  <c r="H397" i="3"/>
  <c r="H1621" i="3"/>
  <c r="H628" i="3"/>
  <c r="H3093" i="3"/>
  <c r="H59" i="3"/>
  <c r="H219" i="3"/>
  <c r="H987" i="3"/>
  <c r="H1691" i="3"/>
  <c r="H3387" i="3"/>
  <c r="H3451" i="3"/>
  <c r="H140" i="3"/>
  <c r="H204" i="3"/>
  <c r="H268" i="3"/>
  <c r="H2873" i="3"/>
  <c r="H2697" i="3"/>
  <c r="H248" i="3"/>
  <c r="H3422" i="3"/>
  <c r="H1762" i="3"/>
  <c r="H3286" i="3"/>
  <c r="H671" i="3"/>
  <c r="H3398" i="3"/>
  <c r="H94" i="3"/>
  <c r="H590" i="3"/>
  <c r="H3469" i="3"/>
  <c r="H1669" i="3"/>
  <c r="H1637" i="3"/>
  <c r="H698" i="3"/>
  <c r="H3165" i="3"/>
  <c r="H3133" i="3"/>
  <c r="H1853" i="3"/>
  <c r="H309" i="3"/>
  <c r="H1845" i="3"/>
  <c r="H685" i="3"/>
  <c r="H293" i="3"/>
  <c r="H146" i="3"/>
  <c r="H586" i="3"/>
  <c r="H538" i="3"/>
  <c r="H1089" i="3"/>
  <c r="H457" i="3"/>
  <c r="H2217" i="3"/>
  <c r="H705" i="3"/>
  <c r="H1648" i="3"/>
  <c r="H1583" i="3"/>
  <c r="H1550" i="3"/>
  <c r="H1613" i="3"/>
  <c r="H1546" i="3"/>
  <c r="H250" i="3"/>
  <c r="H1820" i="3"/>
  <c r="H645" i="3"/>
  <c r="H37" i="3"/>
  <c r="H2740" i="3"/>
  <c r="H532" i="3"/>
  <c r="H1482" i="3"/>
  <c r="H3020" i="3"/>
  <c r="H1281" i="3"/>
  <c r="H1713" i="3"/>
  <c r="H2578" i="3"/>
  <c r="H2608" i="3"/>
  <c r="H2314" i="3"/>
  <c r="H1209" i="3"/>
  <c r="H241" i="3"/>
  <c r="H1896" i="3"/>
  <c r="H1160" i="3"/>
  <c r="H2304" i="3"/>
  <c r="H983" i="3"/>
  <c r="H1554" i="3"/>
  <c r="H1151" i="3"/>
  <c r="H279" i="3"/>
  <c r="H1494" i="3"/>
  <c r="H2574" i="3"/>
  <c r="H614" i="3"/>
  <c r="H722" i="3"/>
  <c r="H1941" i="3"/>
  <c r="H2042" i="3"/>
  <c r="H1906" i="3"/>
  <c r="H1844" i="3"/>
  <c r="H724" i="3"/>
  <c r="H2604" i="3"/>
  <c r="H2913" i="3"/>
  <c r="H2497" i="3"/>
  <c r="H1825" i="3"/>
  <c r="H1569" i="3"/>
  <c r="H2969" i="3"/>
  <c r="H1913" i="3"/>
  <c r="H1817" i="3"/>
  <c r="H2449" i="3"/>
  <c r="H2385" i="3"/>
  <c r="H1425" i="3"/>
  <c r="H1041" i="3"/>
  <c r="H2889" i="3"/>
  <c r="H2633" i="3"/>
  <c r="H169" i="3"/>
  <c r="H2488" i="3"/>
  <c r="H1121" i="3"/>
  <c r="H1401" i="3"/>
  <c r="H3440" i="3"/>
  <c r="H3408" i="3"/>
  <c r="H3216" i="3"/>
  <c r="H1001" i="3"/>
  <c r="H569" i="3"/>
  <c r="H3432" i="3"/>
  <c r="H2345" i="3"/>
  <c r="H561" i="3"/>
  <c r="H465" i="3"/>
  <c r="H1288" i="3"/>
  <c r="H232" i="3"/>
  <c r="H1280" i="3"/>
  <c r="H960" i="3"/>
  <c r="H352" i="3"/>
  <c r="H3442" i="3"/>
  <c r="H3290" i="3"/>
  <c r="H2328" i="3"/>
  <c r="H2232" i="3"/>
  <c r="H1560" i="3"/>
  <c r="H1368" i="3"/>
  <c r="H792" i="3"/>
  <c r="H2384" i="3"/>
  <c r="H1392" i="3"/>
  <c r="H1296" i="3"/>
  <c r="H1200" i="3"/>
  <c r="H1072" i="3"/>
  <c r="H944" i="3"/>
  <c r="H144" i="3"/>
  <c r="H1289" i="3"/>
  <c r="H3447" i="3"/>
  <c r="H1367" i="3"/>
  <c r="H3015" i="3"/>
  <c r="H1927" i="3"/>
  <c r="H1799" i="3"/>
  <c r="H1703" i="3"/>
  <c r="H1639" i="3"/>
  <c r="H1543" i="3"/>
  <c r="H1031" i="3"/>
  <c r="H2815" i="3"/>
  <c r="H2303" i="3"/>
  <c r="H1535" i="3"/>
  <c r="H951" i="3"/>
  <c r="H887" i="3"/>
  <c r="H823" i="3"/>
  <c r="H719" i="3"/>
  <c r="H111" i="3"/>
  <c r="H970" i="3"/>
  <c r="H3382" i="3"/>
  <c r="H2506" i="3"/>
  <c r="H1034" i="3"/>
  <c r="H2686" i="3"/>
  <c r="H2382" i="3"/>
  <c r="H1878" i="3"/>
  <c r="H1782" i="3"/>
  <c r="H1622" i="3"/>
  <c r="H534" i="3"/>
  <c r="H3354" i="3"/>
  <c r="H3182" i="3"/>
  <c r="H2414" i="3"/>
  <c r="H1230" i="3"/>
  <c r="H1102" i="3"/>
  <c r="H2250" i="3"/>
  <c r="H1286" i="3"/>
  <c r="H1126" i="3"/>
  <c r="H1194" i="3"/>
  <c r="H570" i="3"/>
  <c r="H130" i="3"/>
  <c r="H2157" i="3"/>
  <c r="H2093" i="3"/>
  <c r="H1421" i="3"/>
  <c r="H3397" i="3"/>
  <c r="H3141" i="3"/>
  <c r="H2245" i="3"/>
  <c r="H1861" i="3"/>
  <c r="H2685" i="3"/>
  <c r="H1949" i="3"/>
  <c r="H3285" i="3"/>
  <c r="H1042" i="3"/>
  <c r="H714" i="3"/>
  <c r="H3396" i="3"/>
  <c r="H2052" i="3"/>
  <c r="H1796" i="3"/>
  <c r="H1092" i="3"/>
  <c r="H2453" i="3"/>
  <c r="H877" i="3"/>
  <c r="H237" i="3"/>
  <c r="H141" i="3"/>
  <c r="H1018" i="3"/>
  <c r="H2492" i="3"/>
  <c r="H924" i="3"/>
  <c r="H1093" i="3"/>
  <c r="H869" i="3"/>
  <c r="H1588" i="3"/>
  <c r="H884" i="3"/>
  <c r="H1053" i="3"/>
  <c r="H925" i="3"/>
  <c r="H3346" i="3"/>
  <c r="H3084" i="3"/>
  <c r="H2764" i="3"/>
  <c r="H1676" i="3"/>
  <c r="H1036" i="3"/>
  <c r="H972" i="3"/>
  <c r="H524" i="3"/>
  <c r="H3361" i="3"/>
  <c r="H3233" i="3"/>
  <c r="H1793" i="3"/>
  <c r="H3257" i="3"/>
  <c r="H3001" i="3"/>
  <c r="H2201" i="3"/>
  <c r="H3249" i="3"/>
  <c r="H3217" i="3"/>
  <c r="H2737" i="3"/>
  <c r="H1073" i="3"/>
  <c r="H2066" i="3"/>
  <c r="H3384" i="3"/>
  <c r="H3160" i="3"/>
  <c r="H3241" i="3"/>
  <c r="H3337" i="3"/>
  <c r="H321" i="3"/>
  <c r="H3376" i="3"/>
  <c r="H3312" i="3"/>
  <c r="H3088" i="3"/>
  <c r="H2960" i="3"/>
  <c r="H2800" i="3"/>
  <c r="H3177" i="3"/>
  <c r="H2921" i="3"/>
  <c r="H2761" i="3"/>
  <c r="H3240" i="3"/>
  <c r="H3176" i="3"/>
  <c r="H2760" i="3"/>
  <c r="H2089" i="3"/>
  <c r="H2953" i="3"/>
  <c r="H2441" i="3"/>
  <c r="H3232" i="3"/>
  <c r="H3008" i="3"/>
  <c r="H2880" i="3"/>
  <c r="H2752" i="3"/>
  <c r="H2088" i="3"/>
  <c r="H1224" i="3"/>
  <c r="H2162" i="3"/>
  <c r="H1152" i="3"/>
  <c r="H448" i="3"/>
  <c r="H192" i="3"/>
  <c r="H2168" i="3"/>
  <c r="H2136" i="3"/>
  <c r="H3250" i="3"/>
  <c r="H2128" i="3"/>
  <c r="H848" i="3"/>
  <c r="H656" i="3"/>
  <c r="H432" i="3"/>
  <c r="H3095" i="3"/>
  <c r="H3063" i="3"/>
  <c r="H2071" i="3"/>
  <c r="H3087" i="3"/>
  <c r="H3055" i="3"/>
  <c r="H2959" i="3"/>
  <c r="H2895" i="3"/>
  <c r="H2639" i="3"/>
  <c r="H3079" i="3"/>
  <c r="H2727" i="3"/>
  <c r="H3327" i="3"/>
  <c r="H3263" i="3"/>
  <c r="H2975" i="3"/>
  <c r="H2719" i="3"/>
  <c r="H431" i="3"/>
  <c r="H3178" i="3"/>
  <c r="H2882" i="3"/>
  <c r="H3222" i="3"/>
  <c r="H2998" i="3"/>
  <c r="H2678" i="3"/>
  <c r="H3302" i="3"/>
  <c r="H3174" i="3"/>
  <c r="H2982" i="3"/>
  <c r="H2790" i="3"/>
  <c r="H2734" i="3"/>
  <c r="H2942" i="3"/>
  <c r="H2270" i="3"/>
  <c r="H3022" i="3"/>
  <c r="H1974" i="3"/>
  <c r="H1398" i="3"/>
  <c r="H342" i="3"/>
  <c r="H1998" i="3"/>
  <c r="H974" i="3"/>
  <c r="H3086" i="3"/>
  <c r="H1894" i="3"/>
  <c r="H1574" i="3"/>
  <c r="H582" i="3"/>
  <c r="H550" i="3"/>
  <c r="H3266" i="3"/>
  <c r="H3309" i="3"/>
  <c r="H2322" i="3"/>
  <c r="H1050" i="3"/>
  <c r="H338" i="3"/>
  <c r="H3429" i="3"/>
  <c r="H3365" i="3"/>
  <c r="H3301" i="3"/>
  <c r="H3013" i="3"/>
  <c r="H2789" i="3"/>
  <c r="H3389" i="3"/>
  <c r="H3229" i="3"/>
  <c r="H2749" i="3"/>
  <c r="H2237" i="3"/>
  <c r="H2205" i="3"/>
  <c r="H2173" i="3"/>
  <c r="H2141" i="3"/>
  <c r="H2077" i="3"/>
  <c r="H2045" i="3"/>
  <c r="H1341" i="3"/>
  <c r="H405" i="3"/>
  <c r="H3268" i="3"/>
  <c r="H2884" i="3"/>
  <c r="H2436" i="3"/>
  <c r="H2244" i="3"/>
  <c r="H1892" i="3"/>
  <c r="H836" i="3"/>
  <c r="H1610" i="3"/>
  <c r="H1069" i="3"/>
  <c r="H557" i="3"/>
  <c r="H1394" i="3"/>
  <c r="H2940" i="3"/>
  <c r="H3157" i="3"/>
  <c r="H578" i="3"/>
  <c r="H3380" i="3"/>
  <c r="H3348" i="3"/>
  <c r="H3284" i="3"/>
  <c r="H2964" i="3"/>
  <c r="H2900" i="3"/>
  <c r="H2548" i="3"/>
  <c r="H2260" i="3"/>
  <c r="H1364" i="3"/>
  <c r="H2210" i="3"/>
  <c r="H3050" i="3"/>
  <c r="H3468" i="3"/>
  <c r="H3436" i="3"/>
  <c r="H2988" i="3"/>
  <c r="H2956" i="3"/>
  <c r="H2924" i="3"/>
  <c r="H2444" i="3"/>
  <c r="H2220" i="3"/>
  <c r="H2156" i="3"/>
  <c r="H3329" i="3"/>
  <c r="H2721" i="3"/>
  <c r="H2081" i="3"/>
  <c r="H1985" i="3"/>
  <c r="H3129" i="3"/>
  <c r="H2905" i="3"/>
  <c r="H2233" i="3"/>
  <c r="H1465" i="3"/>
  <c r="H306" i="3"/>
  <c r="H2641" i="3"/>
  <c r="H2609" i="3"/>
  <c r="H1841" i="3"/>
  <c r="H1489" i="3"/>
  <c r="H1297" i="3"/>
  <c r="H442" i="3"/>
  <c r="H649" i="3"/>
  <c r="H361" i="3"/>
  <c r="H2914" i="3"/>
  <c r="H2968" i="3"/>
  <c r="H2840" i="3"/>
  <c r="H2985" i="3"/>
  <c r="H2569" i="3"/>
  <c r="H2313" i="3"/>
  <c r="H193" i="3"/>
  <c r="H161" i="3"/>
  <c r="H3248" i="3"/>
  <c r="H3152" i="3"/>
  <c r="H3120" i="3"/>
  <c r="H2992" i="3"/>
  <c r="H2928" i="3"/>
  <c r="H2576" i="3"/>
  <c r="H1778" i="3"/>
  <c r="H3144" i="3"/>
  <c r="H3112" i="3"/>
  <c r="H2536" i="3"/>
  <c r="H337" i="3"/>
  <c r="H3392" i="3"/>
  <c r="H3072" i="3"/>
  <c r="H2432" i="3"/>
  <c r="H424" i="3"/>
  <c r="H392" i="3"/>
  <c r="H2810" i="3"/>
  <c r="H1856" i="3"/>
  <c r="H1728" i="3"/>
  <c r="H1216" i="3"/>
  <c r="H1024" i="3"/>
  <c r="H1624" i="3"/>
  <c r="H1240" i="3"/>
  <c r="H1080" i="3"/>
  <c r="H472" i="3"/>
  <c r="H2898" i="3"/>
  <c r="H2570" i="3"/>
  <c r="H2418" i="3"/>
  <c r="H1936" i="3"/>
  <c r="H1840" i="3"/>
  <c r="H1552" i="3"/>
  <c r="H1104" i="3"/>
  <c r="H880" i="3"/>
  <c r="H3362" i="3"/>
  <c r="H3383" i="3"/>
  <c r="H2807" i="3"/>
  <c r="H2551" i="3"/>
  <c r="H2327" i="3"/>
  <c r="H2167" i="3"/>
  <c r="H1079" i="3"/>
  <c r="H3311" i="3"/>
  <c r="H3151" i="3"/>
  <c r="H2543" i="3"/>
  <c r="H2351" i="3"/>
  <c r="H2319" i="3"/>
  <c r="H2255" i="3"/>
  <c r="H1231" i="3"/>
  <c r="H1103" i="3"/>
  <c r="H3143" i="3"/>
  <c r="H2983" i="3"/>
  <c r="H2663" i="3"/>
  <c r="H2503" i="3"/>
  <c r="H2471" i="3"/>
  <c r="H2087" i="3"/>
  <c r="H1479" i="3"/>
  <c r="H1287" i="3"/>
  <c r="H2751" i="3"/>
  <c r="H2527" i="3"/>
  <c r="H1471" i="3"/>
  <c r="H1119" i="3"/>
  <c r="H1087" i="3"/>
  <c r="H439" i="3"/>
  <c r="H3218" i="3"/>
  <c r="H2922" i="3"/>
  <c r="H1002" i="3"/>
  <c r="H783" i="3"/>
  <c r="H655" i="3"/>
  <c r="H207" i="3"/>
  <c r="H3094" i="3"/>
  <c r="H2806" i="3"/>
  <c r="H2326" i="3"/>
  <c r="H839" i="3"/>
  <c r="H3298" i="3"/>
  <c r="H1586" i="3"/>
  <c r="H735" i="3"/>
  <c r="H3418" i="3"/>
  <c r="H1314" i="3"/>
  <c r="H906" i="3"/>
  <c r="H2470" i="3"/>
  <c r="H2438" i="3"/>
  <c r="H2206" i="3"/>
  <c r="H1278" i="3"/>
  <c r="H1118" i="3"/>
  <c r="H862" i="3"/>
  <c r="H2474" i="3"/>
  <c r="H3150" i="3"/>
  <c r="H2974" i="3"/>
  <c r="H2166" i="3"/>
  <c r="H374" i="3"/>
  <c r="H2670" i="3"/>
  <c r="H2062" i="3"/>
  <c r="H1838" i="3"/>
  <c r="H1710" i="3"/>
  <c r="H1518" i="3"/>
  <c r="H654" i="3"/>
  <c r="H270" i="3"/>
  <c r="H3474" i="3"/>
  <c r="H2562" i="3"/>
  <c r="H2958" i="3"/>
  <c r="H2830" i="3"/>
  <c r="H2318" i="3"/>
  <c r="H3310" i="3"/>
  <c r="H2278" i="3"/>
  <c r="H1734" i="3"/>
  <c r="H1158" i="3"/>
  <c r="H422" i="3"/>
  <c r="H2989" i="3"/>
  <c r="H2285" i="3"/>
  <c r="H2061" i="3"/>
  <c r="H818" i="3"/>
  <c r="H3109" i="3"/>
  <c r="H2149" i="3"/>
  <c r="H1509" i="3"/>
  <c r="H914" i="3"/>
  <c r="H3261" i="3"/>
  <c r="H2013" i="3"/>
  <c r="H1565" i="3"/>
  <c r="H949" i="3"/>
  <c r="H725" i="3"/>
  <c r="H2410" i="3"/>
  <c r="H354" i="3"/>
  <c r="H3428" i="3"/>
  <c r="H2660" i="3"/>
  <c r="H1764" i="3"/>
  <c r="H1476" i="3"/>
  <c r="H1124" i="3"/>
  <c r="H1060" i="3"/>
  <c r="H804" i="3"/>
  <c r="H772" i="3"/>
  <c r="H3221" i="3"/>
  <c r="H1685" i="3"/>
  <c r="H1261" i="3"/>
  <c r="H1101" i="3"/>
  <c r="H781" i="3"/>
  <c r="H333" i="3"/>
  <c r="H173" i="3"/>
  <c r="H2074" i="3"/>
  <c r="H3420" i="3"/>
  <c r="H3100" i="3"/>
  <c r="H3004" i="3"/>
  <c r="H2812" i="3"/>
  <c r="H2652" i="3"/>
  <c r="H2556" i="3"/>
  <c r="H2268" i="3"/>
  <c r="H2236" i="3"/>
  <c r="H2140" i="3"/>
  <c r="H1212" i="3"/>
  <c r="H2133" i="3"/>
  <c r="H1285" i="3"/>
  <c r="H965" i="3"/>
  <c r="H133" i="3"/>
  <c r="H1098" i="3"/>
  <c r="H3124" i="3"/>
  <c r="H2868" i="3"/>
  <c r="H2452" i="3"/>
  <c r="H2388" i="3"/>
  <c r="H2356" i="3"/>
  <c r="H2324" i="3"/>
  <c r="H2068" i="3"/>
  <c r="H1876" i="3"/>
  <c r="H1716" i="3"/>
  <c r="H1396" i="3"/>
  <c r="H2741" i="3"/>
  <c r="H1557" i="3"/>
  <c r="H669" i="3"/>
  <c r="H3212" i="3"/>
  <c r="H3180" i="3"/>
  <c r="H2476" i="3"/>
  <c r="H2316" i="3"/>
  <c r="H2092" i="3"/>
  <c r="H1996" i="3"/>
  <c r="H1516" i="3"/>
  <c r="H2521" i="3"/>
  <c r="H2512" i="3"/>
  <c r="H1559" i="3"/>
  <c r="H2502" i="3"/>
  <c r="H1422" i="3"/>
  <c r="H2637" i="3"/>
  <c r="H2365" i="3"/>
  <c r="H394" i="3"/>
  <c r="H3033" i="3"/>
  <c r="H1881" i="3"/>
  <c r="H1849" i="3"/>
  <c r="H1969" i="3"/>
  <c r="H1105" i="3"/>
  <c r="H977" i="3"/>
  <c r="H162" i="3"/>
  <c r="H3064" i="3"/>
  <c r="H1545" i="3"/>
  <c r="H3400" i="3"/>
  <c r="H2568" i="3"/>
  <c r="H2794" i="3"/>
  <c r="H2848" i="3"/>
  <c r="H2816" i="3"/>
  <c r="H2336" i="3"/>
  <c r="H1304" i="3"/>
  <c r="H3255" i="3"/>
  <c r="H3223" i="3"/>
  <c r="H2103" i="3"/>
  <c r="H3023" i="3"/>
  <c r="H3463" i="3"/>
  <c r="H3271" i="3"/>
  <c r="H2183" i="3"/>
  <c r="H2119" i="3"/>
  <c r="H1447" i="3"/>
  <c r="H1159" i="3"/>
  <c r="H3295" i="3"/>
  <c r="H3103" i="3"/>
  <c r="H1183" i="3"/>
  <c r="H599" i="3"/>
  <c r="H2090" i="3"/>
  <c r="H3262" i="3"/>
  <c r="H271" i="3"/>
  <c r="H3318" i="3"/>
  <c r="H2742" i="3"/>
  <c r="H103" i="3"/>
  <c r="H3458" i="3"/>
  <c r="H1722" i="3"/>
  <c r="H703" i="3"/>
  <c r="H2374" i="3"/>
  <c r="H1630" i="3"/>
  <c r="H1150" i="3"/>
  <c r="H2766" i="3"/>
  <c r="H1558" i="3"/>
  <c r="H598" i="3"/>
  <c r="H2286" i="3"/>
  <c r="H3434" i="3"/>
  <c r="H3341" i="3"/>
  <c r="H3213" i="3"/>
  <c r="H3021" i="3"/>
  <c r="H2925" i="3"/>
  <c r="H1709" i="3"/>
  <c r="H2693" i="3"/>
  <c r="H1733" i="3"/>
  <c r="H1533" i="3"/>
  <c r="H2261" i="3"/>
  <c r="H1205" i="3"/>
  <c r="H373" i="3"/>
  <c r="H3010" i="3"/>
  <c r="H2850" i="3"/>
  <c r="H900" i="3"/>
  <c r="H516" i="3"/>
  <c r="H205" i="3"/>
  <c r="H1946" i="3"/>
  <c r="H2044" i="3"/>
  <c r="H1061" i="3"/>
  <c r="H997" i="3"/>
  <c r="H3412" i="3"/>
  <c r="H2196" i="3"/>
  <c r="H1428" i="3"/>
  <c r="H1268" i="3"/>
  <c r="H573" i="3"/>
  <c r="H157" i="3"/>
  <c r="H2890" i="3"/>
  <c r="H2754" i="3"/>
  <c r="H1452" i="3"/>
  <c r="H2165" i="3"/>
  <c r="H1914" i="3"/>
  <c r="H2977" i="3"/>
  <c r="H2785" i="3"/>
  <c r="H3097" i="3"/>
  <c r="H3473" i="3"/>
  <c r="H2274" i="3"/>
  <c r="H1864" i="3"/>
  <c r="H1312" i="3"/>
  <c r="H1056" i="3"/>
  <c r="H1720" i="3"/>
  <c r="H3066" i="3"/>
  <c r="H1040" i="3"/>
  <c r="H1186" i="3"/>
  <c r="H2839" i="3"/>
  <c r="H1407" i="3"/>
  <c r="H2902" i="3"/>
  <c r="H2870" i="3"/>
  <c r="H1434" i="3"/>
  <c r="H810" i="3"/>
  <c r="H3366" i="3"/>
  <c r="H3046" i="3"/>
  <c r="H2886" i="3"/>
  <c r="H3394" i="3"/>
  <c r="H1206" i="3"/>
  <c r="H3134" i="3"/>
  <c r="H2866" i="3"/>
  <c r="H1450" i="3"/>
  <c r="H1357" i="3"/>
  <c r="H3045" i="3"/>
  <c r="H2973" i="3"/>
  <c r="H1429" i="3"/>
  <c r="H2364" i="3"/>
  <c r="H1020" i="3"/>
  <c r="H2805" i="3"/>
  <c r="H229" i="3"/>
  <c r="H2772" i="3"/>
  <c r="H1196" i="3"/>
  <c r="H2073" i="3"/>
  <c r="H2353" i="3"/>
  <c r="H1265" i="3"/>
  <c r="H777" i="3"/>
  <c r="H322" i="3"/>
  <c r="H257" i="3"/>
  <c r="H225" i="3"/>
  <c r="H601" i="3"/>
  <c r="H1673" i="3"/>
  <c r="H2216" i="3"/>
  <c r="H1640" i="3"/>
  <c r="H520" i="3"/>
  <c r="H608" i="3"/>
  <c r="H544" i="3"/>
  <c r="H1496" i="3"/>
  <c r="H824" i="3"/>
  <c r="H2064" i="3"/>
  <c r="H2007" i="3"/>
  <c r="H1623" i="3"/>
  <c r="H967" i="3"/>
  <c r="H2591" i="3"/>
  <c r="H919" i="3"/>
  <c r="H631" i="3"/>
  <c r="H567" i="3"/>
  <c r="H1650" i="3"/>
  <c r="H530" i="3"/>
  <c r="H463" i="3"/>
  <c r="H239" i="3"/>
  <c r="H1007" i="3"/>
  <c r="H639" i="3"/>
  <c r="H479" i="3"/>
  <c r="H1854" i="3"/>
  <c r="H670" i="3"/>
  <c r="H566" i="3"/>
  <c r="H1678" i="3"/>
  <c r="H558" i="3"/>
  <c r="H2086" i="3"/>
  <c r="H1766" i="3"/>
  <c r="H1485" i="3"/>
  <c r="H3325" i="3"/>
  <c r="H2557" i="3"/>
  <c r="H1749" i="3"/>
  <c r="H597" i="3"/>
  <c r="H533" i="3"/>
  <c r="H213" i="3"/>
  <c r="H554" i="3"/>
  <c r="H674" i="3"/>
  <c r="H668" i="3"/>
  <c r="H636" i="3"/>
  <c r="H762" i="3"/>
  <c r="H837" i="3"/>
  <c r="H2482" i="3"/>
  <c r="H666" i="3"/>
  <c r="H788" i="3"/>
  <c r="H893" i="3"/>
  <c r="H2146" i="3"/>
  <c r="H642" i="3"/>
  <c r="H1484" i="3"/>
  <c r="H1292" i="3"/>
  <c r="H652" i="3"/>
  <c r="H1657" i="3"/>
  <c r="H1529" i="3"/>
  <c r="H3320" i="3"/>
  <c r="H737" i="3"/>
  <c r="H513" i="3"/>
  <c r="H929" i="3"/>
  <c r="H1800" i="3"/>
  <c r="H616" i="3"/>
  <c r="H1824" i="3"/>
  <c r="H1760" i="3"/>
  <c r="H1696" i="3"/>
  <c r="H1632" i="3"/>
  <c r="H832" i="3"/>
  <c r="H704" i="3"/>
  <c r="H672" i="3"/>
  <c r="H128" i="3"/>
  <c r="H1655" i="3"/>
  <c r="H1431" i="3"/>
  <c r="H362" i="3"/>
  <c r="H1807" i="3"/>
  <c r="H1743" i="3"/>
  <c r="H1519" i="3"/>
  <c r="H1831" i="3"/>
  <c r="H1255" i="3"/>
  <c r="H490" i="3"/>
  <c r="H551" i="3"/>
  <c r="H383" i="3"/>
  <c r="H1682" i="3"/>
  <c r="H1562" i="3"/>
  <c r="H1750" i="3"/>
  <c r="H1526" i="3"/>
  <c r="H726" i="3"/>
  <c r="H438" i="3"/>
  <c r="H2622" i="3"/>
  <c r="H1869" i="3"/>
  <c r="H2397" i="3"/>
  <c r="H341" i="3"/>
  <c r="H1570" i="3"/>
  <c r="H1636" i="3"/>
  <c r="H933" i="3"/>
  <c r="H677" i="3"/>
  <c r="H692" i="3"/>
  <c r="H1740" i="3"/>
  <c r="H748" i="3"/>
  <c r="H55" i="3"/>
  <c r="H17" i="3"/>
  <c r="H475" i="3"/>
  <c r="H1819" i="3"/>
  <c r="H1537" i="3"/>
  <c r="H122" i="3"/>
  <c r="H313" i="3"/>
  <c r="H817" i="3"/>
  <c r="H273" i="3"/>
  <c r="H584" i="3"/>
  <c r="H1688" i="3"/>
  <c r="H728" i="3"/>
  <c r="H568" i="3"/>
  <c r="H312" i="3"/>
  <c r="H1658" i="3"/>
  <c r="H1951" i="3"/>
  <c r="H1791" i="3"/>
  <c r="H778" i="3"/>
  <c r="H754" i="3"/>
  <c r="H871" i="3"/>
  <c r="H382" i="3"/>
  <c r="H1014" i="3"/>
  <c r="H910" i="3"/>
  <c r="H878" i="3"/>
  <c r="H782" i="3"/>
  <c r="H750" i="3"/>
  <c r="H98" i="3"/>
  <c r="H149" i="3"/>
  <c r="H1818" i="3"/>
  <c r="H613" i="3"/>
  <c r="H765" i="3"/>
  <c r="H317" i="3"/>
  <c r="H624" i="3"/>
  <c r="H2263" i="3"/>
  <c r="H1919" i="3"/>
  <c r="H3092" i="3"/>
  <c r="H3065" i="3"/>
  <c r="H1945" i="3"/>
  <c r="H3224" i="3"/>
  <c r="H3081" i="3"/>
  <c r="H2640" i="3"/>
  <c r="H2544" i="3"/>
  <c r="H3017" i="3"/>
  <c r="H3080" i="3"/>
  <c r="H3369" i="3"/>
  <c r="H3264" i="3"/>
  <c r="H2592" i="3"/>
  <c r="H2986" i="3"/>
  <c r="H952" i="3"/>
  <c r="H816" i="3"/>
  <c r="H3175" i="3"/>
  <c r="H3071" i="3"/>
  <c r="H2879" i="3"/>
  <c r="H1887" i="3"/>
  <c r="H3350" i="3"/>
  <c r="H3126" i="3"/>
  <c r="H2838" i="3"/>
  <c r="H1962" i="3"/>
  <c r="H2814" i="3"/>
  <c r="H1086" i="3"/>
  <c r="H3278" i="3"/>
  <c r="H1006" i="3"/>
  <c r="H3154" i="3"/>
  <c r="H2445" i="3"/>
  <c r="H2781" i="3"/>
  <c r="H2724" i="3"/>
  <c r="H2970" i="3"/>
  <c r="H2826" i="3"/>
  <c r="H3260" i="3"/>
  <c r="H2620" i="3"/>
  <c r="H2645" i="3"/>
  <c r="H3060" i="3"/>
  <c r="H1149" i="3"/>
  <c r="H3116" i="3"/>
  <c r="H2828" i="3"/>
  <c r="H1260" i="3"/>
  <c r="H154" i="3"/>
  <c r="H2529" i="3"/>
  <c r="H2705" i="3"/>
  <c r="H617" i="3"/>
  <c r="H1184" i="3"/>
  <c r="H160" i="3"/>
  <c r="H1272" i="3"/>
  <c r="H1514" i="3"/>
  <c r="H560" i="3"/>
  <c r="H2191" i="3"/>
  <c r="H999" i="3"/>
  <c r="H407" i="3"/>
  <c r="H2306" i="3"/>
  <c r="H2638" i="3"/>
  <c r="H2070" i="3"/>
  <c r="H454" i="3"/>
  <c r="H2029" i="3"/>
  <c r="H1837" i="3"/>
  <c r="H1386" i="3"/>
  <c r="H1538" i="3"/>
  <c r="H1308" i="3"/>
  <c r="H1202" i="3"/>
  <c r="H1761" i="3"/>
  <c r="H1721" i="3"/>
  <c r="H297" i="3"/>
  <c r="H289" i="3"/>
  <c r="H274" i="3"/>
  <c r="H1832" i="3"/>
  <c r="H784" i="3"/>
  <c r="H1751" i="3"/>
  <c r="H847" i="3"/>
  <c r="H807" i="3"/>
  <c r="H1534" i="3"/>
  <c r="H1492" i="3"/>
  <c r="H413" i="3"/>
  <c r="H3425" i="3"/>
  <c r="H3105" i="3"/>
  <c r="H3009" i="3"/>
  <c r="H2137" i="3"/>
  <c r="H3121" i="3"/>
  <c r="H3025" i="3"/>
  <c r="H3450" i="3"/>
  <c r="H2712" i="3"/>
  <c r="H2984" i="3"/>
  <c r="H2696" i="3"/>
  <c r="H2857" i="3"/>
  <c r="H3456" i="3"/>
  <c r="H2720" i="3"/>
  <c r="H3162" i="3"/>
  <c r="H2863" i="3"/>
  <c r="H2343" i="3"/>
  <c r="H1095" i="3"/>
  <c r="H1090" i="3"/>
  <c r="H1074" i="3"/>
  <c r="H447" i="3"/>
  <c r="H2918" i="3"/>
  <c r="H2342" i="3"/>
  <c r="H1342" i="3"/>
  <c r="H2230" i="3"/>
  <c r="H1270" i="3"/>
  <c r="H1142" i="3"/>
  <c r="H2746" i="3"/>
  <c r="H1646" i="3"/>
  <c r="H1070" i="3"/>
  <c r="H2182" i="3"/>
  <c r="H1874" i="3"/>
  <c r="H2957" i="3"/>
  <c r="H1994" i="3"/>
  <c r="H3269" i="3"/>
  <c r="H3237" i="3"/>
  <c r="H2949" i="3"/>
  <c r="H2885" i="3"/>
  <c r="H1506" i="3"/>
  <c r="H3069" i="3"/>
  <c r="H3037" i="3"/>
  <c r="H3029" i="3"/>
  <c r="H3172" i="3"/>
  <c r="H2564" i="3"/>
  <c r="H644" i="3"/>
  <c r="H2036" i="3"/>
  <c r="H1460" i="3"/>
  <c r="H1021" i="3"/>
  <c r="H701" i="3"/>
  <c r="H2594" i="3"/>
  <c r="H3148" i="3"/>
  <c r="H2668" i="3"/>
  <c r="H588" i="3"/>
  <c r="H809" i="3"/>
  <c r="H1634" i="3"/>
  <c r="H1145" i="3"/>
  <c r="H1568" i="3"/>
  <c r="H1616" i="3"/>
  <c r="H1487" i="3"/>
  <c r="H1423" i="3"/>
  <c r="H1263" i="3"/>
  <c r="H1530" i="3"/>
  <c r="H682" i="3"/>
  <c r="H519" i="3"/>
  <c r="H263" i="3"/>
  <c r="H3146" i="3"/>
  <c r="H706" i="3"/>
  <c r="H798" i="3"/>
  <c r="H734" i="3"/>
  <c r="H254" i="3"/>
  <c r="H222" i="3"/>
  <c r="H470" i="3"/>
  <c r="H838" i="3"/>
  <c r="H2317" i="3"/>
  <c r="H2661" i="3"/>
  <c r="H1573" i="3"/>
  <c r="H1628" i="3"/>
  <c r="H1564" i="3"/>
  <c r="H796" i="3"/>
  <c r="H709" i="3"/>
  <c r="H2485" i="3"/>
  <c r="H945" i="3"/>
  <c r="H2552" i="3"/>
  <c r="H2450" i="3"/>
  <c r="H1376" i="3"/>
  <c r="H3351" i="3"/>
  <c r="H1271" i="3"/>
  <c r="H1143" i="3"/>
  <c r="H1647" i="3"/>
  <c r="H1127" i="3"/>
  <c r="H2174" i="3"/>
  <c r="H2909" i="3"/>
  <c r="H3204" i="3"/>
  <c r="H2948" i="3"/>
  <c r="H2116" i="3"/>
  <c r="H1293" i="3"/>
  <c r="H2229" i="3"/>
  <c r="H3244" i="3"/>
  <c r="H22" i="3"/>
  <c r="H54" i="3"/>
  <c r="H86" i="3"/>
  <c r="H95" i="3"/>
  <c r="H32" i="3"/>
  <c r="H64" i="3"/>
  <c r="H96" i="3"/>
  <c r="H25" i="3"/>
  <c r="H57" i="3"/>
  <c r="H89" i="3"/>
  <c r="H50" i="3"/>
  <c r="H19" i="3"/>
  <c r="H28" i="3"/>
  <c r="H60" i="3"/>
  <c r="H92" i="3"/>
  <c r="H35" i="3"/>
  <c r="H99" i="3"/>
  <c r="H131" i="3"/>
  <c r="H163" i="3"/>
  <c r="H195" i="3"/>
  <c r="H227" i="3"/>
  <c r="H259" i="3"/>
  <c r="H291" i="3"/>
  <c r="H323" i="3"/>
  <c r="H355" i="3"/>
  <c r="H387" i="3"/>
  <c r="H419" i="3"/>
  <c r="H451" i="3"/>
  <c r="H483" i="3"/>
  <c r="H515" i="3"/>
  <c r="H547" i="3"/>
  <c r="H579" i="3"/>
  <c r="H611" i="3"/>
  <c r="H643" i="3"/>
  <c r="H675" i="3"/>
  <c r="H707" i="3"/>
  <c r="H739" i="3"/>
  <c r="H771" i="3"/>
  <c r="H803" i="3"/>
  <c r="H835" i="3"/>
  <c r="H867" i="3"/>
  <c r="H899" i="3"/>
  <c r="H931" i="3"/>
  <c r="H963" i="3"/>
  <c r="H995" i="3"/>
  <c r="H1027" i="3"/>
  <c r="H1059" i="3"/>
  <c r="H1091" i="3"/>
  <c r="H1123" i="3"/>
  <c r="H1155" i="3"/>
  <c r="H1219" i="3"/>
  <c r="H1251" i="3"/>
  <c r="H1283" i="3"/>
  <c r="H1315" i="3"/>
  <c r="H1347" i="3"/>
  <c r="H1379" i="3"/>
  <c r="H1411" i="3"/>
  <c r="H1443" i="3"/>
  <c r="H1475" i="3"/>
  <c r="H1507" i="3"/>
  <c r="H1539" i="3"/>
  <c r="H1571" i="3"/>
  <c r="H1603" i="3"/>
  <c r="H1635" i="3"/>
  <c r="H1667" i="3"/>
  <c r="H1699" i="3"/>
  <c r="H1731" i="3"/>
  <c r="H1763" i="3"/>
  <c r="H1795" i="3"/>
  <c r="H1827" i="3"/>
  <c r="H1859" i="3"/>
  <c r="H1891" i="3"/>
  <c r="H1923" i="3"/>
  <c r="H1955" i="3"/>
  <c r="H1987" i="3"/>
  <c r="H2019" i="3"/>
  <c r="H2051" i="3"/>
  <c r="H2115" i="3"/>
  <c r="H2147" i="3"/>
  <c r="H2179" i="3"/>
  <c r="H2211" i="3"/>
  <c r="H2243" i="3"/>
  <c r="H2275" i="3"/>
  <c r="H2307" i="3"/>
  <c r="H2339" i="3"/>
  <c r="H2371" i="3"/>
  <c r="H2403" i="3"/>
  <c r="H2435" i="3"/>
  <c r="H2467" i="3"/>
  <c r="H2499" i="3"/>
  <c r="H2531" i="3"/>
  <c r="H2563" i="3"/>
  <c r="H2595" i="3"/>
  <c r="H2627" i="3"/>
  <c r="H2659" i="3"/>
  <c r="H2691" i="3"/>
  <c r="H2723" i="3"/>
  <c r="H2755" i="3"/>
  <c r="H2787" i="3"/>
  <c r="H2819" i="3"/>
  <c r="H2851" i="3"/>
  <c r="H2915" i="3"/>
  <c r="H2979" i="3"/>
  <c r="H3011" i="3"/>
  <c r="H3043" i="3"/>
  <c r="H3075" i="3"/>
  <c r="H3107" i="3"/>
  <c r="H3139" i="3"/>
  <c r="H3203" i="3"/>
  <c r="H3235" i="3"/>
  <c r="H3267" i="3"/>
  <c r="H3299" i="3"/>
  <c r="H3331" i="3"/>
  <c r="H3363" i="3"/>
  <c r="H3395" i="3"/>
  <c r="H3427" i="3"/>
  <c r="H148" i="3"/>
  <c r="H180" i="3"/>
  <c r="H212" i="3"/>
  <c r="H244" i="3"/>
  <c r="H276" i="3"/>
  <c r="H308" i="3"/>
  <c r="H372" i="3"/>
  <c r="H404" i="3"/>
  <c r="H436" i="3"/>
  <c r="H468" i="3"/>
  <c r="H2421" i="3"/>
  <c r="H2657" i="3"/>
  <c r="H833" i="3"/>
  <c r="H609" i="3"/>
  <c r="H466" i="3"/>
  <c r="H2416" i="3"/>
  <c r="H505" i="3"/>
  <c r="H2154" i="3"/>
  <c r="H497" i="3"/>
  <c r="H968" i="3"/>
  <c r="H648" i="3"/>
  <c r="H2264" i="3"/>
  <c r="H1944" i="3"/>
  <c r="H1176" i="3"/>
  <c r="H1016" i="3"/>
  <c r="H856" i="3"/>
  <c r="H2730" i="3"/>
  <c r="H304" i="3"/>
  <c r="H1335" i="3"/>
  <c r="H2575" i="3"/>
  <c r="H2287" i="3"/>
  <c r="H1135" i="3"/>
  <c r="H2951" i="3"/>
  <c r="H1383" i="3"/>
  <c r="H1063" i="3"/>
  <c r="H119" i="3"/>
  <c r="H143" i="3"/>
  <c r="H615" i="3"/>
  <c r="H423" i="3"/>
  <c r="H2694" i="3"/>
  <c r="H1310" i="3"/>
  <c r="H1022" i="3"/>
  <c r="H990" i="3"/>
  <c r="H1110" i="3"/>
  <c r="H982" i="3"/>
  <c r="H758" i="3"/>
  <c r="H2158" i="3"/>
  <c r="H142" i="3"/>
  <c r="H1842" i="3"/>
  <c r="H186" i="3"/>
  <c r="H1541" i="3"/>
  <c r="H1269" i="3"/>
  <c r="H2468" i="3"/>
  <c r="H2058" i="3"/>
  <c r="H461" i="3"/>
  <c r="H3061" i="3"/>
  <c r="H1228" i="3"/>
  <c r="H2465" i="3"/>
  <c r="H3353" i="3"/>
  <c r="H2394" i="3"/>
  <c r="H633" i="3"/>
  <c r="H2632" i="3"/>
  <c r="H3168" i="3"/>
  <c r="H3040" i="3"/>
  <c r="H1928" i="3"/>
  <c r="H1416" i="3"/>
  <c r="H3049" i="3"/>
  <c r="H504" i="3"/>
  <c r="H3127" i="3"/>
  <c r="H2759" i="3"/>
  <c r="H1930" i="3"/>
  <c r="H2350" i="3"/>
  <c r="H3070" i="3"/>
  <c r="H2366" i="3"/>
  <c r="H2446" i="3"/>
  <c r="H2150" i="3"/>
  <c r="H518" i="3"/>
  <c r="H2666" i="3"/>
  <c r="H3405" i="3"/>
  <c r="H3364" i="3"/>
  <c r="H3356" i="3"/>
  <c r="H2716" i="3"/>
  <c r="H2396" i="3"/>
  <c r="H2108" i="3"/>
  <c r="H1354" i="3"/>
  <c r="H2484" i="3"/>
  <c r="H20" i="3"/>
  <c r="H123" i="3"/>
  <c r="H667" i="3"/>
  <c r="H1019" i="3"/>
  <c r="H1467" i="3"/>
  <c r="H2459" i="3"/>
  <c r="H2555" i="3"/>
  <c r="H834" i="3"/>
  <c r="H1590" i="3"/>
  <c r="H868" i="3"/>
  <c r="H828" i="3"/>
  <c r="H829" i="3"/>
  <c r="H2561" i="3"/>
  <c r="H2337" i="3"/>
  <c r="H1473" i="3"/>
  <c r="H1745" i="3"/>
  <c r="H689" i="3"/>
  <c r="H552" i="3"/>
  <c r="H328" i="3"/>
  <c r="H2080" i="3"/>
  <c r="H256" i="3"/>
  <c r="H2458" i="3"/>
  <c r="H1584" i="3"/>
  <c r="H3415" i="3"/>
  <c r="H2831" i="3"/>
  <c r="H1215" i="3"/>
  <c r="H727" i="3"/>
  <c r="H687" i="3"/>
  <c r="H2386" i="3"/>
  <c r="H1618" i="3"/>
  <c r="H2046" i="3"/>
  <c r="H1694" i="3"/>
  <c r="H510" i="3"/>
  <c r="H622" i="3"/>
  <c r="H2910" i="3"/>
  <c r="H934" i="3"/>
  <c r="H2253" i="3"/>
  <c r="H2021" i="3"/>
  <c r="H2333" i="3"/>
  <c r="H2109" i="3"/>
  <c r="H1789" i="3"/>
  <c r="H621" i="3"/>
  <c r="H2524" i="3"/>
  <c r="H2172" i="3"/>
  <c r="H1692" i="3"/>
  <c r="H1532" i="3"/>
  <c r="H517" i="3"/>
  <c r="H445" i="3"/>
  <c r="H1420" i="3"/>
  <c r="H2273" i="3"/>
  <c r="H1801" i="3"/>
  <c r="H441" i="3"/>
  <c r="H184" i="3"/>
  <c r="H240" i="3"/>
  <c r="H1338" i="3"/>
  <c r="H1719" i="3"/>
  <c r="H2383" i="3"/>
  <c r="H1935" i="3"/>
  <c r="H1903" i="3"/>
  <c r="H1679" i="3"/>
  <c r="H2535" i="3"/>
  <c r="H1759" i="3"/>
  <c r="H231" i="3"/>
  <c r="H927" i="3"/>
  <c r="H2222" i="3"/>
  <c r="H430" i="3"/>
  <c r="H1645" i="3"/>
  <c r="H626" i="3"/>
  <c r="H1605" i="3"/>
  <c r="H757" i="3"/>
  <c r="H1652" i="3"/>
  <c r="H756" i="3"/>
  <c r="H605" i="3"/>
  <c r="H381" i="3"/>
  <c r="H221" i="3"/>
  <c r="H93" i="3"/>
  <c r="H402" i="3"/>
  <c r="H2124" i="3"/>
  <c r="H1644" i="3"/>
  <c r="H1161" i="3"/>
  <c r="H2728" i="3"/>
  <c r="H1295" i="3"/>
  <c r="H1410" i="3"/>
  <c r="H1247" i="3"/>
  <c r="H1023" i="3"/>
  <c r="H3062" i="3"/>
  <c r="H1814" i="3"/>
  <c r="H370" i="3"/>
  <c r="H3181" i="3"/>
  <c r="H1829" i="3"/>
  <c r="H1013" i="3"/>
  <c r="H77" i="3"/>
  <c r="H1780" i="3"/>
  <c r="H2380" i="3"/>
  <c r="H2017" i="3"/>
  <c r="H2808" i="3"/>
  <c r="H2874" i="3"/>
  <c r="H3104" i="3"/>
  <c r="H1984" i="3"/>
  <c r="H2362" i="3"/>
  <c r="H1983" i="3"/>
  <c r="H503" i="3"/>
  <c r="H399" i="3"/>
  <c r="H634" i="3"/>
  <c r="H958" i="3"/>
  <c r="H446" i="3"/>
  <c r="H1078" i="3"/>
  <c r="H870" i="3"/>
  <c r="H230" i="3"/>
  <c r="H1322" i="3"/>
  <c r="H1413" i="3"/>
  <c r="H898" i="3"/>
  <c r="H1189" i="3"/>
  <c r="H2804" i="3"/>
  <c r="H1908" i="3"/>
  <c r="H1204" i="3"/>
  <c r="H2412" i="3"/>
  <c r="H684" i="3"/>
  <c r="H2945" i="3"/>
  <c r="H2753" i="3"/>
  <c r="H1953" i="3"/>
  <c r="H2329" i="3"/>
  <c r="H3057" i="3"/>
  <c r="H2161" i="3"/>
  <c r="H2738" i="3"/>
  <c r="H1698" i="3"/>
  <c r="H2456" i="3"/>
  <c r="H417" i="3"/>
  <c r="H2994" i="3"/>
  <c r="H1970" i="3"/>
  <c r="H3368" i="3"/>
  <c r="H3048" i="3"/>
  <c r="H3016" i="3"/>
  <c r="H2912" i="3"/>
  <c r="H136" i="3"/>
  <c r="H2104" i="3"/>
  <c r="H344" i="3"/>
  <c r="H3402" i="3"/>
  <c r="H2192" i="3"/>
  <c r="H1776" i="3"/>
  <c r="H2935" i="3"/>
  <c r="H3471" i="3"/>
  <c r="H3407" i="3"/>
  <c r="H1199" i="3"/>
  <c r="H1895" i="3"/>
  <c r="H2143" i="3"/>
  <c r="H3386" i="3"/>
  <c r="H3042" i="3"/>
  <c r="H658" i="3"/>
  <c r="H3142" i="3"/>
  <c r="H3118" i="3"/>
  <c r="H2142" i="3"/>
  <c r="H3102" i="3"/>
  <c r="H2038" i="3"/>
  <c r="H2750" i="3"/>
  <c r="H1902" i="3"/>
  <c r="H1318" i="3"/>
  <c r="H546" i="3"/>
  <c r="H2053" i="3"/>
  <c r="H2877" i="3"/>
  <c r="H1237" i="3"/>
  <c r="H2788" i="3"/>
  <c r="H1252" i="3"/>
  <c r="H3274" i="3"/>
  <c r="H3036" i="3"/>
  <c r="H2908" i="3"/>
  <c r="H764" i="3"/>
  <c r="H389" i="3"/>
  <c r="H357" i="3"/>
  <c r="H1234" i="3"/>
  <c r="H1213" i="3"/>
  <c r="H2892" i="3"/>
  <c r="H2625" i="3"/>
  <c r="H3417" i="3"/>
  <c r="H2649" i="3"/>
  <c r="H1753" i="3"/>
  <c r="H2865" i="3"/>
  <c r="H2129" i="3"/>
  <c r="H3416" i="3"/>
  <c r="H3032" i="3"/>
  <c r="H2776" i="3"/>
  <c r="H2392" i="3"/>
  <c r="H969" i="3"/>
  <c r="H1737" i="3"/>
  <c r="H1305" i="3"/>
  <c r="H113" i="3"/>
  <c r="H800" i="3"/>
  <c r="H2610" i="3"/>
  <c r="H1232" i="3"/>
  <c r="H2025" i="3"/>
  <c r="H3031" i="3"/>
  <c r="H2967" i="3"/>
  <c r="H1399" i="3"/>
  <c r="H1111" i="3"/>
  <c r="H3247" i="3"/>
  <c r="H2479" i="3"/>
  <c r="H1327" i="3"/>
  <c r="H3303" i="3"/>
  <c r="H1191" i="3"/>
  <c r="H2463" i="3"/>
  <c r="H3254" i="3"/>
  <c r="H359" i="3"/>
  <c r="H3462" i="3"/>
  <c r="H3430" i="3"/>
  <c r="H2598" i="3"/>
  <c r="H2566" i="3"/>
  <c r="H1214" i="3"/>
  <c r="H790" i="3"/>
  <c r="H2926" i="3"/>
  <c r="H2654" i="3"/>
  <c r="H2893" i="3"/>
  <c r="H1933" i="3"/>
  <c r="H2181" i="3"/>
  <c r="H2941" i="3"/>
  <c r="H2429" i="3"/>
  <c r="H845" i="3"/>
  <c r="H3292" i="3"/>
  <c r="H2037" i="3"/>
  <c r="H773" i="3"/>
  <c r="H2932" i="3"/>
  <c r="H1812" i="3"/>
  <c r="H1076" i="3"/>
  <c r="H1377" i="3"/>
  <c r="H2321" i="3"/>
  <c r="H1361" i="3"/>
  <c r="H1009" i="3"/>
  <c r="H3448" i="3"/>
  <c r="H3256" i="3"/>
  <c r="H2698" i="3"/>
  <c r="H3273" i="3"/>
  <c r="H961" i="3"/>
  <c r="H2658" i="3"/>
  <c r="H3336" i="3"/>
  <c r="H3208" i="3"/>
  <c r="H3424" i="3"/>
  <c r="H2400" i="3"/>
  <c r="H2024" i="3"/>
  <c r="H1192" i="3"/>
  <c r="H1096" i="3"/>
  <c r="H1032" i="3"/>
  <c r="H1000" i="3"/>
  <c r="H3322" i="3"/>
  <c r="H1536" i="3"/>
  <c r="H864" i="3"/>
  <c r="H1048" i="3"/>
  <c r="H376" i="3"/>
  <c r="H1057" i="3"/>
  <c r="H3159" i="3"/>
  <c r="H1239" i="3"/>
  <c r="H2799" i="3"/>
  <c r="H2511" i="3"/>
  <c r="H1039" i="3"/>
  <c r="H3111" i="3"/>
  <c r="H2695" i="3"/>
  <c r="H1735" i="3"/>
  <c r="H2079" i="3"/>
  <c r="H991" i="3"/>
  <c r="H1146" i="3"/>
  <c r="H3230" i="3"/>
  <c r="H815" i="3"/>
  <c r="H2454" i="3"/>
  <c r="H295" i="3"/>
  <c r="H3470" i="3"/>
  <c r="H3258" i="3"/>
  <c r="H3334" i="3"/>
  <c r="H3078" i="3"/>
  <c r="H2606" i="3"/>
  <c r="H2302" i="3"/>
  <c r="H542" i="3"/>
  <c r="H1302" i="3"/>
  <c r="H1046" i="3"/>
  <c r="H950" i="3"/>
  <c r="H1326" i="3"/>
  <c r="H3018" i="3"/>
  <c r="H2706" i="3"/>
  <c r="H2402" i="3"/>
  <c r="H1382" i="3"/>
  <c r="H1350" i="3"/>
  <c r="H1254" i="3"/>
  <c r="H1190" i="3"/>
  <c r="H1094" i="3"/>
  <c r="H998" i="3"/>
  <c r="H2818" i="3"/>
  <c r="H1082" i="3"/>
  <c r="H3453" i="3"/>
  <c r="H2589" i="3"/>
  <c r="H1226" i="3"/>
  <c r="H3466" i="3"/>
  <c r="H2596" i="3"/>
  <c r="H2020" i="3"/>
  <c r="H1380" i="3"/>
  <c r="H996" i="3"/>
  <c r="H860" i="3"/>
  <c r="H410" i="3"/>
  <c r="H3234" i="3"/>
  <c r="H2228" i="3"/>
  <c r="H3253" i="3"/>
  <c r="H1117" i="3"/>
  <c r="H1085" i="3"/>
  <c r="H3308" i="3"/>
  <c r="H1356" i="3"/>
  <c r="H508" i="3"/>
  <c r="H2677" i="3"/>
  <c r="H3304" i="3"/>
  <c r="H2344" i="3"/>
  <c r="H3294" i="3"/>
  <c r="H2725" i="3"/>
  <c r="H909" i="3"/>
  <c r="H2837" i="3"/>
  <c r="H30" i="3"/>
  <c r="H62" i="3"/>
  <c r="H7" i="3"/>
  <c r="H39" i="3"/>
  <c r="H71" i="3"/>
  <c r="H8" i="3"/>
  <c r="H40" i="3"/>
  <c r="H72" i="3"/>
  <c r="H104" i="3"/>
  <c r="H33" i="3"/>
  <c r="H65" i="3"/>
  <c r="H97" i="3"/>
  <c r="H26" i="3"/>
  <c r="H58" i="3"/>
  <c r="H90" i="3"/>
  <c r="H4" i="3"/>
  <c r="H36" i="3"/>
  <c r="H68" i="3"/>
  <c r="H100" i="3"/>
  <c r="H43" i="3"/>
  <c r="H75" i="3"/>
  <c r="H107" i="3"/>
  <c r="H139" i="3"/>
  <c r="H171" i="3"/>
  <c r="H203" i="3"/>
  <c r="H235" i="3"/>
  <c r="H267" i="3"/>
  <c r="H299" i="3"/>
  <c r="H363" i="3"/>
  <c r="H395" i="3"/>
  <c r="H427" i="3"/>
  <c r="H459" i="3"/>
  <c r="H491" i="3"/>
  <c r="H523" i="3"/>
  <c r="H555" i="3"/>
  <c r="H587" i="3"/>
  <c r="H683" i="3"/>
  <c r="H715" i="3"/>
  <c r="H747" i="3"/>
  <c r="H779" i="3"/>
  <c r="H811" i="3"/>
  <c r="H843" i="3"/>
  <c r="H875" i="3"/>
  <c r="H907" i="3"/>
  <c r="H939" i="3"/>
  <c r="H971" i="3"/>
  <c r="H1035" i="3"/>
  <c r="H1067" i="3"/>
  <c r="H1099" i="3"/>
  <c r="H1163" i="3"/>
  <c r="H1195" i="3"/>
  <c r="H1227" i="3"/>
  <c r="H1259" i="3"/>
  <c r="H1291" i="3"/>
  <c r="H1323" i="3"/>
  <c r="H1355" i="3"/>
  <c r="H1387" i="3"/>
  <c r="H1419" i="3"/>
  <c r="H1451" i="3"/>
  <c r="H1483" i="3"/>
  <c r="H1515" i="3"/>
  <c r="H1547" i="3"/>
  <c r="H1579" i="3"/>
  <c r="H1643" i="3"/>
  <c r="H1675" i="3"/>
  <c r="H1707" i="3"/>
  <c r="H1739" i="3"/>
  <c r="H1771" i="3"/>
  <c r="H1803" i="3"/>
  <c r="H1835" i="3"/>
  <c r="H1867" i="3"/>
  <c r="H1899" i="3"/>
  <c r="H1931" i="3"/>
  <c r="H1995" i="3"/>
  <c r="H2027" i="3"/>
  <c r="H2059" i="3"/>
  <c r="H2091" i="3"/>
  <c r="H2123" i="3"/>
  <c r="H2155" i="3"/>
  <c r="H2187" i="3"/>
  <c r="H2219" i="3"/>
  <c r="H2251" i="3"/>
  <c r="H2283" i="3"/>
  <c r="H2379" i="3"/>
  <c r="H2411" i="3"/>
  <c r="H2475" i="3"/>
  <c r="H2507" i="3"/>
  <c r="H2539" i="3"/>
  <c r="H2571" i="3"/>
  <c r="H2603" i="3"/>
  <c r="H2635" i="3"/>
  <c r="H2667" i="3"/>
  <c r="H2731" i="3"/>
  <c r="H2763" i="3"/>
  <c r="H2795" i="3"/>
  <c r="H2827" i="3"/>
  <c r="H2859" i="3"/>
  <c r="H2923" i="3"/>
  <c r="H2955" i="3"/>
  <c r="H2987" i="3"/>
  <c r="H3019" i="3"/>
  <c r="H3051" i="3"/>
  <c r="H3115" i="3"/>
  <c r="H3147" i="3"/>
  <c r="H3179" i="3"/>
  <c r="H3211" i="3"/>
  <c r="H3243" i="3"/>
  <c r="H3275" i="3"/>
  <c r="H3307" i="3"/>
  <c r="H3371" i="3"/>
  <c r="H3403" i="3"/>
  <c r="H3435" i="3"/>
  <c r="H3467" i="3"/>
  <c r="H124" i="3"/>
  <c r="H188" i="3"/>
  <c r="H220" i="3"/>
  <c r="H252" i="3"/>
  <c r="H316" i="3"/>
  <c r="H345" i="3"/>
  <c r="H776" i="3"/>
  <c r="H2498" i="3"/>
  <c r="H1976" i="3"/>
  <c r="H911" i="3"/>
  <c r="H591" i="3"/>
  <c r="H2050" i="3"/>
  <c r="H743" i="3"/>
  <c r="H366" i="3"/>
  <c r="H1500" i="3"/>
  <c r="H572" i="3"/>
  <c r="H3189" i="3"/>
  <c r="H1313" i="3"/>
  <c r="H1873" i="3"/>
  <c r="H3192" i="3"/>
  <c r="H1321" i="3"/>
  <c r="H1353" i="3"/>
  <c r="H1065" i="3"/>
  <c r="H1097" i="3"/>
  <c r="H2624" i="3"/>
  <c r="H1769" i="3"/>
  <c r="H1144" i="3"/>
  <c r="H1058" i="3"/>
  <c r="H3319" i="3"/>
  <c r="H1303" i="3"/>
  <c r="H946" i="3"/>
  <c r="H1311" i="3"/>
  <c r="H266" i="3"/>
  <c r="H3446" i="3"/>
  <c r="H935" i="3"/>
  <c r="H2466" i="3"/>
  <c r="H150" i="3"/>
  <c r="H2573" i="3"/>
  <c r="H2500" i="3"/>
  <c r="H1266" i="3"/>
  <c r="H1236" i="3"/>
  <c r="H733" i="3"/>
  <c r="H2284" i="3"/>
  <c r="H2177" i="3"/>
  <c r="H1729" i="3"/>
  <c r="H1665" i="3"/>
  <c r="H1633" i="3"/>
  <c r="H1505" i="3"/>
  <c r="H1409" i="3"/>
  <c r="H514" i="3"/>
  <c r="H1497" i="3"/>
  <c r="H178" i="3"/>
  <c r="H1905" i="3"/>
  <c r="H1617" i="3"/>
  <c r="H1585" i="3"/>
  <c r="H1553" i="3"/>
  <c r="H521" i="3"/>
  <c r="H489" i="3"/>
  <c r="H137" i="3"/>
  <c r="H2057" i="3"/>
  <c r="H1522" i="3"/>
  <c r="H1833" i="3"/>
  <c r="H1577" i="3"/>
  <c r="H529" i="3"/>
  <c r="H378" i="3"/>
  <c r="H2120" i="3"/>
  <c r="H1576" i="3"/>
  <c r="H1544" i="3"/>
  <c r="H296" i="3"/>
  <c r="H1442" i="3"/>
  <c r="H2112" i="3"/>
  <c r="H1408" i="3"/>
  <c r="H1848" i="3"/>
  <c r="H1752" i="3"/>
  <c r="H1968" i="3"/>
  <c r="H496" i="3"/>
  <c r="H464" i="3"/>
  <c r="H208" i="3"/>
  <c r="H426" i="3"/>
  <c r="H1527" i="3"/>
  <c r="H1474" i="3"/>
  <c r="H1615" i="3"/>
  <c r="H522" i="3"/>
  <c r="H2023" i="3"/>
  <c r="H311" i="3"/>
  <c r="H559" i="3"/>
  <c r="H495" i="3"/>
  <c r="H303" i="3"/>
  <c r="H487" i="3"/>
  <c r="H575" i="3"/>
  <c r="H255" i="3"/>
  <c r="H127" i="3"/>
  <c r="H1438" i="3"/>
  <c r="H638" i="3"/>
  <c r="H190" i="3"/>
  <c r="H1430" i="3"/>
  <c r="H854" i="3"/>
  <c r="H502" i="3"/>
  <c r="H2094" i="3"/>
  <c r="H1806" i="3"/>
  <c r="H1774" i="3"/>
  <c r="H1614" i="3"/>
  <c r="H1582" i="3"/>
  <c r="H462" i="3"/>
  <c r="H1606" i="3"/>
  <c r="H1414" i="3"/>
  <c r="H486" i="3"/>
  <c r="H1741" i="3"/>
  <c r="H1581" i="3"/>
  <c r="H170" i="3"/>
  <c r="H1405" i="3"/>
  <c r="H501" i="3"/>
  <c r="H1426" i="3"/>
  <c r="H1956" i="3"/>
  <c r="H1700" i="3"/>
  <c r="H1668" i="3"/>
  <c r="H1412" i="3"/>
  <c r="H612" i="3"/>
  <c r="H548" i="3"/>
  <c r="H269" i="3"/>
  <c r="H506" i="3"/>
  <c r="H1436" i="3"/>
  <c r="H700" i="3"/>
  <c r="H1781" i="3"/>
  <c r="H165" i="3"/>
  <c r="H5" i="3"/>
  <c r="H1524" i="3"/>
  <c r="H596" i="3"/>
  <c r="H564" i="3"/>
  <c r="H797" i="3"/>
  <c r="H541" i="3"/>
  <c r="H349" i="3"/>
  <c r="H253" i="3"/>
  <c r="H1594" i="3"/>
  <c r="H194" i="3"/>
  <c r="H1708" i="3"/>
  <c r="H1164" i="3"/>
  <c r="H24" i="3"/>
  <c r="H42" i="3"/>
  <c r="H571" i="3"/>
  <c r="H1595" i="3"/>
  <c r="H329" i="3"/>
  <c r="H353" i="3"/>
  <c r="H3280" i="3"/>
  <c r="H2330" i="3"/>
  <c r="H1664" i="3"/>
  <c r="H528" i="3"/>
  <c r="H1463" i="3"/>
  <c r="H1991" i="3"/>
  <c r="H2266" i="3"/>
  <c r="H1478" i="3"/>
  <c r="H2378" i="3"/>
  <c r="H1770" i="3"/>
  <c r="H556" i="3"/>
  <c r="H2457" i="3"/>
  <c r="H474" i="3"/>
  <c r="H913" i="3"/>
  <c r="H905" i="3"/>
  <c r="H841" i="3"/>
  <c r="H673" i="3"/>
  <c r="H849" i="3"/>
  <c r="H785" i="3"/>
  <c r="H840" i="3"/>
  <c r="H808" i="3"/>
  <c r="H632" i="3"/>
  <c r="H120" i="3"/>
  <c r="H752" i="3"/>
  <c r="H2690" i="3"/>
  <c r="H1671" i="3"/>
  <c r="H903" i="3"/>
  <c r="H799" i="3"/>
  <c r="H1662" i="3"/>
  <c r="H2294" i="3"/>
  <c r="H2702" i="3"/>
  <c r="H774" i="3"/>
  <c r="H290" i="3"/>
  <c r="H1629" i="3"/>
  <c r="H2517" i="3"/>
  <c r="H885" i="3"/>
  <c r="H1690" i="3"/>
  <c r="H932" i="3"/>
  <c r="H708" i="3"/>
  <c r="H717" i="3"/>
  <c r="H45" i="3"/>
  <c r="H2460" i="3"/>
  <c r="H1468" i="3"/>
  <c r="H1684" i="3"/>
  <c r="H2572" i="3"/>
  <c r="H876" i="3"/>
  <c r="H812" i="3"/>
  <c r="H780" i="3"/>
  <c r="H3265" i="3"/>
  <c r="H3073" i="3"/>
  <c r="H3385" i="3"/>
  <c r="H3289" i="3"/>
  <c r="H3161" i="3"/>
  <c r="H2393" i="3"/>
  <c r="H1561" i="3"/>
  <c r="H3345" i="3"/>
  <c r="H2833" i="3"/>
  <c r="H2801" i="3"/>
  <c r="H2673" i="3"/>
  <c r="H2193" i="3"/>
  <c r="H2065" i="3"/>
  <c r="H2033" i="3"/>
  <c r="H1681" i="3"/>
  <c r="H1233" i="3"/>
  <c r="H3145" i="3"/>
  <c r="H1609" i="3"/>
  <c r="H393" i="3"/>
  <c r="H3288" i="3"/>
  <c r="H3000" i="3"/>
  <c r="H2872" i="3"/>
  <c r="H2648" i="3"/>
  <c r="H1153" i="3"/>
  <c r="H577" i="3"/>
  <c r="H545" i="3"/>
  <c r="H385" i="3"/>
  <c r="H3242" i="3"/>
  <c r="H2530" i="3"/>
  <c r="H2354" i="3"/>
  <c r="H2665" i="3"/>
  <c r="H1185" i="3"/>
  <c r="H3194" i="3"/>
  <c r="H2856" i="3"/>
  <c r="H2824" i="3"/>
  <c r="H2440" i="3"/>
  <c r="H3113" i="3"/>
  <c r="H433" i="3"/>
  <c r="H209" i="3"/>
  <c r="H177" i="3"/>
  <c r="H2944" i="3"/>
  <c r="H2688" i="3"/>
  <c r="H1480" i="3"/>
  <c r="H1602" i="3"/>
  <c r="H3305" i="3"/>
  <c r="H1504" i="3"/>
  <c r="H224" i="3"/>
  <c r="H2072" i="3"/>
  <c r="H2537" i="3"/>
  <c r="H2096" i="3"/>
  <c r="H1712" i="3"/>
  <c r="H1488" i="3"/>
  <c r="H1424" i="3"/>
  <c r="H1328" i="3"/>
  <c r="H1264" i="3"/>
  <c r="H400" i="3"/>
  <c r="H3191" i="3"/>
  <c r="H2743" i="3"/>
  <c r="H2231" i="3"/>
  <c r="H2199" i="3"/>
  <c r="H3279" i="3"/>
  <c r="H2703" i="3"/>
  <c r="H2223" i="3"/>
  <c r="H1839" i="3"/>
  <c r="H1775" i="3"/>
  <c r="H1122" i="3"/>
  <c r="H2599" i="3"/>
  <c r="H2151" i="3"/>
  <c r="H1767" i="3"/>
  <c r="H1351" i="3"/>
  <c r="H1850" i="3"/>
  <c r="H3455" i="3"/>
  <c r="H3423" i="3"/>
  <c r="H2911" i="3"/>
  <c r="H2431" i="3"/>
  <c r="H2015" i="3"/>
  <c r="H1695" i="3"/>
  <c r="H1567" i="3"/>
  <c r="H1375" i="3"/>
  <c r="H1343" i="3"/>
  <c r="H215" i="3"/>
  <c r="H1402" i="3"/>
  <c r="H751" i="3"/>
  <c r="H1242" i="3"/>
  <c r="H2966" i="3"/>
  <c r="H2550" i="3"/>
  <c r="H2518" i="3"/>
  <c r="H2358" i="3"/>
  <c r="H647" i="3"/>
  <c r="H327" i="3"/>
  <c r="H199" i="3"/>
  <c r="H167" i="3"/>
  <c r="H3406" i="3"/>
  <c r="H3342" i="3"/>
  <c r="H511" i="3"/>
  <c r="H159" i="3"/>
  <c r="H2642" i="3"/>
  <c r="H1834" i="3"/>
  <c r="H1178" i="3"/>
  <c r="H3206" i="3"/>
  <c r="H2950" i="3"/>
  <c r="H2822" i="3"/>
  <c r="H2726" i="3"/>
  <c r="H2534" i="3"/>
  <c r="H2478" i="3"/>
  <c r="H1822" i="3"/>
  <c r="H1406" i="3"/>
  <c r="H126" i="3"/>
  <c r="H2894" i="3"/>
  <c r="H2590" i="3"/>
  <c r="H2462" i="3"/>
  <c r="H1942" i="3"/>
  <c r="H1462" i="3"/>
  <c r="H630" i="3"/>
  <c r="H3058" i="3"/>
  <c r="H2906" i="3"/>
  <c r="H2190" i="3"/>
  <c r="H1198" i="3"/>
  <c r="H1038" i="3"/>
  <c r="H334" i="3"/>
  <c r="H1670" i="3"/>
  <c r="H1062" i="3"/>
  <c r="H358" i="3"/>
  <c r="H326" i="3"/>
  <c r="H262" i="3"/>
  <c r="H102" i="3"/>
  <c r="H2978" i="3"/>
  <c r="H2170" i="3"/>
  <c r="H2861" i="3"/>
  <c r="H2765" i="3"/>
  <c r="H2733" i="3"/>
  <c r="H2509" i="3"/>
  <c r="H2221" i="3"/>
  <c r="H1805" i="3"/>
  <c r="H1549" i="3"/>
  <c r="H1453" i="3"/>
  <c r="H3333" i="3"/>
  <c r="H1925" i="3"/>
  <c r="H1797" i="3"/>
  <c r="H1381" i="3"/>
  <c r="H610" i="3"/>
  <c r="H3005" i="3"/>
  <c r="H1693" i="3"/>
  <c r="H661" i="3"/>
  <c r="H2258" i="3"/>
  <c r="H2916" i="3"/>
  <c r="H2372" i="3"/>
  <c r="H2212" i="3"/>
  <c r="H2084" i="3"/>
  <c r="H1860" i="3"/>
  <c r="H1828" i="3"/>
  <c r="H1508" i="3"/>
  <c r="H1028" i="3"/>
  <c r="H676" i="3"/>
  <c r="H2101" i="3"/>
  <c r="H994" i="3"/>
  <c r="H2965" i="3"/>
  <c r="H1133" i="3"/>
  <c r="H493" i="3"/>
  <c r="H429" i="3"/>
  <c r="H365" i="3"/>
  <c r="H1786" i="3"/>
  <c r="H3228" i="3"/>
  <c r="H3068" i="3"/>
  <c r="H1852" i="3"/>
  <c r="H1340" i="3"/>
  <c r="H604" i="3"/>
  <c r="H1525" i="3"/>
  <c r="H453" i="3"/>
  <c r="H3378" i="3"/>
  <c r="H2634" i="3"/>
  <c r="H2836" i="3"/>
  <c r="H1172" i="3"/>
  <c r="H1309" i="3"/>
  <c r="H861" i="3"/>
  <c r="H61" i="3"/>
  <c r="H3404" i="3"/>
  <c r="H2732" i="3"/>
  <c r="H2508" i="3"/>
  <c r="H1932" i="3"/>
  <c r="H1868" i="3"/>
  <c r="H1772" i="3"/>
  <c r="H1132" i="3"/>
  <c r="H1068" i="3"/>
  <c r="H2401" i="3"/>
  <c r="H2553" i="3"/>
  <c r="H2289" i="3"/>
  <c r="H3282" i="3"/>
  <c r="H481" i="3"/>
  <c r="H2194" i="3"/>
  <c r="H857" i="3"/>
  <c r="H185" i="3"/>
  <c r="H121" i="3"/>
  <c r="H2472" i="3"/>
  <c r="H1337" i="3"/>
  <c r="H881" i="3"/>
  <c r="H369" i="3"/>
  <c r="H3360" i="3"/>
  <c r="H3296" i="3"/>
  <c r="H2280" i="3"/>
  <c r="H2296" i="3"/>
  <c r="H2281" i="3"/>
  <c r="H1975" i="3"/>
  <c r="H1911" i="3"/>
  <c r="H1847" i="3"/>
  <c r="H1687" i="3"/>
  <c r="H1015" i="3"/>
  <c r="H1359" i="3"/>
  <c r="H1071" i="3"/>
  <c r="H175" i="3"/>
  <c r="H2722" i="3"/>
  <c r="H1378" i="3"/>
  <c r="H2422" i="3"/>
  <c r="H1210" i="3"/>
  <c r="H2078" i="3"/>
  <c r="H1182" i="3"/>
  <c r="H1238" i="3"/>
  <c r="H2542" i="3"/>
  <c r="H1966" i="3"/>
  <c r="H526" i="3"/>
  <c r="H1030" i="3"/>
  <c r="H742" i="3"/>
  <c r="H850" i="3"/>
  <c r="H2605" i="3"/>
  <c r="H2541" i="3"/>
  <c r="H1170" i="3"/>
  <c r="H114" i="3"/>
  <c r="H2309" i="3"/>
  <c r="H2098" i="3"/>
  <c r="H2461" i="3"/>
  <c r="H981" i="3"/>
  <c r="H53" i="3"/>
  <c r="H1306" i="3"/>
  <c r="H1732" i="3"/>
  <c r="H1348" i="3"/>
  <c r="H1156" i="3"/>
  <c r="H2197" i="3"/>
  <c r="H109" i="3"/>
  <c r="H1130" i="3"/>
  <c r="H314" i="3"/>
  <c r="H2204" i="3"/>
  <c r="H1660" i="3"/>
  <c r="H1052" i="3"/>
  <c r="H197" i="3"/>
  <c r="H2132" i="3"/>
  <c r="H2100" i="3"/>
  <c r="H1181" i="3"/>
  <c r="H1466" i="3"/>
  <c r="H2540" i="3"/>
  <c r="H1836" i="3"/>
  <c r="H940" i="3"/>
  <c r="H336" i="3"/>
  <c r="H3343" i="3"/>
  <c r="H3041" i="3"/>
  <c r="H1921" i="3"/>
  <c r="H2937" i="3"/>
  <c r="H2169" i="3"/>
  <c r="H3441" i="3"/>
  <c r="H3313" i="3"/>
  <c r="H3089" i="3"/>
  <c r="H2993" i="3"/>
  <c r="H2961" i="3"/>
  <c r="H2121" i="3"/>
  <c r="H1017" i="3"/>
  <c r="H3128" i="3"/>
  <c r="H1449" i="3"/>
  <c r="H1826" i="3"/>
  <c r="H2896" i="3"/>
  <c r="H2864" i="3"/>
  <c r="H2768" i="3"/>
  <c r="H2153" i="3"/>
  <c r="H1929" i="3"/>
  <c r="H3330" i="3"/>
  <c r="H2656" i="3"/>
  <c r="H2368" i="3"/>
  <c r="H2176" i="3"/>
  <c r="H1792" i="3"/>
  <c r="H2946" i="3"/>
  <c r="H3026" i="3"/>
  <c r="H2999" i="3"/>
  <c r="H2775" i="3"/>
  <c r="H1815" i="3"/>
  <c r="H1010" i="3"/>
  <c r="H3183" i="3"/>
  <c r="H2767" i="3"/>
  <c r="H2607" i="3"/>
  <c r="H2122" i="3"/>
  <c r="H3239" i="3"/>
  <c r="H226" i="3"/>
  <c r="H2602" i="3"/>
  <c r="H3358" i="3"/>
  <c r="H2546" i="3"/>
  <c r="H1866" i="3"/>
  <c r="H3106" i="3"/>
  <c r="H2758" i="3"/>
  <c r="H2310" i="3"/>
  <c r="H2990" i="3"/>
  <c r="H2014" i="3"/>
  <c r="H1982" i="3"/>
  <c r="H1334" i="3"/>
  <c r="H1174" i="3"/>
  <c r="H2434" i="3"/>
  <c r="H3054" i="3"/>
  <c r="H3006" i="3"/>
  <c r="H1166" i="3"/>
  <c r="H2398" i="3"/>
  <c r="H2118" i="3"/>
  <c r="H3277" i="3"/>
  <c r="H3149" i="3"/>
  <c r="H1997" i="3"/>
  <c r="H1901" i="3"/>
  <c r="H3461" i="3"/>
  <c r="H3205" i="3"/>
  <c r="H2213" i="3"/>
  <c r="H1349" i="3"/>
  <c r="H1954" i="3"/>
  <c r="H3293" i="3"/>
  <c r="H1437" i="3"/>
  <c r="H2554" i="3"/>
  <c r="H618" i="3"/>
  <c r="H3108" i="3"/>
  <c r="H3076" i="3"/>
  <c r="H3044" i="3"/>
  <c r="H2180" i="3"/>
  <c r="H1540" i="3"/>
  <c r="H2674" i="3"/>
  <c r="H3164" i="3"/>
  <c r="H2844" i="3"/>
  <c r="H2780" i="3"/>
  <c r="H2012" i="3"/>
  <c r="H1916" i="3"/>
  <c r="H956" i="3"/>
  <c r="H1498" i="3"/>
  <c r="H3188" i="3"/>
  <c r="H2644" i="3"/>
  <c r="H2004" i="3"/>
  <c r="H1972" i="3"/>
  <c r="H1620" i="3"/>
  <c r="H660" i="3"/>
  <c r="H1973" i="3"/>
  <c r="H3202" i="3"/>
  <c r="H1730" i="3"/>
  <c r="H2796" i="3"/>
  <c r="H2188" i="3"/>
  <c r="H620" i="3"/>
  <c r="H249" i="3"/>
  <c r="H218" i="3"/>
  <c r="H753" i="3"/>
  <c r="H904" i="3"/>
  <c r="H928" i="3"/>
  <c r="H760" i="3"/>
  <c r="H151" i="3"/>
  <c r="H330" i="3"/>
  <c r="H767" i="3"/>
  <c r="H830" i="3"/>
  <c r="H2126" i="3"/>
  <c r="H1870" i="3"/>
  <c r="H1454" i="3"/>
  <c r="H1830" i="3"/>
  <c r="H1510" i="3"/>
  <c r="H1765" i="3"/>
  <c r="H1501" i="3"/>
  <c r="H21" i="3"/>
  <c r="H826" i="3"/>
  <c r="H1037" i="3"/>
  <c r="H13" i="3"/>
  <c r="H901" i="3"/>
  <c r="H549" i="3"/>
  <c r="H1556" i="3"/>
  <c r="H916" i="3"/>
  <c r="H3457" i="3"/>
  <c r="H2809" i="3"/>
  <c r="H1785" i="3"/>
  <c r="H2481" i="3"/>
  <c r="H1649" i="3"/>
  <c r="H1241" i="3"/>
  <c r="H2473" i="3"/>
  <c r="H3024" i="3"/>
  <c r="H1641" i="3"/>
  <c r="H281" i="3"/>
  <c r="H2888" i="3"/>
  <c r="H2185" i="3"/>
  <c r="H2496" i="3"/>
  <c r="H456" i="3"/>
  <c r="H1129" i="3"/>
  <c r="H408" i="3"/>
  <c r="H1744" i="3"/>
  <c r="H2359" i="3"/>
  <c r="H3375" i="3"/>
  <c r="H2127" i="3"/>
  <c r="H1871" i="3"/>
  <c r="H3207" i="3"/>
  <c r="H2047" i="3"/>
  <c r="H335" i="3"/>
  <c r="H1898" i="3"/>
  <c r="H730" i="3"/>
  <c r="H202" i="3"/>
  <c r="H2802" i="3"/>
  <c r="H350" i="3"/>
  <c r="H3090" i="3"/>
  <c r="H246" i="3"/>
  <c r="H2254" i="3"/>
  <c r="H2526" i="3"/>
  <c r="H1926" i="3"/>
  <c r="H1446" i="3"/>
  <c r="H198" i="3"/>
  <c r="H234" i="3"/>
  <c r="H2373" i="3"/>
  <c r="H2117" i="3"/>
  <c r="H1701" i="3"/>
  <c r="H277" i="3"/>
  <c r="H85" i="3"/>
  <c r="H2106" i="3"/>
  <c r="H1978" i="3"/>
  <c r="H922" i="3"/>
  <c r="H2852" i="3"/>
  <c r="H2820" i="3"/>
  <c r="H2340" i="3"/>
  <c r="H1284" i="3"/>
  <c r="H1116" i="3"/>
  <c r="H2549" i="3"/>
  <c r="H2901" i="3"/>
  <c r="H3220" i="3"/>
  <c r="H2298" i="3"/>
  <c r="H2348" i="3"/>
  <c r="H242" i="3"/>
  <c r="H2849" i="3"/>
  <c r="H2209" i="3"/>
  <c r="H1249" i="3"/>
  <c r="H2425" i="3"/>
  <c r="H3281" i="3"/>
  <c r="H2929" i="3"/>
  <c r="H2577" i="3"/>
  <c r="H2545" i="3"/>
  <c r="H1137" i="3"/>
  <c r="H3401" i="3"/>
  <c r="H1369" i="3"/>
  <c r="H553" i="3"/>
  <c r="H1882" i="3"/>
  <c r="H3096" i="3"/>
  <c r="H2936" i="3"/>
  <c r="H2904" i="3"/>
  <c r="H2680" i="3"/>
  <c r="H2584" i="3"/>
  <c r="H1193" i="3"/>
  <c r="H1049" i="3"/>
  <c r="H449" i="3"/>
  <c r="H3344" i="3"/>
  <c r="H2736" i="3"/>
  <c r="H1897" i="3"/>
  <c r="H2249" i="3"/>
  <c r="H3464" i="3"/>
  <c r="H2600" i="3"/>
  <c r="H993" i="3"/>
  <c r="H3138" i="3"/>
  <c r="H2954" i="3"/>
  <c r="H1922" i="3"/>
  <c r="H1274" i="3"/>
  <c r="H2560" i="3"/>
  <c r="H2528" i="3"/>
  <c r="H1512" i="3"/>
  <c r="H1384" i="3"/>
  <c r="H1128" i="3"/>
  <c r="H744" i="3"/>
  <c r="H360" i="3"/>
  <c r="H1986" i="3"/>
  <c r="H2272" i="3"/>
  <c r="H2240" i="3"/>
  <c r="H2208" i="3"/>
  <c r="H1920" i="3"/>
  <c r="H1088" i="3"/>
  <c r="H992" i="3"/>
  <c r="H320" i="3"/>
  <c r="H288" i="3"/>
  <c r="H2770" i="3"/>
  <c r="H984" i="3"/>
  <c r="H216" i="3"/>
  <c r="H2160" i="3"/>
  <c r="H1136" i="3"/>
  <c r="H976" i="3"/>
  <c r="H112" i="3"/>
  <c r="H2583" i="3"/>
  <c r="H2391" i="3"/>
  <c r="H2039" i="3"/>
  <c r="H1207" i="3"/>
  <c r="H1298" i="3"/>
  <c r="H2063" i="3"/>
  <c r="H1967" i="3"/>
  <c r="H1391" i="3"/>
  <c r="H298" i="3"/>
  <c r="H3367" i="3"/>
  <c r="H2887" i="3"/>
  <c r="H2823" i="3"/>
  <c r="H2375" i="3"/>
  <c r="H1959" i="3"/>
  <c r="H3231" i="3"/>
  <c r="H2207" i="3"/>
  <c r="H1823" i="3"/>
  <c r="H1503" i="3"/>
  <c r="H471" i="3"/>
  <c r="H375" i="3"/>
  <c r="H247" i="3"/>
  <c r="H183" i="3"/>
  <c r="H1282" i="3"/>
  <c r="H3454" i="3"/>
  <c r="H623" i="3"/>
  <c r="H3190" i="3"/>
  <c r="H2682" i="3"/>
  <c r="H2186" i="3"/>
  <c r="H3438" i="3"/>
  <c r="H3238" i="3"/>
  <c r="H2662" i="3"/>
  <c r="H3246" i="3"/>
  <c r="H2430" i="3"/>
  <c r="H2238" i="3"/>
  <c r="H1918" i="3"/>
  <c r="H1374" i="3"/>
  <c r="H574" i="3"/>
  <c r="H2846" i="3"/>
  <c r="H2262" i="3"/>
  <c r="H214" i="3"/>
  <c r="H1934" i="3"/>
  <c r="H1358" i="3"/>
  <c r="H814" i="3"/>
  <c r="H3314" i="3"/>
  <c r="H3214" i="3"/>
  <c r="H2782" i="3"/>
  <c r="H1222" i="3"/>
  <c r="H3114" i="3"/>
  <c r="H2522" i="3"/>
  <c r="H1714" i="3"/>
  <c r="H962" i="3"/>
  <c r="H3245" i="3"/>
  <c r="H2797" i="3"/>
  <c r="H2381" i="3"/>
  <c r="H2125" i="3"/>
  <c r="H1674" i="3"/>
  <c r="H2821" i="3"/>
  <c r="H2757" i="3"/>
  <c r="H2533" i="3"/>
  <c r="H2469" i="3"/>
  <c r="H2341" i="3"/>
  <c r="H1642" i="3"/>
  <c r="H1258" i="3"/>
  <c r="H3421" i="3"/>
  <c r="H3357" i="3"/>
  <c r="H2493" i="3"/>
  <c r="H1597" i="3"/>
  <c r="H181" i="3"/>
  <c r="H3300" i="3"/>
  <c r="H1316" i="3"/>
  <c r="H740" i="3"/>
  <c r="H484" i="3"/>
  <c r="H1229" i="3"/>
  <c r="H941" i="3"/>
  <c r="H3196" i="3"/>
  <c r="H2972" i="3"/>
  <c r="H2684" i="3"/>
  <c r="H1948" i="3"/>
  <c r="H988" i="3"/>
  <c r="H2778" i="3"/>
  <c r="H1362" i="3"/>
  <c r="H258" i="3"/>
  <c r="H2996" i="3"/>
  <c r="H2292" i="3"/>
  <c r="H1300" i="3"/>
  <c r="H1044" i="3"/>
  <c r="H1012" i="3"/>
  <c r="H948" i="3"/>
  <c r="H1717" i="3"/>
  <c r="H125" i="3"/>
  <c r="H1066" i="3"/>
  <c r="H3340" i="3"/>
  <c r="H1548" i="3"/>
  <c r="H1388" i="3"/>
  <c r="H2145" i="3"/>
  <c r="H1857" i="3"/>
  <c r="H1697" i="3"/>
  <c r="H1625" i="3"/>
  <c r="H2001" i="3"/>
  <c r="H1201" i="3"/>
  <c r="H2744" i="3"/>
  <c r="H2520" i="3"/>
  <c r="H1705" i="3"/>
  <c r="H1273" i="3"/>
  <c r="H889" i="3"/>
  <c r="H697" i="3"/>
  <c r="H2408" i="3"/>
  <c r="H921" i="3"/>
  <c r="H3465" i="3"/>
  <c r="H488" i="3"/>
  <c r="H2048" i="3"/>
  <c r="H896" i="3"/>
  <c r="H768" i="3"/>
  <c r="H640" i="3"/>
  <c r="H416" i="3"/>
  <c r="H3122" i="3"/>
  <c r="H2200" i="3"/>
  <c r="H1464" i="3"/>
  <c r="H1432" i="3"/>
  <c r="H2224" i="3"/>
  <c r="H1008" i="3"/>
  <c r="H912" i="3"/>
  <c r="H2295" i="3"/>
  <c r="H1175" i="3"/>
  <c r="H2991" i="3"/>
  <c r="H2671" i="3"/>
  <c r="H3047" i="3"/>
  <c r="H1575" i="3"/>
  <c r="H482" i="3"/>
  <c r="H3135" i="3"/>
  <c r="H2847" i="3"/>
  <c r="H1279" i="3"/>
  <c r="H855" i="3"/>
  <c r="H3074" i="3"/>
  <c r="H3390" i="3"/>
  <c r="H2774" i="3"/>
  <c r="H2646" i="3"/>
  <c r="H583" i="3"/>
  <c r="H3002" i="3"/>
  <c r="H938" i="3"/>
  <c r="H2962" i="3"/>
  <c r="H2862" i="3"/>
  <c r="H1726" i="3"/>
  <c r="H2786" i="3"/>
  <c r="H1654" i="3"/>
  <c r="H918" i="3"/>
  <c r="H182" i="3"/>
  <c r="H2494" i="3"/>
  <c r="H718" i="3"/>
  <c r="H686" i="3"/>
  <c r="H646" i="3"/>
  <c r="H294" i="3"/>
  <c r="H2413" i="3"/>
  <c r="H1773" i="3"/>
  <c r="H3101" i="3"/>
  <c r="H1757" i="3"/>
  <c r="H917" i="3"/>
  <c r="H3236" i="3"/>
  <c r="H3140" i="3"/>
  <c r="H2628" i="3"/>
  <c r="H749" i="3"/>
  <c r="H732" i="3"/>
  <c r="H1317" i="3"/>
  <c r="H741" i="3"/>
  <c r="H485" i="3"/>
  <c r="H3316" i="3"/>
  <c r="H2060" i="3"/>
  <c r="H1900" i="3"/>
  <c r="H1612" i="3"/>
  <c r="H2593" i="3"/>
  <c r="H1601" i="3"/>
  <c r="H1345" i="3"/>
  <c r="H2361" i="3"/>
  <c r="H2513" i="3"/>
  <c r="H1169" i="3"/>
  <c r="H713" i="3"/>
  <c r="H681" i="3"/>
  <c r="H233" i="3"/>
  <c r="H2480" i="3"/>
  <c r="H2448" i="3"/>
  <c r="H1257" i="3"/>
  <c r="H1177" i="3"/>
  <c r="H721" i="3"/>
  <c r="H2618" i="3"/>
  <c r="H1256" i="3"/>
  <c r="H680" i="3"/>
  <c r="H1120" i="3"/>
  <c r="H2360" i="3"/>
  <c r="H152" i="3"/>
  <c r="H1417" i="3"/>
  <c r="H688" i="3"/>
  <c r="H2487" i="3"/>
  <c r="H2135" i="3"/>
  <c r="H3439" i="3"/>
  <c r="H2415" i="3"/>
  <c r="H2095" i="3"/>
  <c r="H978" i="3"/>
  <c r="H2623" i="3"/>
  <c r="H455" i="3"/>
  <c r="H3110" i="3"/>
  <c r="H1758" i="3"/>
  <c r="H2134" i="3"/>
  <c r="H2290" i="3"/>
  <c r="H2030" i="3"/>
  <c r="H238" i="3"/>
  <c r="H2349" i="3"/>
  <c r="H1517" i="3"/>
  <c r="H2501" i="3"/>
  <c r="H2437" i="3"/>
  <c r="H693" i="3"/>
  <c r="H565" i="3"/>
  <c r="H3460" i="3"/>
  <c r="H2308" i="3"/>
  <c r="H2276" i="3"/>
  <c r="H301" i="3"/>
  <c r="H2300" i="3"/>
  <c r="H1084" i="3"/>
  <c r="H1029" i="3"/>
  <c r="H325" i="3"/>
  <c r="H2708" i="3"/>
  <c r="H2676" i="3"/>
  <c r="H2612" i="3"/>
  <c r="H1332" i="3"/>
  <c r="H957" i="3"/>
  <c r="H2860" i="3"/>
  <c r="H1100" i="3"/>
  <c r="H1217" i="3"/>
  <c r="H210" i="3"/>
  <c r="H3193" i="3"/>
  <c r="H2777" i="3"/>
  <c r="H3153" i="3"/>
  <c r="H1937" i="3"/>
  <c r="H1329" i="3"/>
  <c r="H2825" i="3"/>
  <c r="H865" i="3"/>
  <c r="H2018" i="3"/>
  <c r="H2832" i="3"/>
  <c r="H729" i="3"/>
  <c r="H153" i="3"/>
  <c r="H2490" i="3"/>
  <c r="H2920" i="3"/>
  <c r="H953" i="3"/>
  <c r="H3200" i="3"/>
  <c r="H3136" i="3"/>
  <c r="H2976" i="3"/>
  <c r="H2784" i="3"/>
  <c r="H2248" i="3"/>
  <c r="H2152" i="3"/>
  <c r="H1320" i="3"/>
  <c r="H2650" i="3"/>
  <c r="H1472" i="3"/>
  <c r="H2040" i="3"/>
  <c r="H1208" i="3"/>
  <c r="H440" i="3"/>
  <c r="H2352" i="3"/>
  <c r="H2647" i="3"/>
  <c r="H2927" i="3"/>
  <c r="H2735" i="3"/>
  <c r="H2159" i="3"/>
  <c r="H2919" i="3"/>
  <c r="H2855" i="3"/>
  <c r="H2311" i="3"/>
  <c r="H2247" i="3"/>
  <c r="H3199" i="3"/>
  <c r="H2687" i="3"/>
  <c r="H2367" i="3"/>
  <c r="H2239" i="3"/>
  <c r="H791" i="3"/>
  <c r="H879" i="3"/>
  <c r="H3414" i="3"/>
  <c r="H415" i="3"/>
  <c r="H351" i="3"/>
  <c r="H319" i="3"/>
  <c r="H2138" i="3"/>
  <c r="H2854" i="3"/>
  <c r="H766" i="3"/>
  <c r="H2718" i="3"/>
  <c r="H3186" i="3"/>
  <c r="H1262" i="3"/>
  <c r="H1990" i="3"/>
  <c r="H902" i="3"/>
  <c r="H678" i="3"/>
  <c r="H390" i="3"/>
  <c r="H2026" i="3"/>
  <c r="H3085" i="3"/>
  <c r="H2477" i="3"/>
  <c r="H2085" i="3"/>
  <c r="H1989" i="3"/>
  <c r="H245" i="3"/>
  <c r="H2756" i="3"/>
  <c r="H2148" i="3"/>
  <c r="H1188" i="3"/>
  <c r="H1165" i="3"/>
  <c r="H3132" i="3"/>
  <c r="H1180" i="3"/>
  <c r="H2293" i="3"/>
  <c r="H805" i="3"/>
  <c r="H69" i="3"/>
  <c r="H2338" i="3"/>
  <c r="H986" i="3"/>
  <c r="H450" i="3"/>
  <c r="H3156" i="3"/>
  <c r="H2164" i="3"/>
  <c r="H980" i="3"/>
  <c r="H1114" i="3"/>
  <c r="H2997" i="3"/>
  <c r="H2325" i="3"/>
  <c r="H2069" i="3"/>
  <c r="H1858" i="3"/>
  <c r="H3372" i="3"/>
  <c r="H3052" i="3"/>
  <c r="H2713" i="3"/>
  <c r="H2617" i="3"/>
  <c r="H2041" i="3"/>
  <c r="H2009" i="3"/>
  <c r="H2376" i="3"/>
  <c r="H2056" i="3"/>
  <c r="H1608" i="3"/>
  <c r="H1248" i="3"/>
  <c r="H3210" i="3"/>
  <c r="H1711" i="3"/>
  <c r="H959" i="3"/>
  <c r="H2110" i="3"/>
  <c r="H926" i="3"/>
  <c r="H1846" i="3"/>
  <c r="H2586" i="3"/>
  <c r="H846" i="3"/>
  <c r="H166" i="3"/>
  <c r="H650" i="3"/>
  <c r="H2773" i="3"/>
  <c r="H2357" i="3"/>
  <c r="H2389" i="3"/>
  <c r="H2516" i="3"/>
  <c r="H3393" i="3"/>
  <c r="H3169" i="3"/>
  <c r="H2817" i="3"/>
  <c r="H2689" i="3"/>
  <c r="H2305" i="3"/>
  <c r="H346" i="3"/>
  <c r="H3449" i="3"/>
  <c r="H3225" i="3"/>
  <c r="H2841" i="3"/>
  <c r="H2745" i="3"/>
  <c r="H2681" i="3"/>
  <c r="H1977" i="3"/>
  <c r="H3409" i="3"/>
  <c r="H3185" i="3"/>
  <c r="H2897" i="3"/>
  <c r="H2097" i="3"/>
  <c r="H282" i="3"/>
  <c r="H2377" i="3"/>
  <c r="H745" i="3"/>
  <c r="H425" i="3"/>
  <c r="H3082" i="3"/>
  <c r="H2234" i="3"/>
  <c r="H498" i="3"/>
  <c r="H3352" i="3"/>
  <c r="H2616" i="3"/>
  <c r="H2424" i="3"/>
  <c r="H1961" i="3"/>
  <c r="H3410" i="3"/>
  <c r="H3034" i="3"/>
  <c r="H2672" i="3"/>
  <c r="H3433" i="3"/>
  <c r="H2505" i="3"/>
  <c r="H1481" i="3"/>
  <c r="H1033" i="3"/>
  <c r="H3272" i="3"/>
  <c r="H2952" i="3"/>
  <c r="H2792" i="3"/>
  <c r="H2664" i="3"/>
  <c r="H1025" i="3"/>
  <c r="H145" i="3"/>
  <c r="H2114" i="3"/>
  <c r="H3328" i="3"/>
  <c r="H1960" i="3"/>
  <c r="H2016" i="3"/>
  <c r="H1952" i="3"/>
  <c r="H1440" i="3"/>
  <c r="H2008" i="3"/>
  <c r="H1528" i="3"/>
  <c r="H536" i="3"/>
  <c r="H2082" i="3"/>
  <c r="H2032" i="3"/>
  <c r="H2000" i="3"/>
  <c r="H1904" i="3"/>
  <c r="H3287" i="3"/>
  <c r="H2679" i="3"/>
  <c r="H2423" i="3"/>
  <c r="H1943" i="3"/>
  <c r="H2202" i="3"/>
  <c r="H3119" i="3"/>
  <c r="H2447" i="3"/>
  <c r="H2031" i="3"/>
  <c r="H1999" i="3"/>
  <c r="H1167" i="3"/>
  <c r="H3335" i="3"/>
  <c r="H2631" i="3"/>
  <c r="H2407" i="3"/>
  <c r="H2279" i="3"/>
  <c r="H1223" i="3"/>
  <c r="H3391" i="3"/>
  <c r="H3359" i="3"/>
  <c r="H3167" i="3"/>
  <c r="H3007" i="3"/>
  <c r="H2943" i="3"/>
  <c r="H2783" i="3"/>
  <c r="H2559" i="3"/>
  <c r="H2271" i="3"/>
  <c r="H1855" i="3"/>
  <c r="H1439" i="3"/>
  <c r="H2762" i="3"/>
  <c r="H2426" i="3"/>
  <c r="H3326" i="3"/>
  <c r="H943" i="3"/>
  <c r="H3030" i="3"/>
  <c r="H2934" i="3"/>
  <c r="H2582" i="3"/>
  <c r="H2390" i="3"/>
  <c r="H135" i="3"/>
  <c r="H2842" i="3"/>
  <c r="H3374" i="3"/>
  <c r="H3270" i="3"/>
  <c r="H3014" i="3"/>
  <c r="H1598" i="3"/>
  <c r="H1246" i="3"/>
  <c r="H318" i="3"/>
  <c r="H2938" i="3"/>
  <c r="H2510" i="3"/>
  <c r="H1718" i="3"/>
  <c r="H1366" i="3"/>
  <c r="H406" i="3"/>
  <c r="H278" i="3"/>
  <c r="H118" i="3"/>
  <c r="H206" i="3"/>
  <c r="H3166" i="3"/>
  <c r="H3038" i="3"/>
  <c r="H2246" i="3"/>
  <c r="H2054" i="3"/>
  <c r="H2370" i="3"/>
  <c r="H3437" i="3"/>
  <c r="H3373" i="3"/>
  <c r="H3117" i="3"/>
  <c r="H2829" i="3"/>
  <c r="H2701" i="3"/>
  <c r="H2669" i="3"/>
  <c r="H2189" i="3"/>
  <c r="H1418" i="3"/>
  <c r="H1290" i="3"/>
  <c r="H2917" i="3"/>
  <c r="H2853" i="3"/>
  <c r="H2629" i="3"/>
  <c r="H1957" i="3"/>
  <c r="H1138" i="3"/>
  <c r="H2845" i="3"/>
  <c r="H2653" i="3"/>
  <c r="H2525" i="3"/>
  <c r="H1885" i="3"/>
  <c r="H1821" i="3"/>
  <c r="H1661" i="3"/>
  <c r="H2005" i="3"/>
  <c r="H1141" i="3"/>
  <c r="H1109" i="3"/>
  <c r="H1077" i="3"/>
  <c r="H821" i="3"/>
  <c r="H117" i="3"/>
  <c r="H3306" i="3"/>
  <c r="H3170" i="3"/>
  <c r="H2714" i="3"/>
  <c r="H1162" i="3"/>
  <c r="H3012" i="3"/>
  <c r="H2980" i="3"/>
  <c r="H1220" i="3"/>
  <c r="H3381" i="3"/>
  <c r="H3125" i="3"/>
  <c r="H2613" i="3"/>
  <c r="H2709" i="3"/>
  <c r="H3426" i="3"/>
  <c r="H2514" i="3"/>
  <c r="H1666" i="3"/>
  <c r="H690" i="3"/>
  <c r="H3388" i="3"/>
  <c r="H2876" i="3"/>
  <c r="H2748" i="3"/>
  <c r="H2588" i="3"/>
  <c r="H1884" i="3"/>
  <c r="H1372" i="3"/>
  <c r="H3317" i="3"/>
  <c r="H3098" i="3"/>
  <c r="H2930" i="3"/>
  <c r="H1626" i="3"/>
  <c r="H3444" i="3"/>
  <c r="H3252" i="3"/>
  <c r="H3028" i="3"/>
  <c r="H2580" i="3"/>
  <c r="H1108" i="3"/>
  <c r="H3349" i="3"/>
  <c r="H1245" i="3"/>
  <c r="H989" i="3"/>
  <c r="H509" i="3"/>
  <c r="H285" i="3"/>
  <c r="H189" i="3"/>
  <c r="H2442" i="3"/>
  <c r="H2010" i="3"/>
  <c r="H562" i="3"/>
  <c r="H3276" i="3"/>
  <c r="H2700" i="3"/>
  <c r="H2636" i="3"/>
  <c r="H2252" i="3"/>
  <c r="H2433" i="3"/>
  <c r="H2257" i="3"/>
  <c r="H409" i="3"/>
  <c r="H1738" i="3"/>
  <c r="H1736" i="3"/>
  <c r="H1784" i="3"/>
  <c r="H1551" i="3"/>
  <c r="H2111" i="3"/>
  <c r="H1663" i="3"/>
  <c r="H535" i="3"/>
  <c r="H391" i="3"/>
  <c r="H434" i="3"/>
  <c r="H1566" i="3"/>
  <c r="H1054" i="3"/>
  <c r="H286" i="3"/>
  <c r="H158" i="3"/>
  <c r="H1742" i="3"/>
  <c r="H1294" i="3"/>
  <c r="H1134" i="3"/>
  <c r="H1702" i="3"/>
  <c r="H458" i="3"/>
  <c r="H853" i="3"/>
  <c r="H469" i="3"/>
  <c r="H1197" i="3"/>
  <c r="H602" i="3"/>
  <c r="H1365" i="3"/>
  <c r="H421" i="3"/>
  <c r="H2489" i="3"/>
  <c r="H1777" i="3"/>
  <c r="H1865" i="3"/>
  <c r="H265" i="3"/>
  <c r="H3184" i="3"/>
  <c r="H2504" i="3"/>
  <c r="H2464" i="3"/>
  <c r="H2312" i="3"/>
  <c r="H1704" i="3"/>
  <c r="H1112" i="3"/>
  <c r="H2455" i="3"/>
  <c r="H1879" i="3"/>
  <c r="H1250" i="3"/>
  <c r="H2055" i="3"/>
  <c r="H1511" i="3"/>
  <c r="H1415" i="3"/>
  <c r="H2335" i="3"/>
  <c r="H663" i="3"/>
  <c r="H527" i="3"/>
  <c r="H2538" i="3"/>
  <c r="H2630" i="3"/>
  <c r="H1470" i="3"/>
  <c r="H1862" i="3"/>
  <c r="H738" i="3"/>
  <c r="H3053" i="3"/>
  <c r="H2405" i="3"/>
  <c r="H2301" i="3"/>
  <c r="H2269" i="3"/>
  <c r="H1333" i="3"/>
  <c r="H653" i="3"/>
  <c r="H1276" i="3"/>
  <c r="H1244" i="3"/>
  <c r="H1157" i="3"/>
  <c r="H418" i="3"/>
  <c r="H1513" i="3"/>
  <c r="H1888" i="3"/>
  <c r="H576" i="3"/>
  <c r="H1816" i="3"/>
  <c r="H1656" i="3"/>
  <c r="H280" i="3"/>
  <c r="H2858" i="3"/>
  <c r="H1863" i="3"/>
  <c r="H1055" i="3"/>
  <c r="H759" i="3"/>
  <c r="H2006" i="3"/>
  <c r="H110" i="3"/>
  <c r="H1578" i="3"/>
  <c r="H1026" i="3"/>
  <c r="H1493" i="3"/>
  <c r="H580" i="3"/>
  <c r="H1005" i="3"/>
  <c r="H3452" i="3"/>
  <c r="H1980" i="3"/>
  <c r="H1754" i="3"/>
  <c r="H1580" i="3"/>
  <c r="H908" i="3"/>
  <c r="H937" i="3"/>
  <c r="H897" i="3"/>
  <c r="H801" i="3"/>
  <c r="H825" i="3"/>
  <c r="H793" i="3"/>
  <c r="H761" i="3"/>
  <c r="H936" i="3"/>
  <c r="H712" i="3"/>
  <c r="H920" i="3"/>
  <c r="H1106" i="3"/>
  <c r="H2710" i="3"/>
  <c r="H711" i="3"/>
  <c r="H831" i="3"/>
  <c r="H894" i="3"/>
  <c r="H710" i="3"/>
  <c r="H1965" i="3"/>
  <c r="H930" i="3"/>
  <c r="H2717" i="3"/>
  <c r="H1404" i="3"/>
  <c r="H892" i="3"/>
  <c r="H852" i="3"/>
  <c r="H820" i="3"/>
  <c r="H2581" i="3"/>
  <c r="H29" i="3"/>
  <c r="H844" i="3"/>
  <c r="H3137" i="3"/>
  <c r="H2369" i="3"/>
  <c r="H3321" i="3"/>
  <c r="H1593" i="3"/>
  <c r="H769" i="3"/>
  <c r="H401" i="3"/>
  <c r="H1992" i="3"/>
  <c r="H1672" i="3"/>
  <c r="H200" i="3"/>
  <c r="H512" i="3"/>
  <c r="H1592" i="3"/>
  <c r="H1400" i="3"/>
  <c r="H1336" i="3"/>
  <c r="H2256" i="3"/>
  <c r="H1680" i="3"/>
  <c r="H720" i="3"/>
  <c r="H592" i="3"/>
  <c r="H1746" i="3"/>
  <c r="H1938" i="3"/>
  <c r="H3399" i="3"/>
  <c r="H1607" i="3"/>
  <c r="H1631" i="3"/>
  <c r="H343" i="3"/>
  <c r="H874" i="3"/>
  <c r="H367" i="3"/>
  <c r="H2226" i="3"/>
  <c r="H1490" i="3"/>
  <c r="H858" i="3"/>
  <c r="H2614" i="3"/>
  <c r="H2002" i="3"/>
  <c r="H543" i="3"/>
  <c r="H287" i="3"/>
  <c r="H414" i="3"/>
  <c r="H2102" i="3"/>
  <c r="H1910" i="3"/>
  <c r="H694" i="3"/>
  <c r="H310" i="3"/>
  <c r="H174" i="3"/>
  <c r="H1677" i="3"/>
  <c r="H1389" i="3"/>
  <c r="H2597" i="3"/>
  <c r="H1445" i="3"/>
  <c r="H1802" i="3"/>
  <c r="H794" i="3"/>
  <c r="H1981" i="3"/>
  <c r="H1301" i="3"/>
  <c r="H1173" i="3"/>
  <c r="H1988" i="3"/>
  <c r="H1572" i="3"/>
  <c r="H813" i="3"/>
  <c r="H802" i="3"/>
  <c r="H2332" i="3"/>
  <c r="H1788" i="3"/>
  <c r="H1724" i="3"/>
  <c r="H1596" i="3"/>
  <c r="H1148" i="3"/>
  <c r="H261" i="3"/>
  <c r="H2178" i="3"/>
  <c r="H1813" i="3"/>
  <c r="H842" i="3"/>
  <c r="H1804" i="3"/>
  <c r="H3201" i="3"/>
  <c r="H2113" i="3"/>
  <c r="H1889" i="3"/>
  <c r="H2265" i="3"/>
  <c r="H3377" i="3"/>
  <c r="H2417" i="3"/>
  <c r="H106" i="3"/>
  <c r="H873" i="3"/>
  <c r="H3472" i="3"/>
  <c r="H2704" i="3"/>
  <c r="H1225" i="3"/>
  <c r="H377" i="3"/>
  <c r="H3209" i="3"/>
  <c r="H657" i="3"/>
  <c r="H593" i="3"/>
  <c r="H985" i="3"/>
  <c r="H1448" i="3"/>
  <c r="H872" i="3"/>
  <c r="H480" i="3"/>
  <c r="H384" i="3"/>
  <c r="H1880" i="3"/>
  <c r="H888" i="3"/>
  <c r="H1890" i="3"/>
  <c r="H1456" i="3"/>
  <c r="H1360" i="3"/>
  <c r="H368" i="3"/>
  <c r="H2711" i="3"/>
  <c r="H2519" i="3"/>
  <c r="H1783" i="3"/>
  <c r="H1591" i="3"/>
  <c r="H1495" i="3"/>
  <c r="H1154" i="3"/>
  <c r="H3431" i="3"/>
  <c r="H1370" i="3"/>
  <c r="H2655" i="3"/>
  <c r="H3338" i="3"/>
  <c r="H775" i="3"/>
  <c r="H1346" i="3"/>
  <c r="H863" i="3"/>
  <c r="H223" i="3"/>
  <c r="H386" i="3"/>
  <c r="H2558" i="3"/>
  <c r="H3226" i="3"/>
  <c r="H2334" i="3"/>
  <c r="H2198" i="3"/>
  <c r="H886" i="3"/>
  <c r="H662" i="3"/>
  <c r="H1390" i="3"/>
  <c r="H398" i="3"/>
  <c r="H1958" i="3"/>
  <c r="H806" i="3"/>
  <c r="H134" i="3"/>
  <c r="H1045" i="3"/>
  <c r="H789" i="3"/>
  <c r="H3413" i="3"/>
  <c r="H1125" i="3"/>
  <c r="H866" i="3"/>
  <c r="H1940" i="3"/>
  <c r="H1330" i="3"/>
  <c r="H954" i="3"/>
  <c r="H1324" i="3"/>
  <c r="H1004" i="3"/>
  <c r="H716" i="3"/>
  <c r="H3297" i="3"/>
  <c r="H1441" i="3"/>
  <c r="H2585" i="3"/>
  <c r="H2297" i="3"/>
  <c r="H2409" i="3"/>
  <c r="H3370" i="3"/>
  <c r="H1912" i="3"/>
  <c r="H3215" i="3"/>
  <c r="H1319" i="3"/>
  <c r="H2495" i="3"/>
  <c r="H2175" i="3"/>
  <c r="H2626" i="3"/>
  <c r="H966" i="3"/>
  <c r="H2130" i="3"/>
  <c r="H2565" i="3"/>
  <c r="H2277" i="3"/>
  <c r="H973" i="3"/>
  <c r="H3324" i="3"/>
  <c r="H1877" i="3"/>
  <c r="H1140" i="3"/>
  <c r="H38" i="3"/>
  <c r="H15" i="3"/>
  <c r="H47" i="3"/>
  <c r="H79" i="3"/>
  <c r="H16" i="3"/>
  <c r="H48" i="3"/>
  <c r="H9" i="3"/>
  <c r="H41" i="3"/>
  <c r="H73" i="3"/>
  <c r="H105" i="3"/>
  <c r="H34" i="3"/>
  <c r="H66" i="3"/>
  <c r="H3" i="3"/>
  <c r="H12" i="3"/>
  <c r="H44" i="3"/>
  <c r="H76" i="3"/>
  <c r="H108" i="3"/>
  <c r="H51" i="3"/>
  <c r="H83" i="3"/>
  <c r="H147" i="3"/>
  <c r="H179" i="3"/>
  <c r="H211" i="3"/>
  <c r="H243" i="3"/>
  <c r="H275" i="3"/>
  <c r="H307" i="3"/>
  <c r="H339" i="3"/>
  <c r="H371" i="3"/>
  <c r="H403" i="3"/>
  <c r="H435" i="3"/>
  <c r="H467" i="3"/>
  <c r="H499" i="3"/>
  <c r="H531" i="3"/>
  <c r="H563" i="3"/>
  <c r="H595" i="3"/>
  <c r="H627" i="3"/>
  <c r="H659" i="3"/>
  <c r="H691" i="3"/>
  <c r="H723" i="3"/>
  <c r="H755" i="3"/>
  <c r="H787" i="3"/>
  <c r="H819" i="3"/>
  <c r="H851" i="3"/>
  <c r="H883" i="3"/>
  <c r="H915" i="3"/>
  <c r="H947" i="3"/>
  <c r="H979" i="3"/>
  <c r="H1011" i="3"/>
  <c r="H1043" i="3"/>
  <c r="H1075" i="3"/>
  <c r="H1107" i="3"/>
  <c r="H1139" i="3"/>
  <c r="H1171" i="3"/>
  <c r="H1203" i="3"/>
  <c r="H1235" i="3"/>
  <c r="H1267" i="3"/>
  <c r="H1299" i="3"/>
  <c r="H1331" i="3"/>
  <c r="H1363" i="3"/>
  <c r="H1395" i="3"/>
  <c r="H1427" i="3"/>
  <c r="H1459" i="3"/>
  <c r="H1491" i="3"/>
  <c r="H1523" i="3"/>
  <c r="H1555" i="3"/>
  <c r="H1587" i="3"/>
  <c r="H1619" i="3"/>
  <c r="H1651" i="3"/>
  <c r="H1683" i="3"/>
  <c r="H1715" i="3"/>
  <c r="H1747" i="3"/>
  <c r="H1779" i="3"/>
  <c r="H1811" i="3"/>
  <c r="H1843" i="3"/>
  <c r="H1875" i="3"/>
  <c r="H1907" i="3"/>
  <c r="H1939" i="3"/>
  <c r="H1971" i="3"/>
  <c r="H2003" i="3"/>
  <c r="H2035" i="3"/>
  <c r="H2067" i="3"/>
  <c r="H2099" i="3"/>
  <c r="H2131" i="3"/>
  <c r="H2163" i="3"/>
  <c r="H2195" i="3"/>
  <c r="H2227" i="3"/>
  <c r="H2259" i="3"/>
  <c r="H2291" i="3"/>
  <c r="H2323" i="3"/>
  <c r="H2355" i="3"/>
  <c r="H2387" i="3"/>
  <c r="H2419" i="3"/>
  <c r="H2451" i="3"/>
  <c r="H2483" i="3"/>
  <c r="H2515" i="3"/>
  <c r="H2547" i="3"/>
  <c r="H2579" i="3"/>
  <c r="H2611" i="3"/>
  <c r="H2643" i="3"/>
  <c r="H2675" i="3"/>
  <c r="H2707" i="3"/>
  <c r="H2739" i="3"/>
  <c r="H2771" i="3"/>
  <c r="H2803" i="3"/>
  <c r="H2835" i="3"/>
  <c r="H2867" i="3"/>
  <c r="H2899" i="3"/>
  <c r="H2931" i="3"/>
  <c r="H2963" i="3"/>
  <c r="H2995" i="3"/>
  <c r="H3027" i="3"/>
  <c r="H3059" i="3"/>
  <c r="H3091" i="3"/>
  <c r="H3123" i="3"/>
  <c r="H3155" i="3"/>
  <c r="H3187" i="3"/>
  <c r="H3219" i="3"/>
  <c r="H3251" i="3"/>
  <c r="H3283" i="3"/>
  <c r="H3315" i="3"/>
  <c r="H3347" i="3"/>
  <c r="H3379" i="3"/>
  <c r="H3411" i="3"/>
  <c r="H3443" i="3"/>
  <c r="H132" i="3"/>
  <c r="H164" i="3"/>
  <c r="H196" i="3"/>
  <c r="H228" i="3"/>
  <c r="H260" i="3"/>
  <c r="H292" i="3"/>
  <c r="H324" i="3"/>
  <c r="H356" i="3"/>
  <c r="H388" i="3"/>
  <c r="H420" i="3"/>
  <c r="H452" i="3"/>
  <c r="H1397" i="3"/>
  <c r="H3445" i="3"/>
  <c r="A1375" i="25" l="1"/>
  <c r="G1376" i="25"/>
  <c r="F1376" i="25"/>
  <c r="E1376" i="25"/>
  <c r="D1376" i="25"/>
  <c r="D226" i="32" s="1"/>
  <c r="C1376" i="25"/>
  <c r="B1376" i="25"/>
  <c r="D227" i="32"/>
  <c r="D228" i="32"/>
  <c r="D229" i="32"/>
  <c r="D230" i="32"/>
  <c r="D231" i="32"/>
  <c r="A1374" i="25" l="1"/>
  <c r="G1375" i="25"/>
  <c r="F1375" i="25"/>
  <c r="E1375" i="25"/>
  <c r="D1375" i="25"/>
  <c r="D225" i="32" s="1"/>
  <c r="C1375" i="25"/>
  <c r="B1375" i="25"/>
  <c r="C225" i="32" s="1"/>
  <c r="C226" i="32"/>
  <c r="C227" i="32"/>
  <c r="C228" i="32"/>
  <c r="C229" i="32"/>
  <c r="C230" i="32"/>
  <c r="A1373" i="25" l="1"/>
  <c r="G1374" i="25"/>
  <c r="F1374" i="25"/>
  <c r="E1374" i="25"/>
  <c r="D1374" i="25"/>
  <c r="D224" i="32" s="1"/>
  <c r="C1374" i="25"/>
  <c r="B1374" i="25"/>
  <c r="C224" i="32" s="1"/>
  <c r="D231" i="33"/>
  <c r="D231" i="31"/>
  <c r="C231" i="33"/>
  <c r="C231" i="32"/>
  <c r="C231" i="31"/>
  <c r="A1372" i="25" l="1"/>
  <c r="G1373" i="25"/>
  <c r="F1373" i="25"/>
  <c r="E1373" i="25"/>
  <c r="D1373" i="25"/>
  <c r="D223" i="32" s="1"/>
  <c r="C1373" i="25"/>
  <c r="B1373" i="25"/>
  <c r="C223" i="32" s="1"/>
  <c r="D3" i="2"/>
  <c r="D4" i="2" s="1"/>
  <c r="H3" i="26"/>
  <c r="A1371" i="25" l="1"/>
  <c r="G1372" i="25"/>
  <c r="F1372" i="25"/>
  <c r="E1372" i="25"/>
  <c r="D1372" i="25"/>
  <c r="D222" i="32" s="1"/>
  <c r="C1372" i="25"/>
  <c r="B1372" i="25"/>
  <c r="C222" i="32" s="1"/>
  <c r="D5" i="2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I3" i="26"/>
  <c r="E3" i="2"/>
  <c r="A1370" i="25" l="1"/>
  <c r="G1371" i="25"/>
  <c r="F1371" i="25"/>
  <c r="E1371" i="25"/>
  <c r="D1371" i="25"/>
  <c r="D221" i="32" s="1"/>
  <c r="C1371" i="25"/>
  <c r="B1371" i="25"/>
  <c r="C221" i="32" s="1"/>
  <c r="B142" i="3"/>
  <c r="D142" i="3" s="1"/>
  <c r="C142" i="3"/>
  <c r="B143" i="3"/>
  <c r="D143" i="3" s="1"/>
  <c r="C143" i="3"/>
  <c r="B144" i="3"/>
  <c r="D144" i="3" s="1"/>
  <c r="C144" i="3"/>
  <c r="B145" i="3"/>
  <c r="D145" i="3" s="1"/>
  <c r="C145" i="3"/>
  <c r="B146" i="3"/>
  <c r="D146" i="3" s="1"/>
  <c r="C146" i="3"/>
  <c r="B147" i="3"/>
  <c r="D147" i="3" s="1"/>
  <c r="C147" i="3"/>
  <c r="B148" i="3"/>
  <c r="D148" i="3" s="1"/>
  <c r="C148" i="3"/>
  <c r="B149" i="3"/>
  <c r="D149" i="3" s="1"/>
  <c r="C149" i="3"/>
  <c r="B150" i="3"/>
  <c r="D150" i="3" s="1"/>
  <c r="C150" i="3"/>
  <c r="B151" i="3"/>
  <c r="D151" i="3" s="1"/>
  <c r="C151" i="3"/>
  <c r="B152" i="3"/>
  <c r="D152" i="3" s="1"/>
  <c r="C152" i="3"/>
  <c r="B153" i="3"/>
  <c r="D153" i="3" s="1"/>
  <c r="C153" i="3"/>
  <c r="B154" i="3"/>
  <c r="D154" i="3" s="1"/>
  <c r="C154" i="3"/>
  <c r="B155" i="3"/>
  <c r="D155" i="3" s="1"/>
  <c r="C155" i="3"/>
  <c r="B156" i="3"/>
  <c r="D156" i="3" s="1"/>
  <c r="C156" i="3"/>
  <c r="B157" i="3"/>
  <c r="D157" i="3" s="1"/>
  <c r="C157" i="3"/>
  <c r="B158" i="3"/>
  <c r="D158" i="3" s="1"/>
  <c r="C158" i="3"/>
  <c r="B159" i="3"/>
  <c r="D159" i="3" s="1"/>
  <c r="C159" i="3"/>
  <c r="B160" i="3"/>
  <c r="D160" i="3" s="1"/>
  <c r="C160" i="3"/>
  <c r="B161" i="3"/>
  <c r="D161" i="3" s="1"/>
  <c r="C161" i="3"/>
  <c r="B162" i="3"/>
  <c r="D162" i="3" s="1"/>
  <c r="C162" i="3"/>
  <c r="B163" i="3"/>
  <c r="D163" i="3" s="1"/>
  <c r="C163" i="3"/>
  <c r="B164" i="3"/>
  <c r="D164" i="3" s="1"/>
  <c r="C164" i="3"/>
  <c r="B165" i="3"/>
  <c r="D165" i="3" s="1"/>
  <c r="C165" i="3"/>
  <c r="B166" i="3"/>
  <c r="D166" i="3" s="1"/>
  <c r="C166" i="3"/>
  <c r="B167" i="3"/>
  <c r="D167" i="3" s="1"/>
  <c r="C167" i="3"/>
  <c r="B168" i="3"/>
  <c r="D168" i="3" s="1"/>
  <c r="C168" i="3"/>
  <c r="B169" i="3"/>
  <c r="D169" i="3" s="1"/>
  <c r="C169" i="3"/>
  <c r="B170" i="3"/>
  <c r="D170" i="3" s="1"/>
  <c r="C170" i="3"/>
  <c r="B171" i="3"/>
  <c r="D171" i="3" s="1"/>
  <c r="C171" i="3"/>
  <c r="B172" i="3"/>
  <c r="D172" i="3" s="1"/>
  <c r="C172" i="3"/>
  <c r="B173" i="3"/>
  <c r="D173" i="3" s="1"/>
  <c r="C173" i="3"/>
  <c r="B174" i="3"/>
  <c r="D174" i="3" s="1"/>
  <c r="C174" i="3"/>
  <c r="B175" i="3"/>
  <c r="D175" i="3" s="1"/>
  <c r="C175" i="3"/>
  <c r="B176" i="3"/>
  <c r="D176" i="3" s="1"/>
  <c r="C176" i="3"/>
  <c r="B177" i="3"/>
  <c r="D177" i="3" s="1"/>
  <c r="C177" i="3"/>
  <c r="B178" i="3"/>
  <c r="D178" i="3" s="1"/>
  <c r="C178" i="3"/>
  <c r="B179" i="3"/>
  <c r="D179" i="3" s="1"/>
  <c r="C179" i="3"/>
  <c r="B180" i="3"/>
  <c r="D180" i="3" s="1"/>
  <c r="C180" i="3"/>
  <c r="B181" i="3"/>
  <c r="D181" i="3" s="1"/>
  <c r="C181" i="3"/>
  <c r="B182" i="3"/>
  <c r="D182" i="3" s="1"/>
  <c r="C182" i="3"/>
  <c r="B183" i="3"/>
  <c r="D183" i="3" s="1"/>
  <c r="C183" i="3"/>
  <c r="B184" i="3"/>
  <c r="D184" i="3" s="1"/>
  <c r="C184" i="3"/>
  <c r="B185" i="3"/>
  <c r="D185" i="3" s="1"/>
  <c r="C185" i="3"/>
  <c r="B186" i="3"/>
  <c r="D186" i="3" s="1"/>
  <c r="C186" i="3"/>
  <c r="B187" i="3"/>
  <c r="D187" i="3" s="1"/>
  <c r="C187" i="3"/>
  <c r="B188" i="3"/>
  <c r="D188" i="3" s="1"/>
  <c r="C188" i="3"/>
  <c r="B189" i="3"/>
  <c r="D189" i="3" s="1"/>
  <c r="C189" i="3"/>
  <c r="B190" i="3"/>
  <c r="D190" i="3" s="1"/>
  <c r="C190" i="3"/>
  <c r="B191" i="3"/>
  <c r="D191" i="3" s="1"/>
  <c r="C191" i="3"/>
  <c r="B192" i="3"/>
  <c r="D192" i="3" s="1"/>
  <c r="C192" i="3"/>
  <c r="B193" i="3"/>
  <c r="D193" i="3" s="1"/>
  <c r="C193" i="3"/>
  <c r="B194" i="3"/>
  <c r="D194" i="3" s="1"/>
  <c r="C194" i="3"/>
  <c r="B195" i="3"/>
  <c r="D195" i="3" s="1"/>
  <c r="C195" i="3"/>
  <c r="B196" i="3"/>
  <c r="D196" i="3" s="1"/>
  <c r="C196" i="3"/>
  <c r="B197" i="3"/>
  <c r="D197" i="3" s="1"/>
  <c r="C197" i="3"/>
  <c r="B198" i="3"/>
  <c r="D198" i="3" s="1"/>
  <c r="C198" i="3"/>
  <c r="B199" i="3"/>
  <c r="D199" i="3" s="1"/>
  <c r="C199" i="3"/>
  <c r="B200" i="3"/>
  <c r="D200" i="3" s="1"/>
  <c r="C200" i="3"/>
  <c r="B201" i="3"/>
  <c r="D201" i="3" s="1"/>
  <c r="C201" i="3"/>
  <c r="B202" i="3"/>
  <c r="D202" i="3" s="1"/>
  <c r="C202" i="3"/>
  <c r="B203" i="3"/>
  <c r="D203" i="3" s="1"/>
  <c r="C203" i="3"/>
  <c r="B204" i="3"/>
  <c r="D204" i="3" s="1"/>
  <c r="C204" i="3"/>
  <c r="B205" i="3"/>
  <c r="D205" i="3" s="1"/>
  <c r="C205" i="3"/>
  <c r="B206" i="3"/>
  <c r="D206" i="3" s="1"/>
  <c r="C206" i="3"/>
  <c r="B207" i="3"/>
  <c r="D207" i="3" s="1"/>
  <c r="C207" i="3"/>
  <c r="B208" i="3"/>
  <c r="D208" i="3" s="1"/>
  <c r="C208" i="3"/>
  <c r="B209" i="3"/>
  <c r="D209" i="3" s="1"/>
  <c r="C209" i="3"/>
  <c r="B210" i="3"/>
  <c r="D210" i="3" s="1"/>
  <c r="C210" i="3"/>
  <c r="B211" i="3"/>
  <c r="D211" i="3" s="1"/>
  <c r="C211" i="3"/>
  <c r="B212" i="3"/>
  <c r="D212" i="3" s="1"/>
  <c r="C212" i="3"/>
  <c r="B213" i="3"/>
  <c r="D213" i="3" s="1"/>
  <c r="C213" i="3"/>
  <c r="B214" i="3"/>
  <c r="D214" i="3" s="1"/>
  <c r="C214" i="3"/>
  <c r="B215" i="3"/>
  <c r="D215" i="3" s="1"/>
  <c r="C215" i="3"/>
  <c r="B216" i="3"/>
  <c r="D216" i="3" s="1"/>
  <c r="C216" i="3"/>
  <c r="B217" i="3"/>
  <c r="D217" i="3" s="1"/>
  <c r="C217" i="3"/>
  <c r="B218" i="3"/>
  <c r="D218" i="3" s="1"/>
  <c r="C218" i="3"/>
  <c r="B219" i="3"/>
  <c r="D219" i="3" s="1"/>
  <c r="C219" i="3"/>
  <c r="B220" i="3"/>
  <c r="D220" i="3" s="1"/>
  <c r="C220" i="3"/>
  <c r="B221" i="3"/>
  <c r="D221" i="3" s="1"/>
  <c r="C221" i="3"/>
  <c r="B222" i="3"/>
  <c r="D222" i="3" s="1"/>
  <c r="C222" i="3"/>
  <c r="B223" i="3"/>
  <c r="D223" i="3" s="1"/>
  <c r="C223" i="3"/>
  <c r="B224" i="3"/>
  <c r="D224" i="3" s="1"/>
  <c r="C224" i="3"/>
  <c r="B225" i="3"/>
  <c r="D225" i="3" s="1"/>
  <c r="C225" i="3"/>
  <c r="B226" i="3"/>
  <c r="D226" i="3" s="1"/>
  <c r="C226" i="3"/>
  <c r="B227" i="3"/>
  <c r="D227" i="3" s="1"/>
  <c r="C227" i="3"/>
  <c r="B228" i="3"/>
  <c r="D228" i="3" s="1"/>
  <c r="C228" i="3"/>
  <c r="B229" i="3"/>
  <c r="D229" i="3" s="1"/>
  <c r="C229" i="3"/>
  <c r="B230" i="3"/>
  <c r="D230" i="3" s="1"/>
  <c r="C230" i="3"/>
  <c r="B231" i="3"/>
  <c r="D231" i="3" s="1"/>
  <c r="C231" i="3"/>
  <c r="B232" i="3"/>
  <c r="D232" i="3" s="1"/>
  <c r="C232" i="3"/>
  <c r="B233" i="3"/>
  <c r="D233" i="3" s="1"/>
  <c r="C233" i="3"/>
  <c r="B234" i="3"/>
  <c r="D234" i="3" s="1"/>
  <c r="C234" i="3"/>
  <c r="B235" i="3"/>
  <c r="D235" i="3" s="1"/>
  <c r="C235" i="3"/>
  <c r="B236" i="3"/>
  <c r="D236" i="3" s="1"/>
  <c r="C236" i="3"/>
  <c r="B237" i="3"/>
  <c r="D237" i="3" s="1"/>
  <c r="C237" i="3"/>
  <c r="B238" i="3"/>
  <c r="D238" i="3" s="1"/>
  <c r="C238" i="3"/>
  <c r="B239" i="3"/>
  <c r="D239" i="3" s="1"/>
  <c r="C239" i="3"/>
  <c r="B240" i="3"/>
  <c r="D240" i="3" s="1"/>
  <c r="C240" i="3"/>
  <c r="B241" i="3"/>
  <c r="D241" i="3" s="1"/>
  <c r="C241" i="3"/>
  <c r="B242" i="3"/>
  <c r="D242" i="3" s="1"/>
  <c r="C242" i="3"/>
  <c r="B243" i="3"/>
  <c r="D243" i="3" s="1"/>
  <c r="C243" i="3"/>
  <c r="B244" i="3"/>
  <c r="D244" i="3" s="1"/>
  <c r="C244" i="3"/>
  <c r="B245" i="3"/>
  <c r="D245" i="3" s="1"/>
  <c r="C245" i="3"/>
  <c r="B246" i="3"/>
  <c r="D246" i="3" s="1"/>
  <c r="C246" i="3"/>
  <c r="B247" i="3"/>
  <c r="D247" i="3" s="1"/>
  <c r="C247" i="3"/>
  <c r="B248" i="3"/>
  <c r="D248" i="3" s="1"/>
  <c r="C248" i="3"/>
  <c r="B249" i="3"/>
  <c r="D249" i="3" s="1"/>
  <c r="C249" i="3"/>
  <c r="B250" i="3"/>
  <c r="D250" i="3" s="1"/>
  <c r="C250" i="3"/>
  <c r="B251" i="3"/>
  <c r="D251" i="3" s="1"/>
  <c r="C251" i="3"/>
  <c r="B252" i="3"/>
  <c r="D252" i="3" s="1"/>
  <c r="C252" i="3"/>
  <c r="B253" i="3"/>
  <c r="D253" i="3" s="1"/>
  <c r="C253" i="3"/>
  <c r="B254" i="3"/>
  <c r="D254" i="3" s="1"/>
  <c r="C254" i="3"/>
  <c r="B255" i="3"/>
  <c r="D255" i="3" s="1"/>
  <c r="C255" i="3"/>
  <c r="B256" i="3"/>
  <c r="D256" i="3" s="1"/>
  <c r="C256" i="3"/>
  <c r="B257" i="3"/>
  <c r="D257" i="3" s="1"/>
  <c r="C257" i="3"/>
  <c r="B258" i="3"/>
  <c r="D258" i="3" s="1"/>
  <c r="C258" i="3"/>
  <c r="B259" i="3"/>
  <c r="D259" i="3" s="1"/>
  <c r="C259" i="3"/>
  <c r="B260" i="3"/>
  <c r="D260" i="3" s="1"/>
  <c r="C260" i="3"/>
  <c r="B261" i="3"/>
  <c r="D261" i="3" s="1"/>
  <c r="C261" i="3"/>
  <c r="B262" i="3"/>
  <c r="D262" i="3" s="1"/>
  <c r="C262" i="3"/>
  <c r="B263" i="3"/>
  <c r="D263" i="3" s="1"/>
  <c r="C263" i="3"/>
  <c r="B264" i="3"/>
  <c r="D264" i="3" s="1"/>
  <c r="C264" i="3"/>
  <c r="B265" i="3"/>
  <c r="D265" i="3" s="1"/>
  <c r="C265" i="3"/>
  <c r="B266" i="3"/>
  <c r="D266" i="3" s="1"/>
  <c r="C266" i="3"/>
  <c r="B267" i="3"/>
  <c r="D267" i="3" s="1"/>
  <c r="C267" i="3"/>
  <c r="B268" i="3"/>
  <c r="D268" i="3" s="1"/>
  <c r="C268" i="3"/>
  <c r="B269" i="3"/>
  <c r="D269" i="3" s="1"/>
  <c r="C269" i="3"/>
  <c r="B270" i="3"/>
  <c r="D270" i="3" s="1"/>
  <c r="C270" i="3"/>
  <c r="B271" i="3"/>
  <c r="D271" i="3" s="1"/>
  <c r="C271" i="3"/>
  <c r="B272" i="3"/>
  <c r="D272" i="3" s="1"/>
  <c r="C272" i="3"/>
  <c r="B273" i="3"/>
  <c r="D273" i="3" s="1"/>
  <c r="C273" i="3"/>
  <c r="B274" i="3"/>
  <c r="D274" i="3" s="1"/>
  <c r="C274" i="3"/>
  <c r="B275" i="3"/>
  <c r="D275" i="3" s="1"/>
  <c r="C275" i="3"/>
  <c r="B276" i="3"/>
  <c r="D276" i="3" s="1"/>
  <c r="C276" i="3"/>
  <c r="B277" i="3"/>
  <c r="D277" i="3" s="1"/>
  <c r="C277" i="3"/>
  <c r="B278" i="3"/>
  <c r="D278" i="3" s="1"/>
  <c r="C278" i="3"/>
  <c r="B279" i="3"/>
  <c r="D279" i="3" s="1"/>
  <c r="C279" i="3"/>
  <c r="B280" i="3"/>
  <c r="D280" i="3" s="1"/>
  <c r="C280" i="3"/>
  <c r="B281" i="3"/>
  <c r="D281" i="3" s="1"/>
  <c r="C281" i="3"/>
  <c r="B282" i="3"/>
  <c r="D282" i="3" s="1"/>
  <c r="C282" i="3"/>
  <c r="B283" i="3"/>
  <c r="D283" i="3" s="1"/>
  <c r="C283" i="3"/>
  <c r="B284" i="3"/>
  <c r="D284" i="3" s="1"/>
  <c r="C284" i="3"/>
  <c r="B285" i="3"/>
  <c r="D285" i="3" s="1"/>
  <c r="C285" i="3"/>
  <c r="B286" i="3"/>
  <c r="D286" i="3" s="1"/>
  <c r="C286" i="3"/>
  <c r="B287" i="3"/>
  <c r="D287" i="3" s="1"/>
  <c r="C287" i="3"/>
  <c r="B288" i="3"/>
  <c r="D288" i="3" s="1"/>
  <c r="C288" i="3"/>
  <c r="B289" i="3"/>
  <c r="D289" i="3" s="1"/>
  <c r="C289" i="3"/>
  <c r="B290" i="3"/>
  <c r="D290" i="3" s="1"/>
  <c r="C290" i="3"/>
  <c r="B291" i="3"/>
  <c r="D291" i="3" s="1"/>
  <c r="C291" i="3"/>
  <c r="B292" i="3"/>
  <c r="D292" i="3" s="1"/>
  <c r="C292" i="3"/>
  <c r="B293" i="3"/>
  <c r="D293" i="3" s="1"/>
  <c r="C293" i="3"/>
  <c r="B294" i="3"/>
  <c r="D294" i="3" s="1"/>
  <c r="C294" i="3"/>
  <c r="B295" i="3"/>
  <c r="D295" i="3" s="1"/>
  <c r="C295" i="3"/>
  <c r="B296" i="3"/>
  <c r="D296" i="3" s="1"/>
  <c r="C296" i="3"/>
  <c r="B297" i="3"/>
  <c r="D297" i="3" s="1"/>
  <c r="C297" i="3"/>
  <c r="B298" i="3"/>
  <c r="D298" i="3" s="1"/>
  <c r="C298" i="3"/>
  <c r="B299" i="3"/>
  <c r="D299" i="3" s="1"/>
  <c r="C299" i="3"/>
  <c r="B300" i="3"/>
  <c r="D300" i="3" s="1"/>
  <c r="C300" i="3"/>
  <c r="B301" i="3"/>
  <c r="D301" i="3" s="1"/>
  <c r="C301" i="3"/>
  <c r="B302" i="3"/>
  <c r="D302" i="3" s="1"/>
  <c r="C302" i="3"/>
  <c r="B303" i="3"/>
  <c r="D303" i="3" s="1"/>
  <c r="C303" i="3"/>
  <c r="B304" i="3"/>
  <c r="D304" i="3" s="1"/>
  <c r="C304" i="3"/>
  <c r="B305" i="3"/>
  <c r="D305" i="3" s="1"/>
  <c r="C305" i="3"/>
  <c r="B306" i="3"/>
  <c r="D306" i="3" s="1"/>
  <c r="C306" i="3"/>
  <c r="B307" i="3"/>
  <c r="D307" i="3" s="1"/>
  <c r="C307" i="3"/>
  <c r="B308" i="3"/>
  <c r="D308" i="3" s="1"/>
  <c r="C308" i="3"/>
  <c r="B309" i="3"/>
  <c r="D309" i="3" s="1"/>
  <c r="C309" i="3"/>
  <c r="B310" i="3"/>
  <c r="D310" i="3" s="1"/>
  <c r="C310" i="3"/>
  <c r="B311" i="3"/>
  <c r="D311" i="3" s="1"/>
  <c r="C311" i="3"/>
  <c r="B312" i="3"/>
  <c r="D312" i="3" s="1"/>
  <c r="C312" i="3"/>
  <c r="B313" i="3"/>
  <c r="D313" i="3" s="1"/>
  <c r="C313" i="3"/>
  <c r="B314" i="3"/>
  <c r="D314" i="3" s="1"/>
  <c r="C314" i="3"/>
  <c r="B315" i="3"/>
  <c r="D315" i="3" s="1"/>
  <c r="C315" i="3"/>
  <c r="B316" i="3"/>
  <c r="D316" i="3" s="1"/>
  <c r="C316" i="3"/>
  <c r="B317" i="3"/>
  <c r="D317" i="3" s="1"/>
  <c r="C317" i="3"/>
  <c r="B318" i="3"/>
  <c r="D318" i="3" s="1"/>
  <c r="C318" i="3"/>
  <c r="B319" i="3"/>
  <c r="D319" i="3" s="1"/>
  <c r="C319" i="3"/>
  <c r="B320" i="3"/>
  <c r="D320" i="3" s="1"/>
  <c r="C320" i="3"/>
  <c r="B321" i="3"/>
  <c r="D321" i="3" s="1"/>
  <c r="C321" i="3"/>
  <c r="B322" i="3"/>
  <c r="D322" i="3" s="1"/>
  <c r="C322" i="3"/>
  <c r="B323" i="3"/>
  <c r="D323" i="3" s="1"/>
  <c r="C323" i="3"/>
  <c r="B324" i="3"/>
  <c r="D324" i="3" s="1"/>
  <c r="C324" i="3"/>
  <c r="B325" i="3"/>
  <c r="D325" i="3" s="1"/>
  <c r="C325" i="3"/>
  <c r="B326" i="3"/>
  <c r="D326" i="3" s="1"/>
  <c r="C326" i="3"/>
  <c r="B327" i="3"/>
  <c r="D327" i="3" s="1"/>
  <c r="C327" i="3"/>
  <c r="B328" i="3"/>
  <c r="D328" i="3" s="1"/>
  <c r="C328" i="3"/>
  <c r="B329" i="3"/>
  <c r="D329" i="3" s="1"/>
  <c r="C329" i="3"/>
  <c r="B330" i="3"/>
  <c r="D330" i="3" s="1"/>
  <c r="C330" i="3"/>
  <c r="B331" i="3"/>
  <c r="D331" i="3" s="1"/>
  <c r="C331" i="3"/>
  <c r="B332" i="3"/>
  <c r="D332" i="3" s="1"/>
  <c r="C332" i="3"/>
  <c r="B333" i="3"/>
  <c r="D333" i="3" s="1"/>
  <c r="C333" i="3"/>
  <c r="B334" i="3"/>
  <c r="D334" i="3" s="1"/>
  <c r="C334" i="3"/>
  <c r="B335" i="3"/>
  <c r="D335" i="3" s="1"/>
  <c r="C335" i="3"/>
  <c r="B336" i="3"/>
  <c r="D336" i="3" s="1"/>
  <c r="C336" i="3"/>
  <c r="B337" i="3"/>
  <c r="D337" i="3" s="1"/>
  <c r="C337" i="3"/>
  <c r="B338" i="3"/>
  <c r="D338" i="3" s="1"/>
  <c r="C338" i="3"/>
  <c r="B339" i="3"/>
  <c r="D339" i="3" s="1"/>
  <c r="C339" i="3"/>
  <c r="B340" i="3"/>
  <c r="D340" i="3" s="1"/>
  <c r="C340" i="3"/>
  <c r="B341" i="3"/>
  <c r="D341" i="3" s="1"/>
  <c r="C341" i="3"/>
  <c r="B342" i="3"/>
  <c r="D342" i="3" s="1"/>
  <c r="C342" i="3"/>
  <c r="B343" i="3"/>
  <c r="D343" i="3" s="1"/>
  <c r="C343" i="3"/>
  <c r="B344" i="3"/>
  <c r="D344" i="3" s="1"/>
  <c r="C344" i="3"/>
  <c r="B345" i="3"/>
  <c r="D345" i="3" s="1"/>
  <c r="C345" i="3"/>
  <c r="B346" i="3"/>
  <c r="D346" i="3" s="1"/>
  <c r="C346" i="3"/>
  <c r="B347" i="3"/>
  <c r="D347" i="3" s="1"/>
  <c r="C347" i="3"/>
  <c r="B348" i="3"/>
  <c r="D348" i="3" s="1"/>
  <c r="C348" i="3"/>
  <c r="B349" i="3"/>
  <c r="D349" i="3" s="1"/>
  <c r="C349" i="3"/>
  <c r="B350" i="3"/>
  <c r="D350" i="3" s="1"/>
  <c r="C350" i="3"/>
  <c r="B351" i="3"/>
  <c r="D351" i="3" s="1"/>
  <c r="C351" i="3"/>
  <c r="B352" i="3"/>
  <c r="D352" i="3" s="1"/>
  <c r="C352" i="3"/>
  <c r="B353" i="3"/>
  <c r="D353" i="3" s="1"/>
  <c r="C353" i="3"/>
  <c r="B354" i="3"/>
  <c r="D354" i="3" s="1"/>
  <c r="C354" i="3"/>
  <c r="B355" i="3"/>
  <c r="D355" i="3" s="1"/>
  <c r="C355" i="3"/>
  <c r="B356" i="3"/>
  <c r="D356" i="3" s="1"/>
  <c r="C356" i="3"/>
  <c r="B357" i="3"/>
  <c r="D357" i="3" s="1"/>
  <c r="C357" i="3"/>
  <c r="B358" i="3"/>
  <c r="D358" i="3" s="1"/>
  <c r="C358" i="3"/>
  <c r="B359" i="3"/>
  <c r="D359" i="3" s="1"/>
  <c r="C359" i="3"/>
  <c r="B360" i="3"/>
  <c r="D360" i="3" s="1"/>
  <c r="C360" i="3"/>
  <c r="B361" i="3"/>
  <c r="D361" i="3" s="1"/>
  <c r="C361" i="3"/>
  <c r="B362" i="3"/>
  <c r="D362" i="3" s="1"/>
  <c r="C362" i="3"/>
  <c r="B363" i="3"/>
  <c r="D363" i="3" s="1"/>
  <c r="C363" i="3"/>
  <c r="B364" i="3"/>
  <c r="D364" i="3" s="1"/>
  <c r="C364" i="3"/>
  <c r="B365" i="3"/>
  <c r="D365" i="3" s="1"/>
  <c r="C365" i="3"/>
  <c r="B366" i="3"/>
  <c r="D366" i="3" s="1"/>
  <c r="C366" i="3"/>
  <c r="B367" i="3"/>
  <c r="D367" i="3" s="1"/>
  <c r="C367" i="3"/>
  <c r="B368" i="3"/>
  <c r="D368" i="3" s="1"/>
  <c r="C368" i="3"/>
  <c r="B369" i="3"/>
  <c r="D369" i="3" s="1"/>
  <c r="C369" i="3"/>
  <c r="B370" i="3"/>
  <c r="D370" i="3" s="1"/>
  <c r="C370" i="3"/>
  <c r="B371" i="3"/>
  <c r="D371" i="3" s="1"/>
  <c r="C371" i="3"/>
  <c r="B372" i="3"/>
  <c r="D372" i="3" s="1"/>
  <c r="C372" i="3"/>
  <c r="B373" i="3"/>
  <c r="D373" i="3" s="1"/>
  <c r="C373" i="3"/>
  <c r="B374" i="3"/>
  <c r="D374" i="3" s="1"/>
  <c r="C374" i="3"/>
  <c r="B375" i="3"/>
  <c r="D375" i="3" s="1"/>
  <c r="C375" i="3"/>
  <c r="B376" i="3"/>
  <c r="D376" i="3" s="1"/>
  <c r="C376" i="3"/>
  <c r="B377" i="3"/>
  <c r="D377" i="3" s="1"/>
  <c r="C377" i="3"/>
  <c r="B378" i="3"/>
  <c r="D378" i="3" s="1"/>
  <c r="C378" i="3"/>
  <c r="B379" i="3"/>
  <c r="D379" i="3" s="1"/>
  <c r="C379" i="3"/>
  <c r="B380" i="3"/>
  <c r="D380" i="3" s="1"/>
  <c r="C380" i="3"/>
  <c r="B381" i="3"/>
  <c r="D381" i="3" s="1"/>
  <c r="C381" i="3"/>
  <c r="B382" i="3"/>
  <c r="D382" i="3" s="1"/>
  <c r="C382" i="3"/>
  <c r="B383" i="3"/>
  <c r="D383" i="3" s="1"/>
  <c r="C383" i="3"/>
  <c r="B384" i="3"/>
  <c r="D384" i="3" s="1"/>
  <c r="C384" i="3"/>
  <c r="B385" i="3"/>
  <c r="D385" i="3" s="1"/>
  <c r="C385" i="3"/>
  <c r="B386" i="3"/>
  <c r="D386" i="3" s="1"/>
  <c r="C386" i="3"/>
  <c r="B387" i="3"/>
  <c r="D387" i="3" s="1"/>
  <c r="C387" i="3"/>
  <c r="B388" i="3"/>
  <c r="D388" i="3" s="1"/>
  <c r="C388" i="3"/>
  <c r="B389" i="3"/>
  <c r="D389" i="3" s="1"/>
  <c r="C389" i="3"/>
  <c r="B390" i="3"/>
  <c r="D390" i="3" s="1"/>
  <c r="C390" i="3"/>
  <c r="B391" i="3"/>
  <c r="D391" i="3" s="1"/>
  <c r="C391" i="3"/>
  <c r="B392" i="3"/>
  <c r="D392" i="3" s="1"/>
  <c r="C392" i="3"/>
  <c r="B393" i="3"/>
  <c r="D393" i="3" s="1"/>
  <c r="C393" i="3"/>
  <c r="B394" i="3"/>
  <c r="D394" i="3" s="1"/>
  <c r="C394" i="3"/>
  <c r="B395" i="3"/>
  <c r="D395" i="3" s="1"/>
  <c r="C395" i="3"/>
  <c r="B396" i="3"/>
  <c r="D396" i="3" s="1"/>
  <c r="C396" i="3"/>
  <c r="B397" i="3"/>
  <c r="D397" i="3" s="1"/>
  <c r="C397" i="3"/>
  <c r="B398" i="3"/>
  <c r="D398" i="3" s="1"/>
  <c r="C398" i="3"/>
  <c r="B399" i="3"/>
  <c r="D399" i="3" s="1"/>
  <c r="C399" i="3"/>
  <c r="B400" i="3"/>
  <c r="D400" i="3" s="1"/>
  <c r="C400" i="3"/>
  <c r="B401" i="3"/>
  <c r="D401" i="3" s="1"/>
  <c r="C401" i="3"/>
  <c r="B402" i="3"/>
  <c r="D402" i="3" s="1"/>
  <c r="C402" i="3"/>
  <c r="B403" i="3"/>
  <c r="D403" i="3" s="1"/>
  <c r="C403" i="3"/>
  <c r="B404" i="3"/>
  <c r="D404" i="3" s="1"/>
  <c r="C404" i="3"/>
  <c r="B405" i="3"/>
  <c r="D405" i="3" s="1"/>
  <c r="C405" i="3"/>
  <c r="B406" i="3"/>
  <c r="D406" i="3" s="1"/>
  <c r="C406" i="3"/>
  <c r="B407" i="3"/>
  <c r="D407" i="3" s="1"/>
  <c r="C407" i="3"/>
  <c r="B408" i="3"/>
  <c r="D408" i="3" s="1"/>
  <c r="C408" i="3"/>
  <c r="B409" i="3"/>
  <c r="D409" i="3" s="1"/>
  <c r="C409" i="3"/>
  <c r="B410" i="3"/>
  <c r="D410" i="3" s="1"/>
  <c r="C410" i="3"/>
  <c r="B411" i="3"/>
  <c r="D411" i="3" s="1"/>
  <c r="C411" i="3"/>
  <c r="B412" i="3"/>
  <c r="D412" i="3" s="1"/>
  <c r="C412" i="3"/>
  <c r="B413" i="3"/>
  <c r="D413" i="3" s="1"/>
  <c r="C413" i="3"/>
  <c r="B414" i="3"/>
  <c r="D414" i="3" s="1"/>
  <c r="C414" i="3"/>
  <c r="B415" i="3"/>
  <c r="D415" i="3" s="1"/>
  <c r="C415" i="3"/>
  <c r="B416" i="3"/>
  <c r="D416" i="3" s="1"/>
  <c r="C416" i="3"/>
  <c r="B417" i="3"/>
  <c r="D417" i="3" s="1"/>
  <c r="C417" i="3"/>
  <c r="B418" i="3"/>
  <c r="D418" i="3" s="1"/>
  <c r="C418" i="3"/>
  <c r="B419" i="3"/>
  <c r="D419" i="3" s="1"/>
  <c r="C419" i="3"/>
  <c r="B420" i="3"/>
  <c r="D420" i="3" s="1"/>
  <c r="C420" i="3"/>
  <c r="B421" i="3"/>
  <c r="D421" i="3" s="1"/>
  <c r="C421" i="3"/>
  <c r="B422" i="3"/>
  <c r="D422" i="3" s="1"/>
  <c r="C422" i="3"/>
  <c r="B423" i="3"/>
  <c r="D423" i="3" s="1"/>
  <c r="C423" i="3"/>
  <c r="B424" i="3"/>
  <c r="D424" i="3" s="1"/>
  <c r="C424" i="3"/>
  <c r="B425" i="3"/>
  <c r="D425" i="3" s="1"/>
  <c r="C425" i="3"/>
  <c r="B426" i="3"/>
  <c r="D426" i="3" s="1"/>
  <c r="C426" i="3"/>
  <c r="B427" i="3"/>
  <c r="D427" i="3" s="1"/>
  <c r="C427" i="3"/>
  <c r="B428" i="3"/>
  <c r="D428" i="3" s="1"/>
  <c r="C428" i="3"/>
  <c r="B429" i="3"/>
  <c r="D429" i="3" s="1"/>
  <c r="C429" i="3"/>
  <c r="B430" i="3"/>
  <c r="D430" i="3" s="1"/>
  <c r="C430" i="3"/>
  <c r="B431" i="3"/>
  <c r="D431" i="3" s="1"/>
  <c r="C431" i="3"/>
  <c r="B432" i="3"/>
  <c r="D432" i="3" s="1"/>
  <c r="C432" i="3"/>
  <c r="B433" i="3"/>
  <c r="D433" i="3" s="1"/>
  <c r="C433" i="3"/>
  <c r="B434" i="3"/>
  <c r="D434" i="3" s="1"/>
  <c r="C434" i="3"/>
  <c r="B435" i="3"/>
  <c r="D435" i="3" s="1"/>
  <c r="C435" i="3"/>
  <c r="B436" i="3"/>
  <c r="D436" i="3" s="1"/>
  <c r="C436" i="3"/>
  <c r="B437" i="3"/>
  <c r="D437" i="3" s="1"/>
  <c r="C437" i="3"/>
  <c r="B438" i="3"/>
  <c r="D438" i="3" s="1"/>
  <c r="C438" i="3"/>
  <c r="B439" i="3"/>
  <c r="D439" i="3" s="1"/>
  <c r="C439" i="3"/>
  <c r="B440" i="3"/>
  <c r="D440" i="3" s="1"/>
  <c r="C440" i="3"/>
  <c r="B441" i="3"/>
  <c r="D441" i="3" s="1"/>
  <c r="C441" i="3"/>
  <c r="B442" i="3"/>
  <c r="D442" i="3" s="1"/>
  <c r="C442" i="3"/>
  <c r="B443" i="3"/>
  <c r="D443" i="3" s="1"/>
  <c r="C443" i="3"/>
  <c r="B444" i="3"/>
  <c r="D444" i="3" s="1"/>
  <c r="C444" i="3"/>
  <c r="B445" i="3"/>
  <c r="D445" i="3" s="1"/>
  <c r="C445" i="3"/>
  <c r="B446" i="3"/>
  <c r="D446" i="3" s="1"/>
  <c r="C446" i="3"/>
  <c r="B447" i="3"/>
  <c r="D447" i="3" s="1"/>
  <c r="C447" i="3"/>
  <c r="B448" i="3"/>
  <c r="D448" i="3" s="1"/>
  <c r="C448" i="3"/>
  <c r="B449" i="3"/>
  <c r="D449" i="3" s="1"/>
  <c r="C449" i="3"/>
  <c r="B450" i="3"/>
  <c r="D450" i="3" s="1"/>
  <c r="C450" i="3"/>
  <c r="B451" i="3"/>
  <c r="D451" i="3" s="1"/>
  <c r="C451" i="3"/>
  <c r="B452" i="3"/>
  <c r="D452" i="3" s="1"/>
  <c r="C452" i="3"/>
  <c r="B453" i="3"/>
  <c r="D453" i="3" s="1"/>
  <c r="C453" i="3"/>
  <c r="B454" i="3"/>
  <c r="D454" i="3" s="1"/>
  <c r="C454" i="3"/>
  <c r="B455" i="3"/>
  <c r="D455" i="3" s="1"/>
  <c r="C455" i="3"/>
  <c r="B456" i="3"/>
  <c r="D456" i="3" s="1"/>
  <c r="C456" i="3"/>
  <c r="B457" i="3"/>
  <c r="D457" i="3" s="1"/>
  <c r="C457" i="3"/>
  <c r="B458" i="3"/>
  <c r="D458" i="3" s="1"/>
  <c r="C458" i="3"/>
  <c r="B459" i="3"/>
  <c r="D459" i="3" s="1"/>
  <c r="C459" i="3"/>
  <c r="B460" i="3"/>
  <c r="D460" i="3" s="1"/>
  <c r="C460" i="3"/>
  <c r="B461" i="3"/>
  <c r="D461" i="3" s="1"/>
  <c r="C461" i="3"/>
  <c r="B462" i="3"/>
  <c r="D462" i="3" s="1"/>
  <c r="C462" i="3"/>
  <c r="B463" i="3"/>
  <c r="D463" i="3" s="1"/>
  <c r="C463" i="3"/>
  <c r="B464" i="3"/>
  <c r="D464" i="3" s="1"/>
  <c r="C464" i="3"/>
  <c r="B465" i="3"/>
  <c r="D465" i="3" s="1"/>
  <c r="C465" i="3"/>
  <c r="B466" i="3"/>
  <c r="D466" i="3" s="1"/>
  <c r="C466" i="3"/>
  <c r="B467" i="3"/>
  <c r="D467" i="3" s="1"/>
  <c r="C467" i="3"/>
  <c r="B468" i="3"/>
  <c r="D468" i="3" s="1"/>
  <c r="C468" i="3"/>
  <c r="B469" i="3"/>
  <c r="D469" i="3" s="1"/>
  <c r="C469" i="3"/>
  <c r="B470" i="3"/>
  <c r="D470" i="3" s="1"/>
  <c r="C470" i="3"/>
  <c r="B471" i="3"/>
  <c r="D471" i="3" s="1"/>
  <c r="C471" i="3"/>
  <c r="B472" i="3"/>
  <c r="D472" i="3" s="1"/>
  <c r="C472" i="3"/>
  <c r="B473" i="3"/>
  <c r="D473" i="3" s="1"/>
  <c r="C473" i="3"/>
  <c r="B474" i="3"/>
  <c r="D474" i="3" s="1"/>
  <c r="C474" i="3"/>
  <c r="B475" i="3"/>
  <c r="D475" i="3" s="1"/>
  <c r="C475" i="3"/>
  <c r="B476" i="3"/>
  <c r="D476" i="3" s="1"/>
  <c r="C476" i="3"/>
  <c r="B477" i="3"/>
  <c r="D477" i="3" s="1"/>
  <c r="C477" i="3"/>
  <c r="B478" i="3"/>
  <c r="D478" i="3" s="1"/>
  <c r="C478" i="3"/>
  <c r="B479" i="3"/>
  <c r="D479" i="3" s="1"/>
  <c r="C479" i="3"/>
  <c r="B480" i="3"/>
  <c r="D480" i="3" s="1"/>
  <c r="C480" i="3"/>
  <c r="B481" i="3"/>
  <c r="D481" i="3" s="1"/>
  <c r="C481" i="3"/>
  <c r="B482" i="3"/>
  <c r="D482" i="3" s="1"/>
  <c r="C482" i="3"/>
  <c r="B483" i="3"/>
  <c r="D483" i="3" s="1"/>
  <c r="C483" i="3"/>
  <c r="B484" i="3"/>
  <c r="D484" i="3" s="1"/>
  <c r="C484" i="3"/>
  <c r="B485" i="3"/>
  <c r="D485" i="3" s="1"/>
  <c r="C485" i="3"/>
  <c r="B486" i="3"/>
  <c r="D486" i="3" s="1"/>
  <c r="C486" i="3"/>
  <c r="B487" i="3"/>
  <c r="D487" i="3" s="1"/>
  <c r="C487" i="3"/>
  <c r="B488" i="3"/>
  <c r="D488" i="3" s="1"/>
  <c r="C488" i="3"/>
  <c r="B489" i="3"/>
  <c r="D489" i="3" s="1"/>
  <c r="C489" i="3"/>
  <c r="B490" i="3"/>
  <c r="D490" i="3" s="1"/>
  <c r="C490" i="3"/>
  <c r="B491" i="3"/>
  <c r="D491" i="3" s="1"/>
  <c r="C491" i="3"/>
  <c r="B492" i="3"/>
  <c r="D492" i="3" s="1"/>
  <c r="C492" i="3"/>
  <c r="B493" i="3"/>
  <c r="D493" i="3" s="1"/>
  <c r="C493" i="3"/>
  <c r="B494" i="3"/>
  <c r="D494" i="3" s="1"/>
  <c r="C494" i="3"/>
  <c r="B495" i="3"/>
  <c r="D495" i="3" s="1"/>
  <c r="C495" i="3"/>
  <c r="B496" i="3"/>
  <c r="D496" i="3" s="1"/>
  <c r="C496" i="3"/>
  <c r="B497" i="3"/>
  <c r="D497" i="3" s="1"/>
  <c r="C497" i="3"/>
  <c r="B498" i="3"/>
  <c r="D498" i="3" s="1"/>
  <c r="C498" i="3"/>
  <c r="B499" i="3"/>
  <c r="D499" i="3" s="1"/>
  <c r="C499" i="3"/>
  <c r="B500" i="3"/>
  <c r="D500" i="3" s="1"/>
  <c r="C500" i="3"/>
  <c r="B501" i="3"/>
  <c r="D501" i="3" s="1"/>
  <c r="C501" i="3"/>
  <c r="B502" i="3"/>
  <c r="D502" i="3" s="1"/>
  <c r="C502" i="3"/>
  <c r="B503" i="3"/>
  <c r="D503" i="3" s="1"/>
  <c r="C503" i="3"/>
  <c r="B504" i="3"/>
  <c r="D504" i="3" s="1"/>
  <c r="C504" i="3"/>
  <c r="B505" i="3"/>
  <c r="D505" i="3" s="1"/>
  <c r="C505" i="3"/>
  <c r="B506" i="3"/>
  <c r="D506" i="3" s="1"/>
  <c r="C506" i="3"/>
  <c r="B507" i="3"/>
  <c r="D507" i="3" s="1"/>
  <c r="C507" i="3"/>
  <c r="B508" i="3"/>
  <c r="D508" i="3" s="1"/>
  <c r="C508" i="3"/>
  <c r="B509" i="3"/>
  <c r="D509" i="3" s="1"/>
  <c r="C509" i="3"/>
  <c r="B510" i="3"/>
  <c r="D510" i="3" s="1"/>
  <c r="C510" i="3"/>
  <c r="B511" i="3"/>
  <c r="D511" i="3" s="1"/>
  <c r="C511" i="3"/>
  <c r="B512" i="3"/>
  <c r="D512" i="3" s="1"/>
  <c r="C512" i="3"/>
  <c r="B513" i="3"/>
  <c r="D513" i="3" s="1"/>
  <c r="C513" i="3"/>
  <c r="B514" i="3"/>
  <c r="D514" i="3" s="1"/>
  <c r="C514" i="3"/>
  <c r="B515" i="3"/>
  <c r="D515" i="3" s="1"/>
  <c r="C515" i="3"/>
  <c r="B516" i="3"/>
  <c r="D516" i="3" s="1"/>
  <c r="C516" i="3"/>
  <c r="B517" i="3"/>
  <c r="D517" i="3" s="1"/>
  <c r="C517" i="3"/>
  <c r="B518" i="3"/>
  <c r="D518" i="3" s="1"/>
  <c r="C518" i="3"/>
  <c r="B519" i="3"/>
  <c r="D519" i="3" s="1"/>
  <c r="C519" i="3"/>
  <c r="B520" i="3"/>
  <c r="D520" i="3" s="1"/>
  <c r="C520" i="3"/>
  <c r="B521" i="3"/>
  <c r="D521" i="3" s="1"/>
  <c r="C521" i="3"/>
  <c r="B522" i="3"/>
  <c r="D522" i="3" s="1"/>
  <c r="C522" i="3"/>
  <c r="B523" i="3"/>
  <c r="D523" i="3" s="1"/>
  <c r="C523" i="3"/>
  <c r="B524" i="3"/>
  <c r="D524" i="3" s="1"/>
  <c r="C524" i="3"/>
  <c r="B525" i="3"/>
  <c r="D525" i="3" s="1"/>
  <c r="C525" i="3"/>
  <c r="B526" i="3"/>
  <c r="D526" i="3" s="1"/>
  <c r="C526" i="3"/>
  <c r="B527" i="3"/>
  <c r="D527" i="3" s="1"/>
  <c r="C527" i="3"/>
  <c r="B528" i="3"/>
  <c r="D528" i="3" s="1"/>
  <c r="C528" i="3"/>
  <c r="B529" i="3"/>
  <c r="D529" i="3" s="1"/>
  <c r="C529" i="3"/>
  <c r="B530" i="3"/>
  <c r="D530" i="3" s="1"/>
  <c r="C530" i="3"/>
  <c r="B531" i="3"/>
  <c r="D531" i="3" s="1"/>
  <c r="C531" i="3"/>
  <c r="B532" i="3"/>
  <c r="D532" i="3" s="1"/>
  <c r="C532" i="3"/>
  <c r="B533" i="3"/>
  <c r="D533" i="3" s="1"/>
  <c r="C533" i="3"/>
  <c r="B534" i="3"/>
  <c r="D534" i="3" s="1"/>
  <c r="C534" i="3"/>
  <c r="B535" i="3"/>
  <c r="D535" i="3" s="1"/>
  <c r="C535" i="3"/>
  <c r="B536" i="3"/>
  <c r="D536" i="3" s="1"/>
  <c r="C536" i="3"/>
  <c r="B537" i="3"/>
  <c r="D537" i="3" s="1"/>
  <c r="C537" i="3"/>
  <c r="B538" i="3"/>
  <c r="D538" i="3" s="1"/>
  <c r="C538" i="3"/>
  <c r="B539" i="3"/>
  <c r="D539" i="3" s="1"/>
  <c r="C539" i="3"/>
  <c r="B540" i="3"/>
  <c r="D540" i="3" s="1"/>
  <c r="C540" i="3"/>
  <c r="B541" i="3"/>
  <c r="D541" i="3" s="1"/>
  <c r="C541" i="3"/>
  <c r="B542" i="3"/>
  <c r="D542" i="3" s="1"/>
  <c r="C542" i="3"/>
  <c r="B543" i="3"/>
  <c r="D543" i="3" s="1"/>
  <c r="C543" i="3"/>
  <c r="B544" i="3"/>
  <c r="D544" i="3" s="1"/>
  <c r="C544" i="3"/>
  <c r="B545" i="3"/>
  <c r="D545" i="3" s="1"/>
  <c r="C545" i="3"/>
  <c r="B546" i="3"/>
  <c r="D546" i="3" s="1"/>
  <c r="C546" i="3"/>
  <c r="B547" i="3"/>
  <c r="D547" i="3" s="1"/>
  <c r="C547" i="3"/>
  <c r="B548" i="3"/>
  <c r="D548" i="3" s="1"/>
  <c r="C548" i="3"/>
  <c r="B549" i="3"/>
  <c r="D549" i="3" s="1"/>
  <c r="C549" i="3"/>
  <c r="B550" i="3"/>
  <c r="D550" i="3" s="1"/>
  <c r="C550" i="3"/>
  <c r="B551" i="3"/>
  <c r="D551" i="3" s="1"/>
  <c r="C551" i="3"/>
  <c r="B552" i="3"/>
  <c r="D552" i="3" s="1"/>
  <c r="C552" i="3"/>
  <c r="B553" i="3"/>
  <c r="D553" i="3" s="1"/>
  <c r="C553" i="3"/>
  <c r="B554" i="3"/>
  <c r="D554" i="3" s="1"/>
  <c r="C554" i="3"/>
  <c r="B555" i="3"/>
  <c r="D555" i="3" s="1"/>
  <c r="C555" i="3"/>
  <c r="B556" i="3"/>
  <c r="D556" i="3" s="1"/>
  <c r="C556" i="3"/>
  <c r="B557" i="3"/>
  <c r="D557" i="3" s="1"/>
  <c r="C557" i="3"/>
  <c r="B558" i="3"/>
  <c r="D558" i="3" s="1"/>
  <c r="C558" i="3"/>
  <c r="B559" i="3"/>
  <c r="D559" i="3" s="1"/>
  <c r="C559" i="3"/>
  <c r="B560" i="3"/>
  <c r="D560" i="3" s="1"/>
  <c r="C560" i="3"/>
  <c r="B561" i="3"/>
  <c r="D561" i="3" s="1"/>
  <c r="C561" i="3"/>
  <c r="B562" i="3"/>
  <c r="D562" i="3" s="1"/>
  <c r="C562" i="3"/>
  <c r="B563" i="3"/>
  <c r="D563" i="3" s="1"/>
  <c r="C563" i="3"/>
  <c r="B564" i="3"/>
  <c r="D564" i="3" s="1"/>
  <c r="C564" i="3"/>
  <c r="B565" i="3"/>
  <c r="D565" i="3" s="1"/>
  <c r="C565" i="3"/>
  <c r="B566" i="3"/>
  <c r="D566" i="3" s="1"/>
  <c r="C566" i="3"/>
  <c r="B567" i="3"/>
  <c r="D567" i="3" s="1"/>
  <c r="C567" i="3"/>
  <c r="B568" i="3"/>
  <c r="D568" i="3" s="1"/>
  <c r="C568" i="3"/>
  <c r="B569" i="3"/>
  <c r="D569" i="3" s="1"/>
  <c r="C569" i="3"/>
  <c r="B570" i="3"/>
  <c r="D570" i="3" s="1"/>
  <c r="C570" i="3"/>
  <c r="B571" i="3"/>
  <c r="D571" i="3" s="1"/>
  <c r="C571" i="3"/>
  <c r="B572" i="3"/>
  <c r="D572" i="3" s="1"/>
  <c r="C572" i="3"/>
  <c r="B573" i="3"/>
  <c r="D573" i="3" s="1"/>
  <c r="C573" i="3"/>
  <c r="B574" i="3"/>
  <c r="D574" i="3" s="1"/>
  <c r="C574" i="3"/>
  <c r="B575" i="3"/>
  <c r="D575" i="3" s="1"/>
  <c r="C575" i="3"/>
  <c r="B576" i="3"/>
  <c r="D576" i="3" s="1"/>
  <c r="C576" i="3"/>
  <c r="B577" i="3"/>
  <c r="D577" i="3" s="1"/>
  <c r="C577" i="3"/>
  <c r="B578" i="3"/>
  <c r="D578" i="3" s="1"/>
  <c r="C578" i="3"/>
  <c r="B579" i="3"/>
  <c r="D579" i="3" s="1"/>
  <c r="C579" i="3"/>
  <c r="B580" i="3"/>
  <c r="D580" i="3" s="1"/>
  <c r="C580" i="3"/>
  <c r="B581" i="3"/>
  <c r="D581" i="3" s="1"/>
  <c r="C581" i="3"/>
  <c r="B582" i="3"/>
  <c r="D582" i="3" s="1"/>
  <c r="C582" i="3"/>
  <c r="B583" i="3"/>
  <c r="D583" i="3" s="1"/>
  <c r="C583" i="3"/>
  <c r="B584" i="3"/>
  <c r="D584" i="3" s="1"/>
  <c r="C584" i="3"/>
  <c r="B585" i="3"/>
  <c r="D585" i="3" s="1"/>
  <c r="C585" i="3"/>
  <c r="B586" i="3"/>
  <c r="D586" i="3" s="1"/>
  <c r="C586" i="3"/>
  <c r="B587" i="3"/>
  <c r="D587" i="3" s="1"/>
  <c r="C587" i="3"/>
  <c r="B588" i="3"/>
  <c r="D588" i="3" s="1"/>
  <c r="C588" i="3"/>
  <c r="B589" i="3"/>
  <c r="D589" i="3" s="1"/>
  <c r="C589" i="3"/>
  <c r="B590" i="3"/>
  <c r="D590" i="3" s="1"/>
  <c r="C590" i="3"/>
  <c r="B591" i="3"/>
  <c r="D591" i="3" s="1"/>
  <c r="C591" i="3"/>
  <c r="B592" i="3"/>
  <c r="D592" i="3" s="1"/>
  <c r="C592" i="3"/>
  <c r="B593" i="3"/>
  <c r="D593" i="3" s="1"/>
  <c r="C593" i="3"/>
  <c r="B594" i="3"/>
  <c r="D594" i="3" s="1"/>
  <c r="C594" i="3"/>
  <c r="B595" i="3"/>
  <c r="D595" i="3" s="1"/>
  <c r="C595" i="3"/>
  <c r="B596" i="3"/>
  <c r="D596" i="3" s="1"/>
  <c r="C596" i="3"/>
  <c r="B597" i="3"/>
  <c r="D597" i="3" s="1"/>
  <c r="C597" i="3"/>
  <c r="B598" i="3"/>
  <c r="D598" i="3" s="1"/>
  <c r="C598" i="3"/>
  <c r="B599" i="3"/>
  <c r="D599" i="3" s="1"/>
  <c r="C599" i="3"/>
  <c r="B600" i="3"/>
  <c r="D600" i="3" s="1"/>
  <c r="C600" i="3"/>
  <c r="B601" i="3"/>
  <c r="D601" i="3" s="1"/>
  <c r="C601" i="3"/>
  <c r="B602" i="3"/>
  <c r="D602" i="3" s="1"/>
  <c r="C602" i="3"/>
  <c r="B603" i="3"/>
  <c r="D603" i="3" s="1"/>
  <c r="C603" i="3"/>
  <c r="B604" i="3"/>
  <c r="D604" i="3" s="1"/>
  <c r="C604" i="3"/>
  <c r="B605" i="3"/>
  <c r="D605" i="3" s="1"/>
  <c r="C605" i="3"/>
  <c r="B606" i="3"/>
  <c r="D606" i="3" s="1"/>
  <c r="C606" i="3"/>
  <c r="B607" i="3"/>
  <c r="D607" i="3" s="1"/>
  <c r="C607" i="3"/>
  <c r="B608" i="3"/>
  <c r="D608" i="3" s="1"/>
  <c r="C608" i="3"/>
  <c r="B609" i="3"/>
  <c r="D609" i="3" s="1"/>
  <c r="C609" i="3"/>
  <c r="B610" i="3"/>
  <c r="D610" i="3" s="1"/>
  <c r="C610" i="3"/>
  <c r="B611" i="3"/>
  <c r="D611" i="3" s="1"/>
  <c r="C611" i="3"/>
  <c r="B612" i="3"/>
  <c r="D612" i="3" s="1"/>
  <c r="C612" i="3"/>
  <c r="B613" i="3"/>
  <c r="D613" i="3" s="1"/>
  <c r="C613" i="3"/>
  <c r="B614" i="3"/>
  <c r="D614" i="3" s="1"/>
  <c r="C614" i="3"/>
  <c r="B615" i="3"/>
  <c r="D615" i="3" s="1"/>
  <c r="C615" i="3"/>
  <c r="B616" i="3"/>
  <c r="D616" i="3" s="1"/>
  <c r="C616" i="3"/>
  <c r="B617" i="3"/>
  <c r="D617" i="3" s="1"/>
  <c r="C617" i="3"/>
  <c r="B618" i="3"/>
  <c r="D618" i="3" s="1"/>
  <c r="C618" i="3"/>
  <c r="B619" i="3"/>
  <c r="D619" i="3" s="1"/>
  <c r="C619" i="3"/>
  <c r="B620" i="3"/>
  <c r="D620" i="3" s="1"/>
  <c r="C620" i="3"/>
  <c r="B621" i="3"/>
  <c r="D621" i="3" s="1"/>
  <c r="C621" i="3"/>
  <c r="B622" i="3"/>
  <c r="D622" i="3" s="1"/>
  <c r="C622" i="3"/>
  <c r="B623" i="3"/>
  <c r="D623" i="3" s="1"/>
  <c r="C623" i="3"/>
  <c r="B624" i="3"/>
  <c r="D624" i="3" s="1"/>
  <c r="C624" i="3"/>
  <c r="B625" i="3"/>
  <c r="D625" i="3" s="1"/>
  <c r="C625" i="3"/>
  <c r="B626" i="3"/>
  <c r="D626" i="3" s="1"/>
  <c r="C626" i="3"/>
  <c r="B627" i="3"/>
  <c r="D627" i="3" s="1"/>
  <c r="C627" i="3"/>
  <c r="B628" i="3"/>
  <c r="D628" i="3" s="1"/>
  <c r="C628" i="3"/>
  <c r="B629" i="3"/>
  <c r="D629" i="3" s="1"/>
  <c r="C629" i="3"/>
  <c r="B630" i="3"/>
  <c r="D630" i="3" s="1"/>
  <c r="C630" i="3"/>
  <c r="B631" i="3"/>
  <c r="D631" i="3" s="1"/>
  <c r="C631" i="3"/>
  <c r="B632" i="3"/>
  <c r="D632" i="3" s="1"/>
  <c r="C632" i="3"/>
  <c r="B633" i="3"/>
  <c r="D633" i="3" s="1"/>
  <c r="C633" i="3"/>
  <c r="B634" i="3"/>
  <c r="D634" i="3" s="1"/>
  <c r="C634" i="3"/>
  <c r="B635" i="3"/>
  <c r="D635" i="3" s="1"/>
  <c r="C635" i="3"/>
  <c r="B636" i="3"/>
  <c r="D636" i="3" s="1"/>
  <c r="C636" i="3"/>
  <c r="B637" i="3"/>
  <c r="D637" i="3" s="1"/>
  <c r="C637" i="3"/>
  <c r="B638" i="3"/>
  <c r="D638" i="3" s="1"/>
  <c r="C638" i="3"/>
  <c r="B639" i="3"/>
  <c r="D639" i="3" s="1"/>
  <c r="C639" i="3"/>
  <c r="B640" i="3"/>
  <c r="D640" i="3" s="1"/>
  <c r="C640" i="3"/>
  <c r="B641" i="3"/>
  <c r="D641" i="3" s="1"/>
  <c r="C641" i="3"/>
  <c r="B642" i="3"/>
  <c r="D642" i="3" s="1"/>
  <c r="C642" i="3"/>
  <c r="B643" i="3"/>
  <c r="D643" i="3" s="1"/>
  <c r="C643" i="3"/>
  <c r="B644" i="3"/>
  <c r="D644" i="3" s="1"/>
  <c r="C644" i="3"/>
  <c r="B645" i="3"/>
  <c r="D645" i="3" s="1"/>
  <c r="C645" i="3"/>
  <c r="B646" i="3"/>
  <c r="D646" i="3" s="1"/>
  <c r="C646" i="3"/>
  <c r="B647" i="3"/>
  <c r="D647" i="3" s="1"/>
  <c r="C647" i="3"/>
  <c r="B648" i="3"/>
  <c r="D648" i="3" s="1"/>
  <c r="C648" i="3"/>
  <c r="B649" i="3"/>
  <c r="D649" i="3" s="1"/>
  <c r="C649" i="3"/>
  <c r="B650" i="3"/>
  <c r="D650" i="3" s="1"/>
  <c r="C650" i="3"/>
  <c r="B651" i="3"/>
  <c r="D651" i="3" s="1"/>
  <c r="C651" i="3"/>
  <c r="B652" i="3"/>
  <c r="D652" i="3" s="1"/>
  <c r="C652" i="3"/>
  <c r="B653" i="3"/>
  <c r="D653" i="3" s="1"/>
  <c r="C653" i="3"/>
  <c r="B654" i="3"/>
  <c r="D654" i="3" s="1"/>
  <c r="C654" i="3"/>
  <c r="B655" i="3"/>
  <c r="D655" i="3" s="1"/>
  <c r="C655" i="3"/>
  <c r="B656" i="3"/>
  <c r="D656" i="3" s="1"/>
  <c r="C656" i="3"/>
  <c r="B657" i="3"/>
  <c r="D657" i="3" s="1"/>
  <c r="C657" i="3"/>
  <c r="B658" i="3"/>
  <c r="D658" i="3" s="1"/>
  <c r="C658" i="3"/>
  <c r="B659" i="3"/>
  <c r="D659" i="3" s="1"/>
  <c r="C659" i="3"/>
  <c r="B660" i="3"/>
  <c r="D660" i="3" s="1"/>
  <c r="C660" i="3"/>
  <c r="B661" i="3"/>
  <c r="D661" i="3" s="1"/>
  <c r="C661" i="3"/>
  <c r="B662" i="3"/>
  <c r="D662" i="3" s="1"/>
  <c r="C662" i="3"/>
  <c r="B663" i="3"/>
  <c r="D663" i="3" s="1"/>
  <c r="C663" i="3"/>
  <c r="B664" i="3"/>
  <c r="D664" i="3" s="1"/>
  <c r="C664" i="3"/>
  <c r="B665" i="3"/>
  <c r="D665" i="3" s="1"/>
  <c r="C665" i="3"/>
  <c r="B666" i="3"/>
  <c r="D666" i="3" s="1"/>
  <c r="C666" i="3"/>
  <c r="B667" i="3"/>
  <c r="D667" i="3" s="1"/>
  <c r="C667" i="3"/>
  <c r="B668" i="3"/>
  <c r="D668" i="3" s="1"/>
  <c r="C668" i="3"/>
  <c r="B669" i="3"/>
  <c r="D669" i="3" s="1"/>
  <c r="C669" i="3"/>
  <c r="B670" i="3"/>
  <c r="D670" i="3" s="1"/>
  <c r="C670" i="3"/>
  <c r="B671" i="3"/>
  <c r="D671" i="3" s="1"/>
  <c r="C671" i="3"/>
  <c r="B672" i="3"/>
  <c r="D672" i="3" s="1"/>
  <c r="C672" i="3"/>
  <c r="B673" i="3"/>
  <c r="D673" i="3" s="1"/>
  <c r="C673" i="3"/>
  <c r="B674" i="3"/>
  <c r="D674" i="3" s="1"/>
  <c r="C674" i="3"/>
  <c r="B675" i="3"/>
  <c r="D675" i="3" s="1"/>
  <c r="C675" i="3"/>
  <c r="B676" i="3"/>
  <c r="D676" i="3" s="1"/>
  <c r="C676" i="3"/>
  <c r="B677" i="3"/>
  <c r="D677" i="3" s="1"/>
  <c r="C677" i="3"/>
  <c r="B678" i="3"/>
  <c r="D678" i="3" s="1"/>
  <c r="C678" i="3"/>
  <c r="B679" i="3"/>
  <c r="D679" i="3" s="1"/>
  <c r="C679" i="3"/>
  <c r="B680" i="3"/>
  <c r="D680" i="3" s="1"/>
  <c r="C680" i="3"/>
  <c r="B681" i="3"/>
  <c r="D681" i="3" s="1"/>
  <c r="C681" i="3"/>
  <c r="B682" i="3"/>
  <c r="D682" i="3" s="1"/>
  <c r="C682" i="3"/>
  <c r="B683" i="3"/>
  <c r="D683" i="3" s="1"/>
  <c r="C683" i="3"/>
  <c r="B684" i="3"/>
  <c r="D684" i="3" s="1"/>
  <c r="C684" i="3"/>
  <c r="B685" i="3"/>
  <c r="D685" i="3" s="1"/>
  <c r="C685" i="3"/>
  <c r="B686" i="3"/>
  <c r="D686" i="3" s="1"/>
  <c r="C686" i="3"/>
  <c r="B687" i="3"/>
  <c r="D687" i="3" s="1"/>
  <c r="C687" i="3"/>
  <c r="B688" i="3"/>
  <c r="D688" i="3" s="1"/>
  <c r="C688" i="3"/>
  <c r="B689" i="3"/>
  <c r="D689" i="3" s="1"/>
  <c r="C689" i="3"/>
  <c r="B690" i="3"/>
  <c r="D690" i="3" s="1"/>
  <c r="C690" i="3"/>
  <c r="B691" i="3"/>
  <c r="D691" i="3" s="1"/>
  <c r="C691" i="3"/>
  <c r="B692" i="3"/>
  <c r="D692" i="3" s="1"/>
  <c r="C692" i="3"/>
  <c r="B693" i="3"/>
  <c r="D693" i="3" s="1"/>
  <c r="C693" i="3"/>
  <c r="B694" i="3"/>
  <c r="D694" i="3" s="1"/>
  <c r="C694" i="3"/>
  <c r="B695" i="3"/>
  <c r="D695" i="3" s="1"/>
  <c r="C695" i="3"/>
  <c r="B696" i="3"/>
  <c r="D696" i="3" s="1"/>
  <c r="C696" i="3"/>
  <c r="B697" i="3"/>
  <c r="D697" i="3" s="1"/>
  <c r="C697" i="3"/>
  <c r="B698" i="3"/>
  <c r="D698" i="3" s="1"/>
  <c r="C698" i="3"/>
  <c r="B699" i="3"/>
  <c r="D699" i="3" s="1"/>
  <c r="C699" i="3"/>
  <c r="B700" i="3"/>
  <c r="D700" i="3" s="1"/>
  <c r="C700" i="3"/>
  <c r="B701" i="3"/>
  <c r="D701" i="3" s="1"/>
  <c r="C701" i="3"/>
  <c r="B702" i="3"/>
  <c r="D702" i="3" s="1"/>
  <c r="C702" i="3"/>
  <c r="B703" i="3"/>
  <c r="D703" i="3" s="1"/>
  <c r="C703" i="3"/>
  <c r="B704" i="3"/>
  <c r="D704" i="3" s="1"/>
  <c r="C704" i="3"/>
  <c r="B705" i="3"/>
  <c r="D705" i="3" s="1"/>
  <c r="C705" i="3"/>
  <c r="B706" i="3"/>
  <c r="D706" i="3" s="1"/>
  <c r="C706" i="3"/>
  <c r="B707" i="3"/>
  <c r="D707" i="3" s="1"/>
  <c r="C707" i="3"/>
  <c r="B708" i="3"/>
  <c r="D708" i="3" s="1"/>
  <c r="C708" i="3"/>
  <c r="B709" i="3"/>
  <c r="D709" i="3" s="1"/>
  <c r="C709" i="3"/>
  <c r="B710" i="3"/>
  <c r="D710" i="3" s="1"/>
  <c r="C710" i="3"/>
  <c r="B711" i="3"/>
  <c r="D711" i="3" s="1"/>
  <c r="C711" i="3"/>
  <c r="B712" i="3"/>
  <c r="D712" i="3" s="1"/>
  <c r="C712" i="3"/>
  <c r="B713" i="3"/>
  <c r="D713" i="3" s="1"/>
  <c r="C713" i="3"/>
  <c r="B714" i="3"/>
  <c r="D714" i="3" s="1"/>
  <c r="C714" i="3"/>
  <c r="B715" i="3"/>
  <c r="D715" i="3" s="1"/>
  <c r="C715" i="3"/>
  <c r="B716" i="3"/>
  <c r="D716" i="3" s="1"/>
  <c r="C716" i="3"/>
  <c r="B717" i="3"/>
  <c r="D717" i="3" s="1"/>
  <c r="C717" i="3"/>
  <c r="B718" i="3"/>
  <c r="D718" i="3" s="1"/>
  <c r="C718" i="3"/>
  <c r="B719" i="3"/>
  <c r="D719" i="3" s="1"/>
  <c r="C719" i="3"/>
  <c r="B720" i="3"/>
  <c r="D720" i="3" s="1"/>
  <c r="C720" i="3"/>
  <c r="B721" i="3"/>
  <c r="D721" i="3" s="1"/>
  <c r="C721" i="3"/>
  <c r="B722" i="3"/>
  <c r="D722" i="3" s="1"/>
  <c r="C722" i="3"/>
  <c r="B723" i="3"/>
  <c r="D723" i="3" s="1"/>
  <c r="C723" i="3"/>
  <c r="B724" i="3"/>
  <c r="D724" i="3" s="1"/>
  <c r="C724" i="3"/>
  <c r="B725" i="3"/>
  <c r="D725" i="3" s="1"/>
  <c r="C725" i="3"/>
  <c r="B726" i="3"/>
  <c r="D726" i="3" s="1"/>
  <c r="C726" i="3"/>
  <c r="B727" i="3"/>
  <c r="D727" i="3" s="1"/>
  <c r="C727" i="3"/>
  <c r="B728" i="3"/>
  <c r="D728" i="3" s="1"/>
  <c r="C728" i="3"/>
  <c r="B729" i="3"/>
  <c r="D729" i="3" s="1"/>
  <c r="C729" i="3"/>
  <c r="B730" i="3"/>
  <c r="D730" i="3" s="1"/>
  <c r="C730" i="3"/>
  <c r="B731" i="3"/>
  <c r="D731" i="3" s="1"/>
  <c r="C731" i="3"/>
  <c r="B732" i="3"/>
  <c r="D732" i="3" s="1"/>
  <c r="C732" i="3"/>
  <c r="B733" i="3"/>
  <c r="D733" i="3" s="1"/>
  <c r="C733" i="3"/>
  <c r="B734" i="3"/>
  <c r="D734" i="3" s="1"/>
  <c r="C734" i="3"/>
  <c r="B735" i="3"/>
  <c r="D735" i="3" s="1"/>
  <c r="C735" i="3"/>
  <c r="B736" i="3"/>
  <c r="D736" i="3" s="1"/>
  <c r="C736" i="3"/>
  <c r="B737" i="3"/>
  <c r="D737" i="3" s="1"/>
  <c r="C737" i="3"/>
  <c r="B738" i="3"/>
  <c r="D738" i="3" s="1"/>
  <c r="C738" i="3"/>
  <c r="B739" i="3"/>
  <c r="D739" i="3" s="1"/>
  <c r="C739" i="3"/>
  <c r="B740" i="3"/>
  <c r="D740" i="3" s="1"/>
  <c r="C740" i="3"/>
  <c r="B741" i="3"/>
  <c r="D741" i="3" s="1"/>
  <c r="C741" i="3"/>
  <c r="B742" i="3"/>
  <c r="D742" i="3" s="1"/>
  <c r="C742" i="3"/>
  <c r="B743" i="3"/>
  <c r="D743" i="3" s="1"/>
  <c r="C743" i="3"/>
  <c r="B744" i="3"/>
  <c r="D744" i="3" s="1"/>
  <c r="C744" i="3"/>
  <c r="B745" i="3"/>
  <c r="D745" i="3" s="1"/>
  <c r="C745" i="3"/>
  <c r="B746" i="3"/>
  <c r="D746" i="3" s="1"/>
  <c r="C746" i="3"/>
  <c r="B747" i="3"/>
  <c r="D747" i="3" s="1"/>
  <c r="C747" i="3"/>
  <c r="B748" i="3"/>
  <c r="D748" i="3" s="1"/>
  <c r="C748" i="3"/>
  <c r="B749" i="3"/>
  <c r="D749" i="3" s="1"/>
  <c r="C749" i="3"/>
  <c r="B750" i="3"/>
  <c r="D750" i="3" s="1"/>
  <c r="C750" i="3"/>
  <c r="B751" i="3"/>
  <c r="D751" i="3" s="1"/>
  <c r="C751" i="3"/>
  <c r="B752" i="3"/>
  <c r="D752" i="3" s="1"/>
  <c r="C752" i="3"/>
  <c r="B753" i="3"/>
  <c r="D753" i="3" s="1"/>
  <c r="C753" i="3"/>
  <c r="B754" i="3"/>
  <c r="D754" i="3" s="1"/>
  <c r="C754" i="3"/>
  <c r="B755" i="3"/>
  <c r="D755" i="3" s="1"/>
  <c r="C755" i="3"/>
  <c r="B756" i="3"/>
  <c r="D756" i="3" s="1"/>
  <c r="C756" i="3"/>
  <c r="B757" i="3"/>
  <c r="D757" i="3" s="1"/>
  <c r="C757" i="3"/>
  <c r="B758" i="3"/>
  <c r="D758" i="3" s="1"/>
  <c r="C758" i="3"/>
  <c r="B759" i="3"/>
  <c r="D759" i="3" s="1"/>
  <c r="C759" i="3"/>
  <c r="B760" i="3"/>
  <c r="D760" i="3" s="1"/>
  <c r="C760" i="3"/>
  <c r="B761" i="3"/>
  <c r="D761" i="3" s="1"/>
  <c r="C761" i="3"/>
  <c r="B762" i="3"/>
  <c r="D762" i="3" s="1"/>
  <c r="C762" i="3"/>
  <c r="B763" i="3"/>
  <c r="D763" i="3" s="1"/>
  <c r="C763" i="3"/>
  <c r="B764" i="3"/>
  <c r="D764" i="3" s="1"/>
  <c r="C764" i="3"/>
  <c r="B765" i="3"/>
  <c r="D765" i="3" s="1"/>
  <c r="C765" i="3"/>
  <c r="B766" i="3"/>
  <c r="D766" i="3" s="1"/>
  <c r="C766" i="3"/>
  <c r="B767" i="3"/>
  <c r="D767" i="3" s="1"/>
  <c r="C767" i="3"/>
  <c r="B768" i="3"/>
  <c r="D768" i="3" s="1"/>
  <c r="C768" i="3"/>
  <c r="B769" i="3"/>
  <c r="D769" i="3" s="1"/>
  <c r="C769" i="3"/>
  <c r="B770" i="3"/>
  <c r="D770" i="3" s="1"/>
  <c r="C770" i="3"/>
  <c r="B771" i="3"/>
  <c r="D771" i="3" s="1"/>
  <c r="C771" i="3"/>
  <c r="B772" i="3"/>
  <c r="D772" i="3" s="1"/>
  <c r="C772" i="3"/>
  <c r="B773" i="3"/>
  <c r="D773" i="3" s="1"/>
  <c r="C773" i="3"/>
  <c r="B774" i="3"/>
  <c r="D774" i="3" s="1"/>
  <c r="C774" i="3"/>
  <c r="B775" i="3"/>
  <c r="D775" i="3" s="1"/>
  <c r="C775" i="3"/>
  <c r="B776" i="3"/>
  <c r="D776" i="3" s="1"/>
  <c r="C776" i="3"/>
  <c r="B777" i="3"/>
  <c r="D777" i="3" s="1"/>
  <c r="C777" i="3"/>
  <c r="B778" i="3"/>
  <c r="D778" i="3" s="1"/>
  <c r="C778" i="3"/>
  <c r="B779" i="3"/>
  <c r="D779" i="3" s="1"/>
  <c r="C779" i="3"/>
  <c r="B780" i="3"/>
  <c r="D780" i="3" s="1"/>
  <c r="C780" i="3"/>
  <c r="B781" i="3"/>
  <c r="D781" i="3" s="1"/>
  <c r="C781" i="3"/>
  <c r="B782" i="3"/>
  <c r="D782" i="3" s="1"/>
  <c r="C782" i="3"/>
  <c r="B783" i="3"/>
  <c r="D783" i="3" s="1"/>
  <c r="C783" i="3"/>
  <c r="B784" i="3"/>
  <c r="D784" i="3" s="1"/>
  <c r="C784" i="3"/>
  <c r="B785" i="3"/>
  <c r="D785" i="3" s="1"/>
  <c r="C785" i="3"/>
  <c r="B786" i="3"/>
  <c r="D786" i="3" s="1"/>
  <c r="C786" i="3"/>
  <c r="B787" i="3"/>
  <c r="D787" i="3" s="1"/>
  <c r="C787" i="3"/>
  <c r="B788" i="3"/>
  <c r="D788" i="3" s="1"/>
  <c r="C788" i="3"/>
  <c r="B789" i="3"/>
  <c r="D789" i="3" s="1"/>
  <c r="C789" i="3"/>
  <c r="B790" i="3"/>
  <c r="D790" i="3" s="1"/>
  <c r="C790" i="3"/>
  <c r="B791" i="3"/>
  <c r="D791" i="3" s="1"/>
  <c r="C791" i="3"/>
  <c r="B792" i="3"/>
  <c r="D792" i="3" s="1"/>
  <c r="C792" i="3"/>
  <c r="B793" i="3"/>
  <c r="D793" i="3" s="1"/>
  <c r="C793" i="3"/>
  <c r="B794" i="3"/>
  <c r="D794" i="3" s="1"/>
  <c r="C794" i="3"/>
  <c r="B795" i="3"/>
  <c r="D795" i="3" s="1"/>
  <c r="C795" i="3"/>
  <c r="B796" i="3"/>
  <c r="D796" i="3" s="1"/>
  <c r="C796" i="3"/>
  <c r="B797" i="3"/>
  <c r="D797" i="3" s="1"/>
  <c r="C797" i="3"/>
  <c r="B798" i="3"/>
  <c r="D798" i="3" s="1"/>
  <c r="C798" i="3"/>
  <c r="B799" i="3"/>
  <c r="D799" i="3" s="1"/>
  <c r="C799" i="3"/>
  <c r="B800" i="3"/>
  <c r="D800" i="3" s="1"/>
  <c r="C800" i="3"/>
  <c r="B801" i="3"/>
  <c r="D801" i="3" s="1"/>
  <c r="C801" i="3"/>
  <c r="B802" i="3"/>
  <c r="D802" i="3" s="1"/>
  <c r="C802" i="3"/>
  <c r="B803" i="3"/>
  <c r="D803" i="3" s="1"/>
  <c r="C803" i="3"/>
  <c r="B804" i="3"/>
  <c r="D804" i="3" s="1"/>
  <c r="C804" i="3"/>
  <c r="B805" i="3"/>
  <c r="D805" i="3" s="1"/>
  <c r="C805" i="3"/>
  <c r="B806" i="3"/>
  <c r="D806" i="3" s="1"/>
  <c r="C806" i="3"/>
  <c r="B807" i="3"/>
  <c r="D807" i="3" s="1"/>
  <c r="C807" i="3"/>
  <c r="B808" i="3"/>
  <c r="D808" i="3" s="1"/>
  <c r="C808" i="3"/>
  <c r="B809" i="3"/>
  <c r="D809" i="3" s="1"/>
  <c r="C809" i="3"/>
  <c r="B810" i="3"/>
  <c r="D810" i="3" s="1"/>
  <c r="C810" i="3"/>
  <c r="B811" i="3"/>
  <c r="D811" i="3" s="1"/>
  <c r="C811" i="3"/>
  <c r="B812" i="3"/>
  <c r="D812" i="3" s="1"/>
  <c r="C812" i="3"/>
  <c r="B813" i="3"/>
  <c r="D813" i="3" s="1"/>
  <c r="C813" i="3"/>
  <c r="B814" i="3"/>
  <c r="D814" i="3" s="1"/>
  <c r="C814" i="3"/>
  <c r="B815" i="3"/>
  <c r="D815" i="3" s="1"/>
  <c r="C815" i="3"/>
  <c r="B816" i="3"/>
  <c r="D816" i="3" s="1"/>
  <c r="C816" i="3"/>
  <c r="B817" i="3"/>
  <c r="D817" i="3" s="1"/>
  <c r="C817" i="3"/>
  <c r="B818" i="3"/>
  <c r="D818" i="3" s="1"/>
  <c r="C818" i="3"/>
  <c r="B819" i="3"/>
  <c r="D819" i="3" s="1"/>
  <c r="C819" i="3"/>
  <c r="B820" i="3"/>
  <c r="D820" i="3" s="1"/>
  <c r="C820" i="3"/>
  <c r="B821" i="3"/>
  <c r="D821" i="3" s="1"/>
  <c r="C821" i="3"/>
  <c r="B822" i="3"/>
  <c r="D822" i="3" s="1"/>
  <c r="C822" i="3"/>
  <c r="B823" i="3"/>
  <c r="D823" i="3" s="1"/>
  <c r="C823" i="3"/>
  <c r="B824" i="3"/>
  <c r="D824" i="3" s="1"/>
  <c r="C824" i="3"/>
  <c r="B825" i="3"/>
  <c r="D825" i="3" s="1"/>
  <c r="C825" i="3"/>
  <c r="B826" i="3"/>
  <c r="D826" i="3" s="1"/>
  <c r="C826" i="3"/>
  <c r="B827" i="3"/>
  <c r="D827" i="3" s="1"/>
  <c r="C827" i="3"/>
  <c r="B828" i="3"/>
  <c r="D828" i="3" s="1"/>
  <c r="C828" i="3"/>
  <c r="B829" i="3"/>
  <c r="D829" i="3" s="1"/>
  <c r="C829" i="3"/>
  <c r="B830" i="3"/>
  <c r="D830" i="3" s="1"/>
  <c r="C830" i="3"/>
  <c r="B831" i="3"/>
  <c r="D831" i="3" s="1"/>
  <c r="C831" i="3"/>
  <c r="B832" i="3"/>
  <c r="D832" i="3" s="1"/>
  <c r="C832" i="3"/>
  <c r="B833" i="3"/>
  <c r="D833" i="3" s="1"/>
  <c r="C833" i="3"/>
  <c r="B834" i="3"/>
  <c r="D834" i="3" s="1"/>
  <c r="C834" i="3"/>
  <c r="B835" i="3"/>
  <c r="D835" i="3" s="1"/>
  <c r="C835" i="3"/>
  <c r="B836" i="3"/>
  <c r="D836" i="3" s="1"/>
  <c r="C836" i="3"/>
  <c r="B837" i="3"/>
  <c r="D837" i="3" s="1"/>
  <c r="C837" i="3"/>
  <c r="B838" i="3"/>
  <c r="D838" i="3" s="1"/>
  <c r="C838" i="3"/>
  <c r="B839" i="3"/>
  <c r="D839" i="3" s="1"/>
  <c r="C839" i="3"/>
  <c r="B840" i="3"/>
  <c r="D840" i="3" s="1"/>
  <c r="C840" i="3"/>
  <c r="B841" i="3"/>
  <c r="D841" i="3" s="1"/>
  <c r="C841" i="3"/>
  <c r="B842" i="3"/>
  <c r="D842" i="3" s="1"/>
  <c r="C842" i="3"/>
  <c r="B843" i="3"/>
  <c r="D843" i="3" s="1"/>
  <c r="C843" i="3"/>
  <c r="B844" i="3"/>
  <c r="D844" i="3" s="1"/>
  <c r="C844" i="3"/>
  <c r="B845" i="3"/>
  <c r="D845" i="3" s="1"/>
  <c r="C845" i="3"/>
  <c r="B846" i="3"/>
  <c r="D846" i="3" s="1"/>
  <c r="C846" i="3"/>
  <c r="B847" i="3"/>
  <c r="D847" i="3" s="1"/>
  <c r="C847" i="3"/>
  <c r="B848" i="3"/>
  <c r="D848" i="3" s="1"/>
  <c r="C848" i="3"/>
  <c r="B849" i="3"/>
  <c r="D849" i="3" s="1"/>
  <c r="C849" i="3"/>
  <c r="B850" i="3"/>
  <c r="D850" i="3" s="1"/>
  <c r="C850" i="3"/>
  <c r="B851" i="3"/>
  <c r="D851" i="3" s="1"/>
  <c r="C851" i="3"/>
  <c r="B852" i="3"/>
  <c r="D852" i="3" s="1"/>
  <c r="C852" i="3"/>
  <c r="B853" i="3"/>
  <c r="D853" i="3" s="1"/>
  <c r="C853" i="3"/>
  <c r="B854" i="3"/>
  <c r="D854" i="3" s="1"/>
  <c r="C854" i="3"/>
  <c r="B855" i="3"/>
  <c r="D855" i="3" s="1"/>
  <c r="C855" i="3"/>
  <c r="B856" i="3"/>
  <c r="D856" i="3" s="1"/>
  <c r="C856" i="3"/>
  <c r="B857" i="3"/>
  <c r="D857" i="3" s="1"/>
  <c r="C857" i="3"/>
  <c r="B858" i="3"/>
  <c r="D858" i="3" s="1"/>
  <c r="C858" i="3"/>
  <c r="B859" i="3"/>
  <c r="D859" i="3" s="1"/>
  <c r="C859" i="3"/>
  <c r="B860" i="3"/>
  <c r="D860" i="3" s="1"/>
  <c r="C860" i="3"/>
  <c r="B861" i="3"/>
  <c r="D861" i="3" s="1"/>
  <c r="C861" i="3"/>
  <c r="B862" i="3"/>
  <c r="D862" i="3" s="1"/>
  <c r="C862" i="3"/>
  <c r="B863" i="3"/>
  <c r="D863" i="3" s="1"/>
  <c r="C863" i="3"/>
  <c r="B864" i="3"/>
  <c r="D864" i="3" s="1"/>
  <c r="C864" i="3"/>
  <c r="B865" i="3"/>
  <c r="D865" i="3" s="1"/>
  <c r="C865" i="3"/>
  <c r="B866" i="3"/>
  <c r="D866" i="3" s="1"/>
  <c r="C866" i="3"/>
  <c r="B867" i="3"/>
  <c r="D867" i="3" s="1"/>
  <c r="C867" i="3"/>
  <c r="B868" i="3"/>
  <c r="D868" i="3" s="1"/>
  <c r="C868" i="3"/>
  <c r="B869" i="3"/>
  <c r="D869" i="3" s="1"/>
  <c r="C869" i="3"/>
  <c r="B870" i="3"/>
  <c r="D870" i="3" s="1"/>
  <c r="C870" i="3"/>
  <c r="B871" i="3"/>
  <c r="D871" i="3" s="1"/>
  <c r="C871" i="3"/>
  <c r="B872" i="3"/>
  <c r="D872" i="3" s="1"/>
  <c r="C872" i="3"/>
  <c r="B873" i="3"/>
  <c r="D873" i="3" s="1"/>
  <c r="C873" i="3"/>
  <c r="B874" i="3"/>
  <c r="D874" i="3" s="1"/>
  <c r="C874" i="3"/>
  <c r="B875" i="3"/>
  <c r="D875" i="3" s="1"/>
  <c r="C875" i="3"/>
  <c r="B876" i="3"/>
  <c r="D876" i="3" s="1"/>
  <c r="C876" i="3"/>
  <c r="B877" i="3"/>
  <c r="D877" i="3" s="1"/>
  <c r="C877" i="3"/>
  <c r="B878" i="3"/>
  <c r="D878" i="3" s="1"/>
  <c r="C878" i="3"/>
  <c r="B879" i="3"/>
  <c r="D879" i="3" s="1"/>
  <c r="C879" i="3"/>
  <c r="B880" i="3"/>
  <c r="D880" i="3" s="1"/>
  <c r="C880" i="3"/>
  <c r="B881" i="3"/>
  <c r="D881" i="3" s="1"/>
  <c r="C881" i="3"/>
  <c r="B882" i="3"/>
  <c r="D882" i="3" s="1"/>
  <c r="C882" i="3"/>
  <c r="B883" i="3"/>
  <c r="D883" i="3" s="1"/>
  <c r="C883" i="3"/>
  <c r="B884" i="3"/>
  <c r="D884" i="3" s="1"/>
  <c r="C884" i="3"/>
  <c r="B885" i="3"/>
  <c r="D885" i="3" s="1"/>
  <c r="C885" i="3"/>
  <c r="B886" i="3"/>
  <c r="D886" i="3" s="1"/>
  <c r="C886" i="3"/>
  <c r="B887" i="3"/>
  <c r="D887" i="3" s="1"/>
  <c r="C887" i="3"/>
  <c r="B888" i="3"/>
  <c r="D888" i="3" s="1"/>
  <c r="C888" i="3"/>
  <c r="B889" i="3"/>
  <c r="D889" i="3" s="1"/>
  <c r="C889" i="3"/>
  <c r="B890" i="3"/>
  <c r="D890" i="3" s="1"/>
  <c r="C890" i="3"/>
  <c r="B891" i="3"/>
  <c r="D891" i="3" s="1"/>
  <c r="C891" i="3"/>
  <c r="B892" i="3"/>
  <c r="D892" i="3" s="1"/>
  <c r="C892" i="3"/>
  <c r="B893" i="3"/>
  <c r="D893" i="3" s="1"/>
  <c r="C893" i="3"/>
  <c r="B894" i="3"/>
  <c r="D894" i="3" s="1"/>
  <c r="C894" i="3"/>
  <c r="B895" i="3"/>
  <c r="D895" i="3" s="1"/>
  <c r="C895" i="3"/>
  <c r="B896" i="3"/>
  <c r="D896" i="3" s="1"/>
  <c r="C896" i="3"/>
  <c r="B897" i="3"/>
  <c r="D897" i="3" s="1"/>
  <c r="C897" i="3"/>
  <c r="B898" i="3"/>
  <c r="D898" i="3" s="1"/>
  <c r="C898" i="3"/>
  <c r="B899" i="3"/>
  <c r="D899" i="3" s="1"/>
  <c r="C899" i="3"/>
  <c r="B900" i="3"/>
  <c r="D900" i="3" s="1"/>
  <c r="C900" i="3"/>
  <c r="B901" i="3"/>
  <c r="D901" i="3" s="1"/>
  <c r="C901" i="3"/>
  <c r="B902" i="3"/>
  <c r="D902" i="3" s="1"/>
  <c r="C902" i="3"/>
  <c r="B903" i="3"/>
  <c r="D903" i="3" s="1"/>
  <c r="C903" i="3"/>
  <c r="B904" i="3"/>
  <c r="D904" i="3" s="1"/>
  <c r="C904" i="3"/>
  <c r="B905" i="3"/>
  <c r="D905" i="3" s="1"/>
  <c r="C905" i="3"/>
  <c r="B906" i="3"/>
  <c r="D906" i="3" s="1"/>
  <c r="C906" i="3"/>
  <c r="B907" i="3"/>
  <c r="D907" i="3" s="1"/>
  <c r="C907" i="3"/>
  <c r="B908" i="3"/>
  <c r="D908" i="3" s="1"/>
  <c r="C908" i="3"/>
  <c r="B909" i="3"/>
  <c r="D909" i="3" s="1"/>
  <c r="C909" i="3"/>
  <c r="B910" i="3"/>
  <c r="D910" i="3" s="1"/>
  <c r="C910" i="3"/>
  <c r="B911" i="3"/>
  <c r="D911" i="3" s="1"/>
  <c r="C911" i="3"/>
  <c r="B912" i="3"/>
  <c r="D912" i="3" s="1"/>
  <c r="C912" i="3"/>
  <c r="B913" i="3"/>
  <c r="D913" i="3" s="1"/>
  <c r="C913" i="3"/>
  <c r="B914" i="3"/>
  <c r="D914" i="3" s="1"/>
  <c r="C914" i="3"/>
  <c r="B915" i="3"/>
  <c r="D915" i="3" s="1"/>
  <c r="C915" i="3"/>
  <c r="B916" i="3"/>
  <c r="D916" i="3" s="1"/>
  <c r="C916" i="3"/>
  <c r="B917" i="3"/>
  <c r="D917" i="3" s="1"/>
  <c r="C917" i="3"/>
  <c r="B918" i="3"/>
  <c r="D918" i="3" s="1"/>
  <c r="C918" i="3"/>
  <c r="B919" i="3"/>
  <c r="D919" i="3" s="1"/>
  <c r="C919" i="3"/>
  <c r="B920" i="3"/>
  <c r="D920" i="3" s="1"/>
  <c r="C920" i="3"/>
  <c r="B921" i="3"/>
  <c r="D921" i="3" s="1"/>
  <c r="C921" i="3"/>
  <c r="B922" i="3"/>
  <c r="D922" i="3" s="1"/>
  <c r="C922" i="3"/>
  <c r="B923" i="3"/>
  <c r="D923" i="3" s="1"/>
  <c r="C923" i="3"/>
  <c r="B924" i="3"/>
  <c r="D924" i="3" s="1"/>
  <c r="C924" i="3"/>
  <c r="B925" i="3"/>
  <c r="D925" i="3" s="1"/>
  <c r="C925" i="3"/>
  <c r="B926" i="3"/>
  <c r="D926" i="3" s="1"/>
  <c r="C926" i="3"/>
  <c r="B927" i="3"/>
  <c r="D927" i="3" s="1"/>
  <c r="C927" i="3"/>
  <c r="B928" i="3"/>
  <c r="D928" i="3" s="1"/>
  <c r="C928" i="3"/>
  <c r="B929" i="3"/>
  <c r="D929" i="3" s="1"/>
  <c r="C929" i="3"/>
  <c r="B930" i="3"/>
  <c r="D930" i="3" s="1"/>
  <c r="C930" i="3"/>
  <c r="B931" i="3"/>
  <c r="D931" i="3" s="1"/>
  <c r="C931" i="3"/>
  <c r="B932" i="3"/>
  <c r="D932" i="3" s="1"/>
  <c r="C932" i="3"/>
  <c r="B933" i="3"/>
  <c r="D933" i="3" s="1"/>
  <c r="C933" i="3"/>
  <c r="B934" i="3"/>
  <c r="D934" i="3" s="1"/>
  <c r="C934" i="3"/>
  <c r="B935" i="3"/>
  <c r="D935" i="3" s="1"/>
  <c r="C935" i="3"/>
  <c r="B936" i="3"/>
  <c r="D936" i="3" s="1"/>
  <c r="C936" i="3"/>
  <c r="B937" i="3"/>
  <c r="D937" i="3" s="1"/>
  <c r="C937" i="3"/>
  <c r="B938" i="3"/>
  <c r="D938" i="3" s="1"/>
  <c r="C938" i="3"/>
  <c r="B939" i="3"/>
  <c r="D939" i="3" s="1"/>
  <c r="C939" i="3"/>
  <c r="B940" i="3"/>
  <c r="D940" i="3" s="1"/>
  <c r="C940" i="3"/>
  <c r="B941" i="3"/>
  <c r="D941" i="3" s="1"/>
  <c r="C941" i="3"/>
  <c r="B942" i="3"/>
  <c r="D942" i="3" s="1"/>
  <c r="C942" i="3"/>
  <c r="B943" i="3"/>
  <c r="D943" i="3" s="1"/>
  <c r="C943" i="3"/>
  <c r="B944" i="3"/>
  <c r="D944" i="3" s="1"/>
  <c r="C944" i="3"/>
  <c r="B945" i="3"/>
  <c r="D945" i="3" s="1"/>
  <c r="C945" i="3"/>
  <c r="B946" i="3"/>
  <c r="D946" i="3" s="1"/>
  <c r="C946" i="3"/>
  <c r="B947" i="3"/>
  <c r="D947" i="3" s="1"/>
  <c r="C947" i="3"/>
  <c r="B948" i="3"/>
  <c r="D948" i="3" s="1"/>
  <c r="C948" i="3"/>
  <c r="B949" i="3"/>
  <c r="D949" i="3" s="1"/>
  <c r="C949" i="3"/>
  <c r="B950" i="3"/>
  <c r="D950" i="3" s="1"/>
  <c r="C950" i="3"/>
  <c r="B951" i="3"/>
  <c r="D951" i="3" s="1"/>
  <c r="C951" i="3"/>
  <c r="B952" i="3"/>
  <c r="D952" i="3" s="1"/>
  <c r="C952" i="3"/>
  <c r="B953" i="3"/>
  <c r="D953" i="3" s="1"/>
  <c r="C953" i="3"/>
  <c r="B954" i="3"/>
  <c r="D954" i="3" s="1"/>
  <c r="C954" i="3"/>
  <c r="B955" i="3"/>
  <c r="D955" i="3" s="1"/>
  <c r="C955" i="3"/>
  <c r="B956" i="3"/>
  <c r="D956" i="3" s="1"/>
  <c r="C956" i="3"/>
  <c r="B957" i="3"/>
  <c r="D957" i="3" s="1"/>
  <c r="C957" i="3"/>
  <c r="B958" i="3"/>
  <c r="D958" i="3" s="1"/>
  <c r="C958" i="3"/>
  <c r="B959" i="3"/>
  <c r="D959" i="3" s="1"/>
  <c r="C959" i="3"/>
  <c r="B960" i="3"/>
  <c r="D960" i="3" s="1"/>
  <c r="C960" i="3"/>
  <c r="B961" i="3"/>
  <c r="D961" i="3" s="1"/>
  <c r="C961" i="3"/>
  <c r="B962" i="3"/>
  <c r="D962" i="3" s="1"/>
  <c r="C962" i="3"/>
  <c r="B963" i="3"/>
  <c r="D963" i="3" s="1"/>
  <c r="C963" i="3"/>
  <c r="B964" i="3"/>
  <c r="D964" i="3" s="1"/>
  <c r="C964" i="3"/>
  <c r="B965" i="3"/>
  <c r="D965" i="3" s="1"/>
  <c r="C965" i="3"/>
  <c r="B966" i="3"/>
  <c r="D966" i="3" s="1"/>
  <c r="C966" i="3"/>
  <c r="B967" i="3"/>
  <c r="D967" i="3" s="1"/>
  <c r="C967" i="3"/>
  <c r="B968" i="3"/>
  <c r="D968" i="3" s="1"/>
  <c r="C968" i="3"/>
  <c r="B969" i="3"/>
  <c r="D969" i="3" s="1"/>
  <c r="C969" i="3"/>
  <c r="B970" i="3"/>
  <c r="D970" i="3" s="1"/>
  <c r="C970" i="3"/>
  <c r="B971" i="3"/>
  <c r="D971" i="3" s="1"/>
  <c r="C971" i="3"/>
  <c r="B972" i="3"/>
  <c r="D972" i="3" s="1"/>
  <c r="C972" i="3"/>
  <c r="B973" i="3"/>
  <c r="D973" i="3" s="1"/>
  <c r="C973" i="3"/>
  <c r="B974" i="3"/>
  <c r="D974" i="3" s="1"/>
  <c r="C974" i="3"/>
  <c r="B975" i="3"/>
  <c r="D975" i="3" s="1"/>
  <c r="C975" i="3"/>
  <c r="B976" i="3"/>
  <c r="D976" i="3" s="1"/>
  <c r="C976" i="3"/>
  <c r="B977" i="3"/>
  <c r="D977" i="3" s="1"/>
  <c r="C977" i="3"/>
  <c r="B978" i="3"/>
  <c r="D978" i="3" s="1"/>
  <c r="C978" i="3"/>
  <c r="B979" i="3"/>
  <c r="D979" i="3" s="1"/>
  <c r="C979" i="3"/>
  <c r="B980" i="3"/>
  <c r="D980" i="3" s="1"/>
  <c r="C980" i="3"/>
  <c r="B981" i="3"/>
  <c r="D981" i="3" s="1"/>
  <c r="C981" i="3"/>
  <c r="B982" i="3"/>
  <c r="D982" i="3" s="1"/>
  <c r="C982" i="3"/>
  <c r="B983" i="3"/>
  <c r="D983" i="3" s="1"/>
  <c r="C983" i="3"/>
  <c r="B984" i="3"/>
  <c r="D984" i="3" s="1"/>
  <c r="C984" i="3"/>
  <c r="B985" i="3"/>
  <c r="D985" i="3" s="1"/>
  <c r="C985" i="3"/>
  <c r="B986" i="3"/>
  <c r="D986" i="3" s="1"/>
  <c r="C986" i="3"/>
  <c r="B987" i="3"/>
  <c r="D987" i="3" s="1"/>
  <c r="C987" i="3"/>
  <c r="B988" i="3"/>
  <c r="D988" i="3" s="1"/>
  <c r="C988" i="3"/>
  <c r="B989" i="3"/>
  <c r="D989" i="3" s="1"/>
  <c r="C989" i="3"/>
  <c r="B990" i="3"/>
  <c r="D990" i="3" s="1"/>
  <c r="C990" i="3"/>
  <c r="B991" i="3"/>
  <c r="D991" i="3" s="1"/>
  <c r="C991" i="3"/>
  <c r="B992" i="3"/>
  <c r="D992" i="3" s="1"/>
  <c r="C992" i="3"/>
  <c r="B993" i="3"/>
  <c r="D993" i="3" s="1"/>
  <c r="C993" i="3"/>
  <c r="B994" i="3"/>
  <c r="D994" i="3" s="1"/>
  <c r="C994" i="3"/>
  <c r="B995" i="3"/>
  <c r="D995" i="3" s="1"/>
  <c r="C995" i="3"/>
  <c r="B996" i="3"/>
  <c r="D996" i="3" s="1"/>
  <c r="C996" i="3"/>
  <c r="B997" i="3"/>
  <c r="D997" i="3" s="1"/>
  <c r="C997" i="3"/>
  <c r="B998" i="3"/>
  <c r="D998" i="3" s="1"/>
  <c r="C998" i="3"/>
  <c r="B999" i="3"/>
  <c r="D999" i="3" s="1"/>
  <c r="C999" i="3"/>
  <c r="B1000" i="3"/>
  <c r="D1000" i="3" s="1"/>
  <c r="C1000" i="3"/>
  <c r="B1001" i="3"/>
  <c r="D1001" i="3" s="1"/>
  <c r="C1001" i="3"/>
  <c r="B1002" i="3"/>
  <c r="D1002" i="3" s="1"/>
  <c r="C1002" i="3"/>
  <c r="B1003" i="3"/>
  <c r="D1003" i="3" s="1"/>
  <c r="C1003" i="3"/>
  <c r="B1004" i="3"/>
  <c r="D1004" i="3" s="1"/>
  <c r="C1004" i="3"/>
  <c r="B1005" i="3"/>
  <c r="D1005" i="3" s="1"/>
  <c r="C1005" i="3"/>
  <c r="B1006" i="3"/>
  <c r="D1006" i="3" s="1"/>
  <c r="C1006" i="3"/>
  <c r="B1007" i="3"/>
  <c r="D1007" i="3" s="1"/>
  <c r="C1007" i="3"/>
  <c r="B1008" i="3"/>
  <c r="D1008" i="3" s="1"/>
  <c r="C1008" i="3"/>
  <c r="B1009" i="3"/>
  <c r="D1009" i="3" s="1"/>
  <c r="C1009" i="3"/>
  <c r="B1010" i="3"/>
  <c r="D1010" i="3" s="1"/>
  <c r="C1010" i="3"/>
  <c r="B1011" i="3"/>
  <c r="D1011" i="3" s="1"/>
  <c r="C1011" i="3"/>
  <c r="B1012" i="3"/>
  <c r="D1012" i="3" s="1"/>
  <c r="C1012" i="3"/>
  <c r="B1013" i="3"/>
  <c r="D1013" i="3" s="1"/>
  <c r="C1013" i="3"/>
  <c r="B1014" i="3"/>
  <c r="D1014" i="3" s="1"/>
  <c r="C1014" i="3"/>
  <c r="B1015" i="3"/>
  <c r="D1015" i="3" s="1"/>
  <c r="C1015" i="3"/>
  <c r="B1016" i="3"/>
  <c r="D1016" i="3" s="1"/>
  <c r="C1016" i="3"/>
  <c r="B1017" i="3"/>
  <c r="D1017" i="3" s="1"/>
  <c r="C1017" i="3"/>
  <c r="B1018" i="3"/>
  <c r="D1018" i="3" s="1"/>
  <c r="C1018" i="3"/>
  <c r="B1019" i="3"/>
  <c r="D1019" i="3" s="1"/>
  <c r="C1019" i="3"/>
  <c r="B1020" i="3"/>
  <c r="D1020" i="3" s="1"/>
  <c r="C1020" i="3"/>
  <c r="B1021" i="3"/>
  <c r="D1021" i="3" s="1"/>
  <c r="C1021" i="3"/>
  <c r="B1022" i="3"/>
  <c r="D1022" i="3" s="1"/>
  <c r="C1022" i="3"/>
  <c r="B1023" i="3"/>
  <c r="D1023" i="3" s="1"/>
  <c r="C1023" i="3"/>
  <c r="B1024" i="3"/>
  <c r="D1024" i="3" s="1"/>
  <c r="C1024" i="3"/>
  <c r="B1025" i="3"/>
  <c r="D1025" i="3" s="1"/>
  <c r="C1025" i="3"/>
  <c r="B1026" i="3"/>
  <c r="D1026" i="3" s="1"/>
  <c r="C1026" i="3"/>
  <c r="B1027" i="3"/>
  <c r="D1027" i="3" s="1"/>
  <c r="C1027" i="3"/>
  <c r="B1028" i="3"/>
  <c r="D1028" i="3" s="1"/>
  <c r="C1028" i="3"/>
  <c r="B1029" i="3"/>
  <c r="D1029" i="3" s="1"/>
  <c r="C1029" i="3"/>
  <c r="B1030" i="3"/>
  <c r="D1030" i="3" s="1"/>
  <c r="C1030" i="3"/>
  <c r="B1031" i="3"/>
  <c r="D1031" i="3" s="1"/>
  <c r="C1031" i="3"/>
  <c r="B1032" i="3"/>
  <c r="D1032" i="3" s="1"/>
  <c r="C1032" i="3"/>
  <c r="B1033" i="3"/>
  <c r="D1033" i="3" s="1"/>
  <c r="C1033" i="3"/>
  <c r="B1034" i="3"/>
  <c r="D1034" i="3" s="1"/>
  <c r="C1034" i="3"/>
  <c r="B1035" i="3"/>
  <c r="D1035" i="3" s="1"/>
  <c r="C1035" i="3"/>
  <c r="B1036" i="3"/>
  <c r="D1036" i="3" s="1"/>
  <c r="C1036" i="3"/>
  <c r="B1037" i="3"/>
  <c r="D1037" i="3" s="1"/>
  <c r="C1037" i="3"/>
  <c r="B1038" i="3"/>
  <c r="D1038" i="3" s="1"/>
  <c r="C1038" i="3"/>
  <c r="B1039" i="3"/>
  <c r="D1039" i="3" s="1"/>
  <c r="C1039" i="3"/>
  <c r="B1040" i="3"/>
  <c r="D1040" i="3" s="1"/>
  <c r="C1040" i="3"/>
  <c r="B1041" i="3"/>
  <c r="D1041" i="3" s="1"/>
  <c r="C1041" i="3"/>
  <c r="B1042" i="3"/>
  <c r="D1042" i="3" s="1"/>
  <c r="C1042" i="3"/>
  <c r="B1043" i="3"/>
  <c r="D1043" i="3" s="1"/>
  <c r="C1043" i="3"/>
  <c r="B1044" i="3"/>
  <c r="D1044" i="3" s="1"/>
  <c r="C1044" i="3"/>
  <c r="B1045" i="3"/>
  <c r="D1045" i="3" s="1"/>
  <c r="C1045" i="3"/>
  <c r="B1046" i="3"/>
  <c r="D1046" i="3" s="1"/>
  <c r="C1046" i="3"/>
  <c r="B1047" i="3"/>
  <c r="D1047" i="3" s="1"/>
  <c r="C1047" i="3"/>
  <c r="B1048" i="3"/>
  <c r="D1048" i="3" s="1"/>
  <c r="C1048" i="3"/>
  <c r="B1049" i="3"/>
  <c r="D1049" i="3" s="1"/>
  <c r="C1049" i="3"/>
  <c r="B1050" i="3"/>
  <c r="D1050" i="3" s="1"/>
  <c r="C1050" i="3"/>
  <c r="B1051" i="3"/>
  <c r="D1051" i="3" s="1"/>
  <c r="C1051" i="3"/>
  <c r="B1052" i="3"/>
  <c r="D1052" i="3" s="1"/>
  <c r="C1052" i="3"/>
  <c r="B1053" i="3"/>
  <c r="D1053" i="3" s="1"/>
  <c r="C1053" i="3"/>
  <c r="B1054" i="3"/>
  <c r="D1054" i="3" s="1"/>
  <c r="C1054" i="3"/>
  <c r="B1055" i="3"/>
  <c r="D1055" i="3" s="1"/>
  <c r="C1055" i="3"/>
  <c r="B1056" i="3"/>
  <c r="D1056" i="3" s="1"/>
  <c r="C1056" i="3"/>
  <c r="B1057" i="3"/>
  <c r="D1057" i="3" s="1"/>
  <c r="C1057" i="3"/>
  <c r="B1058" i="3"/>
  <c r="D1058" i="3" s="1"/>
  <c r="C1058" i="3"/>
  <c r="B1059" i="3"/>
  <c r="D1059" i="3" s="1"/>
  <c r="C1059" i="3"/>
  <c r="B1060" i="3"/>
  <c r="D1060" i="3" s="1"/>
  <c r="C1060" i="3"/>
  <c r="B1061" i="3"/>
  <c r="D1061" i="3" s="1"/>
  <c r="C1061" i="3"/>
  <c r="B1062" i="3"/>
  <c r="D1062" i="3" s="1"/>
  <c r="C1062" i="3"/>
  <c r="B1063" i="3"/>
  <c r="D1063" i="3" s="1"/>
  <c r="C1063" i="3"/>
  <c r="B1064" i="3"/>
  <c r="D1064" i="3" s="1"/>
  <c r="C1064" i="3"/>
  <c r="B1065" i="3"/>
  <c r="D1065" i="3" s="1"/>
  <c r="C1065" i="3"/>
  <c r="B1066" i="3"/>
  <c r="D1066" i="3" s="1"/>
  <c r="C1066" i="3"/>
  <c r="B1067" i="3"/>
  <c r="D1067" i="3" s="1"/>
  <c r="C1067" i="3"/>
  <c r="B1068" i="3"/>
  <c r="D1068" i="3" s="1"/>
  <c r="C1068" i="3"/>
  <c r="B1069" i="3"/>
  <c r="D1069" i="3" s="1"/>
  <c r="C1069" i="3"/>
  <c r="B1070" i="3"/>
  <c r="D1070" i="3" s="1"/>
  <c r="C1070" i="3"/>
  <c r="B1071" i="3"/>
  <c r="D1071" i="3" s="1"/>
  <c r="C1071" i="3"/>
  <c r="B1072" i="3"/>
  <c r="D1072" i="3" s="1"/>
  <c r="C1072" i="3"/>
  <c r="B1073" i="3"/>
  <c r="D1073" i="3" s="1"/>
  <c r="C1073" i="3"/>
  <c r="B1074" i="3"/>
  <c r="D1074" i="3" s="1"/>
  <c r="C1074" i="3"/>
  <c r="B1075" i="3"/>
  <c r="D1075" i="3" s="1"/>
  <c r="C1075" i="3"/>
  <c r="B1076" i="3"/>
  <c r="D1076" i="3" s="1"/>
  <c r="C1076" i="3"/>
  <c r="B1077" i="3"/>
  <c r="D1077" i="3" s="1"/>
  <c r="C1077" i="3"/>
  <c r="B1078" i="3"/>
  <c r="D1078" i="3" s="1"/>
  <c r="C1078" i="3"/>
  <c r="B1079" i="3"/>
  <c r="D1079" i="3" s="1"/>
  <c r="C1079" i="3"/>
  <c r="B1080" i="3"/>
  <c r="D1080" i="3" s="1"/>
  <c r="C1080" i="3"/>
  <c r="B1081" i="3"/>
  <c r="D1081" i="3" s="1"/>
  <c r="C1081" i="3"/>
  <c r="B1082" i="3"/>
  <c r="D1082" i="3" s="1"/>
  <c r="C1082" i="3"/>
  <c r="B1083" i="3"/>
  <c r="D1083" i="3" s="1"/>
  <c r="C1083" i="3"/>
  <c r="B1084" i="3"/>
  <c r="D1084" i="3" s="1"/>
  <c r="C1084" i="3"/>
  <c r="B1085" i="3"/>
  <c r="D1085" i="3" s="1"/>
  <c r="C1085" i="3"/>
  <c r="B1086" i="3"/>
  <c r="D1086" i="3" s="1"/>
  <c r="C1086" i="3"/>
  <c r="B1087" i="3"/>
  <c r="D1087" i="3" s="1"/>
  <c r="C1087" i="3"/>
  <c r="B1088" i="3"/>
  <c r="D1088" i="3" s="1"/>
  <c r="C1088" i="3"/>
  <c r="B1089" i="3"/>
  <c r="D1089" i="3" s="1"/>
  <c r="C1089" i="3"/>
  <c r="B1090" i="3"/>
  <c r="D1090" i="3" s="1"/>
  <c r="C1090" i="3"/>
  <c r="B1091" i="3"/>
  <c r="D1091" i="3" s="1"/>
  <c r="C1091" i="3"/>
  <c r="B1092" i="3"/>
  <c r="D1092" i="3" s="1"/>
  <c r="C1092" i="3"/>
  <c r="B1093" i="3"/>
  <c r="D1093" i="3" s="1"/>
  <c r="C1093" i="3"/>
  <c r="B1094" i="3"/>
  <c r="D1094" i="3" s="1"/>
  <c r="C1094" i="3"/>
  <c r="B1095" i="3"/>
  <c r="D1095" i="3" s="1"/>
  <c r="C1095" i="3"/>
  <c r="B1096" i="3"/>
  <c r="D1096" i="3" s="1"/>
  <c r="C1096" i="3"/>
  <c r="B1097" i="3"/>
  <c r="D1097" i="3" s="1"/>
  <c r="C1097" i="3"/>
  <c r="B1098" i="3"/>
  <c r="D1098" i="3" s="1"/>
  <c r="C1098" i="3"/>
  <c r="B1099" i="3"/>
  <c r="D1099" i="3" s="1"/>
  <c r="C1099" i="3"/>
  <c r="B1100" i="3"/>
  <c r="D1100" i="3" s="1"/>
  <c r="C1100" i="3"/>
  <c r="B1101" i="3"/>
  <c r="D1101" i="3" s="1"/>
  <c r="C1101" i="3"/>
  <c r="B1102" i="3"/>
  <c r="D1102" i="3" s="1"/>
  <c r="C1102" i="3"/>
  <c r="B1103" i="3"/>
  <c r="D1103" i="3" s="1"/>
  <c r="C1103" i="3"/>
  <c r="B1104" i="3"/>
  <c r="D1104" i="3" s="1"/>
  <c r="C1104" i="3"/>
  <c r="B1105" i="3"/>
  <c r="D1105" i="3" s="1"/>
  <c r="C1105" i="3"/>
  <c r="B1106" i="3"/>
  <c r="D1106" i="3" s="1"/>
  <c r="C1106" i="3"/>
  <c r="B1107" i="3"/>
  <c r="D1107" i="3" s="1"/>
  <c r="C1107" i="3"/>
  <c r="B1108" i="3"/>
  <c r="D1108" i="3" s="1"/>
  <c r="C1108" i="3"/>
  <c r="B1109" i="3"/>
  <c r="D1109" i="3" s="1"/>
  <c r="C1109" i="3"/>
  <c r="B1110" i="3"/>
  <c r="D1110" i="3" s="1"/>
  <c r="C1110" i="3"/>
  <c r="B1111" i="3"/>
  <c r="D1111" i="3" s="1"/>
  <c r="C1111" i="3"/>
  <c r="B1112" i="3"/>
  <c r="D1112" i="3" s="1"/>
  <c r="C1112" i="3"/>
  <c r="B1113" i="3"/>
  <c r="D1113" i="3" s="1"/>
  <c r="C1113" i="3"/>
  <c r="B1114" i="3"/>
  <c r="D1114" i="3" s="1"/>
  <c r="C1114" i="3"/>
  <c r="B1115" i="3"/>
  <c r="D1115" i="3" s="1"/>
  <c r="C1115" i="3"/>
  <c r="B1116" i="3"/>
  <c r="D1116" i="3" s="1"/>
  <c r="C1116" i="3"/>
  <c r="B1117" i="3"/>
  <c r="D1117" i="3" s="1"/>
  <c r="C1117" i="3"/>
  <c r="B1118" i="3"/>
  <c r="D1118" i="3" s="1"/>
  <c r="C1118" i="3"/>
  <c r="B1119" i="3"/>
  <c r="D1119" i="3" s="1"/>
  <c r="C1119" i="3"/>
  <c r="B1120" i="3"/>
  <c r="D1120" i="3" s="1"/>
  <c r="C1120" i="3"/>
  <c r="B1121" i="3"/>
  <c r="D1121" i="3" s="1"/>
  <c r="C1121" i="3"/>
  <c r="B1122" i="3"/>
  <c r="D1122" i="3" s="1"/>
  <c r="C1122" i="3"/>
  <c r="B1123" i="3"/>
  <c r="D1123" i="3" s="1"/>
  <c r="C1123" i="3"/>
  <c r="B1124" i="3"/>
  <c r="D1124" i="3" s="1"/>
  <c r="C1124" i="3"/>
  <c r="B1125" i="3"/>
  <c r="D1125" i="3" s="1"/>
  <c r="C1125" i="3"/>
  <c r="B1126" i="3"/>
  <c r="D1126" i="3" s="1"/>
  <c r="C1126" i="3"/>
  <c r="B1127" i="3"/>
  <c r="D1127" i="3" s="1"/>
  <c r="C1127" i="3"/>
  <c r="B1128" i="3"/>
  <c r="D1128" i="3" s="1"/>
  <c r="C1128" i="3"/>
  <c r="B1129" i="3"/>
  <c r="D1129" i="3" s="1"/>
  <c r="C1129" i="3"/>
  <c r="B1130" i="3"/>
  <c r="D1130" i="3" s="1"/>
  <c r="C1130" i="3"/>
  <c r="B1131" i="3"/>
  <c r="D1131" i="3" s="1"/>
  <c r="C1131" i="3"/>
  <c r="B1132" i="3"/>
  <c r="D1132" i="3" s="1"/>
  <c r="C1132" i="3"/>
  <c r="B1133" i="3"/>
  <c r="D1133" i="3" s="1"/>
  <c r="C1133" i="3"/>
  <c r="B1134" i="3"/>
  <c r="D1134" i="3" s="1"/>
  <c r="C1134" i="3"/>
  <c r="B1135" i="3"/>
  <c r="D1135" i="3" s="1"/>
  <c r="C1135" i="3"/>
  <c r="B1136" i="3"/>
  <c r="D1136" i="3" s="1"/>
  <c r="C1136" i="3"/>
  <c r="B1137" i="3"/>
  <c r="D1137" i="3" s="1"/>
  <c r="C1137" i="3"/>
  <c r="B1138" i="3"/>
  <c r="D1138" i="3" s="1"/>
  <c r="C1138" i="3"/>
  <c r="B1139" i="3"/>
  <c r="D1139" i="3" s="1"/>
  <c r="C1139" i="3"/>
  <c r="B1140" i="3"/>
  <c r="D1140" i="3" s="1"/>
  <c r="C1140" i="3"/>
  <c r="B1141" i="3"/>
  <c r="D1141" i="3" s="1"/>
  <c r="C1141" i="3"/>
  <c r="B1142" i="3"/>
  <c r="D1142" i="3" s="1"/>
  <c r="C1142" i="3"/>
  <c r="B1143" i="3"/>
  <c r="D1143" i="3" s="1"/>
  <c r="C1143" i="3"/>
  <c r="B1144" i="3"/>
  <c r="D1144" i="3" s="1"/>
  <c r="C1144" i="3"/>
  <c r="B1145" i="3"/>
  <c r="D1145" i="3" s="1"/>
  <c r="C1145" i="3"/>
  <c r="B1146" i="3"/>
  <c r="D1146" i="3" s="1"/>
  <c r="C1146" i="3"/>
  <c r="B1147" i="3"/>
  <c r="D1147" i="3" s="1"/>
  <c r="C1147" i="3"/>
  <c r="B1148" i="3"/>
  <c r="D1148" i="3" s="1"/>
  <c r="C1148" i="3"/>
  <c r="B1149" i="3"/>
  <c r="D1149" i="3" s="1"/>
  <c r="C1149" i="3"/>
  <c r="B1150" i="3"/>
  <c r="D1150" i="3" s="1"/>
  <c r="C1150" i="3"/>
  <c r="B1151" i="3"/>
  <c r="D1151" i="3" s="1"/>
  <c r="C1151" i="3"/>
  <c r="B1152" i="3"/>
  <c r="D1152" i="3" s="1"/>
  <c r="C1152" i="3"/>
  <c r="B1153" i="3"/>
  <c r="D1153" i="3" s="1"/>
  <c r="C1153" i="3"/>
  <c r="B1154" i="3"/>
  <c r="D1154" i="3" s="1"/>
  <c r="C1154" i="3"/>
  <c r="B1155" i="3"/>
  <c r="D1155" i="3" s="1"/>
  <c r="C1155" i="3"/>
  <c r="B1156" i="3"/>
  <c r="D1156" i="3" s="1"/>
  <c r="C1156" i="3"/>
  <c r="B1157" i="3"/>
  <c r="D1157" i="3" s="1"/>
  <c r="C1157" i="3"/>
  <c r="B1158" i="3"/>
  <c r="D1158" i="3" s="1"/>
  <c r="C1158" i="3"/>
  <c r="B1159" i="3"/>
  <c r="D1159" i="3" s="1"/>
  <c r="C1159" i="3"/>
  <c r="B1160" i="3"/>
  <c r="D1160" i="3" s="1"/>
  <c r="C1160" i="3"/>
  <c r="B1161" i="3"/>
  <c r="D1161" i="3" s="1"/>
  <c r="C1161" i="3"/>
  <c r="B1162" i="3"/>
  <c r="D1162" i="3" s="1"/>
  <c r="C1162" i="3"/>
  <c r="B1163" i="3"/>
  <c r="D1163" i="3" s="1"/>
  <c r="C1163" i="3"/>
  <c r="B1164" i="3"/>
  <c r="D1164" i="3" s="1"/>
  <c r="C1164" i="3"/>
  <c r="B1165" i="3"/>
  <c r="D1165" i="3" s="1"/>
  <c r="C1165" i="3"/>
  <c r="B1166" i="3"/>
  <c r="D1166" i="3" s="1"/>
  <c r="C1166" i="3"/>
  <c r="B1167" i="3"/>
  <c r="D1167" i="3" s="1"/>
  <c r="C1167" i="3"/>
  <c r="B1168" i="3"/>
  <c r="D1168" i="3" s="1"/>
  <c r="C1168" i="3"/>
  <c r="B1169" i="3"/>
  <c r="D1169" i="3" s="1"/>
  <c r="C1169" i="3"/>
  <c r="B1170" i="3"/>
  <c r="D1170" i="3" s="1"/>
  <c r="C1170" i="3"/>
  <c r="B1171" i="3"/>
  <c r="D1171" i="3" s="1"/>
  <c r="C1171" i="3"/>
  <c r="B1172" i="3"/>
  <c r="D1172" i="3" s="1"/>
  <c r="C1172" i="3"/>
  <c r="B1173" i="3"/>
  <c r="D1173" i="3" s="1"/>
  <c r="C1173" i="3"/>
  <c r="B1174" i="3"/>
  <c r="D1174" i="3" s="1"/>
  <c r="C1174" i="3"/>
  <c r="B1175" i="3"/>
  <c r="D1175" i="3" s="1"/>
  <c r="C1175" i="3"/>
  <c r="B1176" i="3"/>
  <c r="D1176" i="3" s="1"/>
  <c r="C1176" i="3"/>
  <c r="B1177" i="3"/>
  <c r="D1177" i="3" s="1"/>
  <c r="C1177" i="3"/>
  <c r="B1178" i="3"/>
  <c r="D1178" i="3" s="1"/>
  <c r="C1178" i="3"/>
  <c r="B1179" i="3"/>
  <c r="D1179" i="3" s="1"/>
  <c r="C1179" i="3"/>
  <c r="B1180" i="3"/>
  <c r="D1180" i="3" s="1"/>
  <c r="C1180" i="3"/>
  <c r="B1181" i="3"/>
  <c r="D1181" i="3" s="1"/>
  <c r="C1181" i="3"/>
  <c r="B1182" i="3"/>
  <c r="D1182" i="3" s="1"/>
  <c r="C1182" i="3"/>
  <c r="B1183" i="3"/>
  <c r="D1183" i="3" s="1"/>
  <c r="C1183" i="3"/>
  <c r="B1184" i="3"/>
  <c r="D1184" i="3" s="1"/>
  <c r="C1184" i="3"/>
  <c r="B1185" i="3"/>
  <c r="D1185" i="3" s="1"/>
  <c r="C1185" i="3"/>
  <c r="B1186" i="3"/>
  <c r="D1186" i="3" s="1"/>
  <c r="C1186" i="3"/>
  <c r="B1187" i="3"/>
  <c r="D1187" i="3" s="1"/>
  <c r="C1187" i="3"/>
  <c r="B1188" i="3"/>
  <c r="D1188" i="3" s="1"/>
  <c r="C1188" i="3"/>
  <c r="B1189" i="3"/>
  <c r="D1189" i="3" s="1"/>
  <c r="C1189" i="3"/>
  <c r="B1190" i="3"/>
  <c r="D1190" i="3" s="1"/>
  <c r="C1190" i="3"/>
  <c r="B1191" i="3"/>
  <c r="D1191" i="3" s="1"/>
  <c r="C1191" i="3"/>
  <c r="B1192" i="3"/>
  <c r="D1192" i="3" s="1"/>
  <c r="C1192" i="3"/>
  <c r="B1193" i="3"/>
  <c r="D1193" i="3" s="1"/>
  <c r="C1193" i="3"/>
  <c r="B1194" i="3"/>
  <c r="D1194" i="3" s="1"/>
  <c r="C1194" i="3"/>
  <c r="B1195" i="3"/>
  <c r="D1195" i="3" s="1"/>
  <c r="C1195" i="3"/>
  <c r="B1196" i="3"/>
  <c r="D1196" i="3" s="1"/>
  <c r="C1196" i="3"/>
  <c r="B1197" i="3"/>
  <c r="D1197" i="3" s="1"/>
  <c r="C1197" i="3"/>
  <c r="B1198" i="3"/>
  <c r="D1198" i="3" s="1"/>
  <c r="C1198" i="3"/>
  <c r="B1199" i="3"/>
  <c r="D1199" i="3" s="1"/>
  <c r="C1199" i="3"/>
  <c r="B1200" i="3"/>
  <c r="D1200" i="3" s="1"/>
  <c r="C1200" i="3"/>
  <c r="B1201" i="3"/>
  <c r="D1201" i="3" s="1"/>
  <c r="C1201" i="3"/>
  <c r="B1202" i="3"/>
  <c r="D1202" i="3" s="1"/>
  <c r="C1202" i="3"/>
  <c r="B1203" i="3"/>
  <c r="D1203" i="3" s="1"/>
  <c r="C1203" i="3"/>
  <c r="B1204" i="3"/>
  <c r="D1204" i="3" s="1"/>
  <c r="C1204" i="3"/>
  <c r="B1205" i="3"/>
  <c r="D1205" i="3" s="1"/>
  <c r="C1205" i="3"/>
  <c r="B1206" i="3"/>
  <c r="D1206" i="3" s="1"/>
  <c r="C1206" i="3"/>
  <c r="B1207" i="3"/>
  <c r="D1207" i="3" s="1"/>
  <c r="C1207" i="3"/>
  <c r="B1208" i="3"/>
  <c r="D1208" i="3" s="1"/>
  <c r="C1208" i="3"/>
  <c r="B1209" i="3"/>
  <c r="D1209" i="3" s="1"/>
  <c r="C1209" i="3"/>
  <c r="B1210" i="3"/>
  <c r="D1210" i="3" s="1"/>
  <c r="C1210" i="3"/>
  <c r="B1211" i="3"/>
  <c r="D1211" i="3" s="1"/>
  <c r="C1211" i="3"/>
  <c r="B1212" i="3"/>
  <c r="D1212" i="3" s="1"/>
  <c r="C1212" i="3"/>
  <c r="B1213" i="3"/>
  <c r="D1213" i="3" s="1"/>
  <c r="C1213" i="3"/>
  <c r="B1214" i="3"/>
  <c r="D1214" i="3" s="1"/>
  <c r="C1214" i="3"/>
  <c r="B1215" i="3"/>
  <c r="D1215" i="3" s="1"/>
  <c r="C1215" i="3"/>
  <c r="B1216" i="3"/>
  <c r="D1216" i="3" s="1"/>
  <c r="C1216" i="3"/>
  <c r="B1217" i="3"/>
  <c r="D1217" i="3" s="1"/>
  <c r="C1217" i="3"/>
  <c r="B1218" i="3"/>
  <c r="D1218" i="3" s="1"/>
  <c r="C1218" i="3"/>
  <c r="B1219" i="3"/>
  <c r="D1219" i="3" s="1"/>
  <c r="C1219" i="3"/>
  <c r="B1220" i="3"/>
  <c r="D1220" i="3" s="1"/>
  <c r="C1220" i="3"/>
  <c r="B1221" i="3"/>
  <c r="D1221" i="3" s="1"/>
  <c r="C1221" i="3"/>
  <c r="B1222" i="3"/>
  <c r="D1222" i="3" s="1"/>
  <c r="C1222" i="3"/>
  <c r="B1223" i="3"/>
  <c r="D1223" i="3" s="1"/>
  <c r="C1223" i="3"/>
  <c r="B1224" i="3"/>
  <c r="D1224" i="3" s="1"/>
  <c r="C1224" i="3"/>
  <c r="B1225" i="3"/>
  <c r="D1225" i="3" s="1"/>
  <c r="C1225" i="3"/>
  <c r="B1226" i="3"/>
  <c r="D1226" i="3" s="1"/>
  <c r="C1226" i="3"/>
  <c r="B1227" i="3"/>
  <c r="D1227" i="3" s="1"/>
  <c r="C1227" i="3"/>
  <c r="B1228" i="3"/>
  <c r="D1228" i="3" s="1"/>
  <c r="C1228" i="3"/>
  <c r="B1229" i="3"/>
  <c r="D1229" i="3" s="1"/>
  <c r="C1229" i="3"/>
  <c r="B1230" i="3"/>
  <c r="D1230" i="3" s="1"/>
  <c r="C1230" i="3"/>
  <c r="B1231" i="3"/>
  <c r="D1231" i="3" s="1"/>
  <c r="C1231" i="3"/>
  <c r="B1232" i="3"/>
  <c r="D1232" i="3" s="1"/>
  <c r="C1232" i="3"/>
  <c r="B1233" i="3"/>
  <c r="D1233" i="3" s="1"/>
  <c r="C1233" i="3"/>
  <c r="B1234" i="3"/>
  <c r="D1234" i="3" s="1"/>
  <c r="C1234" i="3"/>
  <c r="B1235" i="3"/>
  <c r="D1235" i="3" s="1"/>
  <c r="C1235" i="3"/>
  <c r="B1236" i="3"/>
  <c r="D1236" i="3" s="1"/>
  <c r="C1236" i="3"/>
  <c r="B1237" i="3"/>
  <c r="D1237" i="3" s="1"/>
  <c r="C1237" i="3"/>
  <c r="B1238" i="3"/>
  <c r="D1238" i="3" s="1"/>
  <c r="C1238" i="3"/>
  <c r="B1239" i="3"/>
  <c r="D1239" i="3" s="1"/>
  <c r="C1239" i="3"/>
  <c r="B1240" i="3"/>
  <c r="D1240" i="3" s="1"/>
  <c r="C1240" i="3"/>
  <c r="B1241" i="3"/>
  <c r="D1241" i="3" s="1"/>
  <c r="C1241" i="3"/>
  <c r="B1242" i="3"/>
  <c r="D1242" i="3" s="1"/>
  <c r="C1242" i="3"/>
  <c r="B1243" i="3"/>
  <c r="D1243" i="3" s="1"/>
  <c r="C1243" i="3"/>
  <c r="B1244" i="3"/>
  <c r="D1244" i="3" s="1"/>
  <c r="C1244" i="3"/>
  <c r="B1245" i="3"/>
  <c r="D1245" i="3" s="1"/>
  <c r="C1245" i="3"/>
  <c r="B1246" i="3"/>
  <c r="D1246" i="3" s="1"/>
  <c r="C1246" i="3"/>
  <c r="B1247" i="3"/>
  <c r="D1247" i="3" s="1"/>
  <c r="C1247" i="3"/>
  <c r="B1248" i="3"/>
  <c r="D1248" i="3" s="1"/>
  <c r="C1248" i="3"/>
  <c r="B1249" i="3"/>
  <c r="D1249" i="3" s="1"/>
  <c r="C1249" i="3"/>
  <c r="B1250" i="3"/>
  <c r="D1250" i="3" s="1"/>
  <c r="C1250" i="3"/>
  <c r="B1251" i="3"/>
  <c r="D1251" i="3" s="1"/>
  <c r="C1251" i="3"/>
  <c r="B1252" i="3"/>
  <c r="D1252" i="3" s="1"/>
  <c r="C1252" i="3"/>
  <c r="B1253" i="3"/>
  <c r="D1253" i="3" s="1"/>
  <c r="C1253" i="3"/>
  <c r="B1254" i="3"/>
  <c r="D1254" i="3" s="1"/>
  <c r="C1254" i="3"/>
  <c r="B1255" i="3"/>
  <c r="D1255" i="3" s="1"/>
  <c r="C1255" i="3"/>
  <c r="B1256" i="3"/>
  <c r="D1256" i="3" s="1"/>
  <c r="C1256" i="3"/>
  <c r="B1257" i="3"/>
  <c r="D1257" i="3" s="1"/>
  <c r="C1257" i="3"/>
  <c r="B1258" i="3"/>
  <c r="D1258" i="3" s="1"/>
  <c r="C1258" i="3"/>
  <c r="B1259" i="3"/>
  <c r="D1259" i="3" s="1"/>
  <c r="C1259" i="3"/>
  <c r="B1260" i="3"/>
  <c r="D1260" i="3" s="1"/>
  <c r="C1260" i="3"/>
  <c r="B1261" i="3"/>
  <c r="D1261" i="3" s="1"/>
  <c r="C1261" i="3"/>
  <c r="B1262" i="3"/>
  <c r="D1262" i="3" s="1"/>
  <c r="C1262" i="3"/>
  <c r="B1263" i="3"/>
  <c r="D1263" i="3" s="1"/>
  <c r="C1263" i="3"/>
  <c r="B1264" i="3"/>
  <c r="D1264" i="3" s="1"/>
  <c r="C1264" i="3"/>
  <c r="B1265" i="3"/>
  <c r="D1265" i="3" s="1"/>
  <c r="C1265" i="3"/>
  <c r="B1266" i="3"/>
  <c r="D1266" i="3" s="1"/>
  <c r="C1266" i="3"/>
  <c r="B1267" i="3"/>
  <c r="D1267" i="3" s="1"/>
  <c r="C1267" i="3"/>
  <c r="B1268" i="3"/>
  <c r="D1268" i="3" s="1"/>
  <c r="C1268" i="3"/>
  <c r="B1269" i="3"/>
  <c r="D1269" i="3" s="1"/>
  <c r="C1269" i="3"/>
  <c r="B1270" i="3"/>
  <c r="D1270" i="3" s="1"/>
  <c r="C1270" i="3"/>
  <c r="B1271" i="3"/>
  <c r="D1271" i="3" s="1"/>
  <c r="C1271" i="3"/>
  <c r="B1272" i="3"/>
  <c r="D1272" i="3" s="1"/>
  <c r="C1272" i="3"/>
  <c r="B1273" i="3"/>
  <c r="D1273" i="3" s="1"/>
  <c r="C1273" i="3"/>
  <c r="B1274" i="3"/>
  <c r="D1274" i="3" s="1"/>
  <c r="C1274" i="3"/>
  <c r="B1275" i="3"/>
  <c r="D1275" i="3" s="1"/>
  <c r="C1275" i="3"/>
  <c r="B1276" i="3"/>
  <c r="D1276" i="3" s="1"/>
  <c r="C1276" i="3"/>
  <c r="B1277" i="3"/>
  <c r="D1277" i="3" s="1"/>
  <c r="C1277" i="3"/>
  <c r="B1278" i="3"/>
  <c r="D1278" i="3" s="1"/>
  <c r="C1278" i="3"/>
  <c r="B1279" i="3"/>
  <c r="D1279" i="3" s="1"/>
  <c r="C1279" i="3"/>
  <c r="B1280" i="3"/>
  <c r="D1280" i="3" s="1"/>
  <c r="C1280" i="3"/>
  <c r="B1281" i="3"/>
  <c r="D1281" i="3" s="1"/>
  <c r="C1281" i="3"/>
  <c r="B1282" i="3"/>
  <c r="D1282" i="3" s="1"/>
  <c r="C1282" i="3"/>
  <c r="B1283" i="3"/>
  <c r="D1283" i="3" s="1"/>
  <c r="C1283" i="3"/>
  <c r="B1284" i="3"/>
  <c r="D1284" i="3" s="1"/>
  <c r="C1284" i="3"/>
  <c r="B1285" i="3"/>
  <c r="D1285" i="3" s="1"/>
  <c r="C1285" i="3"/>
  <c r="B1286" i="3"/>
  <c r="D1286" i="3" s="1"/>
  <c r="C1286" i="3"/>
  <c r="B1287" i="3"/>
  <c r="D1287" i="3" s="1"/>
  <c r="C1287" i="3"/>
  <c r="B1288" i="3"/>
  <c r="D1288" i="3" s="1"/>
  <c r="C1288" i="3"/>
  <c r="B1289" i="3"/>
  <c r="D1289" i="3" s="1"/>
  <c r="C1289" i="3"/>
  <c r="B1290" i="3"/>
  <c r="D1290" i="3" s="1"/>
  <c r="C1290" i="3"/>
  <c r="B1291" i="3"/>
  <c r="D1291" i="3" s="1"/>
  <c r="C1291" i="3"/>
  <c r="B1292" i="3"/>
  <c r="D1292" i="3" s="1"/>
  <c r="C1292" i="3"/>
  <c r="B1293" i="3"/>
  <c r="D1293" i="3" s="1"/>
  <c r="C1293" i="3"/>
  <c r="B1294" i="3"/>
  <c r="D1294" i="3" s="1"/>
  <c r="C1294" i="3"/>
  <c r="B1295" i="3"/>
  <c r="D1295" i="3" s="1"/>
  <c r="C1295" i="3"/>
  <c r="B1296" i="3"/>
  <c r="D1296" i="3" s="1"/>
  <c r="C1296" i="3"/>
  <c r="B1297" i="3"/>
  <c r="D1297" i="3" s="1"/>
  <c r="C1297" i="3"/>
  <c r="B1298" i="3"/>
  <c r="D1298" i="3" s="1"/>
  <c r="C1298" i="3"/>
  <c r="B1299" i="3"/>
  <c r="D1299" i="3" s="1"/>
  <c r="C1299" i="3"/>
  <c r="B1300" i="3"/>
  <c r="D1300" i="3" s="1"/>
  <c r="C1300" i="3"/>
  <c r="B1301" i="3"/>
  <c r="D1301" i="3" s="1"/>
  <c r="C1301" i="3"/>
  <c r="B1302" i="3"/>
  <c r="D1302" i="3" s="1"/>
  <c r="C1302" i="3"/>
  <c r="B1303" i="3"/>
  <c r="D1303" i="3" s="1"/>
  <c r="C1303" i="3"/>
  <c r="B1304" i="3"/>
  <c r="D1304" i="3" s="1"/>
  <c r="C1304" i="3"/>
  <c r="B1305" i="3"/>
  <c r="D1305" i="3" s="1"/>
  <c r="C1305" i="3"/>
  <c r="B1306" i="3"/>
  <c r="D1306" i="3" s="1"/>
  <c r="C1306" i="3"/>
  <c r="B1307" i="3"/>
  <c r="D1307" i="3" s="1"/>
  <c r="C1307" i="3"/>
  <c r="B1308" i="3"/>
  <c r="D1308" i="3" s="1"/>
  <c r="C1308" i="3"/>
  <c r="B1309" i="3"/>
  <c r="D1309" i="3" s="1"/>
  <c r="C1309" i="3"/>
  <c r="B1310" i="3"/>
  <c r="D1310" i="3" s="1"/>
  <c r="C1310" i="3"/>
  <c r="B1311" i="3"/>
  <c r="D1311" i="3" s="1"/>
  <c r="C1311" i="3"/>
  <c r="B1312" i="3"/>
  <c r="D1312" i="3" s="1"/>
  <c r="C1312" i="3"/>
  <c r="B1313" i="3"/>
  <c r="D1313" i="3" s="1"/>
  <c r="C1313" i="3"/>
  <c r="B1314" i="3"/>
  <c r="D1314" i="3" s="1"/>
  <c r="C1314" i="3"/>
  <c r="B1315" i="3"/>
  <c r="D1315" i="3" s="1"/>
  <c r="C1315" i="3"/>
  <c r="B1316" i="3"/>
  <c r="D1316" i="3" s="1"/>
  <c r="C1316" i="3"/>
  <c r="B1317" i="3"/>
  <c r="D1317" i="3" s="1"/>
  <c r="C1317" i="3"/>
  <c r="B1318" i="3"/>
  <c r="D1318" i="3" s="1"/>
  <c r="C1318" i="3"/>
  <c r="B1319" i="3"/>
  <c r="D1319" i="3" s="1"/>
  <c r="C1319" i="3"/>
  <c r="B1320" i="3"/>
  <c r="D1320" i="3" s="1"/>
  <c r="C1320" i="3"/>
  <c r="B1321" i="3"/>
  <c r="D1321" i="3" s="1"/>
  <c r="C1321" i="3"/>
  <c r="B1322" i="3"/>
  <c r="D1322" i="3" s="1"/>
  <c r="C1322" i="3"/>
  <c r="B1323" i="3"/>
  <c r="D1323" i="3" s="1"/>
  <c r="C1323" i="3"/>
  <c r="B1324" i="3"/>
  <c r="D1324" i="3" s="1"/>
  <c r="C1324" i="3"/>
  <c r="B1325" i="3"/>
  <c r="D1325" i="3" s="1"/>
  <c r="C1325" i="3"/>
  <c r="B1326" i="3"/>
  <c r="D1326" i="3" s="1"/>
  <c r="C1326" i="3"/>
  <c r="B1327" i="3"/>
  <c r="D1327" i="3" s="1"/>
  <c r="C1327" i="3"/>
  <c r="B1328" i="3"/>
  <c r="D1328" i="3" s="1"/>
  <c r="C1328" i="3"/>
  <c r="B1329" i="3"/>
  <c r="D1329" i="3" s="1"/>
  <c r="C1329" i="3"/>
  <c r="B1330" i="3"/>
  <c r="D1330" i="3" s="1"/>
  <c r="C1330" i="3"/>
  <c r="B1331" i="3"/>
  <c r="D1331" i="3" s="1"/>
  <c r="C1331" i="3"/>
  <c r="B1332" i="3"/>
  <c r="D1332" i="3" s="1"/>
  <c r="C1332" i="3"/>
  <c r="B1333" i="3"/>
  <c r="D1333" i="3" s="1"/>
  <c r="C1333" i="3"/>
  <c r="B1334" i="3"/>
  <c r="D1334" i="3" s="1"/>
  <c r="C1334" i="3"/>
  <c r="B1335" i="3"/>
  <c r="D1335" i="3" s="1"/>
  <c r="C1335" i="3"/>
  <c r="B1336" i="3"/>
  <c r="D1336" i="3" s="1"/>
  <c r="C1336" i="3"/>
  <c r="B1337" i="3"/>
  <c r="D1337" i="3" s="1"/>
  <c r="C1337" i="3"/>
  <c r="B1338" i="3"/>
  <c r="D1338" i="3" s="1"/>
  <c r="C1338" i="3"/>
  <c r="B1339" i="3"/>
  <c r="D1339" i="3" s="1"/>
  <c r="C1339" i="3"/>
  <c r="B1340" i="3"/>
  <c r="D1340" i="3" s="1"/>
  <c r="C1340" i="3"/>
  <c r="B1341" i="3"/>
  <c r="D1341" i="3" s="1"/>
  <c r="C1341" i="3"/>
  <c r="B1342" i="3"/>
  <c r="D1342" i="3" s="1"/>
  <c r="C1342" i="3"/>
  <c r="B1343" i="3"/>
  <c r="D1343" i="3" s="1"/>
  <c r="C1343" i="3"/>
  <c r="B1344" i="3"/>
  <c r="D1344" i="3" s="1"/>
  <c r="C1344" i="3"/>
  <c r="B1345" i="3"/>
  <c r="D1345" i="3" s="1"/>
  <c r="C1345" i="3"/>
  <c r="B1346" i="3"/>
  <c r="D1346" i="3" s="1"/>
  <c r="C1346" i="3"/>
  <c r="B1347" i="3"/>
  <c r="D1347" i="3" s="1"/>
  <c r="C1347" i="3"/>
  <c r="B1348" i="3"/>
  <c r="D1348" i="3" s="1"/>
  <c r="C1348" i="3"/>
  <c r="B1349" i="3"/>
  <c r="D1349" i="3" s="1"/>
  <c r="C1349" i="3"/>
  <c r="B1350" i="3"/>
  <c r="D1350" i="3" s="1"/>
  <c r="C1350" i="3"/>
  <c r="B1351" i="3"/>
  <c r="D1351" i="3" s="1"/>
  <c r="C1351" i="3"/>
  <c r="B1352" i="3"/>
  <c r="D1352" i="3" s="1"/>
  <c r="C1352" i="3"/>
  <c r="B1353" i="3"/>
  <c r="D1353" i="3" s="1"/>
  <c r="C1353" i="3"/>
  <c r="B1354" i="3"/>
  <c r="D1354" i="3" s="1"/>
  <c r="C1354" i="3"/>
  <c r="B1355" i="3"/>
  <c r="D1355" i="3" s="1"/>
  <c r="C1355" i="3"/>
  <c r="B1356" i="3"/>
  <c r="D1356" i="3" s="1"/>
  <c r="C1356" i="3"/>
  <c r="B1357" i="3"/>
  <c r="D1357" i="3" s="1"/>
  <c r="C1357" i="3"/>
  <c r="B1358" i="3"/>
  <c r="D1358" i="3" s="1"/>
  <c r="C1358" i="3"/>
  <c r="B1359" i="3"/>
  <c r="D1359" i="3" s="1"/>
  <c r="C1359" i="3"/>
  <c r="B1360" i="3"/>
  <c r="D1360" i="3" s="1"/>
  <c r="C1360" i="3"/>
  <c r="B1361" i="3"/>
  <c r="D1361" i="3" s="1"/>
  <c r="C1361" i="3"/>
  <c r="B1362" i="3"/>
  <c r="D1362" i="3" s="1"/>
  <c r="C1362" i="3"/>
  <c r="B1363" i="3"/>
  <c r="D1363" i="3" s="1"/>
  <c r="C1363" i="3"/>
  <c r="B1364" i="3"/>
  <c r="D1364" i="3" s="1"/>
  <c r="C1364" i="3"/>
  <c r="B1365" i="3"/>
  <c r="D1365" i="3" s="1"/>
  <c r="C1365" i="3"/>
  <c r="B1366" i="3"/>
  <c r="D1366" i="3" s="1"/>
  <c r="C1366" i="3"/>
  <c r="B1367" i="3"/>
  <c r="D1367" i="3" s="1"/>
  <c r="C1367" i="3"/>
  <c r="B1368" i="3"/>
  <c r="D1368" i="3" s="1"/>
  <c r="C1368" i="3"/>
  <c r="B1369" i="3"/>
  <c r="D1369" i="3" s="1"/>
  <c r="C1369" i="3"/>
  <c r="B1370" i="3"/>
  <c r="D1370" i="3" s="1"/>
  <c r="C1370" i="3"/>
  <c r="B1371" i="3"/>
  <c r="D1371" i="3" s="1"/>
  <c r="C1371" i="3"/>
  <c r="B1372" i="3"/>
  <c r="D1372" i="3" s="1"/>
  <c r="C1372" i="3"/>
  <c r="B1373" i="3"/>
  <c r="D1373" i="3" s="1"/>
  <c r="C1373" i="3"/>
  <c r="B1374" i="3"/>
  <c r="D1374" i="3" s="1"/>
  <c r="C1374" i="3"/>
  <c r="B1375" i="3"/>
  <c r="D1375" i="3" s="1"/>
  <c r="C1375" i="3"/>
  <c r="B1376" i="3"/>
  <c r="D1376" i="3" s="1"/>
  <c r="C1376" i="3"/>
  <c r="B1377" i="3"/>
  <c r="D1377" i="3" s="1"/>
  <c r="C1377" i="3"/>
  <c r="B1378" i="3"/>
  <c r="D1378" i="3" s="1"/>
  <c r="C1378" i="3"/>
  <c r="B1379" i="3"/>
  <c r="D1379" i="3" s="1"/>
  <c r="C1379" i="3"/>
  <c r="B1380" i="3"/>
  <c r="D1380" i="3" s="1"/>
  <c r="C1380" i="3"/>
  <c r="B1381" i="3"/>
  <c r="D1381" i="3" s="1"/>
  <c r="C1381" i="3"/>
  <c r="B1382" i="3"/>
  <c r="D1382" i="3" s="1"/>
  <c r="C1382" i="3"/>
  <c r="B1383" i="3"/>
  <c r="D1383" i="3" s="1"/>
  <c r="C1383" i="3"/>
  <c r="B1384" i="3"/>
  <c r="D1384" i="3" s="1"/>
  <c r="C1384" i="3"/>
  <c r="B1385" i="3"/>
  <c r="D1385" i="3" s="1"/>
  <c r="C1385" i="3"/>
  <c r="B1386" i="3"/>
  <c r="D1386" i="3" s="1"/>
  <c r="C1386" i="3"/>
  <c r="B1387" i="3"/>
  <c r="D1387" i="3" s="1"/>
  <c r="C1387" i="3"/>
  <c r="B1388" i="3"/>
  <c r="D1388" i="3" s="1"/>
  <c r="C1388" i="3"/>
  <c r="B1389" i="3"/>
  <c r="D1389" i="3" s="1"/>
  <c r="C1389" i="3"/>
  <c r="B1390" i="3"/>
  <c r="D1390" i="3" s="1"/>
  <c r="C1390" i="3"/>
  <c r="B1391" i="3"/>
  <c r="D1391" i="3" s="1"/>
  <c r="C1391" i="3"/>
  <c r="B1392" i="3"/>
  <c r="D1392" i="3" s="1"/>
  <c r="C1392" i="3"/>
  <c r="B1393" i="3"/>
  <c r="D1393" i="3" s="1"/>
  <c r="C1393" i="3"/>
  <c r="B1394" i="3"/>
  <c r="D1394" i="3" s="1"/>
  <c r="C1394" i="3"/>
  <c r="B1395" i="3"/>
  <c r="D1395" i="3" s="1"/>
  <c r="C1395" i="3"/>
  <c r="B1396" i="3"/>
  <c r="D1396" i="3" s="1"/>
  <c r="C1396" i="3"/>
  <c r="B1397" i="3"/>
  <c r="D1397" i="3" s="1"/>
  <c r="C1397" i="3"/>
  <c r="B1398" i="3"/>
  <c r="D1398" i="3" s="1"/>
  <c r="C1398" i="3"/>
  <c r="B1399" i="3"/>
  <c r="D1399" i="3" s="1"/>
  <c r="C1399" i="3"/>
  <c r="B1400" i="3"/>
  <c r="D1400" i="3" s="1"/>
  <c r="C1400" i="3"/>
  <c r="B1401" i="3"/>
  <c r="D1401" i="3" s="1"/>
  <c r="C1401" i="3"/>
  <c r="B1402" i="3"/>
  <c r="D1402" i="3" s="1"/>
  <c r="C1402" i="3"/>
  <c r="B1403" i="3"/>
  <c r="D1403" i="3" s="1"/>
  <c r="C1403" i="3"/>
  <c r="B1404" i="3"/>
  <c r="D1404" i="3" s="1"/>
  <c r="C1404" i="3"/>
  <c r="B1405" i="3"/>
  <c r="D1405" i="3" s="1"/>
  <c r="C1405" i="3"/>
  <c r="B1406" i="3"/>
  <c r="D1406" i="3" s="1"/>
  <c r="C1406" i="3"/>
  <c r="B1407" i="3"/>
  <c r="D1407" i="3" s="1"/>
  <c r="C1407" i="3"/>
  <c r="B1408" i="3"/>
  <c r="D1408" i="3" s="1"/>
  <c r="C1408" i="3"/>
  <c r="B1409" i="3"/>
  <c r="D1409" i="3" s="1"/>
  <c r="C1409" i="3"/>
  <c r="B1410" i="3"/>
  <c r="D1410" i="3" s="1"/>
  <c r="C1410" i="3"/>
  <c r="B1411" i="3"/>
  <c r="D1411" i="3" s="1"/>
  <c r="C1411" i="3"/>
  <c r="B1412" i="3"/>
  <c r="D1412" i="3" s="1"/>
  <c r="C1412" i="3"/>
  <c r="B1413" i="3"/>
  <c r="D1413" i="3" s="1"/>
  <c r="C1413" i="3"/>
  <c r="B1414" i="3"/>
  <c r="D1414" i="3" s="1"/>
  <c r="C1414" i="3"/>
  <c r="B1415" i="3"/>
  <c r="D1415" i="3" s="1"/>
  <c r="C1415" i="3"/>
  <c r="B1416" i="3"/>
  <c r="D1416" i="3" s="1"/>
  <c r="C1416" i="3"/>
  <c r="B1417" i="3"/>
  <c r="D1417" i="3" s="1"/>
  <c r="C1417" i="3"/>
  <c r="B1418" i="3"/>
  <c r="D1418" i="3" s="1"/>
  <c r="C1418" i="3"/>
  <c r="B1419" i="3"/>
  <c r="D1419" i="3" s="1"/>
  <c r="C1419" i="3"/>
  <c r="B1420" i="3"/>
  <c r="D1420" i="3" s="1"/>
  <c r="C1420" i="3"/>
  <c r="B1421" i="3"/>
  <c r="D1421" i="3" s="1"/>
  <c r="C1421" i="3"/>
  <c r="B1422" i="3"/>
  <c r="D1422" i="3" s="1"/>
  <c r="C1422" i="3"/>
  <c r="B1423" i="3"/>
  <c r="D1423" i="3" s="1"/>
  <c r="C1423" i="3"/>
  <c r="B1424" i="3"/>
  <c r="D1424" i="3" s="1"/>
  <c r="C1424" i="3"/>
  <c r="B1425" i="3"/>
  <c r="D1425" i="3" s="1"/>
  <c r="C1425" i="3"/>
  <c r="B1426" i="3"/>
  <c r="D1426" i="3" s="1"/>
  <c r="C1426" i="3"/>
  <c r="B1427" i="3"/>
  <c r="D1427" i="3" s="1"/>
  <c r="C1427" i="3"/>
  <c r="B1428" i="3"/>
  <c r="D1428" i="3" s="1"/>
  <c r="C1428" i="3"/>
  <c r="B1429" i="3"/>
  <c r="D1429" i="3" s="1"/>
  <c r="C1429" i="3"/>
  <c r="B1430" i="3"/>
  <c r="D1430" i="3" s="1"/>
  <c r="C1430" i="3"/>
  <c r="B1431" i="3"/>
  <c r="D1431" i="3" s="1"/>
  <c r="C1431" i="3"/>
  <c r="B1432" i="3"/>
  <c r="D1432" i="3" s="1"/>
  <c r="C1432" i="3"/>
  <c r="B1433" i="3"/>
  <c r="D1433" i="3" s="1"/>
  <c r="C1433" i="3"/>
  <c r="B1434" i="3"/>
  <c r="D1434" i="3" s="1"/>
  <c r="C1434" i="3"/>
  <c r="B1435" i="3"/>
  <c r="D1435" i="3" s="1"/>
  <c r="C1435" i="3"/>
  <c r="B1436" i="3"/>
  <c r="D1436" i="3" s="1"/>
  <c r="C1436" i="3"/>
  <c r="B1437" i="3"/>
  <c r="D1437" i="3" s="1"/>
  <c r="C1437" i="3"/>
  <c r="B1438" i="3"/>
  <c r="D1438" i="3" s="1"/>
  <c r="C1438" i="3"/>
  <c r="B1439" i="3"/>
  <c r="D1439" i="3" s="1"/>
  <c r="C1439" i="3"/>
  <c r="B1440" i="3"/>
  <c r="D1440" i="3" s="1"/>
  <c r="C1440" i="3"/>
  <c r="B1441" i="3"/>
  <c r="D1441" i="3" s="1"/>
  <c r="C1441" i="3"/>
  <c r="B1442" i="3"/>
  <c r="D1442" i="3" s="1"/>
  <c r="C1442" i="3"/>
  <c r="B1443" i="3"/>
  <c r="D1443" i="3" s="1"/>
  <c r="C1443" i="3"/>
  <c r="B1444" i="3"/>
  <c r="D1444" i="3" s="1"/>
  <c r="C1444" i="3"/>
  <c r="B1445" i="3"/>
  <c r="D1445" i="3" s="1"/>
  <c r="C1445" i="3"/>
  <c r="B1446" i="3"/>
  <c r="D1446" i="3" s="1"/>
  <c r="C1446" i="3"/>
  <c r="B1447" i="3"/>
  <c r="D1447" i="3" s="1"/>
  <c r="C1447" i="3"/>
  <c r="B1448" i="3"/>
  <c r="D1448" i="3" s="1"/>
  <c r="C1448" i="3"/>
  <c r="B1449" i="3"/>
  <c r="D1449" i="3" s="1"/>
  <c r="C1449" i="3"/>
  <c r="B1450" i="3"/>
  <c r="D1450" i="3" s="1"/>
  <c r="C1450" i="3"/>
  <c r="B1451" i="3"/>
  <c r="D1451" i="3" s="1"/>
  <c r="C1451" i="3"/>
  <c r="B1452" i="3"/>
  <c r="D1452" i="3" s="1"/>
  <c r="C1452" i="3"/>
  <c r="B1453" i="3"/>
  <c r="D1453" i="3" s="1"/>
  <c r="C1453" i="3"/>
  <c r="B1454" i="3"/>
  <c r="D1454" i="3" s="1"/>
  <c r="C1454" i="3"/>
  <c r="B1455" i="3"/>
  <c r="D1455" i="3" s="1"/>
  <c r="C1455" i="3"/>
  <c r="B1456" i="3"/>
  <c r="D1456" i="3" s="1"/>
  <c r="C1456" i="3"/>
  <c r="B1457" i="3"/>
  <c r="D1457" i="3" s="1"/>
  <c r="C1457" i="3"/>
  <c r="B1458" i="3"/>
  <c r="D1458" i="3" s="1"/>
  <c r="C1458" i="3"/>
  <c r="B1459" i="3"/>
  <c r="D1459" i="3" s="1"/>
  <c r="C1459" i="3"/>
  <c r="B1460" i="3"/>
  <c r="D1460" i="3" s="1"/>
  <c r="C1460" i="3"/>
  <c r="B1461" i="3"/>
  <c r="D1461" i="3" s="1"/>
  <c r="C1461" i="3"/>
  <c r="B1462" i="3"/>
  <c r="D1462" i="3" s="1"/>
  <c r="C1462" i="3"/>
  <c r="B1463" i="3"/>
  <c r="D1463" i="3" s="1"/>
  <c r="C1463" i="3"/>
  <c r="B1464" i="3"/>
  <c r="D1464" i="3" s="1"/>
  <c r="C1464" i="3"/>
  <c r="B1465" i="3"/>
  <c r="D1465" i="3" s="1"/>
  <c r="C1465" i="3"/>
  <c r="B1466" i="3"/>
  <c r="D1466" i="3" s="1"/>
  <c r="C1466" i="3"/>
  <c r="B1467" i="3"/>
  <c r="D1467" i="3" s="1"/>
  <c r="C1467" i="3"/>
  <c r="B1468" i="3"/>
  <c r="D1468" i="3" s="1"/>
  <c r="C1468" i="3"/>
  <c r="B1469" i="3"/>
  <c r="D1469" i="3" s="1"/>
  <c r="C1469" i="3"/>
  <c r="B1470" i="3"/>
  <c r="D1470" i="3" s="1"/>
  <c r="C1470" i="3"/>
  <c r="B1471" i="3"/>
  <c r="D1471" i="3" s="1"/>
  <c r="C1471" i="3"/>
  <c r="B1472" i="3"/>
  <c r="D1472" i="3" s="1"/>
  <c r="C1472" i="3"/>
  <c r="B1473" i="3"/>
  <c r="D1473" i="3" s="1"/>
  <c r="C1473" i="3"/>
  <c r="B1474" i="3"/>
  <c r="D1474" i="3" s="1"/>
  <c r="C1474" i="3"/>
  <c r="B1475" i="3"/>
  <c r="D1475" i="3" s="1"/>
  <c r="C1475" i="3"/>
  <c r="B1476" i="3"/>
  <c r="D1476" i="3" s="1"/>
  <c r="C1476" i="3"/>
  <c r="B1477" i="3"/>
  <c r="D1477" i="3" s="1"/>
  <c r="C1477" i="3"/>
  <c r="B1478" i="3"/>
  <c r="D1478" i="3" s="1"/>
  <c r="C1478" i="3"/>
  <c r="B1479" i="3"/>
  <c r="D1479" i="3" s="1"/>
  <c r="C1479" i="3"/>
  <c r="B1480" i="3"/>
  <c r="D1480" i="3" s="1"/>
  <c r="C1480" i="3"/>
  <c r="B1481" i="3"/>
  <c r="D1481" i="3" s="1"/>
  <c r="C1481" i="3"/>
  <c r="B1482" i="3"/>
  <c r="D1482" i="3" s="1"/>
  <c r="C1482" i="3"/>
  <c r="B1483" i="3"/>
  <c r="D1483" i="3" s="1"/>
  <c r="C1483" i="3"/>
  <c r="B1484" i="3"/>
  <c r="D1484" i="3" s="1"/>
  <c r="C1484" i="3"/>
  <c r="B1485" i="3"/>
  <c r="D1485" i="3" s="1"/>
  <c r="C1485" i="3"/>
  <c r="B1486" i="3"/>
  <c r="D1486" i="3" s="1"/>
  <c r="C1486" i="3"/>
  <c r="B1487" i="3"/>
  <c r="D1487" i="3" s="1"/>
  <c r="C1487" i="3"/>
  <c r="B1488" i="3"/>
  <c r="D1488" i="3" s="1"/>
  <c r="C1488" i="3"/>
  <c r="B1489" i="3"/>
  <c r="D1489" i="3" s="1"/>
  <c r="C1489" i="3"/>
  <c r="B1490" i="3"/>
  <c r="D1490" i="3" s="1"/>
  <c r="C1490" i="3"/>
  <c r="B1491" i="3"/>
  <c r="D1491" i="3" s="1"/>
  <c r="C1491" i="3"/>
  <c r="B1492" i="3"/>
  <c r="D1492" i="3" s="1"/>
  <c r="C1492" i="3"/>
  <c r="B1493" i="3"/>
  <c r="D1493" i="3" s="1"/>
  <c r="C1493" i="3"/>
  <c r="B1494" i="3"/>
  <c r="D1494" i="3" s="1"/>
  <c r="C1494" i="3"/>
  <c r="B1495" i="3"/>
  <c r="D1495" i="3" s="1"/>
  <c r="C1495" i="3"/>
  <c r="B1496" i="3"/>
  <c r="D1496" i="3" s="1"/>
  <c r="C1496" i="3"/>
  <c r="B1497" i="3"/>
  <c r="D1497" i="3" s="1"/>
  <c r="C1497" i="3"/>
  <c r="B1498" i="3"/>
  <c r="D1498" i="3" s="1"/>
  <c r="C1498" i="3"/>
  <c r="B1499" i="3"/>
  <c r="D1499" i="3" s="1"/>
  <c r="C1499" i="3"/>
  <c r="B1500" i="3"/>
  <c r="D1500" i="3" s="1"/>
  <c r="C1500" i="3"/>
  <c r="B1501" i="3"/>
  <c r="D1501" i="3" s="1"/>
  <c r="C1501" i="3"/>
  <c r="B1502" i="3"/>
  <c r="D1502" i="3" s="1"/>
  <c r="C1502" i="3"/>
  <c r="B1503" i="3"/>
  <c r="D1503" i="3" s="1"/>
  <c r="C1503" i="3"/>
  <c r="B1504" i="3"/>
  <c r="D1504" i="3" s="1"/>
  <c r="C1504" i="3"/>
  <c r="B1505" i="3"/>
  <c r="D1505" i="3" s="1"/>
  <c r="C1505" i="3"/>
  <c r="B1506" i="3"/>
  <c r="D1506" i="3" s="1"/>
  <c r="C1506" i="3"/>
  <c r="B1507" i="3"/>
  <c r="D1507" i="3" s="1"/>
  <c r="C1507" i="3"/>
  <c r="B1508" i="3"/>
  <c r="D1508" i="3" s="1"/>
  <c r="C1508" i="3"/>
  <c r="B1509" i="3"/>
  <c r="D1509" i="3" s="1"/>
  <c r="C1509" i="3"/>
  <c r="B1510" i="3"/>
  <c r="D1510" i="3" s="1"/>
  <c r="C1510" i="3"/>
  <c r="B1511" i="3"/>
  <c r="D1511" i="3" s="1"/>
  <c r="C1511" i="3"/>
  <c r="B1512" i="3"/>
  <c r="D1512" i="3" s="1"/>
  <c r="C1512" i="3"/>
  <c r="B1513" i="3"/>
  <c r="D1513" i="3" s="1"/>
  <c r="C1513" i="3"/>
  <c r="B1514" i="3"/>
  <c r="D1514" i="3" s="1"/>
  <c r="C1514" i="3"/>
  <c r="B1515" i="3"/>
  <c r="D1515" i="3" s="1"/>
  <c r="C1515" i="3"/>
  <c r="B1516" i="3"/>
  <c r="D1516" i="3" s="1"/>
  <c r="C1516" i="3"/>
  <c r="B1517" i="3"/>
  <c r="D1517" i="3" s="1"/>
  <c r="C1517" i="3"/>
  <c r="B1518" i="3"/>
  <c r="D1518" i="3" s="1"/>
  <c r="C1518" i="3"/>
  <c r="B1519" i="3"/>
  <c r="D1519" i="3" s="1"/>
  <c r="C1519" i="3"/>
  <c r="B1520" i="3"/>
  <c r="D1520" i="3" s="1"/>
  <c r="C1520" i="3"/>
  <c r="B1521" i="3"/>
  <c r="D1521" i="3" s="1"/>
  <c r="C1521" i="3"/>
  <c r="B1522" i="3"/>
  <c r="D1522" i="3" s="1"/>
  <c r="C1522" i="3"/>
  <c r="B1523" i="3"/>
  <c r="D1523" i="3" s="1"/>
  <c r="C1523" i="3"/>
  <c r="B1524" i="3"/>
  <c r="D1524" i="3" s="1"/>
  <c r="C1524" i="3"/>
  <c r="B1525" i="3"/>
  <c r="D1525" i="3" s="1"/>
  <c r="C1525" i="3"/>
  <c r="B1526" i="3"/>
  <c r="D1526" i="3" s="1"/>
  <c r="C1526" i="3"/>
  <c r="B1527" i="3"/>
  <c r="D1527" i="3" s="1"/>
  <c r="C1527" i="3"/>
  <c r="B1528" i="3"/>
  <c r="D1528" i="3" s="1"/>
  <c r="C1528" i="3"/>
  <c r="B1529" i="3"/>
  <c r="D1529" i="3" s="1"/>
  <c r="C1529" i="3"/>
  <c r="B1530" i="3"/>
  <c r="D1530" i="3" s="1"/>
  <c r="C1530" i="3"/>
  <c r="B1531" i="3"/>
  <c r="D1531" i="3" s="1"/>
  <c r="C1531" i="3"/>
  <c r="B1532" i="3"/>
  <c r="D1532" i="3" s="1"/>
  <c r="C1532" i="3"/>
  <c r="B1533" i="3"/>
  <c r="D1533" i="3" s="1"/>
  <c r="C1533" i="3"/>
  <c r="B1534" i="3"/>
  <c r="D1534" i="3" s="1"/>
  <c r="C1534" i="3"/>
  <c r="B1535" i="3"/>
  <c r="D1535" i="3" s="1"/>
  <c r="C1535" i="3"/>
  <c r="B1536" i="3"/>
  <c r="D1536" i="3" s="1"/>
  <c r="C1536" i="3"/>
  <c r="B1537" i="3"/>
  <c r="D1537" i="3" s="1"/>
  <c r="C1537" i="3"/>
  <c r="B1538" i="3"/>
  <c r="D1538" i="3" s="1"/>
  <c r="C1538" i="3"/>
  <c r="B1539" i="3"/>
  <c r="D1539" i="3" s="1"/>
  <c r="C1539" i="3"/>
  <c r="B1540" i="3"/>
  <c r="D1540" i="3" s="1"/>
  <c r="C1540" i="3"/>
  <c r="B1541" i="3"/>
  <c r="D1541" i="3" s="1"/>
  <c r="C1541" i="3"/>
  <c r="B1542" i="3"/>
  <c r="D1542" i="3" s="1"/>
  <c r="C1542" i="3"/>
  <c r="B1543" i="3"/>
  <c r="D1543" i="3" s="1"/>
  <c r="C1543" i="3"/>
  <c r="B1544" i="3"/>
  <c r="D1544" i="3" s="1"/>
  <c r="C1544" i="3"/>
  <c r="B1545" i="3"/>
  <c r="D1545" i="3" s="1"/>
  <c r="C1545" i="3"/>
  <c r="B1546" i="3"/>
  <c r="D1546" i="3" s="1"/>
  <c r="C1546" i="3"/>
  <c r="B1547" i="3"/>
  <c r="D1547" i="3" s="1"/>
  <c r="C1547" i="3"/>
  <c r="B1548" i="3"/>
  <c r="D1548" i="3" s="1"/>
  <c r="C1548" i="3"/>
  <c r="B1549" i="3"/>
  <c r="D1549" i="3" s="1"/>
  <c r="C1549" i="3"/>
  <c r="B1550" i="3"/>
  <c r="D1550" i="3" s="1"/>
  <c r="C1550" i="3"/>
  <c r="B1551" i="3"/>
  <c r="D1551" i="3" s="1"/>
  <c r="C1551" i="3"/>
  <c r="B1552" i="3"/>
  <c r="D1552" i="3" s="1"/>
  <c r="C1552" i="3"/>
  <c r="B1553" i="3"/>
  <c r="D1553" i="3" s="1"/>
  <c r="C1553" i="3"/>
  <c r="B1554" i="3"/>
  <c r="D1554" i="3" s="1"/>
  <c r="C1554" i="3"/>
  <c r="B1555" i="3"/>
  <c r="D1555" i="3" s="1"/>
  <c r="C1555" i="3"/>
  <c r="B1556" i="3"/>
  <c r="D1556" i="3" s="1"/>
  <c r="C1556" i="3"/>
  <c r="B1557" i="3"/>
  <c r="D1557" i="3" s="1"/>
  <c r="C1557" i="3"/>
  <c r="B1558" i="3"/>
  <c r="D1558" i="3" s="1"/>
  <c r="C1558" i="3"/>
  <c r="B1559" i="3"/>
  <c r="D1559" i="3" s="1"/>
  <c r="C1559" i="3"/>
  <c r="B1560" i="3"/>
  <c r="D1560" i="3" s="1"/>
  <c r="C1560" i="3"/>
  <c r="B1561" i="3"/>
  <c r="D1561" i="3" s="1"/>
  <c r="C1561" i="3"/>
  <c r="B1562" i="3"/>
  <c r="D1562" i="3" s="1"/>
  <c r="C1562" i="3"/>
  <c r="B1563" i="3"/>
  <c r="D1563" i="3" s="1"/>
  <c r="C1563" i="3"/>
  <c r="B1564" i="3"/>
  <c r="D1564" i="3" s="1"/>
  <c r="C1564" i="3"/>
  <c r="B1565" i="3"/>
  <c r="D1565" i="3" s="1"/>
  <c r="C1565" i="3"/>
  <c r="B1566" i="3"/>
  <c r="D1566" i="3" s="1"/>
  <c r="C1566" i="3"/>
  <c r="B1567" i="3"/>
  <c r="D1567" i="3" s="1"/>
  <c r="C1567" i="3"/>
  <c r="B1568" i="3"/>
  <c r="D1568" i="3" s="1"/>
  <c r="C1568" i="3"/>
  <c r="B1569" i="3"/>
  <c r="D1569" i="3" s="1"/>
  <c r="C1569" i="3"/>
  <c r="B1570" i="3"/>
  <c r="D1570" i="3" s="1"/>
  <c r="C1570" i="3"/>
  <c r="B1571" i="3"/>
  <c r="D1571" i="3" s="1"/>
  <c r="C1571" i="3"/>
  <c r="B1572" i="3"/>
  <c r="D1572" i="3" s="1"/>
  <c r="C1572" i="3"/>
  <c r="B1573" i="3"/>
  <c r="D1573" i="3" s="1"/>
  <c r="C1573" i="3"/>
  <c r="B1574" i="3"/>
  <c r="D1574" i="3" s="1"/>
  <c r="C1574" i="3"/>
  <c r="B1575" i="3"/>
  <c r="D1575" i="3" s="1"/>
  <c r="C1575" i="3"/>
  <c r="B1576" i="3"/>
  <c r="D1576" i="3" s="1"/>
  <c r="C1576" i="3"/>
  <c r="B1577" i="3"/>
  <c r="D1577" i="3" s="1"/>
  <c r="C1577" i="3"/>
  <c r="B1578" i="3"/>
  <c r="D1578" i="3" s="1"/>
  <c r="C1578" i="3"/>
  <c r="B1579" i="3"/>
  <c r="D1579" i="3" s="1"/>
  <c r="C1579" i="3"/>
  <c r="B1580" i="3"/>
  <c r="D1580" i="3" s="1"/>
  <c r="C1580" i="3"/>
  <c r="B1581" i="3"/>
  <c r="D1581" i="3" s="1"/>
  <c r="C1581" i="3"/>
  <c r="B1582" i="3"/>
  <c r="D1582" i="3" s="1"/>
  <c r="C1582" i="3"/>
  <c r="B1583" i="3"/>
  <c r="D1583" i="3" s="1"/>
  <c r="C1583" i="3"/>
  <c r="B1584" i="3"/>
  <c r="D1584" i="3" s="1"/>
  <c r="C1584" i="3"/>
  <c r="B1585" i="3"/>
  <c r="D1585" i="3" s="1"/>
  <c r="C1585" i="3"/>
  <c r="B1586" i="3"/>
  <c r="D1586" i="3" s="1"/>
  <c r="C1586" i="3"/>
  <c r="B1587" i="3"/>
  <c r="D1587" i="3" s="1"/>
  <c r="C1587" i="3"/>
  <c r="B1588" i="3"/>
  <c r="D1588" i="3" s="1"/>
  <c r="C1588" i="3"/>
  <c r="B1589" i="3"/>
  <c r="D1589" i="3" s="1"/>
  <c r="C1589" i="3"/>
  <c r="B1590" i="3"/>
  <c r="D1590" i="3" s="1"/>
  <c r="C1590" i="3"/>
  <c r="B1591" i="3"/>
  <c r="D1591" i="3" s="1"/>
  <c r="C1591" i="3"/>
  <c r="B1592" i="3"/>
  <c r="D1592" i="3" s="1"/>
  <c r="C1592" i="3"/>
  <c r="B1593" i="3"/>
  <c r="D1593" i="3" s="1"/>
  <c r="C1593" i="3"/>
  <c r="B1594" i="3"/>
  <c r="D1594" i="3" s="1"/>
  <c r="C1594" i="3"/>
  <c r="B1595" i="3"/>
  <c r="D1595" i="3" s="1"/>
  <c r="C1595" i="3"/>
  <c r="B1596" i="3"/>
  <c r="D1596" i="3" s="1"/>
  <c r="C1596" i="3"/>
  <c r="B1597" i="3"/>
  <c r="D1597" i="3" s="1"/>
  <c r="C1597" i="3"/>
  <c r="B1598" i="3"/>
  <c r="D1598" i="3" s="1"/>
  <c r="C1598" i="3"/>
  <c r="B1599" i="3"/>
  <c r="D1599" i="3" s="1"/>
  <c r="C1599" i="3"/>
  <c r="B1600" i="3"/>
  <c r="D1600" i="3" s="1"/>
  <c r="C1600" i="3"/>
  <c r="B1601" i="3"/>
  <c r="D1601" i="3" s="1"/>
  <c r="C1601" i="3"/>
  <c r="B1602" i="3"/>
  <c r="D1602" i="3" s="1"/>
  <c r="C1602" i="3"/>
  <c r="B1603" i="3"/>
  <c r="D1603" i="3" s="1"/>
  <c r="C1603" i="3"/>
  <c r="B1604" i="3"/>
  <c r="D1604" i="3" s="1"/>
  <c r="C1604" i="3"/>
  <c r="B1605" i="3"/>
  <c r="D1605" i="3" s="1"/>
  <c r="C1605" i="3"/>
  <c r="B1606" i="3"/>
  <c r="D1606" i="3" s="1"/>
  <c r="C1606" i="3"/>
  <c r="B1607" i="3"/>
  <c r="D1607" i="3" s="1"/>
  <c r="C1607" i="3"/>
  <c r="B1608" i="3"/>
  <c r="D1608" i="3" s="1"/>
  <c r="C1608" i="3"/>
  <c r="B1609" i="3"/>
  <c r="D1609" i="3" s="1"/>
  <c r="C1609" i="3"/>
  <c r="B1610" i="3"/>
  <c r="D1610" i="3" s="1"/>
  <c r="C1610" i="3"/>
  <c r="B1611" i="3"/>
  <c r="D1611" i="3" s="1"/>
  <c r="C1611" i="3"/>
  <c r="B1612" i="3"/>
  <c r="D1612" i="3" s="1"/>
  <c r="C1612" i="3"/>
  <c r="B1613" i="3"/>
  <c r="D1613" i="3" s="1"/>
  <c r="C1613" i="3"/>
  <c r="B1614" i="3"/>
  <c r="D1614" i="3" s="1"/>
  <c r="C1614" i="3"/>
  <c r="B1615" i="3"/>
  <c r="D1615" i="3" s="1"/>
  <c r="C1615" i="3"/>
  <c r="B1616" i="3"/>
  <c r="D1616" i="3" s="1"/>
  <c r="C1616" i="3"/>
  <c r="B1617" i="3"/>
  <c r="D1617" i="3" s="1"/>
  <c r="C1617" i="3"/>
  <c r="B1618" i="3"/>
  <c r="D1618" i="3" s="1"/>
  <c r="C1618" i="3"/>
  <c r="B1619" i="3"/>
  <c r="D1619" i="3" s="1"/>
  <c r="C1619" i="3"/>
  <c r="B1620" i="3"/>
  <c r="D1620" i="3" s="1"/>
  <c r="C1620" i="3"/>
  <c r="B1621" i="3"/>
  <c r="D1621" i="3" s="1"/>
  <c r="C1621" i="3"/>
  <c r="B1622" i="3"/>
  <c r="D1622" i="3" s="1"/>
  <c r="C1622" i="3"/>
  <c r="B1623" i="3"/>
  <c r="D1623" i="3" s="1"/>
  <c r="C1623" i="3"/>
  <c r="B1624" i="3"/>
  <c r="D1624" i="3" s="1"/>
  <c r="C1624" i="3"/>
  <c r="B1625" i="3"/>
  <c r="D1625" i="3" s="1"/>
  <c r="C1625" i="3"/>
  <c r="B1626" i="3"/>
  <c r="D1626" i="3" s="1"/>
  <c r="C1626" i="3"/>
  <c r="B1627" i="3"/>
  <c r="D1627" i="3" s="1"/>
  <c r="C1627" i="3"/>
  <c r="B1628" i="3"/>
  <c r="D1628" i="3" s="1"/>
  <c r="C1628" i="3"/>
  <c r="B1629" i="3"/>
  <c r="D1629" i="3" s="1"/>
  <c r="C1629" i="3"/>
  <c r="B1630" i="3"/>
  <c r="D1630" i="3" s="1"/>
  <c r="C1630" i="3"/>
  <c r="B1631" i="3"/>
  <c r="D1631" i="3" s="1"/>
  <c r="C1631" i="3"/>
  <c r="B1632" i="3"/>
  <c r="D1632" i="3" s="1"/>
  <c r="C1632" i="3"/>
  <c r="B1633" i="3"/>
  <c r="D1633" i="3" s="1"/>
  <c r="C1633" i="3"/>
  <c r="B1634" i="3"/>
  <c r="D1634" i="3" s="1"/>
  <c r="C1634" i="3"/>
  <c r="B1635" i="3"/>
  <c r="D1635" i="3" s="1"/>
  <c r="C1635" i="3"/>
  <c r="B1636" i="3"/>
  <c r="D1636" i="3" s="1"/>
  <c r="C1636" i="3"/>
  <c r="B1637" i="3"/>
  <c r="D1637" i="3" s="1"/>
  <c r="C1637" i="3"/>
  <c r="B1638" i="3"/>
  <c r="D1638" i="3" s="1"/>
  <c r="C1638" i="3"/>
  <c r="B1639" i="3"/>
  <c r="D1639" i="3" s="1"/>
  <c r="C1639" i="3"/>
  <c r="B1640" i="3"/>
  <c r="D1640" i="3" s="1"/>
  <c r="C1640" i="3"/>
  <c r="B1641" i="3"/>
  <c r="D1641" i="3" s="1"/>
  <c r="C1641" i="3"/>
  <c r="B1642" i="3"/>
  <c r="D1642" i="3" s="1"/>
  <c r="C1642" i="3"/>
  <c r="B1643" i="3"/>
  <c r="D1643" i="3" s="1"/>
  <c r="C1643" i="3"/>
  <c r="B1644" i="3"/>
  <c r="D1644" i="3" s="1"/>
  <c r="C1644" i="3"/>
  <c r="B1645" i="3"/>
  <c r="D1645" i="3" s="1"/>
  <c r="C1645" i="3"/>
  <c r="B1646" i="3"/>
  <c r="D1646" i="3" s="1"/>
  <c r="C1646" i="3"/>
  <c r="B1647" i="3"/>
  <c r="D1647" i="3" s="1"/>
  <c r="C1647" i="3"/>
  <c r="B1648" i="3"/>
  <c r="D1648" i="3" s="1"/>
  <c r="C1648" i="3"/>
  <c r="B1649" i="3"/>
  <c r="D1649" i="3" s="1"/>
  <c r="C1649" i="3"/>
  <c r="B1650" i="3"/>
  <c r="D1650" i="3" s="1"/>
  <c r="C1650" i="3"/>
  <c r="B1651" i="3"/>
  <c r="D1651" i="3" s="1"/>
  <c r="C1651" i="3"/>
  <c r="B1652" i="3"/>
  <c r="D1652" i="3" s="1"/>
  <c r="C1652" i="3"/>
  <c r="B1653" i="3"/>
  <c r="D1653" i="3" s="1"/>
  <c r="C1653" i="3"/>
  <c r="B1654" i="3"/>
  <c r="D1654" i="3" s="1"/>
  <c r="C1654" i="3"/>
  <c r="B1655" i="3"/>
  <c r="D1655" i="3" s="1"/>
  <c r="C1655" i="3"/>
  <c r="B1656" i="3"/>
  <c r="D1656" i="3" s="1"/>
  <c r="C1656" i="3"/>
  <c r="B1657" i="3"/>
  <c r="D1657" i="3" s="1"/>
  <c r="C1657" i="3"/>
  <c r="B1658" i="3"/>
  <c r="D1658" i="3" s="1"/>
  <c r="C1658" i="3"/>
  <c r="B1659" i="3"/>
  <c r="D1659" i="3" s="1"/>
  <c r="C1659" i="3"/>
  <c r="B1660" i="3"/>
  <c r="D1660" i="3" s="1"/>
  <c r="C1660" i="3"/>
  <c r="B1661" i="3"/>
  <c r="D1661" i="3" s="1"/>
  <c r="C1661" i="3"/>
  <c r="B1662" i="3"/>
  <c r="D1662" i="3" s="1"/>
  <c r="C1662" i="3"/>
  <c r="B1663" i="3"/>
  <c r="D1663" i="3" s="1"/>
  <c r="C1663" i="3"/>
  <c r="B1664" i="3"/>
  <c r="D1664" i="3" s="1"/>
  <c r="C1664" i="3"/>
  <c r="B1665" i="3"/>
  <c r="D1665" i="3" s="1"/>
  <c r="C1665" i="3"/>
  <c r="B1666" i="3"/>
  <c r="D1666" i="3" s="1"/>
  <c r="C1666" i="3"/>
  <c r="B1667" i="3"/>
  <c r="D1667" i="3" s="1"/>
  <c r="C1667" i="3"/>
  <c r="B1668" i="3"/>
  <c r="D1668" i="3" s="1"/>
  <c r="C1668" i="3"/>
  <c r="B1669" i="3"/>
  <c r="D1669" i="3" s="1"/>
  <c r="C1669" i="3"/>
  <c r="B1670" i="3"/>
  <c r="D1670" i="3" s="1"/>
  <c r="C1670" i="3"/>
  <c r="B1671" i="3"/>
  <c r="D1671" i="3" s="1"/>
  <c r="C1671" i="3"/>
  <c r="B1672" i="3"/>
  <c r="D1672" i="3" s="1"/>
  <c r="C1672" i="3"/>
  <c r="B1673" i="3"/>
  <c r="D1673" i="3" s="1"/>
  <c r="C1673" i="3"/>
  <c r="B1674" i="3"/>
  <c r="D1674" i="3" s="1"/>
  <c r="C1674" i="3"/>
  <c r="B1675" i="3"/>
  <c r="D1675" i="3" s="1"/>
  <c r="C1675" i="3"/>
  <c r="B1676" i="3"/>
  <c r="D1676" i="3" s="1"/>
  <c r="C1676" i="3"/>
  <c r="B1677" i="3"/>
  <c r="D1677" i="3" s="1"/>
  <c r="C1677" i="3"/>
  <c r="B1678" i="3"/>
  <c r="D1678" i="3" s="1"/>
  <c r="C1678" i="3"/>
  <c r="B1679" i="3"/>
  <c r="D1679" i="3" s="1"/>
  <c r="C1679" i="3"/>
  <c r="B1680" i="3"/>
  <c r="D1680" i="3" s="1"/>
  <c r="C1680" i="3"/>
  <c r="B1681" i="3"/>
  <c r="D1681" i="3" s="1"/>
  <c r="C1681" i="3"/>
  <c r="B1682" i="3"/>
  <c r="D1682" i="3" s="1"/>
  <c r="C1682" i="3"/>
  <c r="B1683" i="3"/>
  <c r="D1683" i="3" s="1"/>
  <c r="C1683" i="3"/>
  <c r="B1684" i="3"/>
  <c r="D1684" i="3" s="1"/>
  <c r="C1684" i="3"/>
  <c r="B1685" i="3"/>
  <c r="D1685" i="3" s="1"/>
  <c r="C1685" i="3"/>
  <c r="B1686" i="3"/>
  <c r="D1686" i="3" s="1"/>
  <c r="C1686" i="3"/>
  <c r="B1687" i="3"/>
  <c r="D1687" i="3" s="1"/>
  <c r="C1687" i="3"/>
  <c r="B1688" i="3"/>
  <c r="D1688" i="3" s="1"/>
  <c r="C1688" i="3"/>
  <c r="B1689" i="3"/>
  <c r="D1689" i="3" s="1"/>
  <c r="C1689" i="3"/>
  <c r="B1690" i="3"/>
  <c r="D1690" i="3" s="1"/>
  <c r="C1690" i="3"/>
  <c r="B1691" i="3"/>
  <c r="D1691" i="3" s="1"/>
  <c r="C1691" i="3"/>
  <c r="B1692" i="3"/>
  <c r="D1692" i="3" s="1"/>
  <c r="C1692" i="3"/>
  <c r="B1693" i="3"/>
  <c r="D1693" i="3" s="1"/>
  <c r="C1693" i="3"/>
  <c r="B1694" i="3"/>
  <c r="D1694" i="3" s="1"/>
  <c r="C1694" i="3"/>
  <c r="B1695" i="3"/>
  <c r="D1695" i="3" s="1"/>
  <c r="C1695" i="3"/>
  <c r="B1696" i="3"/>
  <c r="D1696" i="3" s="1"/>
  <c r="C1696" i="3"/>
  <c r="B1697" i="3"/>
  <c r="D1697" i="3" s="1"/>
  <c r="C1697" i="3"/>
  <c r="B1698" i="3"/>
  <c r="D1698" i="3" s="1"/>
  <c r="C1698" i="3"/>
  <c r="B1699" i="3"/>
  <c r="D1699" i="3" s="1"/>
  <c r="C1699" i="3"/>
  <c r="B1700" i="3"/>
  <c r="D1700" i="3" s="1"/>
  <c r="C1700" i="3"/>
  <c r="B1701" i="3"/>
  <c r="D1701" i="3" s="1"/>
  <c r="C1701" i="3"/>
  <c r="B1702" i="3"/>
  <c r="D1702" i="3" s="1"/>
  <c r="C1702" i="3"/>
  <c r="B1703" i="3"/>
  <c r="D1703" i="3" s="1"/>
  <c r="C1703" i="3"/>
  <c r="B1704" i="3"/>
  <c r="D1704" i="3" s="1"/>
  <c r="C1704" i="3"/>
  <c r="B1705" i="3"/>
  <c r="D1705" i="3" s="1"/>
  <c r="C1705" i="3"/>
  <c r="B1706" i="3"/>
  <c r="D1706" i="3" s="1"/>
  <c r="C1706" i="3"/>
  <c r="B1707" i="3"/>
  <c r="D1707" i="3" s="1"/>
  <c r="C1707" i="3"/>
  <c r="B1708" i="3"/>
  <c r="D1708" i="3" s="1"/>
  <c r="C1708" i="3"/>
  <c r="B1709" i="3"/>
  <c r="D1709" i="3" s="1"/>
  <c r="C1709" i="3"/>
  <c r="B1710" i="3"/>
  <c r="D1710" i="3" s="1"/>
  <c r="C1710" i="3"/>
  <c r="B1711" i="3"/>
  <c r="D1711" i="3" s="1"/>
  <c r="C1711" i="3"/>
  <c r="B1712" i="3"/>
  <c r="D1712" i="3" s="1"/>
  <c r="C1712" i="3"/>
  <c r="B1713" i="3"/>
  <c r="D1713" i="3" s="1"/>
  <c r="C1713" i="3"/>
  <c r="B1714" i="3"/>
  <c r="D1714" i="3" s="1"/>
  <c r="C1714" i="3"/>
  <c r="B1715" i="3"/>
  <c r="D1715" i="3" s="1"/>
  <c r="C1715" i="3"/>
  <c r="B1716" i="3"/>
  <c r="D1716" i="3" s="1"/>
  <c r="C1716" i="3"/>
  <c r="B1717" i="3"/>
  <c r="D1717" i="3" s="1"/>
  <c r="C1717" i="3"/>
  <c r="B1718" i="3"/>
  <c r="D1718" i="3" s="1"/>
  <c r="C1718" i="3"/>
  <c r="B1719" i="3"/>
  <c r="D1719" i="3" s="1"/>
  <c r="C1719" i="3"/>
  <c r="B1720" i="3"/>
  <c r="D1720" i="3" s="1"/>
  <c r="C1720" i="3"/>
  <c r="B1721" i="3"/>
  <c r="D1721" i="3" s="1"/>
  <c r="C1721" i="3"/>
  <c r="B1722" i="3"/>
  <c r="D1722" i="3" s="1"/>
  <c r="C1722" i="3"/>
  <c r="B1723" i="3"/>
  <c r="D1723" i="3" s="1"/>
  <c r="C1723" i="3"/>
  <c r="B1724" i="3"/>
  <c r="D1724" i="3" s="1"/>
  <c r="C1724" i="3"/>
  <c r="B1725" i="3"/>
  <c r="D1725" i="3" s="1"/>
  <c r="C1725" i="3"/>
  <c r="B1726" i="3"/>
  <c r="D1726" i="3" s="1"/>
  <c r="C1726" i="3"/>
  <c r="B1727" i="3"/>
  <c r="D1727" i="3" s="1"/>
  <c r="C1727" i="3"/>
  <c r="B1728" i="3"/>
  <c r="D1728" i="3" s="1"/>
  <c r="C1728" i="3"/>
  <c r="B1729" i="3"/>
  <c r="D1729" i="3" s="1"/>
  <c r="C1729" i="3"/>
  <c r="B1730" i="3"/>
  <c r="D1730" i="3" s="1"/>
  <c r="C1730" i="3"/>
  <c r="B1731" i="3"/>
  <c r="D1731" i="3" s="1"/>
  <c r="C1731" i="3"/>
  <c r="B1732" i="3"/>
  <c r="D1732" i="3" s="1"/>
  <c r="C1732" i="3"/>
  <c r="B1733" i="3"/>
  <c r="D1733" i="3" s="1"/>
  <c r="C1733" i="3"/>
  <c r="B1734" i="3"/>
  <c r="D1734" i="3" s="1"/>
  <c r="C1734" i="3"/>
  <c r="B1735" i="3"/>
  <c r="D1735" i="3" s="1"/>
  <c r="C1735" i="3"/>
  <c r="B1736" i="3"/>
  <c r="D1736" i="3" s="1"/>
  <c r="C1736" i="3"/>
  <c r="B1737" i="3"/>
  <c r="D1737" i="3" s="1"/>
  <c r="C1737" i="3"/>
  <c r="B1738" i="3"/>
  <c r="D1738" i="3" s="1"/>
  <c r="C1738" i="3"/>
  <c r="B1739" i="3"/>
  <c r="D1739" i="3" s="1"/>
  <c r="C1739" i="3"/>
  <c r="B1740" i="3"/>
  <c r="D1740" i="3" s="1"/>
  <c r="C1740" i="3"/>
  <c r="B1741" i="3"/>
  <c r="D1741" i="3" s="1"/>
  <c r="C1741" i="3"/>
  <c r="B1742" i="3"/>
  <c r="D1742" i="3" s="1"/>
  <c r="C1742" i="3"/>
  <c r="B1743" i="3"/>
  <c r="D1743" i="3" s="1"/>
  <c r="C1743" i="3"/>
  <c r="B1744" i="3"/>
  <c r="D1744" i="3" s="1"/>
  <c r="C1744" i="3"/>
  <c r="B1745" i="3"/>
  <c r="D1745" i="3" s="1"/>
  <c r="C1745" i="3"/>
  <c r="B1746" i="3"/>
  <c r="D1746" i="3" s="1"/>
  <c r="C1746" i="3"/>
  <c r="B1747" i="3"/>
  <c r="D1747" i="3" s="1"/>
  <c r="C1747" i="3"/>
  <c r="B1748" i="3"/>
  <c r="D1748" i="3" s="1"/>
  <c r="C1748" i="3"/>
  <c r="B1749" i="3"/>
  <c r="D1749" i="3" s="1"/>
  <c r="C1749" i="3"/>
  <c r="B1750" i="3"/>
  <c r="D1750" i="3" s="1"/>
  <c r="C1750" i="3"/>
  <c r="B1751" i="3"/>
  <c r="D1751" i="3" s="1"/>
  <c r="C1751" i="3"/>
  <c r="B1752" i="3"/>
  <c r="D1752" i="3" s="1"/>
  <c r="C1752" i="3"/>
  <c r="B1753" i="3"/>
  <c r="D1753" i="3" s="1"/>
  <c r="C1753" i="3"/>
  <c r="B1754" i="3"/>
  <c r="D1754" i="3" s="1"/>
  <c r="C1754" i="3"/>
  <c r="B1755" i="3"/>
  <c r="D1755" i="3" s="1"/>
  <c r="C1755" i="3"/>
  <c r="B1756" i="3"/>
  <c r="D1756" i="3" s="1"/>
  <c r="C1756" i="3"/>
  <c r="B1757" i="3"/>
  <c r="D1757" i="3" s="1"/>
  <c r="C1757" i="3"/>
  <c r="B1758" i="3"/>
  <c r="D1758" i="3" s="1"/>
  <c r="C1758" i="3"/>
  <c r="B1759" i="3"/>
  <c r="D1759" i="3" s="1"/>
  <c r="C1759" i="3"/>
  <c r="B1760" i="3"/>
  <c r="D1760" i="3" s="1"/>
  <c r="C1760" i="3"/>
  <c r="B1761" i="3"/>
  <c r="D1761" i="3" s="1"/>
  <c r="C1761" i="3"/>
  <c r="B1762" i="3"/>
  <c r="D1762" i="3" s="1"/>
  <c r="C1762" i="3"/>
  <c r="B1763" i="3"/>
  <c r="D1763" i="3" s="1"/>
  <c r="C1763" i="3"/>
  <c r="B1764" i="3"/>
  <c r="D1764" i="3" s="1"/>
  <c r="C1764" i="3"/>
  <c r="B1765" i="3"/>
  <c r="D1765" i="3" s="1"/>
  <c r="C1765" i="3"/>
  <c r="B1766" i="3"/>
  <c r="D1766" i="3" s="1"/>
  <c r="C1766" i="3"/>
  <c r="B1767" i="3"/>
  <c r="D1767" i="3" s="1"/>
  <c r="C1767" i="3"/>
  <c r="B1768" i="3"/>
  <c r="D1768" i="3" s="1"/>
  <c r="C1768" i="3"/>
  <c r="B1769" i="3"/>
  <c r="D1769" i="3" s="1"/>
  <c r="C1769" i="3"/>
  <c r="B1770" i="3"/>
  <c r="D1770" i="3" s="1"/>
  <c r="C1770" i="3"/>
  <c r="B1771" i="3"/>
  <c r="D1771" i="3" s="1"/>
  <c r="C1771" i="3"/>
  <c r="B1772" i="3"/>
  <c r="D1772" i="3" s="1"/>
  <c r="C1772" i="3"/>
  <c r="B1773" i="3"/>
  <c r="D1773" i="3" s="1"/>
  <c r="C1773" i="3"/>
  <c r="B1774" i="3"/>
  <c r="D1774" i="3" s="1"/>
  <c r="C1774" i="3"/>
  <c r="B1775" i="3"/>
  <c r="D1775" i="3" s="1"/>
  <c r="C1775" i="3"/>
  <c r="B1776" i="3"/>
  <c r="D1776" i="3" s="1"/>
  <c r="C1776" i="3"/>
  <c r="B1777" i="3"/>
  <c r="D1777" i="3" s="1"/>
  <c r="C1777" i="3"/>
  <c r="B1778" i="3"/>
  <c r="D1778" i="3" s="1"/>
  <c r="C1778" i="3"/>
  <c r="B1779" i="3"/>
  <c r="D1779" i="3" s="1"/>
  <c r="C1779" i="3"/>
  <c r="B1780" i="3"/>
  <c r="D1780" i="3" s="1"/>
  <c r="C1780" i="3"/>
  <c r="B1781" i="3"/>
  <c r="D1781" i="3" s="1"/>
  <c r="C1781" i="3"/>
  <c r="B1782" i="3"/>
  <c r="D1782" i="3" s="1"/>
  <c r="C1782" i="3"/>
  <c r="B1783" i="3"/>
  <c r="D1783" i="3" s="1"/>
  <c r="C1783" i="3"/>
  <c r="B1784" i="3"/>
  <c r="D1784" i="3" s="1"/>
  <c r="C1784" i="3"/>
  <c r="B1785" i="3"/>
  <c r="D1785" i="3" s="1"/>
  <c r="C1785" i="3"/>
  <c r="B1786" i="3"/>
  <c r="D1786" i="3" s="1"/>
  <c r="C1786" i="3"/>
  <c r="B1787" i="3"/>
  <c r="D1787" i="3" s="1"/>
  <c r="C1787" i="3"/>
  <c r="B1788" i="3"/>
  <c r="D1788" i="3" s="1"/>
  <c r="C1788" i="3"/>
  <c r="B1789" i="3"/>
  <c r="D1789" i="3" s="1"/>
  <c r="C1789" i="3"/>
  <c r="B1790" i="3"/>
  <c r="D1790" i="3" s="1"/>
  <c r="C1790" i="3"/>
  <c r="B1791" i="3"/>
  <c r="D1791" i="3" s="1"/>
  <c r="C1791" i="3"/>
  <c r="B1792" i="3"/>
  <c r="D1792" i="3" s="1"/>
  <c r="C1792" i="3"/>
  <c r="B1793" i="3"/>
  <c r="D1793" i="3" s="1"/>
  <c r="C1793" i="3"/>
  <c r="B1794" i="3"/>
  <c r="D1794" i="3" s="1"/>
  <c r="C1794" i="3"/>
  <c r="B1795" i="3"/>
  <c r="D1795" i="3" s="1"/>
  <c r="C1795" i="3"/>
  <c r="B1796" i="3"/>
  <c r="D1796" i="3" s="1"/>
  <c r="C1796" i="3"/>
  <c r="B1797" i="3"/>
  <c r="D1797" i="3" s="1"/>
  <c r="C1797" i="3"/>
  <c r="B1798" i="3"/>
  <c r="D1798" i="3" s="1"/>
  <c r="C1798" i="3"/>
  <c r="B1799" i="3"/>
  <c r="D1799" i="3" s="1"/>
  <c r="C1799" i="3"/>
  <c r="B1800" i="3"/>
  <c r="D1800" i="3" s="1"/>
  <c r="C1800" i="3"/>
  <c r="B1801" i="3"/>
  <c r="D1801" i="3" s="1"/>
  <c r="C1801" i="3"/>
  <c r="B1802" i="3"/>
  <c r="D1802" i="3" s="1"/>
  <c r="C1802" i="3"/>
  <c r="B1803" i="3"/>
  <c r="D1803" i="3" s="1"/>
  <c r="C1803" i="3"/>
  <c r="B1804" i="3"/>
  <c r="D1804" i="3" s="1"/>
  <c r="C1804" i="3"/>
  <c r="B1805" i="3"/>
  <c r="D1805" i="3" s="1"/>
  <c r="C1805" i="3"/>
  <c r="B1806" i="3"/>
  <c r="D1806" i="3" s="1"/>
  <c r="C1806" i="3"/>
  <c r="B1807" i="3"/>
  <c r="D1807" i="3" s="1"/>
  <c r="C1807" i="3"/>
  <c r="B1808" i="3"/>
  <c r="D1808" i="3" s="1"/>
  <c r="C1808" i="3"/>
  <c r="B1809" i="3"/>
  <c r="D1809" i="3" s="1"/>
  <c r="C1809" i="3"/>
  <c r="B1810" i="3"/>
  <c r="D1810" i="3" s="1"/>
  <c r="C1810" i="3"/>
  <c r="B1811" i="3"/>
  <c r="D1811" i="3" s="1"/>
  <c r="C1811" i="3"/>
  <c r="B1812" i="3"/>
  <c r="D1812" i="3" s="1"/>
  <c r="C1812" i="3"/>
  <c r="B1813" i="3"/>
  <c r="D1813" i="3" s="1"/>
  <c r="C1813" i="3"/>
  <c r="B1814" i="3"/>
  <c r="D1814" i="3" s="1"/>
  <c r="C1814" i="3"/>
  <c r="B1815" i="3"/>
  <c r="D1815" i="3" s="1"/>
  <c r="C1815" i="3"/>
  <c r="B1816" i="3"/>
  <c r="D1816" i="3" s="1"/>
  <c r="C1816" i="3"/>
  <c r="B1817" i="3"/>
  <c r="D1817" i="3" s="1"/>
  <c r="C1817" i="3"/>
  <c r="B1818" i="3"/>
  <c r="D1818" i="3" s="1"/>
  <c r="C1818" i="3"/>
  <c r="B1819" i="3"/>
  <c r="D1819" i="3" s="1"/>
  <c r="C1819" i="3"/>
  <c r="B1820" i="3"/>
  <c r="D1820" i="3" s="1"/>
  <c r="C1820" i="3"/>
  <c r="B1821" i="3"/>
  <c r="D1821" i="3" s="1"/>
  <c r="C1821" i="3"/>
  <c r="B1822" i="3"/>
  <c r="D1822" i="3" s="1"/>
  <c r="C1822" i="3"/>
  <c r="B1823" i="3"/>
  <c r="D1823" i="3" s="1"/>
  <c r="C1823" i="3"/>
  <c r="B1824" i="3"/>
  <c r="D1824" i="3" s="1"/>
  <c r="C1824" i="3"/>
  <c r="B1825" i="3"/>
  <c r="D1825" i="3" s="1"/>
  <c r="C1825" i="3"/>
  <c r="B1826" i="3"/>
  <c r="D1826" i="3" s="1"/>
  <c r="C1826" i="3"/>
  <c r="B1827" i="3"/>
  <c r="D1827" i="3" s="1"/>
  <c r="C1827" i="3"/>
  <c r="B1828" i="3"/>
  <c r="D1828" i="3" s="1"/>
  <c r="C1828" i="3"/>
  <c r="B1829" i="3"/>
  <c r="D1829" i="3" s="1"/>
  <c r="C1829" i="3"/>
  <c r="B1830" i="3"/>
  <c r="D1830" i="3" s="1"/>
  <c r="C1830" i="3"/>
  <c r="B1831" i="3"/>
  <c r="D1831" i="3" s="1"/>
  <c r="C1831" i="3"/>
  <c r="B1832" i="3"/>
  <c r="D1832" i="3" s="1"/>
  <c r="C1832" i="3"/>
  <c r="B1833" i="3"/>
  <c r="D1833" i="3" s="1"/>
  <c r="C1833" i="3"/>
  <c r="B1834" i="3"/>
  <c r="D1834" i="3" s="1"/>
  <c r="C1834" i="3"/>
  <c r="B1835" i="3"/>
  <c r="D1835" i="3" s="1"/>
  <c r="C1835" i="3"/>
  <c r="B1836" i="3"/>
  <c r="D1836" i="3" s="1"/>
  <c r="C1836" i="3"/>
  <c r="B1837" i="3"/>
  <c r="D1837" i="3" s="1"/>
  <c r="C1837" i="3"/>
  <c r="B1838" i="3"/>
  <c r="D1838" i="3" s="1"/>
  <c r="C1838" i="3"/>
  <c r="B1839" i="3"/>
  <c r="D1839" i="3" s="1"/>
  <c r="C1839" i="3"/>
  <c r="B1840" i="3"/>
  <c r="D1840" i="3" s="1"/>
  <c r="C1840" i="3"/>
  <c r="B1841" i="3"/>
  <c r="D1841" i="3" s="1"/>
  <c r="C1841" i="3"/>
  <c r="B1842" i="3"/>
  <c r="D1842" i="3" s="1"/>
  <c r="C1842" i="3"/>
  <c r="B1843" i="3"/>
  <c r="D1843" i="3" s="1"/>
  <c r="C1843" i="3"/>
  <c r="B1844" i="3"/>
  <c r="D1844" i="3" s="1"/>
  <c r="C1844" i="3"/>
  <c r="B1845" i="3"/>
  <c r="D1845" i="3" s="1"/>
  <c r="C1845" i="3"/>
  <c r="B1846" i="3"/>
  <c r="D1846" i="3" s="1"/>
  <c r="C1846" i="3"/>
  <c r="B1847" i="3"/>
  <c r="D1847" i="3" s="1"/>
  <c r="C1847" i="3"/>
  <c r="B1848" i="3"/>
  <c r="D1848" i="3" s="1"/>
  <c r="C1848" i="3"/>
  <c r="B1849" i="3"/>
  <c r="D1849" i="3" s="1"/>
  <c r="C1849" i="3"/>
  <c r="B1850" i="3"/>
  <c r="D1850" i="3" s="1"/>
  <c r="C1850" i="3"/>
  <c r="B1851" i="3"/>
  <c r="D1851" i="3" s="1"/>
  <c r="C1851" i="3"/>
  <c r="B1852" i="3"/>
  <c r="D1852" i="3" s="1"/>
  <c r="C1852" i="3"/>
  <c r="B1853" i="3"/>
  <c r="D1853" i="3" s="1"/>
  <c r="C1853" i="3"/>
  <c r="B1854" i="3"/>
  <c r="D1854" i="3" s="1"/>
  <c r="C1854" i="3"/>
  <c r="B1855" i="3"/>
  <c r="D1855" i="3" s="1"/>
  <c r="C1855" i="3"/>
  <c r="B1856" i="3"/>
  <c r="D1856" i="3" s="1"/>
  <c r="C1856" i="3"/>
  <c r="B1857" i="3"/>
  <c r="D1857" i="3" s="1"/>
  <c r="C1857" i="3"/>
  <c r="B1858" i="3"/>
  <c r="D1858" i="3" s="1"/>
  <c r="C1858" i="3"/>
  <c r="B1859" i="3"/>
  <c r="D1859" i="3" s="1"/>
  <c r="C1859" i="3"/>
  <c r="B1860" i="3"/>
  <c r="D1860" i="3" s="1"/>
  <c r="C1860" i="3"/>
  <c r="B1861" i="3"/>
  <c r="D1861" i="3" s="1"/>
  <c r="C1861" i="3"/>
  <c r="B1862" i="3"/>
  <c r="D1862" i="3" s="1"/>
  <c r="C1862" i="3"/>
  <c r="B1863" i="3"/>
  <c r="D1863" i="3" s="1"/>
  <c r="C1863" i="3"/>
  <c r="B1864" i="3"/>
  <c r="D1864" i="3" s="1"/>
  <c r="C1864" i="3"/>
  <c r="B1865" i="3"/>
  <c r="D1865" i="3" s="1"/>
  <c r="C1865" i="3"/>
  <c r="B1866" i="3"/>
  <c r="D1866" i="3" s="1"/>
  <c r="C1866" i="3"/>
  <c r="B1867" i="3"/>
  <c r="D1867" i="3" s="1"/>
  <c r="C1867" i="3"/>
  <c r="B1868" i="3"/>
  <c r="D1868" i="3" s="1"/>
  <c r="C1868" i="3"/>
  <c r="B1869" i="3"/>
  <c r="D1869" i="3" s="1"/>
  <c r="C1869" i="3"/>
  <c r="B1870" i="3"/>
  <c r="D1870" i="3" s="1"/>
  <c r="C1870" i="3"/>
  <c r="B1871" i="3"/>
  <c r="D1871" i="3" s="1"/>
  <c r="C1871" i="3"/>
  <c r="B1872" i="3"/>
  <c r="D1872" i="3" s="1"/>
  <c r="C1872" i="3"/>
  <c r="B1873" i="3"/>
  <c r="D1873" i="3" s="1"/>
  <c r="C1873" i="3"/>
  <c r="B1874" i="3"/>
  <c r="D1874" i="3" s="1"/>
  <c r="C1874" i="3"/>
  <c r="B1875" i="3"/>
  <c r="D1875" i="3" s="1"/>
  <c r="C1875" i="3"/>
  <c r="B1876" i="3"/>
  <c r="D1876" i="3" s="1"/>
  <c r="C1876" i="3"/>
  <c r="B1877" i="3"/>
  <c r="D1877" i="3" s="1"/>
  <c r="C1877" i="3"/>
  <c r="B1878" i="3"/>
  <c r="D1878" i="3" s="1"/>
  <c r="C1878" i="3"/>
  <c r="B1879" i="3"/>
  <c r="D1879" i="3" s="1"/>
  <c r="C1879" i="3"/>
  <c r="B1880" i="3"/>
  <c r="D1880" i="3" s="1"/>
  <c r="C1880" i="3"/>
  <c r="B1881" i="3"/>
  <c r="D1881" i="3" s="1"/>
  <c r="C1881" i="3"/>
  <c r="B1882" i="3"/>
  <c r="D1882" i="3" s="1"/>
  <c r="C1882" i="3"/>
  <c r="B1883" i="3"/>
  <c r="D1883" i="3" s="1"/>
  <c r="C1883" i="3"/>
  <c r="B1884" i="3"/>
  <c r="D1884" i="3" s="1"/>
  <c r="C1884" i="3"/>
  <c r="B1885" i="3"/>
  <c r="D1885" i="3" s="1"/>
  <c r="C1885" i="3"/>
  <c r="B1886" i="3"/>
  <c r="D1886" i="3" s="1"/>
  <c r="C1886" i="3"/>
  <c r="B1887" i="3"/>
  <c r="D1887" i="3" s="1"/>
  <c r="C1887" i="3"/>
  <c r="B1888" i="3"/>
  <c r="D1888" i="3" s="1"/>
  <c r="C1888" i="3"/>
  <c r="B1889" i="3"/>
  <c r="D1889" i="3" s="1"/>
  <c r="C1889" i="3"/>
  <c r="B1890" i="3"/>
  <c r="D1890" i="3" s="1"/>
  <c r="C1890" i="3"/>
  <c r="B1891" i="3"/>
  <c r="D1891" i="3" s="1"/>
  <c r="C1891" i="3"/>
  <c r="B1892" i="3"/>
  <c r="D1892" i="3" s="1"/>
  <c r="C1892" i="3"/>
  <c r="B1893" i="3"/>
  <c r="D1893" i="3" s="1"/>
  <c r="C1893" i="3"/>
  <c r="B1894" i="3"/>
  <c r="D1894" i="3" s="1"/>
  <c r="C1894" i="3"/>
  <c r="B1895" i="3"/>
  <c r="D1895" i="3" s="1"/>
  <c r="C1895" i="3"/>
  <c r="B1896" i="3"/>
  <c r="D1896" i="3" s="1"/>
  <c r="C1896" i="3"/>
  <c r="B1897" i="3"/>
  <c r="D1897" i="3" s="1"/>
  <c r="C1897" i="3"/>
  <c r="B1898" i="3"/>
  <c r="D1898" i="3" s="1"/>
  <c r="C1898" i="3"/>
  <c r="B1899" i="3"/>
  <c r="D1899" i="3" s="1"/>
  <c r="C1899" i="3"/>
  <c r="B1900" i="3"/>
  <c r="D1900" i="3" s="1"/>
  <c r="C1900" i="3"/>
  <c r="B1901" i="3"/>
  <c r="D1901" i="3" s="1"/>
  <c r="C1901" i="3"/>
  <c r="B1902" i="3"/>
  <c r="D1902" i="3" s="1"/>
  <c r="C1902" i="3"/>
  <c r="B1903" i="3"/>
  <c r="D1903" i="3" s="1"/>
  <c r="C1903" i="3"/>
  <c r="B1904" i="3"/>
  <c r="D1904" i="3" s="1"/>
  <c r="C1904" i="3"/>
  <c r="B1905" i="3"/>
  <c r="D1905" i="3" s="1"/>
  <c r="C1905" i="3"/>
  <c r="B1906" i="3"/>
  <c r="D1906" i="3" s="1"/>
  <c r="C1906" i="3"/>
  <c r="B1907" i="3"/>
  <c r="D1907" i="3" s="1"/>
  <c r="C1907" i="3"/>
  <c r="B1908" i="3"/>
  <c r="D1908" i="3" s="1"/>
  <c r="C1908" i="3"/>
  <c r="B1909" i="3"/>
  <c r="D1909" i="3" s="1"/>
  <c r="C1909" i="3"/>
  <c r="B1910" i="3"/>
  <c r="D1910" i="3" s="1"/>
  <c r="C1910" i="3"/>
  <c r="B1911" i="3"/>
  <c r="D1911" i="3" s="1"/>
  <c r="C1911" i="3"/>
  <c r="B1912" i="3"/>
  <c r="D1912" i="3" s="1"/>
  <c r="C1912" i="3"/>
  <c r="B1913" i="3"/>
  <c r="D1913" i="3" s="1"/>
  <c r="C1913" i="3"/>
  <c r="B1914" i="3"/>
  <c r="D1914" i="3" s="1"/>
  <c r="C1914" i="3"/>
  <c r="B1915" i="3"/>
  <c r="D1915" i="3" s="1"/>
  <c r="C1915" i="3"/>
  <c r="B1916" i="3"/>
  <c r="D1916" i="3" s="1"/>
  <c r="C1916" i="3"/>
  <c r="B1917" i="3"/>
  <c r="D1917" i="3" s="1"/>
  <c r="C1917" i="3"/>
  <c r="B1918" i="3"/>
  <c r="D1918" i="3" s="1"/>
  <c r="C1918" i="3"/>
  <c r="B1919" i="3"/>
  <c r="D1919" i="3" s="1"/>
  <c r="C1919" i="3"/>
  <c r="B1920" i="3"/>
  <c r="D1920" i="3" s="1"/>
  <c r="C1920" i="3"/>
  <c r="B1921" i="3"/>
  <c r="D1921" i="3" s="1"/>
  <c r="C1921" i="3"/>
  <c r="B1922" i="3"/>
  <c r="D1922" i="3" s="1"/>
  <c r="C1922" i="3"/>
  <c r="B1923" i="3"/>
  <c r="D1923" i="3" s="1"/>
  <c r="C1923" i="3"/>
  <c r="B1924" i="3"/>
  <c r="D1924" i="3" s="1"/>
  <c r="C1924" i="3"/>
  <c r="B1925" i="3"/>
  <c r="D1925" i="3" s="1"/>
  <c r="C1925" i="3"/>
  <c r="B1926" i="3"/>
  <c r="D1926" i="3" s="1"/>
  <c r="C1926" i="3"/>
  <c r="B1927" i="3"/>
  <c r="D1927" i="3" s="1"/>
  <c r="C1927" i="3"/>
  <c r="B1928" i="3"/>
  <c r="D1928" i="3" s="1"/>
  <c r="C1928" i="3"/>
  <c r="B1929" i="3"/>
  <c r="D1929" i="3" s="1"/>
  <c r="C1929" i="3"/>
  <c r="B1930" i="3"/>
  <c r="D1930" i="3" s="1"/>
  <c r="C1930" i="3"/>
  <c r="B1931" i="3"/>
  <c r="D1931" i="3" s="1"/>
  <c r="C1931" i="3"/>
  <c r="B1932" i="3"/>
  <c r="D1932" i="3" s="1"/>
  <c r="C1932" i="3"/>
  <c r="B1933" i="3"/>
  <c r="D1933" i="3" s="1"/>
  <c r="C1933" i="3"/>
  <c r="B1934" i="3"/>
  <c r="D1934" i="3" s="1"/>
  <c r="C1934" i="3"/>
  <c r="B1935" i="3"/>
  <c r="D1935" i="3" s="1"/>
  <c r="C1935" i="3"/>
  <c r="B1936" i="3"/>
  <c r="D1936" i="3" s="1"/>
  <c r="C1936" i="3"/>
  <c r="B1937" i="3"/>
  <c r="D1937" i="3" s="1"/>
  <c r="C1937" i="3"/>
  <c r="B1938" i="3"/>
  <c r="D1938" i="3" s="1"/>
  <c r="C1938" i="3"/>
  <c r="B1939" i="3"/>
  <c r="D1939" i="3" s="1"/>
  <c r="C1939" i="3"/>
  <c r="B1940" i="3"/>
  <c r="D1940" i="3" s="1"/>
  <c r="C1940" i="3"/>
  <c r="B1941" i="3"/>
  <c r="D1941" i="3" s="1"/>
  <c r="C1941" i="3"/>
  <c r="B1942" i="3"/>
  <c r="D1942" i="3" s="1"/>
  <c r="C1942" i="3"/>
  <c r="B1943" i="3"/>
  <c r="D1943" i="3" s="1"/>
  <c r="C1943" i="3"/>
  <c r="B1944" i="3"/>
  <c r="D1944" i="3" s="1"/>
  <c r="C1944" i="3"/>
  <c r="B1945" i="3"/>
  <c r="D1945" i="3" s="1"/>
  <c r="C1945" i="3"/>
  <c r="B1946" i="3"/>
  <c r="D1946" i="3" s="1"/>
  <c r="C1946" i="3"/>
  <c r="B1947" i="3"/>
  <c r="D1947" i="3" s="1"/>
  <c r="C1947" i="3"/>
  <c r="B1948" i="3"/>
  <c r="D1948" i="3" s="1"/>
  <c r="C1948" i="3"/>
  <c r="B1949" i="3"/>
  <c r="D1949" i="3" s="1"/>
  <c r="C1949" i="3"/>
  <c r="B1950" i="3"/>
  <c r="D1950" i="3" s="1"/>
  <c r="C1950" i="3"/>
  <c r="B1951" i="3"/>
  <c r="D1951" i="3" s="1"/>
  <c r="C1951" i="3"/>
  <c r="B1952" i="3"/>
  <c r="D1952" i="3" s="1"/>
  <c r="C1952" i="3"/>
  <c r="B1953" i="3"/>
  <c r="D1953" i="3" s="1"/>
  <c r="C1953" i="3"/>
  <c r="B1954" i="3"/>
  <c r="D1954" i="3" s="1"/>
  <c r="C1954" i="3"/>
  <c r="B1955" i="3"/>
  <c r="D1955" i="3" s="1"/>
  <c r="C1955" i="3"/>
  <c r="B1956" i="3"/>
  <c r="D1956" i="3" s="1"/>
  <c r="C1956" i="3"/>
  <c r="B1957" i="3"/>
  <c r="D1957" i="3" s="1"/>
  <c r="C1957" i="3"/>
  <c r="B1958" i="3"/>
  <c r="D1958" i="3" s="1"/>
  <c r="C1958" i="3"/>
  <c r="B1959" i="3"/>
  <c r="D1959" i="3" s="1"/>
  <c r="C1959" i="3"/>
  <c r="B1960" i="3"/>
  <c r="D1960" i="3" s="1"/>
  <c r="C1960" i="3"/>
  <c r="B1961" i="3"/>
  <c r="D1961" i="3" s="1"/>
  <c r="C1961" i="3"/>
  <c r="B1962" i="3"/>
  <c r="D1962" i="3" s="1"/>
  <c r="C1962" i="3"/>
  <c r="B1963" i="3"/>
  <c r="D1963" i="3" s="1"/>
  <c r="C1963" i="3"/>
  <c r="B1964" i="3"/>
  <c r="D1964" i="3" s="1"/>
  <c r="C1964" i="3"/>
  <c r="B1965" i="3"/>
  <c r="D1965" i="3" s="1"/>
  <c r="C1965" i="3"/>
  <c r="B1966" i="3"/>
  <c r="D1966" i="3" s="1"/>
  <c r="C1966" i="3"/>
  <c r="B1967" i="3"/>
  <c r="D1967" i="3" s="1"/>
  <c r="C1967" i="3"/>
  <c r="B1968" i="3"/>
  <c r="D1968" i="3" s="1"/>
  <c r="C1968" i="3"/>
  <c r="B1969" i="3"/>
  <c r="D1969" i="3" s="1"/>
  <c r="C1969" i="3"/>
  <c r="B1970" i="3"/>
  <c r="D1970" i="3" s="1"/>
  <c r="C1970" i="3"/>
  <c r="B1971" i="3"/>
  <c r="D1971" i="3" s="1"/>
  <c r="C1971" i="3"/>
  <c r="B1972" i="3"/>
  <c r="D1972" i="3" s="1"/>
  <c r="C1972" i="3"/>
  <c r="B1973" i="3"/>
  <c r="D1973" i="3" s="1"/>
  <c r="C1973" i="3"/>
  <c r="B1974" i="3"/>
  <c r="D1974" i="3" s="1"/>
  <c r="C1974" i="3"/>
  <c r="B1975" i="3"/>
  <c r="D1975" i="3" s="1"/>
  <c r="C1975" i="3"/>
  <c r="B1976" i="3"/>
  <c r="D1976" i="3" s="1"/>
  <c r="C1976" i="3"/>
  <c r="B1977" i="3"/>
  <c r="D1977" i="3" s="1"/>
  <c r="C1977" i="3"/>
  <c r="B1978" i="3"/>
  <c r="D1978" i="3" s="1"/>
  <c r="C1978" i="3"/>
  <c r="B1979" i="3"/>
  <c r="D1979" i="3" s="1"/>
  <c r="C1979" i="3"/>
  <c r="B1980" i="3"/>
  <c r="D1980" i="3" s="1"/>
  <c r="C1980" i="3"/>
  <c r="B1981" i="3"/>
  <c r="D1981" i="3" s="1"/>
  <c r="C1981" i="3"/>
  <c r="B1982" i="3"/>
  <c r="D1982" i="3" s="1"/>
  <c r="C1982" i="3"/>
  <c r="B1983" i="3"/>
  <c r="D1983" i="3" s="1"/>
  <c r="C1983" i="3"/>
  <c r="B1984" i="3"/>
  <c r="D1984" i="3" s="1"/>
  <c r="C1984" i="3"/>
  <c r="B1985" i="3"/>
  <c r="D1985" i="3" s="1"/>
  <c r="C1985" i="3"/>
  <c r="B1986" i="3"/>
  <c r="D1986" i="3" s="1"/>
  <c r="C1986" i="3"/>
  <c r="B1987" i="3"/>
  <c r="D1987" i="3" s="1"/>
  <c r="C1987" i="3"/>
  <c r="B1988" i="3"/>
  <c r="D1988" i="3" s="1"/>
  <c r="C1988" i="3"/>
  <c r="B1989" i="3"/>
  <c r="D1989" i="3" s="1"/>
  <c r="C1989" i="3"/>
  <c r="B1990" i="3"/>
  <c r="D1990" i="3" s="1"/>
  <c r="C1990" i="3"/>
  <c r="B1991" i="3"/>
  <c r="D1991" i="3" s="1"/>
  <c r="C1991" i="3"/>
  <c r="B1992" i="3"/>
  <c r="D1992" i="3" s="1"/>
  <c r="C1992" i="3"/>
  <c r="B1993" i="3"/>
  <c r="D1993" i="3" s="1"/>
  <c r="C1993" i="3"/>
  <c r="B1994" i="3"/>
  <c r="D1994" i="3" s="1"/>
  <c r="C1994" i="3"/>
  <c r="B1995" i="3"/>
  <c r="D1995" i="3" s="1"/>
  <c r="C1995" i="3"/>
  <c r="B1996" i="3"/>
  <c r="D1996" i="3" s="1"/>
  <c r="C1996" i="3"/>
  <c r="B1997" i="3"/>
  <c r="D1997" i="3" s="1"/>
  <c r="C1997" i="3"/>
  <c r="B1998" i="3"/>
  <c r="D1998" i="3" s="1"/>
  <c r="C1998" i="3"/>
  <c r="B1999" i="3"/>
  <c r="D1999" i="3" s="1"/>
  <c r="C1999" i="3"/>
  <c r="B2000" i="3"/>
  <c r="D2000" i="3" s="1"/>
  <c r="C2000" i="3"/>
  <c r="B2001" i="3"/>
  <c r="D2001" i="3" s="1"/>
  <c r="C2001" i="3"/>
  <c r="B2002" i="3"/>
  <c r="D2002" i="3" s="1"/>
  <c r="C2002" i="3"/>
  <c r="B2003" i="3"/>
  <c r="D2003" i="3" s="1"/>
  <c r="C2003" i="3"/>
  <c r="B2004" i="3"/>
  <c r="D2004" i="3" s="1"/>
  <c r="C2004" i="3"/>
  <c r="B2005" i="3"/>
  <c r="D2005" i="3" s="1"/>
  <c r="C2005" i="3"/>
  <c r="B2006" i="3"/>
  <c r="D2006" i="3" s="1"/>
  <c r="C2006" i="3"/>
  <c r="B2007" i="3"/>
  <c r="D2007" i="3" s="1"/>
  <c r="C2007" i="3"/>
  <c r="B2008" i="3"/>
  <c r="D2008" i="3" s="1"/>
  <c r="C2008" i="3"/>
  <c r="B2009" i="3"/>
  <c r="D2009" i="3" s="1"/>
  <c r="C2009" i="3"/>
  <c r="B2010" i="3"/>
  <c r="D2010" i="3" s="1"/>
  <c r="C2010" i="3"/>
  <c r="B2011" i="3"/>
  <c r="D2011" i="3" s="1"/>
  <c r="C2011" i="3"/>
  <c r="B2012" i="3"/>
  <c r="D2012" i="3" s="1"/>
  <c r="C2012" i="3"/>
  <c r="B2013" i="3"/>
  <c r="D2013" i="3" s="1"/>
  <c r="C2013" i="3"/>
  <c r="B2014" i="3"/>
  <c r="D2014" i="3" s="1"/>
  <c r="C2014" i="3"/>
  <c r="B2015" i="3"/>
  <c r="D2015" i="3" s="1"/>
  <c r="C2015" i="3"/>
  <c r="B2016" i="3"/>
  <c r="D2016" i="3" s="1"/>
  <c r="C2016" i="3"/>
  <c r="B2017" i="3"/>
  <c r="D2017" i="3" s="1"/>
  <c r="C2017" i="3"/>
  <c r="B2018" i="3"/>
  <c r="D2018" i="3" s="1"/>
  <c r="C2018" i="3"/>
  <c r="B2019" i="3"/>
  <c r="D2019" i="3" s="1"/>
  <c r="C2019" i="3"/>
  <c r="B2020" i="3"/>
  <c r="D2020" i="3" s="1"/>
  <c r="C2020" i="3"/>
  <c r="B2021" i="3"/>
  <c r="D2021" i="3" s="1"/>
  <c r="C2021" i="3"/>
  <c r="B2022" i="3"/>
  <c r="D2022" i="3" s="1"/>
  <c r="C2022" i="3"/>
  <c r="B2023" i="3"/>
  <c r="D2023" i="3" s="1"/>
  <c r="C2023" i="3"/>
  <c r="B2024" i="3"/>
  <c r="D2024" i="3" s="1"/>
  <c r="C2024" i="3"/>
  <c r="B2025" i="3"/>
  <c r="D2025" i="3" s="1"/>
  <c r="C2025" i="3"/>
  <c r="B2026" i="3"/>
  <c r="D2026" i="3" s="1"/>
  <c r="C2026" i="3"/>
  <c r="B2027" i="3"/>
  <c r="D2027" i="3" s="1"/>
  <c r="C2027" i="3"/>
  <c r="B2028" i="3"/>
  <c r="D2028" i="3" s="1"/>
  <c r="C2028" i="3"/>
  <c r="B2029" i="3"/>
  <c r="D2029" i="3" s="1"/>
  <c r="C2029" i="3"/>
  <c r="B2030" i="3"/>
  <c r="D2030" i="3" s="1"/>
  <c r="C2030" i="3"/>
  <c r="B2031" i="3"/>
  <c r="D2031" i="3" s="1"/>
  <c r="C2031" i="3"/>
  <c r="B2032" i="3"/>
  <c r="D2032" i="3" s="1"/>
  <c r="C2032" i="3"/>
  <c r="B2033" i="3"/>
  <c r="D2033" i="3" s="1"/>
  <c r="C2033" i="3"/>
  <c r="B2034" i="3"/>
  <c r="D2034" i="3" s="1"/>
  <c r="C2034" i="3"/>
  <c r="B2035" i="3"/>
  <c r="D2035" i="3" s="1"/>
  <c r="C2035" i="3"/>
  <c r="B2036" i="3"/>
  <c r="D2036" i="3" s="1"/>
  <c r="C2036" i="3"/>
  <c r="B2037" i="3"/>
  <c r="D2037" i="3" s="1"/>
  <c r="C2037" i="3"/>
  <c r="B2038" i="3"/>
  <c r="D2038" i="3" s="1"/>
  <c r="C2038" i="3"/>
  <c r="B2039" i="3"/>
  <c r="D2039" i="3" s="1"/>
  <c r="C2039" i="3"/>
  <c r="B2040" i="3"/>
  <c r="D2040" i="3" s="1"/>
  <c r="C2040" i="3"/>
  <c r="B2041" i="3"/>
  <c r="D2041" i="3" s="1"/>
  <c r="C2041" i="3"/>
  <c r="B2042" i="3"/>
  <c r="D2042" i="3" s="1"/>
  <c r="C2042" i="3"/>
  <c r="B2043" i="3"/>
  <c r="D2043" i="3" s="1"/>
  <c r="C2043" i="3"/>
  <c r="B2044" i="3"/>
  <c r="D2044" i="3" s="1"/>
  <c r="C2044" i="3"/>
  <c r="B2045" i="3"/>
  <c r="D2045" i="3" s="1"/>
  <c r="C2045" i="3"/>
  <c r="B2046" i="3"/>
  <c r="D2046" i="3" s="1"/>
  <c r="C2046" i="3"/>
  <c r="B2047" i="3"/>
  <c r="D2047" i="3" s="1"/>
  <c r="C2047" i="3"/>
  <c r="B2048" i="3"/>
  <c r="D2048" i="3" s="1"/>
  <c r="C2048" i="3"/>
  <c r="B2049" i="3"/>
  <c r="D2049" i="3" s="1"/>
  <c r="C2049" i="3"/>
  <c r="B2050" i="3"/>
  <c r="D2050" i="3" s="1"/>
  <c r="C2050" i="3"/>
  <c r="B2051" i="3"/>
  <c r="D2051" i="3" s="1"/>
  <c r="C2051" i="3"/>
  <c r="B2052" i="3"/>
  <c r="D2052" i="3" s="1"/>
  <c r="C2052" i="3"/>
  <c r="B2053" i="3"/>
  <c r="D2053" i="3" s="1"/>
  <c r="C2053" i="3"/>
  <c r="B2054" i="3"/>
  <c r="D2054" i="3" s="1"/>
  <c r="C2054" i="3"/>
  <c r="B2055" i="3"/>
  <c r="D2055" i="3" s="1"/>
  <c r="C2055" i="3"/>
  <c r="B2056" i="3"/>
  <c r="D2056" i="3" s="1"/>
  <c r="C2056" i="3"/>
  <c r="B2057" i="3"/>
  <c r="D2057" i="3" s="1"/>
  <c r="C2057" i="3"/>
  <c r="B2058" i="3"/>
  <c r="D2058" i="3" s="1"/>
  <c r="C2058" i="3"/>
  <c r="B2059" i="3"/>
  <c r="D2059" i="3" s="1"/>
  <c r="C2059" i="3"/>
  <c r="B2060" i="3"/>
  <c r="D2060" i="3" s="1"/>
  <c r="C2060" i="3"/>
  <c r="B2061" i="3"/>
  <c r="D2061" i="3" s="1"/>
  <c r="C2061" i="3"/>
  <c r="B2062" i="3"/>
  <c r="D2062" i="3" s="1"/>
  <c r="C2062" i="3"/>
  <c r="B2063" i="3"/>
  <c r="D2063" i="3" s="1"/>
  <c r="C2063" i="3"/>
  <c r="B2064" i="3"/>
  <c r="D2064" i="3" s="1"/>
  <c r="C2064" i="3"/>
  <c r="B2065" i="3"/>
  <c r="D2065" i="3" s="1"/>
  <c r="C2065" i="3"/>
  <c r="B2066" i="3"/>
  <c r="D2066" i="3" s="1"/>
  <c r="C2066" i="3"/>
  <c r="B2067" i="3"/>
  <c r="D2067" i="3" s="1"/>
  <c r="C2067" i="3"/>
  <c r="B2068" i="3"/>
  <c r="D2068" i="3" s="1"/>
  <c r="C2068" i="3"/>
  <c r="B2069" i="3"/>
  <c r="D2069" i="3" s="1"/>
  <c r="C2069" i="3"/>
  <c r="B2070" i="3"/>
  <c r="D2070" i="3" s="1"/>
  <c r="C2070" i="3"/>
  <c r="B2071" i="3"/>
  <c r="D2071" i="3" s="1"/>
  <c r="C2071" i="3"/>
  <c r="B2072" i="3"/>
  <c r="D2072" i="3" s="1"/>
  <c r="C2072" i="3"/>
  <c r="B2073" i="3"/>
  <c r="D2073" i="3" s="1"/>
  <c r="C2073" i="3"/>
  <c r="B2074" i="3"/>
  <c r="D2074" i="3" s="1"/>
  <c r="C2074" i="3"/>
  <c r="B2075" i="3"/>
  <c r="D2075" i="3" s="1"/>
  <c r="C2075" i="3"/>
  <c r="B2076" i="3"/>
  <c r="D2076" i="3" s="1"/>
  <c r="C2076" i="3"/>
  <c r="B2077" i="3"/>
  <c r="D2077" i="3" s="1"/>
  <c r="C2077" i="3"/>
  <c r="B2078" i="3"/>
  <c r="D2078" i="3" s="1"/>
  <c r="C2078" i="3"/>
  <c r="B2079" i="3"/>
  <c r="D2079" i="3" s="1"/>
  <c r="C2079" i="3"/>
  <c r="B2080" i="3"/>
  <c r="D2080" i="3" s="1"/>
  <c r="C2080" i="3"/>
  <c r="B2081" i="3"/>
  <c r="D2081" i="3" s="1"/>
  <c r="C2081" i="3"/>
  <c r="B2082" i="3"/>
  <c r="D2082" i="3" s="1"/>
  <c r="C2082" i="3"/>
  <c r="B2083" i="3"/>
  <c r="D2083" i="3" s="1"/>
  <c r="C2083" i="3"/>
  <c r="B2084" i="3"/>
  <c r="D2084" i="3" s="1"/>
  <c r="C2084" i="3"/>
  <c r="B2085" i="3"/>
  <c r="D2085" i="3" s="1"/>
  <c r="C2085" i="3"/>
  <c r="B2086" i="3"/>
  <c r="D2086" i="3" s="1"/>
  <c r="C2086" i="3"/>
  <c r="B2087" i="3"/>
  <c r="D2087" i="3" s="1"/>
  <c r="C2087" i="3"/>
  <c r="B2088" i="3"/>
  <c r="D2088" i="3" s="1"/>
  <c r="C2088" i="3"/>
  <c r="B2089" i="3"/>
  <c r="D2089" i="3" s="1"/>
  <c r="C2089" i="3"/>
  <c r="B2090" i="3"/>
  <c r="D2090" i="3" s="1"/>
  <c r="C2090" i="3"/>
  <c r="B2091" i="3"/>
  <c r="D2091" i="3" s="1"/>
  <c r="C2091" i="3"/>
  <c r="B2092" i="3"/>
  <c r="D2092" i="3" s="1"/>
  <c r="C2092" i="3"/>
  <c r="B2093" i="3"/>
  <c r="D2093" i="3" s="1"/>
  <c r="C2093" i="3"/>
  <c r="B2094" i="3"/>
  <c r="D2094" i="3" s="1"/>
  <c r="C2094" i="3"/>
  <c r="B2095" i="3"/>
  <c r="D2095" i="3" s="1"/>
  <c r="C2095" i="3"/>
  <c r="B2096" i="3"/>
  <c r="D2096" i="3" s="1"/>
  <c r="C2096" i="3"/>
  <c r="B2097" i="3"/>
  <c r="D2097" i="3" s="1"/>
  <c r="C2097" i="3"/>
  <c r="B2098" i="3"/>
  <c r="D2098" i="3" s="1"/>
  <c r="C2098" i="3"/>
  <c r="B2099" i="3"/>
  <c r="D2099" i="3" s="1"/>
  <c r="C2099" i="3"/>
  <c r="B2100" i="3"/>
  <c r="D2100" i="3" s="1"/>
  <c r="C2100" i="3"/>
  <c r="B2101" i="3"/>
  <c r="D2101" i="3" s="1"/>
  <c r="C2101" i="3"/>
  <c r="B2102" i="3"/>
  <c r="D2102" i="3" s="1"/>
  <c r="C2102" i="3"/>
  <c r="B2103" i="3"/>
  <c r="D2103" i="3" s="1"/>
  <c r="C2103" i="3"/>
  <c r="B2104" i="3"/>
  <c r="D2104" i="3" s="1"/>
  <c r="C2104" i="3"/>
  <c r="B2105" i="3"/>
  <c r="D2105" i="3" s="1"/>
  <c r="C2105" i="3"/>
  <c r="B2106" i="3"/>
  <c r="D2106" i="3" s="1"/>
  <c r="C2106" i="3"/>
  <c r="B2107" i="3"/>
  <c r="D2107" i="3" s="1"/>
  <c r="C2107" i="3"/>
  <c r="B2108" i="3"/>
  <c r="D2108" i="3" s="1"/>
  <c r="C2108" i="3"/>
  <c r="B2109" i="3"/>
  <c r="D2109" i="3" s="1"/>
  <c r="C2109" i="3"/>
  <c r="B2110" i="3"/>
  <c r="D2110" i="3" s="1"/>
  <c r="C2110" i="3"/>
  <c r="B2111" i="3"/>
  <c r="D2111" i="3" s="1"/>
  <c r="C2111" i="3"/>
  <c r="B2112" i="3"/>
  <c r="D2112" i="3" s="1"/>
  <c r="C2112" i="3"/>
  <c r="B2113" i="3"/>
  <c r="D2113" i="3" s="1"/>
  <c r="C2113" i="3"/>
  <c r="B2114" i="3"/>
  <c r="D2114" i="3" s="1"/>
  <c r="C2114" i="3"/>
  <c r="B2115" i="3"/>
  <c r="D2115" i="3" s="1"/>
  <c r="C2115" i="3"/>
  <c r="B2116" i="3"/>
  <c r="D2116" i="3" s="1"/>
  <c r="C2116" i="3"/>
  <c r="B2117" i="3"/>
  <c r="D2117" i="3" s="1"/>
  <c r="C2117" i="3"/>
  <c r="B2118" i="3"/>
  <c r="D2118" i="3" s="1"/>
  <c r="C2118" i="3"/>
  <c r="B2119" i="3"/>
  <c r="D2119" i="3" s="1"/>
  <c r="C2119" i="3"/>
  <c r="B2120" i="3"/>
  <c r="D2120" i="3" s="1"/>
  <c r="C2120" i="3"/>
  <c r="B2121" i="3"/>
  <c r="D2121" i="3" s="1"/>
  <c r="C2121" i="3"/>
  <c r="B2122" i="3"/>
  <c r="D2122" i="3" s="1"/>
  <c r="C2122" i="3"/>
  <c r="B2123" i="3"/>
  <c r="D2123" i="3" s="1"/>
  <c r="C2123" i="3"/>
  <c r="B2124" i="3"/>
  <c r="D2124" i="3" s="1"/>
  <c r="C2124" i="3"/>
  <c r="B2125" i="3"/>
  <c r="D2125" i="3" s="1"/>
  <c r="C2125" i="3"/>
  <c r="B2126" i="3"/>
  <c r="D2126" i="3" s="1"/>
  <c r="C2126" i="3"/>
  <c r="B2127" i="3"/>
  <c r="D2127" i="3" s="1"/>
  <c r="C2127" i="3"/>
  <c r="B2128" i="3"/>
  <c r="D2128" i="3" s="1"/>
  <c r="C2128" i="3"/>
  <c r="B2129" i="3"/>
  <c r="D2129" i="3" s="1"/>
  <c r="C2129" i="3"/>
  <c r="B2130" i="3"/>
  <c r="D2130" i="3" s="1"/>
  <c r="C2130" i="3"/>
  <c r="B2131" i="3"/>
  <c r="D2131" i="3" s="1"/>
  <c r="C2131" i="3"/>
  <c r="B2132" i="3"/>
  <c r="D2132" i="3" s="1"/>
  <c r="C2132" i="3"/>
  <c r="B2133" i="3"/>
  <c r="D2133" i="3" s="1"/>
  <c r="C2133" i="3"/>
  <c r="B2134" i="3"/>
  <c r="D2134" i="3" s="1"/>
  <c r="C2134" i="3"/>
  <c r="B2135" i="3"/>
  <c r="D2135" i="3" s="1"/>
  <c r="C2135" i="3"/>
  <c r="B2136" i="3"/>
  <c r="D2136" i="3" s="1"/>
  <c r="C2136" i="3"/>
  <c r="B2137" i="3"/>
  <c r="D2137" i="3" s="1"/>
  <c r="C2137" i="3"/>
  <c r="B2138" i="3"/>
  <c r="D2138" i="3" s="1"/>
  <c r="C2138" i="3"/>
  <c r="B2139" i="3"/>
  <c r="D2139" i="3" s="1"/>
  <c r="C2139" i="3"/>
  <c r="B2140" i="3"/>
  <c r="D2140" i="3" s="1"/>
  <c r="C2140" i="3"/>
  <c r="B2141" i="3"/>
  <c r="D2141" i="3" s="1"/>
  <c r="C2141" i="3"/>
  <c r="B2142" i="3"/>
  <c r="D2142" i="3" s="1"/>
  <c r="C2142" i="3"/>
  <c r="B2143" i="3"/>
  <c r="D2143" i="3" s="1"/>
  <c r="C2143" i="3"/>
  <c r="B2144" i="3"/>
  <c r="D2144" i="3" s="1"/>
  <c r="C2144" i="3"/>
  <c r="B2145" i="3"/>
  <c r="D2145" i="3" s="1"/>
  <c r="C2145" i="3"/>
  <c r="B2146" i="3"/>
  <c r="D2146" i="3" s="1"/>
  <c r="C2146" i="3"/>
  <c r="B2147" i="3"/>
  <c r="D2147" i="3" s="1"/>
  <c r="C2147" i="3"/>
  <c r="B2148" i="3"/>
  <c r="D2148" i="3" s="1"/>
  <c r="C2148" i="3"/>
  <c r="B2149" i="3"/>
  <c r="D2149" i="3" s="1"/>
  <c r="C2149" i="3"/>
  <c r="B2150" i="3"/>
  <c r="D2150" i="3" s="1"/>
  <c r="C2150" i="3"/>
  <c r="B2151" i="3"/>
  <c r="D2151" i="3" s="1"/>
  <c r="C2151" i="3"/>
  <c r="B2152" i="3"/>
  <c r="D2152" i="3" s="1"/>
  <c r="C2152" i="3"/>
  <c r="B2153" i="3"/>
  <c r="D2153" i="3" s="1"/>
  <c r="C2153" i="3"/>
  <c r="B2154" i="3"/>
  <c r="D2154" i="3" s="1"/>
  <c r="C2154" i="3"/>
  <c r="B2155" i="3"/>
  <c r="D2155" i="3" s="1"/>
  <c r="C2155" i="3"/>
  <c r="B2156" i="3"/>
  <c r="D2156" i="3" s="1"/>
  <c r="C2156" i="3"/>
  <c r="B2157" i="3"/>
  <c r="D2157" i="3" s="1"/>
  <c r="C2157" i="3"/>
  <c r="B2158" i="3"/>
  <c r="D2158" i="3" s="1"/>
  <c r="C2158" i="3"/>
  <c r="B2159" i="3"/>
  <c r="D2159" i="3" s="1"/>
  <c r="C2159" i="3"/>
  <c r="B2160" i="3"/>
  <c r="D2160" i="3" s="1"/>
  <c r="C2160" i="3"/>
  <c r="B2161" i="3"/>
  <c r="D2161" i="3" s="1"/>
  <c r="C2161" i="3"/>
  <c r="B2162" i="3"/>
  <c r="D2162" i="3" s="1"/>
  <c r="C2162" i="3"/>
  <c r="B2163" i="3"/>
  <c r="D2163" i="3" s="1"/>
  <c r="C2163" i="3"/>
  <c r="B2164" i="3"/>
  <c r="D2164" i="3" s="1"/>
  <c r="C2164" i="3"/>
  <c r="B2165" i="3"/>
  <c r="D2165" i="3" s="1"/>
  <c r="C2165" i="3"/>
  <c r="B2166" i="3"/>
  <c r="D2166" i="3" s="1"/>
  <c r="C2166" i="3"/>
  <c r="B2167" i="3"/>
  <c r="D2167" i="3" s="1"/>
  <c r="C2167" i="3"/>
  <c r="B2168" i="3"/>
  <c r="D2168" i="3" s="1"/>
  <c r="C2168" i="3"/>
  <c r="B2169" i="3"/>
  <c r="D2169" i="3" s="1"/>
  <c r="C2169" i="3"/>
  <c r="B2170" i="3"/>
  <c r="D2170" i="3" s="1"/>
  <c r="C2170" i="3"/>
  <c r="B2171" i="3"/>
  <c r="D2171" i="3" s="1"/>
  <c r="C2171" i="3"/>
  <c r="B2172" i="3"/>
  <c r="D2172" i="3" s="1"/>
  <c r="C2172" i="3"/>
  <c r="B2173" i="3"/>
  <c r="D2173" i="3" s="1"/>
  <c r="C2173" i="3"/>
  <c r="B2174" i="3"/>
  <c r="D2174" i="3" s="1"/>
  <c r="C2174" i="3"/>
  <c r="B2175" i="3"/>
  <c r="D2175" i="3" s="1"/>
  <c r="C2175" i="3"/>
  <c r="B2176" i="3"/>
  <c r="D2176" i="3" s="1"/>
  <c r="C2176" i="3"/>
  <c r="B2177" i="3"/>
  <c r="D2177" i="3" s="1"/>
  <c r="C2177" i="3"/>
  <c r="B2178" i="3"/>
  <c r="D2178" i="3" s="1"/>
  <c r="C2178" i="3"/>
  <c r="B2179" i="3"/>
  <c r="D2179" i="3" s="1"/>
  <c r="C2179" i="3"/>
  <c r="B2180" i="3"/>
  <c r="D2180" i="3" s="1"/>
  <c r="C2180" i="3"/>
  <c r="B2181" i="3"/>
  <c r="D2181" i="3" s="1"/>
  <c r="C2181" i="3"/>
  <c r="B2182" i="3"/>
  <c r="D2182" i="3" s="1"/>
  <c r="C2182" i="3"/>
  <c r="B2183" i="3"/>
  <c r="D2183" i="3" s="1"/>
  <c r="C2183" i="3"/>
  <c r="B2184" i="3"/>
  <c r="D2184" i="3" s="1"/>
  <c r="C2184" i="3"/>
  <c r="B2185" i="3"/>
  <c r="D2185" i="3" s="1"/>
  <c r="C2185" i="3"/>
  <c r="B2186" i="3"/>
  <c r="D2186" i="3" s="1"/>
  <c r="C2186" i="3"/>
  <c r="B2187" i="3"/>
  <c r="D2187" i="3" s="1"/>
  <c r="C2187" i="3"/>
  <c r="B2188" i="3"/>
  <c r="D2188" i="3" s="1"/>
  <c r="C2188" i="3"/>
  <c r="B2189" i="3"/>
  <c r="D2189" i="3" s="1"/>
  <c r="C2189" i="3"/>
  <c r="B2190" i="3"/>
  <c r="D2190" i="3" s="1"/>
  <c r="C2190" i="3"/>
  <c r="B2191" i="3"/>
  <c r="D2191" i="3" s="1"/>
  <c r="C2191" i="3"/>
  <c r="B2192" i="3"/>
  <c r="D2192" i="3" s="1"/>
  <c r="C2192" i="3"/>
  <c r="B2193" i="3"/>
  <c r="D2193" i="3" s="1"/>
  <c r="C2193" i="3"/>
  <c r="B2194" i="3"/>
  <c r="D2194" i="3" s="1"/>
  <c r="C2194" i="3"/>
  <c r="B2195" i="3"/>
  <c r="D2195" i="3" s="1"/>
  <c r="C2195" i="3"/>
  <c r="B2196" i="3"/>
  <c r="D2196" i="3" s="1"/>
  <c r="C2196" i="3"/>
  <c r="B2197" i="3"/>
  <c r="D2197" i="3" s="1"/>
  <c r="C2197" i="3"/>
  <c r="B2198" i="3"/>
  <c r="D2198" i="3" s="1"/>
  <c r="C2198" i="3"/>
  <c r="B2199" i="3"/>
  <c r="D2199" i="3" s="1"/>
  <c r="C2199" i="3"/>
  <c r="B2200" i="3"/>
  <c r="D2200" i="3" s="1"/>
  <c r="C2200" i="3"/>
  <c r="B2201" i="3"/>
  <c r="D2201" i="3" s="1"/>
  <c r="C2201" i="3"/>
  <c r="B2202" i="3"/>
  <c r="D2202" i="3" s="1"/>
  <c r="C2202" i="3"/>
  <c r="B2203" i="3"/>
  <c r="D2203" i="3" s="1"/>
  <c r="C2203" i="3"/>
  <c r="B2204" i="3"/>
  <c r="D2204" i="3" s="1"/>
  <c r="C2204" i="3"/>
  <c r="B2205" i="3"/>
  <c r="D2205" i="3" s="1"/>
  <c r="C2205" i="3"/>
  <c r="B2206" i="3"/>
  <c r="D2206" i="3" s="1"/>
  <c r="C2206" i="3"/>
  <c r="B2207" i="3"/>
  <c r="D2207" i="3" s="1"/>
  <c r="C2207" i="3"/>
  <c r="B2208" i="3"/>
  <c r="D2208" i="3" s="1"/>
  <c r="C2208" i="3"/>
  <c r="B2209" i="3"/>
  <c r="D2209" i="3" s="1"/>
  <c r="C2209" i="3"/>
  <c r="B2210" i="3"/>
  <c r="D2210" i="3" s="1"/>
  <c r="C2210" i="3"/>
  <c r="B2211" i="3"/>
  <c r="D2211" i="3" s="1"/>
  <c r="C2211" i="3"/>
  <c r="B2212" i="3"/>
  <c r="D2212" i="3" s="1"/>
  <c r="C2212" i="3"/>
  <c r="B2213" i="3"/>
  <c r="D2213" i="3" s="1"/>
  <c r="C2213" i="3"/>
  <c r="B2214" i="3"/>
  <c r="D2214" i="3" s="1"/>
  <c r="C2214" i="3"/>
  <c r="B2215" i="3"/>
  <c r="D2215" i="3" s="1"/>
  <c r="C2215" i="3"/>
  <c r="B2216" i="3"/>
  <c r="D2216" i="3" s="1"/>
  <c r="C2216" i="3"/>
  <c r="B2217" i="3"/>
  <c r="D2217" i="3" s="1"/>
  <c r="C2217" i="3"/>
  <c r="B2218" i="3"/>
  <c r="D2218" i="3" s="1"/>
  <c r="C2218" i="3"/>
  <c r="B2219" i="3"/>
  <c r="D2219" i="3" s="1"/>
  <c r="C2219" i="3"/>
  <c r="B2220" i="3"/>
  <c r="D2220" i="3" s="1"/>
  <c r="C2220" i="3"/>
  <c r="B2221" i="3"/>
  <c r="D2221" i="3" s="1"/>
  <c r="C2221" i="3"/>
  <c r="B2222" i="3"/>
  <c r="D2222" i="3" s="1"/>
  <c r="C2222" i="3"/>
  <c r="B2223" i="3"/>
  <c r="D2223" i="3" s="1"/>
  <c r="C2223" i="3"/>
  <c r="B2224" i="3"/>
  <c r="D2224" i="3" s="1"/>
  <c r="C2224" i="3"/>
  <c r="B2225" i="3"/>
  <c r="D2225" i="3" s="1"/>
  <c r="C2225" i="3"/>
  <c r="B2226" i="3"/>
  <c r="D2226" i="3" s="1"/>
  <c r="C2226" i="3"/>
  <c r="B2227" i="3"/>
  <c r="D2227" i="3" s="1"/>
  <c r="C2227" i="3"/>
  <c r="B2228" i="3"/>
  <c r="D2228" i="3" s="1"/>
  <c r="C2228" i="3"/>
  <c r="B2229" i="3"/>
  <c r="D2229" i="3" s="1"/>
  <c r="C2229" i="3"/>
  <c r="B2230" i="3"/>
  <c r="D2230" i="3" s="1"/>
  <c r="C2230" i="3"/>
  <c r="B2231" i="3"/>
  <c r="D2231" i="3" s="1"/>
  <c r="C2231" i="3"/>
  <c r="B2232" i="3"/>
  <c r="D2232" i="3" s="1"/>
  <c r="C2232" i="3"/>
  <c r="B2233" i="3"/>
  <c r="D2233" i="3" s="1"/>
  <c r="C2233" i="3"/>
  <c r="B2234" i="3"/>
  <c r="D2234" i="3" s="1"/>
  <c r="C2234" i="3"/>
  <c r="B2235" i="3"/>
  <c r="D2235" i="3" s="1"/>
  <c r="C2235" i="3"/>
  <c r="B2236" i="3"/>
  <c r="D2236" i="3" s="1"/>
  <c r="C2236" i="3"/>
  <c r="B2237" i="3"/>
  <c r="D2237" i="3" s="1"/>
  <c r="C2237" i="3"/>
  <c r="B2238" i="3"/>
  <c r="D2238" i="3" s="1"/>
  <c r="C2238" i="3"/>
  <c r="B2239" i="3"/>
  <c r="D2239" i="3" s="1"/>
  <c r="C2239" i="3"/>
  <c r="B2240" i="3"/>
  <c r="D2240" i="3" s="1"/>
  <c r="C2240" i="3"/>
  <c r="B2241" i="3"/>
  <c r="D2241" i="3" s="1"/>
  <c r="C2241" i="3"/>
  <c r="B2242" i="3"/>
  <c r="D2242" i="3" s="1"/>
  <c r="C2242" i="3"/>
  <c r="B2243" i="3"/>
  <c r="D2243" i="3" s="1"/>
  <c r="C2243" i="3"/>
  <c r="B2244" i="3"/>
  <c r="D2244" i="3" s="1"/>
  <c r="C2244" i="3"/>
  <c r="B2245" i="3"/>
  <c r="D2245" i="3" s="1"/>
  <c r="C2245" i="3"/>
  <c r="B2246" i="3"/>
  <c r="D2246" i="3" s="1"/>
  <c r="C2246" i="3"/>
  <c r="B2247" i="3"/>
  <c r="D2247" i="3" s="1"/>
  <c r="C2247" i="3"/>
  <c r="B2248" i="3"/>
  <c r="D2248" i="3" s="1"/>
  <c r="C2248" i="3"/>
  <c r="B2249" i="3"/>
  <c r="D2249" i="3" s="1"/>
  <c r="C2249" i="3"/>
  <c r="B2250" i="3"/>
  <c r="D2250" i="3" s="1"/>
  <c r="C2250" i="3"/>
  <c r="B2251" i="3"/>
  <c r="D2251" i="3" s="1"/>
  <c r="C2251" i="3"/>
  <c r="B2252" i="3"/>
  <c r="D2252" i="3" s="1"/>
  <c r="C2252" i="3"/>
  <c r="B2253" i="3"/>
  <c r="D2253" i="3" s="1"/>
  <c r="C2253" i="3"/>
  <c r="B2254" i="3"/>
  <c r="D2254" i="3" s="1"/>
  <c r="C2254" i="3"/>
  <c r="B2255" i="3"/>
  <c r="D2255" i="3" s="1"/>
  <c r="C2255" i="3"/>
  <c r="B2256" i="3"/>
  <c r="D2256" i="3" s="1"/>
  <c r="C2256" i="3"/>
  <c r="B2257" i="3"/>
  <c r="D2257" i="3" s="1"/>
  <c r="C2257" i="3"/>
  <c r="B2258" i="3"/>
  <c r="D2258" i="3" s="1"/>
  <c r="C2258" i="3"/>
  <c r="B2259" i="3"/>
  <c r="D2259" i="3" s="1"/>
  <c r="C2259" i="3"/>
  <c r="B2260" i="3"/>
  <c r="D2260" i="3" s="1"/>
  <c r="C2260" i="3"/>
  <c r="B2261" i="3"/>
  <c r="D2261" i="3" s="1"/>
  <c r="C2261" i="3"/>
  <c r="B2262" i="3"/>
  <c r="D2262" i="3" s="1"/>
  <c r="C2262" i="3"/>
  <c r="B2263" i="3"/>
  <c r="D2263" i="3" s="1"/>
  <c r="C2263" i="3"/>
  <c r="B2264" i="3"/>
  <c r="D2264" i="3" s="1"/>
  <c r="C2264" i="3"/>
  <c r="B2265" i="3"/>
  <c r="D2265" i="3" s="1"/>
  <c r="C2265" i="3"/>
  <c r="B2266" i="3"/>
  <c r="D2266" i="3" s="1"/>
  <c r="C2266" i="3"/>
  <c r="B2267" i="3"/>
  <c r="D2267" i="3" s="1"/>
  <c r="C2267" i="3"/>
  <c r="B2268" i="3"/>
  <c r="D2268" i="3" s="1"/>
  <c r="C2268" i="3"/>
  <c r="B2269" i="3"/>
  <c r="D2269" i="3" s="1"/>
  <c r="C2269" i="3"/>
  <c r="B2270" i="3"/>
  <c r="D2270" i="3" s="1"/>
  <c r="C2270" i="3"/>
  <c r="B2271" i="3"/>
  <c r="D2271" i="3" s="1"/>
  <c r="C2271" i="3"/>
  <c r="B2272" i="3"/>
  <c r="D2272" i="3" s="1"/>
  <c r="C2272" i="3"/>
  <c r="B2273" i="3"/>
  <c r="D2273" i="3" s="1"/>
  <c r="C2273" i="3"/>
  <c r="B2274" i="3"/>
  <c r="D2274" i="3" s="1"/>
  <c r="C2274" i="3"/>
  <c r="B2275" i="3"/>
  <c r="D2275" i="3" s="1"/>
  <c r="C2275" i="3"/>
  <c r="B2276" i="3"/>
  <c r="D2276" i="3" s="1"/>
  <c r="C2276" i="3"/>
  <c r="B2277" i="3"/>
  <c r="D2277" i="3" s="1"/>
  <c r="C2277" i="3"/>
  <c r="B2278" i="3"/>
  <c r="D2278" i="3" s="1"/>
  <c r="C2278" i="3"/>
  <c r="B2279" i="3"/>
  <c r="D2279" i="3" s="1"/>
  <c r="C2279" i="3"/>
  <c r="B2280" i="3"/>
  <c r="D2280" i="3" s="1"/>
  <c r="C2280" i="3"/>
  <c r="B2281" i="3"/>
  <c r="D2281" i="3" s="1"/>
  <c r="C2281" i="3"/>
  <c r="B2282" i="3"/>
  <c r="D2282" i="3" s="1"/>
  <c r="C2282" i="3"/>
  <c r="B2283" i="3"/>
  <c r="D2283" i="3" s="1"/>
  <c r="C2283" i="3"/>
  <c r="B2284" i="3"/>
  <c r="D2284" i="3" s="1"/>
  <c r="C2284" i="3"/>
  <c r="B2285" i="3"/>
  <c r="D2285" i="3" s="1"/>
  <c r="C2285" i="3"/>
  <c r="B2286" i="3"/>
  <c r="D2286" i="3" s="1"/>
  <c r="C2286" i="3"/>
  <c r="B2287" i="3"/>
  <c r="D2287" i="3" s="1"/>
  <c r="C2287" i="3"/>
  <c r="B2288" i="3"/>
  <c r="D2288" i="3" s="1"/>
  <c r="C2288" i="3"/>
  <c r="B2289" i="3"/>
  <c r="D2289" i="3" s="1"/>
  <c r="C2289" i="3"/>
  <c r="B2290" i="3"/>
  <c r="D2290" i="3" s="1"/>
  <c r="C2290" i="3"/>
  <c r="B2291" i="3"/>
  <c r="D2291" i="3" s="1"/>
  <c r="C2291" i="3"/>
  <c r="B2292" i="3"/>
  <c r="D2292" i="3" s="1"/>
  <c r="C2292" i="3"/>
  <c r="B2293" i="3"/>
  <c r="D2293" i="3" s="1"/>
  <c r="C2293" i="3"/>
  <c r="B2294" i="3"/>
  <c r="D2294" i="3" s="1"/>
  <c r="C2294" i="3"/>
  <c r="B2295" i="3"/>
  <c r="D2295" i="3" s="1"/>
  <c r="C2295" i="3"/>
  <c r="B2296" i="3"/>
  <c r="D2296" i="3" s="1"/>
  <c r="C2296" i="3"/>
  <c r="B2297" i="3"/>
  <c r="D2297" i="3" s="1"/>
  <c r="C2297" i="3"/>
  <c r="B2298" i="3"/>
  <c r="D2298" i="3" s="1"/>
  <c r="C2298" i="3"/>
  <c r="B2299" i="3"/>
  <c r="D2299" i="3" s="1"/>
  <c r="C2299" i="3"/>
  <c r="B2300" i="3"/>
  <c r="D2300" i="3" s="1"/>
  <c r="C2300" i="3"/>
  <c r="B2301" i="3"/>
  <c r="D2301" i="3" s="1"/>
  <c r="C2301" i="3"/>
  <c r="B2302" i="3"/>
  <c r="D2302" i="3" s="1"/>
  <c r="C2302" i="3"/>
  <c r="B2303" i="3"/>
  <c r="D2303" i="3" s="1"/>
  <c r="C2303" i="3"/>
  <c r="B2304" i="3"/>
  <c r="D2304" i="3" s="1"/>
  <c r="C2304" i="3"/>
  <c r="B2305" i="3"/>
  <c r="D2305" i="3" s="1"/>
  <c r="C2305" i="3"/>
  <c r="B2306" i="3"/>
  <c r="D2306" i="3" s="1"/>
  <c r="C2306" i="3"/>
  <c r="B2307" i="3"/>
  <c r="D2307" i="3" s="1"/>
  <c r="C2307" i="3"/>
  <c r="B2308" i="3"/>
  <c r="D2308" i="3" s="1"/>
  <c r="C2308" i="3"/>
  <c r="B2309" i="3"/>
  <c r="D2309" i="3" s="1"/>
  <c r="C2309" i="3"/>
  <c r="B2310" i="3"/>
  <c r="D2310" i="3" s="1"/>
  <c r="C2310" i="3"/>
  <c r="B2311" i="3"/>
  <c r="D2311" i="3" s="1"/>
  <c r="C2311" i="3"/>
  <c r="B2312" i="3"/>
  <c r="D2312" i="3" s="1"/>
  <c r="C2312" i="3"/>
  <c r="B2313" i="3"/>
  <c r="D2313" i="3" s="1"/>
  <c r="C2313" i="3"/>
  <c r="B2314" i="3"/>
  <c r="D2314" i="3" s="1"/>
  <c r="C2314" i="3"/>
  <c r="B2315" i="3"/>
  <c r="D2315" i="3" s="1"/>
  <c r="C2315" i="3"/>
  <c r="B2316" i="3"/>
  <c r="D2316" i="3" s="1"/>
  <c r="C2316" i="3"/>
  <c r="B2317" i="3"/>
  <c r="D2317" i="3" s="1"/>
  <c r="C2317" i="3"/>
  <c r="B2318" i="3"/>
  <c r="D2318" i="3" s="1"/>
  <c r="C2318" i="3"/>
  <c r="B2319" i="3"/>
  <c r="D2319" i="3" s="1"/>
  <c r="C2319" i="3"/>
  <c r="B2320" i="3"/>
  <c r="D2320" i="3" s="1"/>
  <c r="C2320" i="3"/>
  <c r="B2321" i="3"/>
  <c r="D2321" i="3" s="1"/>
  <c r="C2321" i="3"/>
  <c r="B2322" i="3"/>
  <c r="D2322" i="3" s="1"/>
  <c r="C2322" i="3"/>
  <c r="B2323" i="3"/>
  <c r="D2323" i="3" s="1"/>
  <c r="C2323" i="3"/>
  <c r="B2324" i="3"/>
  <c r="D2324" i="3" s="1"/>
  <c r="C2324" i="3"/>
  <c r="B2325" i="3"/>
  <c r="D2325" i="3" s="1"/>
  <c r="C2325" i="3"/>
  <c r="B2326" i="3"/>
  <c r="D2326" i="3" s="1"/>
  <c r="C2326" i="3"/>
  <c r="B2327" i="3"/>
  <c r="D2327" i="3" s="1"/>
  <c r="C2327" i="3"/>
  <c r="B2328" i="3"/>
  <c r="D2328" i="3" s="1"/>
  <c r="C2328" i="3"/>
  <c r="B2329" i="3"/>
  <c r="D2329" i="3" s="1"/>
  <c r="C2329" i="3"/>
  <c r="B2330" i="3"/>
  <c r="D2330" i="3" s="1"/>
  <c r="C2330" i="3"/>
  <c r="B2331" i="3"/>
  <c r="D2331" i="3" s="1"/>
  <c r="C2331" i="3"/>
  <c r="B2332" i="3"/>
  <c r="D2332" i="3" s="1"/>
  <c r="C2332" i="3"/>
  <c r="B2333" i="3"/>
  <c r="D2333" i="3" s="1"/>
  <c r="C2333" i="3"/>
  <c r="B2334" i="3"/>
  <c r="D2334" i="3" s="1"/>
  <c r="C2334" i="3"/>
  <c r="B2335" i="3"/>
  <c r="D2335" i="3" s="1"/>
  <c r="C2335" i="3"/>
  <c r="B2336" i="3"/>
  <c r="D2336" i="3" s="1"/>
  <c r="C2336" i="3"/>
  <c r="B2337" i="3"/>
  <c r="D2337" i="3" s="1"/>
  <c r="C2337" i="3"/>
  <c r="B2338" i="3"/>
  <c r="D2338" i="3" s="1"/>
  <c r="C2338" i="3"/>
  <c r="B2339" i="3"/>
  <c r="D2339" i="3" s="1"/>
  <c r="C2339" i="3"/>
  <c r="B2340" i="3"/>
  <c r="D2340" i="3" s="1"/>
  <c r="C2340" i="3"/>
  <c r="B2341" i="3"/>
  <c r="D2341" i="3" s="1"/>
  <c r="C2341" i="3"/>
  <c r="B2342" i="3"/>
  <c r="D2342" i="3" s="1"/>
  <c r="C2342" i="3"/>
  <c r="B2343" i="3"/>
  <c r="D2343" i="3" s="1"/>
  <c r="C2343" i="3"/>
  <c r="B2344" i="3"/>
  <c r="D2344" i="3" s="1"/>
  <c r="C2344" i="3"/>
  <c r="B2345" i="3"/>
  <c r="D2345" i="3" s="1"/>
  <c r="C2345" i="3"/>
  <c r="B2346" i="3"/>
  <c r="D2346" i="3" s="1"/>
  <c r="C2346" i="3"/>
  <c r="B2347" i="3"/>
  <c r="D2347" i="3" s="1"/>
  <c r="C2347" i="3"/>
  <c r="B2348" i="3"/>
  <c r="D2348" i="3" s="1"/>
  <c r="C2348" i="3"/>
  <c r="B2349" i="3"/>
  <c r="D2349" i="3" s="1"/>
  <c r="C2349" i="3"/>
  <c r="B2350" i="3"/>
  <c r="D2350" i="3" s="1"/>
  <c r="C2350" i="3"/>
  <c r="B2351" i="3"/>
  <c r="D2351" i="3" s="1"/>
  <c r="C2351" i="3"/>
  <c r="B2352" i="3"/>
  <c r="D2352" i="3" s="1"/>
  <c r="C2352" i="3"/>
  <c r="B2353" i="3"/>
  <c r="D2353" i="3" s="1"/>
  <c r="C2353" i="3"/>
  <c r="B2354" i="3"/>
  <c r="D2354" i="3" s="1"/>
  <c r="C2354" i="3"/>
  <c r="B2355" i="3"/>
  <c r="D2355" i="3" s="1"/>
  <c r="C2355" i="3"/>
  <c r="B2356" i="3"/>
  <c r="D2356" i="3" s="1"/>
  <c r="C2356" i="3"/>
  <c r="B2357" i="3"/>
  <c r="D2357" i="3" s="1"/>
  <c r="C2357" i="3"/>
  <c r="B2358" i="3"/>
  <c r="D2358" i="3" s="1"/>
  <c r="C2358" i="3"/>
  <c r="B2359" i="3"/>
  <c r="D2359" i="3" s="1"/>
  <c r="C2359" i="3"/>
  <c r="B2360" i="3"/>
  <c r="D2360" i="3" s="1"/>
  <c r="C2360" i="3"/>
  <c r="B2361" i="3"/>
  <c r="D2361" i="3" s="1"/>
  <c r="C2361" i="3"/>
  <c r="B2362" i="3"/>
  <c r="D2362" i="3" s="1"/>
  <c r="C2362" i="3"/>
  <c r="B2363" i="3"/>
  <c r="D2363" i="3" s="1"/>
  <c r="C2363" i="3"/>
  <c r="B2364" i="3"/>
  <c r="D2364" i="3" s="1"/>
  <c r="C2364" i="3"/>
  <c r="B2365" i="3"/>
  <c r="D2365" i="3" s="1"/>
  <c r="C2365" i="3"/>
  <c r="B2366" i="3"/>
  <c r="D2366" i="3" s="1"/>
  <c r="C2366" i="3"/>
  <c r="B2367" i="3"/>
  <c r="D2367" i="3" s="1"/>
  <c r="C2367" i="3"/>
  <c r="B2368" i="3"/>
  <c r="D2368" i="3" s="1"/>
  <c r="C2368" i="3"/>
  <c r="B2369" i="3"/>
  <c r="D2369" i="3" s="1"/>
  <c r="C2369" i="3"/>
  <c r="B2370" i="3"/>
  <c r="D2370" i="3" s="1"/>
  <c r="C2370" i="3"/>
  <c r="B2371" i="3"/>
  <c r="D2371" i="3" s="1"/>
  <c r="C2371" i="3"/>
  <c r="B2372" i="3"/>
  <c r="D2372" i="3" s="1"/>
  <c r="C2372" i="3"/>
  <c r="B2373" i="3"/>
  <c r="D2373" i="3" s="1"/>
  <c r="C2373" i="3"/>
  <c r="B2374" i="3"/>
  <c r="D2374" i="3" s="1"/>
  <c r="C2374" i="3"/>
  <c r="B2375" i="3"/>
  <c r="D2375" i="3" s="1"/>
  <c r="C2375" i="3"/>
  <c r="B2376" i="3"/>
  <c r="D2376" i="3" s="1"/>
  <c r="C2376" i="3"/>
  <c r="B2377" i="3"/>
  <c r="D2377" i="3" s="1"/>
  <c r="C2377" i="3"/>
  <c r="B2378" i="3"/>
  <c r="D2378" i="3" s="1"/>
  <c r="C2378" i="3"/>
  <c r="B2379" i="3"/>
  <c r="D2379" i="3" s="1"/>
  <c r="C2379" i="3"/>
  <c r="B2380" i="3"/>
  <c r="D2380" i="3" s="1"/>
  <c r="C2380" i="3"/>
  <c r="B2381" i="3"/>
  <c r="D2381" i="3" s="1"/>
  <c r="C2381" i="3"/>
  <c r="B2382" i="3"/>
  <c r="D2382" i="3" s="1"/>
  <c r="C2382" i="3"/>
  <c r="B2383" i="3"/>
  <c r="D2383" i="3" s="1"/>
  <c r="C2383" i="3"/>
  <c r="B2384" i="3"/>
  <c r="D2384" i="3" s="1"/>
  <c r="C2384" i="3"/>
  <c r="B2385" i="3"/>
  <c r="D2385" i="3" s="1"/>
  <c r="C2385" i="3"/>
  <c r="B2386" i="3"/>
  <c r="D2386" i="3" s="1"/>
  <c r="C2386" i="3"/>
  <c r="B2387" i="3"/>
  <c r="D2387" i="3" s="1"/>
  <c r="C2387" i="3"/>
  <c r="B2388" i="3"/>
  <c r="D2388" i="3" s="1"/>
  <c r="C2388" i="3"/>
  <c r="B2389" i="3"/>
  <c r="D2389" i="3" s="1"/>
  <c r="C2389" i="3"/>
  <c r="B2390" i="3"/>
  <c r="D2390" i="3" s="1"/>
  <c r="C2390" i="3"/>
  <c r="B2391" i="3"/>
  <c r="D2391" i="3" s="1"/>
  <c r="C2391" i="3"/>
  <c r="B2392" i="3"/>
  <c r="D2392" i="3" s="1"/>
  <c r="C2392" i="3"/>
  <c r="B2393" i="3"/>
  <c r="D2393" i="3" s="1"/>
  <c r="C2393" i="3"/>
  <c r="B2394" i="3"/>
  <c r="D2394" i="3" s="1"/>
  <c r="C2394" i="3"/>
  <c r="B2395" i="3"/>
  <c r="D2395" i="3" s="1"/>
  <c r="C2395" i="3"/>
  <c r="B2396" i="3"/>
  <c r="D2396" i="3" s="1"/>
  <c r="C2396" i="3"/>
  <c r="B2397" i="3"/>
  <c r="D2397" i="3" s="1"/>
  <c r="C2397" i="3"/>
  <c r="B2398" i="3"/>
  <c r="D2398" i="3" s="1"/>
  <c r="C2398" i="3"/>
  <c r="B2399" i="3"/>
  <c r="D2399" i="3" s="1"/>
  <c r="C2399" i="3"/>
  <c r="B2400" i="3"/>
  <c r="D2400" i="3" s="1"/>
  <c r="C2400" i="3"/>
  <c r="B2401" i="3"/>
  <c r="D2401" i="3" s="1"/>
  <c r="C2401" i="3"/>
  <c r="B2402" i="3"/>
  <c r="D2402" i="3" s="1"/>
  <c r="C2402" i="3"/>
  <c r="B2403" i="3"/>
  <c r="D2403" i="3" s="1"/>
  <c r="C2403" i="3"/>
  <c r="B2404" i="3"/>
  <c r="D2404" i="3" s="1"/>
  <c r="C2404" i="3"/>
  <c r="B2405" i="3"/>
  <c r="D2405" i="3" s="1"/>
  <c r="C2405" i="3"/>
  <c r="B2406" i="3"/>
  <c r="D2406" i="3" s="1"/>
  <c r="C2406" i="3"/>
  <c r="B2407" i="3"/>
  <c r="D2407" i="3" s="1"/>
  <c r="C2407" i="3"/>
  <c r="B2408" i="3"/>
  <c r="D2408" i="3" s="1"/>
  <c r="C2408" i="3"/>
  <c r="B2409" i="3"/>
  <c r="D2409" i="3" s="1"/>
  <c r="C2409" i="3"/>
  <c r="B2410" i="3"/>
  <c r="D2410" i="3" s="1"/>
  <c r="C2410" i="3"/>
  <c r="B2411" i="3"/>
  <c r="D2411" i="3" s="1"/>
  <c r="C2411" i="3"/>
  <c r="B2412" i="3"/>
  <c r="D2412" i="3" s="1"/>
  <c r="C2412" i="3"/>
  <c r="B2413" i="3"/>
  <c r="D2413" i="3" s="1"/>
  <c r="C2413" i="3"/>
  <c r="B2414" i="3"/>
  <c r="D2414" i="3" s="1"/>
  <c r="C2414" i="3"/>
  <c r="B2415" i="3"/>
  <c r="D2415" i="3" s="1"/>
  <c r="C2415" i="3"/>
  <c r="B2416" i="3"/>
  <c r="D2416" i="3" s="1"/>
  <c r="C2416" i="3"/>
  <c r="B2417" i="3"/>
  <c r="D2417" i="3" s="1"/>
  <c r="C2417" i="3"/>
  <c r="B2418" i="3"/>
  <c r="D2418" i="3" s="1"/>
  <c r="C2418" i="3"/>
  <c r="B2419" i="3"/>
  <c r="D2419" i="3" s="1"/>
  <c r="C2419" i="3"/>
  <c r="B2420" i="3"/>
  <c r="D2420" i="3" s="1"/>
  <c r="C2420" i="3"/>
  <c r="B2421" i="3"/>
  <c r="D2421" i="3" s="1"/>
  <c r="C2421" i="3"/>
  <c r="B2422" i="3"/>
  <c r="D2422" i="3" s="1"/>
  <c r="C2422" i="3"/>
  <c r="B2423" i="3"/>
  <c r="D2423" i="3" s="1"/>
  <c r="C2423" i="3"/>
  <c r="B2424" i="3"/>
  <c r="D2424" i="3" s="1"/>
  <c r="C2424" i="3"/>
  <c r="B2425" i="3"/>
  <c r="D2425" i="3" s="1"/>
  <c r="C2425" i="3"/>
  <c r="B2426" i="3"/>
  <c r="D2426" i="3" s="1"/>
  <c r="C2426" i="3"/>
  <c r="B2427" i="3"/>
  <c r="D2427" i="3" s="1"/>
  <c r="C2427" i="3"/>
  <c r="B2428" i="3"/>
  <c r="D2428" i="3" s="1"/>
  <c r="C2428" i="3"/>
  <c r="B2429" i="3"/>
  <c r="D2429" i="3" s="1"/>
  <c r="C2429" i="3"/>
  <c r="B2430" i="3"/>
  <c r="D2430" i="3" s="1"/>
  <c r="C2430" i="3"/>
  <c r="B2431" i="3"/>
  <c r="D2431" i="3" s="1"/>
  <c r="C2431" i="3"/>
  <c r="B2432" i="3"/>
  <c r="D2432" i="3" s="1"/>
  <c r="C2432" i="3"/>
  <c r="B2433" i="3"/>
  <c r="D2433" i="3" s="1"/>
  <c r="C2433" i="3"/>
  <c r="B2434" i="3"/>
  <c r="D2434" i="3" s="1"/>
  <c r="C2434" i="3"/>
  <c r="B2435" i="3"/>
  <c r="D2435" i="3" s="1"/>
  <c r="C2435" i="3"/>
  <c r="B2436" i="3"/>
  <c r="D2436" i="3" s="1"/>
  <c r="C2436" i="3"/>
  <c r="B2437" i="3"/>
  <c r="D2437" i="3" s="1"/>
  <c r="C2437" i="3"/>
  <c r="B2438" i="3"/>
  <c r="D2438" i="3" s="1"/>
  <c r="C2438" i="3"/>
  <c r="B2439" i="3"/>
  <c r="D2439" i="3" s="1"/>
  <c r="C2439" i="3"/>
  <c r="B2440" i="3"/>
  <c r="D2440" i="3" s="1"/>
  <c r="C2440" i="3"/>
  <c r="B2441" i="3"/>
  <c r="D2441" i="3" s="1"/>
  <c r="C2441" i="3"/>
  <c r="B2442" i="3"/>
  <c r="D2442" i="3" s="1"/>
  <c r="C2442" i="3"/>
  <c r="B2443" i="3"/>
  <c r="D2443" i="3" s="1"/>
  <c r="C2443" i="3"/>
  <c r="B2444" i="3"/>
  <c r="D2444" i="3" s="1"/>
  <c r="C2444" i="3"/>
  <c r="B2445" i="3"/>
  <c r="D2445" i="3" s="1"/>
  <c r="C2445" i="3"/>
  <c r="B2446" i="3"/>
  <c r="D2446" i="3" s="1"/>
  <c r="C2446" i="3"/>
  <c r="B2447" i="3"/>
  <c r="D2447" i="3" s="1"/>
  <c r="C2447" i="3"/>
  <c r="B2448" i="3"/>
  <c r="D2448" i="3" s="1"/>
  <c r="C2448" i="3"/>
  <c r="B2449" i="3"/>
  <c r="D2449" i="3" s="1"/>
  <c r="C2449" i="3"/>
  <c r="B2450" i="3"/>
  <c r="D2450" i="3" s="1"/>
  <c r="C2450" i="3"/>
  <c r="B2451" i="3"/>
  <c r="D2451" i="3" s="1"/>
  <c r="C2451" i="3"/>
  <c r="B2452" i="3"/>
  <c r="D2452" i="3" s="1"/>
  <c r="C2452" i="3"/>
  <c r="B2453" i="3"/>
  <c r="D2453" i="3" s="1"/>
  <c r="C2453" i="3"/>
  <c r="B2454" i="3"/>
  <c r="D2454" i="3" s="1"/>
  <c r="C2454" i="3"/>
  <c r="B2455" i="3"/>
  <c r="D2455" i="3" s="1"/>
  <c r="C2455" i="3"/>
  <c r="B2456" i="3"/>
  <c r="D2456" i="3" s="1"/>
  <c r="C2456" i="3"/>
  <c r="B2457" i="3"/>
  <c r="D2457" i="3" s="1"/>
  <c r="C2457" i="3"/>
  <c r="B2458" i="3"/>
  <c r="D2458" i="3" s="1"/>
  <c r="C2458" i="3"/>
  <c r="B2459" i="3"/>
  <c r="D2459" i="3" s="1"/>
  <c r="C2459" i="3"/>
  <c r="B2460" i="3"/>
  <c r="D2460" i="3" s="1"/>
  <c r="C2460" i="3"/>
  <c r="B2461" i="3"/>
  <c r="D2461" i="3" s="1"/>
  <c r="C2461" i="3"/>
  <c r="B2462" i="3"/>
  <c r="D2462" i="3" s="1"/>
  <c r="C2462" i="3"/>
  <c r="B2463" i="3"/>
  <c r="D2463" i="3" s="1"/>
  <c r="C2463" i="3"/>
  <c r="B2464" i="3"/>
  <c r="D2464" i="3" s="1"/>
  <c r="C2464" i="3"/>
  <c r="B2465" i="3"/>
  <c r="D2465" i="3" s="1"/>
  <c r="C2465" i="3"/>
  <c r="B2466" i="3"/>
  <c r="D2466" i="3" s="1"/>
  <c r="C2466" i="3"/>
  <c r="B2467" i="3"/>
  <c r="D2467" i="3" s="1"/>
  <c r="C2467" i="3"/>
  <c r="B2468" i="3"/>
  <c r="D2468" i="3" s="1"/>
  <c r="C2468" i="3"/>
  <c r="B2469" i="3"/>
  <c r="D2469" i="3" s="1"/>
  <c r="C2469" i="3"/>
  <c r="B2470" i="3"/>
  <c r="D2470" i="3" s="1"/>
  <c r="C2470" i="3"/>
  <c r="B2471" i="3"/>
  <c r="D2471" i="3" s="1"/>
  <c r="C2471" i="3"/>
  <c r="B2472" i="3"/>
  <c r="D2472" i="3" s="1"/>
  <c r="C2472" i="3"/>
  <c r="B2473" i="3"/>
  <c r="D2473" i="3" s="1"/>
  <c r="C2473" i="3"/>
  <c r="B2474" i="3"/>
  <c r="D2474" i="3" s="1"/>
  <c r="C2474" i="3"/>
  <c r="B2475" i="3"/>
  <c r="D2475" i="3" s="1"/>
  <c r="C2475" i="3"/>
  <c r="B2476" i="3"/>
  <c r="D2476" i="3" s="1"/>
  <c r="C2476" i="3"/>
  <c r="B2477" i="3"/>
  <c r="D2477" i="3" s="1"/>
  <c r="C2477" i="3"/>
  <c r="B2478" i="3"/>
  <c r="D2478" i="3" s="1"/>
  <c r="C2478" i="3"/>
  <c r="B2479" i="3"/>
  <c r="D2479" i="3" s="1"/>
  <c r="C2479" i="3"/>
  <c r="B2480" i="3"/>
  <c r="D2480" i="3" s="1"/>
  <c r="C2480" i="3"/>
  <c r="B2481" i="3"/>
  <c r="D2481" i="3" s="1"/>
  <c r="C2481" i="3"/>
  <c r="B2482" i="3"/>
  <c r="D2482" i="3" s="1"/>
  <c r="C2482" i="3"/>
  <c r="B2483" i="3"/>
  <c r="D2483" i="3" s="1"/>
  <c r="C2483" i="3"/>
  <c r="B2484" i="3"/>
  <c r="D2484" i="3" s="1"/>
  <c r="C2484" i="3"/>
  <c r="B2485" i="3"/>
  <c r="D2485" i="3" s="1"/>
  <c r="C2485" i="3"/>
  <c r="B2486" i="3"/>
  <c r="D2486" i="3" s="1"/>
  <c r="C2486" i="3"/>
  <c r="B2487" i="3"/>
  <c r="D2487" i="3" s="1"/>
  <c r="C2487" i="3"/>
  <c r="B2488" i="3"/>
  <c r="D2488" i="3" s="1"/>
  <c r="C2488" i="3"/>
  <c r="B2489" i="3"/>
  <c r="D2489" i="3" s="1"/>
  <c r="C2489" i="3"/>
  <c r="B2490" i="3"/>
  <c r="D2490" i="3" s="1"/>
  <c r="C2490" i="3"/>
  <c r="B2491" i="3"/>
  <c r="D2491" i="3" s="1"/>
  <c r="C2491" i="3"/>
  <c r="B2492" i="3"/>
  <c r="D2492" i="3" s="1"/>
  <c r="C2492" i="3"/>
  <c r="B2493" i="3"/>
  <c r="D2493" i="3" s="1"/>
  <c r="C2493" i="3"/>
  <c r="B2494" i="3"/>
  <c r="D2494" i="3" s="1"/>
  <c r="C2494" i="3"/>
  <c r="B2495" i="3"/>
  <c r="D2495" i="3" s="1"/>
  <c r="C2495" i="3"/>
  <c r="B2496" i="3"/>
  <c r="D2496" i="3" s="1"/>
  <c r="C2496" i="3"/>
  <c r="B2497" i="3"/>
  <c r="D2497" i="3" s="1"/>
  <c r="C2497" i="3"/>
  <c r="B2498" i="3"/>
  <c r="D2498" i="3" s="1"/>
  <c r="C2498" i="3"/>
  <c r="B2499" i="3"/>
  <c r="D2499" i="3" s="1"/>
  <c r="C2499" i="3"/>
  <c r="B2500" i="3"/>
  <c r="D2500" i="3" s="1"/>
  <c r="C2500" i="3"/>
  <c r="B2501" i="3"/>
  <c r="D2501" i="3" s="1"/>
  <c r="C2501" i="3"/>
  <c r="B2502" i="3"/>
  <c r="D2502" i="3" s="1"/>
  <c r="C2502" i="3"/>
  <c r="B2503" i="3"/>
  <c r="D2503" i="3" s="1"/>
  <c r="C2503" i="3"/>
  <c r="B2504" i="3"/>
  <c r="D2504" i="3" s="1"/>
  <c r="C2504" i="3"/>
  <c r="B2505" i="3"/>
  <c r="D2505" i="3" s="1"/>
  <c r="C2505" i="3"/>
  <c r="B2506" i="3"/>
  <c r="D2506" i="3" s="1"/>
  <c r="C2506" i="3"/>
  <c r="B2507" i="3"/>
  <c r="D2507" i="3" s="1"/>
  <c r="C2507" i="3"/>
  <c r="B2508" i="3"/>
  <c r="D2508" i="3" s="1"/>
  <c r="C2508" i="3"/>
  <c r="B2509" i="3"/>
  <c r="D2509" i="3" s="1"/>
  <c r="C2509" i="3"/>
  <c r="B2510" i="3"/>
  <c r="D2510" i="3" s="1"/>
  <c r="C2510" i="3"/>
  <c r="B2511" i="3"/>
  <c r="D2511" i="3" s="1"/>
  <c r="C2511" i="3"/>
  <c r="B2512" i="3"/>
  <c r="D2512" i="3" s="1"/>
  <c r="C2512" i="3"/>
  <c r="B2513" i="3"/>
  <c r="D2513" i="3" s="1"/>
  <c r="C2513" i="3"/>
  <c r="B2514" i="3"/>
  <c r="D2514" i="3" s="1"/>
  <c r="C2514" i="3"/>
  <c r="B2515" i="3"/>
  <c r="D2515" i="3" s="1"/>
  <c r="C2515" i="3"/>
  <c r="B2516" i="3"/>
  <c r="D2516" i="3" s="1"/>
  <c r="C2516" i="3"/>
  <c r="B2517" i="3"/>
  <c r="D2517" i="3" s="1"/>
  <c r="C2517" i="3"/>
  <c r="B2518" i="3"/>
  <c r="D2518" i="3" s="1"/>
  <c r="C2518" i="3"/>
  <c r="B2519" i="3"/>
  <c r="D2519" i="3" s="1"/>
  <c r="C2519" i="3"/>
  <c r="B2520" i="3"/>
  <c r="D2520" i="3" s="1"/>
  <c r="C2520" i="3"/>
  <c r="B2521" i="3"/>
  <c r="D2521" i="3" s="1"/>
  <c r="C2521" i="3"/>
  <c r="B2522" i="3"/>
  <c r="D2522" i="3" s="1"/>
  <c r="C2522" i="3"/>
  <c r="B2523" i="3"/>
  <c r="D2523" i="3" s="1"/>
  <c r="C2523" i="3"/>
  <c r="B2524" i="3"/>
  <c r="D2524" i="3" s="1"/>
  <c r="C2524" i="3"/>
  <c r="B2525" i="3"/>
  <c r="D2525" i="3" s="1"/>
  <c r="C2525" i="3"/>
  <c r="B2526" i="3"/>
  <c r="D2526" i="3" s="1"/>
  <c r="C2526" i="3"/>
  <c r="B2527" i="3"/>
  <c r="D2527" i="3" s="1"/>
  <c r="C2527" i="3"/>
  <c r="B2528" i="3"/>
  <c r="D2528" i="3" s="1"/>
  <c r="C2528" i="3"/>
  <c r="B2529" i="3"/>
  <c r="D2529" i="3" s="1"/>
  <c r="C2529" i="3"/>
  <c r="B2530" i="3"/>
  <c r="D2530" i="3" s="1"/>
  <c r="C2530" i="3"/>
  <c r="B2531" i="3"/>
  <c r="D2531" i="3" s="1"/>
  <c r="C2531" i="3"/>
  <c r="B2532" i="3"/>
  <c r="D2532" i="3" s="1"/>
  <c r="C2532" i="3"/>
  <c r="B2533" i="3"/>
  <c r="D2533" i="3" s="1"/>
  <c r="C2533" i="3"/>
  <c r="B2534" i="3"/>
  <c r="D2534" i="3" s="1"/>
  <c r="C2534" i="3"/>
  <c r="B2535" i="3"/>
  <c r="D2535" i="3" s="1"/>
  <c r="C2535" i="3"/>
  <c r="B2536" i="3"/>
  <c r="D2536" i="3" s="1"/>
  <c r="C2536" i="3"/>
  <c r="B2537" i="3"/>
  <c r="D2537" i="3" s="1"/>
  <c r="C2537" i="3"/>
  <c r="B2538" i="3"/>
  <c r="D2538" i="3" s="1"/>
  <c r="C2538" i="3"/>
  <c r="B2539" i="3"/>
  <c r="D2539" i="3" s="1"/>
  <c r="C2539" i="3"/>
  <c r="B2540" i="3"/>
  <c r="D2540" i="3" s="1"/>
  <c r="C2540" i="3"/>
  <c r="B2541" i="3"/>
  <c r="D2541" i="3" s="1"/>
  <c r="C2541" i="3"/>
  <c r="B2542" i="3"/>
  <c r="D2542" i="3" s="1"/>
  <c r="C2542" i="3"/>
  <c r="B2543" i="3"/>
  <c r="D2543" i="3" s="1"/>
  <c r="C2543" i="3"/>
  <c r="B2544" i="3"/>
  <c r="D2544" i="3" s="1"/>
  <c r="C2544" i="3"/>
  <c r="B2545" i="3"/>
  <c r="D2545" i="3" s="1"/>
  <c r="C2545" i="3"/>
  <c r="B2546" i="3"/>
  <c r="D2546" i="3" s="1"/>
  <c r="C2546" i="3"/>
  <c r="B2547" i="3"/>
  <c r="D2547" i="3" s="1"/>
  <c r="C2547" i="3"/>
  <c r="B2548" i="3"/>
  <c r="D2548" i="3" s="1"/>
  <c r="C2548" i="3"/>
  <c r="B2549" i="3"/>
  <c r="D2549" i="3" s="1"/>
  <c r="C2549" i="3"/>
  <c r="B2550" i="3"/>
  <c r="D2550" i="3" s="1"/>
  <c r="C2550" i="3"/>
  <c r="B2551" i="3"/>
  <c r="D2551" i="3" s="1"/>
  <c r="C2551" i="3"/>
  <c r="B2552" i="3"/>
  <c r="D2552" i="3" s="1"/>
  <c r="C2552" i="3"/>
  <c r="B2553" i="3"/>
  <c r="D2553" i="3" s="1"/>
  <c r="C2553" i="3"/>
  <c r="B2554" i="3"/>
  <c r="D2554" i="3" s="1"/>
  <c r="C2554" i="3"/>
  <c r="B2555" i="3"/>
  <c r="D2555" i="3" s="1"/>
  <c r="C2555" i="3"/>
  <c r="B2556" i="3"/>
  <c r="D2556" i="3" s="1"/>
  <c r="C2556" i="3"/>
  <c r="B2557" i="3"/>
  <c r="D2557" i="3" s="1"/>
  <c r="C2557" i="3"/>
  <c r="B2558" i="3"/>
  <c r="D2558" i="3" s="1"/>
  <c r="C2558" i="3"/>
  <c r="B2559" i="3"/>
  <c r="D2559" i="3" s="1"/>
  <c r="C2559" i="3"/>
  <c r="B2560" i="3"/>
  <c r="D2560" i="3" s="1"/>
  <c r="C2560" i="3"/>
  <c r="B2561" i="3"/>
  <c r="D2561" i="3" s="1"/>
  <c r="C2561" i="3"/>
  <c r="B2562" i="3"/>
  <c r="D2562" i="3" s="1"/>
  <c r="C2562" i="3"/>
  <c r="B2563" i="3"/>
  <c r="D2563" i="3" s="1"/>
  <c r="C2563" i="3"/>
  <c r="B2564" i="3"/>
  <c r="D2564" i="3" s="1"/>
  <c r="C2564" i="3"/>
  <c r="B2565" i="3"/>
  <c r="D2565" i="3" s="1"/>
  <c r="C2565" i="3"/>
  <c r="B2566" i="3"/>
  <c r="D2566" i="3" s="1"/>
  <c r="C2566" i="3"/>
  <c r="B2567" i="3"/>
  <c r="D2567" i="3" s="1"/>
  <c r="C2567" i="3"/>
  <c r="B2568" i="3"/>
  <c r="D2568" i="3" s="1"/>
  <c r="C2568" i="3"/>
  <c r="B2569" i="3"/>
  <c r="D2569" i="3" s="1"/>
  <c r="C2569" i="3"/>
  <c r="B2570" i="3"/>
  <c r="D2570" i="3" s="1"/>
  <c r="C2570" i="3"/>
  <c r="B2571" i="3"/>
  <c r="D2571" i="3" s="1"/>
  <c r="C2571" i="3"/>
  <c r="B2572" i="3"/>
  <c r="D2572" i="3" s="1"/>
  <c r="C2572" i="3"/>
  <c r="B2573" i="3"/>
  <c r="D2573" i="3" s="1"/>
  <c r="C2573" i="3"/>
  <c r="B2574" i="3"/>
  <c r="D2574" i="3" s="1"/>
  <c r="C2574" i="3"/>
  <c r="B2575" i="3"/>
  <c r="D2575" i="3" s="1"/>
  <c r="C2575" i="3"/>
  <c r="B2576" i="3"/>
  <c r="D2576" i="3" s="1"/>
  <c r="C2576" i="3"/>
  <c r="B2577" i="3"/>
  <c r="D2577" i="3" s="1"/>
  <c r="C2577" i="3"/>
  <c r="B2578" i="3"/>
  <c r="D2578" i="3" s="1"/>
  <c r="C2578" i="3"/>
  <c r="B2579" i="3"/>
  <c r="D2579" i="3" s="1"/>
  <c r="C2579" i="3"/>
  <c r="B2580" i="3"/>
  <c r="D2580" i="3" s="1"/>
  <c r="C2580" i="3"/>
  <c r="B2581" i="3"/>
  <c r="D2581" i="3" s="1"/>
  <c r="C2581" i="3"/>
  <c r="B2582" i="3"/>
  <c r="D2582" i="3" s="1"/>
  <c r="C2582" i="3"/>
  <c r="B2583" i="3"/>
  <c r="D2583" i="3" s="1"/>
  <c r="C2583" i="3"/>
  <c r="B2584" i="3"/>
  <c r="D2584" i="3" s="1"/>
  <c r="C2584" i="3"/>
  <c r="B2585" i="3"/>
  <c r="D2585" i="3" s="1"/>
  <c r="C2585" i="3"/>
  <c r="B2586" i="3"/>
  <c r="D2586" i="3" s="1"/>
  <c r="C2586" i="3"/>
  <c r="B2587" i="3"/>
  <c r="D2587" i="3" s="1"/>
  <c r="C2587" i="3"/>
  <c r="B2588" i="3"/>
  <c r="D2588" i="3" s="1"/>
  <c r="C2588" i="3"/>
  <c r="B2589" i="3"/>
  <c r="D2589" i="3" s="1"/>
  <c r="C2589" i="3"/>
  <c r="B2590" i="3"/>
  <c r="D2590" i="3" s="1"/>
  <c r="C2590" i="3"/>
  <c r="B2591" i="3"/>
  <c r="D2591" i="3" s="1"/>
  <c r="C2591" i="3"/>
  <c r="B2592" i="3"/>
  <c r="D2592" i="3" s="1"/>
  <c r="C2592" i="3"/>
  <c r="B2593" i="3"/>
  <c r="D2593" i="3" s="1"/>
  <c r="C2593" i="3"/>
  <c r="B2594" i="3"/>
  <c r="D2594" i="3" s="1"/>
  <c r="C2594" i="3"/>
  <c r="B2595" i="3"/>
  <c r="D2595" i="3" s="1"/>
  <c r="C2595" i="3"/>
  <c r="B2596" i="3"/>
  <c r="D2596" i="3" s="1"/>
  <c r="C2596" i="3"/>
  <c r="B2597" i="3"/>
  <c r="D2597" i="3" s="1"/>
  <c r="C2597" i="3"/>
  <c r="B2598" i="3"/>
  <c r="D2598" i="3" s="1"/>
  <c r="C2598" i="3"/>
  <c r="B2599" i="3"/>
  <c r="D2599" i="3" s="1"/>
  <c r="C2599" i="3"/>
  <c r="B2600" i="3"/>
  <c r="D2600" i="3" s="1"/>
  <c r="C2600" i="3"/>
  <c r="B2601" i="3"/>
  <c r="D2601" i="3" s="1"/>
  <c r="C2601" i="3"/>
  <c r="B2602" i="3"/>
  <c r="D2602" i="3" s="1"/>
  <c r="C2602" i="3"/>
  <c r="B2603" i="3"/>
  <c r="D2603" i="3" s="1"/>
  <c r="C2603" i="3"/>
  <c r="B2604" i="3"/>
  <c r="D2604" i="3" s="1"/>
  <c r="C2604" i="3"/>
  <c r="B2605" i="3"/>
  <c r="D2605" i="3" s="1"/>
  <c r="C2605" i="3"/>
  <c r="B2606" i="3"/>
  <c r="D2606" i="3" s="1"/>
  <c r="C2606" i="3"/>
  <c r="B2607" i="3"/>
  <c r="D2607" i="3" s="1"/>
  <c r="C2607" i="3"/>
  <c r="B2608" i="3"/>
  <c r="D2608" i="3" s="1"/>
  <c r="C2608" i="3"/>
  <c r="B2609" i="3"/>
  <c r="D2609" i="3" s="1"/>
  <c r="C2609" i="3"/>
  <c r="B2610" i="3"/>
  <c r="D2610" i="3" s="1"/>
  <c r="C2610" i="3"/>
  <c r="B2611" i="3"/>
  <c r="D2611" i="3" s="1"/>
  <c r="C2611" i="3"/>
  <c r="B2612" i="3"/>
  <c r="D2612" i="3" s="1"/>
  <c r="C2612" i="3"/>
  <c r="B2613" i="3"/>
  <c r="D2613" i="3" s="1"/>
  <c r="C2613" i="3"/>
  <c r="B2614" i="3"/>
  <c r="D2614" i="3" s="1"/>
  <c r="C2614" i="3"/>
  <c r="B2615" i="3"/>
  <c r="D2615" i="3" s="1"/>
  <c r="C2615" i="3"/>
  <c r="B2616" i="3"/>
  <c r="D2616" i="3" s="1"/>
  <c r="C2616" i="3"/>
  <c r="B2617" i="3"/>
  <c r="D2617" i="3" s="1"/>
  <c r="C2617" i="3"/>
  <c r="B2618" i="3"/>
  <c r="D2618" i="3" s="1"/>
  <c r="C2618" i="3"/>
  <c r="B2619" i="3"/>
  <c r="D2619" i="3" s="1"/>
  <c r="C2619" i="3"/>
  <c r="B2620" i="3"/>
  <c r="D2620" i="3" s="1"/>
  <c r="C2620" i="3"/>
  <c r="B2621" i="3"/>
  <c r="D2621" i="3" s="1"/>
  <c r="C2621" i="3"/>
  <c r="B2622" i="3"/>
  <c r="D2622" i="3" s="1"/>
  <c r="C2622" i="3"/>
  <c r="B2623" i="3"/>
  <c r="D2623" i="3" s="1"/>
  <c r="C2623" i="3"/>
  <c r="B2624" i="3"/>
  <c r="D2624" i="3" s="1"/>
  <c r="C2624" i="3"/>
  <c r="B2625" i="3"/>
  <c r="D2625" i="3" s="1"/>
  <c r="C2625" i="3"/>
  <c r="B2626" i="3"/>
  <c r="D2626" i="3" s="1"/>
  <c r="C2626" i="3"/>
  <c r="B2627" i="3"/>
  <c r="D2627" i="3" s="1"/>
  <c r="C2627" i="3"/>
  <c r="B2628" i="3"/>
  <c r="D2628" i="3" s="1"/>
  <c r="C2628" i="3"/>
  <c r="B2629" i="3"/>
  <c r="D2629" i="3" s="1"/>
  <c r="C2629" i="3"/>
  <c r="B2630" i="3"/>
  <c r="D2630" i="3" s="1"/>
  <c r="C2630" i="3"/>
  <c r="B2631" i="3"/>
  <c r="D2631" i="3" s="1"/>
  <c r="C2631" i="3"/>
  <c r="B2632" i="3"/>
  <c r="D2632" i="3" s="1"/>
  <c r="C2632" i="3"/>
  <c r="B2633" i="3"/>
  <c r="D2633" i="3" s="1"/>
  <c r="C2633" i="3"/>
  <c r="B2634" i="3"/>
  <c r="D2634" i="3" s="1"/>
  <c r="C2634" i="3"/>
  <c r="B2635" i="3"/>
  <c r="D2635" i="3" s="1"/>
  <c r="C2635" i="3"/>
  <c r="B2636" i="3"/>
  <c r="D2636" i="3" s="1"/>
  <c r="C2636" i="3"/>
  <c r="B2637" i="3"/>
  <c r="D2637" i="3" s="1"/>
  <c r="C2637" i="3"/>
  <c r="B2638" i="3"/>
  <c r="D2638" i="3" s="1"/>
  <c r="C2638" i="3"/>
  <c r="B2639" i="3"/>
  <c r="D2639" i="3" s="1"/>
  <c r="C2639" i="3"/>
  <c r="B2640" i="3"/>
  <c r="D2640" i="3" s="1"/>
  <c r="C2640" i="3"/>
  <c r="B2641" i="3"/>
  <c r="D2641" i="3" s="1"/>
  <c r="C2641" i="3"/>
  <c r="B2642" i="3"/>
  <c r="D2642" i="3" s="1"/>
  <c r="C2642" i="3"/>
  <c r="B2643" i="3"/>
  <c r="D2643" i="3" s="1"/>
  <c r="C2643" i="3"/>
  <c r="B2644" i="3"/>
  <c r="D2644" i="3" s="1"/>
  <c r="C2644" i="3"/>
  <c r="B2645" i="3"/>
  <c r="D2645" i="3" s="1"/>
  <c r="C2645" i="3"/>
  <c r="B2646" i="3"/>
  <c r="D2646" i="3" s="1"/>
  <c r="C2646" i="3"/>
  <c r="B2647" i="3"/>
  <c r="D2647" i="3" s="1"/>
  <c r="C2647" i="3"/>
  <c r="B2648" i="3"/>
  <c r="D2648" i="3" s="1"/>
  <c r="C2648" i="3"/>
  <c r="B2649" i="3"/>
  <c r="D2649" i="3" s="1"/>
  <c r="C2649" i="3"/>
  <c r="B2650" i="3"/>
  <c r="D2650" i="3" s="1"/>
  <c r="C2650" i="3"/>
  <c r="B2651" i="3"/>
  <c r="D2651" i="3" s="1"/>
  <c r="C2651" i="3"/>
  <c r="B2652" i="3"/>
  <c r="D2652" i="3" s="1"/>
  <c r="C2652" i="3"/>
  <c r="B2653" i="3"/>
  <c r="D2653" i="3" s="1"/>
  <c r="C2653" i="3"/>
  <c r="B2654" i="3"/>
  <c r="D2654" i="3" s="1"/>
  <c r="C2654" i="3"/>
  <c r="B2655" i="3"/>
  <c r="D2655" i="3" s="1"/>
  <c r="C2655" i="3"/>
  <c r="B2656" i="3"/>
  <c r="D2656" i="3" s="1"/>
  <c r="C2656" i="3"/>
  <c r="B2657" i="3"/>
  <c r="D2657" i="3" s="1"/>
  <c r="C2657" i="3"/>
  <c r="B2658" i="3"/>
  <c r="D2658" i="3" s="1"/>
  <c r="C2658" i="3"/>
  <c r="B2659" i="3"/>
  <c r="D2659" i="3" s="1"/>
  <c r="C2659" i="3"/>
  <c r="B2660" i="3"/>
  <c r="D2660" i="3" s="1"/>
  <c r="C2660" i="3"/>
  <c r="B2661" i="3"/>
  <c r="D2661" i="3" s="1"/>
  <c r="C2661" i="3"/>
  <c r="B2662" i="3"/>
  <c r="D2662" i="3" s="1"/>
  <c r="C2662" i="3"/>
  <c r="B2663" i="3"/>
  <c r="D2663" i="3" s="1"/>
  <c r="C2663" i="3"/>
  <c r="B2664" i="3"/>
  <c r="D2664" i="3" s="1"/>
  <c r="C2664" i="3"/>
  <c r="B2665" i="3"/>
  <c r="D2665" i="3" s="1"/>
  <c r="C2665" i="3"/>
  <c r="B2666" i="3"/>
  <c r="D2666" i="3" s="1"/>
  <c r="C2666" i="3"/>
  <c r="B2667" i="3"/>
  <c r="D2667" i="3" s="1"/>
  <c r="C2667" i="3"/>
  <c r="B2668" i="3"/>
  <c r="D2668" i="3" s="1"/>
  <c r="C2668" i="3"/>
  <c r="B2669" i="3"/>
  <c r="D2669" i="3" s="1"/>
  <c r="C2669" i="3"/>
  <c r="B2670" i="3"/>
  <c r="D2670" i="3" s="1"/>
  <c r="C2670" i="3"/>
  <c r="B2671" i="3"/>
  <c r="D2671" i="3" s="1"/>
  <c r="C2671" i="3"/>
  <c r="B2672" i="3"/>
  <c r="D2672" i="3" s="1"/>
  <c r="C2672" i="3"/>
  <c r="B2673" i="3"/>
  <c r="D2673" i="3" s="1"/>
  <c r="C2673" i="3"/>
  <c r="B2674" i="3"/>
  <c r="D2674" i="3" s="1"/>
  <c r="C2674" i="3"/>
  <c r="B2675" i="3"/>
  <c r="D2675" i="3" s="1"/>
  <c r="C2675" i="3"/>
  <c r="B2676" i="3"/>
  <c r="D2676" i="3" s="1"/>
  <c r="C2676" i="3"/>
  <c r="B2677" i="3"/>
  <c r="D2677" i="3" s="1"/>
  <c r="C2677" i="3"/>
  <c r="B2678" i="3"/>
  <c r="D2678" i="3" s="1"/>
  <c r="C2678" i="3"/>
  <c r="B2679" i="3"/>
  <c r="D2679" i="3" s="1"/>
  <c r="C2679" i="3"/>
  <c r="B2680" i="3"/>
  <c r="D2680" i="3" s="1"/>
  <c r="C2680" i="3"/>
  <c r="B2681" i="3"/>
  <c r="D2681" i="3" s="1"/>
  <c r="C2681" i="3"/>
  <c r="B2682" i="3"/>
  <c r="D2682" i="3" s="1"/>
  <c r="C2682" i="3"/>
  <c r="B2683" i="3"/>
  <c r="D2683" i="3" s="1"/>
  <c r="C2683" i="3"/>
  <c r="B2684" i="3"/>
  <c r="D2684" i="3" s="1"/>
  <c r="C2684" i="3"/>
  <c r="B2685" i="3"/>
  <c r="D2685" i="3" s="1"/>
  <c r="C2685" i="3"/>
  <c r="B2686" i="3"/>
  <c r="D2686" i="3" s="1"/>
  <c r="C2686" i="3"/>
  <c r="B2687" i="3"/>
  <c r="D2687" i="3" s="1"/>
  <c r="C2687" i="3"/>
  <c r="B2688" i="3"/>
  <c r="D2688" i="3" s="1"/>
  <c r="C2688" i="3"/>
  <c r="B2689" i="3"/>
  <c r="D2689" i="3" s="1"/>
  <c r="C2689" i="3"/>
  <c r="B2690" i="3"/>
  <c r="D2690" i="3" s="1"/>
  <c r="C2690" i="3"/>
  <c r="B2691" i="3"/>
  <c r="D2691" i="3" s="1"/>
  <c r="C2691" i="3"/>
  <c r="B2692" i="3"/>
  <c r="D2692" i="3" s="1"/>
  <c r="C2692" i="3"/>
  <c r="B2693" i="3"/>
  <c r="D2693" i="3" s="1"/>
  <c r="C2693" i="3"/>
  <c r="B2694" i="3"/>
  <c r="D2694" i="3" s="1"/>
  <c r="C2694" i="3"/>
  <c r="B2695" i="3"/>
  <c r="D2695" i="3" s="1"/>
  <c r="C2695" i="3"/>
  <c r="B2696" i="3"/>
  <c r="D2696" i="3" s="1"/>
  <c r="C2696" i="3"/>
  <c r="B2697" i="3"/>
  <c r="D2697" i="3" s="1"/>
  <c r="C2697" i="3"/>
  <c r="B2698" i="3"/>
  <c r="D2698" i="3" s="1"/>
  <c r="C2698" i="3"/>
  <c r="B2699" i="3"/>
  <c r="D2699" i="3" s="1"/>
  <c r="C2699" i="3"/>
  <c r="B2700" i="3"/>
  <c r="D2700" i="3" s="1"/>
  <c r="C2700" i="3"/>
  <c r="B2701" i="3"/>
  <c r="D2701" i="3" s="1"/>
  <c r="C2701" i="3"/>
  <c r="B2702" i="3"/>
  <c r="D2702" i="3" s="1"/>
  <c r="C2702" i="3"/>
  <c r="B2703" i="3"/>
  <c r="D2703" i="3" s="1"/>
  <c r="C2703" i="3"/>
  <c r="B2704" i="3"/>
  <c r="D2704" i="3" s="1"/>
  <c r="C2704" i="3"/>
  <c r="B2705" i="3"/>
  <c r="D2705" i="3" s="1"/>
  <c r="C2705" i="3"/>
  <c r="B2706" i="3"/>
  <c r="D2706" i="3" s="1"/>
  <c r="C2706" i="3"/>
  <c r="B2707" i="3"/>
  <c r="D2707" i="3" s="1"/>
  <c r="C2707" i="3"/>
  <c r="B2708" i="3"/>
  <c r="D2708" i="3" s="1"/>
  <c r="C2708" i="3"/>
  <c r="B2709" i="3"/>
  <c r="D2709" i="3" s="1"/>
  <c r="C2709" i="3"/>
  <c r="B2710" i="3"/>
  <c r="D2710" i="3" s="1"/>
  <c r="C2710" i="3"/>
  <c r="B2711" i="3"/>
  <c r="D2711" i="3" s="1"/>
  <c r="C2711" i="3"/>
  <c r="B2712" i="3"/>
  <c r="D2712" i="3" s="1"/>
  <c r="C2712" i="3"/>
  <c r="B2713" i="3"/>
  <c r="D2713" i="3" s="1"/>
  <c r="C2713" i="3"/>
  <c r="B2714" i="3"/>
  <c r="D2714" i="3" s="1"/>
  <c r="C2714" i="3"/>
  <c r="B2715" i="3"/>
  <c r="D2715" i="3" s="1"/>
  <c r="C2715" i="3"/>
  <c r="B2716" i="3"/>
  <c r="D2716" i="3" s="1"/>
  <c r="C2716" i="3"/>
  <c r="B2717" i="3"/>
  <c r="D2717" i="3" s="1"/>
  <c r="C2717" i="3"/>
  <c r="B2718" i="3"/>
  <c r="D2718" i="3" s="1"/>
  <c r="C2718" i="3"/>
  <c r="B2719" i="3"/>
  <c r="D2719" i="3" s="1"/>
  <c r="C2719" i="3"/>
  <c r="B2720" i="3"/>
  <c r="D2720" i="3" s="1"/>
  <c r="C2720" i="3"/>
  <c r="B2721" i="3"/>
  <c r="D2721" i="3" s="1"/>
  <c r="C2721" i="3"/>
  <c r="B2722" i="3"/>
  <c r="D2722" i="3" s="1"/>
  <c r="C2722" i="3"/>
  <c r="B2723" i="3"/>
  <c r="D2723" i="3" s="1"/>
  <c r="C2723" i="3"/>
  <c r="B2724" i="3"/>
  <c r="D2724" i="3" s="1"/>
  <c r="C2724" i="3"/>
  <c r="B2725" i="3"/>
  <c r="D2725" i="3" s="1"/>
  <c r="C2725" i="3"/>
  <c r="B2726" i="3"/>
  <c r="D2726" i="3" s="1"/>
  <c r="C2726" i="3"/>
  <c r="B2727" i="3"/>
  <c r="D2727" i="3" s="1"/>
  <c r="C2727" i="3"/>
  <c r="B2728" i="3"/>
  <c r="D2728" i="3" s="1"/>
  <c r="C2728" i="3"/>
  <c r="B2729" i="3"/>
  <c r="D2729" i="3" s="1"/>
  <c r="C2729" i="3"/>
  <c r="B2730" i="3"/>
  <c r="D2730" i="3" s="1"/>
  <c r="C2730" i="3"/>
  <c r="B2731" i="3"/>
  <c r="D2731" i="3" s="1"/>
  <c r="C2731" i="3"/>
  <c r="B2732" i="3"/>
  <c r="D2732" i="3" s="1"/>
  <c r="C2732" i="3"/>
  <c r="B2733" i="3"/>
  <c r="D2733" i="3" s="1"/>
  <c r="C2733" i="3"/>
  <c r="B2734" i="3"/>
  <c r="D2734" i="3" s="1"/>
  <c r="C2734" i="3"/>
  <c r="B2735" i="3"/>
  <c r="D2735" i="3" s="1"/>
  <c r="C2735" i="3"/>
  <c r="B2736" i="3"/>
  <c r="D2736" i="3" s="1"/>
  <c r="C2736" i="3"/>
  <c r="B2737" i="3"/>
  <c r="D2737" i="3" s="1"/>
  <c r="C2737" i="3"/>
  <c r="B2738" i="3"/>
  <c r="D2738" i="3" s="1"/>
  <c r="C2738" i="3"/>
  <c r="B2739" i="3"/>
  <c r="D2739" i="3" s="1"/>
  <c r="C2739" i="3"/>
  <c r="B2740" i="3"/>
  <c r="D2740" i="3" s="1"/>
  <c r="C2740" i="3"/>
  <c r="B2741" i="3"/>
  <c r="D2741" i="3" s="1"/>
  <c r="C2741" i="3"/>
  <c r="B2742" i="3"/>
  <c r="D2742" i="3" s="1"/>
  <c r="C2742" i="3"/>
  <c r="B2743" i="3"/>
  <c r="D2743" i="3" s="1"/>
  <c r="C2743" i="3"/>
  <c r="B2744" i="3"/>
  <c r="D2744" i="3" s="1"/>
  <c r="C2744" i="3"/>
  <c r="B2745" i="3"/>
  <c r="D2745" i="3" s="1"/>
  <c r="C2745" i="3"/>
  <c r="B2746" i="3"/>
  <c r="D2746" i="3" s="1"/>
  <c r="C2746" i="3"/>
  <c r="B2747" i="3"/>
  <c r="D2747" i="3" s="1"/>
  <c r="C2747" i="3"/>
  <c r="B2748" i="3"/>
  <c r="D2748" i="3" s="1"/>
  <c r="C2748" i="3"/>
  <c r="B2749" i="3"/>
  <c r="D2749" i="3" s="1"/>
  <c r="C2749" i="3"/>
  <c r="B2750" i="3"/>
  <c r="D2750" i="3" s="1"/>
  <c r="C2750" i="3"/>
  <c r="B2751" i="3"/>
  <c r="D2751" i="3" s="1"/>
  <c r="C2751" i="3"/>
  <c r="B2752" i="3"/>
  <c r="D2752" i="3" s="1"/>
  <c r="C2752" i="3"/>
  <c r="B2753" i="3"/>
  <c r="D2753" i="3" s="1"/>
  <c r="C2753" i="3"/>
  <c r="B2754" i="3"/>
  <c r="D2754" i="3" s="1"/>
  <c r="C2754" i="3"/>
  <c r="B2755" i="3"/>
  <c r="D2755" i="3" s="1"/>
  <c r="C2755" i="3"/>
  <c r="B2756" i="3"/>
  <c r="D2756" i="3" s="1"/>
  <c r="C2756" i="3"/>
  <c r="B2757" i="3"/>
  <c r="D2757" i="3" s="1"/>
  <c r="C2757" i="3"/>
  <c r="B2758" i="3"/>
  <c r="D2758" i="3" s="1"/>
  <c r="C2758" i="3"/>
  <c r="B2759" i="3"/>
  <c r="D2759" i="3" s="1"/>
  <c r="C2759" i="3"/>
  <c r="B2760" i="3"/>
  <c r="D2760" i="3" s="1"/>
  <c r="C2760" i="3"/>
  <c r="B2761" i="3"/>
  <c r="D2761" i="3" s="1"/>
  <c r="C2761" i="3"/>
  <c r="B2762" i="3"/>
  <c r="D2762" i="3" s="1"/>
  <c r="C2762" i="3"/>
  <c r="B2763" i="3"/>
  <c r="D2763" i="3" s="1"/>
  <c r="C2763" i="3"/>
  <c r="B2764" i="3"/>
  <c r="D2764" i="3" s="1"/>
  <c r="C2764" i="3"/>
  <c r="B2765" i="3"/>
  <c r="D2765" i="3" s="1"/>
  <c r="C2765" i="3"/>
  <c r="B2766" i="3"/>
  <c r="D2766" i="3" s="1"/>
  <c r="C2766" i="3"/>
  <c r="B2767" i="3"/>
  <c r="D2767" i="3" s="1"/>
  <c r="C2767" i="3"/>
  <c r="B2768" i="3"/>
  <c r="D2768" i="3" s="1"/>
  <c r="C2768" i="3"/>
  <c r="B2769" i="3"/>
  <c r="D2769" i="3" s="1"/>
  <c r="C2769" i="3"/>
  <c r="B2770" i="3"/>
  <c r="D2770" i="3" s="1"/>
  <c r="C2770" i="3"/>
  <c r="B2771" i="3"/>
  <c r="D2771" i="3" s="1"/>
  <c r="C2771" i="3"/>
  <c r="B2772" i="3"/>
  <c r="D2772" i="3" s="1"/>
  <c r="C2772" i="3"/>
  <c r="B2773" i="3"/>
  <c r="D2773" i="3" s="1"/>
  <c r="C2773" i="3"/>
  <c r="B2774" i="3"/>
  <c r="D2774" i="3" s="1"/>
  <c r="C2774" i="3"/>
  <c r="B2775" i="3"/>
  <c r="D2775" i="3" s="1"/>
  <c r="C2775" i="3"/>
  <c r="B2776" i="3"/>
  <c r="D2776" i="3" s="1"/>
  <c r="C2776" i="3"/>
  <c r="B2777" i="3"/>
  <c r="D2777" i="3" s="1"/>
  <c r="C2777" i="3"/>
  <c r="B2778" i="3"/>
  <c r="D2778" i="3" s="1"/>
  <c r="C2778" i="3"/>
  <c r="B2779" i="3"/>
  <c r="D2779" i="3" s="1"/>
  <c r="C2779" i="3"/>
  <c r="B2780" i="3"/>
  <c r="D2780" i="3" s="1"/>
  <c r="C2780" i="3"/>
  <c r="B2781" i="3"/>
  <c r="D2781" i="3" s="1"/>
  <c r="C2781" i="3"/>
  <c r="B2782" i="3"/>
  <c r="D2782" i="3" s="1"/>
  <c r="C2782" i="3"/>
  <c r="B2783" i="3"/>
  <c r="D2783" i="3" s="1"/>
  <c r="C2783" i="3"/>
  <c r="B2784" i="3"/>
  <c r="D2784" i="3" s="1"/>
  <c r="C2784" i="3"/>
  <c r="B2785" i="3"/>
  <c r="D2785" i="3" s="1"/>
  <c r="C2785" i="3"/>
  <c r="B2786" i="3"/>
  <c r="D2786" i="3" s="1"/>
  <c r="C2786" i="3"/>
  <c r="B2787" i="3"/>
  <c r="D2787" i="3" s="1"/>
  <c r="C2787" i="3"/>
  <c r="B2788" i="3"/>
  <c r="D2788" i="3" s="1"/>
  <c r="C2788" i="3"/>
  <c r="B2789" i="3"/>
  <c r="D2789" i="3" s="1"/>
  <c r="C2789" i="3"/>
  <c r="B2790" i="3"/>
  <c r="D2790" i="3" s="1"/>
  <c r="C2790" i="3"/>
  <c r="B2791" i="3"/>
  <c r="D2791" i="3" s="1"/>
  <c r="C2791" i="3"/>
  <c r="B2792" i="3"/>
  <c r="D2792" i="3" s="1"/>
  <c r="C2792" i="3"/>
  <c r="B2793" i="3"/>
  <c r="D2793" i="3" s="1"/>
  <c r="C2793" i="3"/>
  <c r="B2794" i="3"/>
  <c r="D2794" i="3" s="1"/>
  <c r="C2794" i="3"/>
  <c r="B2795" i="3"/>
  <c r="D2795" i="3" s="1"/>
  <c r="C2795" i="3"/>
  <c r="B2796" i="3"/>
  <c r="D2796" i="3" s="1"/>
  <c r="C2796" i="3"/>
  <c r="B2797" i="3"/>
  <c r="D2797" i="3" s="1"/>
  <c r="C2797" i="3"/>
  <c r="B2798" i="3"/>
  <c r="D2798" i="3" s="1"/>
  <c r="C2798" i="3"/>
  <c r="B2799" i="3"/>
  <c r="D2799" i="3" s="1"/>
  <c r="C2799" i="3"/>
  <c r="B2800" i="3"/>
  <c r="D2800" i="3" s="1"/>
  <c r="C2800" i="3"/>
  <c r="B2801" i="3"/>
  <c r="D2801" i="3" s="1"/>
  <c r="C2801" i="3"/>
  <c r="B2802" i="3"/>
  <c r="D2802" i="3" s="1"/>
  <c r="C2802" i="3"/>
  <c r="B2803" i="3"/>
  <c r="D2803" i="3" s="1"/>
  <c r="C2803" i="3"/>
  <c r="B2804" i="3"/>
  <c r="D2804" i="3" s="1"/>
  <c r="C2804" i="3"/>
  <c r="B2805" i="3"/>
  <c r="D2805" i="3" s="1"/>
  <c r="C2805" i="3"/>
  <c r="B2806" i="3"/>
  <c r="D2806" i="3" s="1"/>
  <c r="C2806" i="3"/>
  <c r="B2807" i="3"/>
  <c r="D2807" i="3" s="1"/>
  <c r="C2807" i="3"/>
  <c r="B2808" i="3"/>
  <c r="D2808" i="3" s="1"/>
  <c r="C2808" i="3"/>
  <c r="B2809" i="3"/>
  <c r="D2809" i="3" s="1"/>
  <c r="C2809" i="3"/>
  <c r="B2810" i="3"/>
  <c r="D2810" i="3" s="1"/>
  <c r="C2810" i="3"/>
  <c r="B2811" i="3"/>
  <c r="D2811" i="3" s="1"/>
  <c r="C2811" i="3"/>
  <c r="B2812" i="3"/>
  <c r="D2812" i="3" s="1"/>
  <c r="C2812" i="3"/>
  <c r="B2813" i="3"/>
  <c r="D2813" i="3" s="1"/>
  <c r="C2813" i="3"/>
  <c r="B2814" i="3"/>
  <c r="D2814" i="3" s="1"/>
  <c r="C2814" i="3"/>
  <c r="B2815" i="3"/>
  <c r="D2815" i="3" s="1"/>
  <c r="C2815" i="3"/>
  <c r="B2816" i="3"/>
  <c r="D2816" i="3" s="1"/>
  <c r="C2816" i="3"/>
  <c r="B2817" i="3"/>
  <c r="D2817" i="3" s="1"/>
  <c r="C2817" i="3"/>
  <c r="B2818" i="3"/>
  <c r="D2818" i="3" s="1"/>
  <c r="C2818" i="3"/>
  <c r="B2819" i="3"/>
  <c r="D2819" i="3" s="1"/>
  <c r="C2819" i="3"/>
  <c r="B2820" i="3"/>
  <c r="D2820" i="3" s="1"/>
  <c r="C2820" i="3"/>
  <c r="B2821" i="3"/>
  <c r="D2821" i="3" s="1"/>
  <c r="C2821" i="3"/>
  <c r="B2822" i="3"/>
  <c r="D2822" i="3" s="1"/>
  <c r="C2822" i="3"/>
  <c r="B2823" i="3"/>
  <c r="D2823" i="3" s="1"/>
  <c r="C2823" i="3"/>
  <c r="B2824" i="3"/>
  <c r="D2824" i="3" s="1"/>
  <c r="C2824" i="3"/>
  <c r="B2825" i="3"/>
  <c r="D2825" i="3" s="1"/>
  <c r="C2825" i="3"/>
  <c r="B2826" i="3"/>
  <c r="D2826" i="3" s="1"/>
  <c r="C2826" i="3"/>
  <c r="B2827" i="3"/>
  <c r="D2827" i="3" s="1"/>
  <c r="C2827" i="3"/>
  <c r="B2828" i="3"/>
  <c r="D2828" i="3" s="1"/>
  <c r="C2828" i="3"/>
  <c r="B2829" i="3"/>
  <c r="D2829" i="3" s="1"/>
  <c r="C2829" i="3"/>
  <c r="B2830" i="3"/>
  <c r="D2830" i="3" s="1"/>
  <c r="C2830" i="3"/>
  <c r="B2831" i="3"/>
  <c r="D2831" i="3" s="1"/>
  <c r="C2831" i="3"/>
  <c r="B2832" i="3"/>
  <c r="D2832" i="3" s="1"/>
  <c r="C2832" i="3"/>
  <c r="B2833" i="3"/>
  <c r="D2833" i="3" s="1"/>
  <c r="C2833" i="3"/>
  <c r="B2834" i="3"/>
  <c r="D2834" i="3" s="1"/>
  <c r="C2834" i="3"/>
  <c r="B2835" i="3"/>
  <c r="D2835" i="3" s="1"/>
  <c r="C2835" i="3"/>
  <c r="B2836" i="3"/>
  <c r="D2836" i="3" s="1"/>
  <c r="C2836" i="3"/>
  <c r="B2837" i="3"/>
  <c r="D2837" i="3" s="1"/>
  <c r="C2837" i="3"/>
  <c r="B2838" i="3"/>
  <c r="D2838" i="3" s="1"/>
  <c r="C2838" i="3"/>
  <c r="B2839" i="3"/>
  <c r="D2839" i="3" s="1"/>
  <c r="C2839" i="3"/>
  <c r="B2840" i="3"/>
  <c r="D2840" i="3" s="1"/>
  <c r="C2840" i="3"/>
  <c r="B2841" i="3"/>
  <c r="D2841" i="3" s="1"/>
  <c r="C2841" i="3"/>
  <c r="B2842" i="3"/>
  <c r="D2842" i="3" s="1"/>
  <c r="C2842" i="3"/>
  <c r="B2843" i="3"/>
  <c r="D2843" i="3" s="1"/>
  <c r="C2843" i="3"/>
  <c r="B2844" i="3"/>
  <c r="D2844" i="3" s="1"/>
  <c r="C2844" i="3"/>
  <c r="B2845" i="3"/>
  <c r="D2845" i="3" s="1"/>
  <c r="C2845" i="3"/>
  <c r="B2846" i="3"/>
  <c r="D2846" i="3" s="1"/>
  <c r="C2846" i="3"/>
  <c r="B2847" i="3"/>
  <c r="D2847" i="3" s="1"/>
  <c r="C2847" i="3"/>
  <c r="B2848" i="3"/>
  <c r="D2848" i="3" s="1"/>
  <c r="C2848" i="3"/>
  <c r="B2849" i="3"/>
  <c r="D2849" i="3" s="1"/>
  <c r="C2849" i="3"/>
  <c r="B2850" i="3"/>
  <c r="D2850" i="3" s="1"/>
  <c r="C2850" i="3"/>
  <c r="B2851" i="3"/>
  <c r="D2851" i="3" s="1"/>
  <c r="C2851" i="3"/>
  <c r="B2852" i="3"/>
  <c r="D2852" i="3" s="1"/>
  <c r="C2852" i="3"/>
  <c r="B2853" i="3"/>
  <c r="D2853" i="3" s="1"/>
  <c r="C2853" i="3"/>
  <c r="B2854" i="3"/>
  <c r="D2854" i="3" s="1"/>
  <c r="C2854" i="3"/>
  <c r="B2855" i="3"/>
  <c r="D2855" i="3" s="1"/>
  <c r="C2855" i="3"/>
  <c r="B2856" i="3"/>
  <c r="D2856" i="3" s="1"/>
  <c r="C2856" i="3"/>
  <c r="B2857" i="3"/>
  <c r="D2857" i="3" s="1"/>
  <c r="C2857" i="3"/>
  <c r="B2858" i="3"/>
  <c r="D2858" i="3" s="1"/>
  <c r="C2858" i="3"/>
  <c r="B2859" i="3"/>
  <c r="D2859" i="3" s="1"/>
  <c r="C2859" i="3"/>
  <c r="B2860" i="3"/>
  <c r="D2860" i="3" s="1"/>
  <c r="C2860" i="3"/>
  <c r="B2861" i="3"/>
  <c r="D2861" i="3" s="1"/>
  <c r="C2861" i="3"/>
  <c r="B2862" i="3"/>
  <c r="D2862" i="3" s="1"/>
  <c r="C2862" i="3"/>
  <c r="B2863" i="3"/>
  <c r="D2863" i="3" s="1"/>
  <c r="C2863" i="3"/>
  <c r="B2864" i="3"/>
  <c r="D2864" i="3" s="1"/>
  <c r="C2864" i="3"/>
  <c r="B2865" i="3"/>
  <c r="D2865" i="3" s="1"/>
  <c r="C2865" i="3"/>
  <c r="B2866" i="3"/>
  <c r="D2866" i="3" s="1"/>
  <c r="C2866" i="3"/>
  <c r="B2867" i="3"/>
  <c r="D2867" i="3" s="1"/>
  <c r="C2867" i="3"/>
  <c r="B2868" i="3"/>
  <c r="D2868" i="3" s="1"/>
  <c r="C2868" i="3"/>
  <c r="B2869" i="3"/>
  <c r="D2869" i="3" s="1"/>
  <c r="C2869" i="3"/>
  <c r="B2870" i="3"/>
  <c r="D2870" i="3" s="1"/>
  <c r="C2870" i="3"/>
  <c r="B2871" i="3"/>
  <c r="D2871" i="3" s="1"/>
  <c r="C2871" i="3"/>
  <c r="B2872" i="3"/>
  <c r="D2872" i="3" s="1"/>
  <c r="C2872" i="3"/>
  <c r="B2873" i="3"/>
  <c r="D2873" i="3" s="1"/>
  <c r="C2873" i="3"/>
  <c r="B2874" i="3"/>
  <c r="D2874" i="3" s="1"/>
  <c r="C2874" i="3"/>
  <c r="B2875" i="3"/>
  <c r="D2875" i="3" s="1"/>
  <c r="C2875" i="3"/>
  <c r="B2876" i="3"/>
  <c r="D2876" i="3" s="1"/>
  <c r="C2876" i="3"/>
  <c r="B2877" i="3"/>
  <c r="D2877" i="3" s="1"/>
  <c r="C2877" i="3"/>
  <c r="B2878" i="3"/>
  <c r="D2878" i="3" s="1"/>
  <c r="C2878" i="3"/>
  <c r="B2879" i="3"/>
  <c r="D2879" i="3" s="1"/>
  <c r="C2879" i="3"/>
  <c r="B2880" i="3"/>
  <c r="D2880" i="3" s="1"/>
  <c r="C2880" i="3"/>
  <c r="B2881" i="3"/>
  <c r="D2881" i="3" s="1"/>
  <c r="C2881" i="3"/>
  <c r="B2882" i="3"/>
  <c r="D2882" i="3" s="1"/>
  <c r="C2882" i="3"/>
  <c r="B2883" i="3"/>
  <c r="D2883" i="3" s="1"/>
  <c r="C2883" i="3"/>
  <c r="B2884" i="3"/>
  <c r="D2884" i="3" s="1"/>
  <c r="C2884" i="3"/>
  <c r="B2885" i="3"/>
  <c r="D2885" i="3" s="1"/>
  <c r="C2885" i="3"/>
  <c r="B2886" i="3"/>
  <c r="D2886" i="3" s="1"/>
  <c r="C2886" i="3"/>
  <c r="B2887" i="3"/>
  <c r="D2887" i="3" s="1"/>
  <c r="C2887" i="3"/>
  <c r="B2888" i="3"/>
  <c r="D2888" i="3" s="1"/>
  <c r="C2888" i="3"/>
  <c r="B2889" i="3"/>
  <c r="D2889" i="3" s="1"/>
  <c r="C2889" i="3"/>
  <c r="B2890" i="3"/>
  <c r="D2890" i="3" s="1"/>
  <c r="C2890" i="3"/>
  <c r="B2891" i="3"/>
  <c r="D2891" i="3" s="1"/>
  <c r="C2891" i="3"/>
  <c r="B2892" i="3"/>
  <c r="D2892" i="3" s="1"/>
  <c r="C2892" i="3"/>
  <c r="B2893" i="3"/>
  <c r="D2893" i="3" s="1"/>
  <c r="C2893" i="3"/>
  <c r="B2894" i="3"/>
  <c r="D2894" i="3" s="1"/>
  <c r="C2894" i="3"/>
  <c r="B2895" i="3"/>
  <c r="D2895" i="3" s="1"/>
  <c r="C2895" i="3"/>
  <c r="B2896" i="3"/>
  <c r="D2896" i="3" s="1"/>
  <c r="C2896" i="3"/>
  <c r="B2897" i="3"/>
  <c r="D2897" i="3" s="1"/>
  <c r="C2897" i="3"/>
  <c r="B2898" i="3"/>
  <c r="D2898" i="3" s="1"/>
  <c r="C2898" i="3"/>
  <c r="B2899" i="3"/>
  <c r="D2899" i="3" s="1"/>
  <c r="C2899" i="3"/>
  <c r="B2900" i="3"/>
  <c r="D2900" i="3" s="1"/>
  <c r="C2900" i="3"/>
  <c r="B2901" i="3"/>
  <c r="D2901" i="3" s="1"/>
  <c r="C2901" i="3"/>
  <c r="B2902" i="3"/>
  <c r="D2902" i="3" s="1"/>
  <c r="C2902" i="3"/>
  <c r="B2903" i="3"/>
  <c r="D2903" i="3" s="1"/>
  <c r="C2903" i="3"/>
  <c r="B2904" i="3"/>
  <c r="D2904" i="3" s="1"/>
  <c r="C2904" i="3"/>
  <c r="B2905" i="3"/>
  <c r="D2905" i="3" s="1"/>
  <c r="C2905" i="3"/>
  <c r="B2906" i="3"/>
  <c r="D2906" i="3" s="1"/>
  <c r="C2906" i="3"/>
  <c r="B2907" i="3"/>
  <c r="D2907" i="3" s="1"/>
  <c r="C2907" i="3"/>
  <c r="B2908" i="3"/>
  <c r="D2908" i="3" s="1"/>
  <c r="C2908" i="3"/>
  <c r="B2909" i="3"/>
  <c r="D2909" i="3" s="1"/>
  <c r="C2909" i="3"/>
  <c r="B2910" i="3"/>
  <c r="D2910" i="3" s="1"/>
  <c r="C2910" i="3"/>
  <c r="B2911" i="3"/>
  <c r="D2911" i="3" s="1"/>
  <c r="C2911" i="3"/>
  <c r="B2912" i="3"/>
  <c r="D2912" i="3" s="1"/>
  <c r="C2912" i="3"/>
  <c r="B2913" i="3"/>
  <c r="D2913" i="3" s="1"/>
  <c r="C2913" i="3"/>
  <c r="B2914" i="3"/>
  <c r="D2914" i="3" s="1"/>
  <c r="C2914" i="3"/>
  <c r="B2915" i="3"/>
  <c r="D2915" i="3" s="1"/>
  <c r="C2915" i="3"/>
  <c r="B2916" i="3"/>
  <c r="D2916" i="3" s="1"/>
  <c r="C2916" i="3"/>
  <c r="B2917" i="3"/>
  <c r="D2917" i="3" s="1"/>
  <c r="C2917" i="3"/>
  <c r="B2918" i="3"/>
  <c r="D2918" i="3" s="1"/>
  <c r="C2918" i="3"/>
  <c r="B2919" i="3"/>
  <c r="D2919" i="3" s="1"/>
  <c r="C2919" i="3"/>
  <c r="B2920" i="3"/>
  <c r="D2920" i="3" s="1"/>
  <c r="C2920" i="3"/>
  <c r="B2921" i="3"/>
  <c r="D2921" i="3" s="1"/>
  <c r="C2921" i="3"/>
  <c r="B2922" i="3"/>
  <c r="D2922" i="3" s="1"/>
  <c r="C2922" i="3"/>
  <c r="B2923" i="3"/>
  <c r="D2923" i="3" s="1"/>
  <c r="C2923" i="3"/>
  <c r="B2924" i="3"/>
  <c r="D2924" i="3" s="1"/>
  <c r="C2924" i="3"/>
  <c r="B2925" i="3"/>
  <c r="D2925" i="3" s="1"/>
  <c r="C2925" i="3"/>
  <c r="B2926" i="3"/>
  <c r="D2926" i="3" s="1"/>
  <c r="C2926" i="3"/>
  <c r="B2927" i="3"/>
  <c r="D2927" i="3" s="1"/>
  <c r="C2927" i="3"/>
  <c r="B2928" i="3"/>
  <c r="D2928" i="3" s="1"/>
  <c r="C2928" i="3"/>
  <c r="B2929" i="3"/>
  <c r="D2929" i="3" s="1"/>
  <c r="C2929" i="3"/>
  <c r="B2930" i="3"/>
  <c r="D2930" i="3" s="1"/>
  <c r="C2930" i="3"/>
  <c r="B2931" i="3"/>
  <c r="D2931" i="3" s="1"/>
  <c r="C2931" i="3"/>
  <c r="B2932" i="3"/>
  <c r="D2932" i="3" s="1"/>
  <c r="C2932" i="3"/>
  <c r="B2933" i="3"/>
  <c r="D2933" i="3" s="1"/>
  <c r="C2933" i="3"/>
  <c r="B2934" i="3"/>
  <c r="D2934" i="3" s="1"/>
  <c r="C2934" i="3"/>
  <c r="B2935" i="3"/>
  <c r="D2935" i="3" s="1"/>
  <c r="C2935" i="3"/>
  <c r="B2936" i="3"/>
  <c r="D2936" i="3" s="1"/>
  <c r="C2936" i="3"/>
  <c r="B2937" i="3"/>
  <c r="D2937" i="3" s="1"/>
  <c r="C2937" i="3"/>
  <c r="B2938" i="3"/>
  <c r="D2938" i="3" s="1"/>
  <c r="C2938" i="3"/>
  <c r="B2939" i="3"/>
  <c r="D2939" i="3" s="1"/>
  <c r="C2939" i="3"/>
  <c r="B2940" i="3"/>
  <c r="D2940" i="3" s="1"/>
  <c r="C2940" i="3"/>
  <c r="B2941" i="3"/>
  <c r="D2941" i="3" s="1"/>
  <c r="C2941" i="3"/>
  <c r="B2942" i="3"/>
  <c r="D2942" i="3" s="1"/>
  <c r="C2942" i="3"/>
  <c r="B2943" i="3"/>
  <c r="D2943" i="3" s="1"/>
  <c r="C2943" i="3"/>
  <c r="B2944" i="3"/>
  <c r="D2944" i="3" s="1"/>
  <c r="C2944" i="3"/>
  <c r="B2945" i="3"/>
  <c r="D2945" i="3" s="1"/>
  <c r="C2945" i="3"/>
  <c r="B2946" i="3"/>
  <c r="D2946" i="3" s="1"/>
  <c r="C2946" i="3"/>
  <c r="B2947" i="3"/>
  <c r="D2947" i="3" s="1"/>
  <c r="C2947" i="3"/>
  <c r="B2948" i="3"/>
  <c r="D2948" i="3" s="1"/>
  <c r="C2948" i="3"/>
  <c r="B2949" i="3"/>
  <c r="D2949" i="3" s="1"/>
  <c r="C2949" i="3"/>
  <c r="B2950" i="3"/>
  <c r="D2950" i="3" s="1"/>
  <c r="C2950" i="3"/>
  <c r="B2951" i="3"/>
  <c r="D2951" i="3" s="1"/>
  <c r="C2951" i="3"/>
  <c r="B2952" i="3"/>
  <c r="D2952" i="3" s="1"/>
  <c r="C2952" i="3"/>
  <c r="B2953" i="3"/>
  <c r="D2953" i="3" s="1"/>
  <c r="C2953" i="3"/>
  <c r="B2954" i="3"/>
  <c r="D2954" i="3" s="1"/>
  <c r="C2954" i="3"/>
  <c r="B2955" i="3"/>
  <c r="D2955" i="3" s="1"/>
  <c r="C2955" i="3"/>
  <c r="B2956" i="3"/>
  <c r="D2956" i="3" s="1"/>
  <c r="C2956" i="3"/>
  <c r="B2957" i="3"/>
  <c r="D2957" i="3" s="1"/>
  <c r="C2957" i="3"/>
  <c r="B2958" i="3"/>
  <c r="D2958" i="3" s="1"/>
  <c r="C2958" i="3"/>
  <c r="B2959" i="3"/>
  <c r="D2959" i="3" s="1"/>
  <c r="C2959" i="3"/>
  <c r="B2960" i="3"/>
  <c r="D2960" i="3" s="1"/>
  <c r="C2960" i="3"/>
  <c r="B2961" i="3"/>
  <c r="D2961" i="3" s="1"/>
  <c r="C2961" i="3"/>
  <c r="B2962" i="3"/>
  <c r="D2962" i="3" s="1"/>
  <c r="C2962" i="3"/>
  <c r="B2963" i="3"/>
  <c r="D2963" i="3" s="1"/>
  <c r="C2963" i="3"/>
  <c r="B2964" i="3"/>
  <c r="D2964" i="3" s="1"/>
  <c r="C2964" i="3"/>
  <c r="B2965" i="3"/>
  <c r="D2965" i="3" s="1"/>
  <c r="C2965" i="3"/>
  <c r="B2966" i="3"/>
  <c r="D2966" i="3" s="1"/>
  <c r="C2966" i="3"/>
  <c r="B2967" i="3"/>
  <c r="D2967" i="3" s="1"/>
  <c r="C2967" i="3"/>
  <c r="B2968" i="3"/>
  <c r="D2968" i="3" s="1"/>
  <c r="C2968" i="3"/>
  <c r="B2969" i="3"/>
  <c r="D2969" i="3" s="1"/>
  <c r="C2969" i="3"/>
  <c r="B2970" i="3"/>
  <c r="D2970" i="3" s="1"/>
  <c r="C2970" i="3"/>
  <c r="B2971" i="3"/>
  <c r="D2971" i="3" s="1"/>
  <c r="C2971" i="3"/>
  <c r="B2972" i="3"/>
  <c r="D2972" i="3" s="1"/>
  <c r="C2972" i="3"/>
  <c r="B2973" i="3"/>
  <c r="D2973" i="3" s="1"/>
  <c r="C2973" i="3"/>
  <c r="B2974" i="3"/>
  <c r="D2974" i="3" s="1"/>
  <c r="C2974" i="3"/>
  <c r="B2975" i="3"/>
  <c r="D2975" i="3" s="1"/>
  <c r="C2975" i="3"/>
  <c r="B2976" i="3"/>
  <c r="D2976" i="3" s="1"/>
  <c r="C2976" i="3"/>
  <c r="B2977" i="3"/>
  <c r="D2977" i="3" s="1"/>
  <c r="C2977" i="3"/>
  <c r="B2978" i="3"/>
  <c r="D2978" i="3" s="1"/>
  <c r="C2978" i="3"/>
  <c r="B2979" i="3"/>
  <c r="D2979" i="3" s="1"/>
  <c r="C2979" i="3"/>
  <c r="B2980" i="3"/>
  <c r="D2980" i="3" s="1"/>
  <c r="C2980" i="3"/>
  <c r="B2981" i="3"/>
  <c r="D2981" i="3" s="1"/>
  <c r="C2981" i="3"/>
  <c r="B2982" i="3"/>
  <c r="D2982" i="3" s="1"/>
  <c r="C2982" i="3"/>
  <c r="B2983" i="3"/>
  <c r="D2983" i="3" s="1"/>
  <c r="C2983" i="3"/>
  <c r="B2984" i="3"/>
  <c r="D2984" i="3" s="1"/>
  <c r="C2984" i="3"/>
  <c r="B2985" i="3"/>
  <c r="D2985" i="3" s="1"/>
  <c r="C2985" i="3"/>
  <c r="B2986" i="3"/>
  <c r="D2986" i="3" s="1"/>
  <c r="C2986" i="3"/>
  <c r="B2987" i="3"/>
  <c r="D2987" i="3" s="1"/>
  <c r="C2987" i="3"/>
  <c r="B2988" i="3"/>
  <c r="D2988" i="3" s="1"/>
  <c r="C2988" i="3"/>
  <c r="B2989" i="3"/>
  <c r="D2989" i="3" s="1"/>
  <c r="C2989" i="3"/>
  <c r="B2990" i="3"/>
  <c r="D2990" i="3" s="1"/>
  <c r="C2990" i="3"/>
  <c r="B2991" i="3"/>
  <c r="D2991" i="3" s="1"/>
  <c r="C2991" i="3"/>
  <c r="B2992" i="3"/>
  <c r="D2992" i="3" s="1"/>
  <c r="C2992" i="3"/>
  <c r="B2993" i="3"/>
  <c r="D2993" i="3" s="1"/>
  <c r="C2993" i="3"/>
  <c r="B2994" i="3"/>
  <c r="D2994" i="3" s="1"/>
  <c r="C2994" i="3"/>
  <c r="B2995" i="3"/>
  <c r="D2995" i="3" s="1"/>
  <c r="C2995" i="3"/>
  <c r="B2996" i="3"/>
  <c r="D2996" i="3" s="1"/>
  <c r="C2996" i="3"/>
  <c r="B2997" i="3"/>
  <c r="D2997" i="3" s="1"/>
  <c r="C2997" i="3"/>
  <c r="B2998" i="3"/>
  <c r="D2998" i="3" s="1"/>
  <c r="C2998" i="3"/>
  <c r="B2999" i="3"/>
  <c r="D2999" i="3" s="1"/>
  <c r="C2999" i="3"/>
  <c r="B3000" i="3"/>
  <c r="D3000" i="3" s="1"/>
  <c r="C3000" i="3"/>
  <c r="B3001" i="3"/>
  <c r="D3001" i="3" s="1"/>
  <c r="C3001" i="3"/>
  <c r="B3002" i="3"/>
  <c r="D3002" i="3" s="1"/>
  <c r="C3002" i="3"/>
  <c r="B3003" i="3"/>
  <c r="D3003" i="3" s="1"/>
  <c r="C3003" i="3"/>
  <c r="B3004" i="3"/>
  <c r="D3004" i="3" s="1"/>
  <c r="C3004" i="3"/>
  <c r="B3005" i="3"/>
  <c r="D3005" i="3" s="1"/>
  <c r="C3005" i="3"/>
  <c r="B3006" i="3"/>
  <c r="D3006" i="3" s="1"/>
  <c r="C3006" i="3"/>
  <c r="B3007" i="3"/>
  <c r="D3007" i="3" s="1"/>
  <c r="C3007" i="3"/>
  <c r="B3008" i="3"/>
  <c r="D3008" i="3" s="1"/>
  <c r="C3008" i="3"/>
  <c r="B3009" i="3"/>
  <c r="D3009" i="3" s="1"/>
  <c r="C3009" i="3"/>
  <c r="B3010" i="3"/>
  <c r="D3010" i="3" s="1"/>
  <c r="C3010" i="3"/>
  <c r="B3011" i="3"/>
  <c r="D3011" i="3" s="1"/>
  <c r="C3011" i="3"/>
  <c r="B3012" i="3"/>
  <c r="D3012" i="3" s="1"/>
  <c r="C3012" i="3"/>
  <c r="B3013" i="3"/>
  <c r="D3013" i="3" s="1"/>
  <c r="C3013" i="3"/>
  <c r="B3014" i="3"/>
  <c r="D3014" i="3" s="1"/>
  <c r="C3014" i="3"/>
  <c r="B3015" i="3"/>
  <c r="D3015" i="3" s="1"/>
  <c r="C3015" i="3"/>
  <c r="B3016" i="3"/>
  <c r="D3016" i="3" s="1"/>
  <c r="C3016" i="3"/>
  <c r="B3017" i="3"/>
  <c r="D3017" i="3" s="1"/>
  <c r="C3017" i="3"/>
  <c r="B3018" i="3"/>
  <c r="D3018" i="3" s="1"/>
  <c r="C3018" i="3"/>
  <c r="B3019" i="3"/>
  <c r="D3019" i="3" s="1"/>
  <c r="C3019" i="3"/>
  <c r="B3020" i="3"/>
  <c r="D3020" i="3" s="1"/>
  <c r="C3020" i="3"/>
  <c r="B3021" i="3"/>
  <c r="D3021" i="3" s="1"/>
  <c r="C3021" i="3"/>
  <c r="B3022" i="3"/>
  <c r="D3022" i="3" s="1"/>
  <c r="C3022" i="3"/>
  <c r="B3023" i="3"/>
  <c r="D3023" i="3" s="1"/>
  <c r="C3023" i="3"/>
  <c r="B3024" i="3"/>
  <c r="D3024" i="3" s="1"/>
  <c r="C3024" i="3"/>
  <c r="B3025" i="3"/>
  <c r="D3025" i="3" s="1"/>
  <c r="C3025" i="3"/>
  <c r="B3026" i="3"/>
  <c r="D3026" i="3" s="1"/>
  <c r="C3026" i="3"/>
  <c r="B3027" i="3"/>
  <c r="D3027" i="3" s="1"/>
  <c r="C3027" i="3"/>
  <c r="B3028" i="3"/>
  <c r="D3028" i="3" s="1"/>
  <c r="C3028" i="3"/>
  <c r="B3029" i="3"/>
  <c r="D3029" i="3" s="1"/>
  <c r="C3029" i="3"/>
  <c r="B3030" i="3"/>
  <c r="D3030" i="3" s="1"/>
  <c r="C3030" i="3"/>
  <c r="B3031" i="3"/>
  <c r="D3031" i="3" s="1"/>
  <c r="C3031" i="3"/>
  <c r="B3032" i="3"/>
  <c r="D3032" i="3" s="1"/>
  <c r="C3032" i="3"/>
  <c r="B3033" i="3"/>
  <c r="D3033" i="3" s="1"/>
  <c r="C3033" i="3"/>
  <c r="B3034" i="3"/>
  <c r="D3034" i="3" s="1"/>
  <c r="C3034" i="3"/>
  <c r="B3035" i="3"/>
  <c r="D3035" i="3" s="1"/>
  <c r="C3035" i="3"/>
  <c r="B3036" i="3"/>
  <c r="D3036" i="3" s="1"/>
  <c r="C3036" i="3"/>
  <c r="B3037" i="3"/>
  <c r="D3037" i="3" s="1"/>
  <c r="C3037" i="3"/>
  <c r="B3038" i="3"/>
  <c r="D3038" i="3" s="1"/>
  <c r="C3038" i="3"/>
  <c r="B3039" i="3"/>
  <c r="D3039" i="3" s="1"/>
  <c r="C3039" i="3"/>
  <c r="B3040" i="3"/>
  <c r="D3040" i="3" s="1"/>
  <c r="C3040" i="3"/>
  <c r="B3041" i="3"/>
  <c r="D3041" i="3" s="1"/>
  <c r="C3041" i="3"/>
  <c r="B3042" i="3"/>
  <c r="D3042" i="3" s="1"/>
  <c r="C3042" i="3"/>
  <c r="B3043" i="3"/>
  <c r="D3043" i="3" s="1"/>
  <c r="C3043" i="3"/>
  <c r="B3044" i="3"/>
  <c r="D3044" i="3" s="1"/>
  <c r="C3044" i="3"/>
  <c r="B3045" i="3"/>
  <c r="D3045" i="3" s="1"/>
  <c r="C3045" i="3"/>
  <c r="B3046" i="3"/>
  <c r="D3046" i="3" s="1"/>
  <c r="C3046" i="3"/>
  <c r="B3047" i="3"/>
  <c r="D3047" i="3" s="1"/>
  <c r="C3047" i="3"/>
  <c r="B3048" i="3"/>
  <c r="D3048" i="3" s="1"/>
  <c r="C3048" i="3"/>
  <c r="B3049" i="3"/>
  <c r="D3049" i="3" s="1"/>
  <c r="C3049" i="3"/>
  <c r="B3050" i="3"/>
  <c r="D3050" i="3" s="1"/>
  <c r="C3050" i="3"/>
  <c r="B3051" i="3"/>
  <c r="D3051" i="3" s="1"/>
  <c r="C3051" i="3"/>
  <c r="B3052" i="3"/>
  <c r="D3052" i="3" s="1"/>
  <c r="C3052" i="3"/>
  <c r="B3053" i="3"/>
  <c r="D3053" i="3" s="1"/>
  <c r="C3053" i="3"/>
  <c r="B3054" i="3"/>
  <c r="D3054" i="3" s="1"/>
  <c r="C3054" i="3"/>
  <c r="B3055" i="3"/>
  <c r="D3055" i="3" s="1"/>
  <c r="C3055" i="3"/>
  <c r="B3056" i="3"/>
  <c r="D3056" i="3" s="1"/>
  <c r="C3056" i="3"/>
  <c r="B3057" i="3"/>
  <c r="D3057" i="3" s="1"/>
  <c r="C3057" i="3"/>
  <c r="B3058" i="3"/>
  <c r="D3058" i="3" s="1"/>
  <c r="C3058" i="3"/>
  <c r="B3059" i="3"/>
  <c r="D3059" i="3" s="1"/>
  <c r="C3059" i="3"/>
  <c r="B3060" i="3"/>
  <c r="D3060" i="3" s="1"/>
  <c r="C3060" i="3"/>
  <c r="B3061" i="3"/>
  <c r="D3061" i="3" s="1"/>
  <c r="C3061" i="3"/>
  <c r="B3062" i="3"/>
  <c r="D3062" i="3" s="1"/>
  <c r="C3062" i="3"/>
  <c r="B3063" i="3"/>
  <c r="D3063" i="3" s="1"/>
  <c r="C3063" i="3"/>
  <c r="B3064" i="3"/>
  <c r="D3064" i="3" s="1"/>
  <c r="C3064" i="3"/>
  <c r="B3065" i="3"/>
  <c r="D3065" i="3" s="1"/>
  <c r="C3065" i="3"/>
  <c r="B3066" i="3"/>
  <c r="D3066" i="3" s="1"/>
  <c r="C3066" i="3"/>
  <c r="B3067" i="3"/>
  <c r="D3067" i="3" s="1"/>
  <c r="C3067" i="3"/>
  <c r="B3068" i="3"/>
  <c r="D3068" i="3" s="1"/>
  <c r="C3068" i="3"/>
  <c r="B3069" i="3"/>
  <c r="D3069" i="3" s="1"/>
  <c r="C3069" i="3"/>
  <c r="B3070" i="3"/>
  <c r="D3070" i="3" s="1"/>
  <c r="C3070" i="3"/>
  <c r="B3071" i="3"/>
  <c r="D3071" i="3" s="1"/>
  <c r="C3071" i="3"/>
  <c r="B3072" i="3"/>
  <c r="D3072" i="3" s="1"/>
  <c r="C3072" i="3"/>
  <c r="B3073" i="3"/>
  <c r="D3073" i="3" s="1"/>
  <c r="C3073" i="3"/>
  <c r="B3074" i="3"/>
  <c r="D3074" i="3" s="1"/>
  <c r="C3074" i="3"/>
  <c r="B3075" i="3"/>
  <c r="D3075" i="3" s="1"/>
  <c r="C3075" i="3"/>
  <c r="B3076" i="3"/>
  <c r="D3076" i="3" s="1"/>
  <c r="C3076" i="3"/>
  <c r="B3077" i="3"/>
  <c r="D3077" i="3" s="1"/>
  <c r="C3077" i="3"/>
  <c r="B3078" i="3"/>
  <c r="D3078" i="3" s="1"/>
  <c r="C3078" i="3"/>
  <c r="B3079" i="3"/>
  <c r="D3079" i="3" s="1"/>
  <c r="C3079" i="3"/>
  <c r="B3080" i="3"/>
  <c r="D3080" i="3" s="1"/>
  <c r="C3080" i="3"/>
  <c r="B3081" i="3"/>
  <c r="D3081" i="3" s="1"/>
  <c r="C3081" i="3"/>
  <c r="B3082" i="3"/>
  <c r="D3082" i="3" s="1"/>
  <c r="C3082" i="3"/>
  <c r="B3083" i="3"/>
  <c r="D3083" i="3" s="1"/>
  <c r="C3083" i="3"/>
  <c r="B3084" i="3"/>
  <c r="D3084" i="3" s="1"/>
  <c r="C3084" i="3"/>
  <c r="B3085" i="3"/>
  <c r="D3085" i="3" s="1"/>
  <c r="C3085" i="3"/>
  <c r="B3086" i="3"/>
  <c r="D3086" i="3" s="1"/>
  <c r="C3086" i="3"/>
  <c r="B3087" i="3"/>
  <c r="D3087" i="3" s="1"/>
  <c r="C3087" i="3"/>
  <c r="B3088" i="3"/>
  <c r="D3088" i="3" s="1"/>
  <c r="C3088" i="3"/>
  <c r="B3089" i="3"/>
  <c r="D3089" i="3" s="1"/>
  <c r="C3089" i="3"/>
  <c r="B3090" i="3"/>
  <c r="D3090" i="3" s="1"/>
  <c r="C3090" i="3"/>
  <c r="B3091" i="3"/>
  <c r="D3091" i="3" s="1"/>
  <c r="C3091" i="3"/>
  <c r="B3092" i="3"/>
  <c r="D3092" i="3" s="1"/>
  <c r="C3092" i="3"/>
  <c r="B3093" i="3"/>
  <c r="D3093" i="3" s="1"/>
  <c r="C3093" i="3"/>
  <c r="B3094" i="3"/>
  <c r="D3094" i="3" s="1"/>
  <c r="C3094" i="3"/>
  <c r="B3095" i="3"/>
  <c r="D3095" i="3" s="1"/>
  <c r="C3095" i="3"/>
  <c r="B3096" i="3"/>
  <c r="D3096" i="3" s="1"/>
  <c r="C3096" i="3"/>
  <c r="B3097" i="3"/>
  <c r="D3097" i="3" s="1"/>
  <c r="C3097" i="3"/>
  <c r="B3098" i="3"/>
  <c r="D3098" i="3" s="1"/>
  <c r="C3098" i="3"/>
  <c r="B3099" i="3"/>
  <c r="D3099" i="3" s="1"/>
  <c r="C3099" i="3"/>
  <c r="B3100" i="3"/>
  <c r="D3100" i="3" s="1"/>
  <c r="C3100" i="3"/>
  <c r="B3101" i="3"/>
  <c r="D3101" i="3" s="1"/>
  <c r="C3101" i="3"/>
  <c r="B3102" i="3"/>
  <c r="D3102" i="3" s="1"/>
  <c r="C3102" i="3"/>
  <c r="B3103" i="3"/>
  <c r="D3103" i="3" s="1"/>
  <c r="C3103" i="3"/>
  <c r="B3104" i="3"/>
  <c r="D3104" i="3" s="1"/>
  <c r="C3104" i="3"/>
  <c r="B3105" i="3"/>
  <c r="D3105" i="3" s="1"/>
  <c r="C3105" i="3"/>
  <c r="B3106" i="3"/>
  <c r="D3106" i="3" s="1"/>
  <c r="C3106" i="3"/>
  <c r="B3107" i="3"/>
  <c r="D3107" i="3" s="1"/>
  <c r="C3107" i="3"/>
  <c r="B3108" i="3"/>
  <c r="D3108" i="3" s="1"/>
  <c r="C3108" i="3"/>
  <c r="B3109" i="3"/>
  <c r="D3109" i="3" s="1"/>
  <c r="C3109" i="3"/>
  <c r="B3110" i="3"/>
  <c r="D3110" i="3" s="1"/>
  <c r="C3110" i="3"/>
  <c r="B3111" i="3"/>
  <c r="D3111" i="3" s="1"/>
  <c r="C3111" i="3"/>
  <c r="B3112" i="3"/>
  <c r="D3112" i="3" s="1"/>
  <c r="C3112" i="3"/>
  <c r="B3113" i="3"/>
  <c r="D3113" i="3" s="1"/>
  <c r="C3113" i="3"/>
  <c r="B3114" i="3"/>
  <c r="D3114" i="3" s="1"/>
  <c r="C3114" i="3"/>
  <c r="B3115" i="3"/>
  <c r="D3115" i="3" s="1"/>
  <c r="C3115" i="3"/>
  <c r="B3116" i="3"/>
  <c r="D3116" i="3" s="1"/>
  <c r="C3116" i="3"/>
  <c r="B3117" i="3"/>
  <c r="D3117" i="3" s="1"/>
  <c r="C3117" i="3"/>
  <c r="B3118" i="3"/>
  <c r="D3118" i="3" s="1"/>
  <c r="C3118" i="3"/>
  <c r="B3119" i="3"/>
  <c r="D3119" i="3" s="1"/>
  <c r="C3119" i="3"/>
  <c r="B3120" i="3"/>
  <c r="D3120" i="3" s="1"/>
  <c r="C3120" i="3"/>
  <c r="B3121" i="3"/>
  <c r="D3121" i="3" s="1"/>
  <c r="C3121" i="3"/>
  <c r="B3122" i="3"/>
  <c r="D3122" i="3" s="1"/>
  <c r="C3122" i="3"/>
  <c r="B3123" i="3"/>
  <c r="D3123" i="3" s="1"/>
  <c r="C3123" i="3"/>
  <c r="B3124" i="3"/>
  <c r="D3124" i="3" s="1"/>
  <c r="C3124" i="3"/>
  <c r="B3125" i="3"/>
  <c r="D3125" i="3" s="1"/>
  <c r="C3125" i="3"/>
  <c r="B3126" i="3"/>
  <c r="D3126" i="3" s="1"/>
  <c r="C3126" i="3"/>
  <c r="B3127" i="3"/>
  <c r="D3127" i="3" s="1"/>
  <c r="C3127" i="3"/>
  <c r="B3128" i="3"/>
  <c r="D3128" i="3" s="1"/>
  <c r="C3128" i="3"/>
  <c r="B3129" i="3"/>
  <c r="D3129" i="3" s="1"/>
  <c r="C3129" i="3"/>
  <c r="B3130" i="3"/>
  <c r="D3130" i="3" s="1"/>
  <c r="C3130" i="3"/>
  <c r="B3131" i="3"/>
  <c r="D3131" i="3" s="1"/>
  <c r="C3131" i="3"/>
  <c r="B3132" i="3"/>
  <c r="D3132" i="3" s="1"/>
  <c r="C3132" i="3"/>
  <c r="B3133" i="3"/>
  <c r="D3133" i="3" s="1"/>
  <c r="C3133" i="3"/>
  <c r="B3134" i="3"/>
  <c r="D3134" i="3" s="1"/>
  <c r="C3134" i="3"/>
  <c r="B3135" i="3"/>
  <c r="D3135" i="3" s="1"/>
  <c r="C3135" i="3"/>
  <c r="B3136" i="3"/>
  <c r="D3136" i="3" s="1"/>
  <c r="C3136" i="3"/>
  <c r="B3137" i="3"/>
  <c r="D3137" i="3" s="1"/>
  <c r="C3137" i="3"/>
  <c r="B3138" i="3"/>
  <c r="D3138" i="3" s="1"/>
  <c r="C3138" i="3"/>
  <c r="B3139" i="3"/>
  <c r="D3139" i="3" s="1"/>
  <c r="C3139" i="3"/>
  <c r="B3140" i="3"/>
  <c r="D3140" i="3" s="1"/>
  <c r="C3140" i="3"/>
  <c r="B3141" i="3"/>
  <c r="D3141" i="3" s="1"/>
  <c r="C3141" i="3"/>
  <c r="B3142" i="3"/>
  <c r="D3142" i="3" s="1"/>
  <c r="C3142" i="3"/>
  <c r="B3143" i="3"/>
  <c r="D3143" i="3" s="1"/>
  <c r="C3143" i="3"/>
  <c r="B3144" i="3"/>
  <c r="D3144" i="3" s="1"/>
  <c r="C3144" i="3"/>
  <c r="B3145" i="3"/>
  <c r="D3145" i="3" s="1"/>
  <c r="C3145" i="3"/>
  <c r="B3146" i="3"/>
  <c r="D3146" i="3" s="1"/>
  <c r="C3146" i="3"/>
  <c r="B3147" i="3"/>
  <c r="D3147" i="3" s="1"/>
  <c r="C3147" i="3"/>
  <c r="B3148" i="3"/>
  <c r="D3148" i="3" s="1"/>
  <c r="C3148" i="3"/>
  <c r="B3149" i="3"/>
  <c r="D3149" i="3" s="1"/>
  <c r="C3149" i="3"/>
  <c r="B3150" i="3"/>
  <c r="D3150" i="3" s="1"/>
  <c r="C3150" i="3"/>
  <c r="B3151" i="3"/>
  <c r="D3151" i="3" s="1"/>
  <c r="C3151" i="3"/>
  <c r="B3152" i="3"/>
  <c r="D3152" i="3" s="1"/>
  <c r="C3152" i="3"/>
  <c r="B3153" i="3"/>
  <c r="D3153" i="3" s="1"/>
  <c r="C3153" i="3"/>
  <c r="B3154" i="3"/>
  <c r="D3154" i="3" s="1"/>
  <c r="C3154" i="3"/>
  <c r="B3155" i="3"/>
  <c r="D3155" i="3" s="1"/>
  <c r="C3155" i="3"/>
  <c r="B3156" i="3"/>
  <c r="D3156" i="3" s="1"/>
  <c r="C3156" i="3"/>
  <c r="B3157" i="3"/>
  <c r="D3157" i="3" s="1"/>
  <c r="C3157" i="3"/>
  <c r="B3158" i="3"/>
  <c r="D3158" i="3" s="1"/>
  <c r="C3158" i="3"/>
  <c r="B3159" i="3"/>
  <c r="D3159" i="3" s="1"/>
  <c r="C3159" i="3"/>
  <c r="B3160" i="3"/>
  <c r="D3160" i="3" s="1"/>
  <c r="C3160" i="3"/>
  <c r="B3161" i="3"/>
  <c r="D3161" i="3" s="1"/>
  <c r="C3161" i="3"/>
  <c r="B3162" i="3"/>
  <c r="D3162" i="3" s="1"/>
  <c r="C3162" i="3"/>
  <c r="B3163" i="3"/>
  <c r="D3163" i="3" s="1"/>
  <c r="C3163" i="3"/>
  <c r="B3164" i="3"/>
  <c r="D3164" i="3" s="1"/>
  <c r="C3164" i="3"/>
  <c r="B3165" i="3"/>
  <c r="D3165" i="3" s="1"/>
  <c r="C3165" i="3"/>
  <c r="B3166" i="3"/>
  <c r="D3166" i="3" s="1"/>
  <c r="C3166" i="3"/>
  <c r="B3167" i="3"/>
  <c r="D3167" i="3" s="1"/>
  <c r="C3167" i="3"/>
  <c r="B3168" i="3"/>
  <c r="D3168" i="3" s="1"/>
  <c r="C3168" i="3"/>
  <c r="B3169" i="3"/>
  <c r="D3169" i="3" s="1"/>
  <c r="C3169" i="3"/>
  <c r="B3170" i="3"/>
  <c r="D3170" i="3" s="1"/>
  <c r="C3170" i="3"/>
  <c r="B3171" i="3"/>
  <c r="D3171" i="3" s="1"/>
  <c r="C3171" i="3"/>
  <c r="B3172" i="3"/>
  <c r="D3172" i="3" s="1"/>
  <c r="C3172" i="3"/>
  <c r="B3173" i="3"/>
  <c r="D3173" i="3" s="1"/>
  <c r="C3173" i="3"/>
  <c r="B3174" i="3"/>
  <c r="D3174" i="3" s="1"/>
  <c r="C3174" i="3"/>
  <c r="B3175" i="3"/>
  <c r="D3175" i="3" s="1"/>
  <c r="C3175" i="3"/>
  <c r="B3176" i="3"/>
  <c r="D3176" i="3" s="1"/>
  <c r="C3176" i="3"/>
  <c r="B3177" i="3"/>
  <c r="D3177" i="3" s="1"/>
  <c r="C3177" i="3"/>
  <c r="B3178" i="3"/>
  <c r="D3178" i="3" s="1"/>
  <c r="C3178" i="3"/>
  <c r="B3179" i="3"/>
  <c r="D3179" i="3" s="1"/>
  <c r="C3179" i="3"/>
  <c r="B3180" i="3"/>
  <c r="D3180" i="3" s="1"/>
  <c r="C3180" i="3"/>
  <c r="B3181" i="3"/>
  <c r="D3181" i="3" s="1"/>
  <c r="C3181" i="3"/>
  <c r="B3182" i="3"/>
  <c r="D3182" i="3" s="1"/>
  <c r="C3182" i="3"/>
  <c r="B3183" i="3"/>
  <c r="D3183" i="3" s="1"/>
  <c r="C3183" i="3"/>
  <c r="B3184" i="3"/>
  <c r="D3184" i="3" s="1"/>
  <c r="C3184" i="3"/>
  <c r="B3185" i="3"/>
  <c r="D3185" i="3" s="1"/>
  <c r="C3185" i="3"/>
  <c r="B3186" i="3"/>
  <c r="D3186" i="3" s="1"/>
  <c r="C3186" i="3"/>
  <c r="B3187" i="3"/>
  <c r="D3187" i="3" s="1"/>
  <c r="C3187" i="3"/>
  <c r="B3188" i="3"/>
  <c r="D3188" i="3" s="1"/>
  <c r="C3188" i="3"/>
  <c r="B3189" i="3"/>
  <c r="D3189" i="3" s="1"/>
  <c r="C3189" i="3"/>
  <c r="B3190" i="3"/>
  <c r="D3190" i="3" s="1"/>
  <c r="C3190" i="3"/>
  <c r="B3191" i="3"/>
  <c r="D3191" i="3" s="1"/>
  <c r="C3191" i="3"/>
  <c r="B3192" i="3"/>
  <c r="D3192" i="3" s="1"/>
  <c r="C3192" i="3"/>
  <c r="B3193" i="3"/>
  <c r="D3193" i="3" s="1"/>
  <c r="C3193" i="3"/>
  <c r="B3194" i="3"/>
  <c r="D3194" i="3" s="1"/>
  <c r="C3194" i="3"/>
  <c r="B3195" i="3"/>
  <c r="D3195" i="3" s="1"/>
  <c r="C3195" i="3"/>
  <c r="B3196" i="3"/>
  <c r="D3196" i="3" s="1"/>
  <c r="C3196" i="3"/>
  <c r="B3197" i="3"/>
  <c r="D3197" i="3" s="1"/>
  <c r="C3197" i="3"/>
  <c r="B3198" i="3"/>
  <c r="D3198" i="3" s="1"/>
  <c r="C3198" i="3"/>
  <c r="B3199" i="3"/>
  <c r="D3199" i="3" s="1"/>
  <c r="C3199" i="3"/>
  <c r="B3200" i="3"/>
  <c r="D3200" i="3" s="1"/>
  <c r="C3200" i="3"/>
  <c r="B3201" i="3"/>
  <c r="D3201" i="3" s="1"/>
  <c r="C3201" i="3"/>
  <c r="B3202" i="3"/>
  <c r="D3202" i="3" s="1"/>
  <c r="C3202" i="3"/>
  <c r="B3203" i="3"/>
  <c r="D3203" i="3" s="1"/>
  <c r="C3203" i="3"/>
  <c r="B3204" i="3"/>
  <c r="D3204" i="3" s="1"/>
  <c r="C3204" i="3"/>
  <c r="B3205" i="3"/>
  <c r="D3205" i="3" s="1"/>
  <c r="C3205" i="3"/>
  <c r="B3206" i="3"/>
  <c r="D3206" i="3" s="1"/>
  <c r="C3206" i="3"/>
  <c r="B3207" i="3"/>
  <c r="D3207" i="3" s="1"/>
  <c r="C3207" i="3"/>
  <c r="B3208" i="3"/>
  <c r="D3208" i="3" s="1"/>
  <c r="C3208" i="3"/>
  <c r="B3209" i="3"/>
  <c r="D3209" i="3" s="1"/>
  <c r="C3209" i="3"/>
  <c r="B3210" i="3"/>
  <c r="D3210" i="3" s="1"/>
  <c r="C3210" i="3"/>
  <c r="B3211" i="3"/>
  <c r="D3211" i="3" s="1"/>
  <c r="C3211" i="3"/>
  <c r="B3212" i="3"/>
  <c r="D3212" i="3" s="1"/>
  <c r="C3212" i="3"/>
  <c r="B3213" i="3"/>
  <c r="D3213" i="3" s="1"/>
  <c r="C3213" i="3"/>
  <c r="B3214" i="3"/>
  <c r="D3214" i="3" s="1"/>
  <c r="C3214" i="3"/>
  <c r="B3215" i="3"/>
  <c r="D3215" i="3" s="1"/>
  <c r="C3215" i="3"/>
  <c r="B3216" i="3"/>
  <c r="D3216" i="3" s="1"/>
  <c r="C3216" i="3"/>
  <c r="B3217" i="3"/>
  <c r="D3217" i="3" s="1"/>
  <c r="C3217" i="3"/>
  <c r="B3218" i="3"/>
  <c r="D3218" i="3" s="1"/>
  <c r="C3218" i="3"/>
  <c r="B3219" i="3"/>
  <c r="D3219" i="3" s="1"/>
  <c r="C3219" i="3"/>
  <c r="B3220" i="3"/>
  <c r="D3220" i="3" s="1"/>
  <c r="C3220" i="3"/>
  <c r="B3221" i="3"/>
  <c r="D3221" i="3" s="1"/>
  <c r="C3221" i="3"/>
  <c r="B3222" i="3"/>
  <c r="D3222" i="3" s="1"/>
  <c r="C3222" i="3"/>
  <c r="B3223" i="3"/>
  <c r="D3223" i="3" s="1"/>
  <c r="C3223" i="3"/>
  <c r="B3224" i="3"/>
  <c r="D3224" i="3" s="1"/>
  <c r="C3224" i="3"/>
  <c r="B3225" i="3"/>
  <c r="D3225" i="3" s="1"/>
  <c r="C3225" i="3"/>
  <c r="B3226" i="3"/>
  <c r="D3226" i="3" s="1"/>
  <c r="C3226" i="3"/>
  <c r="B3227" i="3"/>
  <c r="D3227" i="3" s="1"/>
  <c r="C3227" i="3"/>
  <c r="B3228" i="3"/>
  <c r="D3228" i="3" s="1"/>
  <c r="C3228" i="3"/>
  <c r="B3229" i="3"/>
  <c r="D3229" i="3" s="1"/>
  <c r="C3229" i="3"/>
  <c r="B3230" i="3"/>
  <c r="D3230" i="3" s="1"/>
  <c r="C3230" i="3"/>
  <c r="B3231" i="3"/>
  <c r="D3231" i="3" s="1"/>
  <c r="C3231" i="3"/>
  <c r="B3232" i="3"/>
  <c r="D3232" i="3" s="1"/>
  <c r="C3232" i="3"/>
  <c r="B3233" i="3"/>
  <c r="D3233" i="3" s="1"/>
  <c r="C3233" i="3"/>
  <c r="B3234" i="3"/>
  <c r="D3234" i="3" s="1"/>
  <c r="C3234" i="3"/>
  <c r="B3235" i="3"/>
  <c r="D3235" i="3" s="1"/>
  <c r="C3235" i="3"/>
  <c r="B3236" i="3"/>
  <c r="D3236" i="3" s="1"/>
  <c r="C3236" i="3"/>
  <c r="B3237" i="3"/>
  <c r="D3237" i="3" s="1"/>
  <c r="C3237" i="3"/>
  <c r="B3238" i="3"/>
  <c r="D3238" i="3" s="1"/>
  <c r="C3238" i="3"/>
  <c r="B3239" i="3"/>
  <c r="D3239" i="3" s="1"/>
  <c r="C3239" i="3"/>
  <c r="B3240" i="3"/>
  <c r="D3240" i="3" s="1"/>
  <c r="C3240" i="3"/>
  <c r="B3241" i="3"/>
  <c r="D3241" i="3" s="1"/>
  <c r="C3241" i="3"/>
  <c r="B3242" i="3"/>
  <c r="D3242" i="3" s="1"/>
  <c r="C3242" i="3"/>
  <c r="B3243" i="3"/>
  <c r="D3243" i="3" s="1"/>
  <c r="C3243" i="3"/>
  <c r="B3244" i="3"/>
  <c r="D3244" i="3" s="1"/>
  <c r="C3244" i="3"/>
  <c r="B3245" i="3"/>
  <c r="D3245" i="3" s="1"/>
  <c r="C3245" i="3"/>
  <c r="B3246" i="3"/>
  <c r="D3246" i="3" s="1"/>
  <c r="C3246" i="3"/>
  <c r="B3247" i="3"/>
  <c r="D3247" i="3" s="1"/>
  <c r="C3247" i="3"/>
  <c r="B3248" i="3"/>
  <c r="D3248" i="3" s="1"/>
  <c r="C3248" i="3"/>
  <c r="B3249" i="3"/>
  <c r="D3249" i="3" s="1"/>
  <c r="C3249" i="3"/>
  <c r="B3250" i="3"/>
  <c r="D3250" i="3" s="1"/>
  <c r="C3250" i="3"/>
  <c r="B3251" i="3"/>
  <c r="D3251" i="3" s="1"/>
  <c r="C3251" i="3"/>
  <c r="B3252" i="3"/>
  <c r="D3252" i="3" s="1"/>
  <c r="C3252" i="3"/>
  <c r="B3253" i="3"/>
  <c r="D3253" i="3" s="1"/>
  <c r="C3253" i="3"/>
  <c r="B3254" i="3"/>
  <c r="D3254" i="3" s="1"/>
  <c r="C3254" i="3"/>
  <c r="B3255" i="3"/>
  <c r="D3255" i="3" s="1"/>
  <c r="C3255" i="3"/>
  <c r="B3256" i="3"/>
  <c r="D3256" i="3" s="1"/>
  <c r="C3256" i="3"/>
  <c r="B3257" i="3"/>
  <c r="D3257" i="3" s="1"/>
  <c r="C3257" i="3"/>
  <c r="B3258" i="3"/>
  <c r="D3258" i="3" s="1"/>
  <c r="C3258" i="3"/>
  <c r="B3259" i="3"/>
  <c r="D3259" i="3" s="1"/>
  <c r="C3259" i="3"/>
  <c r="B3260" i="3"/>
  <c r="D3260" i="3" s="1"/>
  <c r="C3260" i="3"/>
  <c r="B3261" i="3"/>
  <c r="D3261" i="3" s="1"/>
  <c r="C3261" i="3"/>
  <c r="B3262" i="3"/>
  <c r="D3262" i="3" s="1"/>
  <c r="C3262" i="3"/>
  <c r="B3263" i="3"/>
  <c r="D3263" i="3" s="1"/>
  <c r="C3263" i="3"/>
  <c r="B3264" i="3"/>
  <c r="D3264" i="3" s="1"/>
  <c r="C3264" i="3"/>
  <c r="B3265" i="3"/>
  <c r="D3265" i="3" s="1"/>
  <c r="C3265" i="3"/>
  <c r="B3266" i="3"/>
  <c r="D3266" i="3" s="1"/>
  <c r="C3266" i="3"/>
  <c r="B3267" i="3"/>
  <c r="D3267" i="3" s="1"/>
  <c r="C3267" i="3"/>
  <c r="B3268" i="3"/>
  <c r="D3268" i="3" s="1"/>
  <c r="C3268" i="3"/>
  <c r="B3269" i="3"/>
  <c r="D3269" i="3" s="1"/>
  <c r="C3269" i="3"/>
  <c r="B3270" i="3"/>
  <c r="D3270" i="3" s="1"/>
  <c r="C3270" i="3"/>
  <c r="B3271" i="3"/>
  <c r="D3271" i="3" s="1"/>
  <c r="C3271" i="3"/>
  <c r="B3272" i="3"/>
  <c r="D3272" i="3" s="1"/>
  <c r="C3272" i="3"/>
  <c r="B3273" i="3"/>
  <c r="D3273" i="3" s="1"/>
  <c r="C3273" i="3"/>
  <c r="B3274" i="3"/>
  <c r="D3274" i="3" s="1"/>
  <c r="C3274" i="3"/>
  <c r="B3275" i="3"/>
  <c r="D3275" i="3" s="1"/>
  <c r="C3275" i="3"/>
  <c r="B3276" i="3"/>
  <c r="D3276" i="3" s="1"/>
  <c r="C3276" i="3"/>
  <c r="B3277" i="3"/>
  <c r="D3277" i="3" s="1"/>
  <c r="C3277" i="3"/>
  <c r="B3278" i="3"/>
  <c r="D3278" i="3" s="1"/>
  <c r="C3278" i="3"/>
  <c r="B3279" i="3"/>
  <c r="D3279" i="3" s="1"/>
  <c r="C3279" i="3"/>
  <c r="B3280" i="3"/>
  <c r="D3280" i="3" s="1"/>
  <c r="C3280" i="3"/>
  <c r="B3281" i="3"/>
  <c r="D3281" i="3" s="1"/>
  <c r="C3281" i="3"/>
  <c r="B3282" i="3"/>
  <c r="D3282" i="3" s="1"/>
  <c r="C3282" i="3"/>
  <c r="B3283" i="3"/>
  <c r="D3283" i="3" s="1"/>
  <c r="C3283" i="3"/>
  <c r="B3284" i="3"/>
  <c r="D3284" i="3" s="1"/>
  <c r="C3284" i="3"/>
  <c r="B3285" i="3"/>
  <c r="D3285" i="3" s="1"/>
  <c r="C3285" i="3"/>
  <c r="B3286" i="3"/>
  <c r="D3286" i="3" s="1"/>
  <c r="C3286" i="3"/>
  <c r="B3287" i="3"/>
  <c r="D3287" i="3" s="1"/>
  <c r="C3287" i="3"/>
  <c r="B3288" i="3"/>
  <c r="D3288" i="3" s="1"/>
  <c r="C3288" i="3"/>
  <c r="B3289" i="3"/>
  <c r="D3289" i="3" s="1"/>
  <c r="C3289" i="3"/>
  <c r="B3290" i="3"/>
  <c r="D3290" i="3" s="1"/>
  <c r="C3290" i="3"/>
  <c r="B3291" i="3"/>
  <c r="D3291" i="3" s="1"/>
  <c r="C3291" i="3"/>
  <c r="B3292" i="3"/>
  <c r="D3292" i="3" s="1"/>
  <c r="C3292" i="3"/>
  <c r="B3293" i="3"/>
  <c r="D3293" i="3" s="1"/>
  <c r="C3293" i="3"/>
  <c r="B3294" i="3"/>
  <c r="D3294" i="3" s="1"/>
  <c r="C3294" i="3"/>
  <c r="B3295" i="3"/>
  <c r="D3295" i="3" s="1"/>
  <c r="C3295" i="3"/>
  <c r="B3296" i="3"/>
  <c r="D3296" i="3" s="1"/>
  <c r="C3296" i="3"/>
  <c r="B3297" i="3"/>
  <c r="D3297" i="3" s="1"/>
  <c r="C3297" i="3"/>
  <c r="B3298" i="3"/>
  <c r="D3298" i="3" s="1"/>
  <c r="C3298" i="3"/>
  <c r="B3299" i="3"/>
  <c r="D3299" i="3" s="1"/>
  <c r="C3299" i="3"/>
  <c r="B3300" i="3"/>
  <c r="D3300" i="3" s="1"/>
  <c r="C3300" i="3"/>
  <c r="B3301" i="3"/>
  <c r="D3301" i="3" s="1"/>
  <c r="C3301" i="3"/>
  <c r="B3302" i="3"/>
  <c r="D3302" i="3" s="1"/>
  <c r="C3302" i="3"/>
  <c r="B3303" i="3"/>
  <c r="D3303" i="3" s="1"/>
  <c r="C3303" i="3"/>
  <c r="B3304" i="3"/>
  <c r="D3304" i="3" s="1"/>
  <c r="C3304" i="3"/>
  <c r="B3305" i="3"/>
  <c r="D3305" i="3" s="1"/>
  <c r="C3305" i="3"/>
  <c r="B3306" i="3"/>
  <c r="D3306" i="3" s="1"/>
  <c r="C3306" i="3"/>
  <c r="B3307" i="3"/>
  <c r="D3307" i="3" s="1"/>
  <c r="C3307" i="3"/>
  <c r="B3308" i="3"/>
  <c r="D3308" i="3" s="1"/>
  <c r="C3308" i="3"/>
  <c r="B3309" i="3"/>
  <c r="D3309" i="3" s="1"/>
  <c r="C3309" i="3"/>
  <c r="B3310" i="3"/>
  <c r="D3310" i="3" s="1"/>
  <c r="C3310" i="3"/>
  <c r="B3311" i="3"/>
  <c r="D3311" i="3" s="1"/>
  <c r="C3311" i="3"/>
  <c r="B3312" i="3"/>
  <c r="D3312" i="3" s="1"/>
  <c r="C3312" i="3"/>
  <c r="B3313" i="3"/>
  <c r="D3313" i="3" s="1"/>
  <c r="C3313" i="3"/>
  <c r="B3314" i="3"/>
  <c r="D3314" i="3" s="1"/>
  <c r="C3314" i="3"/>
  <c r="B3315" i="3"/>
  <c r="D3315" i="3" s="1"/>
  <c r="C3315" i="3"/>
  <c r="B3316" i="3"/>
  <c r="D3316" i="3" s="1"/>
  <c r="C3316" i="3"/>
  <c r="B3317" i="3"/>
  <c r="D3317" i="3" s="1"/>
  <c r="C3317" i="3"/>
  <c r="B3318" i="3"/>
  <c r="D3318" i="3" s="1"/>
  <c r="C3318" i="3"/>
  <c r="B3319" i="3"/>
  <c r="D3319" i="3" s="1"/>
  <c r="C3319" i="3"/>
  <c r="B3320" i="3"/>
  <c r="D3320" i="3" s="1"/>
  <c r="C3320" i="3"/>
  <c r="B3321" i="3"/>
  <c r="D3321" i="3" s="1"/>
  <c r="C3321" i="3"/>
  <c r="B3322" i="3"/>
  <c r="D3322" i="3" s="1"/>
  <c r="C3322" i="3"/>
  <c r="B3323" i="3"/>
  <c r="D3323" i="3" s="1"/>
  <c r="C3323" i="3"/>
  <c r="B3324" i="3"/>
  <c r="D3324" i="3" s="1"/>
  <c r="C3324" i="3"/>
  <c r="B3325" i="3"/>
  <c r="D3325" i="3" s="1"/>
  <c r="C3325" i="3"/>
  <c r="B3326" i="3"/>
  <c r="D3326" i="3" s="1"/>
  <c r="C3326" i="3"/>
  <c r="B3327" i="3"/>
  <c r="D3327" i="3" s="1"/>
  <c r="C3327" i="3"/>
  <c r="B3328" i="3"/>
  <c r="D3328" i="3" s="1"/>
  <c r="C3328" i="3"/>
  <c r="B3329" i="3"/>
  <c r="D3329" i="3" s="1"/>
  <c r="C3329" i="3"/>
  <c r="B3330" i="3"/>
  <c r="D3330" i="3" s="1"/>
  <c r="C3330" i="3"/>
  <c r="B3331" i="3"/>
  <c r="D3331" i="3" s="1"/>
  <c r="C3331" i="3"/>
  <c r="B3332" i="3"/>
  <c r="D3332" i="3" s="1"/>
  <c r="C3332" i="3"/>
  <c r="B3333" i="3"/>
  <c r="D3333" i="3" s="1"/>
  <c r="C3333" i="3"/>
  <c r="B3334" i="3"/>
  <c r="D3334" i="3" s="1"/>
  <c r="C3334" i="3"/>
  <c r="B3335" i="3"/>
  <c r="D3335" i="3" s="1"/>
  <c r="C3335" i="3"/>
  <c r="B3336" i="3"/>
  <c r="D3336" i="3" s="1"/>
  <c r="C3336" i="3"/>
  <c r="B3337" i="3"/>
  <c r="D3337" i="3" s="1"/>
  <c r="C3337" i="3"/>
  <c r="B3338" i="3"/>
  <c r="D3338" i="3" s="1"/>
  <c r="C3338" i="3"/>
  <c r="B3339" i="3"/>
  <c r="D3339" i="3" s="1"/>
  <c r="C3339" i="3"/>
  <c r="B3340" i="3"/>
  <c r="D3340" i="3" s="1"/>
  <c r="C3340" i="3"/>
  <c r="B3341" i="3"/>
  <c r="D3341" i="3" s="1"/>
  <c r="C3341" i="3"/>
  <c r="B3342" i="3"/>
  <c r="D3342" i="3" s="1"/>
  <c r="C3342" i="3"/>
  <c r="B3343" i="3"/>
  <c r="D3343" i="3" s="1"/>
  <c r="C3343" i="3"/>
  <c r="B3344" i="3"/>
  <c r="D3344" i="3" s="1"/>
  <c r="C3344" i="3"/>
  <c r="B3345" i="3"/>
  <c r="D3345" i="3" s="1"/>
  <c r="C3345" i="3"/>
  <c r="B3346" i="3"/>
  <c r="D3346" i="3" s="1"/>
  <c r="C3346" i="3"/>
  <c r="B3347" i="3"/>
  <c r="D3347" i="3" s="1"/>
  <c r="C3347" i="3"/>
  <c r="B3348" i="3"/>
  <c r="D3348" i="3" s="1"/>
  <c r="C3348" i="3"/>
  <c r="B3349" i="3"/>
  <c r="D3349" i="3" s="1"/>
  <c r="C3349" i="3"/>
  <c r="B3350" i="3"/>
  <c r="D3350" i="3" s="1"/>
  <c r="C3350" i="3"/>
  <c r="B3351" i="3"/>
  <c r="D3351" i="3" s="1"/>
  <c r="C3351" i="3"/>
  <c r="B3352" i="3"/>
  <c r="D3352" i="3" s="1"/>
  <c r="C3352" i="3"/>
  <c r="B3353" i="3"/>
  <c r="D3353" i="3" s="1"/>
  <c r="C3353" i="3"/>
  <c r="B3354" i="3"/>
  <c r="D3354" i="3" s="1"/>
  <c r="C3354" i="3"/>
  <c r="B3355" i="3"/>
  <c r="D3355" i="3" s="1"/>
  <c r="C3355" i="3"/>
  <c r="B3356" i="3"/>
  <c r="D3356" i="3" s="1"/>
  <c r="C3356" i="3"/>
  <c r="B3357" i="3"/>
  <c r="D3357" i="3" s="1"/>
  <c r="C3357" i="3"/>
  <c r="B3358" i="3"/>
  <c r="D3358" i="3" s="1"/>
  <c r="C3358" i="3"/>
  <c r="B3359" i="3"/>
  <c r="D3359" i="3" s="1"/>
  <c r="C3359" i="3"/>
  <c r="B3360" i="3"/>
  <c r="D3360" i="3" s="1"/>
  <c r="C3360" i="3"/>
  <c r="B3361" i="3"/>
  <c r="D3361" i="3" s="1"/>
  <c r="C3361" i="3"/>
  <c r="B3362" i="3"/>
  <c r="D3362" i="3" s="1"/>
  <c r="C3362" i="3"/>
  <c r="B3363" i="3"/>
  <c r="D3363" i="3" s="1"/>
  <c r="C3363" i="3"/>
  <c r="B3364" i="3"/>
  <c r="D3364" i="3" s="1"/>
  <c r="C3364" i="3"/>
  <c r="B3365" i="3"/>
  <c r="D3365" i="3" s="1"/>
  <c r="C3365" i="3"/>
  <c r="B3366" i="3"/>
  <c r="D3366" i="3" s="1"/>
  <c r="C3366" i="3"/>
  <c r="B3367" i="3"/>
  <c r="D3367" i="3" s="1"/>
  <c r="C3367" i="3"/>
  <c r="B3368" i="3"/>
  <c r="D3368" i="3" s="1"/>
  <c r="C3368" i="3"/>
  <c r="B3369" i="3"/>
  <c r="D3369" i="3" s="1"/>
  <c r="C3369" i="3"/>
  <c r="B3370" i="3"/>
  <c r="D3370" i="3" s="1"/>
  <c r="C3370" i="3"/>
  <c r="B3371" i="3"/>
  <c r="D3371" i="3" s="1"/>
  <c r="C3371" i="3"/>
  <c r="B3372" i="3"/>
  <c r="D3372" i="3" s="1"/>
  <c r="C3372" i="3"/>
  <c r="B3373" i="3"/>
  <c r="D3373" i="3" s="1"/>
  <c r="C3373" i="3"/>
  <c r="B3374" i="3"/>
  <c r="D3374" i="3" s="1"/>
  <c r="C3374" i="3"/>
  <c r="B3375" i="3"/>
  <c r="D3375" i="3" s="1"/>
  <c r="C3375" i="3"/>
  <c r="B3376" i="3"/>
  <c r="D3376" i="3" s="1"/>
  <c r="C3376" i="3"/>
  <c r="B3377" i="3"/>
  <c r="D3377" i="3" s="1"/>
  <c r="C3377" i="3"/>
  <c r="B3378" i="3"/>
  <c r="D3378" i="3" s="1"/>
  <c r="C3378" i="3"/>
  <c r="B3379" i="3"/>
  <c r="D3379" i="3" s="1"/>
  <c r="C3379" i="3"/>
  <c r="B3380" i="3"/>
  <c r="D3380" i="3" s="1"/>
  <c r="C3380" i="3"/>
  <c r="B3381" i="3"/>
  <c r="D3381" i="3" s="1"/>
  <c r="C3381" i="3"/>
  <c r="B3382" i="3"/>
  <c r="D3382" i="3" s="1"/>
  <c r="C3382" i="3"/>
  <c r="B3383" i="3"/>
  <c r="D3383" i="3" s="1"/>
  <c r="C3383" i="3"/>
  <c r="B3384" i="3"/>
  <c r="D3384" i="3" s="1"/>
  <c r="C3384" i="3"/>
  <c r="B3385" i="3"/>
  <c r="D3385" i="3" s="1"/>
  <c r="C3385" i="3"/>
  <c r="B3386" i="3"/>
  <c r="D3386" i="3" s="1"/>
  <c r="C3386" i="3"/>
  <c r="B3387" i="3"/>
  <c r="D3387" i="3" s="1"/>
  <c r="C3387" i="3"/>
  <c r="B3388" i="3"/>
  <c r="D3388" i="3" s="1"/>
  <c r="C3388" i="3"/>
  <c r="B3389" i="3"/>
  <c r="D3389" i="3" s="1"/>
  <c r="C3389" i="3"/>
  <c r="B3390" i="3"/>
  <c r="D3390" i="3" s="1"/>
  <c r="C3390" i="3"/>
  <c r="B3391" i="3"/>
  <c r="D3391" i="3" s="1"/>
  <c r="C3391" i="3"/>
  <c r="B3392" i="3"/>
  <c r="D3392" i="3" s="1"/>
  <c r="C3392" i="3"/>
  <c r="B3393" i="3"/>
  <c r="D3393" i="3" s="1"/>
  <c r="C3393" i="3"/>
  <c r="B3394" i="3"/>
  <c r="D3394" i="3" s="1"/>
  <c r="C3394" i="3"/>
  <c r="B3395" i="3"/>
  <c r="D3395" i="3" s="1"/>
  <c r="C3395" i="3"/>
  <c r="B3396" i="3"/>
  <c r="D3396" i="3" s="1"/>
  <c r="C3396" i="3"/>
  <c r="B3397" i="3"/>
  <c r="D3397" i="3" s="1"/>
  <c r="C3397" i="3"/>
  <c r="B3398" i="3"/>
  <c r="D3398" i="3" s="1"/>
  <c r="C3398" i="3"/>
  <c r="B3399" i="3"/>
  <c r="D3399" i="3" s="1"/>
  <c r="C3399" i="3"/>
  <c r="B3400" i="3"/>
  <c r="D3400" i="3" s="1"/>
  <c r="C3400" i="3"/>
  <c r="B3401" i="3"/>
  <c r="D3401" i="3" s="1"/>
  <c r="C3401" i="3"/>
  <c r="B3402" i="3"/>
  <c r="D3402" i="3" s="1"/>
  <c r="C3402" i="3"/>
  <c r="B3403" i="3"/>
  <c r="D3403" i="3" s="1"/>
  <c r="C3403" i="3"/>
  <c r="B3404" i="3"/>
  <c r="D3404" i="3" s="1"/>
  <c r="C3404" i="3"/>
  <c r="B3405" i="3"/>
  <c r="D3405" i="3" s="1"/>
  <c r="C3405" i="3"/>
  <c r="B3406" i="3"/>
  <c r="D3406" i="3" s="1"/>
  <c r="C3406" i="3"/>
  <c r="B3407" i="3"/>
  <c r="D3407" i="3" s="1"/>
  <c r="C3407" i="3"/>
  <c r="B3408" i="3"/>
  <c r="D3408" i="3" s="1"/>
  <c r="C3408" i="3"/>
  <c r="B3409" i="3"/>
  <c r="D3409" i="3" s="1"/>
  <c r="C3409" i="3"/>
  <c r="B3410" i="3"/>
  <c r="D3410" i="3" s="1"/>
  <c r="C3410" i="3"/>
  <c r="B3411" i="3"/>
  <c r="D3411" i="3" s="1"/>
  <c r="C3411" i="3"/>
  <c r="B3412" i="3"/>
  <c r="D3412" i="3" s="1"/>
  <c r="C3412" i="3"/>
  <c r="B3413" i="3"/>
  <c r="D3413" i="3" s="1"/>
  <c r="C3413" i="3"/>
  <c r="B3414" i="3"/>
  <c r="D3414" i="3" s="1"/>
  <c r="C3414" i="3"/>
  <c r="B3415" i="3"/>
  <c r="D3415" i="3" s="1"/>
  <c r="C3415" i="3"/>
  <c r="B3416" i="3"/>
  <c r="D3416" i="3" s="1"/>
  <c r="C3416" i="3"/>
  <c r="B3417" i="3"/>
  <c r="D3417" i="3" s="1"/>
  <c r="C3417" i="3"/>
  <c r="B3418" i="3"/>
  <c r="D3418" i="3" s="1"/>
  <c r="C3418" i="3"/>
  <c r="B3419" i="3"/>
  <c r="D3419" i="3" s="1"/>
  <c r="C3419" i="3"/>
  <c r="B3420" i="3"/>
  <c r="D3420" i="3" s="1"/>
  <c r="C3420" i="3"/>
  <c r="B3421" i="3"/>
  <c r="D3421" i="3" s="1"/>
  <c r="C3421" i="3"/>
  <c r="B3422" i="3"/>
  <c r="D3422" i="3" s="1"/>
  <c r="C3422" i="3"/>
  <c r="B3423" i="3"/>
  <c r="D3423" i="3" s="1"/>
  <c r="C3423" i="3"/>
  <c r="B3424" i="3"/>
  <c r="D3424" i="3" s="1"/>
  <c r="C3424" i="3"/>
  <c r="B3425" i="3"/>
  <c r="D3425" i="3" s="1"/>
  <c r="C3425" i="3"/>
  <c r="B3426" i="3"/>
  <c r="D3426" i="3" s="1"/>
  <c r="C3426" i="3"/>
  <c r="B3427" i="3"/>
  <c r="D3427" i="3" s="1"/>
  <c r="C3427" i="3"/>
  <c r="B3428" i="3"/>
  <c r="D3428" i="3" s="1"/>
  <c r="C3428" i="3"/>
  <c r="B3429" i="3"/>
  <c r="D3429" i="3" s="1"/>
  <c r="C3429" i="3"/>
  <c r="B3430" i="3"/>
  <c r="D3430" i="3" s="1"/>
  <c r="C3430" i="3"/>
  <c r="B3431" i="3"/>
  <c r="D3431" i="3" s="1"/>
  <c r="C3431" i="3"/>
  <c r="B3432" i="3"/>
  <c r="D3432" i="3" s="1"/>
  <c r="C3432" i="3"/>
  <c r="B3433" i="3"/>
  <c r="D3433" i="3" s="1"/>
  <c r="C3433" i="3"/>
  <c r="B3434" i="3"/>
  <c r="D3434" i="3" s="1"/>
  <c r="C3434" i="3"/>
  <c r="B3435" i="3"/>
  <c r="D3435" i="3" s="1"/>
  <c r="C3435" i="3"/>
  <c r="B3436" i="3"/>
  <c r="D3436" i="3" s="1"/>
  <c r="C3436" i="3"/>
  <c r="B3437" i="3"/>
  <c r="D3437" i="3" s="1"/>
  <c r="C3437" i="3"/>
  <c r="B3438" i="3"/>
  <c r="D3438" i="3" s="1"/>
  <c r="C3438" i="3"/>
  <c r="B3439" i="3"/>
  <c r="D3439" i="3" s="1"/>
  <c r="C3439" i="3"/>
  <c r="B3440" i="3"/>
  <c r="D3440" i="3" s="1"/>
  <c r="C3440" i="3"/>
  <c r="B3441" i="3"/>
  <c r="D3441" i="3" s="1"/>
  <c r="C3441" i="3"/>
  <c r="B3442" i="3"/>
  <c r="D3442" i="3" s="1"/>
  <c r="C3442" i="3"/>
  <c r="B3443" i="3"/>
  <c r="D3443" i="3" s="1"/>
  <c r="C3443" i="3"/>
  <c r="B3444" i="3"/>
  <c r="D3444" i="3" s="1"/>
  <c r="C3444" i="3"/>
  <c r="B3445" i="3"/>
  <c r="D3445" i="3" s="1"/>
  <c r="C3445" i="3"/>
  <c r="B3446" i="3"/>
  <c r="D3446" i="3" s="1"/>
  <c r="C3446" i="3"/>
  <c r="B3447" i="3"/>
  <c r="D3447" i="3" s="1"/>
  <c r="C3447" i="3"/>
  <c r="B3448" i="3"/>
  <c r="D3448" i="3" s="1"/>
  <c r="C3448" i="3"/>
  <c r="B3449" i="3"/>
  <c r="D3449" i="3" s="1"/>
  <c r="C3449" i="3"/>
  <c r="B3450" i="3"/>
  <c r="D3450" i="3" s="1"/>
  <c r="C3450" i="3"/>
  <c r="B3451" i="3"/>
  <c r="D3451" i="3" s="1"/>
  <c r="C3451" i="3"/>
  <c r="B3452" i="3"/>
  <c r="D3452" i="3" s="1"/>
  <c r="C3452" i="3"/>
  <c r="B3453" i="3"/>
  <c r="D3453" i="3" s="1"/>
  <c r="C3453" i="3"/>
  <c r="B3454" i="3"/>
  <c r="D3454" i="3" s="1"/>
  <c r="C3454" i="3"/>
  <c r="B3455" i="3"/>
  <c r="D3455" i="3" s="1"/>
  <c r="C3455" i="3"/>
  <c r="B3456" i="3"/>
  <c r="D3456" i="3" s="1"/>
  <c r="C3456" i="3"/>
  <c r="B3457" i="3"/>
  <c r="D3457" i="3" s="1"/>
  <c r="C3457" i="3"/>
  <c r="B3458" i="3"/>
  <c r="D3458" i="3" s="1"/>
  <c r="C3458" i="3"/>
  <c r="B3459" i="3"/>
  <c r="D3459" i="3" s="1"/>
  <c r="C3459" i="3"/>
  <c r="B3460" i="3"/>
  <c r="D3460" i="3" s="1"/>
  <c r="C3460" i="3"/>
  <c r="B3461" i="3"/>
  <c r="D3461" i="3" s="1"/>
  <c r="C3461" i="3"/>
  <c r="B3462" i="3"/>
  <c r="D3462" i="3" s="1"/>
  <c r="C3462" i="3"/>
  <c r="B3463" i="3"/>
  <c r="D3463" i="3" s="1"/>
  <c r="C3463" i="3"/>
  <c r="B3464" i="3"/>
  <c r="D3464" i="3" s="1"/>
  <c r="C3464" i="3"/>
  <c r="B3465" i="3"/>
  <c r="D3465" i="3" s="1"/>
  <c r="C3465" i="3"/>
  <c r="B3466" i="3"/>
  <c r="D3466" i="3" s="1"/>
  <c r="C3466" i="3"/>
  <c r="B3467" i="3"/>
  <c r="D3467" i="3" s="1"/>
  <c r="C3467" i="3"/>
  <c r="B3468" i="3"/>
  <c r="D3468" i="3" s="1"/>
  <c r="C3468" i="3"/>
  <c r="B3469" i="3"/>
  <c r="D3469" i="3" s="1"/>
  <c r="C3469" i="3"/>
  <c r="B3470" i="3"/>
  <c r="D3470" i="3" s="1"/>
  <c r="C3470" i="3"/>
  <c r="B3471" i="3"/>
  <c r="D3471" i="3" s="1"/>
  <c r="C3471" i="3"/>
  <c r="B3472" i="3"/>
  <c r="D3472" i="3" s="1"/>
  <c r="C3472" i="3"/>
  <c r="B3473" i="3"/>
  <c r="D3473" i="3" s="1"/>
  <c r="C3473" i="3"/>
  <c r="B3474" i="3"/>
  <c r="D3474" i="3" s="1"/>
  <c r="C3474" i="3"/>
  <c r="B3475" i="3"/>
  <c r="D3475" i="3" s="1"/>
  <c r="C3475" i="3"/>
  <c r="B3476" i="3"/>
  <c r="D3476" i="3" s="1"/>
  <c r="C3476" i="3"/>
  <c r="B3477" i="3"/>
  <c r="D3477" i="3" s="1"/>
  <c r="C3477" i="3"/>
  <c r="B3478" i="3"/>
  <c r="D3478" i="3" s="1"/>
  <c r="C3478" i="3"/>
  <c r="B3479" i="3"/>
  <c r="D3479" i="3" s="1"/>
  <c r="C3479" i="3"/>
  <c r="B3480" i="3"/>
  <c r="D3480" i="3" s="1"/>
  <c r="C3480" i="3"/>
  <c r="B3481" i="3"/>
  <c r="D3481" i="3" s="1"/>
  <c r="C3481" i="3"/>
  <c r="B3482" i="3"/>
  <c r="D3482" i="3" s="1"/>
  <c r="C3482" i="3"/>
  <c r="B3483" i="3"/>
  <c r="D3483" i="3" s="1"/>
  <c r="C3483" i="3"/>
  <c r="B3484" i="3"/>
  <c r="D3484" i="3" s="1"/>
  <c r="C3484" i="3"/>
  <c r="B3485" i="3"/>
  <c r="D3485" i="3" s="1"/>
  <c r="C3485" i="3"/>
  <c r="B3486" i="3"/>
  <c r="D3486" i="3" s="1"/>
  <c r="C3486" i="3"/>
  <c r="B3487" i="3"/>
  <c r="D3487" i="3" s="1"/>
  <c r="C3487" i="3"/>
  <c r="B3488" i="3"/>
  <c r="D3488" i="3" s="1"/>
  <c r="C3488" i="3"/>
  <c r="B3489" i="3"/>
  <c r="D3489" i="3" s="1"/>
  <c r="C3489" i="3"/>
  <c r="B3490" i="3"/>
  <c r="D3490" i="3" s="1"/>
  <c r="C3490" i="3"/>
  <c r="B3491" i="3"/>
  <c r="D3491" i="3" s="1"/>
  <c r="C3491" i="3"/>
  <c r="B3492" i="3"/>
  <c r="D3492" i="3" s="1"/>
  <c r="C3492" i="3"/>
  <c r="B3493" i="3"/>
  <c r="D3493" i="3" s="1"/>
  <c r="C3493" i="3"/>
  <c r="B3494" i="3"/>
  <c r="D3494" i="3" s="1"/>
  <c r="C3494" i="3"/>
  <c r="B3495" i="3"/>
  <c r="D3495" i="3" s="1"/>
  <c r="C3495" i="3"/>
  <c r="B3496" i="3"/>
  <c r="D3496" i="3" s="1"/>
  <c r="C3496" i="3"/>
  <c r="B3497" i="3"/>
  <c r="D3497" i="3" s="1"/>
  <c r="C3497" i="3"/>
  <c r="B3498" i="3"/>
  <c r="D3498" i="3" s="1"/>
  <c r="C3498" i="3"/>
  <c r="B3499" i="3"/>
  <c r="D3499" i="3" s="1"/>
  <c r="C3499" i="3"/>
  <c r="B3500" i="3"/>
  <c r="D3500" i="3" s="1"/>
  <c r="C3500" i="3"/>
  <c r="B3501" i="3"/>
  <c r="D3501" i="3" s="1"/>
  <c r="C3501" i="3"/>
  <c r="B3502" i="3"/>
  <c r="D3502" i="3" s="1"/>
  <c r="C3502" i="3"/>
  <c r="B3503" i="3"/>
  <c r="D3503" i="3" s="1"/>
  <c r="C3503" i="3"/>
  <c r="B3504" i="3"/>
  <c r="D3504" i="3" s="1"/>
  <c r="C3504" i="3"/>
  <c r="B3505" i="3"/>
  <c r="D3505" i="3" s="1"/>
  <c r="C3505" i="3"/>
  <c r="B3506" i="3"/>
  <c r="D3506" i="3" s="1"/>
  <c r="C3506" i="3"/>
  <c r="B3507" i="3"/>
  <c r="D3507" i="3" s="1"/>
  <c r="C3507" i="3"/>
  <c r="B3508" i="3"/>
  <c r="D3508" i="3" s="1"/>
  <c r="C3508" i="3"/>
  <c r="B3509" i="3"/>
  <c r="D3509" i="3" s="1"/>
  <c r="C3509" i="3"/>
  <c r="B3510" i="3"/>
  <c r="D3510" i="3" s="1"/>
  <c r="C3510" i="3"/>
  <c r="B3511" i="3"/>
  <c r="D3511" i="3" s="1"/>
  <c r="C3511" i="3"/>
  <c r="B3512" i="3"/>
  <c r="D3512" i="3" s="1"/>
  <c r="C3512" i="3"/>
  <c r="B3513" i="3"/>
  <c r="D3513" i="3" s="1"/>
  <c r="C3513" i="3"/>
  <c r="B3514" i="3"/>
  <c r="D3514" i="3" s="1"/>
  <c r="C3514" i="3"/>
  <c r="B3515" i="3"/>
  <c r="D3515" i="3" s="1"/>
  <c r="C3515" i="3"/>
  <c r="B3516" i="3"/>
  <c r="D3516" i="3" s="1"/>
  <c r="C3516" i="3"/>
  <c r="B3517" i="3"/>
  <c r="D3517" i="3" s="1"/>
  <c r="C3517" i="3"/>
  <c r="B3518" i="3"/>
  <c r="D3518" i="3" s="1"/>
  <c r="C3518" i="3"/>
  <c r="B3519" i="3"/>
  <c r="D3519" i="3" s="1"/>
  <c r="C3519" i="3"/>
  <c r="B3520" i="3"/>
  <c r="D3520" i="3" s="1"/>
  <c r="C3520" i="3"/>
  <c r="B3521" i="3"/>
  <c r="D3521" i="3" s="1"/>
  <c r="C3521" i="3"/>
  <c r="B3522" i="3"/>
  <c r="D3522" i="3" s="1"/>
  <c r="C3522" i="3"/>
  <c r="B3523" i="3"/>
  <c r="D3523" i="3" s="1"/>
  <c r="C3523" i="3"/>
  <c r="B3524" i="3"/>
  <c r="D3524" i="3" s="1"/>
  <c r="C3524" i="3"/>
  <c r="B3525" i="3"/>
  <c r="D3525" i="3" s="1"/>
  <c r="C3525" i="3"/>
  <c r="B3526" i="3"/>
  <c r="D3526" i="3" s="1"/>
  <c r="C3526" i="3"/>
  <c r="B3527" i="3"/>
  <c r="D3527" i="3" s="1"/>
  <c r="C3527" i="3"/>
  <c r="B3528" i="3"/>
  <c r="D3528" i="3" s="1"/>
  <c r="C3528" i="3"/>
  <c r="B3529" i="3"/>
  <c r="D3529" i="3" s="1"/>
  <c r="C3529" i="3"/>
  <c r="B3530" i="3"/>
  <c r="D3530" i="3" s="1"/>
  <c r="C3530" i="3"/>
  <c r="B3531" i="3"/>
  <c r="D3531" i="3" s="1"/>
  <c r="C3531" i="3"/>
  <c r="B3532" i="3"/>
  <c r="D3532" i="3" s="1"/>
  <c r="C3532" i="3"/>
  <c r="B3533" i="3"/>
  <c r="D3533" i="3" s="1"/>
  <c r="C3533" i="3"/>
  <c r="B3534" i="3"/>
  <c r="D3534" i="3" s="1"/>
  <c r="C3534" i="3"/>
  <c r="B3535" i="3"/>
  <c r="D3535" i="3" s="1"/>
  <c r="C3535" i="3"/>
  <c r="B3536" i="3"/>
  <c r="D3536" i="3" s="1"/>
  <c r="C3536" i="3"/>
  <c r="B3537" i="3"/>
  <c r="D3537" i="3" s="1"/>
  <c r="C3537" i="3"/>
  <c r="B3538" i="3"/>
  <c r="D3538" i="3" s="1"/>
  <c r="C3538" i="3"/>
  <c r="B3539" i="3"/>
  <c r="D3539" i="3" s="1"/>
  <c r="C3539" i="3"/>
  <c r="B3540" i="3"/>
  <c r="D3540" i="3" s="1"/>
  <c r="C3540" i="3"/>
  <c r="B3541" i="3"/>
  <c r="D3541" i="3" s="1"/>
  <c r="C3541" i="3"/>
  <c r="B3542" i="3"/>
  <c r="D3542" i="3" s="1"/>
  <c r="C3542" i="3"/>
  <c r="B3543" i="3"/>
  <c r="D3543" i="3" s="1"/>
  <c r="C3543" i="3"/>
  <c r="B3544" i="3"/>
  <c r="D3544" i="3" s="1"/>
  <c r="C3544" i="3"/>
  <c r="B3545" i="3"/>
  <c r="D3545" i="3" s="1"/>
  <c r="C3545" i="3"/>
  <c r="B3546" i="3"/>
  <c r="D3546" i="3" s="1"/>
  <c r="C3546" i="3"/>
  <c r="B3547" i="3"/>
  <c r="D3547" i="3" s="1"/>
  <c r="C3547" i="3"/>
  <c r="B3548" i="3"/>
  <c r="D3548" i="3" s="1"/>
  <c r="C3548" i="3"/>
  <c r="B3549" i="3"/>
  <c r="D3549" i="3" s="1"/>
  <c r="C3549" i="3"/>
  <c r="B3550" i="3"/>
  <c r="D3550" i="3" s="1"/>
  <c r="C3550" i="3"/>
  <c r="B3551" i="3"/>
  <c r="D3551" i="3" s="1"/>
  <c r="C3551" i="3"/>
  <c r="B3552" i="3"/>
  <c r="D3552" i="3" s="1"/>
  <c r="C3552" i="3"/>
  <c r="B3553" i="3"/>
  <c r="D3553" i="3" s="1"/>
  <c r="C3553" i="3"/>
  <c r="B3554" i="3"/>
  <c r="D3554" i="3" s="1"/>
  <c r="C3554" i="3"/>
  <c r="B3555" i="3"/>
  <c r="D3555" i="3" s="1"/>
  <c r="C3555" i="3"/>
  <c r="B3556" i="3"/>
  <c r="D3556" i="3" s="1"/>
  <c r="C3556" i="3"/>
  <c r="B3557" i="3"/>
  <c r="D3557" i="3" s="1"/>
  <c r="C3557" i="3"/>
  <c r="B3558" i="3"/>
  <c r="D3558" i="3" s="1"/>
  <c r="C3558" i="3"/>
  <c r="B3559" i="3"/>
  <c r="D3559" i="3" s="1"/>
  <c r="C3559" i="3"/>
  <c r="B3560" i="3"/>
  <c r="D3560" i="3" s="1"/>
  <c r="C3560" i="3"/>
  <c r="B3561" i="3"/>
  <c r="D3561" i="3" s="1"/>
  <c r="C3561" i="3"/>
  <c r="B3562" i="3"/>
  <c r="D3562" i="3" s="1"/>
  <c r="C3562" i="3"/>
  <c r="B3563" i="3"/>
  <c r="D3563" i="3" s="1"/>
  <c r="C3563" i="3"/>
  <c r="B3564" i="3"/>
  <c r="D3564" i="3" s="1"/>
  <c r="C3564" i="3"/>
  <c r="B3565" i="3"/>
  <c r="D3565" i="3" s="1"/>
  <c r="C3565" i="3"/>
  <c r="B3566" i="3"/>
  <c r="D3566" i="3" s="1"/>
  <c r="C3566" i="3"/>
  <c r="B3567" i="3"/>
  <c r="D3567" i="3" s="1"/>
  <c r="C3567" i="3"/>
  <c r="B3568" i="3"/>
  <c r="D3568" i="3" s="1"/>
  <c r="C3568" i="3"/>
  <c r="B3569" i="3"/>
  <c r="D3569" i="3" s="1"/>
  <c r="C3569" i="3"/>
  <c r="B3570" i="3"/>
  <c r="D3570" i="3" s="1"/>
  <c r="C3570" i="3"/>
  <c r="B3571" i="3"/>
  <c r="D3571" i="3" s="1"/>
  <c r="C3571" i="3"/>
  <c r="B3572" i="3"/>
  <c r="D3572" i="3" s="1"/>
  <c r="C3572" i="3"/>
  <c r="B3573" i="3"/>
  <c r="D3573" i="3" s="1"/>
  <c r="C3573" i="3"/>
  <c r="B3574" i="3"/>
  <c r="D3574" i="3" s="1"/>
  <c r="C3574" i="3"/>
  <c r="B3575" i="3"/>
  <c r="D3575" i="3" s="1"/>
  <c r="C3575" i="3"/>
  <c r="B3576" i="3"/>
  <c r="D3576" i="3" s="1"/>
  <c r="C3576" i="3"/>
  <c r="B3577" i="3"/>
  <c r="D3577" i="3" s="1"/>
  <c r="C3577" i="3"/>
  <c r="B3578" i="3"/>
  <c r="D3578" i="3" s="1"/>
  <c r="C3578" i="3"/>
  <c r="B3579" i="3"/>
  <c r="D3579" i="3" s="1"/>
  <c r="C3579" i="3"/>
  <c r="B3580" i="3"/>
  <c r="D3580" i="3" s="1"/>
  <c r="C3580" i="3"/>
  <c r="B3581" i="3"/>
  <c r="D3581" i="3" s="1"/>
  <c r="C3581" i="3"/>
  <c r="B3582" i="3"/>
  <c r="D3582" i="3" s="1"/>
  <c r="C3582" i="3"/>
  <c r="B3583" i="3"/>
  <c r="D3583" i="3" s="1"/>
  <c r="C3583" i="3"/>
  <c r="B3584" i="3"/>
  <c r="D3584" i="3" s="1"/>
  <c r="C3584" i="3"/>
  <c r="B3585" i="3"/>
  <c r="D3585" i="3" s="1"/>
  <c r="C3585" i="3"/>
  <c r="B3586" i="3"/>
  <c r="D3586" i="3" s="1"/>
  <c r="C3586" i="3"/>
  <c r="B3587" i="3"/>
  <c r="D3587" i="3" s="1"/>
  <c r="C3587" i="3"/>
  <c r="B3588" i="3"/>
  <c r="D3588" i="3" s="1"/>
  <c r="C3588" i="3"/>
  <c r="B3589" i="3"/>
  <c r="D3589" i="3" s="1"/>
  <c r="C3589" i="3"/>
  <c r="B3590" i="3"/>
  <c r="D3590" i="3" s="1"/>
  <c r="C3590" i="3"/>
  <c r="B3591" i="3"/>
  <c r="D3591" i="3" s="1"/>
  <c r="C3591" i="3"/>
  <c r="B3592" i="3"/>
  <c r="D3592" i="3" s="1"/>
  <c r="C3592" i="3"/>
  <c r="B3593" i="3"/>
  <c r="D3593" i="3" s="1"/>
  <c r="C3593" i="3"/>
  <c r="B3594" i="3"/>
  <c r="D3594" i="3" s="1"/>
  <c r="C3594" i="3"/>
  <c r="B3595" i="3"/>
  <c r="D3595" i="3" s="1"/>
  <c r="C3595" i="3"/>
  <c r="B3596" i="3"/>
  <c r="D3596" i="3" s="1"/>
  <c r="C3596" i="3"/>
  <c r="B3597" i="3"/>
  <c r="D3597" i="3" s="1"/>
  <c r="C3597" i="3"/>
  <c r="B3598" i="3"/>
  <c r="D3598" i="3" s="1"/>
  <c r="C3598" i="3"/>
  <c r="B3599" i="3"/>
  <c r="D3599" i="3" s="1"/>
  <c r="C3599" i="3"/>
  <c r="B3600" i="3"/>
  <c r="D3600" i="3" s="1"/>
  <c r="C3600" i="3"/>
  <c r="B3601" i="3"/>
  <c r="D3601" i="3" s="1"/>
  <c r="C3601" i="3"/>
  <c r="B3602" i="3"/>
  <c r="D3602" i="3" s="1"/>
  <c r="C3602" i="3"/>
  <c r="B3603" i="3"/>
  <c r="D3603" i="3" s="1"/>
  <c r="C3603" i="3"/>
  <c r="B3604" i="3"/>
  <c r="D3604" i="3" s="1"/>
  <c r="C3604" i="3"/>
  <c r="B3605" i="3"/>
  <c r="D3605" i="3" s="1"/>
  <c r="C3605" i="3"/>
  <c r="B3606" i="3"/>
  <c r="D3606" i="3" s="1"/>
  <c r="C3606" i="3"/>
  <c r="B3607" i="3"/>
  <c r="D3607" i="3" s="1"/>
  <c r="C3607" i="3"/>
  <c r="B3608" i="3"/>
  <c r="D3608" i="3" s="1"/>
  <c r="C3608" i="3"/>
  <c r="B3609" i="3"/>
  <c r="D3609" i="3" s="1"/>
  <c r="C3609" i="3"/>
  <c r="B3610" i="3"/>
  <c r="D3610" i="3" s="1"/>
  <c r="C3610" i="3"/>
  <c r="B3611" i="3"/>
  <c r="D3611" i="3" s="1"/>
  <c r="C3611" i="3"/>
  <c r="B3612" i="3"/>
  <c r="D3612" i="3" s="1"/>
  <c r="C3612" i="3"/>
  <c r="B3613" i="3"/>
  <c r="D3613" i="3" s="1"/>
  <c r="C3613" i="3"/>
  <c r="B3614" i="3"/>
  <c r="D3614" i="3" s="1"/>
  <c r="C3614" i="3"/>
  <c r="B3615" i="3"/>
  <c r="D3615" i="3" s="1"/>
  <c r="C3615" i="3"/>
  <c r="B3616" i="3"/>
  <c r="D3616" i="3" s="1"/>
  <c r="C3616" i="3"/>
  <c r="B3617" i="3"/>
  <c r="D3617" i="3" s="1"/>
  <c r="C3617" i="3"/>
  <c r="B3618" i="3"/>
  <c r="D3618" i="3" s="1"/>
  <c r="C3618" i="3"/>
  <c r="B3619" i="3"/>
  <c r="D3619" i="3" s="1"/>
  <c r="C3619" i="3"/>
  <c r="B3620" i="3"/>
  <c r="D3620" i="3" s="1"/>
  <c r="C3620" i="3"/>
  <c r="B3621" i="3"/>
  <c r="D3621" i="3" s="1"/>
  <c r="C3621" i="3"/>
  <c r="B3622" i="3"/>
  <c r="D3622" i="3" s="1"/>
  <c r="C3622" i="3"/>
  <c r="B3623" i="3"/>
  <c r="D3623" i="3" s="1"/>
  <c r="C3623" i="3"/>
  <c r="B3624" i="3"/>
  <c r="D3624" i="3" s="1"/>
  <c r="C3624" i="3"/>
  <c r="B3625" i="3"/>
  <c r="D3625" i="3" s="1"/>
  <c r="C3625" i="3"/>
  <c r="B3626" i="3"/>
  <c r="D3626" i="3" s="1"/>
  <c r="C3626" i="3"/>
  <c r="B3627" i="3"/>
  <c r="D3627" i="3" s="1"/>
  <c r="C3627" i="3"/>
  <c r="B3628" i="3"/>
  <c r="D3628" i="3" s="1"/>
  <c r="C3628" i="3"/>
  <c r="B3629" i="3"/>
  <c r="D3629" i="3" s="1"/>
  <c r="C3629" i="3"/>
  <c r="B3630" i="3"/>
  <c r="D3630" i="3" s="1"/>
  <c r="C3630" i="3"/>
  <c r="B3631" i="3"/>
  <c r="D3631" i="3" s="1"/>
  <c r="C3631" i="3"/>
  <c r="B3632" i="3"/>
  <c r="D3632" i="3" s="1"/>
  <c r="C3632" i="3"/>
  <c r="B3633" i="3"/>
  <c r="D3633" i="3" s="1"/>
  <c r="C3633" i="3"/>
  <c r="B3634" i="3"/>
  <c r="D3634" i="3" s="1"/>
  <c r="C3634" i="3"/>
  <c r="B3635" i="3"/>
  <c r="D3635" i="3" s="1"/>
  <c r="C3635" i="3"/>
  <c r="B3636" i="3"/>
  <c r="D3636" i="3" s="1"/>
  <c r="C3636" i="3"/>
  <c r="B3637" i="3"/>
  <c r="D3637" i="3" s="1"/>
  <c r="C3637" i="3"/>
  <c r="B3638" i="3"/>
  <c r="D3638" i="3" s="1"/>
  <c r="C3638" i="3"/>
  <c r="B3639" i="3"/>
  <c r="D3639" i="3" s="1"/>
  <c r="C3639" i="3"/>
  <c r="B3640" i="3"/>
  <c r="D3640" i="3" s="1"/>
  <c r="C3640" i="3"/>
  <c r="B3641" i="3"/>
  <c r="D3641" i="3" s="1"/>
  <c r="C3641" i="3"/>
  <c r="B3642" i="3"/>
  <c r="D3642" i="3" s="1"/>
  <c r="C3642" i="3"/>
  <c r="B3643" i="3"/>
  <c r="D3643" i="3" s="1"/>
  <c r="C3643" i="3"/>
  <c r="B3644" i="3"/>
  <c r="D3644" i="3" s="1"/>
  <c r="C3644" i="3"/>
  <c r="B3645" i="3"/>
  <c r="D3645" i="3" s="1"/>
  <c r="C3645" i="3"/>
  <c r="B3646" i="3"/>
  <c r="D3646" i="3" s="1"/>
  <c r="C3646" i="3"/>
  <c r="B3647" i="3"/>
  <c r="D3647" i="3" s="1"/>
  <c r="C3647" i="3"/>
  <c r="B3648" i="3"/>
  <c r="D3648" i="3" s="1"/>
  <c r="C3648" i="3"/>
  <c r="B3649" i="3"/>
  <c r="D3649" i="3" s="1"/>
  <c r="C3649" i="3"/>
  <c r="B3650" i="3"/>
  <c r="D3650" i="3" s="1"/>
  <c r="C3650" i="3"/>
  <c r="B3651" i="3"/>
  <c r="D3651" i="3" s="1"/>
  <c r="C3651" i="3"/>
  <c r="B3652" i="3"/>
  <c r="D3652" i="3" s="1"/>
  <c r="C3652" i="3"/>
  <c r="B3653" i="3"/>
  <c r="D3653" i="3" s="1"/>
  <c r="C3653" i="3"/>
  <c r="B3654" i="3"/>
  <c r="D3654" i="3" s="1"/>
  <c r="C3654" i="3"/>
  <c r="B3655" i="3"/>
  <c r="D3655" i="3" s="1"/>
  <c r="C3655" i="3"/>
  <c r="B3656" i="3"/>
  <c r="D3656" i="3" s="1"/>
  <c r="C3656" i="3"/>
  <c r="B3657" i="3"/>
  <c r="D3657" i="3" s="1"/>
  <c r="C3657" i="3"/>
  <c r="B3658" i="3"/>
  <c r="D3658" i="3" s="1"/>
  <c r="C3658" i="3"/>
  <c r="B3659" i="3"/>
  <c r="D3659" i="3" s="1"/>
  <c r="C3659" i="3"/>
  <c r="B3660" i="3"/>
  <c r="D3660" i="3" s="1"/>
  <c r="C3660" i="3"/>
  <c r="B3661" i="3"/>
  <c r="D3661" i="3" s="1"/>
  <c r="C3661" i="3"/>
  <c r="B3662" i="3"/>
  <c r="D3662" i="3" s="1"/>
  <c r="C3662" i="3"/>
  <c r="B3663" i="3"/>
  <c r="D3663" i="3" s="1"/>
  <c r="C3663" i="3"/>
  <c r="B3664" i="3"/>
  <c r="D3664" i="3" s="1"/>
  <c r="C3664" i="3"/>
  <c r="B3665" i="3"/>
  <c r="D3665" i="3" s="1"/>
  <c r="C3665" i="3"/>
  <c r="B3666" i="3"/>
  <c r="D3666" i="3" s="1"/>
  <c r="C3666" i="3"/>
  <c r="B3667" i="3"/>
  <c r="D3667" i="3" s="1"/>
  <c r="C3667" i="3"/>
  <c r="B3668" i="3"/>
  <c r="D3668" i="3" s="1"/>
  <c r="C3668" i="3"/>
  <c r="B3669" i="3"/>
  <c r="D3669" i="3" s="1"/>
  <c r="C3669" i="3"/>
  <c r="B3670" i="3"/>
  <c r="D3670" i="3" s="1"/>
  <c r="C3670" i="3"/>
  <c r="B3671" i="3"/>
  <c r="D3671" i="3" s="1"/>
  <c r="C3671" i="3"/>
  <c r="B3672" i="3"/>
  <c r="D3672" i="3" s="1"/>
  <c r="C3672" i="3"/>
  <c r="B3673" i="3"/>
  <c r="D3673" i="3" s="1"/>
  <c r="C3673" i="3"/>
  <c r="B3674" i="3"/>
  <c r="D3674" i="3" s="1"/>
  <c r="C3674" i="3"/>
  <c r="B3675" i="3"/>
  <c r="D3675" i="3" s="1"/>
  <c r="C3675" i="3"/>
  <c r="B3676" i="3"/>
  <c r="D3676" i="3" s="1"/>
  <c r="C3676" i="3"/>
  <c r="B3677" i="3"/>
  <c r="D3677" i="3" s="1"/>
  <c r="C3677" i="3"/>
  <c r="B3678" i="3"/>
  <c r="D3678" i="3" s="1"/>
  <c r="C3678" i="3"/>
  <c r="B3679" i="3"/>
  <c r="D3679" i="3" s="1"/>
  <c r="C3679" i="3"/>
  <c r="B3680" i="3"/>
  <c r="D3680" i="3" s="1"/>
  <c r="C3680" i="3"/>
  <c r="B3681" i="3"/>
  <c r="D3681" i="3" s="1"/>
  <c r="C3681" i="3"/>
  <c r="B3682" i="3"/>
  <c r="D3682" i="3" s="1"/>
  <c r="C3682" i="3"/>
  <c r="B3683" i="3"/>
  <c r="D3683" i="3" s="1"/>
  <c r="C3683" i="3"/>
  <c r="B3684" i="3"/>
  <c r="D3684" i="3" s="1"/>
  <c r="C3684" i="3"/>
  <c r="B3685" i="3"/>
  <c r="D3685" i="3" s="1"/>
  <c r="C3685" i="3"/>
  <c r="B3686" i="3"/>
  <c r="D3686" i="3" s="1"/>
  <c r="C3686" i="3"/>
  <c r="B3687" i="3"/>
  <c r="D3687" i="3" s="1"/>
  <c r="C3687" i="3"/>
  <c r="B3688" i="3"/>
  <c r="D3688" i="3" s="1"/>
  <c r="C3688" i="3"/>
  <c r="B3689" i="3"/>
  <c r="D3689" i="3" s="1"/>
  <c r="C3689" i="3"/>
  <c r="B3690" i="3"/>
  <c r="D3690" i="3" s="1"/>
  <c r="C3690" i="3"/>
  <c r="B3691" i="3"/>
  <c r="D3691" i="3" s="1"/>
  <c r="C3691" i="3"/>
  <c r="B3692" i="3"/>
  <c r="D3692" i="3" s="1"/>
  <c r="C3692" i="3"/>
  <c r="B3693" i="3"/>
  <c r="D3693" i="3" s="1"/>
  <c r="C3693" i="3"/>
  <c r="B3694" i="3"/>
  <c r="D3694" i="3" s="1"/>
  <c r="C3694" i="3"/>
  <c r="B3695" i="3"/>
  <c r="D3695" i="3" s="1"/>
  <c r="C3695" i="3"/>
  <c r="B3696" i="3"/>
  <c r="D3696" i="3" s="1"/>
  <c r="C3696" i="3"/>
  <c r="B3697" i="3"/>
  <c r="D3697" i="3" s="1"/>
  <c r="C3697" i="3"/>
  <c r="B3698" i="3"/>
  <c r="D3698" i="3" s="1"/>
  <c r="C3698" i="3"/>
  <c r="B3699" i="3"/>
  <c r="D3699" i="3" s="1"/>
  <c r="C3699" i="3"/>
  <c r="B3700" i="3"/>
  <c r="D3700" i="3" s="1"/>
  <c r="C3700" i="3"/>
  <c r="B3701" i="3"/>
  <c r="D3701" i="3" s="1"/>
  <c r="C3701" i="3"/>
  <c r="B3702" i="3"/>
  <c r="D3702" i="3" s="1"/>
  <c r="C3702" i="3"/>
  <c r="B3703" i="3"/>
  <c r="D3703" i="3" s="1"/>
  <c r="C3703" i="3"/>
  <c r="B3704" i="3"/>
  <c r="D3704" i="3" s="1"/>
  <c r="C3704" i="3"/>
  <c r="B3705" i="3"/>
  <c r="D3705" i="3" s="1"/>
  <c r="C3705" i="3"/>
  <c r="B3706" i="3"/>
  <c r="D3706" i="3" s="1"/>
  <c r="C3706" i="3"/>
  <c r="B3707" i="3"/>
  <c r="D3707" i="3" s="1"/>
  <c r="C3707" i="3"/>
  <c r="B3708" i="3"/>
  <c r="D3708" i="3" s="1"/>
  <c r="C3708" i="3"/>
  <c r="B3709" i="3"/>
  <c r="D3709" i="3" s="1"/>
  <c r="C3709" i="3"/>
  <c r="B3710" i="3"/>
  <c r="D3710" i="3" s="1"/>
  <c r="C3710" i="3"/>
  <c r="B3711" i="3"/>
  <c r="D3711" i="3" s="1"/>
  <c r="C3711" i="3"/>
  <c r="B3712" i="3"/>
  <c r="D3712" i="3" s="1"/>
  <c r="C3712" i="3"/>
  <c r="B3713" i="3"/>
  <c r="D3713" i="3" s="1"/>
  <c r="C3713" i="3"/>
  <c r="B3714" i="3"/>
  <c r="D3714" i="3" s="1"/>
  <c r="C3714" i="3"/>
  <c r="B3715" i="3"/>
  <c r="D3715" i="3" s="1"/>
  <c r="C3715" i="3"/>
  <c r="B3716" i="3"/>
  <c r="D3716" i="3" s="1"/>
  <c r="C3716" i="3"/>
  <c r="B3717" i="3"/>
  <c r="D3717" i="3" s="1"/>
  <c r="C3717" i="3"/>
  <c r="B3718" i="3"/>
  <c r="D3718" i="3" s="1"/>
  <c r="C3718" i="3"/>
  <c r="B3719" i="3"/>
  <c r="D3719" i="3" s="1"/>
  <c r="C3719" i="3"/>
  <c r="B3720" i="3"/>
  <c r="D3720" i="3" s="1"/>
  <c r="C3720" i="3"/>
  <c r="B3721" i="3"/>
  <c r="D3721" i="3" s="1"/>
  <c r="C3721" i="3"/>
  <c r="B3722" i="3"/>
  <c r="D3722" i="3" s="1"/>
  <c r="C3722" i="3"/>
  <c r="B3723" i="3"/>
  <c r="D3723" i="3" s="1"/>
  <c r="C3723" i="3"/>
  <c r="B3724" i="3"/>
  <c r="D3724" i="3" s="1"/>
  <c r="C3724" i="3"/>
  <c r="B3725" i="3"/>
  <c r="D3725" i="3" s="1"/>
  <c r="C3725" i="3"/>
  <c r="B3726" i="3"/>
  <c r="D3726" i="3" s="1"/>
  <c r="C3726" i="3"/>
  <c r="B3727" i="3"/>
  <c r="D3727" i="3" s="1"/>
  <c r="C3727" i="3"/>
  <c r="B3728" i="3"/>
  <c r="D3728" i="3" s="1"/>
  <c r="C3728" i="3"/>
  <c r="B3729" i="3"/>
  <c r="D3729" i="3" s="1"/>
  <c r="C3729" i="3"/>
  <c r="B3730" i="3"/>
  <c r="D3730" i="3" s="1"/>
  <c r="C3730" i="3"/>
  <c r="B3731" i="3"/>
  <c r="D3731" i="3" s="1"/>
  <c r="C3731" i="3"/>
  <c r="B3732" i="3"/>
  <c r="D3732" i="3" s="1"/>
  <c r="C3732" i="3"/>
  <c r="B3733" i="3"/>
  <c r="D3733" i="3" s="1"/>
  <c r="C3733" i="3"/>
  <c r="B3734" i="3"/>
  <c r="D3734" i="3" s="1"/>
  <c r="C3734" i="3"/>
  <c r="B3735" i="3"/>
  <c r="D3735" i="3" s="1"/>
  <c r="C3735" i="3"/>
  <c r="B3736" i="3"/>
  <c r="D3736" i="3" s="1"/>
  <c r="C3736" i="3"/>
  <c r="B3737" i="3"/>
  <c r="D3737" i="3" s="1"/>
  <c r="C3737" i="3"/>
  <c r="B3738" i="3"/>
  <c r="D3738" i="3" s="1"/>
  <c r="C3738" i="3"/>
  <c r="B3739" i="3"/>
  <c r="D3739" i="3" s="1"/>
  <c r="C3739" i="3"/>
  <c r="B3740" i="3"/>
  <c r="D3740" i="3" s="1"/>
  <c r="C3740" i="3"/>
  <c r="B3741" i="3"/>
  <c r="D3741" i="3" s="1"/>
  <c r="C3741" i="3"/>
  <c r="B3742" i="3"/>
  <c r="D3742" i="3" s="1"/>
  <c r="C3742" i="3"/>
  <c r="B3743" i="3"/>
  <c r="D3743" i="3" s="1"/>
  <c r="C3743" i="3"/>
  <c r="B3744" i="3"/>
  <c r="D3744" i="3" s="1"/>
  <c r="C3744" i="3"/>
  <c r="B3745" i="3"/>
  <c r="D3745" i="3" s="1"/>
  <c r="C3745" i="3"/>
  <c r="B3746" i="3"/>
  <c r="D3746" i="3" s="1"/>
  <c r="C3746" i="3"/>
  <c r="B3747" i="3"/>
  <c r="D3747" i="3" s="1"/>
  <c r="C3747" i="3"/>
  <c r="B3748" i="3"/>
  <c r="D3748" i="3" s="1"/>
  <c r="C3748" i="3"/>
  <c r="B3749" i="3"/>
  <c r="D3749" i="3" s="1"/>
  <c r="C3749" i="3"/>
  <c r="B3750" i="3"/>
  <c r="D3750" i="3" s="1"/>
  <c r="C3750" i="3"/>
  <c r="B3751" i="3"/>
  <c r="D3751" i="3" s="1"/>
  <c r="C3751" i="3"/>
  <c r="B3752" i="3"/>
  <c r="D3752" i="3" s="1"/>
  <c r="C3752" i="3"/>
  <c r="B3753" i="3"/>
  <c r="D3753" i="3" s="1"/>
  <c r="C3753" i="3"/>
  <c r="B3754" i="3"/>
  <c r="D3754" i="3" s="1"/>
  <c r="C3754" i="3"/>
  <c r="B3755" i="3"/>
  <c r="D3755" i="3" s="1"/>
  <c r="C3755" i="3"/>
  <c r="B3756" i="3"/>
  <c r="D3756" i="3" s="1"/>
  <c r="C3756" i="3"/>
  <c r="B3757" i="3"/>
  <c r="D3757" i="3" s="1"/>
  <c r="C3757" i="3"/>
  <c r="B3758" i="3"/>
  <c r="D3758" i="3" s="1"/>
  <c r="C3758" i="3"/>
  <c r="B3759" i="3"/>
  <c r="D3759" i="3" s="1"/>
  <c r="C3759" i="3"/>
  <c r="B3760" i="3"/>
  <c r="D3760" i="3" s="1"/>
  <c r="C3760" i="3"/>
  <c r="B3761" i="3"/>
  <c r="D3761" i="3" s="1"/>
  <c r="C3761" i="3"/>
  <c r="B3762" i="3"/>
  <c r="D3762" i="3" s="1"/>
  <c r="C3762" i="3"/>
  <c r="B3763" i="3"/>
  <c r="D3763" i="3" s="1"/>
  <c r="C3763" i="3"/>
  <c r="B3764" i="3"/>
  <c r="D3764" i="3" s="1"/>
  <c r="C3764" i="3"/>
  <c r="B3765" i="3"/>
  <c r="D3765" i="3" s="1"/>
  <c r="C3765" i="3"/>
  <c r="B3766" i="3"/>
  <c r="D3766" i="3" s="1"/>
  <c r="C3766" i="3"/>
  <c r="B3767" i="3"/>
  <c r="D3767" i="3" s="1"/>
  <c r="C3767" i="3"/>
  <c r="B3768" i="3"/>
  <c r="D3768" i="3" s="1"/>
  <c r="C3768" i="3"/>
  <c r="B3769" i="3"/>
  <c r="D3769" i="3" s="1"/>
  <c r="C3769" i="3"/>
  <c r="B3770" i="3"/>
  <c r="D3770" i="3" s="1"/>
  <c r="C3770" i="3"/>
  <c r="B3771" i="3"/>
  <c r="D3771" i="3" s="1"/>
  <c r="C3771" i="3"/>
  <c r="B3772" i="3"/>
  <c r="D3772" i="3" s="1"/>
  <c r="C3772" i="3"/>
  <c r="B3773" i="3"/>
  <c r="D3773" i="3" s="1"/>
  <c r="C3773" i="3"/>
  <c r="B3774" i="3"/>
  <c r="D3774" i="3" s="1"/>
  <c r="C3774" i="3"/>
  <c r="B3775" i="3"/>
  <c r="D3775" i="3" s="1"/>
  <c r="C3775" i="3"/>
  <c r="B3776" i="3"/>
  <c r="D3776" i="3" s="1"/>
  <c r="C3776" i="3"/>
  <c r="B3777" i="3"/>
  <c r="D3777" i="3" s="1"/>
  <c r="C3777" i="3"/>
  <c r="B3778" i="3"/>
  <c r="D3778" i="3" s="1"/>
  <c r="C3778" i="3"/>
  <c r="B3779" i="3"/>
  <c r="D3779" i="3" s="1"/>
  <c r="C3779" i="3"/>
  <c r="B3780" i="3"/>
  <c r="D3780" i="3" s="1"/>
  <c r="C3780" i="3"/>
  <c r="B3781" i="3"/>
  <c r="D3781" i="3" s="1"/>
  <c r="C3781" i="3"/>
  <c r="B3782" i="3"/>
  <c r="D3782" i="3" s="1"/>
  <c r="C3782" i="3"/>
  <c r="B3783" i="3"/>
  <c r="D3783" i="3" s="1"/>
  <c r="C3783" i="3"/>
  <c r="B3784" i="3"/>
  <c r="D3784" i="3" s="1"/>
  <c r="C3784" i="3"/>
  <c r="B3785" i="3"/>
  <c r="D3785" i="3" s="1"/>
  <c r="C3785" i="3"/>
  <c r="B3786" i="3"/>
  <c r="D3786" i="3" s="1"/>
  <c r="C3786" i="3"/>
  <c r="B3787" i="3"/>
  <c r="D3787" i="3" s="1"/>
  <c r="C3787" i="3"/>
  <c r="B3788" i="3"/>
  <c r="D3788" i="3" s="1"/>
  <c r="C3788" i="3"/>
  <c r="B3789" i="3"/>
  <c r="D3789" i="3" s="1"/>
  <c r="C3789" i="3"/>
  <c r="B3790" i="3"/>
  <c r="D3790" i="3" s="1"/>
  <c r="C3790" i="3"/>
  <c r="B3791" i="3"/>
  <c r="D3791" i="3" s="1"/>
  <c r="C3791" i="3"/>
  <c r="B3792" i="3"/>
  <c r="D3792" i="3" s="1"/>
  <c r="C3792" i="3"/>
  <c r="B3793" i="3"/>
  <c r="D3793" i="3" s="1"/>
  <c r="C3793" i="3"/>
  <c r="B3794" i="3"/>
  <c r="D3794" i="3" s="1"/>
  <c r="C3794" i="3"/>
  <c r="B3795" i="3"/>
  <c r="D3795" i="3" s="1"/>
  <c r="C3795" i="3"/>
  <c r="B3796" i="3"/>
  <c r="D3796" i="3" s="1"/>
  <c r="C3796" i="3"/>
  <c r="B3797" i="3"/>
  <c r="D3797" i="3" s="1"/>
  <c r="C3797" i="3"/>
  <c r="B3798" i="3"/>
  <c r="D3798" i="3" s="1"/>
  <c r="C3798" i="3"/>
  <c r="B3799" i="3"/>
  <c r="D3799" i="3" s="1"/>
  <c r="C3799" i="3"/>
  <c r="B3800" i="3"/>
  <c r="D3800" i="3" s="1"/>
  <c r="C3800" i="3"/>
  <c r="B3801" i="3"/>
  <c r="D3801" i="3" s="1"/>
  <c r="C3801" i="3"/>
  <c r="B3802" i="3"/>
  <c r="D3802" i="3" s="1"/>
  <c r="C3802" i="3"/>
  <c r="B3803" i="3"/>
  <c r="D3803" i="3" s="1"/>
  <c r="C3803" i="3"/>
  <c r="B3804" i="3"/>
  <c r="D3804" i="3" s="1"/>
  <c r="C3804" i="3"/>
  <c r="B3805" i="3"/>
  <c r="D3805" i="3" s="1"/>
  <c r="C3805" i="3"/>
  <c r="B3806" i="3"/>
  <c r="D3806" i="3" s="1"/>
  <c r="C3806" i="3"/>
  <c r="B3807" i="3"/>
  <c r="D3807" i="3" s="1"/>
  <c r="C3807" i="3"/>
  <c r="B3808" i="3"/>
  <c r="D3808" i="3" s="1"/>
  <c r="C3808" i="3"/>
  <c r="B3809" i="3"/>
  <c r="D3809" i="3" s="1"/>
  <c r="C3809" i="3"/>
  <c r="B3810" i="3"/>
  <c r="D3810" i="3" s="1"/>
  <c r="C3810" i="3"/>
  <c r="B3811" i="3"/>
  <c r="D3811" i="3" s="1"/>
  <c r="C3811" i="3"/>
  <c r="B3812" i="3"/>
  <c r="D3812" i="3" s="1"/>
  <c r="C3812" i="3"/>
  <c r="B3813" i="3"/>
  <c r="D3813" i="3" s="1"/>
  <c r="C3813" i="3"/>
  <c r="B3814" i="3"/>
  <c r="D3814" i="3" s="1"/>
  <c r="C3814" i="3"/>
  <c r="B3815" i="3"/>
  <c r="D3815" i="3" s="1"/>
  <c r="C3815" i="3"/>
  <c r="B3816" i="3"/>
  <c r="D3816" i="3" s="1"/>
  <c r="C3816" i="3"/>
  <c r="B3817" i="3"/>
  <c r="D3817" i="3" s="1"/>
  <c r="C3817" i="3"/>
  <c r="B3818" i="3"/>
  <c r="D3818" i="3" s="1"/>
  <c r="C3818" i="3"/>
  <c r="B3819" i="3"/>
  <c r="D3819" i="3" s="1"/>
  <c r="C3819" i="3"/>
  <c r="B3820" i="3"/>
  <c r="D3820" i="3" s="1"/>
  <c r="C3820" i="3"/>
  <c r="B3821" i="3"/>
  <c r="D3821" i="3" s="1"/>
  <c r="C3821" i="3"/>
  <c r="B3822" i="3"/>
  <c r="D3822" i="3" s="1"/>
  <c r="C3822" i="3"/>
  <c r="B3823" i="3"/>
  <c r="D3823" i="3" s="1"/>
  <c r="C3823" i="3"/>
  <c r="B3824" i="3"/>
  <c r="D3824" i="3" s="1"/>
  <c r="C3824" i="3"/>
  <c r="B3825" i="3"/>
  <c r="D3825" i="3" s="1"/>
  <c r="C3825" i="3"/>
  <c r="B3826" i="3"/>
  <c r="D3826" i="3" s="1"/>
  <c r="C3826" i="3"/>
  <c r="B3827" i="3"/>
  <c r="D3827" i="3" s="1"/>
  <c r="C3827" i="3"/>
  <c r="B3828" i="3"/>
  <c r="D3828" i="3" s="1"/>
  <c r="C3828" i="3"/>
  <c r="B3829" i="3"/>
  <c r="D3829" i="3" s="1"/>
  <c r="C3829" i="3"/>
  <c r="B3830" i="3"/>
  <c r="D3830" i="3" s="1"/>
  <c r="C3830" i="3"/>
  <c r="B3831" i="3"/>
  <c r="D3831" i="3" s="1"/>
  <c r="C3831" i="3"/>
  <c r="B3832" i="3"/>
  <c r="D3832" i="3" s="1"/>
  <c r="C3832" i="3"/>
  <c r="B3833" i="3"/>
  <c r="D3833" i="3" s="1"/>
  <c r="C3833" i="3"/>
  <c r="B3834" i="3"/>
  <c r="D3834" i="3" s="1"/>
  <c r="C3834" i="3"/>
  <c r="B3835" i="3"/>
  <c r="D3835" i="3" s="1"/>
  <c r="C3835" i="3"/>
  <c r="B3836" i="3"/>
  <c r="D3836" i="3" s="1"/>
  <c r="C3836" i="3"/>
  <c r="B3837" i="3"/>
  <c r="D3837" i="3" s="1"/>
  <c r="C3837" i="3"/>
  <c r="B3838" i="3"/>
  <c r="D3838" i="3" s="1"/>
  <c r="C3838" i="3"/>
  <c r="B3839" i="3"/>
  <c r="D3839" i="3" s="1"/>
  <c r="C3839" i="3"/>
  <c r="B3840" i="3"/>
  <c r="D3840" i="3" s="1"/>
  <c r="C3840" i="3"/>
  <c r="B3841" i="3"/>
  <c r="D3841" i="3" s="1"/>
  <c r="C3841" i="3"/>
  <c r="B3842" i="3"/>
  <c r="D3842" i="3" s="1"/>
  <c r="C3842" i="3"/>
  <c r="B3843" i="3"/>
  <c r="D3843" i="3" s="1"/>
  <c r="C3843" i="3"/>
  <c r="B3844" i="3"/>
  <c r="D3844" i="3" s="1"/>
  <c r="C3844" i="3"/>
  <c r="B3845" i="3"/>
  <c r="D3845" i="3" s="1"/>
  <c r="C3845" i="3"/>
  <c r="B3846" i="3"/>
  <c r="D3846" i="3" s="1"/>
  <c r="C3846" i="3"/>
  <c r="B3847" i="3"/>
  <c r="D3847" i="3" s="1"/>
  <c r="C3847" i="3"/>
  <c r="B3848" i="3"/>
  <c r="D3848" i="3" s="1"/>
  <c r="C3848" i="3"/>
  <c r="B3849" i="3"/>
  <c r="D3849" i="3" s="1"/>
  <c r="C3849" i="3"/>
  <c r="B3850" i="3"/>
  <c r="D3850" i="3" s="1"/>
  <c r="C3850" i="3"/>
  <c r="B3851" i="3"/>
  <c r="D3851" i="3" s="1"/>
  <c r="C3851" i="3"/>
  <c r="B3852" i="3"/>
  <c r="D3852" i="3" s="1"/>
  <c r="C3852" i="3"/>
  <c r="B3853" i="3"/>
  <c r="D3853" i="3" s="1"/>
  <c r="C3853" i="3"/>
  <c r="B3854" i="3"/>
  <c r="D3854" i="3" s="1"/>
  <c r="C3854" i="3"/>
  <c r="B3855" i="3"/>
  <c r="D3855" i="3" s="1"/>
  <c r="C3855" i="3"/>
  <c r="B3856" i="3"/>
  <c r="D3856" i="3" s="1"/>
  <c r="C3856" i="3"/>
  <c r="B3857" i="3"/>
  <c r="D3857" i="3" s="1"/>
  <c r="C3857" i="3"/>
  <c r="B3858" i="3"/>
  <c r="D3858" i="3" s="1"/>
  <c r="C3858" i="3"/>
  <c r="B3859" i="3"/>
  <c r="D3859" i="3" s="1"/>
  <c r="C3859" i="3"/>
  <c r="B3860" i="3"/>
  <c r="D3860" i="3" s="1"/>
  <c r="C3860" i="3"/>
  <c r="B3861" i="3"/>
  <c r="D3861" i="3" s="1"/>
  <c r="C3861" i="3"/>
  <c r="B3862" i="3"/>
  <c r="D3862" i="3" s="1"/>
  <c r="C3862" i="3"/>
  <c r="B3863" i="3"/>
  <c r="D3863" i="3" s="1"/>
  <c r="C3863" i="3"/>
  <c r="B3864" i="3"/>
  <c r="D3864" i="3" s="1"/>
  <c r="C3864" i="3"/>
  <c r="B3865" i="3"/>
  <c r="D3865" i="3" s="1"/>
  <c r="C3865" i="3"/>
  <c r="B3866" i="3"/>
  <c r="D3866" i="3" s="1"/>
  <c r="C3866" i="3"/>
  <c r="B3867" i="3"/>
  <c r="D3867" i="3" s="1"/>
  <c r="C3867" i="3"/>
  <c r="B3868" i="3"/>
  <c r="D3868" i="3" s="1"/>
  <c r="C3868" i="3"/>
  <c r="B3869" i="3"/>
  <c r="D3869" i="3" s="1"/>
  <c r="C3869" i="3"/>
  <c r="B3870" i="3"/>
  <c r="D3870" i="3" s="1"/>
  <c r="C3870" i="3"/>
  <c r="B3871" i="3"/>
  <c r="D3871" i="3" s="1"/>
  <c r="C3871" i="3"/>
  <c r="B3872" i="3"/>
  <c r="D3872" i="3" s="1"/>
  <c r="C3872" i="3"/>
  <c r="B3873" i="3"/>
  <c r="D3873" i="3" s="1"/>
  <c r="C3873" i="3"/>
  <c r="B3874" i="3"/>
  <c r="D3874" i="3" s="1"/>
  <c r="C3874" i="3"/>
  <c r="B3875" i="3"/>
  <c r="D3875" i="3" s="1"/>
  <c r="C3875" i="3"/>
  <c r="B3876" i="3"/>
  <c r="D3876" i="3" s="1"/>
  <c r="C3876" i="3"/>
  <c r="B3877" i="3"/>
  <c r="D3877" i="3" s="1"/>
  <c r="C3877" i="3"/>
  <c r="B3878" i="3"/>
  <c r="D3878" i="3" s="1"/>
  <c r="C3878" i="3"/>
  <c r="B3879" i="3"/>
  <c r="D3879" i="3" s="1"/>
  <c r="C3879" i="3"/>
  <c r="B3880" i="3"/>
  <c r="D3880" i="3" s="1"/>
  <c r="C3880" i="3"/>
  <c r="B3881" i="3"/>
  <c r="D3881" i="3" s="1"/>
  <c r="C3881" i="3"/>
  <c r="B3882" i="3"/>
  <c r="D3882" i="3" s="1"/>
  <c r="C3882" i="3"/>
  <c r="B3883" i="3"/>
  <c r="D3883" i="3" s="1"/>
  <c r="C3883" i="3"/>
  <c r="B3884" i="3"/>
  <c r="D3884" i="3" s="1"/>
  <c r="C3884" i="3"/>
  <c r="B3885" i="3"/>
  <c r="D3885" i="3" s="1"/>
  <c r="C3885" i="3"/>
  <c r="B3886" i="3"/>
  <c r="D3886" i="3" s="1"/>
  <c r="C3886" i="3"/>
  <c r="B3887" i="3"/>
  <c r="D3887" i="3" s="1"/>
  <c r="C3887" i="3"/>
  <c r="B3888" i="3"/>
  <c r="D3888" i="3" s="1"/>
  <c r="C3888" i="3"/>
  <c r="B3889" i="3"/>
  <c r="D3889" i="3" s="1"/>
  <c r="C3889" i="3"/>
  <c r="B3890" i="3"/>
  <c r="D3890" i="3" s="1"/>
  <c r="C3890" i="3"/>
  <c r="B3891" i="3"/>
  <c r="D3891" i="3" s="1"/>
  <c r="C3891" i="3"/>
  <c r="B3892" i="3"/>
  <c r="D3892" i="3" s="1"/>
  <c r="C3892" i="3"/>
  <c r="B3893" i="3"/>
  <c r="D3893" i="3" s="1"/>
  <c r="C3893" i="3"/>
  <c r="B3894" i="3"/>
  <c r="D3894" i="3" s="1"/>
  <c r="C3894" i="3"/>
  <c r="B3895" i="3"/>
  <c r="D3895" i="3" s="1"/>
  <c r="C3895" i="3"/>
  <c r="B3896" i="3"/>
  <c r="D3896" i="3" s="1"/>
  <c r="C3896" i="3"/>
  <c r="B3897" i="3"/>
  <c r="D3897" i="3" s="1"/>
  <c r="C3897" i="3"/>
  <c r="B3898" i="3"/>
  <c r="D3898" i="3" s="1"/>
  <c r="C3898" i="3"/>
  <c r="B3899" i="3"/>
  <c r="D3899" i="3" s="1"/>
  <c r="C3899" i="3"/>
  <c r="B3900" i="3"/>
  <c r="D3900" i="3" s="1"/>
  <c r="C3900" i="3"/>
  <c r="B3901" i="3"/>
  <c r="D3901" i="3" s="1"/>
  <c r="C3901" i="3"/>
  <c r="B3902" i="3"/>
  <c r="D3902" i="3" s="1"/>
  <c r="C3902" i="3"/>
  <c r="B3903" i="3"/>
  <c r="D3903" i="3" s="1"/>
  <c r="C3903" i="3"/>
  <c r="B3904" i="3"/>
  <c r="D3904" i="3" s="1"/>
  <c r="C3904" i="3"/>
  <c r="B3905" i="3"/>
  <c r="D3905" i="3" s="1"/>
  <c r="C3905" i="3"/>
  <c r="B3906" i="3"/>
  <c r="D3906" i="3" s="1"/>
  <c r="C3906" i="3"/>
  <c r="B3907" i="3"/>
  <c r="D3907" i="3" s="1"/>
  <c r="C3907" i="3"/>
  <c r="B3908" i="3"/>
  <c r="D3908" i="3" s="1"/>
  <c r="C3908" i="3"/>
  <c r="B3909" i="3"/>
  <c r="D3909" i="3" s="1"/>
  <c r="C3909" i="3"/>
  <c r="B3910" i="3"/>
  <c r="D3910" i="3" s="1"/>
  <c r="C3910" i="3"/>
  <c r="B3911" i="3"/>
  <c r="D3911" i="3" s="1"/>
  <c r="C3911" i="3"/>
  <c r="B3912" i="3"/>
  <c r="D3912" i="3" s="1"/>
  <c r="C3912" i="3"/>
  <c r="B3913" i="3"/>
  <c r="D3913" i="3" s="1"/>
  <c r="C3913" i="3"/>
  <c r="B3914" i="3"/>
  <c r="D3914" i="3" s="1"/>
  <c r="C3914" i="3"/>
  <c r="B3915" i="3"/>
  <c r="D3915" i="3" s="1"/>
  <c r="C3915" i="3"/>
  <c r="B3916" i="3"/>
  <c r="D3916" i="3" s="1"/>
  <c r="C3916" i="3"/>
  <c r="B3917" i="3"/>
  <c r="D3917" i="3" s="1"/>
  <c r="C3917" i="3"/>
  <c r="B3918" i="3"/>
  <c r="D3918" i="3" s="1"/>
  <c r="C3918" i="3"/>
  <c r="B3919" i="3"/>
  <c r="D3919" i="3" s="1"/>
  <c r="C3919" i="3"/>
  <c r="B3920" i="3"/>
  <c r="D3920" i="3" s="1"/>
  <c r="C3920" i="3"/>
  <c r="B3921" i="3"/>
  <c r="D3921" i="3" s="1"/>
  <c r="C3921" i="3"/>
  <c r="B3922" i="3"/>
  <c r="D3922" i="3" s="1"/>
  <c r="C3922" i="3"/>
  <c r="B3923" i="3"/>
  <c r="D3923" i="3" s="1"/>
  <c r="C3923" i="3"/>
  <c r="B3924" i="3"/>
  <c r="D3924" i="3" s="1"/>
  <c r="C3924" i="3"/>
  <c r="B3925" i="3"/>
  <c r="D3925" i="3" s="1"/>
  <c r="C3925" i="3"/>
  <c r="B3926" i="3"/>
  <c r="D3926" i="3" s="1"/>
  <c r="C3926" i="3"/>
  <c r="B3927" i="3"/>
  <c r="D3927" i="3" s="1"/>
  <c r="C3927" i="3"/>
  <c r="B3928" i="3"/>
  <c r="D3928" i="3" s="1"/>
  <c r="C3928" i="3"/>
  <c r="B3929" i="3"/>
  <c r="D3929" i="3" s="1"/>
  <c r="C3929" i="3"/>
  <c r="B3930" i="3"/>
  <c r="D3930" i="3" s="1"/>
  <c r="C3930" i="3"/>
  <c r="B3931" i="3"/>
  <c r="D3931" i="3" s="1"/>
  <c r="C3931" i="3"/>
  <c r="B3932" i="3"/>
  <c r="D3932" i="3" s="1"/>
  <c r="C3932" i="3"/>
  <c r="B3933" i="3"/>
  <c r="D3933" i="3" s="1"/>
  <c r="C3933" i="3"/>
  <c r="B3934" i="3"/>
  <c r="D3934" i="3" s="1"/>
  <c r="C3934" i="3"/>
  <c r="B3935" i="3"/>
  <c r="D3935" i="3" s="1"/>
  <c r="C3935" i="3"/>
  <c r="B3936" i="3"/>
  <c r="D3936" i="3" s="1"/>
  <c r="C3936" i="3"/>
  <c r="B3937" i="3"/>
  <c r="D3937" i="3" s="1"/>
  <c r="C3937" i="3"/>
  <c r="B3938" i="3"/>
  <c r="D3938" i="3" s="1"/>
  <c r="C3938" i="3"/>
  <c r="B3939" i="3"/>
  <c r="D3939" i="3" s="1"/>
  <c r="C3939" i="3"/>
  <c r="B3940" i="3"/>
  <c r="D3940" i="3" s="1"/>
  <c r="C3940" i="3"/>
  <c r="B3941" i="3"/>
  <c r="D3941" i="3" s="1"/>
  <c r="C3941" i="3"/>
  <c r="B3942" i="3"/>
  <c r="D3942" i="3" s="1"/>
  <c r="C3942" i="3"/>
  <c r="B3943" i="3"/>
  <c r="D3943" i="3" s="1"/>
  <c r="C3943" i="3"/>
  <c r="B3944" i="3"/>
  <c r="D3944" i="3" s="1"/>
  <c r="C3944" i="3"/>
  <c r="B3945" i="3"/>
  <c r="D3945" i="3" s="1"/>
  <c r="C3945" i="3"/>
  <c r="B3946" i="3"/>
  <c r="D3946" i="3" s="1"/>
  <c r="C3946" i="3"/>
  <c r="B3947" i="3"/>
  <c r="D3947" i="3" s="1"/>
  <c r="C3947" i="3"/>
  <c r="B3948" i="3"/>
  <c r="D3948" i="3" s="1"/>
  <c r="C3948" i="3"/>
  <c r="B3949" i="3"/>
  <c r="D3949" i="3" s="1"/>
  <c r="C3949" i="3"/>
  <c r="B3950" i="3"/>
  <c r="D3950" i="3" s="1"/>
  <c r="C3950" i="3"/>
  <c r="B3951" i="3"/>
  <c r="D3951" i="3" s="1"/>
  <c r="C3951" i="3"/>
  <c r="B3952" i="3"/>
  <c r="D3952" i="3" s="1"/>
  <c r="C3952" i="3"/>
  <c r="B3953" i="3"/>
  <c r="D3953" i="3" s="1"/>
  <c r="C3953" i="3"/>
  <c r="B3954" i="3"/>
  <c r="D3954" i="3" s="1"/>
  <c r="C3954" i="3"/>
  <c r="B3955" i="3"/>
  <c r="D3955" i="3" s="1"/>
  <c r="C3955" i="3"/>
  <c r="B3956" i="3"/>
  <c r="D3956" i="3" s="1"/>
  <c r="C3956" i="3"/>
  <c r="B3957" i="3"/>
  <c r="D3957" i="3" s="1"/>
  <c r="C3957" i="3"/>
  <c r="B3958" i="3"/>
  <c r="D3958" i="3" s="1"/>
  <c r="C3958" i="3"/>
  <c r="B3959" i="3"/>
  <c r="D3959" i="3" s="1"/>
  <c r="C3959" i="3"/>
  <c r="B3960" i="3"/>
  <c r="D3960" i="3" s="1"/>
  <c r="C3960" i="3"/>
  <c r="B3961" i="3"/>
  <c r="D3961" i="3" s="1"/>
  <c r="C3961" i="3"/>
  <c r="B3962" i="3"/>
  <c r="D3962" i="3" s="1"/>
  <c r="C3962" i="3"/>
  <c r="B3963" i="3"/>
  <c r="D3963" i="3" s="1"/>
  <c r="C3963" i="3"/>
  <c r="B3964" i="3"/>
  <c r="D3964" i="3" s="1"/>
  <c r="C3964" i="3"/>
  <c r="B3965" i="3"/>
  <c r="D3965" i="3" s="1"/>
  <c r="C3965" i="3"/>
  <c r="B3966" i="3"/>
  <c r="D3966" i="3" s="1"/>
  <c r="C3966" i="3"/>
  <c r="B3967" i="3"/>
  <c r="D3967" i="3" s="1"/>
  <c r="C3967" i="3"/>
  <c r="B3968" i="3"/>
  <c r="D3968" i="3" s="1"/>
  <c r="C3968" i="3"/>
  <c r="B3969" i="3"/>
  <c r="D3969" i="3" s="1"/>
  <c r="C3969" i="3"/>
  <c r="B3970" i="3"/>
  <c r="D3970" i="3" s="1"/>
  <c r="C3970" i="3"/>
  <c r="B3971" i="3"/>
  <c r="D3971" i="3" s="1"/>
  <c r="C3971" i="3"/>
  <c r="B3972" i="3"/>
  <c r="D3972" i="3" s="1"/>
  <c r="C3972" i="3"/>
  <c r="B3973" i="3"/>
  <c r="D3973" i="3" s="1"/>
  <c r="C3973" i="3"/>
  <c r="B3974" i="3"/>
  <c r="D3974" i="3" s="1"/>
  <c r="C3974" i="3"/>
  <c r="B3975" i="3"/>
  <c r="D3975" i="3" s="1"/>
  <c r="C3975" i="3"/>
  <c r="B3976" i="3"/>
  <c r="D3976" i="3" s="1"/>
  <c r="C3976" i="3"/>
  <c r="B3977" i="3"/>
  <c r="D3977" i="3" s="1"/>
  <c r="C3977" i="3"/>
  <c r="B3978" i="3"/>
  <c r="D3978" i="3" s="1"/>
  <c r="C3978" i="3"/>
  <c r="B3979" i="3"/>
  <c r="D3979" i="3" s="1"/>
  <c r="C3979" i="3"/>
  <c r="B3980" i="3"/>
  <c r="D3980" i="3" s="1"/>
  <c r="C3980" i="3"/>
  <c r="B3981" i="3"/>
  <c r="D3981" i="3" s="1"/>
  <c r="C3981" i="3"/>
  <c r="B3982" i="3"/>
  <c r="D3982" i="3" s="1"/>
  <c r="C3982" i="3"/>
  <c r="B3983" i="3"/>
  <c r="D3983" i="3" s="1"/>
  <c r="C3983" i="3"/>
  <c r="B3984" i="3"/>
  <c r="D3984" i="3" s="1"/>
  <c r="C3984" i="3"/>
  <c r="B3985" i="3"/>
  <c r="D3985" i="3" s="1"/>
  <c r="C3985" i="3"/>
  <c r="B3986" i="3"/>
  <c r="D3986" i="3" s="1"/>
  <c r="C3986" i="3"/>
  <c r="B3987" i="3"/>
  <c r="D3987" i="3" s="1"/>
  <c r="C3987" i="3"/>
  <c r="B3988" i="3"/>
  <c r="D3988" i="3" s="1"/>
  <c r="C3988" i="3"/>
  <c r="B3989" i="3"/>
  <c r="D3989" i="3" s="1"/>
  <c r="C3989" i="3"/>
  <c r="B3990" i="3"/>
  <c r="D3990" i="3" s="1"/>
  <c r="C3990" i="3"/>
  <c r="B3991" i="3"/>
  <c r="D3991" i="3" s="1"/>
  <c r="C3991" i="3"/>
  <c r="B3992" i="3"/>
  <c r="D3992" i="3" s="1"/>
  <c r="C3992" i="3"/>
  <c r="B3993" i="3"/>
  <c r="D3993" i="3" s="1"/>
  <c r="C3993" i="3"/>
  <c r="B3994" i="3"/>
  <c r="D3994" i="3" s="1"/>
  <c r="C3994" i="3"/>
  <c r="B3995" i="3"/>
  <c r="D3995" i="3" s="1"/>
  <c r="C3995" i="3"/>
  <c r="B3996" i="3"/>
  <c r="D3996" i="3" s="1"/>
  <c r="C3996" i="3"/>
  <c r="B3997" i="3"/>
  <c r="D3997" i="3" s="1"/>
  <c r="C3997" i="3"/>
  <c r="B3998" i="3"/>
  <c r="D3998" i="3" s="1"/>
  <c r="C3998" i="3"/>
  <c r="B3999" i="3"/>
  <c r="D3999" i="3" s="1"/>
  <c r="C3999" i="3"/>
  <c r="B4000" i="3"/>
  <c r="D4000" i="3" s="1"/>
  <c r="C4000" i="3"/>
  <c r="B4001" i="3"/>
  <c r="D4001" i="3" s="1"/>
  <c r="C4001" i="3"/>
  <c r="B3" i="3"/>
  <c r="D3" i="3" s="1"/>
  <c r="B4" i="3"/>
  <c r="D4" i="3" s="1"/>
  <c r="B5" i="3"/>
  <c r="D5" i="3" s="1"/>
  <c r="B6" i="3"/>
  <c r="D6" i="3" s="1"/>
  <c r="B7" i="3"/>
  <c r="D7" i="3" s="1"/>
  <c r="B8" i="3"/>
  <c r="D8" i="3" s="1"/>
  <c r="B9" i="3"/>
  <c r="D9" i="3" s="1"/>
  <c r="B10" i="3"/>
  <c r="D10" i="3" s="1"/>
  <c r="B11" i="3"/>
  <c r="D11" i="3" s="1"/>
  <c r="B12" i="3"/>
  <c r="D12" i="3" s="1"/>
  <c r="B13" i="3"/>
  <c r="D13" i="3" s="1"/>
  <c r="B14" i="3"/>
  <c r="D14" i="3" s="1"/>
  <c r="B15" i="3"/>
  <c r="D15" i="3" s="1"/>
  <c r="B16" i="3"/>
  <c r="D16" i="3" s="1"/>
  <c r="B17" i="3"/>
  <c r="D17" i="3" s="1"/>
  <c r="B18" i="3"/>
  <c r="D18" i="3" s="1"/>
  <c r="B19" i="3"/>
  <c r="D19" i="3" s="1"/>
  <c r="B20" i="3"/>
  <c r="D20" i="3" s="1"/>
  <c r="B21" i="3"/>
  <c r="D21" i="3" s="1"/>
  <c r="B22" i="3"/>
  <c r="D22" i="3" s="1"/>
  <c r="B23" i="3"/>
  <c r="D23" i="3" s="1"/>
  <c r="B24" i="3"/>
  <c r="D24" i="3" s="1"/>
  <c r="B25" i="3"/>
  <c r="D25" i="3" s="1"/>
  <c r="B26" i="3"/>
  <c r="D26" i="3" s="1"/>
  <c r="B27" i="3"/>
  <c r="D27" i="3" s="1"/>
  <c r="B28" i="3"/>
  <c r="D28" i="3" s="1"/>
  <c r="B29" i="3"/>
  <c r="D29" i="3" s="1"/>
  <c r="B30" i="3"/>
  <c r="D30" i="3" s="1"/>
  <c r="B31" i="3"/>
  <c r="D31" i="3" s="1"/>
  <c r="B32" i="3"/>
  <c r="D32" i="3" s="1"/>
  <c r="B33" i="3"/>
  <c r="D33" i="3" s="1"/>
  <c r="B34" i="3"/>
  <c r="D34" i="3" s="1"/>
  <c r="B35" i="3"/>
  <c r="D35" i="3" s="1"/>
  <c r="B36" i="3"/>
  <c r="D36" i="3" s="1"/>
  <c r="B37" i="3"/>
  <c r="D37" i="3" s="1"/>
  <c r="B38" i="3"/>
  <c r="D38" i="3" s="1"/>
  <c r="B39" i="3"/>
  <c r="D39" i="3" s="1"/>
  <c r="B40" i="3"/>
  <c r="D40" i="3" s="1"/>
  <c r="B41" i="3"/>
  <c r="D41" i="3" s="1"/>
  <c r="B42" i="3"/>
  <c r="D42" i="3" s="1"/>
  <c r="B43" i="3"/>
  <c r="D43" i="3" s="1"/>
  <c r="B44" i="3"/>
  <c r="D44" i="3" s="1"/>
  <c r="B45" i="3"/>
  <c r="D45" i="3" s="1"/>
  <c r="B46" i="3"/>
  <c r="D46" i="3" s="1"/>
  <c r="B47" i="3"/>
  <c r="D47" i="3" s="1"/>
  <c r="B48" i="3"/>
  <c r="D48" i="3" s="1"/>
  <c r="B49" i="3"/>
  <c r="D49" i="3" s="1"/>
  <c r="B50" i="3"/>
  <c r="D50" i="3" s="1"/>
  <c r="B51" i="3"/>
  <c r="D51" i="3" s="1"/>
  <c r="B52" i="3"/>
  <c r="D52" i="3" s="1"/>
  <c r="B53" i="3"/>
  <c r="D53" i="3" s="1"/>
  <c r="B54" i="3"/>
  <c r="D54" i="3" s="1"/>
  <c r="B55" i="3"/>
  <c r="D55" i="3" s="1"/>
  <c r="B56" i="3"/>
  <c r="D56" i="3" s="1"/>
  <c r="B57" i="3"/>
  <c r="D57" i="3" s="1"/>
  <c r="B58" i="3"/>
  <c r="D58" i="3" s="1"/>
  <c r="B59" i="3"/>
  <c r="D59" i="3" s="1"/>
  <c r="B60" i="3"/>
  <c r="D60" i="3" s="1"/>
  <c r="B61" i="3"/>
  <c r="D61" i="3" s="1"/>
  <c r="B62" i="3"/>
  <c r="D62" i="3" s="1"/>
  <c r="B63" i="3"/>
  <c r="D63" i="3" s="1"/>
  <c r="B64" i="3"/>
  <c r="D64" i="3" s="1"/>
  <c r="B65" i="3"/>
  <c r="D65" i="3" s="1"/>
  <c r="B66" i="3"/>
  <c r="D66" i="3" s="1"/>
  <c r="B67" i="3"/>
  <c r="D67" i="3" s="1"/>
  <c r="B68" i="3"/>
  <c r="D68" i="3" s="1"/>
  <c r="B69" i="3"/>
  <c r="D69" i="3" s="1"/>
  <c r="B70" i="3"/>
  <c r="D70" i="3" s="1"/>
  <c r="B71" i="3"/>
  <c r="D71" i="3" s="1"/>
  <c r="B72" i="3"/>
  <c r="D72" i="3" s="1"/>
  <c r="B73" i="3"/>
  <c r="D73" i="3" s="1"/>
  <c r="B74" i="3"/>
  <c r="D74" i="3" s="1"/>
  <c r="B75" i="3"/>
  <c r="D75" i="3" s="1"/>
  <c r="B76" i="3"/>
  <c r="D76" i="3" s="1"/>
  <c r="B77" i="3"/>
  <c r="D77" i="3" s="1"/>
  <c r="B78" i="3"/>
  <c r="D78" i="3" s="1"/>
  <c r="B79" i="3"/>
  <c r="D79" i="3" s="1"/>
  <c r="B80" i="3"/>
  <c r="D80" i="3" s="1"/>
  <c r="B81" i="3"/>
  <c r="D81" i="3" s="1"/>
  <c r="B82" i="3"/>
  <c r="D82" i="3" s="1"/>
  <c r="B83" i="3"/>
  <c r="D83" i="3" s="1"/>
  <c r="B84" i="3"/>
  <c r="D84" i="3" s="1"/>
  <c r="B85" i="3"/>
  <c r="D85" i="3" s="1"/>
  <c r="B86" i="3"/>
  <c r="D86" i="3" s="1"/>
  <c r="B87" i="3"/>
  <c r="D87" i="3" s="1"/>
  <c r="B88" i="3"/>
  <c r="D88" i="3" s="1"/>
  <c r="B89" i="3"/>
  <c r="D89" i="3" s="1"/>
  <c r="B90" i="3"/>
  <c r="D90" i="3" s="1"/>
  <c r="B91" i="3"/>
  <c r="D91" i="3" s="1"/>
  <c r="B92" i="3"/>
  <c r="D92" i="3" s="1"/>
  <c r="B93" i="3"/>
  <c r="D93" i="3" s="1"/>
  <c r="B94" i="3"/>
  <c r="D94" i="3" s="1"/>
  <c r="B95" i="3"/>
  <c r="D95" i="3" s="1"/>
  <c r="B96" i="3"/>
  <c r="D96" i="3" s="1"/>
  <c r="B97" i="3"/>
  <c r="D97" i="3" s="1"/>
  <c r="B98" i="3"/>
  <c r="D98" i="3" s="1"/>
  <c r="B99" i="3"/>
  <c r="D99" i="3" s="1"/>
  <c r="B100" i="3"/>
  <c r="D100" i="3" s="1"/>
  <c r="B101" i="3"/>
  <c r="D101" i="3" s="1"/>
  <c r="B102" i="3"/>
  <c r="D102" i="3" s="1"/>
  <c r="B103" i="3"/>
  <c r="D103" i="3" s="1"/>
  <c r="B104" i="3"/>
  <c r="D104" i="3" s="1"/>
  <c r="B105" i="3"/>
  <c r="D105" i="3" s="1"/>
  <c r="B106" i="3"/>
  <c r="D106" i="3" s="1"/>
  <c r="B107" i="3"/>
  <c r="D107" i="3" s="1"/>
  <c r="B108" i="3"/>
  <c r="D108" i="3" s="1"/>
  <c r="B109" i="3"/>
  <c r="D109" i="3" s="1"/>
  <c r="B110" i="3"/>
  <c r="D110" i="3" s="1"/>
  <c r="B111" i="3"/>
  <c r="D111" i="3" s="1"/>
  <c r="B112" i="3"/>
  <c r="D112" i="3" s="1"/>
  <c r="B113" i="3"/>
  <c r="D113" i="3" s="1"/>
  <c r="B114" i="3"/>
  <c r="D114" i="3" s="1"/>
  <c r="B115" i="3"/>
  <c r="D115" i="3" s="1"/>
  <c r="B116" i="3"/>
  <c r="D116" i="3" s="1"/>
  <c r="B117" i="3"/>
  <c r="D117" i="3" s="1"/>
  <c r="B118" i="3"/>
  <c r="D118" i="3" s="1"/>
  <c r="B119" i="3"/>
  <c r="D119" i="3" s="1"/>
  <c r="B120" i="3"/>
  <c r="D120" i="3" s="1"/>
  <c r="B121" i="3"/>
  <c r="D121" i="3" s="1"/>
  <c r="B122" i="3"/>
  <c r="D122" i="3" s="1"/>
  <c r="B123" i="3"/>
  <c r="D123" i="3" s="1"/>
  <c r="B124" i="3"/>
  <c r="D124" i="3" s="1"/>
  <c r="B125" i="3"/>
  <c r="D125" i="3" s="1"/>
  <c r="B126" i="3"/>
  <c r="D126" i="3" s="1"/>
  <c r="B127" i="3"/>
  <c r="D127" i="3" s="1"/>
  <c r="B128" i="3"/>
  <c r="D128" i="3" s="1"/>
  <c r="B129" i="3"/>
  <c r="D129" i="3" s="1"/>
  <c r="B130" i="3"/>
  <c r="D130" i="3" s="1"/>
  <c r="B131" i="3"/>
  <c r="D131" i="3" s="1"/>
  <c r="B132" i="3"/>
  <c r="D132" i="3" s="1"/>
  <c r="B133" i="3"/>
  <c r="D133" i="3" s="1"/>
  <c r="B134" i="3"/>
  <c r="D134" i="3" s="1"/>
  <c r="B135" i="3"/>
  <c r="D135" i="3" s="1"/>
  <c r="B136" i="3"/>
  <c r="D136" i="3" s="1"/>
  <c r="B137" i="3"/>
  <c r="D137" i="3" s="1"/>
  <c r="B138" i="3"/>
  <c r="D138" i="3" s="1"/>
  <c r="B139" i="3"/>
  <c r="D139" i="3" s="1"/>
  <c r="B140" i="3"/>
  <c r="D140" i="3" s="1"/>
  <c r="B141" i="3"/>
  <c r="D141" i="3" s="1"/>
  <c r="B2" i="3"/>
  <c r="D2" i="3" s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2" i="3"/>
  <c r="V502" i="3" l="1" a="1"/>
  <c r="V502" i="3" s="1"/>
  <c r="V524" i="3" a="1"/>
  <c r="V524" i="3" s="1"/>
  <c r="V532" i="3" a="1"/>
  <c r="V532" i="3" s="1"/>
  <c r="V540" i="3" a="1"/>
  <c r="V540" i="3" s="1"/>
  <c r="V546" i="3" a="1"/>
  <c r="V546" i="3" s="1"/>
  <c r="V555" i="3" a="1"/>
  <c r="V555" i="3" s="1"/>
  <c r="V570" i="3" a="1"/>
  <c r="V570" i="3" s="1"/>
  <c r="V576" i="3" a="1"/>
  <c r="V576" i="3" s="1"/>
  <c r="V586" i="3" a="1"/>
  <c r="V586" i="3" s="1"/>
  <c r="V592" i="3" a="1"/>
  <c r="V592" i="3" s="1"/>
  <c r="V602" i="3" a="1"/>
  <c r="V602" i="3" s="1"/>
  <c r="V607" i="3" a="1"/>
  <c r="V607" i="3" s="1"/>
  <c r="V620" i="3" a="1"/>
  <c r="V620" i="3" s="1"/>
  <c r="V628" i="3" a="1"/>
  <c r="V628" i="3" s="1"/>
  <c r="V632" i="3" a="1"/>
  <c r="V632" i="3" s="1"/>
  <c r="V635" i="3" a="1"/>
  <c r="V635" i="3" s="1"/>
  <c r="V638" i="3" a="1"/>
  <c r="V638" i="3" s="1"/>
  <c r="V650" i="3" a="1"/>
  <c r="V650" i="3" s="1"/>
  <c r="V656" i="3" a="1"/>
  <c r="V656" i="3" s="1"/>
  <c r="V660" i="3" a="1"/>
  <c r="V660" i="3" s="1"/>
  <c r="V686" i="3" a="1"/>
  <c r="V686" i="3" s="1"/>
  <c r="V691" i="3" a="1"/>
  <c r="V691" i="3" s="1"/>
  <c r="V698" i="3" a="1"/>
  <c r="V698" i="3" s="1"/>
  <c r="V711" i="3" a="1"/>
  <c r="V711" i="3" s="1"/>
  <c r="V713" i="3" a="1"/>
  <c r="V713" i="3" s="1"/>
  <c r="V717" i="3" a="1"/>
  <c r="V717" i="3" s="1"/>
  <c r="V721" i="3" a="1"/>
  <c r="V721" i="3" s="1"/>
  <c r="V525" i="3" a="1"/>
  <c r="V525" i="3" s="1"/>
  <c r="V528" i="3" a="1"/>
  <c r="V528" i="3" s="1"/>
  <c r="V530" i="3" a="1"/>
  <c r="V530" i="3" s="1"/>
  <c r="V541" i="3" a="1"/>
  <c r="V541" i="3" s="1"/>
  <c r="V547" i="3" a="1"/>
  <c r="V547" i="3" s="1"/>
  <c r="V556" i="3" a="1"/>
  <c r="V556" i="3" s="1"/>
  <c r="V558" i="3" a="1"/>
  <c r="V558" i="3" s="1"/>
  <c r="V567" i="3" a="1"/>
  <c r="V567" i="3" s="1"/>
  <c r="V571" i="3" a="1"/>
  <c r="V571" i="3" s="1"/>
  <c r="V577" i="3" a="1"/>
  <c r="V577" i="3" s="1"/>
  <c r="V587" i="3" a="1"/>
  <c r="V587" i="3" s="1"/>
  <c r="V593" i="3" a="1"/>
  <c r="V593" i="3" s="1"/>
  <c r="V603" i="3" a="1"/>
  <c r="V603" i="3" s="1"/>
  <c r="V612" i="3" a="1"/>
  <c r="V612" i="3" s="1"/>
  <c r="V617" i="3" a="1"/>
  <c r="V617" i="3" s="1"/>
  <c r="V625" i="3" a="1"/>
  <c r="V625" i="3" s="1"/>
  <c r="V629" i="3" a="1"/>
  <c r="V629" i="3" s="1"/>
  <c r="V633" i="3" a="1"/>
  <c r="V633" i="3" s="1"/>
  <c r="V645" i="3" a="1"/>
  <c r="V645" i="3" s="1"/>
  <c r="V651" i="3" a="1"/>
  <c r="V651" i="3" s="1"/>
  <c r="V681" i="3" a="1"/>
  <c r="V681" i="3" s="1"/>
  <c r="V687" i="3" a="1"/>
  <c r="V687" i="3" s="1"/>
  <c r="V692" i="3" a="1"/>
  <c r="V692" i="3" s="1"/>
  <c r="V695" i="3" a="1"/>
  <c r="V695" i="3" s="1"/>
  <c r="V700" i="3" a="1"/>
  <c r="V700" i="3" s="1"/>
  <c r="V714" i="3" a="1"/>
  <c r="V714" i="3" s="1"/>
  <c r="V718" i="3" a="1"/>
  <c r="V718" i="3" s="1"/>
  <c r="V504" i="3" a="1"/>
  <c r="V504" i="3" s="1"/>
  <c r="V534" i="3" a="1"/>
  <c r="V534" i="3" s="1"/>
  <c r="V537" i="3" a="1"/>
  <c r="V537" i="3" s="1"/>
  <c r="V548" i="3" a="1"/>
  <c r="V548" i="3" s="1"/>
  <c r="V550" i="3" a="1"/>
  <c r="V550" i="3" s="1"/>
  <c r="V573" i="3" a="1"/>
  <c r="V573" i="3" s="1"/>
  <c r="V583" i="3" a="1"/>
  <c r="V583" i="3" s="1"/>
  <c r="V589" i="3" a="1"/>
  <c r="V589" i="3" s="1"/>
  <c r="V599" i="3" a="1"/>
  <c r="V599" i="3" s="1"/>
  <c r="V605" i="3" a="1"/>
  <c r="V605" i="3" s="1"/>
  <c r="V615" i="3" a="1"/>
  <c r="V615" i="3" s="1"/>
  <c r="V623" i="3" a="1"/>
  <c r="V623" i="3" s="1"/>
  <c r="V634" i="3" a="1"/>
  <c r="V634" i="3" s="1"/>
  <c r="V636" i="3" a="1"/>
  <c r="V636" i="3" s="1"/>
  <c r="V639" i="3" a="1"/>
  <c r="V639" i="3" s="1"/>
  <c r="V647" i="3" a="1"/>
  <c r="V647" i="3" s="1"/>
  <c r="V661" i="3" a="1"/>
  <c r="V661" i="3" s="1"/>
  <c r="V665" i="3" a="1"/>
  <c r="V665" i="3" s="1"/>
  <c r="V669" i="3" a="1"/>
  <c r="V669" i="3" s="1"/>
  <c r="V673" i="3" a="1"/>
  <c r="V673" i="3" s="1"/>
  <c r="V677" i="3" a="1"/>
  <c r="V677" i="3" s="1"/>
  <c r="V683" i="3" a="1"/>
  <c r="V683" i="3" s="1"/>
  <c r="V693" i="3" a="1"/>
  <c r="V693" i="3" s="1"/>
  <c r="V696" i="3" a="1"/>
  <c r="V696" i="3" s="1"/>
  <c r="V704" i="3" a="1"/>
  <c r="V704" i="3" s="1"/>
  <c r="V708" i="3" a="1"/>
  <c r="V708" i="3" s="1"/>
  <c r="V727" i="3" a="1"/>
  <c r="V727" i="3" s="1"/>
  <c r="V730" i="3" a="1"/>
  <c r="V730" i="3" s="1"/>
  <c r="V526" i="3" a="1"/>
  <c r="V526" i="3" s="1"/>
  <c r="V536" i="3" a="1"/>
  <c r="V536" i="3" s="1"/>
  <c r="V551" i="3" a="1"/>
  <c r="V551" i="3" s="1"/>
  <c r="V559" i="3" a="1"/>
  <c r="V559" i="3" s="1"/>
  <c r="V564" i="3" a="1"/>
  <c r="V564" i="3" s="1"/>
  <c r="V578" i="3" a="1"/>
  <c r="V578" i="3" s="1"/>
  <c r="V584" i="3" a="1"/>
  <c r="V584" i="3" s="1"/>
  <c r="V594" i="3" a="1"/>
  <c r="V594" i="3" s="1"/>
  <c r="V600" i="3" a="1"/>
  <c r="V600" i="3" s="1"/>
  <c r="V609" i="3" a="1"/>
  <c r="V609" i="3" s="1"/>
  <c r="V613" i="3" a="1"/>
  <c r="V613" i="3" s="1"/>
  <c r="V616" i="3" a="1"/>
  <c r="V616" i="3" s="1"/>
  <c r="V624" i="3" a="1"/>
  <c r="V624" i="3" s="1"/>
  <c r="V640" i="3" a="1"/>
  <c r="V640" i="3" s="1"/>
  <c r="V648" i="3" a="1"/>
  <c r="V648" i="3" s="1"/>
  <c r="V662" i="3" a="1"/>
  <c r="V662" i="3" s="1"/>
  <c r="V666" i="3" a="1"/>
  <c r="V666" i="3" s="1"/>
  <c r="V670" i="3" a="1"/>
  <c r="V670" i="3" s="1"/>
  <c r="V674" i="3" a="1"/>
  <c r="V674" i="3" s="1"/>
  <c r="V678" i="3" a="1"/>
  <c r="V678" i="3" s="1"/>
  <c r="V684" i="3" a="1"/>
  <c r="V684" i="3" s="1"/>
  <c r="V694" i="3" a="1"/>
  <c r="V694" i="3" s="1"/>
  <c r="V699" i="3" a="1"/>
  <c r="V699" i="3" s="1"/>
  <c r="V701" i="3" a="1"/>
  <c r="V701" i="3" s="1"/>
  <c r="V705" i="3" a="1"/>
  <c r="V705" i="3" s="1"/>
  <c r="V736" i="3" a="1"/>
  <c r="V736" i="3" s="1"/>
  <c r="V754" i="3" a="1"/>
  <c r="V754" i="3" s="1"/>
  <c r="V543" i="3" a="1"/>
  <c r="V543" i="3" s="1"/>
  <c r="V552" i="3" a="1"/>
  <c r="V552" i="3" s="1"/>
  <c r="V554" i="3" a="1"/>
  <c r="V554" i="3" s="1"/>
  <c r="V560" i="3" a="1"/>
  <c r="V560" i="3" s="1"/>
  <c r="V579" i="3" a="1"/>
  <c r="V579" i="3" s="1"/>
  <c r="V585" i="3" a="1"/>
  <c r="V585" i="3" s="1"/>
  <c r="V595" i="3" a="1"/>
  <c r="V595" i="3" s="1"/>
  <c r="V601" i="3" a="1"/>
  <c r="V601" i="3" s="1"/>
  <c r="V621" i="3" a="1"/>
  <c r="V621" i="3" s="1"/>
  <c r="V641" i="3" a="1"/>
  <c r="V641" i="3" s="1"/>
  <c r="V653" i="3" a="1"/>
  <c r="V653" i="3" s="1"/>
  <c r="V657" i="3" a="1"/>
  <c r="V657" i="3" s="1"/>
  <c r="V663" i="3" a="1"/>
  <c r="V663" i="3" s="1"/>
  <c r="V667" i="3" a="1"/>
  <c r="V667" i="3" s="1"/>
  <c r="V671" i="3" a="1"/>
  <c r="V671" i="3" s="1"/>
  <c r="V675" i="3" a="1"/>
  <c r="V675" i="3" s="1"/>
  <c r="V679" i="3" a="1"/>
  <c r="V679" i="3" s="1"/>
  <c r="V689" i="3" a="1"/>
  <c r="V689" i="3" s="1"/>
  <c r="V702" i="3" a="1"/>
  <c r="V702" i="3" s="1"/>
  <c r="V706" i="3" a="1"/>
  <c r="V706" i="3" s="1"/>
  <c r="V712" i="3" a="1"/>
  <c r="V712" i="3" s="1"/>
  <c r="V723" i="3" a="1"/>
  <c r="V723" i="3" s="1"/>
  <c r="V725" i="3" a="1"/>
  <c r="V725" i="3" s="1"/>
  <c r="V732" i="3" a="1"/>
  <c r="V732" i="3" s="1"/>
  <c r="V737" i="3" a="1"/>
  <c r="V737" i="3" s="1"/>
  <c r="V739" i="3" a="1"/>
  <c r="V739" i="3" s="1"/>
  <c r="V747" i="3" a="1"/>
  <c r="V747" i="3" s="1"/>
  <c r="V503" i="3" a="1"/>
  <c r="V503" i="3" s="1"/>
  <c r="V505" i="3" a="1"/>
  <c r="V505" i="3" s="1"/>
  <c r="V507" i="3" a="1"/>
  <c r="V507" i="3" s="1"/>
  <c r="V509" i="3" a="1"/>
  <c r="V509" i="3" s="1"/>
  <c r="V511" i="3" a="1"/>
  <c r="V511" i="3" s="1"/>
  <c r="V513" i="3" a="1"/>
  <c r="V513" i="3" s="1"/>
  <c r="V515" i="3" a="1"/>
  <c r="V515" i="3" s="1"/>
  <c r="V517" i="3" a="1"/>
  <c r="V517" i="3" s="1"/>
  <c r="V519" i="3" a="1"/>
  <c r="V519" i="3" s="1"/>
  <c r="V521" i="3" a="1"/>
  <c r="V521" i="3" s="1"/>
  <c r="V523" i="3" a="1"/>
  <c r="V523" i="3" s="1"/>
  <c r="V529" i="3" a="1"/>
  <c r="V529" i="3" s="1"/>
  <c r="V535" i="3" a="1"/>
  <c r="V535" i="3" s="1"/>
  <c r="V544" i="3" a="1"/>
  <c r="V544" i="3" s="1"/>
  <c r="V553" i="3" a="1"/>
  <c r="V553" i="3" s="1"/>
  <c r="V561" i="3" a="1"/>
  <c r="V561" i="3" s="1"/>
  <c r="V566" i="3" a="1"/>
  <c r="V566" i="3" s="1"/>
  <c r="V569" i="3" a="1"/>
  <c r="V569" i="3" s="1"/>
  <c r="V574" i="3" a="1"/>
  <c r="V574" i="3" s="1"/>
  <c r="V580" i="3" a="1"/>
  <c r="V580" i="3" s="1"/>
  <c r="V590" i="3" a="1"/>
  <c r="V590" i="3" s="1"/>
  <c r="V596" i="3" a="1"/>
  <c r="V596" i="3" s="1"/>
  <c r="V606" i="3" a="1"/>
  <c r="V606" i="3" s="1"/>
  <c r="V610" i="3" a="1"/>
  <c r="V610" i="3" s="1"/>
  <c r="V622" i="3" a="1"/>
  <c r="V622" i="3" s="1"/>
  <c r="V637" i="3" a="1"/>
  <c r="V637" i="3" s="1"/>
  <c r="V527" i="3" a="1"/>
  <c r="V527" i="3" s="1"/>
  <c r="V533" i="3" a="1"/>
  <c r="V533" i="3" s="1"/>
  <c r="V538" i="3" a="1"/>
  <c r="V538" i="3" s="1"/>
  <c r="V545" i="3" a="1"/>
  <c r="V545" i="3" s="1"/>
  <c r="V549" i="3" a="1"/>
  <c r="V549" i="3" s="1"/>
  <c r="V562" i="3" a="1"/>
  <c r="V562" i="3" s="1"/>
  <c r="V565" i="3" a="1"/>
  <c r="V565" i="3" s="1"/>
  <c r="V575" i="3" a="1"/>
  <c r="V575" i="3" s="1"/>
  <c r="V581" i="3" a="1"/>
  <c r="V581" i="3" s="1"/>
  <c r="V591" i="3" a="1"/>
  <c r="V591" i="3" s="1"/>
  <c r="V597" i="3" a="1"/>
  <c r="V597" i="3" s="1"/>
  <c r="V611" i="3" a="1"/>
  <c r="V611" i="3" s="1"/>
  <c r="V614" i="3" a="1"/>
  <c r="V614" i="3" s="1"/>
  <c r="V619" i="3" a="1"/>
  <c r="V619" i="3" s="1"/>
  <c r="V627" i="3" a="1"/>
  <c r="V627" i="3" s="1"/>
  <c r="V631" i="3" a="1"/>
  <c r="V631" i="3" s="1"/>
  <c r="V643" i="3" a="1"/>
  <c r="V643" i="3" s="1"/>
  <c r="V649" i="3" a="1"/>
  <c r="V649" i="3" s="1"/>
  <c r="V655" i="3" a="1"/>
  <c r="V655" i="3" s="1"/>
  <c r="V659" i="3" a="1"/>
  <c r="V659" i="3" s="1"/>
  <c r="V685" i="3" a="1"/>
  <c r="V685" i="3" s="1"/>
  <c r="V697" i="3" a="1"/>
  <c r="V697" i="3" s="1"/>
  <c r="V710" i="3" a="1"/>
  <c r="V710" i="3" s="1"/>
  <c r="V716" i="3" a="1"/>
  <c r="V716" i="3" s="1"/>
  <c r="V720" i="3" a="1"/>
  <c r="V720" i="3" s="1"/>
  <c r="V726" i="3" a="1"/>
  <c r="V726" i="3" s="1"/>
  <c r="V741" i="3" a="1"/>
  <c r="V741" i="3" s="1"/>
  <c r="V749" i="3" a="1"/>
  <c r="V749" i="3" s="1"/>
  <c r="V756" i="3" a="1"/>
  <c r="V756" i="3" s="1"/>
  <c r="V506" i="3" a="1"/>
  <c r="V506" i="3" s="1"/>
  <c r="V522" i="3" a="1"/>
  <c r="V522" i="3" s="1"/>
  <c r="V539" i="3" a="1"/>
  <c r="V539" i="3" s="1"/>
  <c r="V563" i="3" a="1"/>
  <c r="V563" i="3" s="1"/>
  <c r="V598" i="3" a="1"/>
  <c r="V598" i="3" s="1"/>
  <c r="V626" i="3" a="1"/>
  <c r="V626" i="3" s="1"/>
  <c r="V646" i="3" a="1"/>
  <c r="V646" i="3" s="1"/>
  <c r="V682" i="3" a="1"/>
  <c r="V682" i="3" s="1"/>
  <c r="V742" i="3" a="1"/>
  <c r="V742" i="3" s="1"/>
  <c r="V746" i="3" a="1"/>
  <c r="V746" i="3" s="1"/>
  <c r="V750" i="3" a="1"/>
  <c r="V750" i="3" s="1"/>
  <c r="V767" i="3" a="1"/>
  <c r="V767" i="3" s="1"/>
  <c r="V781" i="3" a="1"/>
  <c r="V781" i="3" s="1"/>
  <c r="V783" i="3" a="1"/>
  <c r="V783" i="3" s="1"/>
  <c r="V785" i="3" a="1"/>
  <c r="V785" i="3" s="1"/>
  <c r="V787" i="3" a="1"/>
  <c r="V787" i="3" s="1"/>
  <c r="V812" i="3" a="1"/>
  <c r="V812" i="3" s="1"/>
  <c r="V825" i="3" a="1"/>
  <c r="V825" i="3" s="1"/>
  <c r="V828" i="3" a="1"/>
  <c r="V828" i="3" s="1"/>
  <c r="V839" i="3" a="1"/>
  <c r="V839" i="3" s="1"/>
  <c r="V845" i="3" a="1"/>
  <c r="V845" i="3" s="1"/>
  <c r="V857" i="3" a="1"/>
  <c r="V857" i="3" s="1"/>
  <c r="V865" i="3" a="1"/>
  <c r="V865" i="3" s="1"/>
  <c r="V871" i="3" a="1"/>
  <c r="V871" i="3" s="1"/>
  <c r="V508" i="3" a="1"/>
  <c r="V508" i="3" s="1"/>
  <c r="V604" i="3" a="1"/>
  <c r="V604" i="3" s="1"/>
  <c r="V630" i="3" a="1"/>
  <c r="V630" i="3" s="1"/>
  <c r="V668" i="3" a="1"/>
  <c r="V668" i="3" s="1"/>
  <c r="V728" i="3" a="1"/>
  <c r="V728" i="3" s="1"/>
  <c r="V733" i="3" a="1"/>
  <c r="V733" i="3" s="1"/>
  <c r="V738" i="3" a="1"/>
  <c r="V738" i="3" s="1"/>
  <c r="V765" i="3" a="1"/>
  <c r="V765" i="3" s="1"/>
  <c r="V770" i="3" a="1"/>
  <c r="V770" i="3" s="1"/>
  <c r="V774" i="3" a="1"/>
  <c r="V774" i="3" s="1"/>
  <c r="V780" i="3" a="1"/>
  <c r="V780" i="3" s="1"/>
  <c r="V801" i="3" a="1"/>
  <c r="V801" i="3" s="1"/>
  <c r="V805" i="3" a="1"/>
  <c r="V805" i="3" s="1"/>
  <c r="V809" i="3" a="1"/>
  <c r="V809" i="3" s="1"/>
  <c r="V819" i="3" a="1"/>
  <c r="V819" i="3" s="1"/>
  <c r="V822" i="3" a="1"/>
  <c r="V822" i="3" s="1"/>
  <c r="V835" i="3" a="1"/>
  <c r="V835" i="3" s="1"/>
  <c r="V840" i="3" a="1"/>
  <c r="V840" i="3" s="1"/>
  <c r="V846" i="3" a="1"/>
  <c r="V846" i="3" s="1"/>
  <c r="V851" i="3" a="1"/>
  <c r="V851" i="3" s="1"/>
  <c r="V858" i="3" a="1"/>
  <c r="V858" i="3" s="1"/>
  <c r="V866" i="3" a="1"/>
  <c r="V866" i="3" s="1"/>
  <c r="V872" i="3" a="1"/>
  <c r="V872" i="3" s="1"/>
  <c r="V510" i="3" a="1"/>
  <c r="V510" i="3" s="1"/>
  <c r="V542" i="3" a="1"/>
  <c r="V542" i="3" s="1"/>
  <c r="V568" i="3" a="1"/>
  <c r="V568" i="3" s="1"/>
  <c r="V608" i="3" a="1"/>
  <c r="V608" i="3" s="1"/>
  <c r="V652" i="3" a="1"/>
  <c r="V652" i="3" s="1"/>
  <c r="V688" i="3" a="1"/>
  <c r="V688" i="3" s="1"/>
  <c r="V715" i="3" a="1"/>
  <c r="V715" i="3" s="1"/>
  <c r="V729" i="3" a="1"/>
  <c r="V729" i="3" s="1"/>
  <c r="V734" i="3" a="1"/>
  <c r="V734" i="3" s="1"/>
  <c r="V743" i="3" a="1"/>
  <c r="V743" i="3" s="1"/>
  <c r="V748" i="3" a="1"/>
  <c r="V748" i="3" s="1"/>
  <c r="V751" i="3" a="1"/>
  <c r="V751" i="3" s="1"/>
  <c r="V760" i="3" a="1"/>
  <c r="V760" i="3" s="1"/>
  <c r="V777" i="3" a="1"/>
  <c r="V777" i="3" s="1"/>
  <c r="V779" i="3" a="1"/>
  <c r="V779" i="3" s="1"/>
  <c r="V793" i="3" a="1"/>
  <c r="V793" i="3" s="1"/>
  <c r="V813" i="3" a="1"/>
  <c r="V813" i="3" s="1"/>
  <c r="V816" i="3" a="1"/>
  <c r="V816" i="3" s="1"/>
  <c r="V829" i="3" a="1"/>
  <c r="V829" i="3" s="1"/>
  <c r="V832" i="3" a="1"/>
  <c r="V832" i="3" s="1"/>
  <c r="V847" i="3" a="1"/>
  <c r="V847" i="3" s="1"/>
  <c r="V852" i="3" a="1"/>
  <c r="V852" i="3" s="1"/>
  <c r="V859" i="3" a="1"/>
  <c r="V859" i="3" s="1"/>
  <c r="V873" i="3" a="1"/>
  <c r="V873" i="3" s="1"/>
  <c r="V886" i="3" a="1"/>
  <c r="V886" i="3" s="1"/>
  <c r="V512" i="3" a="1"/>
  <c r="V512" i="3" s="1"/>
  <c r="V531" i="3" a="1"/>
  <c r="V531" i="3" s="1"/>
  <c r="V572" i="3" a="1"/>
  <c r="V572" i="3" s="1"/>
  <c r="V654" i="3" a="1"/>
  <c r="V654" i="3" s="1"/>
  <c r="V672" i="3" a="1"/>
  <c r="V672" i="3" s="1"/>
  <c r="V690" i="3" a="1"/>
  <c r="V690" i="3" s="1"/>
  <c r="V703" i="3" a="1"/>
  <c r="V703" i="3" s="1"/>
  <c r="V724" i="3" a="1"/>
  <c r="V724" i="3" s="1"/>
  <c r="V740" i="3" a="1"/>
  <c r="V740" i="3" s="1"/>
  <c r="V744" i="3" a="1"/>
  <c r="V744" i="3" s="1"/>
  <c r="V762" i="3" a="1"/>
  <c r="V762" i="3" s="1"/>
  <c r="V776" i="3" a="1"/>
  <c r="V776" i="3" s="1"/>
  <c r="V782" i="3" a="1"/>
  <c r="V782" i="3" s="1"/>
  <c r="V786" i="3" a="1"/>
  <c r="V786" i="3" s="1"/>
  <c r="V792" i="3" a="1"/>
  <c r="V792" i="3" s="1"/>
  <c r="V794" i="3" a="1"/>
  <c r="V794" i="3" s="1"/>
  <c r="V802" i="3" a="1"/>
  <c r="V802" i="3" s="1"/>
  <c r="V806" i="3" a="1"/>
  <c r="V806" i="3" s="1"/>
  <c r="V810" i="3" a="1"/>
  <c r="V810" i="3" s="1"/>
  <c r="V823" i="3" a="1"/>
  <c r="V823" i="3" s="1"/>
  <c r="V826" i="3" a="1"/>
  <c r="V826" i="3" s="1"/>
  <c r="V853" i="3" a="1"/>
  <c r="V853" i="3" s="1"/>
  <c r="V860" i="3" a="1"/>
  <c r="V860" i="3" s="1"/>
  <c r="V867" i="3" a="1"/>
  <c r="V867" i="3" s="1"/>
  <c r="V514" i="3" a="1"/>
  <c r="V514" i="3" s="1"/>
  <c r="V719" i="3" a="1"/>
  <c r="V719" i="3" s="1"/>
  <c r="V745" i="3" a="1"/>
  <c r="V745" i="3" s="1"/>
  <c r="V752" i="3" a="1"/>
  <c r="V752" i="3" s="1"/>
  <c r="V755" i="3" a="1"/>
  <c r="V755" i="3" s="1"/>
  <c r="V758" i="3" a="1"/>
  <c r="V758" i="3" s="1"/>
  <c r="V763" i="3" a="1"/>
  <c r="V763" i="3" s="1"/>
  <c r="V766" i="3" a="1"/>
  <c r="V766" i="3" s="1"/>
  <c r="V789" i="3" a="1"/>
  <c r="V789" i="3" s="1"/>
  <c r="V791" i="3" a="1"/>
  <c r="V791" i="3" s="1"/>
  <c r="V797" i="3" a="1"/>
  <c r="V797" i="3" s="1"/>
  <c r="V799" i="3" a="1"/>
  <c r="V799" i="3" s="1"/>
  <c r="V817" i="3" a="1"/>
  <c r="V817" i="3" s="1"/>
  <c r="V820" i="3" a="1"/>
  <c r="V820" i="3" s="1"/>
  <c r="V833" i="3" a="1"/>
  <c r="V833" i="3" s="1"/>
  <c r="V836" i="3" a="1"/>
  <c r="V836" i="3" s="1"/>
  <c r="V841" i="3" a="1"/>
  <c r="V841" i="3" s="1"/>
  <c r="V854" i="3" a="1"/>
  <c r="V854" i="3" s="1"/>
  <c r="V861" i="3" a="1"/>
  <c r="V861" i="3" s="1"/>
  <c r="V875" i="3" a="1"/>
  <c r="V875" i="3" s="1"/>
  <c r="V881" i="3" a="1"/>
  <c r="V881" i="3" s="1"/>
  <c r="V892" i="3" a="1"/>
  <c r="V892" i="3" s="1"/>
  <c r="V898" i="3" a="1"/>
  <c r="V898" i="3" s="1"/>
  <c r="V907" i="3" a="1"/>
  <c r="V907" i="3" s="1"/>
  <c r="V516" i="3" a="1"/>
  <c r="V516" i="3" s="1"/>
  <c r="V582" i="3" a="1"/>
  <c r="V582" i="3" s="1"/>
  <c r="V618" i="3" a="1"/>
  <c r="V618" i="3" s="1"/>
  <c r="V642" i="3" a="1"/>
  <c r="V642" i="3" s="1"/>
  <c r="V658" i="3" a="1"/>
  <c r="V658" i="3" s="1"/>
  <c r="V676" i="3" a="1"/>
  <c r="V676" i="3" s="1"/>
  <c r="V707" i="3" a="1"/>
  <c r="V707" i="3" s="1"/>
  <c r="V731" i="3" a="1"/>
  <c r="V731" i="3" s="1"/>
  <c r="V735" i="3" a="1"/>
  <c r="V735" i="3" s="1"/>
  <c r="V753" i="3" a="1"/>
  <c r="V753" i="3" s="1"/>
  <c r="V764" i="3" a="1"/>
  <c r="V764" i="3" s="1"/>
  <c r="V772" i="3" a="1"/>
  <c r="V772" i="3" s="1"/>
  <c r="V778" i="3" a="1"/>
  <c r="V778" i="3" s="1"/>
  <c r="V796" i="3" a="1"/>
  <c r="V796" i="3" s="1"/>
  <c r="V803" i="3" a="1"/>
  <c r="V803" i="3" s="1"/>
  <c r="V807" i="3" a="1"/>
  <c r="V807" i="3" s="1"/>
  <c r="V811" i="3" a="1"/>
  <c r="V811" i="3" s="1"/>
  <c r="V814" i="3" a="1"/>
  <c r="V814" i="3" s="1"/>
  <c r="V827" i="3" a="1"/>
  <c r="V827" i="3" s="1"/>
  <c r="V830" i="3" a="1"/>
  <c r="V830" i="3" s="1"/>
  <c r="V837" i="3" a="1"/>
  <c r="V837" i="3" s="1"/>
  <c r="V842" i="3" a="1"/>
  <c r="V842" i="3" s="1"/>
  <c r="V848" i="3" a="1"/>
  <c r="V848" i="3" s="1"/>
  <c r="V518" i="3" a="1"/>
  <c r="V518" i="3" s="1"/>
  <c r="V557" i="3" a="1"/>
  <c r="V557" i="3" s="1"/>
  <c r="V588" i="3" a="1"/>
  <c r="V588" i="3" s="1"/>
  <c r="V757" i="3" a="1"/>
  <c r="V757" i="3" s="1"/>
  <c r="V761" i="3" a="1"/>
  <c r="V761" i="3" s="1"/>
  <c r="V769" i="3" a="1"/>
  <c r="V769" i="3" s="1"/>
  <c r="V771" i="3" a="1"/>
  <c r="V771" i="3" s="1"/>
  <c r="V773" i="3" a="1"/>
  <c r="V773" i="3" s="1"/>
  <c r="V775" i="3" a="1"/>
  <c r="V775" i="3" s="1"/>
  <c r="V795" i="3" a="1"/>
  <c r="V795" i="3" s="1"/>
  <c r="V821" i="3" a="1"/>
  <c r="V821" i="3" s="1"/>
  <c r="V824" i="3" a="1"/>
  <c r="V824" i="3" s="1"/>
  <c r="V843" i="3" a="1"/>
  <c r="V843" i="3" s="1"/>
  <c r="V849" i="3" a="1"/>
  <c r="V849" i="3" s="1"/>
  <c r="V855" i="3" a="1"/>
  <c r="V855" i="3" s="1"/>
  <c r="V863" i="3" a="1"/>
  <c r="V863" i="3" s="1"/>
  <c r="V869" i="3" a="1"/>
  <c r="V869" i="3" s="1"/>
  <c r="V876" i="3" a="1"/>
  <c r="V876" i="3" s="1"/>
  <c r="V883" i="3" a="1"/>
  <c r="V883" i="3" s="1"/>
  <c r="V889" i="3" a="1"/>
  <c r="V889" i="3" s="1"/>
  <c r="V894" i="3" a="1"/>
  <c r="V894" i="3" s="1"/>
  <c r="V911" i="3" a="1"/>
  <c r="V911" i="3" s="1"/>
  <c r="V924" i="3" a="1"/>
  <c r="V924" i="3" s="1"/>
  <c r="V926" i="3" a="1"/>
  <c r="V926" i="3" s="1"/>
  <c r="V520" i="3" a="1"/>
  <c r="V520" i="3" s="1"/>
  <c r="V644" i="3" a="1"/>
  <c r="V644" i="3" s="1"/>
  <c r="V664" i="3" a="1"/>
  <c r="V664" i="3" s="1"/>
  <c r="V680" i="3" a="1"/>
  <c r="V680" i="3" s="1"/>
  <c r="V709" i="3" a="1"/>
  <c r="V709" i="3" s="1"/>
  <c r="V722" i="3" a="1"/>
  <c r="V722" i="3" s="1"/>
  <c r="V759" i="3" a="1"/>
  <c r="V759" i="3" s="1"/>
  <c r="V768" i="3" a="1"/>
  <c r="V768" i="3" s="1"/>
  <c r="V784" i="3" a="1"/>
  <c r="V784" i="3" s="1"/>
  <c r="V788" i="3" a="1"/>
  <c r="V788" i="3" s="1"/>
  <c r="V790" i="3" a="1"/>
  <c r="V790" i="3" s="1"/>
  <c r="V798" i="3" a="1"/>
  <c r="V798" i="3" s="1"/>
  <c r="V800" i="3" a="1"/>
  <c r="V800" i="3" s="1"/>
  <c r="V804" i="3" a="1"/>
  <c r="V804" i="3" s="1"/>
  <c r="V808" i="3" a="1"/>
  <c r="V808" i="3" s="1"/>
  <c r="V815" i="3" a="1"/>
  <c r="V815" i="3" s="1"/>
  <c r="V818" i="3" a="1"/>
  <c r="V818" i="3" s="1"/>
  <c r="V831" i="3" a="1"/>
  <c r="V831" i="3" s="1"/>
  <c r="V834" i="3" a="1"/>
  <c r="V834" i="3" s="1"/>
  <c r="V838" i="3" a="1"/>
  <c r="V838" i="3" s="1"/>
  <c r="V844" i="3" a="1"/>
  <c r="V844" i="3" s="1"/>
  <c r="V850" i="3" a="1"/>
  <c r="V850" i="3" s="1"/>
  <c r="V856" i="3" a="1"/>
  <c r="V856" i="3" s="1"/>
  <c r="V864" i="3" a="1"/>
  <c r="V864" i="3" s="1"/>
  <c r="V879" i="3" a="1"/>
  <c r="V879" i="3" s="1"/>
  <c r="V890" i="3" a="1"/>
  <c r="V890" i="3" s="1"/>
  <c r="V904" i="3" a="1"/>
  <c r="V904" i="3" s="1"/>
  <c r="V939" i="3" a="1"/>
  <c r="V939" i="3" s="1"/>
  <c r="V941" i="3" a="1"/>
  <c r="V941" i="3" s="1"/>
  <c r="V955" i="3" a="1"/>
  <c r="V955" i="3" s="1"/>
  <c r="V957" i="3" a="1"/>
  <c r="V957" i="3" s="1"/>
  <c r="V971" i="3" a="1"/>
  <c r="V971" i="3" s="1"/>
  <c r="V973" i="3" a="1"/>
  <c r="V973" i="3" s="1"/>
  <c r="V987" i="3" a="1"/>
  <c r="V987" i="3" s="1"/>
  <c r="V989" i="3" a="1"/>
  <c r="V989" i="3" s="1"/>
  <c r="V993" i="3" a="1"/>
  <c r="V993" i="3" s="1"/>
  <c r="V992" i="3" a="1"/>
  <c r="V992" i="3" s="1"/>
  <c r="V965" i="3" a="1"/>
  <c r="V965" i="3" s="1"/>
  <c r="V982" i="3" a="1"/>
  <c r="V982" i="3" s="1"/>
  <c r="V862" i="3" a="1"/>
  <c r="V862" i="3" s="1"/>
  <c r="V880" i="3" a="1"/>
  <c r="V880" i="3" s="1"/>
  <c r="V900" i="3" a="1"/>
  <c r="V900" i="3" s="1"/>
  <c r="V940" i="3" a="1"/>
  <c r="V940" i="3" s="1"/>
  <c r="V942" i="3" a="1"/>
  <c r="V942" i="3" s="1"/>
  <c r="V956" i="3" a="1"/>
  <c r="V956" i="3" s="1"/>
  <c r="V958" i="3" a="1"/>
  <c r="V958" i="3" s="1"/>
  <c r="V972" i="3" a="1"/>
  <c r="V972" i="3" s="1"/>
  <c r="V974" i="3" a="1"/>
  <c r="V974" i="3" s="1"/>
  <c r="V988" i="3" a="1"/>
  <c r="V988" i="3" s="1"/>
  <c r="V990" i="3" a="1"/>
  <c r="V990" i="3" s="1"/>
  <c r="V976" i="3" a="1"/>
  <c r="V976" i="3" s="1"/>
  <c r="V949" i="3" a="1"/>
  <c r="V949" i="3" s="1"/>
  <c r="V995" i="3" a="1"/>
  <c r="V995" i="3" s="1"/>
  <c r="V868" i="3" a="1"/>
  <c r="V868" i="3" s="1"/>
  <c r="V882" i="3" a="1"/>
  <c r="V882" i="3" s="1"/>
  <c r="V891" i="3" a="1"/>
  <c r="V891" i="3" s="1"/>
  <c r="V896" i="3" a="1"/>
  <c r="V896" i="3" s="1"/>
  <c r="V929" i="3" a="1"/>
  <c r="V929" i="3" s="1"/>
  <c r="V943" i="3" a="1"/>
  <c r="V943" i="3" s="1"/>
  <c r="V945" i="3" a="1"/>
  <c r="V945" i="3" s="1"/>
  <c r="V959" i="3" a="1"/>
  <c r="V959" i="3" s="1"/>
  <c r="V961" i="3" a="1"/>
  <c r="V961" i="3" s="1"/>
  <c r="V975" i="3" a="1"/>
  <c r="V975" i="3" s="1"/>
  <c r="V977" i="3" a="1"/>
  <c r="V977" i="3" s="1"/>
  <c r="V991" i="3" a="1"/>
  <c r="V991" i="3" s="1"/>
  <c r="V978" i="3" a="1"/>
  <c r="V978" i="3" s="1"/>
  <c r="V979" i="3" a="1"/>
  <c r="V979" i="3" s="1"/>
  <c r="V996" i="3" a="1"/>
  <c r="V996" i="3" s="1"/>
  <c r="V870" i="3" a="1"/>
  <c r="V870" i="3" s="1"/>
  <c r="V909" i="3" a="1"/>
  <c r="V909" i="3" s="1"/>
  <c r="V913" i="3" a="1"/>
  <c r="V913" i="3" s="1"/>
  <c r="V917" i="3" a="1"/>
  <c r="V917" i="3" s="1"/>
  <c r="V921" i="3" a="1"/>
  <c r="V921" i="3" s="1"/>
  <c r="V925" i="3" a="1"/>
  <c r="V925" i="3" s="1"/>
  <c r="V927" i="3" a="1"/>
  <c r="V927" i="3" s="1"/>
  <c r="V930" i="3" a="1"/>
  <c r="V930" i="3" s="1"/>
  <c r="V944" i="3" a="1"/>
  <c r="V944" i="3" s="1"/>
  <c r="V946" i="3" a="1"/>
  <c r="V946" i="3" s="1"/>
  <c r="V960" i="3" a="1"/>
  <c r="V960" i="3" s="1"/>
  <c r="V962" i="3" a="1"/>
  <c r="V962" i="3" s="1"/>
  <c r="V994" i="3" a="1"/>
  <c r="V994" i="3" s="1"/>
  <c r="V981" i="3" a="1"/>
  <c r="V981" i="3" s="1"/>
  <c r="V998" i="3" a="1"/>
  <c r="V998" i="3" s="1"/>
  <c r="V874" i="3" a="1"/>
  <c r="V874" i="3" s="1"/>
  <c r="V884" i="3" a="1"/>
  <c r="V884" i="3" s="1"/>
  <c r="V910" i="3" a="1"/>
  <c r="V910" i="3" s="1"/>
  <c r="V914" i="3" a="1"/>
  <c r="V914" i="3" s="1"/>
  <c r="V915" i="3" a="1"/>
  <c r="V915" i="3" s="1"/>
  <c r="V918" i="3" a="1"/>
  <c r="V918" i="3" s="1"/>
  <c r="V919" i="3" a="1"/>
  <c r="V919" i="3" s="1"/>
  <c r="V922" i="3" a="1"/>
  <c r="V922" i="3" s="1"/>
  <c r="V923" i="3" a="1"/>
  <c r="V923" i="3" s="1"/>
  <c r="V928" i="3" a="1"/>
  <c r="V928" i="3" s="1"/>
  <c r="V931" i="3" a="1"/>
  <c r="V931" i="3" s="1"/>
  <c r="V933" i="3" a="1"/>
  <c r="V933" i="3" s="1"/>
  <c r="V947" i="3" a="1"/>
  <c r="V947" i="3" s="1"/>
  <c r="V963" i="3" a="1"/>
  <c r="V963" i="3" s="1"/>
  <c r="V997" i="3" a="1"/>
  <c r="V997" i="3" s="1"/>
  <c r="V885" i="3" a="1"/>
  <c r="V885" i="3" s="1"/>
  <c r="V893" i="3" a="1"/>
  <c r="V893" i="3" s="1"/>
  <c r="V905" i="3" a="1"/>
  <c r="V905" i="3" s="1"/>
  <c r="V908" i="3" a="1"/>
  <c r="V908" i="3" s="1"/>
  <c r="V912" i="3" a="1"/>
  <c r="V912" i="3" s="1"/>
  <c r="V916" i="3" a="1"/>
  <c r="V916" i="3" s="1"/>
  <c r="V920" i="3" a="1"/>
  <c r="V920" i="3" s="1"/>
  <c r="V932" i="3" a="1"/>
  <c r="V932" i="3" s="1"/>
  <c r="V934" i="3" a="1"/>
  <c r="V934" i="3" s="1"/>
  <c r="V948" i="3" a="1"/>
  <c r="V948" i="3" s="1"/>
  <c r="V950" i="3" a="1"/>
  <c r="V950" i="3" s="1"/>
  <c r="V964" i="3" a="1"/>
  <c r="V964" i="3" s="1"/>
  <c r="V966" i="3" a="1"/>
  <c r="V966" i="3" s="1"/>
  <c r="V980" i="3" a="1"/>
  <c r="V980" i="3" s="1"/>
  <c r="V877" i="3" a="1"/>
  <c r="V877" i="3" s="1"/>
  <c r="V887" i="3" a="1"/>
  <c r="V887" i="3" s="1"/>
  <c r="V901" i="3" a="1"/>
  <c r="V901" i="3" s="1"/>
  <c r="V903" i="3" a="1"/>
  <c r="V903" i="3" s="1"/>
  <c r="V906" i="3" a="1"/>
  <c r="V906" i="3" s="1"/>
  <c r="V935" i="3" a="1"/>
  <c r="V935" i="3" s="1"/>
  <c r="V937" i="3" a="1"/>
  <c r="V937" i="3" s="1"/>
  <c r="V951" i="3" a="1"/>
  <c r="V951" i="3" s="1"/>
  <c r="V953" i="3" a="1"/>
  <c r="V953" i="3" s="1"/>
  <c r="V967" i="3" a="1"/>
  <c r="V967" i="3" s="1"/>
  <c r="V969" i="3" a="1"/>
  <c r="V969" i="3" s="1"/>
  <c r="V983" i="3" a="1"/>
  <c r="V983" i="3" s="1"/>
  <c r="V985" i="3" a="1"/>
  <c r="V985" i="3" s="1"/>
  <c r="V999" i="3" a="1"/>
  <c r="V999" i="3" s="1"/>
  <c r="V878" i="3" a="1"/>
  <c r="V878" i="3" s="1"/>
  <c r="V888" i="3" a="1"/>
  <c r="V888" i="3" s="1"/>
  <c r="V895" i="3" a="1"/>
  <c r="V895" i="3" s="1"/>
  <c r="V897" i="3" a="1"/>
  <c r="V897" i="3" s="1"/>
  <c r="V899" i="3" a="1"/>
  <c r="V899" i="3" s="1"/>
  <c r="V902" i="3" a="1"/>
  <c r="V902" i="3" s="1"/>
  <c r="V936" i="3" a="1"/>
  <c r="V936" i="3" s="1"/>
  <c r="V938" i="3" a="1"/>
  <c r="V938" i="3" s="1"/>
  <c r="V952" i="3" a="1"/>
  <c r="V952" i="3" s="1"/>
  <c r="V954" i="3" a="1"/>
  <c r="V954" i="3" s="1"/>
  <c r="V968" i="3" a="1"/>
  <c r="V968" i="3" s="1"/>
  <c r="V970" i="3" a="1"/>
  <c r="V970" i="3" s="1"/>
  <c r="V984" i="3" a="1"/>
  <c r="V984" i="3" s="1"/>
  <c r="V986" i="3" a="1"/>
  <c r="V986" i="3" s="1"/>
  <c r="V1000" i="3" a="1"/>
  <c r="V1000" i="3" s="1"/>
  <c r="F1162" i="3"/>
  <c r="F115" i="3"/>
  <c r="F59" i="3"/>
  <c r="F11" i="3"/>
  <c r="F3978" i="3"/>
  <c r="R3978" i="3"/>
  <c r="F3950" i="3"/>
  <c r="R3950" i="3"/>
  <c r="F3930" i="3"/>
  <c r="R3930" i="3"/>
  <c r="F3902" i="3"/>
  <c r="R3902" i="3"/>
  <c r="F3874" i="3"/>
  <c r="R3874" i="3"/>
  <c r="F3854" i="3"/>
  <c r="R3854" i="3"/>
  <c r="F3826" i="3"/>
  <c r="R3826" i="3"/>
  <c r="F3802" i="3"/>
  <c r="R3802" i="3"/>
  <c r="F3774" i="3"/>
  <c r="R3774" i="3"/>
  <c r="F3746" i="3"/>
  <c r="R3746" i="3"/>
  <c r="F3718" i="3"/>
  <c r="F3694" i="3"/>
  <c r="R3694" i="3"/>
  <c r="F3670" i="3"/>
  <c r="F3642" i="3"/>
  <c r="F3618" i="3"/>
  <c r="F3590" i="3"/>
  <c r="R3590" i="3"/>
  <c r="F3566" i="3"/>
  <c r="F3538" i="3"/>
  <c r="F3510" i="3"/>
  <c r="F3486" i="3"/>
  <c r="R3486" i="3"/>
  <c r="F3458" i="3"/>
  <c r="F3438" i="3"/>
  <c r="F3406" i="3"/>
  <c r="F3382" i="3"/>
  <c r="F3358" i="3"/>
  <c r="F3342" i="3"/>
  <c r="F3314" i="3"/>
  <c r="F3294" i="3"/>
  <c r="F3266" i="3"/>
  <c r="F3246" i="3"/>
  <c r="F3222" i="3"/>
  <c r="F3198" i="3"/>
  <c r="F3174" i="3"/>
  <c r="F3150" i="3"/>
  <c r="F3122" i="3"/>
  <c r="F3098" i="3"/>
  <c r="F3074" i="3"/>
  <c r="F3050" i="3"/>
  <c r="F3026" i="3"/>
  <c r="F2998" i="3"/>
  <c r="F2978" i="3"/>
  <c r="F2954" i="3"/>
  <c r="F2934" i="3"/>
  <c r="F2910" i="3"/>
  <c r="F2886" i="3"/>
  <c r="F2866" i="3"/>
  <c r="F2850" i="3"/>
  <c r="F2822" i="3"/>
  <c r="F2802" i="3"/>
  <c r="F2774" i="3"/>
  <c r="F2750" i="3"/>
  <c r="F2726" i="3"/>
  <c r="F2702" i="3"/>
  <c r="F2678" i="3"/>
  <c r="F2662" i="3"/>
  <c r="F2638" i="3"/>
  <c r="F2618" i="3"/>
  <c r="F2594" i="3"/>
  <c r="F2570" i="3"/>
  <c r="F2546" i="3"/>
  <c r="F2526" i="3"/>
  <c r="F2502" i="3"/>
  <c r="F2478" i="3"/>
  <c r="F2454" i="3"/>
  <c r="F2430" i="3"/>
  <c r="F2410" i="3"/>
  <c r="F2386" i="3"/>
  <c r="F2366" i="3"/>
  <c r="F2350" i="3"/>
  <c r="F2326" i="3"/>
  <c r="F2302" i="3"/>
  <c r="F2278" i="3"/>
  <c r="F2254" i="3"/>
  <c r="F2230" i="3"/>
  <c r="F2206" i="3"/>
  <c r="F2182" i="3"/>
  <c r="F2162" i="3"/>
  <c r="F2138" i="3"/>
  <c r="F2114" i="3"/>
  <c r="F2090" i="3"/>
  <c r="F2074" i="3"/>
  <c r="F2042" i="3"/>
  <c r="F2014" i="3"/>
  <c r="F1986" i="3"/>
  <c r="F1958" i="3"/>
  <c r="F1938" i="3"/>
  <c r="F1914" i="3"/>
  <c r="F1882" i="3"/>
  <c r="F1854" i="3"/>
  <c r="F1834" i="3"/>
  <c r="F1798" i="3"/>
  <c r="F1770" i="3"/>
  <c r="F1746" i="3"/>
  <c r="F1718" i="3"/>
  <c r="F1694" i="3"/>
  <c r="F1662" i="3"/>
  <c r="F1638" i="3"/>
  <c r="F1606" i="3"/>
  <c r="F1578" i="3"/>
  <c r="F1550" i="3"/>
  <c r="F1526" i="3"/>
  <c r="F1498" i="3"/>
  <c r="F1474" i="3"/>
  <c r="F1450" i="3"/>
  <c r="F1422" i="3"/>
  <c r="F1398" i="3"/>
  <c r="F1378" i="3"/>
  <c r="F1350" i="3"/>
  <c r="F1330" i="3"/>
  <c r="F1314" i="3"/>
  <c r="F1298" i="3"/>
  <c r="F1290" i="3"/>
  <c r="F1282" i="3"/>
  <c r="F1274" i="3"/>
  <c r="F1266" i="3"/>
  <c r="F1258" i="3"/>
  <c r="F1250" i="3"/>
  <c r="F1242" i="3"/>
  <c r="F1234" i="3"/>
  <c r="F1226" i="3"/>
  <c r="F1218" i="3"/>
  <c r="F1210" i="3"/>
  <c r="F1206" i="3"/>
  <c r="F1198" i="3"/>
  <c r="F1186" i="3"/>
  <c r="F90" i="3"/>
  <c r="F42" i="3"/>
  <c r="F107" i="3"/>
  <c r="F51" i="3"/>
  <c r="F3990" i="3"/>
  <c r="R3990" i="3"/>
  <c r="F3958" i="3"/>
  <c r="R3958" i="3"/>
  <c r="F3926" i="3"/>
  <c r="R3926" i="3"/>
  <c r="F3894" i="3"/>
  <c r="R3894" i="3"/>
  <c r="F3862" i="3"/>
  <c r="R3862" i="3"/>
  <c r="F3830" i="3"/>
  <c r="R3830" i="3"/>
  <c r="F3778" i="3"/>
  <c r="R3778" i="3"/>
  <c r="F3754" i="3"/>
  <c r="R3754" i="3"/>
  <c r="F3730" i="3"/>
  <c r="R3730" i="3"/>
  <c r="F3706" i="3"/>
  <c r="F3678" i="3"/>
  <c r="R3678" i="3"/>
  <c r="F3654" i="3"/>
  <c r="R3654" i="3"/>
  <c r="F3626" i="3"/>
  <c r="R3626" i="3"/>
  <c r="F3598" i="3"/>
  <c r="F3570" i="3"/>
  <c r="R3570" i="3"/>
  <c r="F3534" i="3"/>
  <c r="R3534" i="3"/>
  <c r="F3506" i="3"/>
  <c r="R3506" i="3"/>
  <c r="F3482" i="3"/>
  <c r="F3454" i="3"/>
  <c r="F3430" i="3"/>
  <c r="F3402" i="3"/>
  <c r="F3378" i="3"/>
  <c r="F3354" i="3"/>
  <c r="F3326" i="3"/>
  <c r="F3298" i="3"/>
  <c r="F3274" i="3"/>
  <c r="F3254" i="3"/>
  <c r="F3230" i="3"/>
  <c r="F3206" i="3"/>
  <c r="F3182" i="3"/>
  <c r="F3158" i="3"/>
  <c r="F3134" i="3"/>
  <c r="F3106" i="3"/>
  <c r="F3082" i="3"/>
  <c r="F3058" i="3"/>
  <c r="F3034" i="3"/>
  <c r="F3010" i="3"/>
  <c r="F2986" i="3"/>
  <c r="F2958" i="3"/>
  <c r="F2926" i="3"/>
  <c r="F2902" i="3"/>
  <c r="F2878" i="3"/>
  <c r="F2854" i="3"/>
  <c r="F2830" i="3"/>
  <c r="F2806" i="3"/>
  <c r="F2782" i="3"/>
  <c r="F2738" i="3"/>
  <c r="F2714" i="3"/>
  <c r="F2686" i="3"/>
  <c r="F2658" i="3"/>
  <c r="F2634" i="3"/>
  <c r="F2610" i="3"/>
  <c r="F2586" i="3"/>
  <c r="F2562" i="3"/>
  <c r="F2538" i="3"/>
  <c r="F2510" i="3"/>
  <c r="F2486" i="3"/>
  <c r="F2462" i="3"/>
  <c r="F2438" i="3"/>
  <c r="F2414" i="3"/>
  <c r="F2398" i="3"/>
  <c r="F2374" i="3"/>
  <c r="F2346" i="3"/>
  <c r="F2322" i="3"/>
  <c r="F2298" i="3"/>
  <c r="F2270" i="3"/>
  <c r="F2246" i="3"/>
  <c r="F2226" i="3"/>
  <c r="F2202" i="3"/>
  <c r="F2174" i="3"/>
  <c r="F2154" i="3"/>
  <c r="F2130" i="3"/>
  <c r="F2106" i="3"/>
  <c r="F2082" i="3"/>
  <c r="F2058" i="3"/>
  <c r="F2030" i="3"/>
  <c r="F2006" i="3"/>
  <c r="F1978" i="3"/>
  <c r="F1946" i="3"/>
  <c r="F1922" i="3"/>
  <c r="F1894" i="3"/>
  <c r="F1866" i="3"/>
  <c r="F1838" i="3"/>
  <c r="F1810" i="3"/>
  <c r="F1786" i="3"/>
  <c r="F1754" i="3"/>
  <c r="F1726" i="3"/>
  <c r="F1702" i="3"/>
  <c r="F1674" i="3"/>
  <c r="F1650" i="3"/>
  <c r="F1618" i="3"/>
  <c r="F1590" i="3"/>
  <c r="F1566" i="3"/>
  <c r="F1538" i="3"/>
  <c r="F1510" i="3"/>
  <c r="F1486" i="3"/>
  <c r="F1462" i="3"/>
  <c r="F1434" i="3"/>
  <c r="F1414" i="3"/>
  <c r="F1386" i="3"/>
  <c r="F1366" i="3"/>
  <c r="F1338" i="3"/>
  <c r="F1302" i="3"/>
  <c r="F1182" i="3"/>
  <c r="F106" i="3"/>
  <c r="F50" i="3"/>
  <c r="F137" i="3"/>
  <c r="F129" i="3"/>
  <c r="F121" i="3"/>
  <c r="F113" i="3"/>
  <c r="F105" i="3"/>
  <c r="F97" i="3"/>
  <c r="F89" i="3"/>
  <c r="F81" i="3"/>
  <c r="F73" i="3"/>
  <c r="F65" i="3"/>
  <c r="F57" i="3"/>
  <c r="F49" i="3"/>
  <c r="F41" i="3"/>
  <c r="F33" i="3"/>
  <c r="F25" i="3"/>
  <c r="F17" i="3"/>
  <c r="F9" i="3"/>
  <c r="F4001" i="3"/>
  <c r="R4001" i="3"/>
  <c r="F3997" i="3"/>
  <c r="R3997" i="3"/>
  <c r="F3993" i="3"/>
  <c r="R3993" i="3"/>
  <c r="F3989" i="3"/>
  <c r="R3989" i="3"/>
  <c r="F3985" i="3"/>
  <c r="R3985" i="3"/>
  <c r="F3981" i="3"/>
  <c r="R3981" i="3"/>
  <c r="F3977" i="3"/>
  <c r="R3977" i="3"/>
  <c r="F3973" i="3"/>
  <c r="R3973" i="3"/>
  <c r="F3969" i="3"/>
  <c r="R3969" i="3"/>
  <c r="F3965" i="3"/>
  <c r="R3965" i="3"/>
  <c r="F3961" i="3"/>
  <c r="R3961" i="3"/>
  <c r="F3957" i="3"/>
  <c r="R3957" i="3"/>
  <c r="F3953" i="3"/>
  <c r="R3953" i="3"/>
  <c r="F3949" i="3"/>
  <c r="R3949" i="3"/>
  <c r="F3945" i="3"/>
  <c r="R3945" i="3"/>
  <c r="F3941" i="3"/>
  <c r="R3941" i="3"/>
  <c r="F3937" i="3"/>
  <c r="R3937" i="3"/>
  <c r="F3933" i="3"/>
  <c r="R3933" i="3"/>
  <c r="F3929" i="3"/>
  <c r="R3929" i="3"/>
  <c r="F3925" i="3"/>
  <c r="R3925" i="3"/>
  <c r="F3921" i="3"/>
  <c r="R3921" i="3"/>
  <c r="F3917" i="3"/>
  <c r="R3917" i="3"/>
  <c r="F3913" i="3"/>
  <c r="R3913" i="3"/>
  <c r="F3909" i="3"/>
  <c r="R3909" i="3"/>
  <c r="F3905" i="3"/>
  <c r="R3905" i="3"/>
  <c r="F3901" i="3"/>
  <c r="R3901" i="3"/>
  <c r="F3897" i="3"/>
  <c r="R3897" i="3"/>
  <c r="F3893" i="3"/>
  <c r="R3893" i="3"/>
  <c r="F3889" i="3"/>
  <c r="R3889" i="3"/>
  <c r="F3885" i="3"/>
  <c r="R3885" i="3"/>
  <c r="F3881" i="3"/>
  <c r="R3881" i="3"/>
  <c r="F3877" i="3"/>
  <c r="R3877" i="3"/>
  <c r="F3873" i="3"/>
  <c r="R3873" i="3"/>
  <c r="F3869" i="3"/>
  <c r="R3869" i="3"/>
  <c r="F3865" i="3"/>
  <c r="R3865" i="3"/>
  <c r="F3861" i="3"/>
  <c r="R3861" i="3"/>
  <c r="F3857" i="3"/>
  <c r="R3857" i="3"/>
  <c r="F3853" i="3"/>
  <c r="R3853" i="3"/>
  <c r="F3849" i="3"/>
  <c r="R3849" i="3"/>
  <c r="F3845" i="3"/>
  <c r="R3845" i="3"/>
  <c r="F3841" i="3"/>
  <c r="R3841" i="3"/>
  <c r="F3837" i="3"/>
  <c r="R3837" i="3"/>
  <c r="F3833" i="3"/>
  <c r="R3833" i="3"/>
  <c r="F3829" i="3"/>
  <c r="R3829" i="3"/>
  <c r="F3825" i="3"/>
  <c r="R3825" i="3"/>
  <c r="F3821" i="3"/>
  <c r="R3821" i="3"/>
  <c r="F91" i="3"/>
  <c r="F43" i="3"/>
  <c r="F3998" i="3"/>
  <c r="R3998" i="3"/>
  <c r="F3970" i="3"/>
  <c r="R3970" i="3"/>
  <c r="F3942" i="3"/>
  <c r="R3942" i="3"/>
  <c r="F3914" i="3"/>
  <c r="R3914" i="3"/>
  <c r="F3882" i="3"/>
  <c r="R3882" i="3"/>
  <c r="F3850" i="3"/>
  <c r="R3850" i="3"/>
  <c r="F3822" i="3"/>
  <c r="R3822" i="3"/>
  <c r="F3790" i="3"/>
  <c r="R3790" i="3"/>
  <c r="F3750" i="3"/>
  <c r="R3750" i="3"/>
  <c r="F3722" i="3"/>
  <c r="R3722" i="3"/>
  <c r="F3698" i="3"/>
  <c r="R3698" i="3"/>
  <c r="F3666" i="3"/>
  <c r="R3666" i="3"/>
  <c r="F3634" i="3"/>
  <c r="R3634" i="3"/>
  <c r="F3606" i="3"/>
  <c r="R3606" i="3"/>
  <c r="F3578" i="3"/>
  <c r="R3578" i="3"/>
  <c r="F3550" i="3"/>
  <c r="R3550" i="3"/>
  <c r="F3526" i="3"/>
  <c r="R3526" i="3"/>
  <c r="F3498" i="3"/>
  <c r="R3498" i="3"/>
  <c r="F3470" i="3"/>
  <c r="F3446" i="3"/>
  <c r="F3422" i="3"/>
  <c r="F3394" i="3"/>
  <c r="F3370" i="3"/>
  <c r="F3338" i="3"/>
  <c r="F3310" i="3"/>
  <c r="F3286" i="3"/>
  <c r="F3262" i="3"/>
  <c r="F3234" i="3"/>
  <c r="F3210" i="3"/>
  <c r="F3186" i="3"/>
  <c r="F3162" i="3"/>
  <c r="F3138" i="3"/>
  <c r="F3110" i="3"/>
  <c r="F3090" i="3"/>
  <c r="F3062" i="3"/>
  <c r="F3042" i="3"/>
  <c r="F3018" i="3"/>
  <c r="F2994" i="3"/>
  <c r="F2970" i="3"/>
  <c r="F2946" i="3"/>
  <c r="F2922" i="3"/>
  <c r="F2898" i="3"/>
  <c r="F2870" i="3"/>
  <c r="F2842" i="3"/>
  <c r="F2818" i="3"/>
  <c r="F2790" i="3"/>
  <c r="F2762" i="3"/>
  <c r="F2742" i="3"/>
  <c r="F2722" i="3"/>
  <c r="F2694" i="3"/>
  <c r="F2670" i="3"/>
  <c r="F2650" i="3"/>
  <c r="F2626" i="3"/>
  <c r="F2602" i="3"/>
  <c r="F2578" i="3"/>
  <c r="F2554" i="3"/>
  <c r="F2522" i="3"/>
  <c r="F2498" i="3"/>
  <c r="F2474" i="3"/>
  <c r="F2450" i="3"/>
  <c r="F2422" i="3"/>
  <c r="F2390" i="3"/>
  <c r="F2358" i="3"/>
  <c r="F2334" i="3"/>
  <c r="F2310" i="3"/>
  <c r="F2286" i="3"/>
  <c r="F2262" i="3"/>
  <c r="F2238" i="3"/>
  <c r="F2218" i="3"/>
  <c r="F2194" i="3"/>
  <c r="F2170" i="3"/>
  <c r="F2146" i="3"/>
  <c r="F2122" i="3"/>
  <c r="F2094" i="3"/>
  <c r="F2066" i="3"/>
  <c r="F2046" i="3"/>
  <c r="F2018" i="3"/>
  <c r="F1994" i="3"/>
  <c r="F1970" i="3"/>
  <c r="F1934" i="3"/>
  <c r="F1906" i="3"/>
  <c r="F1878" i="3"/>
  <c r="F1850" i="3"/>
  <c r="F1826" i="3"/>
  <c r="F1802" i="3"/>
  <c r="F1774" i="3"/>
  <c r="F1750" i="3"/>
  <c r="F1722" i="3"/>
  <c r="F1690" i="3"/>
  <c r="F1666" i="3"/>
  <c r="F1642" i="3"/>
  <c r="F1614" i="3"/>
  <c r="F1586" i="3"/>
  <c r="F1558" i="3"/>
  <c r="F1514" i="3"/>
  <c r="F1490" i="3"/>
  <c r="F1458" i="3"/>
  <c r="F1430" i="3"/>
  <c r="F1402" i="3"/>
  <c r="F1374" i="3"/>
  <c r="F1334" i="3"/>
  <c r="F1166" i="3"/>
  <c r="F138" i="3"/>
  <c r="F82" i="3"/>
  <c r="F26" i="3"/>
  <c r="F136" i="3"/>
  <c r="F128" i="3"/>
  <c r="F120" i="3"/>
  <c r="F112" i="3"/>
  <c r="F104" i="3"/>
  <c r="F96" i="3"/>
  <c r="F88" i="3"/>
  <c r="F80" i="3"/>
  <c r="F72" i="3"/>
  <c r="F64" i="3"/>
  <c r="F56" i="3"/>
  <c r="F48" i="3"/>
  <c r="F40" i="3"/>
  <c r="F32" i="3"/>
  <c r="F24" i="3"/>
  <c r="F16" i="3"/>
  <c r="F8" i="3"/>
  <c r="F139" i="3"/>
  <c r="F83" i="3"/>
  <c r="F27" i="3"/>
  <c r="F3994" i="3"/>
  <c r="R3994" i="3"/>
  <c r="F3966" i="3"/>
  <c r="R3966" i="3"/>
  <c r="F3938" i="3"/>
  <c r="R3938" i="3"/>
  <c r="F3910" i="3"/>
  <c r="R3910" i="3"/>
  <c r="F3878" i="3"/>
  <c r="R3878" i="3"/>
  <c r="F3846" i="3"/>
  <c r="R3846" i="3"/>
  <c r="F3818" i="3"/>
  <c r="R3818" i="3"/>
  <c r="F3794" i="3"/>
  <c r="R3794" i="3"/>
  <c r="F3762" i="3"/>
  <c r="R3762" i="3"/>
  <c r="F3726" i="3"/>
  <c r="R3726" i="3"/>
  <c r="F3686" i="3"/>
  <c r="R3686" i="3"/>
  <c r="F3658" i="3"/>
  <c r="R3658" i="3"/>
  <c r="F3630" i="3"/>
  <c r="R3630" i="3"/>
  <c r="F3602" i="3"/>
  <c r="R3602" i="3"/>
  <c r="F3574" i="3"/>
  <c r="R3574" i="3"/>
  <c r="F3546" i="3"/>
  <c r="R3546" i="3"/>
  <c r="F3522" i="3"/>
  <c r="R3522" i="3"/>
  <c r="F3494" i="3"/>
  <c r="R3494" i="3"/>
  <c r="F3466" i="3"/>
  <c r="F3442" i="3"/>
  <c r="F3418" i="3"/>
  <c r="F3390" i="3"/>
  <c r="F3366" i="3"/>
  <c r="F3334" i="3"/>
  <c r="F3306" i="3"/>
  <c r="F3282" i="3"/>
  <c r="F3258" i="3"/>
  <c r="F3238" i="3"/>
  <c r="F3214" i="3"/>
  <c r="F3190" i="3"/>
  <c r="F3166" i="3"/>
  <c r="F3142" i="3"/>
  <c r="F3114" i="3"/>
  <c r="F3086" i="3"/>
  <c r="F3066" i="3"/>
  <c r="F3038" i="3"/>
  <c r="F3014" i="3"/>
  <c r="F2990" i="3"/>
  <c r="F2966" i="3"/>
  <c r="F2942" i="3"/>
  <c r="F2918" i="3"/>
  <c r="F2890" i="3"/>
  <c r="F2862" i="3"/>
  <c r="F2838" i="3"/>
  <c r="F2814" i="3"/>
  <c r="F2794" i="3"/>
  <c r="F2770" i="3"/>
  <c r="F2746" i="3"/>
  <c r="F2718" i="3"/>
  <c r="F2698" i="3"/>
  <c r="F2674" i="3"/>
  <c r="F2646" i="3"/>
  <c r="F2622" i="3"/>
  <c r="F2598" i="3"/>
  <c r="F2574" i="3"/>
  <c r="F2542" i="3"/>
  <c r="F2518" i="3"/>
  <c r="F2494" i="3"/>
  <c r="F2470" i="3"/>
  <c r="F2446" i="3"/>
  <c r="F2418" i="3"/>
  <c r="F2394" i="3"/>
  <c r="F2362" i="3"/>
  <c r="F2338" i="3"/>
  <c r="F2314" i="3"/>
  <c r="F2290" i="3"/>
  <c r="F2266" i="3"/>
  <c r="F2242" i="3"/>
  <c r="F2214" i="3"/>
  <c r="F2186" i="3"/>
  <c r="F2158" i="3"/>
  <c r="F2134" i="3"/>
  <c r="F2110" i="3"/>
  <c r="F2086" i="3"/>
  <c r="F2062" i="3"/>
  <c r="F2038" i="3"/>
  <c r="F2010" i="3"/>
  <c r="F1982" i="3"/>
  <c r="F1954" i="3"/>
  <c r="F1930" i="3"/>
  <c r="F1902" i="3"/>
  <c r="F1874" i="3"/>
  <c r="F1846" i="3"/>
  <c r="F1830" i="3"/>
  <c r="F1806" i="3"/>
  <c r="F1782" i="3"/>
  <c r="F1762" i="3"/>
  <c r="F1738" i="3"/>
  <c r="F1710" i="3"/>
  <c r="F1682" i="3"/>
  <c r="F1654" i="3"/>
  <c r="F1626" i="3"/>
  <c r="F1602" i="3"/>
  <c r="F1574" i="3"/>
  <c r="F1542" i="3"/>
  <c r="F1518" i="3"/>
  <c r="F1482" i="3"/>
  <c r="F1454" i="3"/>
  <c r="F1426" i="3"/>
  <c r="F1390" i="3"/>
  <c r="F1354" i="3"/>
  <c r="F1318" i="3"/>
  <c r="F1174" i="3"/>
  <c r="F130" i="3"/>
  <c r="F58" i="3"/>
  <c r="F135" i="3"/>
  <c r="F127" i="3"/>
  <c r="F119" i="3"/>
  <c r="F111" i="3"/>
  <c r="F103" i="3"/>
  <c r="F95" i="3"/>
  <c r="F87" i="3"/>
  <c r="F79" i="3"/>
  <c r="F71" i="3"/>
  <c r="F63" i="3"/>
  <c r="F55" i="3"/>
  <c r="F47" i="3"/>
  <c r="F39" i="3"/>
  <c r="F31" i="3"/>
  <c r="F23" i="3"/>
  <c r="F15" i="3"/>
  <c r="F7" i="3"/>
  <c r="F4000" i="3"/>
  <c r="R4000" i="3"/>
  <c r="F3996" i="3"/>
  <c r="R3996" i="3"/>
  <c r="F3992" i="3"/>
  <c r="R3992" i="3"/>
  <c r="F3988" i="3"/>
  <c r="R3988" i="3"/>
  <c r="F3984" i="3"/>
  <c r="R3984" i="3"/>
  <c r="F3980" i="3"/>
  <c r="R3980" i="3"/>
  <c r="F3976" i="3"/>
  <c r="R3976" i="3"/>
  <c r="F3972" i="3"/>
  <c r="R3972" i="3"/>
  <c r="F3968" i="3"/>
  <c r="R3968" i="3"/>
  <c r="F3964" i="3"/>
  <c r="R3964" i="3"/>
  <c r="F3960" i="3"/>
  <c r="R3960" i="3"/>
  <c r="F3956" i="3"/>
  <c r="R3956" i="3"/>
  <c r="F3952" i="3"/>
  <c r="R3952" i="3"/>
  <c r="F3948" i="3"/>
  <c r="R3948" i="3"/>
  <c r="F3944" i="3"/>
  <c r="R3944" i="3"/>
  <c r="F3940" i="3"/>
  <c r="R3940" i="3"/>
  <c r="F3936" i="3"/>
  <c r="R3936" i="3"/>
  <c r="F3932" i="3"/>
  <c r="R3932" i="3"/>
  <c r="F3928" i="3"/>
  <c r="R3928" i="3"/>
  <c r="F3924" i="3"/>
  <c r="R3924" i="3"/>
  <c r="F3920" i="3"/>
  <c r="R3920" i="3"/>
  <c r="F3916" i="3"/>
  <c r="R3916" i="3"/>
  <c r="F3912" i="3"/>
  <c r="R3912" i="3"/>
  <c r="F3908" i="3"/>
  <c r="R3908" i="3"/>
  <c r="F3904" i="3"/>
  <c r="R3904" i="3"/>
  <c r="F3900" i="3"/>
  <c r="R3900" i="3"/>
  <c r="F3896" i="3"/>
  <c r="R3896" i="3"/>
  <c r="F3892" i="3"/>
  <c r="R3892" i="3"/>
  <c r="F3888" i="3"/>
  <c r="R3888" i="3"/>
  <c r="F3884" i="3"/>
  <c r="R3884" i="3"/>
  <c r="F3880" i="3"/>
  <c r="R3880" i="3"/>
  <c r="F3876" i="3"/>
  <c r="R3876" i="3"/>
  <c r="F3872" i="3"/>
  <c r="R3872" i="3"/>
  <c r="F3868" i="3"/>
  <c r="R3868" i="3"/>
  <c r="F3864" i="3"/>
  <c r="R3864" i="3"/>
  <c r="F3860" i="3"/>
  <c r="R3860" i="3"/>
  <c r="F3856" i="3"/>
  <c r="R3856" i="3"/>
  <c r="F3852" i="3"/>
  <c r="R3852" i="3"/>
  <c r="F3848" i="3"/>
  <c r="R3848" i="3"/>
  <c r="F3844" i="3"/>
  <c r="R3844" i="3"/>
  <c r="F3840" i="3"/>
  <c r="R3840" i="3"/>
  <c r="F3836" i="3"/>
  <c r="R3836" i="3"/>
  <c r="F3832" i="3"/>
  <c r="R3832" i="3"/>
  <c r="F3828" i="3"/>
  <c r="R3828" i="3"/>
  <c r="F3824" i="3"/>
  <c r="R3824" i="3"/>
  <c r="F3820" i="3"/>
  <c r="R3820" i="3"/>
  <c r="F131" i="3"/>
  <c r="F75" i="3"/>
  <c r="F19" i="3"/>
  <c r="F3982" i="3"/>
  <c r="R3982" i="3"/>
  <c r="F3962" i="3"/>
  <c r="R3962" i="3"/>
  <c r="F3934" i="3"/>
  <c r="R3934" i="3"/>
  <c r="F3906" i="3"/>
  <c r="R3906" i="3"/>
  <c r="F3886" i="3"/>
  <c r="R3886" i="3"/>
  <c r="F3858" i="3"/>
  <c r="R3858" i="3"/>
  <c r="F3834" i="3"/>
  <c r="R3834" i="3"/>
  <c r="F3806" i="3"/>
  <c r="R3806" i="3"/>
  <c r="F3786" i="3"/>
  <c r="R3786" i="3"/>
  <c r="F3766" i="3"/>
  <c r="R3766" i="3"/>
  <c r="F3738" i="3"/>
  <c r="R3738" i="3"/>
  <c r="F3710" i="3"/>
  <c r="R3710" i="3"/>
  <c r="F3682" i="3"/>
  <c r="R3682" i="3"/>
  <c r="F3650" i="3"/>
  <c r="R3650" i="3"/>
  <c r="F3622" i="3"/>
  <c r="R3622" i="3"/>
  <c r="F3594" i="3"/>
  <c r="R3594" i="3"/>
  <c r="F3558" i="3"/>
  <c r="R3558" i="3"/>
  <c r="F3518" i="3"/>
  <c r="R3518" i="3"/>
  <c r="F3474" i="3"/>
  <c r="F3414" i="3"/>
  <c r="F3318" i="3"/>
  <c r="F3126" i="3"/>
  <c r="F2766" i="3"/>
  <c r="F2034" i="3"/>
  <c r="F1998" i="3"/>
  <c r="F1966" i="3"/>
  <c r="F1926" i="3"/>
  <c r="F1890" i="3"/>
  <c r="F1862" i="3"/>
  <c r="F1818" i="3"/>
  <c r="F1778" i="3"/>
  <c r="F1734" i="3"/>
  <c r="F1698" i="3"/>
  <c r="F1670" i="3"/>
  <c r="F1634" i="3"/>
  <c r="F1598" i="3"/>
  <c r="F1562" i="3"/>
  <c r="F1534" i="3"/>
  <c r="F1506" i="3"/>
  <c r="F1470" i="3"/>
  <c r="F1442" i="3"/>
  <c r="F1406" i="3"/>
  <c r="F1362" i="3"/>
  <c r="F1322" i="3"/>
  <c r="F1170" i="3"/>
  <c r="F122" i="3"/>
  <c r="F74" i="3"/>
  <c r="F18" i="3"/>
  <c r="F2" i="3"/>
  <c r="F134" i="3"/>
  <c r="F126" i="3"/>
  <c r="F118" i="3"/>
  <c r="F110" i="3"/>
  <c r="F102" i="3"/>
  <c r="F94" i="3"/>
  <c r="F86" i="3"/>
  <c r="F78" i="3"/>
  <c r="F70" i="3"/>
  <c r="F62" i="3"/>
  <c r="F54" i="3"/>
  <c r="F46" i="3"/>
  <c r="F38" i="3"/>
  <c r="F30" i="3"/>
  <c r="F22" i="3"/>
  <c r="F14" i="3"/>
  <c r="F6" i="3"/>
  <c r="F99" i="3"/>
  <c r="F35" i="3"/>
  <c r="F3986" i="3"/>
  <c r="R3986" i="3"/>
  <c r="F3954" i="3"/>
  <c r="R3954" i="3"/>
  <c r="F3922" i="3"/>
  <c r="R3922" i="3"/>
  <c r="F3890" i="3"/>
  <c r="R3890" i="3"/>
  <c r="F3866" i="3"/>
  <c r="R3866" i="3"/>
  <c r="F3838" i="3"/>
  <c r="R3838" i="3"/>
  <c r="F3810" i="3"/>
  <c r="R3810" i="3"/>
  <c r="F3782" i="3"/>
  <c r="R3782" i="3"/>
  <c r="F3758" i="3"/>
  <c r="R3758" i="3"/>
  <c r="F3734" i="3"/>
  <c r="R3734" i="3"/>
  <c r="F3702" i="3"/>
  <c r="R3702" i="3"/>
  <c r="F3674" i="3"/>
  <c r="R3674" i="3"/>
  <c r="F3646" i="3"/>
  <c r="R3646" i="3"/>
  <c r="F3614" i="3"/>
  <c r="R3614" i="3"/>
  <c r="F3582" i="3"/>
  <c r="R3582" i="3"/>
  <c r="F3554" i="3"/>
  <c r="R3554" i="3"/>
  <c r="F3530" i="3"/>
  <c r="R3530" i="3"/>
  <c r="F3502" i="3"/>
  <c r="R3502" i="3"/>
  <c r="F3478" i="3"/>
  <c r="R3478" i="3"/>
  <c r="F3450" i="3"/>
  <c r="F3426" i="3"/>
  <c r="F3398" i="3"/>
  <c r="F3374" i="3"/>
  <c r="F3350" i="3"/>
  <c r="F3330" i="3"/>
  <c r="F3302" i="3"/>
  <c r="F3278" i="3"/>
  <c r="F3250" i="3"/>
  <c r="F3226" i="3"/>
  <c r="F3202" i="3"/>
  <c r="F3178" i="3"/>
  <c r="F3154" i="3"/>
  <c r="F3130" i="3"/>
  <c r="F3102" i="3"/>
  <c r="F3078" i="3"/>
  <c r="F3054" i="3"/>
  <c r="F3030" i="3"/>
  <c r="F3006" i="3"/>
  <c r="F2974" i="3"/>
  <c r="F2950" i="3"/>
  <c r="F2930" i="3"/>
  <c r="F2906" i="3"/>
  <c r="F2882" i="3"/>
  <c r="F2858" i="3"/>
  <c r="F2834" i="3"/>
  <c r="F2810" i="3"/>
  <c r="F2786" i="3"/>
  <c r="F2758" i="3"/>
  <c r="F2734" i="3"/>
  <c r="F2710" i="3"/>
  <c r="F2690" i="3"/>
  <c r="F2654" i="3"/>
  <c r="F2630" i="3"/>
  <c r="F2606" i="3"/>
  <c r="F2582" i="3"/>
  <c r="F2558" i="3"/>
  <c r="F2534" i="3"/>
  <c r="F2514" i="3"/>
  <c r="F2490" i="3"/>
  <c r="F2466" i="3"/>
  <c r="F2442" i="3"/>
  <c r="F2426" i="3"/>
  <c r="F2402" i="3"/>
  <c r="F2378" i="3"/>
  <c r="F2342" i="3"/>
  <c r="F2318" i="3"/>
  <c r="F2294" i="3"/>
  <c r="F2274" i="3"/>
  <c r="F2250" i="3"/>
  <c r="F2222" i="3"/>
  <c r="F2198" i="3"/>
  <c r="F2178" i="3"/>
  <c r="F2150" i="3"/>
  <c r="F2126" i="3"/>
  <c r="F2102" i="3"/>
  <c r="F2078" i="3"/>
  <c r="F2054" i="3"/>
  <c r="F2026" i="3"/>
  <c r="F2002" i="3"/>
  <c r="F1974" i="3"/>
  <c r="F1950" i="3"/>
  <c r="F1918" i="3"/>
  <c r="F1898" i="3"/>
  <c r="F1870" i="3"/>
  <c r="F1842" i="3"/>
  <c r="F1814" i="3"/>
  <c r="F1790" i="3"/>
  <c r="F1758" i="3"/>
  <c r="F1730" i="3"/>
  <c r="F1706" i="3"/>
  <c r="F1678" i="3"/>
  <c r="F1646" i="3"/>
  <c r="F1622" i="3"/>
  <c r="F1594" i="3"/>
  <c r="F1570" i="3"/>
  <c r="F1546" i="3"/>
  <c r="F1522" i="3"/>
  <c r="F1494" i="3"/>
  <c r="F1466" i="3"/>
  <c r="F1438" i="3"/>
  <c r="F1410" i="3"/>
  <c r="F1382" i="3"/>
  <c r="F1358" i="3"/>
  <c r="F1342" i="3"/>
  <c r="F1306" i="3"/>
  <c r="F1178" i="3"/>
  <c r="F114" i="3"/>
  <c r="F66" i="3"/>
  <c r="F10" i="3"/>
  <c r="F141" i="3"/>
  <c r="F133" i="3"/>
  <c r="F125" i="3"/>
  <c r="F117" i="3"/>
  <c r="F109" i="3"/>
  <c r="F101" i="3"/>
  <c r="F93" i="3"/>
  <c r="F85" i="3"/>
  <c r="F77" i="3"/>
  <c r="F69" i="3"/>
  <c r="F61" i="3"/>
  <c r="F53" i="3"/>
  <c r="F45" i="3"/>
  <c r="F37" i="3"/>
  <c r="F29" i="3"/>
  <c r="F21" i="3"/>
  <c r="F13" i="3"/>
  <c r="F5" i="3"/>
  <c r="F3999" i="3"/>
  <c r="R3999" i="3"/>
  <c r="F3995" i="3"/>
  <c r="R3995" i="3"/>
  <c r="F3991" i="3"/>
  <c r="R3991" i="3"/>
  <c r="F3987" i="3"/>
  <c r="R3987" i="3"/>
  <c r="F3983" i="3"/>
  <c r="R3983" i="3"/>
  <c r="F3979" i="3"/>
  <c r="R3979" i="3"/>
  <c r="F3975" i="3"/>
  <c r="R3975" i="3"/>
  <c r="F3971" i="3"/>
  <c r="R3971" i="3"/>
  <c r="F3967" i="3"/>
  <c r="R3967" i="3"/>
  <c r="F3963" i="3"/>
  <c r="R3963" i="3"/>
  <c r="F3959" i="3"/>
  <c r="R3959" i="3"/>
  <c r="F3955" i="3"/>
  <c r="R3955" i="3"/>
  <c r="F3951" i="3"/>
  <c r="R3951" i="3"/>
  <c r="F3947" i="3"/>
  <c r="R3947" i="3"/>
  <c r="F3943" i="3"/>
  <c r="R3943" i="3"/>
  <c r="F3939" i="3"/>
  <c r="R3939" i="3"/>
  <c r="F3935" i="3"/>
  <c r="R3935" i="3"/>
  <c r="F3931" i="3"/>
  <c r="R3931" i="3"/>
  <c r="F3927" i="3"/>
  <c r="R3927" i="3"/>
  <c r="F3923" i="3"/>
  <c r="R3923" i="3"/>
  <c r="F3919" i="3"/>
  <c r="R3919" i="3"/>
  <c r="F3915" i="3"/>
  <c r="R3915" i="3"/>
  <c r="F3911" i="3"/>
  <c r="R3911" i="3"/>
  <c r="F3907" i="3"/>
  <c r="R3907" i="3"/>
  <c r="F3903" i="3"/>
  <c r="R3903" i="3"/>
  <c r="F3899" i="3"/>
  <c r="R3899" i="3"/>
  <c r="F3895" i="3"/>
  <c r="R3895" i="3"/>
  <c r="F3891" i="3"/>
  <c r="R3891" i="3"/>
  <c r="F3887" i="3"/>
  <c r="R3887" i="3"/>
  <c r="F3883" i="3"/>
  <c r="R3883" i="3"/>
  <c r="F3879" i="3"/>
  <c r="R3879" i="3"/>
  <c r="F3875" i="3"/>
  <c r="R3875" i="3"/>
  <c r="F3871" i="3"/>
  <c r="R3871" i="3"/>
  <c r="F3867" i="3"/>
  <c r="R3867" i="3"/>
  <c r="F3863" i="3"/>
  <c r="R3863" i="3"/>
  <c r="F3859" i="3"/>
  <c r="R3859" i="3"/>
  <c r="F3855" i="3"/>
  <c r="R3855" i="3"/>
  <c r="F3851" i="3"/>
  <c r="R3851" i="3"/>
  <c r="F3847" i="3"/>
  <c r="R3847" i="3"/>
  <c r="F3843" i="3"/>
  <c r="R3843" i="3"/>
  <c r="F3839" i="3"/>
  <c r="R3839" i="3"/>
  <c r="F3835" i="3"/>
  <c r="R3835" i="3"/>
  <c r="F3831" i="3"/>
  <c r="R3831" i="3"/>
  <c r="F3827" i="3"/>
  <c r="R3827" i="3"/>
  <c r="F3823" i="3"/>
  <c r="R3823" i="3"/>
  <c r="F3819" i="3"/>
  <c r="R3819" i="3"/>
  <c r="F123" i="3"/>
  <c r="F67" i="3"/>
  <c r="F3" i="3"/>
  <c r="F3974" i="3"/>
  <c r="R3974" i="3"/>
  <c r="F3946" i="3"/>
  <c r="R3946" i="3"/>
  <c r="F3918" i="3"/>
  <c r="R3918" i="3"/>
  <c r="F3898" i="3"/>
  <c r="R3898" i="3"/>
  <c r="F3870" i="3"/>
  <c r="R3870" i="3"/>
  <c r="F3842" i="3"/>
  <c r="R3842" i="3"/>
  <c r="F3814" i="3"/>
  <c r="R3814" i="3"/>
  <c r="F3798" i="3"/>
  <c r="R3798" i="3"/>
  <c r="F3770" i="3"/>
  <c r="R3770" i="3"/>
  <c r="F3742" i="3"/>
  <c r="R3742" i="3"/>
  <c r="F3714" i="3"/>
  <c r="R3714" i="3"/>
  <c r="F3690" i="3"/>
  <c r="R3690" i="3"/>
  <c r="F3662" i="3"/>
  <c r="R3662" i="3"/>
  <c r="F3638" i="3"/>
  <c r="R3638" i="3"/>
  <c r="F3610" i="3"/>
  <c r="R3610" i="3"/>
  <c r="F3586" i="3"/>
  <c r="R3586" i="3"/>
  <c r="F3562" i="3"/>
  <c r="R3562" i="3"/>
  <c r="F3542" i="3"/>
  <c r="R3542" i="3"/>
  <c r="F3514" i="3"/>
  <c r="R3514" i="3"/>
  <c r="F3490" i="3"/>
  <c r="R3490" i="3"/>
  <c r="F3462" i="3"/>
  <c r="F3434" i="3"/>
  <c r="F3410" i="3"/>
  <c r="F3386" i="3"/>
  <c r="F3362" i="3"/>
  <c r="F3346" i="3"/>
  <c r="F3322" i="3"/>
  <c r="F3290" i="3"/>
  <c r="F3270" i="3"/>
  <c r="F3242" i="3"/>
  <c r="F3218" i="3"/>
  <c r="F3194" i="3"/>
  <c r="F3170" i="3"/>
  <c r="F3146" i="3"/>
  <c r="F3118" i="3"/>
  <c r="F3094" i="3"/>
  <c r="F3070" i="3"/>
  <c r="F3046" i="3"/>
  <c r="F3022" i="3"/>
  <c r="F3002" i="3"/>
  <c r="F2982" i="3"/>
  <c r="F2962" i="3"/>
  <c r="F2938" i="3"/>
  <c r="F2914" i="3"/>
  <c r="F2894" i="3"/>
  <c r="F2874" i="3"/>
  <c r="F2846" i="3"/>
  <c r="F2826" i="3"/>
  <c r="F2798" i="3"/>
  <c r="F2778" i="3"/>
  <c r="F2754" i="3"/>
  <c r="F2730" i="3"/>
  <c r="F2706" i="3"/>
  <c r="F2682" i="3"/>
  <c r="F2666" i="3"/>
  <c r="F2642" i="3"/>
  <c r="F2614" i="3"/>
  <c r="F2590" i="3"/>
  <c r="F2566" i="3"/>
  <c r="F2550" i="3"/>
  <c r="F2530" i="3"/>
  <c r="F2506" i="3"/>
  <c r="F2482" i="3"/>
  <c r="F2458" i="3"/>
  <c r="F2434" i="3"/>
  <c r="F2406" i="3"/>
  <c r="F2382" i="3"/>
  <c r="F2370" i="3"/>
  <c r="F2354" i="3"/>
  <c r="F2330" i="3"/>
  <c r="F2306" i="3"/>
  <c r="F2282" i="3"/>
  <c r="F2258" i="3"/>
  <c r="F2234" i="3"/>
  <c r="F2210" i="3"/>
  <c r="F2190" i="3"/>
  <c r="F2166" i="3"/>
  <c r="F2142" i="3"/>
  <c r="F2118" i="3"/>
  <c r="F2098" i="3"/>
  <c r="F2070" i="3"/>
  <c r="F2050" i="3"/>
  <c r="F2022" i="3"/>
  <c r="F1990" i="3"/>
  <c r="F1962" i="3"/>
  <c r="F1942" i="3"/>
  <c r="F1910" i="3"/>
  <c r="F1886" i="3"/>
  <c r="F1858" i="3"/>
  <c r="F1822" i="3"/>
  <c r="F1794" i="3"/>
  <c r="F1766" i="3"/>
  <c r="F1742" i="3"/>
  <c r="F1714" i="3"/>
  <c r="F1686" i="3"/>
  <c r="F1658" i="3"/>
  <c r="F1630" i="3"/>
  <c r="F1610" i="3"/>
  <c r="F1582" i="3"/>
  <c r="F1554" i="3"/>
  <c r="F1530" i="3"/>
  <c r="F1502" i="3"/>
  <c r="F1478" i="3"/>
  <c r="F1446" i="3"/>
  <c r="F1418" i="3"/>
  <c r="F1394" i="3"/>
  <c r="F1370" i="3"/>
  <c r="F1346" i="3"/>
  <c r="F1326" i="3"/>
  <c r="F1310" i="3"/>
  <c r="F1294" i="3"/>
  <c r="F1286" i="3"/>
  <c r="F1278" i="3"/>
  <c r="F1270" i="3"/>
  <c r="F1262" i="3"/>
  <c r="F1254" i="3"/>
  <c r="F1246" i="3"/>
  <c r="F1238" i="3"/>
  <c r="F1230" i="3"/>
  <c r="F1222" i="3"/>
  <c r="F1214" i="3"/>
  <c r="F1202" i="3"/>
  <c r="F1194" i="3"/>
  <c r="F1190" i="3"/>
  <c r="F98" i="3"/>
  <c r="F34" i="3"/>
  <c r="F140" i="3"/>
  <c r="F132" i="3"/>
  <c r="F124" i="3"/>
  <c r="F116" i="3"/>
  <c r="F108" i="3"/>
  <c r="F100" i="3"/>
  <c r="F92" i="3"/>
  <c r="F84" i="3"/>
  <c r="F76" i="3"/>
  <c r="F68" i="3"/>
  <c r="F60" i="3"/>
  <c r="F52" i="3"/>
  <c r="F44" i="3"/>
  <c r="F36" i="3"/>
  <c r="F28" i="3"/>
  <c r="F20" i="3"/>
  <c r="F12" i="3"/>
  <c r="F4" i="3"/>
  <c r="F1158" i="3"/>
  <c r="F3817" i="3"/>
  <c r="R3817" i="3"/>
  <c r="F3813" i="3"/>
  <c r="R3813" i="3"/>
  <c r="F3809" i="3"/>
  <c r="R3809" i="3"/>
  <c r="F3805" i="3"/>
  <c r="R3805" i="3"/>
  <c r="F3801" i="3"/>
  <c r="R3801" i="3"/>
  <c r="F3797" i="3"/>
  <c r="R3797" i="3"/>
  <c r="F3793" i="3"/>
  <c r="R3793" i="3"/>
  <c r="F3789" i="3"/>
  <c r="R3789" i="3"/>
  <c r="F3785" i="3"/>
  <c r="R3785" i="3"/>
  <c r="F3781" i="3"/>
  <c r="R3781" i="3"/>
  <c r="F3777" i="3"/>
  <c r="R3777" i="3"/>
  <c r="F3773" i="3"/>
  <c r="R3773" i="3"/>
  <c r="F3769" i="3"/>
  <c r="R3769" i="3"/>
  <c r="F3765" i="3"/>
  <c r="R3765" i="3"/>
  <c r="F3761" i="3"/>
  <c r="R3761" i="3"/>
  <c r="F3757" i="3"/>
  <c r="R3757" i="3"/>
  <c r="F3753" i="3"/>
  <c r="R3753" i="3"/>
  <c r="F3749" i="3"/>
  <c r="R3749" i="3"/>
  <c r="F3745" i="3"/>
  <c r="R3745" i="3"/>
  <c r="F3741" i="3"/>
  <c r="R3741" i="3"/>
  <c r="F3737" i="3"/>
  <c r="R3737" i="3"/>
  <c r="F3733" i="3"/>
  <c r="R3733" i="3"/>
  <c r="F3729" i="3"/>
  <c r="R3729" i="3"/>
  <c r="F3725" i="3"/>
  <c r="R3725" i="3"/>
  <c r="F3721" i="3"/>
  <c r="R3721" i="3"/>
  <c r="F3717" i="3"/>
  <c r="R3717" i="3"/>
  <c r="F3713" i="3"/>
  <c r="R3713" i="3"/>
  <c r="F3709" i="3"/>
  <c r="R3709" i="3"/>
  <c r="F3705" i="3"/>
  <c r="R3705" i="3"/>
  <c r="F3701" i="3"/>
  <c r="R3701" i="3"/>
  <c r="F3697" i="3"/>
  <c r="R3697" i="3"/>
  <c r="F3693" i="3"/>
  <c r="F3689" i="3"/>
  <c r="R3689" i="3"/>
  <c r="F3685" i="3"/>
  <c r="R3685" i="3"/>
  <c r="F3681" i="3"/>
  <c r="R3681" i="3"/>
  <c r="F3677" i="3"/>
  <c r="R3677" i="3"/>
  <c r="F3673" i="3"/>
  <c r="R3673" i="3"/>
  <c r="F3669" i="3"/>
  <c r="R3669" i="3"/>
  <c r="F3665" i="3"/>
  <c r="R3665" i="3"/>
  <c r="F3661" i="3"/>
  <c r="R3661" i="3"/>
  <c r="F3657" i="3"/>
  <c r="R3657" i="3"/>
  <c r="F3653" i="3"/>
  <c r="R3653" i="3"/>
  <c r="F3649" i="3"/>
  <c r="R3649" i="3"/>
  <c r="F3645" i="3"/>
  <c r="R3645" i="3"/>
  <c r="F3641" i="3"/>
  <c r="R3641" i="3"/>
  <c r="F3637" i="3"/>
  <c r="R3637" i="3"/>
  <c r="F3633" i="3"/>
  <c r="R3633" i="3"/>
  <c r="F3629" i="3"/>
  <c r="R3629" i="3"/>
  <c r="F3625" i="3"/>
  <c r="R3625" i="3"/>
  <c r="F3621" i="3"/>
  <c r="R3621" i="3"/>
  <c r="F3617" i="3"/>
  <c r="R3617" i="3"/>
  <c r="F3613" i="3"/>
  <c r="R3613" i="3"/>
  <c r="F3609" i="3"/>
  <c r="R3609" i="3"/>
  <c r="F3605" i="3"/>
  <c r="R3605" i="3"/>
  <c r="F3601" i="3"/>
  <c r="R3601" i="3"/>
  <c r="F3597" i="3"/>
  <c r="R3597" i="3"/>
  <c r="F3593" i="3"/>
  <c r="R3593" i="3"/>
  <c r="F3589" i="3"/>
  <c r="R3589" i="3"/>
  <c r="F3585" i="3"/>
  <c r="R3585" i="3"/>
  <c r="F3581" i="3"/>
  <c r="R3581" i="3"/>
  <c r="F3577" i="3"/>
  <c r="R3577" i="3"/>
  <c r="F3573" i="3"/>
  <c r="R3573" i="3"/>
  <c r="F3569" i="3"/>
  <c r="R3569" i="3"/>
  <c r="F3565" i="3"/>
  <c r="R3565" i="3"/>
  <c r="F3561" i="3"/>
  <c r="R3561" i="3"/>
  <c r="F3557" i="3"/>
  <c r="R3557" i="3"/>
  <c r="F3553" i="3"/>
  <c r="R3553" i="3"/>
  <c r="F3549" i="3"/>
  <c r="R3549" i="3"/>
  <c r="F3545" i="3"/>
  <c r="R3545" i="3"/>
  <c r="F3541" i="3"/>
  <c r="R3541" i="3"/>
  <c r="F3537" i="3"/>
  <c r="R3537" i="3"/>
  <c r="F3533" i="3"/>
  <c r="R3533" i="3"/>
  <c r="F3529" i="3"/>
  <c r="R3529" i="3"/>
  <c r="F3525" i="3"/>
  <c r="R3525" i="3"/>
  <c r="F3521" i="3"/>
  <c r="R3521" i="3"/>
  <c r="F3517" i="3"/>
  <c r="R3517" i="3"/>
  <c r="F3513" i="3"/>
  <c r="R3513" i="3"/>
  <c r="F3509" i="3"/>
  <c r="R3509" i="3"/>
  <c r="F3505" i="3"/>
  <c r="R3505" i="3"/>
  <c r="F3501" i="3"/>
  <c r="R3501" i="3"/>
  <c r="F3497" i="3"/>
  <c r="R3497" i="3"/>
  <c r="F3493" i="3"/>
  <c r="R3493" i="3"/>
  <c r="F3489" i="3"/>
  <c r="R3489" i="3"/>
  <c r="F3485" i="3"/>
  <c r="R3485" i="3"/>
  <c r="F3481" i="3"/>
  <c r="R3481" i="3"/>
  <c r="F3477" i="3"/>
  <c r="R3477" i="3"/>
  <c r="F3473" i="3"/>
  <c r="F3469" i="3"/>
  <c r="F3465" i="3"/>
  <c r="F3461" i="3"/>
  <c r="F3457" i="3"/>
  <c r="F3453" i="3"/>
  <c r="F3449" i="3"/>
  <c r="F3445" i="3"/>
  <c r="F3441" i="3"/>
  <c r="F3437" i="3"/>
  <c r="F3433" i="3"/>
  <c r="F3429" i="3"/>
  <c r="F3425" i="3"/>
  <c r="F3421" i="3"/>
  <c r="F3417" i="3"/>
  <c r="F3413" i="3"/>
  <c r="F3409" i="3"/>
  <c r="F3405" i="3"/>
  <c r="F3401" i="3"/>
  <c r="F3397" i="3"/>
  <c r="F3393" i="3"/>
  <c r="F3389" i="3"/>
  <c r="F3385" i="3"/>
  <c r="F3381" i="3"/>
  <c r="F3377" i="3"/>
  <c r="F3373" i="3"/>
  <c r="F3369" i="3"/>
  <c r="F3365" i="3"/>
  <c r="F3361" i="3"/>
  <c r="F3357" i="3"/>
  <c r="F3353" i="3"/>
  <c r="F3349" i="3"/>
  <c r="F3345" i="3"/>
  <c r="F3341" i="3"/>
  <c r="F3337" i="3"/>
  <c r="F3333" i="3"/>
  <c r="F3329" i="3"/>
  <c r="F3325" i="3"/>
  <c r="F3321" i="3"/>
  <c r="F3317" i="3"/>
  <c r="F3313" i="3"/>
  <c r="F3309" i="3"/>
  <c r="F3305" i="3"/>
  <c r="F3301" i="3"/>
  <c r="F3297" i="3"/>
  <c r="F3293" i="3"/>
  <c r="F3289" i="3"/>
  <c r="F3285" i="3"/>
  <c r="F3281" i="3"/>
  <c r="F3277" i="3"/>
  <c r="F3273" i="3"/>
  <c r="F3269" i="3"/>
  <c r="F3265" i="3"/>
  <c r="F3261" i="3"/>
  <c r="F3257" i="3"/>
  <c r="F3253" i="3"/>
  <c r="F3249" i="3"/>
  <c r="F3245" i="3"/>
  <c r="F3241" i="3"/>
  <c r="F3237" i="3"/>
  <c r="F3233" i="3"/>
  <c r="F3229" i="3"/>
  <c r="F3225" i="3"/>
  <c r="F3221" i="3"/>
  <c r="F3217" i="3"/>
  <c r="F3213" i="3"/>
  <c r="F3209" i="3"/>
  <c r="F3205" i="3"/>
  <c r="F3201" i="3"/>
  <c r="F3197" i="3"/>
  <c r="F3193" i="3"/>
  <c r="F3189" i="3"/>
  <c r="F3185" i="3"/>
  <c r="F3181" i="3"/>
  <c r="F3177" i="3"/>
  <c r="F3173" i="3"/>
  <c r="F3169" i="3"/>
  <c r="F3165" i="3"/>
  <c r="F3161" i="3"/>
  <c r="F3157" i="3"/>
  <c r="F3153" i="3"/>
  <c r="F3149" i="3"/>
  <c r="F3145" i="3"/>
  <c r="F3141" i="3"/>
  <c r="F3137" i="3"/>
  <c r="F3133" i="3"/>
  <c r="F3129" i="3"/>
  <c r="F3125" i="3"/>
  <c r="F3121" i="3"/>
  <c r="F3117" i="3"/>
  <c r="F3113" i="3"/>
  <c r="F3109" i="3"/>
  <c r="F3105" i="3"/>
  <c r="F3101" i="3"/>
  <c r="F3097" i="3"/>
  <c r="F3093" i="3"/>
  <c r="F3089" i="3"/>
  <c r="F3085" i="3"/>
  <c r="F3081" i="3"/>
  <c r="F3077" i="3"/>
  <c r="F3073" i="3"/>
  <c r="F3069" i="3"/>
  <c r="F3065" i="3"/>
  <c r="F3061" i="3"/>
  <c r="F3057" i="3"/>
  <c r="F3053" i="3"/>
  <c r="F3049" i="3"/>
  <c r="F3045" i="3"/>
  <c r="F3041" i="3"/>
  <c r="F3037" i="3"/>
  <c r="F3033" i="3"/>
  <c r="F3029" i="3"/>
  <c r="F3025" i="3"/>
  <c r="F3021" i="3"/>
  <c r="F3017" i="3"/>
  <c r="F3013" i="3"/>
  <c r="F3009" i="3"/>
  <c r="F3005" i="3"/>
  <c r="F3001" i="3"/>
  <c r="F2997" i="3"/>
  <c r="F2993" i="3"/>
  <c r="F2989" i="3"/>
  <c r="F2985" i="3"/>
  <c r="F2981" i="3"/>
  <c r="F2977" i="3"/>
  <c r="F2973" i="3"/>
  <c r="F2969" i="3"/>
  <c r="F2965" i="3"/>
  <c r="F2961" i="3"/>
  <c r="F2957" i="3"/>
  <c r="F2953" i="3"/>
  <c r="F2949" i="3"/>
  <c r="F2945" i="3"/>
  <c r="F2941" i="3"/>
  <c r="F2937" i="3"/>
  <c r="F2933" i="3"/>
  <c r="F2929" i="3"/>
  <c r="F2925" i="3"/>
  <c r="F2921" i="3"/>
  <c r="F2917" i="3"/>
  <c r="F2913" i="3"/>
  <c r="F2909" i="3"/>
  <c r="F2905" i="3"/>
  <c r="F2901" i="3"/>
  <c r="F2897" i="3"/>
  <c r="F2893" i="3"/>
  <c r="F2889" i="3"/>
  <c r="F2885" i="3"/>
  <c r="F2881" i="3"/>
  <c r="F2877" i="3"/>
  <c r="F2873" i="3"/>
  <c r="F2869" i="3"/>
  <c r="F2865" i="3"/>
  <c r="F2861" i="3"/>
  <c r="F2857" i="3"/>
  <c r="F2853" i="3"/>
  <c r="F2849" i="3"/>
  <c r="F2845" i="3"/>
  <c r="F2841" i="3"/>
  <c r="F2837" i="3"/>
  <c r="F2833" i="3"/>
  <c r="F2829" i="3"/>
  <c r="F2825" i="3"/>
  <c r="F2821" i="3"/>
  <c r="F2817" i="3"/>
  <c r="F2813" i="3"/>
  <c r="F2809" i="3"/>
  <c r="F2805" i="3"/>
  <c r="F2801" i="3"/>
  <c r="F2797" i="3"/>
  <c r="F2793" i="3"/>
  <c r="F2789" i="3"/>
  <c r="F2785" i="3"/>
  <c r="F2781" i="3"/>
  <c r="F2777" i="3"/>
  <c r="F2773" i="3"/>
  <c r="F2769" i="3"/>
  <c r="F2765" i="3"/>
  <c r="F2761" i="3"/>
  <c r="F2757" i="3"/>
  <c r="F2753" i="3"/>
  <c r="F2749" i="3"/>
  <c r="F2745" i="3"/>
  <c r="F2741" i="3"/>
  <c r="F2737" i="3"/>
  <c r="F2733" i="3"/>
  <c r="F2729" i="3"/>
  <c r="F2725" i="3"/>
  <c r="F2721" i="3"/>
  <c r="F2717" i="3"/>
  <c r="F2713" i="3"/>
  <c r="F2709" i="3"/>
  <c r="F2705" i="3"/>
  <c r="F2701" i="3"/>
  <c r="F2697" i="3"/>
  <c r="F2693" i="3"/>
  <c r="F2689" i="3"/>
  <c r="F2685" i="3"/>
  <c r="F2681" i="3"/>
  <c r="F2677" i="3"/>
  <c r="F2673" i="3"/>
  <c r="F2669" i="3"/>
  <c r="F2665" i="3"/>
  <c r="F2661" i="3"/>
  <c r="F2657" i="3"/>
  <c r="F2653" i="3"/>
  <c r="F2649" i="3"/>
  <c r="F2645" i="3"/>
  <c r="F2641" i="3"/>
  <c r="F2637" i="3"/>
  <c r="F2633" i="3"/>
  <c r="F2629" i="3"/>
  <c r="F2625" i="3"/>
  <c r="F2621" i="3"/>
  <c r="F2617" i="3"/>
  <c r="F2613" i="3"/>
  <c r="F2609" i="3"/>
  <c r="F2605" i="3"/>
  <c r="F2601" i="3"/>
  <c r="F2597" i="3"/>
  <c r="F2593" i="3"/>
  <c r="F2589" i="3"/>
  <c r="F2585" i="3"/>
  <c r="F2581" i="3"/>
  <c r="F2577" i="3"/>
  <c r="F2573" i="3"/>
  <c r="F2569" i="3"/>
  <c r="F2565" i="3"/>
  <c r="F2561" i="3"/>
  <c r="F2557" i="3"/>
  <c r="F2553" i="3"/>
  <c r="F2549" i="3"/>
  <c r="F2545" i="3"/>
  <c r="F2541" i="3"/>
  <c r="F2537" i="3"/>
  <c r="F2533" i="3"/>
  <c r="F2529" i="3"/>
  <c r="F2525" i="3"/>
  <c r="F2521" i="3"/>
  <c r="F2517" i="3"/>
  <c r="F2513" i="3"/>
  <c r="F2509" i="3"/>
  <c r="F2505" i="3"/>
  <c r="F2501" i="3"/>
  <c r="F2497" i="3"/>
  <c r="F2493" i="3"/>
  <c r="F2489" i="3"/>
  <c r="F2485" i="3"/>
  <c r="F2481" i="3"/>
  <c r="F2477" i="3"/>
  <c r="F2473" i="3"/>
  <c r="F2469" i="3"/>
  <c r="F2465" i="3"/>
  <c r="F2461" i="3"/>
  <c r="F2457" i="3"/>
  <c r="F2453" i="3"/>
  <c r="F2449" i="3"/>
  <c r="F2445" i="3"/>
  <c r="F2441" i="3"/>
  <c r="F2437" i="3"/>
  <c r="F2433" i="3"/>
  <c r="F2429" i="3"/>
  <c r="F2425" i="3"/>
  <c r="F2421" i="3"/>
  <c r="F2417" i="3"/>
  <c r="F2413" i="3"/>
  <c r="F2409" i="3"/>
  <c r="F2405" i="3"/>
  <c r="F2401" i="3"/>
  <c r="F2397" i="3"/>
  <c r="F2393" i="3"/>
  <c r="F2389" i="3"/>
  <c r="F2385" i="3"/>
  <c r="F2381" i="3"/>
  <c r="F2377" i="3"/>
  <c r="F2373" i="3"/>
  <c r="F2369" i="3"/>
  <c r="F2365" i="3"/>
  <c r="F2361" i="3"/>
  <c r="F2357" i="3"/>
  <c r="F2353" i="3"/>
  <c r="F2349" i="3"/>
  <c r="F2345" i="3"/>
  <c r="F2341" i="3"/>
  <c r="F2337" i="3"/>
  <c r="F2333" i="3"/>
  <c r="F2329" i="3"/>
  <c r="F2325" i="3"/>
  <c r="F2321" i="3"/>
  <c r="F2317" i="3"/>
  <c r="F2313" i="3"/>
  <c r="F2309" i="3"/>
  <c r="F2305" i="3"/>
  <c r="F2301" i="3"/>
  <c r="F2297" i="3"/>
  <c r="F2293" i="3"/>
  <c r="F2289" i="3"/>
  <c r="F2285" i="3"/>
  <c r="F2281" i="3"/>
  <c r="F2277" i="3"/>
  <c r="F2273" i="3"/>
  <c r="F2269" i="3"/>
  <c r="F2265" i="3"/>
  <c r="F2261" i="3"/>
  <c r="F2257" i="3"/>
  <c r="F2253" i="3"/>
  <c r="F2249" i="3"/>
  <c r="F2245" i="3"/>
  <c r="F2241" i="3"/>
  <c r="F2237" i="3"/>
  <c r="F2233" i="3"/>
  <c r="F2229" i="3"/>
  <c r="F2225" i="3"/>
  <c r="F2221" i="3"/>
  <c r="F2217" i="3"/>
  <c r="F2213" i="3"/>
  <c r="F2209" i="3"/>
  <c r="F2205" i="3"/>
  <c r="F2201" i="3"/>
  <c r="F2197" i="3"/>
  <c r="F2193" i="3"/>
  <c r="F2189" i="3"/>
  <c r="F2185" i="3"/>
  <c r="F2181" i="3"/>
  <c r="F2177" i="3"/>
  <c r="F2173" i="3"/>
  <c r="F2169" i="3"/>
  <c r="F2165" i="3"/>
  <c r="F2161" i="3"/>
  <c r="F2157" i="3"/>
  <c r="F2153" i="3"/>
  <c r="F2149" i="3"/>
  <c r="F2145" i="3"/>
  <c r="F2141" i="3"/>
  <c r="F2137" i="3"/>
  <c r="F2133" i="3"/>
  <c r="F2129" i="3"/>
  <c r="F2125" i="3"/>
  <c r="F2121" i="3"/>
  <c r="F2117" i="3"/>
  <c r="F2113" i="3"/>
  <c r="F2109" i="3"/>
  <c r="F2105" i="3"/>
  <c r="F2101" i="3"/>
  <c r="F2097" i="3"/>
  <c r="F2093" i="3"/>
  <c r="F2089" i="3"/>
  <c r="F2085" i="3"/>
  <c r="F2081" i="3"/>
  <c r="F2077" i="3"/>
  <c r="F2073" i="3"/>
  <c r="F2069" i="3"/>
  <c r="F2065" i="3"/>
  <c r="F3816" i="3"/>
  <c r="R3816" i="3"/>
  <c r="F3812" i="3"/>
  <c r="R3812" i="3"/>
  <c r="F3808" i="3"/>
  <c r="R3808" i="3"/>
  <c r="F3804" i="3"/>
  <c r="R3804" i="3"/>
  <c r="F3800" i="3"/>
  <c r="R3800" i="3"/>
  <c r="F3796" i="3"/>
  <c r="R3796" i="3"/>
  <c r="F3792" i="3"/>
  <c r="R3792" i="3"/>
  <c r="F3788" i="3"/>
  <c r="R3788" i="3"/>
  <c r="F3784" i="3"/>
  <c r="R3784" i="3"/>
  <c r="F3780" i="3"/>
  <c r="R3780" i="3"/>
  <c r="F3776" i="3"/>
  <c r="R3776" i="3"/>
  <c r="F3772" i="3"/>
  <c r="R3772" i="3"/>
  <c r="F3768" i="3"/>
  <c r="R3768" i="3"/>
  <c r="F3764" i="3"/>
  <c r="R3764" i="3"/>
  <c r="F3760" i="3"/>
  <c r="R3760" i="3"/>
  <c r="F3756" i="3"/>
  <c r="R3756" i="3"/>
  <c r="F3752" i="3"/>
  <c r="R3752" i="3"/>
  <c r="F3748" i="3"/>
  <c r="R3748" i="3"/>
  <c r="F3744" i="3"/>
  <c r="R3744" i="3"/>
  <c r="F3740" i="3"/>
  <c r="R3740" i="3"/>
  <c r="F3736" i="3"/>
  <c r="R3736" i="3"/>
  <c r="F3732" i="3"/>
  <c r="R3732" i="3"/>
  <c r="F3728" i="3"/>
  <c r="R3728" i="3"/>
  <c r="F3724" i="3"/>
  <c r="R3724" i="3"/>
  <c r="F3720" i="3"/>
  <c r="R3720" i="3"/>
  <c r="F3716" i="3"/>
  <c r="R3716" i="3"/>
  <c r="F3712" i="3"/>
  <c r="R3712" i="3"/>
  <c r="F3708" i="3"/>
  <c r="R3708" i="3"/>
  <c r="F3704" i="3"/>
  <c r="R3704" i="3"/>
  <c r="F3700" i="3"/>
  <c r="R3700" i="3"/>
  <c r="F3696" i="3"/>
  <c r="R3696" i="3"/>
  <c r="F3692" i="3"/>
  <c r="R3692" i="3"/>
  <c r="F3688" i="3"/>
  <c r="R3688" i="3"/>
  <c r="F3684" i="3"/>
  <c r="R3684" i="3"/>
  <c r="F3680" i="3"/>
  <c r="R3680" i="3"/>
  <c r="F3676" i="3"/>
  <c r="R3676" i="3"/>
  <c r="F3672" i="3"/>
  <c r="R3672" i="3"/>
  <c r="F3668" i="3"/>
  <c r="R3668" i="3"/>
  <c r="F3664" i="3"/>
  <c r="R3664" i="3"/>
  <c r="F3660" i="3"/>
  <c r="R3660" i="3"/>
  <c r="F3656" i="3"/>
  <c r="R3656" i="3"/>
  <c r="F3652" i="3"/>
  <c r="R3652" i="3"/>
  <c r="F3648" i="3"/>
  <c r="R3648" i="3"/>
  <c r="F3644" i="3"/>
  <c r="R3644" i="3"/>
  <c r="F3640" i="3"/>
  <c r="R3640" i="3"/>
  <c r="F3636" i="3"/>
  <c r="R3636" i="3"/>
  <c r="F3632" i="3"/>
  <c r="R3632" i="3"/>
  <c r="F3628" i="3"/>
  <c r="R3628" i="3"/>
  <c r="F3624" i="3"/>
  <c r="R3624" i="3"/>
  <c r="F3620" i="3"/>
  <c r="R3620" i="3"/>
  <c r="F3616" i="3"/>
  <c r="R3616" i="3"/>
  <c r="F3612" i="3"/>
  <c r="R3612" i="3"/>
  <c r="F3608" i="3"/>
  <c r="R3608" i="3"/>
  <c r="F3604" i="3"/>
  <c r="R3604" i="3"/>
  <c r="F3600" i="3"/>
  <c r="R3600" i="3"/>
  <c r="F3596" i="3"/>
  <c r="R3596" i="3"/>
  <c r="F3592" i="3"/>
  <c r="R3592" i="3"/>
  <c r="F3588" i="3"/>
  <c r="R3588" i="3"/>
  <c r="F3584" i="3"/>
  <c r="R3584" i="3"/>
  <c r="F3580" i="3"/>
  <c r="R3580" i="3"/>
  <c r="F3576" i="3"/>
  <c r="R3576" i="3"/>
  <c r="F3572" i="3"/>
  <c r="R3572" i="3"/>
  <c r="F3568" i="3"/>
  <c r="R3568" i="3"/>
  <c r="F3564" i="3"/>
  <c r="R3564" i="3"/>
  <c r="F3560" i="3"/>
  <c r="R3560" i="3"/>
  <c r="F3556" i="3"/>
  <c r="R3556" i="3"/>
  <c r="F3552" i="3"/>
  <c r="R3552" i="3"/>
  <c r="F3548" i="3"/>
  <c r="R3548" i="3"/>
  <c r="F3544" i="3"/>
  <c r="R3544" i="3"/>
  <c r="F3540" i="3"/>
  <c r="R3540" i="3"/>
  <c r="F3536" i="3"/>
  <c r="R3536" i="3"/>
  <c r="F3532" i="3"/>
  <c r="R3532" i="3"/>
  <c r="F3528" i="3"/>
  <c r="R3528" i="3"/>
  <c r="F3524" i="3"/>
  <c r="R3524" i="3"/>
  <c r="F3520" i="3"/>
  <c r="R3520" i="3"/>
  <c r="F3516" i="3"/>
  <c r="R3516" i="3"/>
  <c r="F3512" i="3"/>
  <c r="R3512" i="3"/>
  <c r="F3508" i="3"/>
  <c r="R3508" i="3"/>
  <c r="F3504" i="3"/>
  <c r="R3504" i="3"/>
  <c r="F3500" i="3"/>
  <c r="R3500" i="3"/>
  <c r="F3496" i="3"/>
  <c r="R3496" i="3"/>
  <c r="F3492" i="3"/>
  <c r="R3492" i="3"/>
  <c r="F3488" i="3"/>
  <c r="R3488" i="3"/>
  <c r="F3484" i="3"/>
  <c r="R3484" i="3"/>
  <c r="F3480" i="3"/>
  <c r="R3480" i="3"/>
  <c r="F3476" i="3"/>
  <c r="R3476" i="3"/>
  <c r="F3472" i="3"/>
  <c r="F3468" i="3"/>
  <c r="F3464" i="3"/>
  <c r="F3460" i="3"/>
  <c r="F3456" i="3"/>
  <c r="F3452" i="3"/>
  <c r="F3448" i="3"/>
  <c r="F3444" i="3"/>
  <c r="F3440" i="3"/>
  <c r="F3436" i="3"/>
  <c r="F3432" i="3"/>
  <c r="F3428" i="3"/>
  <c r="F3424" i="3"/>
  <c r="F3420" i="3"/>
  <c r="F3416" i="3"/>
  <c r="F3412" i="3"/>
  <c r="F3408" i="3"/>
  <c r="F3404" i="3"/>
  <c r="F3400" i="3"/>
  <c r="F3396" i="3"/>
  <c r="F3392" i="3"/>
  <c r="F3388" i="3"/>
  <c r="F3384" i="3"/>
  <c r="F3380" i="3"/>
  <c r="F3376" i="3"/>
  <c r="F3372" i="3"/>
  <c r="F3368" i="3"/>
  <c r="F3364" i="3"/>
  <c r="F3360" i="3"/>
  <c r="F3356" i="3"/>
  <c r="F3352" i="3"/>
  <c r="F3348" i="3"/>
  <c r="F3344" i="3"/>
  <c r="F3340" i="3"/>
  <c r="F3336" i="3"/>
  <c r="F3332" i="3"/>
  <c r="F3328" i="3"/>
  <c r="F3324" i="3"/>
  <c r="F3320" i="3"/>
  <c r="F3316" i="3"/>
  <c r="F3312" i="3"/>
  <c r="F3308" i="3"/>
  <c r="F3304" i="3"/>
  <c r="F3300" i="3"/>
  <c r="F3296" i="3"/>
  <c r="F3292" i="3"/>
  <c r="F3288" i="3"/>
  <c r="F3284" i="3"/>
  <c r="F3280" i="3"/>
  <c r="F3276" i="3"/>
  <c r="F3272" i="3"/>
  <c r="F3268" i="3"/>
  <c r="F3264" i="3"/>
  <c r="F3260" i="3"/>
  <c r="F3256" i="3"/>
  <c r="F3252" i="3"/>
  <c r="F3248" i="3"/>
  <c r="F3244" i="3"/>
  <c r="F3240" i="3"/>
  <c r="F3236" i="3"/>
  <c r="F3232" i="3"/>
  <c r="F3228" i="3"/>
  <c r="F3224" i="3"/>
  <c r="F3220" i="3"/>
  <c r="F3216" i="3"/>
  <c r="F3212" i="3"/>
  <c r="F3208" i="3"/>
  <c r="F3204" i="3"/>
  <c r="F3200" i="3"/>
  <c r="F3196" i="3"/>
  <c r="F3192" i="3"/>
  <c r="F3188" i="3"/>
  <c r="F3184" i="3"/>
  <c r="F3180" i="3"/>
  <c r="F3176" i="3"/>
  <c r="F3172" i="3"/>
  <c r="F3168" i="3"/>
  <c r="F3164" i="3"/>
  <c r="F3160" i="3"/>
  <c r="F3156" i="3"/>
  <c r="F3152" i="3"/>
  <c r="F3148" i="3"/>
  <c r="F3144" i="3"/>
  <c r="F3140" i="3"/>
  <c r="F3136" i="3"/>
  <c r="F3132" i="3"/>
  <c r="F3128" i="3"/>
  <c r="F3124" i="3"/>
  <c r="F3120" i="3"/>
  <c r="F3116" i="3"/>
  <c r="F3112" i="3"/>
  <c r="F3108" i="3"/>
  <c r="F3104" i="3"/>
  <c r="F3100" i="3"/>
  <c r="F3096" i="3"/>
  <c r="F3092" i="3"/>
  <c r="F3088" i="3"/>
  <c r="F3084" i="3"/>
  <c r="F3080" i="3"/>
  <c r="F3076" i="3"/>
  <c r="F3072" i="3"/>
  <c r="F3068" i="3"/>
  <c r="F3064" i="3"/>
  <c r="F3060" i="3"/>
  <c r="F3056" i="3"/>
  <c r="F3052" i="3"/>
  <c r="F3048" i="3"/>
  <c r="F3044" i="3"/>
  <c r="F3040" i="3"/>
  <c r="F3036" i="3"/>
  <c r="F3032" i="3"/>
  <c r="F3028" i="3"/>
  <c r="F3024" i="3"/>
  <c r="F3020" i="3"/>
  <c r="F3016" i="3"/>
  <c r="F3012" i="3"/>
  <c r="F3008" i="3"/>
  <c r="F3004" i="3"/>
  <c r="F3000" i="3"/>
  <c r="F2996" i="3"/>
  <c r="F2992" i="3"/>
  <c r="F2988" i="3"/>
  <c r="F2984" i="3"/>
  <c r="F2980" i="3"/>
  <c r="F2976" i="3"/>
  <c r="F2972" i="3"/>
  <c r="F2968" i="3"/>
  <c r="F2964" i="3"/>
  <c r="F2960" i="3"/>
  <c r="F2956" i="3"/>
  <c r="F2952" i="3"/>
  <c r="F2948" i="3"/>
  <c r="F2944" i="3"/>
  <c r="F2940" i="3"/>
  <c r="F2936" i="3"/>
  <c r="F2932" i="3"/>
  <c r="F2928" i="3"/>
  <c r="F2924" i="3"/>
  <c r="F2920" i="3"/>
  <c r="F2916" i="3"/>
  <c r="F2912" i="3"/>
  <c r="F2908" i="3"/>
  <c r="F2904" i="3"/>
  <c r="F2900" i="3"/>
  <c r="F2896" i="3"/>
  <c r="F2892" i="3"/>
  <c r="F2888" i="3"/>
  <c r="F2884" i="3"/>
  <c r="F2880" i="3"/>
  <c r="F2876" i="3"/>
  <c r="F2872" i="3"/>
  <c r="F2868" i="3"/>
  <c r="F2864" i="3"/>
  <c r="F2860" i="3"/>
  <c r="F2856" i="3"/>
  <c r="F2852" i="3"/>
  <c r="F2848" i="3"/>
  <c r="F2844" i="3"/>
  <c r="F2840" i="3"/>
  <c r="F2836" i="3"/>
  <c r="F2832" i="3"/>
  <c r="F2828" i="3"/>
  <c r="F2824" i="3"/>
  <c r="F2820" i="3"/>
  <c r="F2816" i="3"/>
  <c r="F2812" i="3"/>
  <c r="F2808" i="3"/>
  <c r="F2804" i="3"/>
  <c r="F2800" i="3"/>
  <c r="F2796" i="3"/>
  <c r="F2792" i="3"/>
  <c r="F2788" i="3"/>
  <c r="F2784" i="3"/>
  <c r="F2780" i="3"/>
  <c r="F2776" i="3"/>
  <c r="F2772" i="3"/>
  <c r="F2768" i="3"/>
  <c r="F2764" i="3"/>
  <c r="F2760" i="3"/>
  <c r="F2756" i="3"/>
  <c r="F2752" i="3"/>
  <c r="F2748" i="3"/>
  <c r="F2744" i="3"/>
  <c r="F2740" i="3"/>
  <c r="F2736" i="3"/>
  <c r="F2732" i="3"/>
  <c r="F2728" i="3"/>
  <c r="F2724" i="3"/>
  <c r="F2720" i="3"/>
  <c r="F2716" i="3"/>
  <c r="F2712" i="3"/>
  <c r="F2708" i="3"/>
  <c r="F2704" i="3"/>
  <c r="F2700" i="3"/>
  <c r="F2696" i="3"/>
  <c r="F2692" i="3"/>
  <c r="F2688" i="3"/>
  <c r="F2684" i="3"/>
  <c r="F2680" i="3"/>
  <c r="F2676" i="3"/>
  <c r="F2672" i="3"/>
  <c r="F2668" i="3"/>
  <c r="F2664" i="3"/>
  <c r="F2660" i="3"/>
  <c r="F2656" i="3"/>
  <c r="F2652" i="3"/>
  <c r="F2648" i="3"/>
  <c r="F2644" i="3"/>
  <c r="F2640" i="3"/>
  <c r="F2636" i="3"/>
  <c r="F2632" i="3"/>
  <c r="F2628" i="3"/>
  <c r="F2624" i="3"/>
  <c r="F2620" i="3"/>
  <c r="F2616" i="3"/>
  <c r="F2612" i="3"/>
  <c r="F2608" i="3"/>
  <c r="F2604" i="3"/>
  <c r="F2600" i="3"/>
  <c r="F2596" i="3"/>
  <c r="F2592" i="3"/>
  <c r="F2588" i="3"/>
  <c r="F2584" i="3"/>
  <c r="F2580" i="3"/>
  <c r="F2576" i="3"/>
  <c r="F2572" i="3"/>
  <c r="F2568" i="3"/>
  <c r="F2564" i="3"/>
  <c r="F2560" i="3"/>
  <c r="F2556" i="3"/>
  <c r="F2552" i="3"/>
  <c r="F2548" i="3"/>
  <c r="F2544" i="3"/>
  <c r="F2540" i="3"/>
  <c r="F2536" i="3"/>
  <c r="F2532" i="3"/>
  <c r="F2528" i="3"/>
  <c r="F2524" i="3"/>
  <c r="F2520" i="3"/>
  <c r="F2516" i="3"/>
  <c r="F2512" i="3"/>
  <c r="F2508" i="3"/>
  <c r="F2504" i="3"/>
  <c r="F2500" i="3"/>
  <c r="F2496" i="3"/>
  <c r="F2492" i="3"/>
  <c r="F2488" i="3"/>
  <c r="F2484" i="3"/>
  <c r="F2480" i="3"/>
  <c r="F2476" i="3"/>
  <c r="F2472" i="3"/>
  <c r="F2468" i="3"/>
  <c r="F2464" i="3"/>
  <c r="F2460" i="3"/>
  <c r="F2456" i="3"/>
  <c r="F2452" i="3"/>
  <c r="F2448" i="3"/>
  <c r="F2444" i="3"/>
  <c r="F2440" i="3"/>
  <c r="F2436" i="3"/>
  <c r="F2432" i="3"/>
  <c r="F2428" i="3"/>
  <c r="F2424" i="3"/>
  <c r="F2420" i="3"/>
  <c r="F2416" i="3"/>
  <c r="F2412" i="3"/>
  <c r="F2408" i="3"/>
  <c r="F2404" i="3"/>
  <c r="F2400" i="3"/>
  <c r="F2396" i="3"/>
  <c r="F2392" i="3"/>
  <c r="F2388" i="3"/>
  <c r="F2384" i="3"/>
  <c r="F2380" i="3"/>
  <c r="F2376" i="3"/>
  <c r="F2372" i="3"/>
  <c r="F2368" i="3"/>
  <c r="F2364" i="3"/>
  <c r="F2360" i="3"/>
  <c r="F2356" i="3"/>
  <c r="F2352" i="3"/>
  <c r="F2348" i="3"/>
  <c r="F2344" i="3"/>
  <c r="F2340" i="3"/>
  <c r="F2336" i="3"/>
  <c r="F2332" i="3"/>
  <c r="F2328" i="3"/>
  <c r="F2324" i="3"/>
  <c r="F2320" i="3"/>
  <c r="F2316" i="3"/>
  <c r="F2312" i="3"/>
  <c r="F2308" i="3"/>
  <c r="F2304" i="3"/>
  <c r="F2300" i="3"/>
  <c r="F2296" i="3"/>
  <c r="F2292" i="3"/>
  <c r="F2288" i="3"/>
  <c r="F2284" i="3"/>
  <c r="F2280" i="3"/>
  <c r="F2276" i="3"/>
  <c r="F2272" i="3"/>
  <c r="F2268" i="3"/>
  <c r="F2264" i="3"/>
  <c r="F2260" i="3"/>
  <c r="F2256" i="3"/>
  <c r="F2252" i="3"/>
  <c r="F2248" i="3"/>
  <c r="F2244" i="3"/>
  <c r="F2240" i="3"/>
  <c r="F2236" i="3"/>
  <c r="F2232" i="3"/>
  <c r="F2228" i="3"/>
  <c r="F2224" i="3"/>
  <c r="F2220" i="3"/>
  <c r="F2216" i="3"/>
  <c r="F2212" i="3"/>
  <c r="F2208" i="3"/>
  <c r="F2204" i="3"/>
  <c r="F2200" i="3"/>
  <c r="F2196" i="3"/>
  <c r="F2192" i="3"/>
  <c r="F2188" i="3"/>
  <c r="F2184" i="3"/>
  <c r="F2180" i="3"/>
  <c r="F2176" i="3"/>
  <c r="F2172" i="3"/>
  <c r="F2168" i="3"/>
  <c r="F2164" i="3"/>
  <c r="F2160" i="3"/>
  <c r="F2156" i="3"/>
  <c r="F2152" i="3"/>
  <c r="F2148" i="3"/>
  <c r="F2144" i="3"/>
  <c r="F2140" i="3"/>
  <c r="F2136" i="3"/>
  <c r="F2132" i="3"/>
  <c r="F2128" i="3"/>
  <c r="F2124" i="3"/>
  <c r="F2120" i="3"/>
  <c r="F2116" i="3"/>
  <c r="F2112" i="3"/>
  <c r="F2108" i="3"/>
  <c r="F2104" i="3"/>
  <c r="F2100" i="3"/>
  <c r="F2096" i="3"/>
  <c r="F2092" i="3"/>
  <c r="F2088" i="3"/>
  <c r="F2084" i="3"/>
  <c r="F2080" i="3"/>
  <c r="F2076" i="3"/>
  <c r="F2072" i="3"/>
  <c r="F2068" i="3"/>
  <c r="F3815" i="3"/>
  <c r="R3815" i="3"/>
  <c r="F3811" i="3"/>
  <c r="R3811" i="3"/>
  <c r="F3807" i="3"/>
  <c r="R3807" i="3"/>
  <c r="F3803" i="3"/>
  <c r="R3803" i="3"/>
  <c r="F3799" i="3"/>
  <c r="R3799" i="3"/>
  <c r="F3795" i="3"/>
  <c r="R3795" i="3"/>
  <c r="F3791" i="3"/>
  <c r="R3791" i="3"/>
  <c r="F3787" i="3"/>
  <c r="R3787" i="3"/>
  <c r="F3783" i="3"/>
  <c r="R3783" i="3"/>
  <c r="F3779" i="3"/>
  <c r="R3779" i="3"/>
  <c r="F3775" i="3"/>
  <c r="R3775" i="3"/>
  <c r="F3771" i="3"/>
  <c r="R3771" i="3"/>
  <c r="F3767" i="3"/>
  <c r="R3767" i="3"/>
  <c r="F3763" i="3"/>
  <c r="R3763" i="3"/>
  <c r="F3759" i="3"/>
  <c r="R3759" i="3"/>
  <c r="F3755" i="3"/>
  <c r="R3755" i="3"/>
  <c r="F3751" i="3"/>
  <c r="R3751" i="3"/>
  <c r="F3747" i="3"/>
  <c r="R3747" i="3"/>
  <c r="F3743" i="3"/>
  <c r="R3743" i="3"/>
  <c r="F3739" i="3"/>
  <c r="R3739" i="3"/>
  <c r="F3735" i="3"/>
  <c r="R3735" i="3"/>
  <c r="F3731" i="3"/>
  <c r="R3731" i="3"/>
  <c r="F3727" i="3"/>
  <c r="R3727" i="3"/>
  <c r="F3723" i="3"/>
  <c r="R3723" i="3"/>
  <c r="F3719" i="3"/>
  <c r="R3719" i="3"/>
  <c r="F3715" i="3"/>
  <c r="R3715" i="3"/>
  <c r="F3711" i="3"/>
  <c r="R3711" i="3"/>
  <c r="F3707" i="3"/>
  <c r="R3707" i="3"/>
  <c r="F3703" i="3"/>
  <c r="R3703" i="3"/>
  <c r="F3699" i="3"/>
  <c r="R3699" i="3"/>
  <c r="F3695" i="3"/>
  <c r="R3695" i="3"/>
  <c r="F3691" i="3"/>
  <c r="R3691" i="3"/>
  <c r="F3687" i="3"/>
  <c r="R3687" i="3"/>
  <c r="F3683" i="3"/>
  <c r="R3683" i="3"/>
  <c r="F3679" i="3"/>
  <c r="R3679" i="3"/>
  <c r="F3675" i="3"/>
  <c r="R3675" i="3"/>
  <c r="F3671" i="3"/>
  <c r="R3671" i="3"/>
  <c r="F3667" i="3"/>
  <c r="R3667" i="3"/>
  <c r="F3663" i="3"/>
  <c r="R3663" i="3"/>
  <c r="F3659" i="3"/>
  <c r="R3659" i="3"/>
  <c r="F3655" i="3"/>
  <c r="R3655" i="3"/>
  <c r="F3651" i="3"/>
  <c r="R3651" i="3"/>
  <c r="F3647" i="3"/>
  <c r="R3647" i="3"/>
  <c r="F3643" i="3"/>
  <c r="R3643" i="3"/>
  <c r="F3639" i="3"/>
  <c r="R3639" i="3"/>
  <c r="F3635" i="3"/>
  <c r="R3635" i="3"/>
  <c r="F3631" i="3"/>
  <c r="R3631" i="3"/>
  <c r="F3627" i="3"/>
  <c r="R3627" i="3"/>
  <c r="F3623" i="3"/>
  <c r="R3623" i="3"/>
  <c r="F3619" i="3"/>
  <c r="R3619" i="3"/>
  <c r="F3615" i="3"/>
  <c r="R3615" i="3"/>
  <c r="F3611" i="3"/>
  <c r="R3611" i="3"/>
  <c r="F3607" i="3"/>
  <c r="R3607" i="3"/>
  <c r="F3603" i="3"/>
  <c r="R3603" i="3"/>
  <c r="F3599" i="3"/>
  <c r="R3599" i="3"/>
  <c r="F3595" i="3"/>
  <c r="R3595" i="3"/>
  <c r="F3591" i="3"/>
  <c r="R3591" i="3"/>
  <c r="F3587" i="3"/>
  <c r="R3587" i="3"/>
  <c r="F3583" i="3"/>
  <c r="R3583" i="3"/>
  <c r="F3579" i="3"/>
  <c r="R3579" i="3"/>
  <c r="F3575" i="3"/>
  <c r="R3575" i="3"/>
  <c r="F3571" i="3"/>
  <c r="R3571" i="3"/>
  <c r="F3567" i="3"/>
  <c r="R3567" i="3"/>
  <c r="F3563" i="3"/>
  <c r="R3563" i="3"/>
  <c r="F3559" i="3"/>
  <c r="R3559" i="3"/>
  <c r="F3555" i="3"/>
  <c r="R3555" i="3"/>
  <c r="F3551" i="3"/>
  <c r="R3551" i="3"/>
  <c r="F3547" i="3"/>
  <c r="R3547" i="3"/>
  <c r="F3543" i="3"/>
  <c r="R3543" i="3"/>
  <c r="F3539" i="3"/>
  <c r="R3539" i="3"/>
  <c r="F3535" i="3"/>
  <c r="R3535" i="3"/>
  <c r="F3531" i="3"/>
  <c r="R3531" i="3"/>
  <c r="F3527" i="3"/>
  <c r="R3527" i="3"/>
  <c r="F3523" i="3"/>
  <c r="R3523" i="3"/>
  <c r="F3519" i="3"/>
  <c r="R3519" i="3"/>
  <c r="F3515" i="3"/>
  <c r="R3515" i="3"/>
  <c r="F3511" i="3"/>
  <c r="R3511" i="3"/>
  <c r="F3507" i="3"/>
  <c r="R3507" i="3"/>
  <c r="F3503" i="3"/>
  <c r="R3503" i="3"/>
  <c r="F3499" i="3"/>
  <c r="R3499" i="3"/>
  <c r="F3495" i="3"/>
  <c r="R3495" i="3"/>
  <c r="F3491" i="3"/>
  <c r="R3491" i="3"/>
  <c r="F3487" i="3"/>
  <c r="R3487" i="3"/>
  <c r="F3483" i="3"/>
  <c r="R3483" i="3"/>
  <c r="F3479" i="3"/>
  <c r="R3479" i="3"/>
  <c r="F3475" i="3"/>
  <c r="R3475" i="3"/>
  <c r="F3471" i="3"/>
  <c r="F3467" i="3"/>
  <c r="F3463" i="3"/>
  <c r="F3459" i="3"/>
  <c r="F3455" i="3"/>
  <c r="F3451" i="3"/>
  <c r="F3447" i="3"/>
  <c r="F3443" i="3"/>
  <c r="F3439" i="3"/>
  <c r="F3435" i="3"/>
  <c r="F3431" i="3"/>
  <c r="F3427" i="3"/>
  <c r="F3423" i="3"/>
  <c r="F3419" i="3"/>
  <c r="F3415" i="3"/>
  <c r="F3411" i="3"/>
  <c r="F3407" i="3"/>
  <c r="F3403" i="3"/>
  <c r="F3399" i="3"/>
  <c r="F3395" i="3"/>
  <c r="F3391" i="3"/>
  <c r="F3387" i="3"/>
  <c r="F3383" i="3"/>
  <c r="F3379" i="3"/>
  <c r="F3375" i="3"/>
  <c r="F3371" i="3"/>
  <c r="F3367" i="3"/>
  <c r="F3363" i="3"/>
  <c r="F3359" i="3"/>
  <c r="F3355" i="3"/>
  <c r="F3351" i="3"/>
  <c r="F3347" i="3"/>
  <c r="F3343" i="3"/>
  <c r="F3339" i="3"/>
  <c r="F3335" i="3"/>
  <c r="F3331" i="3"/>
  <c r="F3327" i="3"/>
  <c r="F3323" i="3"/>
  <c r="F3319" i="3"/>
  <c r="F3315" i="3"/>
  <c r="F3311" i="3"/>
  <c r="F3307" i="3"/>
  <c r="F3303" i="3"/>
  <c r="F3299" i="3"/>
  <c r="F3295" i="3"/>
  <c r="F3291" i="3"/>
  <c r="F3287" i="3"/>
  <c r="F3283" i="3"/>
  <c r="F3279" i="3"/>
  <c r="F3275" i="3"/>
  <c r="F3271" i="3"/>
  <c r="F3267" i="3"/>
  <c r="F3263" i="3"/>
  <c r="F3259" i="3"/>
  <c r="F3255" i="3"/>
  <c r="F3251" i="3"/>
  <c r="F3247" i="3"/>
  <c r="F3243" i="3"/>
  <c r="F3239" i="3"/>
  <c r="F3235" i="3"/>
  <c r="F3231" i="3"/>
  <c r="F3227" i="3"/>
  <c r="F3223" i="3"/>
  <c r="F3219" i="3"/>
  <c r="F3215" i="3"/>
  <c r="F3211" i="3"/>
  <c r="F3207" i="3"/>
  <c r="F3203" i="3"/>
  <c r="F3199" i="3"/>
  <c r="F3195" i="3"/>
  <c r="F3191" i="3"/>
  <c r="F3187" i="3"/>
  <c r="F3183" i="3"/>
  <c r="F3179" i="3"/>
  <c r="F3175" i="3"/>
  <c r="F3171" i="3"/>
  <c r="F3167" i="3"/>
  <c r="F3163" i="3"/>
  <c r="F3159" i="3"/>
  <c r="F3155" i="3"/>
  <c r="F3151" i="3"/>
  <c r="F3147" i="3"/>
  <c r="F3143" i="3"/>
  <c r="F3139" i="3"/>
  <c r="F3135" i="3"/>
  <c r="F3131" i="3"/>
  <c r="F3127" i="3"/>
  <c r="F3123" i="3"/>
  <c r="F3119" i="3"/>
  <c r="F3115" i="3"/>
  <c r="F3111" i="3"/>
  <c r="F3107" i="3"/>
  <c r="F3103" i="3"/>
  <c r="F3099" i="3"/>
  <c r="F3095" i="3"/>
  <c r="F3091" i="3"/>
  <c r="F3087" i="3"/>
  <c r="F3083" i="3"/>
  <c r="F3079" i="3"/>
  <c r="F3075" i="3"/>
  <c r="F3071" i="3"/>
  <c r="F3067" i="3"/>
  <c r="F3063" i="3"/>
  <c r="F3059" i="3"/>
  <c r="F3055" i="3"/>
  <c r="F3051" i="3"/>
  <c r="F3047" i="3"/>
  <c r="F3043" i="3"/>
  <c r="F3039" i="3"/>
  <c r="F3035" i="3"/>
  <c r="F3031" i="3"/>
  <c r="F3027" i="3"/>
  <c r="F3023" i="3"/>
  <c r="F3019" i="3"/>
  <c r="F3015" i="3"/>
  <c r="F3011" i="3"/>
  <c r="F3007" i="3"/>
  <c r="F3003" i="3"/>
  <c r="F2999" i="3"/>
  <c r="F2995" i="3"/>
  <c r="F2991" i="3"/>
  <c r="F2987" i="3"/>
  <c r="F2983" i="3"/>
  <c r="F2979" i="3"/>
  <c r="F2975" i="3"/>
  <c r="F2971" i="3"/>
  <c r="F2967" i="3"/>
  <c r="F2963" i="3"/>
  <c r="F2959" i="3"/>
  <c r="F2955" i="3"/>
  <c r="F2951" i="3"/>
  <c r="F2947" i="3"/>
  <c r="F2943" i="3"/>
  <c r="F2939" i="3"/>
  <c r="F2935" i="3"/>
  <c r="F2931" i="3"/>
  <c r="F2927" i="3"/>
  <c r="F2923" i="3"/>
  <c r="F2919" i="3"/>
  <c r="F2915" i="3"/>
  <c r="F2911" i="3"/>
  <c r="F2907" i="3"/>
  <c r="F2903" i="3"/>
  <c r="F2899" i="3"/>
  <c r="F2895" i="3"/>
  <c r="F2891" i="3"/>
  <c r="F2887" i="3"/>
  <c r="F2883" i="3"/>
  <c r="F2879" i="3"/>
  <c r="F2875" i="3"/>
  <c r="F2871" i="3"/>
  <c r="F2867" i="3"/>
  <c r="F2863" i="3"/>
  <c r="F2859" i="3"/>
  <c r="F2855" i="3"/>
  <c r="F2851" i="3"/>
  <c r="F2847" i="3"/>
  <c r="F2843" i="3"/>
  <c r="F2839" i="3"/>
  <c r="F2835" i="3"/>
  <c r="F2831" i="3"/>
  <c r="F2827" i="3"/>
  <c r="F2823" i="3"/>
  <c r="F2819" i="3"/>
  <c r="F2815" i="3"/>
  <c r="F2811" i="3"/>
  <c r="F2807" i="3"/>
  <c r="F2803" i="3"/>
  <c r="F2799" i="3"/>
  <c r="F2795" i="3"/>
  <c r="F2791" i="3"/>
  <c r="F2787" i="3"/>
  <c r="F2783" i="3"/>
  <c r="F2779" i="3"/>
  <c r="F2775" i="3"/>
  <c r="F2771" i="3"/>
  <c r="F2767" i="3"/>
  <c r="F2763" i="3"/>
  <c r="F2759" i="3"/>
  <c r="F2755" i="3"/>
  <c r="F2751" i="3"/>
  <c r="F2747" i="3"/>
  <c r="F2743" i="3"/>
  <c r="F2739" i="3"/>
  <c r="F2735" i="3"/>
  <c r="F2731" i="3"/>
  <c r="F2727" i="3"/>
  <c r="F2723" i="3"/>
  <c r="F2719" i="3"/>
  <c r="F2715" i="3"/>
  <c r="F2711" i="3"/>
  <c r="F2707" i="3"/>
  <c r="F2703" i="3"/>
  <c r="F2699" i="3"/>
  <c r="F2695" i="3"/>
  <c r="F2691" i="3"/>
  <c r="F2687" i="3"/>
  <c r="F2683" i="3"/>
  <c r="F2679" i="3"/>
  <c r="F2675" i="3"/>
  <c r="F2671" i="3"/>
  <c r="F2667" i="3"/>
  <c r="F2663" i="3"/>
  <c r="F2659" i="3"/>
  <c r="F2655" i="3"/>
  <c r="F2651" i="3"/>
  <c r="F2647" i="3"/>
  <c r="F2643" i="3"/>
  <c r="F2639" i="3"/>
  <c r="F2635" i="3"/>
  <c r="F2631" i="3"/>
  <c r="F2627" i="3"/>
  <c r="F2623" i="3"/>
  <c r="F2619" i="3"/>
  <c r="F2615" i="3"/>
  <c r="F2611" i="3"/>
  <c r="F2607" i="3"/>
  <c r="F2603" i="3"/>
  <c r="F2599" i="3"/>
  <c r="F2595" i="3"/>
  <c r="F2591" i="3"/>
  <c r="F2587" i="3"/>
  <c r="F2583" i="3"/>
  <c r="F2579" i="3"/>
  <c r="F2575" i="3"/>
  <c r="F2571" i="3"/>
  <c r="F2567" i="3"/>
  <c r="F2563" i="3"/>
  <c r="F2559" i="3"/>
  <c r="F2555" i="3"/>
  <c r="F2551" i="3"/>
  <c r="F2547" i="3"/>
  <c r="F2543" i="3"/>
  <c r="F2539" i="3"/>
  <c r="F2535" i="3"/>
  <c r="F2531" i="3"/>
  <c r="F2527" i="3"/>
  <c r="F2523" i="3"/>
  <c r="F2519" i="3"/>
  <c r="F2515" i="3"/>
  <c r="F2511" i="3"/>
  <c r="F2507" i="3"/>
  <c r="F2503" i="3"/>
  <c r="F2499" i="3"/>
  <c r="F2495" i="3"/>
  <c r="F2491" i="3"/>
  <c r="F2487" i="3"/>
  <c r="F2483" i="3"/>
  <c r="F2479" i="3"/>
  <c r="F2475" i="3"/>
  <c r="F2471" i="3"/>
  <c r="F2467" i="3"/>
  <c r="F2463" i="3"/>
  <c r="F2459" i="3"/>
  <c r="F2455" i="3"/>
  <c r="F2451" i="3"/>
  <c r="F2447" i="3"/>
  <c r="F2443" i="3"/>
  <c r="F2439" i="3"/>
  <c r="F2435" i="3"/>
  <c r="F2431" i="3"/>
  <c r="F2427" i="3"/>
  <c r="F2423" i="3"/>
  <c r="F2419" i="3"/>
  <c r="F2415" i="3"/>
  <c r="F2411" i="3"/>
  <c r="F2407" i="3"/>
  <c r="F2403" i="3"/>
  <c r="F2399" i="3"/>
  <c r="F2395" i="3"/>
  <c r="F2391" i="3"/>
  <c r="F2387" i="3"/>
  <c r="F2383" i="3"/>
  <c r="F2379" i="3"/>
  <c r="F2375" i="3"/>
  <c r="F2371" i="3"/>
  <c r="F2367" i="3"/>
  <c r="F2363" i="3"/>
  <c r="F2359" i="3"/>
  <c r="F2355" i="3"/>
  <c r="F2351" i="3"/>
  <c r="F2347" i="3"/>
  <c r="F2343" i="3"/>
  <c r="F2339" i="3"/>
  <c r="F2335" i="3"/>
  <c r="F2331" i="3"/>
  <c r="F2327" i="3"/>
  <c r="F2323" i="3"/>
  <c r="F2319" i="3"/>
  <c r="F2315" i="3"/>
  <c r="F2311" i="3"/>
  <c r="F2307" i="3"/>
  <c r="F2303" i="3"/>
  <c r="F2299" i="3"/>
  <c r="F2295" i="3"/>
  <c r="F2291" i="3"/>
  <c r="F2287" i="3"/>
  <c r="F2283" i="3"/>
  <c r="F2279" i="3"/>
  <c r="F2275" i="3"/>
  <c r="F2271" i="3"/>
  <c r="F2267" i="3"/>
  <c r="F2263" i="3"/>
  <c r="F2259" i="3"/>
  <c r="F2255" i="3"/>
  <c r="F2251" i="3"/>
  <c r="F2247" i="3"/>
  <c r="F2243" i="3"/>
  <c r="F2239" i="3"/>
  <c r="F2235" i="3"/>
  <c r="F2231" i="3"/>
  <c r="F2227" i="3"/>
  <c r="F2223" i="3"/>
  <c r="F2219" i="3"/>
  <c r="F2215" i="3"/>
  <c r="F2211" i="3"/>
  <c r="F2207" i="3"/>
  <c r="F2203" i="3"/>
  <c r="F2199" i="3"/>
  <c r="F2195" i="3"/>
  <c r="F2191" i="3"/>
  <c r="F2187" i="3"/>
  <c r="F2183" i="3"/>
  <c r="F2179" i="3"/>
  <c r="F2175" i="3"/>
  <c r="F2171" i="3"/>
  <c r="F2167" i="3"/>
  <c r="F2163" i="3"/>
  <c r="F2159" i="3"/>
  <c r="F2155" i="3"/>
  <c r="F2151" i="3"/>
  <c r="F2147" i="3"/>
  <c r="F2143" i="3"/>
  <c r="F2139" i="3"/>
  <c r="F2135" i="3"/>
  <c r="F2131" i="3"/>
  <c r="F2127" i="3"/>
  <c r="F2123" i="3"/>
  <c r="F2119" i="3"/>
  <c r="F2115" i="3"/>
  <c r="F2111" i="3"/>
  <c r="F2107" i="3"/>
  <c r="F2103" i="3"/>
  <c r="F2099" i="3"/>
  <c r="F2095" i="3"/>
  <c r="F2091" i="3"/>
  <c r="F2087" i="3"/>
  <c r="F2083" i="3"/>
  <c r="F2079" i="3"/>
  <c r="F2075" i="3"/>
  <c r="F2071" i="3"/>
  <c r="F2067" i="3"/>
  <c r="F2063" i="3"/>
  <c r="F2059" i="3"/>
  <c r="F2055" i="3"/>
  <c r="F2051" i="3"/>
  <c r="F2047" i="3"/>
  <c r="F2043" i="3"/>
  <c r="F2039" i="3"/>
  <c r="F2035" i="3"/>
  <c r="F2031" i="3"/>
  <c r="F2027" i="3"/>
  <c r="F2023" i="3"/>
  <c r="F2019" i="3"/>
  <c r="F2015" i="3"/>
  <c r="F2011" i="3"/>
  <c r="F2007" i="3"/>
  <c r="F2003" i="3"/>
  <c r="F1999" i="3"/>
  <c r="F1995" i="3"/>
  <c r="F1991" i="3"/>
  <c r="F1987" i="3"/>
  <c r="F1983" i="3"/>
  <c r="F1979" i="3"/>
  <c r="F1975" i="3"/>
  <c r="F1971" i="3"/>
  <c r="F1967" i="3"/>
  <c r="F1963" i="3"/>
  <c r="F1959" i="3"/>
  <c r="F1955" i="3"/>
  <c r="F1951" i="3"/>
  <c r="F1947" i="3"/>
  <c r="F1943" i="3"/>
  <c r="F1939" i="3"/>
  <c r="F1935" i="3"/>
  <c r="F1931" i="3"/>
  <c r="F1927" i="3"/>
  <c r="F1923" i="3"/>
  <c r="F1919" i="3"/>
  <c r="F1915" i="3"/>
  <c r="F1911" i="3"/>
  <c r="F1907" i="3"/>
  <c r="F1903" i="3"/>
  <c r="F1899" i="3"/>
  <c r="F1895" i="3"/>
  <c r="F1891" i="3"/>
  <c r="F1887" i="3"/>
  <c r="F1883" i="3"/>
  <c r="F1879" i="3"/>
  <c r="F1875" i="3"/>
  <c r="F1871" i="3"/>
  <c r="F1867" i="3"/>
  <c r="F1863" i="3"/>
  <c r="F1859" i="3"/>
  <c r="F1855" i="3"/>
  <c r="F1851" i="3"/>
  <c r="F1847" i="3"/>
  <c r="F1843" i="3"/>
  <c r="F1839" i="3"/>
  <c r="F1835" i="3"/>
  <c r="F1831" i="3"/>
  <c r="F1827" i="3"/>
  <c r="F1823" i="3"/>
  <c r="F1819" i="3"/>
  <c r="F1815" i="3"/>
  <c r="F1811" i="3"/>
  <c r="F1807" i="3"/>
  <c r="F1803" i="3"/>
  <c r="F1799" i="3"/>
  <c r="F1795" i="3"/>
  <c r="F1791" i="3"/>
  <c r="F1787" i="3"/>
  <c r="F1783" i="3"/>
  <c r="F1779" i="3"/>
  <c r="F1154" i="3"/>
  <c r="F1150" i="3"/>
  <c r="F1146" i="3"/>
  <c r="F1142" i="3"/>
  <c r="F1138" i="3"/>
  <c r="F1134" i="3"/>
  <c r="F1130" i="3"/>
  <c r="F1126" i="3"/>
  <c r="F1122" i="3"/>
  <c r="F1118" i="3"/>
  <c r="F1114" i="3"/>
  <c r="F1110" i="3"/>
  <c r="F1106" i="3"/>
  <c r="F1102" i="3"/>
  <c r="F1098" i="3"/>
  <c r="F1094" i="3"/>
  <c r="F1090" i="3"/>
  <c r="F1086" i="3"/>
  <c r="F1082" i="3"/>
  <c r="F1078" i="3"/>
  <c r="F1074" i="3"/>
  <c r="F1070" i="3"/>
  <c r="F1066" i="3"/>
  <c r="F1062" i="3"/>
  <c r="F1058" i="3"/>
  <c r="F1054" i="3"/>
  <c r="F1050" i="3"/>
  <c r="F1046" i="3"/>
  <c r="F1042" i="3"/>
  <c r="F1038" i="3"/>
  <c r="F1034" i="3"/>
  <c r="F1030" i="3"/>
  <c r="F1026" i="3"/>
  <c r="F1022" i="3"/>
  <c r="F1018" i="3"/>
  <c r="F1014" i="3"/>
  <c r="F1010" i="3"/>
  <c r="F1006" i="3"/>
  <c r="F1002" i="3"/>
  <c r="F998" i="3"/>
  <c r="F994" i="3"/>
  <c r="F990" i="3"/>
  <c r="F986" i="3"/>
  <c r="F982" i="3"/>
  <c r="F978" i="3"/>
  <c r="F974" i="3"/>
  <c r="F970" i="3"/>
  <c r="F966" i="3"/>
  <c r="F962" i="3"/>
  <c r="F958" i="3"/>
  <c r="F954" i="3"/>
  <c r="F950" i="3"/>
  <c r="F946" i="3"/>
  <c r="F942" i="3"/>
  <c r="F938" i="3"/>
  <c r="F934" i="3"/>
  <c r="F930" i="3"/>
  <c r="F926" i="3"/>
  <c r="F922" i="3"/>
  <c r="F918" i="3"/>
  <c r="F914" i="3"/>
  <c r="F910" i="3"/>
  <c r="F906" i="3"/>
  <c r="F902" i="3"/>
  <c r="F898" i="3"/>
  <c r="F894" i="3"/>
  <c r="F890" i="3"/>
  <c r="F886" i="3"/>
  <c r="F882" i="3"/>
  <c r="F878" i="3"/>
  <c r="F874" i="3"/>
  <c r="F870" i="3"/>
  <c r="F866" i="3"/>
  <c r="F862" i="3"/>
  <c r="F858" i="3"/>
  <c r="F854" i="3"/>
  <c r="F850" i="3"/>
  <c r="F846" i="3"/>
  <c r="F842" i="3"/>
  <c r="F838" i="3"/>
  <c r="F834" i="3"/>
  <c r="F830" i="3"/>
  <c r="F826" i="3"/>
  <c r="F822" i="3"/>
  <c r="F818" i="3"/>
  <c r="F814" i="3"/>
  <c r="F810" i="3"/>
  <c r="F806" i="3"/>
  <c r="F802" i="3"/>
  <c r="F798" i="3"/>
  <c r="F794" i="3"/>
  <c r="F790" i="3"/>
  <c r="F786" i="3"/>
  <c r="F782" i="3"/>
  <c r="F778" i="3"/>
  <c r="F774" i="3"/>
  <c r="F770" i="3"/>
  <c r="F766" i="3"/>
  <c r="F762" i="3"/>
  <c r="F758" i="3"/>
  <c r="F754" i="3"/>
  <c r="F750" i="3"/>
  <c r="F746" i="3"/>
  <c r="F742" i="3"/>
  <c r="F738" i="3"/>
  <c r="F734" i="3"/>
  <c r="F730" i="3"/>
  <c r="F726" i="3"/>
  <c r="F722" i="3"/>
  <c r="F718" i="3"/>
  <c r="F714" i="3"/>
  <c r="F710" i="3"/>
  <c r="F706" i="3"/>
  <c r="F702" i="3"/>
  <c r="F698" i="3"/>
  <c r="F694" i="3"/>
  <c r="F690" i="3"/>
  <c r="F686" i="3"/>
  <c r="F682" i="3"/>
  <c r="F678" i="3"/>
  <c r="F674" i="3"/>
  <c r="F670" i="3"/>
  <c r="F666" i="3"/>
  <c r="F662" i="3"/>
  <c r="F658" i="3"/>
  <c r="F654" i="3"/>
  <c r="F650" i="3"/>
  <c r="F646" i="3"/>
  <c r="F642" i="3"/>
  <c r="F638" i="3"/>
  <c r="F634" i="3"/>
  <c r="F630" i="3"/>
  <c r="F626" i="3"/>
  <c r="F622" i="3"/>
  <c r="F618" i="3"/>
  <c r="F614" i="3"/>
  <c r="F610" i="3"/>
  <c r="F606" i="3"/>
  <c r="F602" i="3"/>
  <c r="F598" i="3"/>
  <c r="F594" i="3"/>
  <c r="F590" i="3"/>
  <c r="F586" i="3"/>
  <c r="F582" i="3"/>
  <c r="F578" i="3"/>
  <c r="F574" i="3"/>
  <c r="F570" i="3"/>
  <c r="F566" i="3"/>
  <c r="F562" i="3"/>
  <c r="F558" i="3"/>
  <c r="F554" i="3"/>
  <c r="F550" i="3"/>
  <c r="F546" i="3"/>
  <c r="F542" i="3"/>
  <c r="F538" i="3"/>
  <c r="F534" i="3"/>
  <c r="F530" i="3"/>
  <c r="F526" i="3"/>
  <c r="F522" i="3"/>
  <c r="F518" i="3"/>
  <c r="F514" i="3"/>
  <c r="F510" i="3"/>
  <c r="F506" i="3"/>
  <c r="F502" i="3"/>
  <c r="F498" i="3"/>
  <c r="F494" i="3"/>
  <c r="F490" i="3"/>
  <c r="F486" i="3"/>
  <c r="F482" i="3"/>
  <c r="F478" i="3"/>
  <c r="F474" i="3"/>
  <c r="F470" i="3"/>
  <c r="F466" i="3"/>
  <c r="F462" i="3"/>
  <c r="F458" i="3"/>
  <c r="F454" i="3"/>
  <c r="F450" i="3"/>
  <c r="F446" i="3"/>
  <c r="F442" i="3"/>
  <c r="F438" i="3"/>
  <c r="F434" i="3"/>
  <c r="F430" i="3"/>
  <c r="F426" i="3"/>
  <c r="F422" i="3"/>
  <c r="F418" i="3"/>
  <c r="F414" i="3"/>
  <c r="F410" i="3"/>
  <c r="F406" i="3"/>
  <c r="F402" i="3"/>
  <c r="F398" i="3"/>
  <c r="F394" i="3"/>
  <c r="F390" i="3"/>
  <c r="F386" i="3"/>
  <c r="F382" i="3"/>
  <c r="F378" i="3"/>
  <c r="F374" i="3"/>
  <c r="F370" i="3"/>
  <c r="F366" i="3"/>
  <c r="F362" i="3"/>
  <c r="F358" i="3"/>
  <c r="F354" i="3"/>
  <c r="F350" i="3"/>
  <c r="F346" i="3"/>
  <c r="F342" i="3"/>
  <c r="F338" i="3"/>
  <c r="F334" i="3"/>
  <c r="F330" i="3"/>
  <c r="F326" i="3"/>
  <c r="F322" i="3"/>
  <c r="F318" i="3"/>
  <c r="F314" i="3"/>
  <c r="F310" i="3"/>
  <c r="F306" i="3"/>
  <c r="F302" i="3"/>
  <c r="F298" i="3"/>
  <c r="F294" i="3"/>
  <c r="F290" i="3"/>
  <c r="F286" i="3"/>
  <c r="F282" i="3"/>
  <c r="F278" i="3"/>
  <c r="F274" i="3"/>
  <c r="F270" i="3"/>
  <c r="F266" i="3"/>
  <c r="F262" i="3"/>
  <c r="F258" i="3"/>
  <c r="F254" i="3"/>
  <c r="F250" i="3"/>
  <c r="F246" i="3"/>
  <c r="F242" i="3"/>
  <c r="F238" i="3"/>
  <c r="F234" i="3"/>
  <c r="F230" i="3"/>
  <c r="F226" i="3"/>
  <c r="F222" i="3"/>
  <c r="F218" i="3"/>
  <c r="F214" i="3"/>
  <c r="F210" i="3"/>
  <c r="F206" i="3"/>
  <c r="F202" i="3"/>
  <c r="F198" i="3"/>
  <c r="F194" i="3"/>
  <c r="F190" i="3"/>
  <c r="F186" i="3"/>
  <c r="F182" i="3"/>
  <c r="F178" i="3"/>
  <c r="F174" i="3"/>
  <c r="F170" i="3"/>
  <c r="F166" i="3"/>
  <c r="F162" i="3"/>
  <c r="F158" i="3"/>
  <c r="F154" i="3"/>
  <c r="F150" i="3"/>
  <c r="F146" i="3"/>
  <c r="F142" i="3"/>
  <c r="F2061" i="3"/>
  <c r="F2057" i="3"/>
  <c r="F2053" i="3"/>
  <c r="F2049" i="3"/>
  <c r="F2045" i="3"/>
  <c r="F2041" i="3"/>
  <c r="F2037" i="3"/>
  <c r="F2033" i="3"/>
  <c r="F2029" i="3"/>
  <c r="F2025" i="3"/>
  <c r="F2021" i="3"/>
  <c r="F2017" i="3"/>
  <c r="F2013" i="3"/>
  <c r="F2009" i="3"/>
  <c r="F2005" i="3"/>
  <c r="F2001" i="3"/>
  <c r="F1997" i="3"/>
  <c r="F1993" i="3"/>
  <c r="F1989" i="3"/>
  <c r="F1985" i="3"/>
  <c r="F1981" i="3"/>
  <c r="F1977" i="3"/>
  <c r="F1973" i="3"/>
  <c r="F1969" i="3"/>
  <c r="F1965" i="3"/>
  <c r="F1961" i="3"/>
  <c r="F1957" i="3"/>
  <c r="F1953" i="3"/>
  <c r="F1949" i="3"/>
  <c r="F1945" i="3"/>
  <c r="F1941" i="3"/>
  <c r="F1937" i="3"/>
  <c r="F1933" i="3"/>
  <c r="F1929" i="3"/>
  <c r="F1925" i="3"/>
  <c r="F1921" i="3"/>
  <c r="F1917" i="3"/>
  <c r="F1913" i="3"/>
  <c r="F1909" i="3"/>
  <c r="F1905" i="3"/>
  <c r="F1901" i="3"/>
  <c r="F1897" i="3"/>
  <c r="F1893" i="3"/>
  <c r="F1889" i="3"/>
  <c r="F1885" i="3"/>
  <c r="F1881" i="3"/>
  <c r="F1877" i="3"/>
  <c r="F1873" i="3"/>
  <c r="F1869" i="3"/>
  <c r="F1865" i="3"/>
  <c r="F1861" i="3"/>
  <c r="F1857" i="3"/>
  <c r="F1853" i="3"/>
  <c r="F1849" i="3"/>
  <c r="F1845" i="3"/>
  <c r="F1841" i="3"/>
  <c r="F1837" i="3"/>
  <c r="F1833" i="3"/>
  <c r="F1829" i="3"/>
  <c r="F1825" i="3"/>
  <c r="F1821" i="3"/>
  <c r="F1817" i="3"/>
  <c r="F1813" i="3"/>
  <c r="F1809" i="3"/>
  <c r="F1805" i="3"/>
  <c r="F1801" i="3"/>
  <c r="F1797" i="3"/>
  <c r="F1793" i="3"/>
  <c r="F1789" i="3"/>
  <c r="F1785" i="3"/>
  <c r="F1781" i="3"/>
  <c r="F1777" i="3"/>
  <c r="F1773" i="3"/>
  <c r="F1769" i="3"/>
  <c r="F1765" i="3"/>
  <c r="F1761" i="3"/>
  <c r="F1757" i="3"/>
  <c r="F1753" i="3"/>
  <c r="F1749" i="3"/>
  <c r="F1745" i="3"/>
  <c r="F1741" i="3"/>
  <c r="F1737" i="3"/>
  <c r="F1733" i="3"/>
  <c r="F1729" i="3"/>
  <c r="F1725" i="3"/>
  <c r="F1721" i="3"/>
  <c r="F1717" i="3"/>
  <c r="F1713" i="3"/>
  <c r="F1709" i="3"/>
  <c r="F1705" i="3"/>
  <c r="F1701" i="3"/>
  <c r="F1697" i="3"/>
  <c r="F1693" i="3"/>
  <c r="F1689" i="3"/>
  <c r="F1685" i="3"/>
  <c r="F1681" i="3"/>
  <c r="F1677" i="3"/>
  <c r="F1673" i="3"/>
  <c r="F1669" i="3"/>
  <c r="F1665" i="3"/>
  <c r="F1661" i="3"/>
  <c r="F1657" i="3"/>
  <c r="F1653" i="3"/>
  <c r="F1649" i="3"/>
  <c r="F1645" i="3"/>
  <c r="F1641" i="3"/>
  <c r="F1637" i="3"/>
  <c r="F1633" i="3"/>
  <c r="F1629" i="3"/>
  <c r="F1625" i="3"/>
  <c r="F1621" i="3"/>
  <c r="F1617" i="3"/>
  <c r="F1613" i="3"/>
  <c r="F1609" i="3"/>
  <c r="F1605" i="3"/>
  <c r="F1601" i="3"/>
  <c r="F1597" i="3"/>
  <c r="F1593" i="3"/>
  <c r="F1589" i="3"/>
  <c r="F1585" i="3"/>
  <c r="F1581" i="3"/>
  <c r="F1577" i="3"/>
  <c r="F1573" i="3"/>
  <c r="F1569" i="3"/>
  <c r="F1565" i="3"/>
  <c r="F1561" i="3"/>
  <c r="F1557" i="3"/>
  <c r="F1553" i="3"/>
  <c r="F1549" i="3"/>
  <c r="F1545" i="3"/>
  <c r="F1541" i="3"/>
  <c r="F1537" i="3"/>
  <c r="F1533" i="3"/>
  <c r="F1529" i="3"/>
  <c r="F1525" i="3"/>
  <c r="F1521" i="3"/>
  <c r="F1517" i="3"/>
  <c r="F1513" i="3"/>
  <c r="F1509" i="3"/>
  <c r="F1505" i="3"/>
  <c r="F1501" i="3"/>
  <c r="F1497" i="3"/>
  <c r="F1493" i="3"/>
  <c r="F1489" i="3"/>
  <c r="F1485" i="3"/>
  <c r="F1481" i="3"/>
  <c r="F1477" i="3"/>
  <c r="F1473" i="3"/>
  <c r="F1469" i="3"/>
  <c r="F1465" i="3"/>
  <c r="F1461" i="3"/>
  <c r="F1457" i="3"/>
  <c r="F1453" i="3"/>
  <c r="F1449" i="3"/>
  <c r="F1445" i="3"/>
  <c r="F1441" i="3"/>
  <c r="F1437" i="3"/>
  <c r="F1433" i="3"/>
  <c r="F1429" i="3"/>
  <c r="F1425" i="3"/>
  <c r="F1421" i="3"/>
  <c r="F1417" i="3"/>
  <c r="F1413" i="3"/>
  <c r="F1409" i="3"/>
  <c r="F1405" i="3"/>
  <c r="F1401" i="3"/>
  <c r="F1397" i="3"/>
  <c r="F1393" i="3"/>
  <c r="F1389" i="3"/>
  <c r="F1385" i="3"/>
  <c r="F1381" i="3"/>
  <c r="F1377" i="3"/>
  <c r="F1373" i="3"/>
  <c r="F1369" i="3"/>
  <c r="F1365" i="3"/>
  <c r="F1361" i="3"/>
  <c r="F1357" i="3"/>
  <c r="F1353" i="3"/>
  <c r="F1349" i="3"/>
  <c r="F1345" i="3"/>
  <c r="F1341" i="3"/>
  <c r="F1337" i="3"/>
  <c r="F1333" i="3"/>
  <c r="F1329" i="3"/>
  <c r="F1325" i="3"/>
  <c r="F1321" i="3"/>
  <c r="F1317" i="3"/>
  <c r="F1313" i="3"/>
  <c r="F1309" i="3"/>
  <c r="F1305" i="3"/>
  <c r="F1301" i="3"/>
  <c r="F1297" i="3"/>
  <c r="F1293" i="3"/>
  <c r="F1289" i="3"/>
  <c r="F1285" i="3"/>
  <c r="F1281" i="3"/>
  <c r="F1277" i="3"/>
  <c r="F1273" i="3"/>
  <c r="F1269" i="3"/>
  <c r="F1265" i="3"/>
  <c r="F1261" i="3"/>
  <c r="F1257" i="3"/>
  <c r="F1253" i="3"/>
  <c r="F1249" i="3"/>
  <c r="F1245" i="3"/>
  <c r="F1241" i="3"/>
  <c r="F1237" i="3"/>
  <c r="F1233" i="3"/>
  <c r="F1229" i="3"/>
  <c r="F1225" i="3"/>
  <c r="F1221" i="3"/>
  <c r="F1217" i="3"/>
  <c r="F1213" i="3"/>
  <c r="F1209" i="3"/>
  <c r="F1205" i="3"/>
  <c r="F1201" i="3"/>
  <c r="F1197" i="3"/>
  <c r="F1193" i="3"/>
  <c r="F1189" i="3"/>
  <c r="F1185" i="3"/>
  <c r="F1181" i="3"/>
  <c r="F1177" i="3"/>
  <c r="F1173" i="3"/>
  <c r="F1169" i="3"/>
  <c r="F1165" i="3"/>
  <c r="F1161" i="3"/>
  <c r="F1157" i="3"/>
  <c r="F1153" i="3"/>
  <c r="F1149" i="3"/>
  <c r="F1145" i="3"/>
  <c r="F1141" i="3"/>
  <c r="F1137" i="3"/>
  <c r="F1133" i="3"/>
  <c r="F1129" i="3"/>
  <c r="F1125" i="3"/>
  <c r="F1121" i="3"/>
  <c r="F1117" i="3"/>
  <c r="F1113" i="3"/>
  <c r="F1109" i="3"/>
  <c r="F1105" i="3"/>
  <c r="F1101" i="3"/>
  <c r="F1097" i="3"/>
  <c r="F1093" i="3"/>
  <c r="F1089" i="3"/>
  <c r="F1085" i="3"/>
  <c r="F1081" i="3"/>
  <c r="F1077" i="3"/>
  <c r="F1073" i="3"/>
  <c r="F1069" i="3"/>
  <c r="F1065" i="3"/>
  <c r="F1061" i="3"/>
  <c r="F1057" i="3"/>
  <c r="F1053" i="3"/>
  <c r="F1049" i="3"/>
  <c r="F1045" i="3"/>
  <c r="F1041" i="3"/>
  <c r="F1037" i="3"/>
  <c r="F1033" i="3"/>
  <c r="F1029" i="3"/>
  <c r="F1025" i="3"/>
  <c r="F1021" i="3"/>
  <c r="F1017" i="3"/>
  <c r="F1013" i="3"/>
  <c r="F1009" i="3"/>
  <c r="F1005" i="3"/>
  <c r="F1001" i="3"/>
  <c r="F997" i="3"/>
  <c r="F993" i="3"/>
  <c r="F989" i="3"/>
  <c r="F985" i="3"/>
  <c r="F981" i="3"/>
  <c r="F977" i="3"/>
  <c r="F973" i="3"/>
  <c r="F969" i="3"/>
  <c r="F965" i="3"/>
  <c r="F961" i="3"/>
  <c r="F957" i="3"/>
  <c r="F953" i="3"/>
  <c r="F949" i="3"/>
  <c r="F945" i="3"/>
  <c r="F941" i="3"/>
  <c r="F937" i="3"/>
  <c r="F933" i="3"/>
  <c r="F929" i="3"/>
  <c r="F925" i="3"/>
  <c r="F921" i="3"/>
  <c r="F917" i="3"/>
  <c r="F913" i="3"/>
  <c r="F909" i="3"/>
  <c r="F905" i="3"/>
  <c r="F901" i="3"/>
  <c r="F897" i="3"/>
  <c r="F893" i="3"/>
  <c r="F889" i="3"/>
  <c r="F885" i="3"/>
  <c r="F881" i="3"/>
  <c r="F877" i="3"/>
  <c r="F873" i="3"/>
  <c r="F869" i="3"/>
  <c r="F865" i="3"/>
  <c r="F861" i="3"/>
  <c r="F857" i="3"/>
  <c r="F853" i="3"/>
  <c r="F849" i="3"/>
  <c r="F845" i="3"/>
  <c r="F841" i="3"/>
  <c r="F837" i="3"/>
  <c r="F833" i="3"/>
  <c r="F829" i="3"/>
  <c r="F825" i="3"/>
  <c r="F821" i="3"/>
  <c r="F817" i="3"/>
  <c r="F813" i="3"/>
  <c r="F809" i="3"/>
  <c r="F805" i="3"/>
  <c r="F801" i="3"/>
  <c r="F797" i="3"/>
  <c r="F793" i="3"/>
  <c r="F789" i="3"/>
  <c r="F785" i="3"/>
  <c r="F781" i="3"/>
  <c r="F777" i="3"/>
  <c r="F773" i="3"/>
  <c r="F769" i="3"/>
  <c r="F765" i="3"/>
  <c r="F761" i="3"/>
  <c r="F757" i="3"/>
  <c r="F753" i="3"/>
  <c r="F749" i="3"/>
  <c r="F745" i="3"/>
  <c r="F741" i="3"/>
  <c r="F737" i="3"/>
  <c r="F733" i="3"/>
  <c r="F729" i="3"/>
  <c r="F725" i="3"/>
  <c r="F721" i="3"/>
  <c r="F717" i="3"/>
  <c r="F713" i="3"/>
  <c r="F709" i="3"/>
  <c r="F705" i="3"/>
  <c r="F701" i="3"/>
  <c r="F697" i="3"/>
  <c r="F693" i="3"/>
  <c r="F689" i="3"/>
  <c r="F685" i="3"/>
  <c r="F681" i="3"/>
  <c r="F677" i="3"/>
  <c r="F673" i="3"/>
  <c r="F669" i="3"/>
  <c r="F665" i="3"/>
  <c r="F661" i="3"/>
  <c r="F657" i="3"/>
  <c r="F653" i="3"/>
  <c r="F649" i="3"/>
  <c r="F645" i="3"/>
  <c r="F641" i="3"/>
  <c r="F637" i="3"/>
  <c r="F633" i="3"/>
  <c r="F629" i="3"/>
  <c r="F625" i="3"/>
  <c r="F621" i="3"/>
  <c r="F617" i="3"/>
  <c r="F613" i="3"/>
  <c r="F609" i="3"/>
  <c r="F605" i="3"/>
  <c r="F601" i="3"/>
  <c r="F597" i="3"/>
  <c r="F593" i="3"/>
  <c r="F589" i="3"/>
  <c r="F585" i="3"/>
  <c r="F581" i="3"/>
  <c r="F577" i="3"/>
  <c r="F573" i="3"/>
  <c r="F569" i="3"/>
  <c r="F565" i="3"/>
  <c r="F561" i="3"/>
  <c r="F557" i="3"/>
  <c r="F553" i="3"/>
  <c r="F549" i="3"/>
  <c r="F545" i="3"/>
  <c r="F541" i="3"/>
  <c r="F537" i="3"/>
  <c r="F533" i="3"/>
  <c r="F529" i="3"/>
  <c r="F525" i="3"/>
  <c r="F521" i="3"/>
  <c r="F517" i="3"/>
  <c r="F513" i="3"/>
  <c r="F509" i="3"/>
  <c r="F505" i="3"/>
  <c r="F501" i="3"/>
  <c r="F497" i="3"/>
  <c r="F493" i="3"/>
  <c r="F489" i="3"/>
  <c r="F485" i="3"/>
  <c r="F481" i="3"/>
  <c r="F477" i="3"/>
  <c r="F473" i="3"/>
  <c r="F469" i="3"/>
  <c r="F465" i="3"/>
  <c r="F461" i="3"/>
  <c r="F457" i="3"/>
  <c r="F453" i="3"/>
  <c r="F449" i="3"/>
  <c r="F445" i="3"/>
  <c r="F441" i="3"/>
  <c r="F437" i="3"/>
  <c r="F433" i="3"/>
  <c r="F429" i="3"/>
  <c r="F425" i="3"/>
  <c r="F421" i="3"/>
  <c r="F417" i="3"/>
  <c r="F413" i="3"/>
  <c r="F409" i="3"/>
  <c r="F405" i="3"/>
  <c r="F401" i="3"/>
  <c r="F397" i="3"/>
  <c r="F393" i="3"/>
  <c r="F389" i="3"/>
  <c r="F385" i="3"/>
  <c r="F381" i="3"/>
  <c r="F377" i="3"/>
  <c r="F373" i="3"/>
  <c r="F369" i="3"/>
  <c r="F365" i="3"/>
  <c r="F361" i="3"/>
  <c r="F357" i="3"/>
  <c r="F353" i="3"/>
  <c r="F349" i="3"/>
  <c r="F345" i="3"/>
  <c r="F341" i="3"/>
  <c r="F337" i="3"/>
  <c r="F333" i="3"/>
  <c r="F329" i="3"/>
  <c r="F325" i="3"/>
  <c r="F321" i="3"/>
  <c r="F317" i="3"/>
  <c r="F313" i="3"/>
  <c r="F309" i="3"/>
  <c r="F305" i="3"/>
  <c r="F301" i="3"/>
  <c r="F297" i="3"/>
  <c r="F293" i="3"/>
  <c r="F289" i="3"/>
  <c r="F285" i="3"/>
  <c r="F281" i="3"/>
  <c r="F277" i="3"/>
  <c r="F273" i="3"/>
  <c r="F269" i="3"/>
  <c r="F265" i="3"/>
  <c r="F261" i="3"/>
  <c r="F257" i="3"/>
  <c r="F253" i="3"/>
  <c r="F249" i="3"/>
  <c r="F245" i="3"/>
  <c r="F241" i="3"/>
  <c r="F237" i="3"/>
  <c r="F233" i="3"/>
  <c r="F229" i="3"/>
  <c r="F225" i="3"/>
  <c r="F221" i="3"/>
  <c r="F217" i="3"/>
  <c r="F213" i="3"/>
  <c r="F209" i="3"/>
  <c r="F205" i="3"/>
  <c r="F201" i="3"/>
  <c r="F197" i="3"/>
  <c r="F193" i="3"/>
  <c r="F189" i="3"/>
  <c r="F185" i="3"/>
  <c r="F181" i="3"/>
  <c r="F177" i="3"/>
  <c r="F173" i="3"/>
  <c r="F169" i="3"/>
  <c r="F165" i="3"/>
  <c r="F161" i="3"/>
  <c r="F157" i="3"/>
  <c r="F153" i="3"/>
  <c r="F149" i="3"/>
  <c r="F145" i="3"/>
  <c r="F2064" i="3"/>
  <c r="F2060" i="3"/>
  <c r="F2056" i="3"/>
  <c r="F2052" i="3"/>
  <c r="F2048" i="3"/>
  <c r="F2044" i="3"/>
  <c r="F2040" i="3"/>
  <c r="F2036" i="3"/>
  <c r="F2032" i="3"/>
  <c r="F2028" i="3"/>
  <c r="F2024" i="3"/>
  <c r="F2020" i="3"/>
  <c r="F2016" i="3"/>
  <c r="F2012" i="3"/>
  <c r="F2008" i="3"/>
  <c r="F2004" i="3"/>
  <c r="F2000" i="3"/>
  <c r="F1996" i="3"/>
  <c r="F1992" i="3"/>
  <c r="F1988" i="3"/>
  <c r="F1984" i="3"/>
  <c r="F1980" i="3"/>
  <c r="F1976" i="3"/>
  <c r="F1972" i="3"/>
  <c r="F1968" i="3"/>
  <c r="F1964" i="3"/>
  <c r="F1960" i="3"/>
  <c r="F1956" i="3"/>
  <c r="F1952" i="3"/>
  <c r="F1948" i="3"/>
  <c r="F1944" i="3"/>
  <c r="F1940" i="3"/>
  <c r="F1936" i="3"/>
  <c r="F1932" i="3"/>
  <c r="F1928" i="3"/>
  <c r="F1924" i="3"/>
  <c r="F1920" i="3"/>
  <c r="F1916" i="3"/>
  <c r="F1912" i="3"/>
  <c r="F1908" i="3"/>
  <c r="F1904" i="3"/>
  <c r="F1900" i="3"/>
  <c r="F1896" i="3"/>
  <c r="F1892" i="3"/>
  <c r="F1888" i="3"/>
  <c r="F1884" i="3"/>
  <c r="F1880" i="3"/>
  <c r="F1876" i="3"/>
  <c r="F1872" i="3"/>
  <c r="F1868" i="3"/>
  <c r="F1864" i="3"/>
  <c r="F1860" i="3"/>
  <c r="F1856" i="3"/>
  <c r="F1852" i="3"/>
  <c r="F1848" i="3"/>
  <c r="F1844" i="3"/>
  <c r="F1840" i="3"/>
  <c r="F1836" i="3"/>
  <c r="F1832" i="3"/>
  <c r="F1828" i="3"/>
  <c r="F1824" i="3"/>
  <c r="F1820" i="3"/>
  <c r="F1816" i="3"/>
  <c r="F1812" i="3"/>
  <c r="F1808" i="3"/>
  <c r="F1804" i="3"/>
  <c r="F1800" i="3"/>
  <c r="F1796" i="3"/>
  <c r="F1792" i="3"/>
  <c r="F1788" i="3"/>
  <c r="F1784" i="3"/>
  <c r="F1780" i="3"/>
  <c r="F1776" i="3"/>
  <c r="F1772" i="3"/>
  <c r="F1768" i="3"/>
  <c r="F1764" i="3"/>
  <c r="F1760" i="3"/>
  <c r="F1756" i="3"/>
  <c r="F1752" i="3"/>
  <c r="F1748" i="3"/>
  <c r="F1744" i="3"/>
  <c r="F1740" i="3"/>
  <c r="F1736" i="3"/>
  <c r="F1732" i="3"/>
  <c r="F1728" i="3"/>
  <c r="F1724" i="3"/>
  <c r="F1720" i="3"/>
  <c r="F1716" i="3"/>
  <c r="F1712" i="3"/>
  <c r="F1708" i="3"/>
  <c r="F1704" i="3"/>
  <c r="F1700" i="3"/>
  <c r="F1696" i="3"/>
  <c r="F1692" i="3"/>
  <c r="F1688" i="3"/>
  <c r="F1684" i="3"/>
  <c r="F1680" i="3"/>
  <c r="F1676" i="3"/>
  <c r="F1672" i="3"/>
  <c r="F1668" i="3"/>
  <c r="F1664" i="3"/>
  <c r="F1660" i="3"/>
  <c r="F1656" i="3"/>
  <c r="F1652" i="3"/>
  <c r="F1648" i="3"/>
  <c r="F1644" i="3"/>
  <c r="F1640" i="3"/>
  <c r="F1636" i="3"/>
  <c r="F1632" i="3"/>
  <c r="F1628" i="3"/>
  <c r="F1624" i="3"/>
  <c r="F1620" i="3"/>
  <c r="F1616" i="3"/>
  <c r="F1612" i="3"/>
  <c r="F1608" i="3"/>
  <c r="F1604" i="3"/>
  <c r="F1600" i="3"/>
  <c r="F1596" i="3"/>
  <c r="F1592" i="3"/>
  <c r="F1588" i="3"/>
  <c r="F1584" i="3"/>
  <c r="F1580" i="3"/>
  <c r="F1576" i="3"/>
  <c r="F1572" i="3"/>
  <c r="F1568" i="3"/>
  <c r="F1564" i="3"/>
  <c r="F1560" i="3"/>
  <c r="F1556" i="3"/>
  <c r="F1552" i="3"/>
  <c r="F1548" i="3"/>
  <c r="F1544" i="3"/>
  <c r="F1540" i="3"/>
  <c r="F1536" i="3"/>
  <c r="F1532" i="3"/>
  <c r="F1528" i="3"/>
  <c r="F1524" i="3"/>
  <c r="F1520" i="3"/>
  <c r="F1516" i="3"/>
  <c r="F1512" i="3"/>
  <c r="F1508" i="3"/>
  <c r="F1504" i="3"/>
  <c r="F1500" i="3"/>
  <c r="F1496" i="3"/>
  <c r="F1492" i="3"/>
  <c r="F1488" i="3"/>
  <c r="F1484" i="3"/>
  <c r="F1480" i="3"/>
  <c r="F1476" i="3"/>
  <c r="F1472" i="3"/>
  <c r="F1468" i="3"/>
  <c r="F1464" i="3"/>
  <c r="F1460" i="3"/>
  <c r="F1456" i="3"/>
  <c r="F1452" i="3"/>
  <c r="F1448" i="3"/>
  <c r="F1444" i="3"/>
  <c r="F1440" i="3"/>
  <c r="F1436" i="3"/>
  <c r="F1432" i="3"/>
  <c r="F1428" i="3"/>
  <c r="F1424" i="3"/>
  <c r="F1420" i="3"/>
  <c r="F1416" i="3"/>
  <c r="F1412" i="3"/>
  <c r="F1408" i="3"/>
  <c r="F1404" i="3"/>
  <c r="F1400" i="3"/>
  <c r="F1396" i="3"/>
  <c r="F1392" i="3"/>
  <c r="F1388" i="3"/>
  <c r="F1384" i="3"/>
  <c r="F1380" i="3"/>
  <c r="F1376" i="3"/>
  <c r="F1372" i="3"/>
  <c r="F1368" i="3"/>
  <c r="F1364" i="3"/>
  <c r="F1360" i="3"/>
  <c r="F1356" i="3"/>
  <c r="F1352" i="3"/>
  <c r="F1348" i="3"/>
  <c r="F1344" i="3"/>
  <c r="F1340" i="3"/>
  <c r="F1336" i="3"/>
  <c r="F1332" i="3"/>
  <c r="F1328" i="3"/>
  <c r="F1324" i="3"/>
  <c r="F1320" i="3"/>
  <c r="F1316" i="3"/>
  <c r="F1312" i="3"/>
  <c r="F1308" i="3"/>
  <c r="F1304" i="3"/>
  <c r="F1300" i="3"/>
  <c r="F1296" i="3"/>
  <c r="F1292" i="3"/>
  <c r="F1288" i="3"/>
  <c r="F1284" i="3"/>
  <c r="F1280" i="3"/>
  <c r="F1276" i="3"/>
  <c r="F1272" i="3"/>
  <c r="F1268" i="3"/>
  <c r="F1264" i="3"/>
  <c r="F1260" i="3"/>
  <c r="F1256" i="3"/>
  <c r="F1252" i="3"/>
  <c r="F1248" i="3"/>
  <c r="F1244" i="3"/>
  <c r="F1240" i="3"/>
  <c r="F1236" i="3"/>
  <c r="F1232" i="3"/>
  <c r="F1228" i="3"/>
  <c r="F1224" i="3"/>
  <c r="F1220" i="3"/>
  <c r="F1216" i="3"/>
  <c r="F1212" i="3"/>
  <c r="F1208" i="3"/>
  <c r="F1204" i="3"/>
  <c r="F1200" i="3"/>
  <c r="F1196" i="3"/>
  <c r="F1192" i="3"/>
  <c r="F1188" i="3"/>
  <c r="F1184" i="3"/>
  <c r="F1180" i="3"/>
  <c r="F1176" i="3"/>
  <c r="F1172" i="3"/>
  <c r="F1168" i="3"/>
  <c r="F1164" i="3"/>
  <c r="F1160" i="3"/>
  <c r="F1156" i="3"/>
  <c r="F1152" i="3"/>
  <c r="F1148" i="3"/>
  <c r="F1144" i="3"/>
  <c r="F1140" i="3"/>
  <c r="F1136" i="3"/>
  <c r="F1132" i="3"/>
  <c r="F1128" i="3"/>
  <c r="F1124" i="3"/>
  <c r="F1120" i="3"/>
  <c r="F1116" i="3"/>
  <c r="F1112" i="3"/>
  <c r="F1108" i="3"/>
  <c r="F1104" i="3"/>
  <c r="F1100" i="3"/>
  <c r="F1096" i="3"/>
  <c r="F1092" i="3"/>
  <c r="F1088" i="3"/>
  <c r="F1084" i="3"/>
  <c r="F1080" i="3"/>
  <c r="F1076" i="3"/>
  <c r="F1072" i="3"/>
  <c r="F1068" i="3"/>
  <c r="F1064" i="3"/>
  <c r="F1060" i="3"/>
  <c r="F1056" i="3"/>
  <c r="F1052" i="3"/>
  <c r="F1048" i="3"/>
  <c r="F1044" i="3"/>
  <c r="F1040" i="3"/>
  <c r="F1036" i="3"/>
  <c r="F1032" i="3"/>
  <c r="F1028" i="3"/>
  <c r="F1024" i="3"/>
  <c r="F1020" i="3"/>
  <c r="F1016" i="3"/>
  <c r="F1012" i="3"/>
  <c r="F1008" i="3"/>
  <c r="F1004" i="3"/>
  <c r="F1000" i="3"/>
  <c r="F996" i="3"/>
  <c r="F992" i="3"/>
  <c r="F988" i="3"/>
  <c r="F984" i="3"/>
  <c r="F980" i="3"/>
  <c r="F976" i="3"/>
  <c r="F972" i="3"/>
  <c r="F968" i="3"/>
  <c r="F964" i="3"/>
  <c r="F960" i="3"/>
  <c r="F956" i="3"/>
  <c r="F952" i="3"/>
  <c r="F948" i="3"/>
  <c r="F944" i="3"/>
  <c r="F940" i="3"/>
  <c r="F936" i="3"/>
  <c r="F932" i="3"/>
  <c r="F928" i="3"/>
  <c r="F924" i="3"/>
  <c r="F920" i="3"/>
  <c r="F916" i="3"/>
  <c r="F912" i="3"/>
  <c r="F908" i="3"/>
  <c r="F904" i="3"/>
  <c r="F900" i="3"/>
  <c r="F896" i="3"/>
  <c r="F892" i="3"/>
  <c r="F888" i="3"/>
  <c r="F884" i="3"/>
  <c r="F880" i="3"/>
  <c r="F876" i="3"/>
  <c r="F872" i="3"/>
  <c r="F868" i="3"/>
  <c r="F864" i="3"/>
  <c r="F860" i="3"/>
  <c r="F856" i="3"/>
  <c r="F852" i="3"/>
  <c r="F848" i="3"/>
  <c r="F844" i="3"/>
  <c r="F840" i="3"/>
  <c r="F836" i="3"/>
  <c r="F832" i="3"/>
  <c r="F828" i="3"/>
  <c r="F824" i="3"/>
  <c r="F820" i="3"/>
  <c r="F816" i="3"/>
  <c r="F812" i="3"/>
  <c r="F808" i="3"/>
  <c r="F804" i="3"/>
  <c r="F800" i="3"/>
  <c r="F796" i="3"/>
  <c r="F792" i="3"/>
  <c r="F788" i="3"/>
  <c r="F784" i="3"/>
  <c r="F780" i="3"/>
  <c r="F776" i="3"/>
  <c r="F772" i="3"/>
  <c r="F768" i="3"/>
  <c r="F764" i="3"/>
  <c r="F760" i="3"/>
  <c r="F756" i="3"/>
  <c r="F752" i="3"/>
  <c r="F748" i="3"/>
  <c r="F744" i="3"/>
  <c r="F740" i="3"/>
  <c r="F736" i="3"/>
  <c r="F732" i="3"/>
  <c r="F728" i="3"/>
  <c r="F724" i="3"/>
  <c r="F720" i="3"/>
  <c r="F716" i="3"/>
  <c r="F712" i="3"/>
  <c r="F708" i="3"/>
  <c r="F704" i="3"/>
  <c r="F700" i="3"/>
  <c r="F696" i="3"/>
  <c r="F692" i="3"/>
  <c r="F688" i="3"/>
  <c r="F684" i="3"/>
  <c r="F680" i="3"/>
  <c r="F676" i="3"/>
  <c r="F672" i="3"/>
  <c r="F668" i="3"/>
  <c r="F664" i="3"/>
  <c r="F660" i="3"/>
  <c r="F656" i="3"/>
  <c r="F652" i="3"/>
  <c r="F648" i="3"/>
  <c r="F644" i="3"/>
  <c r="F640" i="3"/>
  <c r="F636" i="3"/>
  <c r="F632" i="3"/>
  <c r="F628" i="3"/>
  <c r="F624" i="3"/>
  <c r="F620" i="3"/>
  <c r="F616" i="3"/>
  <c r="F612" i="3"/>
  <c r="F608" i="3"/>
  <c r="F604" i="3"/>
  <c r="F600" i="3"/>
  <c r="F596" i="3"/>
  <c r="F592" i="3"/>
  <c r="F588" i="3"/>
  <c r="F584" i="3"/>
  <c r="F580" i="3"/>
  <c r="F576" i="3"/>
  <c r="F572" i="3"/>
  <c r="F568" i="3"/>
  <c r="F564" i="3"/>
  <c r="F560" i="3"/>
  <c r="F556" i="3"/>
  <c r="F552" i="3"/>
  <c r="F548" i="3"/>
  <c r="F544" i="3"/>
  <c r="F540" i="3"/>
  <c r="F536" i="3"/>
  <c r="F532" i="3"/>
  <c r="F528" i="3"/>
  <c r="F524" i="3"/>
  <c r="F520" i="3"/>
  <c r="F516" i="3"/>
  <c r="F512" i="3"/>
  <c r="F508" i="3"/>
  <c r="F504" i="3"/>
  <c r="F500" i="3"/>
  <c r="F496" i="3"/>
  <c r="F492" i="3"/>
  <c r="F488" i="3"/>
  <c r="F484" i="3"/>
  <c r="F480" i="3"/>
  <c r="F476" i="3"/>
  <c r="F472" i="3"/>
  <c r="F468" i="3"/>
  <c r="F464" i="3"/>
  <c r="F460" i="3"/>
  <c r="F456" i="3"/>
  <c r="F452" i="3"/>
  <c r="F448" i="3"/>
  <c r="F444" i="3"/>
  <c r="F440" i="3"/>
  <c r="F436" i="3"/>
  <c r="F432" i="3"/>
  <c r="F428" i="3"/>
  <c r="F424" i="3"/>
  <c r="F420" i="3"/>
  <c r="F416" i="3"/>
  <c r="F412" i="3"/>
  <c r="F408" i="3"/>
  <c r="F404" i="3"/>
  <c r="F400" i="3"/>
  <c r="F396" i="3"/>
  <c r="F392" i="3"/>
  <c r="F388" i="3"/>
  <c r="F384" i="3"/>
  <c r="F380" i="3"/>
  <c r="F376" i="3"/>
  <c r="F372" i="3"/>
  <c r="F368" i="3"/>
  <c r="F364" i="3"/>
  <c r="F360" i="3"/>
  <c r="F356" i="3"/>
  <c r="F352" i="3"/>
  <c r="F348" i="3"/>
  <c r="F344" i="3"/>
  <c r="F340" i="3"/>
  <c r="F336" i="3"/>
  <c r="F332" i="3"/>
  <c r="F328" i="3"/>
  <c r="F324" i="3"/>
  <c r="F320" i="3"/>
  <c r="F316" i="3"/>
  <c r="F312" i="3"/>
  <c r="F308" i="3"/>
  <c r="F304" i="3"/>
  <c r="F300" i="3"/>
  <c r="F296" i="3"/>
  <c r="F292" i="3"/>
  <c r="F288" i="3"/>
  <c r="F284" i="3"/>
  <c r="F280" i="3"/>
  <c r="F276" i="3"/>
  <c r="F272" i="3"/>
  <c r="F268" i="3"/>
  <c r="F264" i="3"/>
  <c r="F260" i="3"/>
  <c r="F256" i="3"/>
  <c r="F252" i="3"/>
  <c r="F248" i="3"/>
  <c r="F244" i="3"/>
  <c r="F240" i="3"/>
  <c r="F236" i="3"/>
  <c r="F232" i="3"/>
  <c r="F228" i="3"/>
  <c r="F224" i="3"/>
  <c r="F220" i="3"/>
  <c r="F216" i="3"/>
  <c r="F212" i="3"/>
  <c r="F208" i="3"/>
  <c r="F204" i="3"/>
  <c r="F200" i="3"/>
  <c r="F196" i="3"/>
  <c r="F192" i="3"/>
  <c r="F188" i="3"/>
  <c r="F184" i="3"/>
  <c r="F180" i="3"/>
  <c r="F176" i="3"/>
  <c r="F172" i="3"/>
  <c r="F168" i="3"/>
  <c r="F164" i="3"/>
  <c r="F160" i="3"/>
  <c r="F156" i="3"/>
  <c r="F152" i="3"/>
  <c r="F148" i="3"/>
  <c r="F144" i="3"/>
  <c r="F1775" i="3"/>
  <c r="F1771" i="3"/>
  <c r="F1767" i="3"/>
  <c r="F1763" i="3"/>
  <c r="F1759" i="3"/>
  <c r="F1755" i="3"/>
  <c r="F1751" i="3"/>
  <c r="F1747" i="3"/>
  <c r="F1743" i="3"/>
  <c r="F1739" i="3"/>
  <c r="F1735" i="3"/>
  <c r="F1731" i="3"/>
  <c r="F1727" i="3"/>
  <c r="F1723" i="3"/>
  <c r="F1719" i="3"/>
  <c r="F1715" i="3"/>
  <c r="F1711" i="3"/>
  <c r="F1707" i="3"/>
  <c r="F1703" i="3"/>
  <c r="F1699" i="3"/>
  <c r="F1695" i="3"/>
  <c r="F1691" i="3"/>
  <c r="F1687" i="3"/>
  <c r="F1683" i="3"/>
  <c r="F1679" i="3"/>
  <c r="F1675" i="3"/>
  <c r="F1671" i="3"/>
  <c r="F1667" i="3"/>
  <c r="F1663" i="3"/>
  <c r="F1659" i="3"/>
  <c r="F1655" i="3"/>
  <c r="F1651" i="3"/>
  <c r="F1647" i="3"/>
  <c r="F1643" i="3"/>
  <c r="F1639" i="3"/>
  <c r="F1635" i="3"/>
  <c r="F1631" i="3"/>
  <c r="F1627" i="3"/>
  <c r="F1623" i="3"/>
  <c r="F1619" i="3"/>
  <c r="F1615" i="3"/>
  <c r="F1611" i="3"/>
  <c r="F1607" i="3"/>
  <c r="F1603" i="3"/>
  <c r="F1599" i="3"/>
  <c r="F1595" i="3"/>
  <c r="F1591" i="3"/>
  <c r="F1587" i="3"/>
  <c r="F1583" i="3"/>
  <c r="F1579" i="3"/>
  <c r="F1575" i="3"/>
  <c r="F1571" i="3"/>
  <c r="F1567" i="3"/>
  <c r="F1563" i="3"/>
  <c r="F1559" i="3"/>
  <c r="F1555" i="3"/>
  <c r="F1551" i="3"/>
  <c r="F1547" i="3"/>
  <c r="F1543" i="3"/>
  <c r="F1539" i="3"/>
  <c r="F1535" i="3"/>
  <c r="F1531" i="3"/>
  <c r="F1527" i="3"/>
  <c r="F1523" i="3"/>
  <c r="F1519" i="3"/>
  <c r="F1515" i="3"/>
  <c r="F1511" i="3"/>
  <c r="F1507" i="3"/>
  <c r="F1503" i="3"/>
  <c r="F1499" i="3"/>
  <c r="F1495" i="3"/>
  <c r="F1491" i="3"/>
  <c r="F1487" i="3"/>
  <c r="F1483" i="3"/>
  <c r="F1479" i="3"/>
  <c r="F1475" i="3"/>
  <c r="F1471" i="3"/>
  <c r="F1467" i="3"/>
  <c r="F1463" i="3"/>
  <c r="F1459" i="3"/>
  <c r="F1455" i="3"/>
  <c r="F1451" i="3"/>
  <c r="F1447" i="3"/>
  <c r="F1443" i="3"/>
  <c r="F1439" i="3"/>
  <c r="F1435" i="3"/>
  <c r="F1431" i="3"/>
  <c r="F1427" i="3"/>
  <c r="F1423" i="3"/>
  <c r="F1419" i="3"/>
  <c r="F1415" i="3"/>
  <c r="F1411" i="3"/>
  <c r="F1407" i="3"/>
  <c r="F1403" i="3"/>
  <c r="F1399" i="3"/>
  <c r="F1395" i="3"/>
  <c r="F1391" i="3"/>
  <c r="F1387" i="3"/>
  <c r="F1383" i="3"/>
  <c r="F1379" i="3"/>
  <c r="F1375" i="3"/>
  <c r="F1371" i="3"/>
  <c r="F1367" i="3"/>
  <c r="F1363" i="3"/>
  <c r="F1359" i="3"/>
  <c r="F1355" i="3"/>
  <c r="F1351" i="3"/>
  <c r="F1347" i="3"/>
  <c r="F1343" i="3"/>
  <c r="F1339" i="3"/>
  <c r="F1335" i="3"/>
  <c r="F1331" i="3"/>
  <c r="F1327" i="3"/>
  <c r="F1323" i="3"/>
  <c r="F1319" i="3"/>
  <c r="F1315" i="3"/>
  <c r="F1311" i="3"/>
  <c r="F1307" i="3"/>
  <c r="F1303" i="3"/>
  <c r="F1299" i="3"/>
  <c r="F1295" i="3"/>
  <c r="F1291" i="3"/>
  <c r="F1287" i="3"/>
  <c r="F1283" i="3"/>
  <c r="F1279" i="3"/>
  <c r="F1275" i="3"/>
  <c r="F1271" i="3"/>
  <c r="F1267" i="3"/>
  <c r="F1263" i="3"/>
  <c r="F1259" i="3"/>
  <c r="F1255" i="3"/>
  <c r="F1251" i="3"/>
  <c r="F1247" i="3"/>
  <c r="F1243" i="3"/>
  <c r="F1239" i="3"/>
  <c r="F1235" i="3"/>
  <c r="F1231" i="3"/>
  <c r="F1227" i="3"/>
  <c r="F1223" i="3"/>
  <c r="F1219" i="3"/>
  <c r="F1215" i="3"/>
  <c r="F1211" i="3"/>
  <c r="F1207" i="3"/>
  <c r="F1203" i="3"/>
  <c r="F1199" i="3"/>
  <c r="F1195" i="3"/>
  <c r="F1191" i="3"/>
  <c r="F1187" i="3"/>
  <c r="F1183" i="3"/>
  <c r="F1179" i="3"/>
  <c r="F1175" i="3"/>
  <c r="F1171" i="3"/>
  <c r="F1167" i="3"/>
  <c r="F1163" i="3"/>
  <c r="F1159" i="3"/>
  <c r="F1155" i="3"/>
  <c r="F1151" i="3"/>
  <c r="F1147" i="3"/>
  <c r="F1143" i="3"/>
  <c r="F1139" i="3"/>
  <c r="F1135" i="3"/>
  <c r="F1131" i="3"/>
  <c r="F1127" i="3"/>
  <c r="F1123" i="3"/>
  <c r="F1119" i="3"/>
  <c r="F1115" i="3"/>
  <c r="F1111" i="3"/>
  <c r="F1107" i="3"/>
  <c r="F1103" i="3"/>
  <c r="F1099" i="3"/>
  <c r="F1095" i="3"/>
  <c r="F1091" i="3"/>
  <c r="F1087" i="3"/>
  <c r="F1083" i="3"/>
  <c r="F1079" i="3"/>
  <c r="F1075" i="3"/>
  <c r="F1071" i="3"/>
  <c r="F1067" i="3"/>
  <c r="F1063" i="3"/>
  <c r="F1059" i="3"/>
  <c r="F1055" i="3"/>
  <c r="F1051" i="3"/>
  <c r="F1047" i="3"/>
  <c r="F1043" i="3"/>
  <c r="F1039" i="3"/>
  <c r="F1035" i="3"/>
  <c r="F1031" i="3"/>
  <c r="F1027" i="3"/>
  <c r="F1023" i="3"/>
  <c r="F1019" i="3"/>
  <c r="F1015" i="3"/>
  <c r="F1011" i="3"/>
  <c r="F1007" i="3"/>
  <c r="F1003" i="3"/>
  <c r="F999" i="3"/>
  <c r="F995" i="3"/>
  <c r="F991" i="3"/>
  <c r="F987" i="3"/>
  <c r="F983" i="3"/>
  <c r="F979" i="3"/>
  <c r="F975" i="3"/>
  <c r="F971" i="3"/>
  <c r="F967" i="3"/>
  <c r="F963" i="3"/>
  <c r="F959" i="3"/>
  <c r="F955" i="3"/>
  <c r="F951" i="3"/>
  <c r="F947" i="3"/>
  <c r="F943" i="3"/>
  <c r="F939" i="3"/>
  <c r="F935" i="3"/>
  <c r="F931" i="3"/>
  <c r="F927" i="3"/>
  <c r="F923" i="3"/>
  <c r="F919" i="3"/>
  <c r="F915" i="3"/>
  <c r="F911" i="3"/>
  <c r="F907" i="3"/>
  <c r="F903" i="3"/>
  <c r="F899" i="3"/>
  <c r="F895" i="3"/>
  <c r="F891" i="3"/>
  <c r="F887" i="3"/>
  <c r="F883" i="3"/>
  <c r="F879" i="3"/>
  <c r="F875" i="3"/>
  <c r="F871" i="3"/>
  <c r="F867" i="3"/>
  <c r="F863" i="3"/>
  <c r="F859" i="3"/>
  <c r="F855" i="3"/>
  <c r="F851" i="3"/>
  <c r="F847" i="3"/>
  <c r="F843" i="3"/>
  <c r="F839" i="3"/>
  <c r="F835" i="3"/>
  <c r="F831" i="3"/>
  <c r="F827" i="3"/>
  <c r="F823" i="3"/>
  <c r="F819" i="3"/>
  <c r="F815" i="3"/>
  <c r="F811" i="3"/>
  <c r="F807" i="3"/>
  <c r="F803" i="3"/>
  <c r="F799" i="3"/>
  <c r="F795" i="3"/>
  <c r="F791" i="3"/>
  <c r="F787" i="3"/>
  <c r="F783" i="3"/>
  <c r="F779" i="3"/>
  <c r="F775" i="3"/>
  <c r="F771" i="3"/>
  <c r="F767" i="3"/>
  <c r="F763" i="3"/>
  <c r="F759" i="3"/>
  <c r="F755" i="3"/>
  <c r="F751" i="3"/>
  <c r="F747" i="3"/>
  <c r="F743" i="3"/>
  <c r="F739" i="3"/>
  <c r="F735" i="3"/>
  <c r="F731" i="3"/>
  <c r="F727" i="3"/>
  <c r="F723" i="3"/>
  <c r="F719" i="3"/>
  <c r="F715" i="3"/>
  <c r="F711" i="3"/>
  <c r="F707" i="3"/>
  <c r="F703" i="3"/>
  <c r="F699" i="3"/>
  <c r="F695" i="3"/>
  <c r="F691" i="3"/>
  <c r="F687" i="3"/>
  <c r="F683" i="3"/>
  <c r="F679" i="3"/>
  <c r="F675" i="3"/>
  <c r="F671" i="3"/>
  <c r="F667" i="3"/>
  <c r="F663" i="3"/>
  <c r="F659" i="3"/>
  <c r="F655" i="3"/>
  <c r="F651" i="3"/>
  <c r="F647" i="3"/>
  <c r="F643" i="3"/>
  <c r="F639" i="3"/>
  <c r="F635" i="3"/>
  <c r="F631" i="3"/>
  <c r="F627" i="3"/>
  <c r="F623" i="3"/>
  <c r="F619" i="3"/>
  <c r="F615" i="3"/>
  <c r="F611" i="3"/>
  <c r="F607" i="3"/>
  <c r="F603" i="3"/>
  <c r="F599" i="3"/>
  <c r="F595" i="3"/>
  <c r="F591" i="3"/>
  <c r="F587" i="3"/>
  <c r="F583" i="3"/>
  <c r="F579" i="3"/>
  <c r="F575" i="3"/>
  <c r="F571" i="3"/>
  <c r="F567" i="3"/>
  <c r="F563" i="3"/>
  <c r="F559" i="3"/>
  <c r="F555" i="3"/>
  <c r="F551" i="3"/>
  <c r="F547" i="3"/>
  <c r="F543" i="3"/>
  <c r="F539" i="3"/>
  <c r="F535" i="3"/>
  <c r="F531" i="3"/>
  <c r="F527" i="3"/>
  <c r="F523" i="3"/>
  <c r="F519" i="3"/>
  <c r="F515" i="3"/>
  <c r="F511" i="3"/>
  <c r="F507" i="3"/>
  <c r="F503" i="3"/>
  <c r="F499" i="3"/>
  <c r="F495" i="3"/>
  <c r="F491" i="3"/>
  <c r="F487" i="3"/>
  <c r="F483" i="3"/>
  <c r="F479" i="3"/>
  <c r="F475" i="3"/>
  <c r="F471" i="3"/>
  <c r="F467" i="3"/>
  <c r="F463" i="3"/>
  <c r="F459" i="3"/>
  <c r="F455" i="3"/>
  <c r="F451" i="3"/>
  <c r="F447" i="3"/>
  <c r="F443" i="3"/>
  <c r="F439" i="3"/>
  <c r="F435" i="3"/>
  <c r="F431" i="3"/>
  <c r="F427" i="3"/>
  <c r="F423" i="3"/>
  <c r="F419" i="3"/>
  <c r="F415" i="3"/>
  <c r="F411" i="3"/>
  <c r="F407" i="3"/>
  <c r="F403" i="3"/>
  <c r="F399" i="3"/>
  <c r="F395" i="3"/>
  <c r="F391" i="3"/>
  <c r="F387" i="3"/>
  <c r="F383" i="3"/>
  <c r="F379" i="3"/>
  <c r="F375" i="3"/>
  <c r="F371" i="3"/>
  <c r="F367" i="3"/>
  <c r="F363" i="3"/>
  <c r="F359" i="3"/>
  <c r="F355" i="3"/>
  <c r="F351" i="3"/>
  <c r="F347" i="3"/>
  <c r="F343" i="3"/>
  <c r="F339" i="3"/>
  <c r="F335" i="3"/>
  <c r="F331" i="3"/>
  <c r="F327" i="3"/>
  <c r="F323" i="3"/>
  <c r="F319" i="3"/>
  <c r="F315" i="3"/>
  <c r="F311" i="3"/>
  <c r="F307" i="3"/>
  <c r="F303" i="3"/>
  <c r="F299" i="3"/>
  <c r="F295" i="3"/>
  <c r="F291" i="3"/>
  <c r="F287" i="3"/>
  <c r="F283" i="3"/>
  <c r="F279" i="3"/>
  <c r="F275" i="3"/>
  <c r="F271" i="3"/>
  <c r="F267" i="3"/>
  <c r="F263" i="3"/>
  <c r="F259" i="3"/>
  <c r="F255" i="3"/>
  <c r="F251" i="3"/>
  <c r="F247" i="3"/>
  <c r="F243" i="3"/>
  <c r="F239" i="3"/>
  <c r="F235" i="3"/>
  <c r="F231" i="3"/>
  <c r="F227" i="3"/>
  <c r="F223" i="3"/>
  <c r="F219" i="3"/>
  <c r="F215" i="3"/>
  <c r="F211" i="3"/>
  <c r="F207" i="3"/>
  <c r="F203" i="3"/>
  <c r="F199" i="3"/>
  <c r="F195" i="3"/>
  <c r="F191" i="3"/>
  <c r="F187" i="3"/>
  <c r="F183" i="3"/>
  <c r="F179" i="3"/>
  <c r="F175" i="3"/>
  <c r="F171" i="3"/>
  <c r="F167" i="3"/>
  <c r="F163" i="3"/>
  <c r="F159" i="3"/>
  <c r="F155" i="3"/>
  <c r="F151" i="3"/>
  <c r="F147" i="3"/>
  <c r="F143" i="3"/>
  <c r="A1369" i="25"/>
  <c r="G1370" i="25"/>
  <c r="F1370" i="25"/>
  <c r="E1370" i="25"/>
  <c r="D1370" i="25"/>
  <c r="D220" i="32" s="1"/>
  <c r="C1370" i="25"/>
  <c r="B1370" i="25"/>
  <c r="C220" i="32" s="1"/>
  <c r="R3693" i="3"/>
  <c r="R3718" i="3"/>
  <c r="R3706" i="3"/>
  <c r="R3670" i="3"/>
  <c r="R3642" i="3"/>
  <c r="R3618" i="3"/>
  <c r="R3598" i="3"/>
  <c r="R3566" i="3"/>
  <c r="R3538" i="3"/>
  <c r="R3510" i="3"/>
  <c r="R3482" i="3"/>
  <c r="E2" i="3"/>
  <c r="E3201" i="3"/>
  <c r="E114" i="3"/>
  <c r="E66" i="3"/>
  <c r="E26" i="3"/>
  <c r="E129" i="3"/>
  <c r="E113" i="3"/>
  <c r="E97" i="3"/>
  <c r="E81" i="3"/>
  <c r="E65" i="3"/>
  <c r="E49" i="3"/>
  <c r="E33" i="3"/>
  <c r="E17" i="3"/>
  <c r="E4001" i="3"/>
  <c r="E3993" i="3"/>
  <c r="E3985" i="3"/>
  <c r="E3977" i="3"/>
  <c r="E3969" i="3"/>
  <c r="E3961" i="3"/>
  <c r="E3953" i="3"/>
  <c r="E3945" i="3"/>
  <c r="E3937" i="3"/>
  <c r="E3929" i="3"/>
  <c r="E3921" i="3"/>
  <c r="E3913" i="3"/>
  <c r="E3905" i="3"/>
  <c r="E3897" i="3"/>
  <c r="E3889" i="3"/>
  <c r="E3881" i="3"/>
  <c r="E3873" i="3"/>
  <c r="E3865" i="3"/>
  <c r="E3857" i="3"/>
  <c r="E3849" i="3"/>
  <c r="E3841" i="3"/>
  <c r="E3833" i="3"/>
  <c r="E3825" i="3"/>
  <c r="E3817" i="3"/>
  <c r="E3809" i="3"/>
  <c r="E3801" i="3"/>
  <c r="E3793" i="3"/>
  <c r="E3785" i="3"/>
  <c r="E3781" i="3"/>
  <c r="E3773" i="3"/>
  <c r="E3765" i="3"/>
  <c r="E3757" i="3"/>
  <c r="E3749" i="3"/>
  <c r="E3741" i="3"/>
  <c r="E3733" i="3"/>
  <c r="E3725" i="3"/>
  <c r="E3717" i="3"/>
  <c r="E3709" i="3"/>
  <c r="E3697" i="3"/>
  <c r="E3689" i="3"/>
  <c r="E3681" i="3"/>
  <c r="E3673" i="3"/>
  <c r="E3665" i="3"/>
  <c r="E3657" i="3"/>
  <c r="E3649" i="3"/>
  <c r="E3641" i="3"/>
  <c r="E3633" i="3"/>
  <c r="E3625" i="3"/>
  <c r="E3617" i="3"/>
  <c r="E3609" i="3"/>
  <c r="E3601" i="3"/>
  <c r="E3593" i="3"/>
  <c r="E3585" i="3"/>
  <c r="E3577" i="3"/>
  <c r="E3569" i="3"/>
  <c r="E3561" i="3"/>
  <c r="E3553" i="3"/>
  <c r="E3545" i="3"/>
  <c r="E3537" i="3"/>
  <c r="E3529" i="3"/>
  <c r="E3521" i="3"/>
  <c r="E3513" i="3"/>
  <c r="E3505" i="3"/>
  <c r="E3497" i="3"/>
  <c r="E3489" i="3"/>
  <c r="E3481" i="3"/>
  <c r="E3473" i="3"/>
  <c r="E3461" i="3"/>
  <c r="E3453" i="3"/>
  <c r="E3445" i="3"/>
  <c r="E3437" i="3"/>
  <c r="E3429" i="3"/>
  <c r="E3425" i="3"/>
  <c r="E3417" i="3"/>
  <c r="E3409" i="3"/>
  <c r="E3401" i="3"/>
  <c r="E3393" i="3"/>
  <c r="E3385" i="3"/>
  <c r="E3377" i="3"/>
  <c r="E3369" i="3"/>
  <c r="E3361" i="3"/>
  <c r="E3353" i="3"/>
  <c r="E3345" i="3"/>
  <c r="E3337" i="3"/>
  <c r="E3329" i="3"/>
  <c r="E3325" i="3"/>
  <c r="E3317" i="3"/>
  <c r="E3309" i="3"/>
  <c r="E3301" i="3"/>
  <c r="E3293" i="3"/>
  <c r="E3285" i="3"/>
  <c r="E3277" i="3"/>
  <c r="E3269" i="3"/>
  <c r="E3261" i="3"/>
  <c r="E3257" i="3"/>
  <c r="E3253" i="3"/>
  <c r="E3249" i="3"/>
  <c r="E3245" i="3"/>
  <c r="E3241" i="3"/>
  <c r="E3237" i="3"/>
  <c r="E3233" i="3"/>
  <c r="E3229" i="3"/>
  <c r="E3225" i="3"/>
  <c r="E3221" i="3"/>
  <c r="E3217" i="3"/>
  <c r="E3213" i="3"/>
  <c r="E3205" i="3"/>
  <c r="E136" i="3"/>
  <c r="E128" i="3"/>
  <c r="E120" i="3"/>
  <c r="E112" i="3"/>
  <c r="E104" i="3"/>
  <c r="E96" i="3"/>
  <c r="E88" i="3"/>
  <c r="E80" i="3"/>
  <c r="E72" i="3"/>
  <c r="E64" i="3"/>
  <c r="E56" i="3"/>
  <c r="E48" i="3"/>
  <c r="E40" i="3"/>
  <c r="E32" i="3"/>
  <c r="E24" i="3"/>
  <c r="E16" i="3"/>
  <c r="E8" i="3"/>
  <c r="E138" i="3"/>
  <c r="E90" i="3"/>
  <c r="E34" i="3"/>
  <c r="E137" i="3"/>
  <c r="E121" i="3"/>
  <c r="E105" i="3"/>
  <c r="E89" i="3"/>
  <c r="E73" i="3"/>
  <c r="E57" i="3"/>
  <c r="E41" i="3"/>
  <c r="E25" i="3"/>
  <c r="E9" i="3"/>
  <c r="E3997" i="3"/>
  <c r="E3989" i="3"/>
  <c r="E3981" i="3"/>
  <c r="E3973" i="3"/>
  <c r="E3965" i="3"/>
  <c r="E3957" i="3"/>
  <c r="E3949" i="3"/>
  <c r="E3941" i="3"/>
  <c r="E3933" i="3"/>
  <c r="E3925" i="3"/>
  <c r="E3917" i="3"/>
  <c r="E3909" i="3"/>
  <c r="E3901" i="3"/>
  <c r="E3893" i="3"/>
  <c r="E3885" i="3"/>
  <c r="E3877" i="3"/>
  <c r="E3869" i="3"/>
  <c r="E3861" i="3"/>
  <c r="E3853" i="3"/>
  <c r="E3845" i="3"/>
  <c r="E3837" i="3"/>
  <c r="E3829" i="3"/>
  <c r="E3821" i="3"/>
  <c r="E3813" i="3"/>
  <c r="E3805" i="3"/>
  <c r="E3797" i="3"/>
  <c r="E3789" i="3"/>
  <c r="E3777" i="3"/>
  <c r="E3769" i="3"/>
  <c r="E3761" i="3"/>
  <c r="E3753" i="3"/>
  <c r="E3745" i="3"/>
  <c r="E3737" i="3"/>
  <c r="E3729" i="3"/>
  <c r="E3721" i="3"/>
  <c r="E3713" i="3"/>
  <c r="E3705" i="3"/>
  <c r="E3701" i="3"/>
  <c r="E3693" i="3"/>
  <c r="E3685" i="3"/>
  <c r="E3677" i="3"/>
  <c r="E3669" i="3"/>
  <c r="E3661" i="3"/>
  <c r="E3653" i="3"/>
  <c r="E3645" i="3"/>
  <c r="E3637" i="3"/>
  <c r="E3629" i="3"/>
  <c r="E3621" i="3"/>
  <c r="E3613" i="3"/>
  <c r="E3605" i="3"/>
  <c r="E3597" i="3"/>
  <c r="E3589" i="3"/>
  <c r="E3581" i="3"/>
  <c r="E3573" i="3"/>
  <c r="E3565" i="3"/>
  <c r="E3557" i="3"/>
  <c r="E3549" i="3"/>
  <c r="E3541" i="3"/>
  <c r="E3533" i="3"/>
  <c r="E3525" i="3"/>
  <c r="E3517" i="3"/>
  <c r="E3509" i="3"/>
  <c r="E3501" i="3"/>
  <c r="E3493" i="3"/>
  <c r="E3485" i="3"/>
  <c r="E3477" i="3"/>
  <c r="E3469" i="3"/>
  <c r="E3465" i="3"/>
  <c r="E3457" i="3"/>
  <c r="E3449" i="3"/>
  <c r="E3441" i="3"/>
  <c r="E3433" i="3"/>
  <c r="E3421" i="3"/>
  <c r="E3413" i="3"/>
  <c r="E3405" i="3"/>
  <c r="E3397" i="3"/>
  <c r="E3389" i="3"/>
  <c r="E3381" i="3"/>
  <c r="E3373" i="3"/>
  <c r="E3365" i="3"/>
  <c r="E3357" i="3"/>
  <c r="E3349" i="3"/>
  <c r="E3341" i="3"/>
  <c r="E3333" i="3"/>
  <c r="E3321" i="3"/>
  <c r="E3313" i="3"/>
  <c r="E3305" i="3"/>
  <c r="E3297" i="3"/>
  <c r="E3289" i="3"/>
  <c r="E3281" i="3"/>
  <c r="E3273" i="3"/>
  <c r="E3265" i="3"/>
  <c r="E3209" i="3"/>
  <c r="E135" i="3"/>
  <c r="E127" i="3"/>
  <c r="E119" i="3"/>
  <c r="E111" i="3"/>
  <c r="E103" i="3"/>
  <c r="E95" i="3"/>
  <c r="E87" i="3"/>
  <c r="E79" i="3"/>
  <c r="E71" i="3"/>
  <c r="E63" i="3"/>
  <c r="E55" i="3"/>
  <c r="E47" i="3"/>
  <c r="E39" i="3"/>
  <c r="E31" i="3"/>
  <c r="E23" i="3"/>
  <c r="E15" i="3"/>
  <c r="E7" i="3"/>
  <c r="E4000" i="3"/>
  <c r="E3996" i="3"/>
  <c r="E3992" i="3"/>
  <c r="E3988" i="3"/>
  <c r="E3984" i="3"/>
  <c r="E3980" i="3"/>
  <c r="E3976" i="3"/>
  <c r="E3972" i="3"/>
  <c r="E3968" i="3"/>
  <c r="E3964" i="3"/>
  <c r="E3960" i="3"/>
  <c r="E3956" i="3"/>
  <c r="E3952" i="3"/>
  <c r="E3948" i="3"/>
  <c r="E3944" i="3"/>
  <c r="E3940" i="3"/>
  <c r="E3936" i="3"/>
  <c r="E3932" i="3"/>
  <c r="E3928" i="3"/>
  <c r="E3924" i="3"/>
  <c r="E3920" i="3"/>
  <c r="E3916" i="3"/>
  <c r="E3912" i="3"/>
  <c r="E3908" i="3"/>
  <c r="E3904" i="3"/>
  <c r="E3900" i="3"/>
  <c r="E3896" i="3"/>
  <c r="E3892" i="3"/>
  <c r="E3888" i="3"/>
  <c r="E3884" i="3"/>
  <c r="E3880" i="3"/>
  <c r="E3876" i="3"/>
  <c r="E3872" i="3"/>
  <c r="E3868" i="3"/>
  <c r="E3864" i="3"/>
  <c r="E3860" i="3"/>
  <c r="E3856" i="3"/>
  <c r="E3852" i="3"/>
  <c r="E3848" i="3"/>
  <c r="E3844" i="3"/>
  <c r="E3840" i="3"/>
  <c r="E3836" i="3"/>
  <c r="E3832" i="3"/>
  <c r="E3828" i="3"/>
  <c r="E3824" i="3"/>
  <c r="E3820" i="3"/>
  <c r="E3816" i="3"/>
  <c r="E3812" i="3"/>
  <c r="E3808" i="3"/>
  <c r="E3804" i="3"/>
  <c r="E3800" i="3"/>
  <c r="E3796" i="3"/>
  <c r="E3792" i="3"/>
  <c r="E3788" i="3"/>
  <c r="E3784" i="3"/>
  <c r="E3780" i="3"/>
  <c r="E3776" i="3"/>
  <c r="E3772" i="3"/>
  <c r="E3768" i="3"/>
  <c r="E3764" i="3"/>
  <c r="E3760" i="3"/>
  <c r="E3756" i="3"/>
  <c r="E3752" i="3"/>
  <c r="E3748" i="3"/>
  <c r="E3744" i="3"/>
  <c r="E3740" i="3"/>
  <c r="E3736" i="3"/>
  <c r="E3732" i="3"/>
  <c r="E3728" i="3"/>
  <c r="E3724" i="3"/>
  <c r="E3720" i="3"/>
  <c r="E3716" i="3"/>
  <c r="E3712" i="3"/>
  <c r="E3708" i="3"/>
  <c r="E3704" i="3"/>
  <c r="E3700" i="3"/>
  <c r="E3696" i="3"/>
  <c r="E3692" i="3"/>
  <c r="E3688" i="3"/>
  <c r="E3684" i="3"/>
  <c r="E3680" i="3"/>
  <c r="E3676" i="3"/>
  <c r="E3672" i="3"/>
  <c r="E3668" i="3"/>
  <c r="E3664" i="3"/>
  <c r="E3660" i="3"/>
  <c r="E3656" i="3"/>
  <c r="E3652" i="3"/>
  <c r="E3648" i="3"/>
  <c r="E3644" i="3"/>
  <c r="E3640" i="3"/>
  <c r="E3636" i="3"/>
  <c r="E3632" i="3"/>
  <c r="E3628" i="3"/>
  <c r="E3624" i="3"/>
  <c r="E3620" i="3"/>
  <c r="E3616" i="3"/>
  <c r="E3612" i="3"/>
  <c r="E3608" i="3"/>
  <c r="E3604" i="3"/>
  <c r="E3600" i="3"/>
  <c r="E3596" i="3"/>
  <c r="E3592" i="3"/>
  <c r="E3588" i="3"/>
  <c r="E3584" i="3"/>
  <c r="E3580" i="3"/>
  <c r="E3576" i="3"/>
  <c r="E3572" i="3"/>
  <c r="E3568" i="3"/>
  <c r="E3564" i="3"/>
  <c r="E3560" i="3"/>
  <c r="E3556" i="3"/>
  <c r="E3552" i="3"/>
  <c r="E3548" i="3"/>
  <c r="E3544" i="3"/>
  <c r="E3540" i="3"/>
  <c r="E3536" i="3"/>
  <c r="E3532" i="3"/>
  <c r="E3528" i="3"/>
  <c r="E3524" i="3"/>
  <c r="E3520" i="3"/>
  <c r="E3516" i="3"/>
  <c r="E3512" i="3"/>
  <c r="E3508" i="3"/>
  <c r="E3504" i="3"/>
  <c r="E3500" i="3"/>
  <c r="E3496" i="3"/>
  <c r="E3492" i="3"/>
  <c r="E3488" i="3"/>
  <c r="E3484" i="3"/>
  <c r="E3480" i="3"/>
  <c r="E3476" i="3"/>
  <c r="E3472" i="3"/>
  <c r="E3468" i="3"/>
  <c r="E3464" i="3"/>
  <c r="E3460" i="3"/>
  <c r="E3456" i="3"/>
  <c r="E3452" i="3"/>
  <c r="E3448" i="3"/>
  <c r="E3444" i="3"/>
  <c r="E3440" i="3"/>
  <c r="E3436" i="3"/>
  <c r="E3432" i="3"/>
  <c r="E3428" i="3"/>
  <c r="E3424" i="3"/>
  <c r="E3420" i="3"/>
  <c r="E3416" i="3"/>
  <c r="E3412" i="3"/>
  <c r="E3408" i="3"/>
  <c r="E3404" i="3"/>
  <c r="E3400" i="3"/>
  <c r="E3396" i="3"/>
  <c r="E3392" i="3"/>
  <c r="E3388" i="3"/>
  <c r="E3384" i="3"/>
  <c r="E3380" i="3"/>
  <c r="E3376" i="3"/>
  <c r="E3372" i="3"/>
  <c r="E3368" i="3"/>
  <c r="E3364" i="3"/>
  <c r="E3360" i="3"/>
  <c r="E3356" i="3"/>
  <c r="E3352" i="3"/>
  <c r="E3348" i="3"/>
  <c r="E3344" i="3"/>
  <c r="E3340" i="3"/>
  <c r="E3336" i="3"/>
  <c r="E3332" i="3"/>
  <c r="E3328" i="3"/>
  <c r="E3324" i="3"/>
  <c r="E3320" i="3"/>
  <c r="E3316" i="3"/>
  <c r="E3312" i="3"/>
  <c r="E3308" i="3"/>
  <c r="E3304" i="3"/>
  <c r="E3300" i="3"/>
  <c r="E3296" i="3"/>
  <c r="E3292" i="3"/>
  <c r="E3288" i="3"/>
  <c r="E3284" i="3"/>
  <c r="E3280" i="3"/>
  <c r="E3276" i="3"/>
  <c r="E3272" i="3"/>
  <c r="E3268" i="3"/>
  <c r="E3264" i="3"/>
  <c r="E3260" i="3"/>
  <c r="E3256" i="3"/>
  <c r="E3252" i="3"/>
  <c r="E3248" i="3"/>
  <c r="E3244" i="3"/>
  <c r="E3240" i="3"/>
  <c r="E3236" i="3"/>
  <c r="E3232" i="3"/>
  <c r="E3228" i="3"/>
  <c r="E3224" i="3"/>
  <c r="E3220" i="3"/>
  <c r="E3216" i="3"/>
  <c r="E3212" i="3"/>
  <c r="E3208" i="3"/>
  <c r="E3204" i="3"/>
  <c r="E3200" i="3"/>
  <c r="E3196" i="3"/>
  <c r="E3192" i="3"/>
  <c r="E3188" i="3"/>
  <c r="E3184" i="3"/>
  <c r="E3180" i="3"/>
  <c r="E3176" i="3"/>
  <c r="E3172" i="3"/>
  <c r="E3168" i="3"/>
  <c r="E3164" i="3"/>
  <c r="E3160" i="3"/>
  <c r="E3156" i="3"/>
  <c r="E3152" i="3"/>
  <c r="E3148" i="3"/>
  <c r="E3144" i="3"/>
  <c r="E130" i="3"/>
  <c r="E82" i="3"/>
  <c r="E42" i="3"/>
  <c r="E118" i="3"/>
  <c r="E86" i="3"/>
  <c r="E62" i="3"/>
  <c r="E38" i="3"/>
  <c r="E6" i="3"/>
  <c r="E141" i="3"/>
  <c r="E133" i="3"/>
  <c r="E125" i="3"/>
  <c r="E117" i="3"/>
  <c r="E109" i="3"/>
  <c r="E101" i="3"/>
  <c r="E93" i="3"/>
  <c r="E85" i="3"/>
  <c r="E77" i="3"/>
  <c r="E69" i="3"/>
  <c r="E61" i="3"/>
  <c r="E53" i="3"/>
  <c r="E45" i="3"/>
  <c r="E37" i="3"/>
  <c r="E29" i="3"/>
  <c r="E21" i="3"/>
  <c r="E13" i="3"/>
  <c r="E5" i="3"/>
  <c r="E3999" i="3"/>
  <c r="E3995" i="3"/>
  <c r="E3991" i="3"/>
  <c r="E3987" i="3"/>
  <c r="E3983" i="3"/>
  <c r="E3979" i="3"/>
  <c r="E3975" i="3"/>
  <c r="E3971" i="3"/>
  <c r="E3967" i="3"/>
  <c r="E3963" i="3"/>
  <c r="E3959" i="3"/>
  <c r="E3955" i="3"/>
  <c r="E3951" i="3"/>
  <c r="E3947" i="3"/>
  <c r="E3943" i="3"/>
  <c r="E3939" i="3"/>
  <c r="E3935" i="3"/>
  <c r="E3931" i="3"/>
  <c r="E3927" i="3"/>
  <c r="E3923" i="3"/>
  <c r="E3919" i="3"/>
  <c r="E3915" i="3"/>
  <c r="E3911" i="3"/>
  <c r="E3907" i="3"/>
  <c r="E3903" i="3"/>
  <c r="E3899" i="3"/>
  <c r="E3895" i="3"/>
  <c r="E3891" i="3"/>
  <c r="E3887" i="3"/>
  <c r="E3883" i="3"/>
  <c r="E3879" i="3"/>
  <c r="E3875" i="3"/>
  <c r="E3871" i="3"/>
  <c r="E3867" i="3"/>
  <c r="E3863" i="3"/>
  <c r="E3859" i="3"/>
  <c r="E3855" i="3"/>
  <c r="E3851" i="3"/>
  <c r="E3847" i="3"/>
  <c r="E3843" i="3"/>
  <c r="E3839" i="3"/>
  <c r="E3835" i="3"/>
  <c r="E3831" i="3"/>
  <c r="E3827" i="3"/>
  <c r="E3823" i="3"/>
  <c r="E3819" i="3"/>
  <c r="E3815" i="3"/>
  <c r="E3811" i="3"/>
  <c r="E3807" i="3"/>
  <c r="E3803" i="3"/>
  <c r="E3799" i="3"/>
  <c r="E3795" i="3"/>
  <c r="E3791" i="3"/>
  <c r="E3787" i="3"/>
  <c r="E3783" i="3"/>
  <c r="E3779" i="3"/>
  <c r="E3775" i="3"/>
  <c r="E3771" i="3"/>
  <c r="E3767" i="3"/>
  <c r="E3763" i="3"/>
  <c r="E3759" i="3"/>
  <c r="E3755" i="3"/>
  <c r="E3751" i="3"/>
  <c r="E3747" i="3"/>
  <c r="E3743" i="3"/>
  <c r="E3739" i="3"/>
  <c r="E3735" i="3"/>
  <c r="E3731" i="3"/>
  <c r="E3727" i="3"/>
  <c r="E3723" i="3"/>
  <c r="E3719" i="3"/>
  <c r="E3715" i="3"/>
  <c r="E3711" i="3"/>
  <c r="E3707" i="3"/>
  <c r="E3703" i="3"/>
  <c r="E3699" i="3"/>
  <c r="E3695" i="3"/>
  <c r="E3691" i="3"/>
  <c r="E3687" i="3"/>
  <c r="E3683" i="3"/>
  <c r="E3679" i="3"/>
  <c r="E3675" i="3"/>
  <c r="E3671" i="3"/>
  <c r="E3667" i="3"/>
  <c r="E3663" i="3"/>
  <c r="E3659" i="3"/>
  <c r="E3655" i="3"/>
  <c r="E3651" i="3"/>
  <c r="E3647" i="3"/>
  <c r="E3643" i="3"/>
  <c r="E3639" i="3"/>
  <c r="E3635" i="3"/>
  <c r="E3631" i="3"/>
  <c r="E3627" i="3"/>
  <c r="E3623" i="3"/>
  <c r="E3619" i="3"/>
  <c r="E3615" i="3"/>
  <c r="E3611" i="3"/>
  <c r="E3607" i="3"/>
  <c r="E3603" i="3"/>
  <c r="E3599" i="3"/>
  <c r="E3595" i="3"/>
  <c r="E3591" i="3"/>
  <c r="E3587" i="3"/>
  <c r="E3583" i="3"/>
  <c r="E3579" i="3"/>
  <c r="E3575" i="3"/>
  <c r="E3571" i="3"/>
  <c r="E3567" i="3"/>
  <c r="E3563" i="3"/>
  <c r="E3559" i="3"/>
  <c r="E3555" i="3"/>
  <c r="E3551" i="3"/>
  <c r="E3547" i="3"/>
  <c r="E3543" i="3"/>
  <c r="E3539" i="3"/>
  <c r="E3535" i="3"/>
  <c r="E3531" i="3"/>
  <c r="E3527" i="3"/>
  <c r="E3523" i="3"/>
  <c r="E3519" i="3"/>
  <c r="E3515" i="3"/>
  <c r="E3511" i="3"/>
  <c r="E3507" i="3"/>
  <c r="E3503" i="3"/>
  <c r="E3499" i="3"/>
  <c r="E3495" i="3"/>
  <c r="E3491" i="3"/>
  <c r="E3487" i="3"/>
  <c r="E3483" i="3"/>
  <c r="E3479" i="3"/>
  <c r="E3475" i="3"/>
  <c r="E3471" i="3"/>
  <c r="E3467" i="3"/>
  <c r="E3463" i="3"/>
  <c r="E3459" i="3"/>
  <c r="E3455" i="3"/>
  <c r="E3451" i="3"/>
  <c r="E3447" i="3"/>
  <c r="E3443" i="3"/>
  <c r="E3439" i="3"/>
  <c r="E3435" i="3"/>
  <c r="E3431" i="3"/>
  <c r="E3427" i="3"/>
  <c r="E3423" i="3"/>
  <c r="E3419" i="3"/>
  <c r="E3415" i="3"/>
  <c r="E3411" i="3"/>
  <c r="E3407" i="3"/>
  <c r="E3403" i="3"/>
  <c r="E3399" i="3"/>
  <c r="E3395" i="3"/>
  <c r="E3391" i="3"/>
  <c r="E3387" i="3"/>
  <c r="E3383" i="3"/>
  <c r="E3379" i="3"/>
  <c r="E3375" i="3"/>
  <c r="E3371" i="3"/>
  <c r="E3367" i="3"/>
  <c r="E3363" i="3"/>
  <c r="E3359" i="3"/>
  <c r="E3355" i="3"/>
  <c r="E3351" i="3"/>
  <c r="E3347" i="3"/>
  <c r="E3343" i="3"/>
  <c r="E3339" i="3"/>
  <c r="E3335" i="3"/>
  <c r="E3331" i="3"/>
  <c r="E3327" i="3"/>
  <c r="E3323" i="3"/>
  <c r="E3319" i="3"/>
  <c r="E3315" i="3"/>
  <c r="E3311" i="3"/>
  <c r="E3307" i="3"/>
  <c r="E3303" i="3"/>
  <c r="E3299" i="3"/>
  <c r="E3295" i="3"/>
  <c r="E3291" i="3"/>
  <c r="E3287" i="3"/>
  <c r="E3283" i="3"/>
  <c r="E3279" i="3"/>
  <c r="E3275" i="3"/>
  <c r="E3271" i="3"/>
  <c r="E3267" i="3"/>
  <c r="E3263" i="3"/>
  <c r="E3259" i="3"/>
  <c r="E3255" i="3"/>
  <c r="E3251" i="3"/>
  <c r="E3247" i="3"/>
  <c r="E3243" i="3"/>
  <c r="E3239" i="3"/>
  <c r="E3235" i="3"/>
  <c r="E3231" i="3"/>
  <c r="E3227" i="3"/>
  <c r="E3223" i="3"/>
  <c r="E3219" i="3"/>
  <c r="E3215" i="3"/>
  <c r="E3211" i="3"/>
  <c r="E3207" i="3"/>
  <c r="E3203" i="3"/>
  <c r="E3199" i="3"/>
  <c r="E3195" i="3"/>
  <c r="E3191" i="3"/>
  <c r="E3187" i="3"/>
  <c r="E3183" i="3"/>
  <c r="E3179" i="3"/>
  <c r="E3175" i="3"/>
  <c r="E3171" i="3"/>
  <c r="E3167" i="3"/>
  <c r="E3163" i="3"/>
  <c r="E3159" i="3"/>
  <c r="E3155" i="3"/>
  <c r="E3151" i="3"/>
  <c r="E3147" i="3"/>
  <c r="E3143" i="3"/>
  <c r="E3139" i="3"/>
  <c r="E3135" i="3"/>
  <c r="E3131" i="3"/>
  <c r="E3127" i="3"/>
  <c r="E3123" i="3"/>
  <c r="E3119" i="3"/>
  <c r="E3115" i="3"/>
  <c r="E3111" i="3"/>
  <c r="E3107" i="3"/>
  <c r="E3103" i="3"/>
  <c r="E3099" i="3"/>
  <c r="E3095" i="3"/>
  <c r="E3091" i="3"/>
  <c r="E3087" i="3"/>
  <c r="E3083" i="3"/>
  <c r="E3079" i="3"/>
  <c r="E122" i="3"/>
  <c r="E74" i="3"/>
  <c r="E18" i="3"/>
  <c r="E126" i="3"/>
  <c r="E102" i="3"/>
  <c r="E78" i="3"/>
  <c r="E54" i="3"/>
  <c r="E30" i="3"/>
  <c r="E14" i="3"/>
  <c r="E132" i="3"/>
  <c r="E116" i="3"/>
  <c r="E92" i="3"/>
  <c r="E76" i="3"/>
  <c r="E60" i="3"/>
  <c r="E44" i="3"/>
  <c r="E28" i="3"/>
  <c r="E12" i="3"/>
  <c r="E98" i="3"/>
  <c r="E50" i="3"/>
  <c r="E134" i="3"/>
  <c r="E110" i="3"/>
  <c r="E94" i="3"/>
  <c r="E70" i="3"/>
  <c r="E46" i="3"/>
  <c r="E22" i="3"/>
  <c r="E140" i="3"/>
  <c r="E124" i="3"/>
  <c r="E108" i="3"/>
  <c r="E100" i="3"/>
  <c r="E84" i="3"/>
  <c r="E68" i="3"/>
  <c r="E52" i="3"/>
  <c r="E36" i="3"/>
  <c r="E20" i="3"/>
  <c r="E4" i="3"/>
  <c r="E139" i="3"/>
  <c r="E131" i="3"/>
  <c r="E123" i="3"/>
  <c r="E115" i="3"/>
  <c r="R115" i="3" s="1"/>
  <c r="E107" i="3"/>
  <c r="E99" i="3"/>
  <c r="E91" i="3"/>
  <c r="E83" i="3"/>
  <c r="E75" i="3"/>
  <c r="E67" i="3"/>
  <c r="E59" i="3"/>
  <c r="R59" i="3" s="1"/>
  <c r="E51" i="3"/>
  <c r="R51" i="3" s="1"/>
  <c r="E43" i="3"/>
  <c r="E35" i="3"/>
  <c r="E27" i="3"/>
  <c r="E19" i="3"/>
  <c r="E11" i="3"/>
  <c r="E3" i="3"/>
  <c r="E3998" i="3"/>
  <c r="E3994" i="3"/>
  <c r="E3990" i="3"/>
  <c r="E3986" i="3"/>
  <c r="E3982" i="3"/>
  <c r="E3978" i="3"/>
  <c r="E3974" i="3"/>
  <c r="E3970" i="3"/>
  <c r="E3966" i="3"/>
  <c r="E3962" i="3"/>
  <c r="E3958" i="3"/>
  <c r="E3954" i="3"/>
  <c r="E3950" i="3"/>
  <c r="E3946" i="3"/>
  <c r="E3942" i="3"/>
  <c r="E3938" i="3"/>
  <c r="E3934" i="3"/>
  <c r="E3930" i="3"/>
  <c r="E3926" i="3"/>
  <c r="E3922" i="3"/>
  <c r="E3918" i="3"/>
  <c r="E3914" i="3"/>
  <c r="E3910" i="3"/>
  <c r="E3906" i="3"/>
  <c r="E3902" i="3"/>
  <c r="E3898" i="3"/>
  <c r="E3894" i="3"/>
  <c r="E3890" i="3"/>
  <c r="E3886" i="3"/>
  <c r="E3882" i="3"/>
  <c r="E3878" i="3"/>
  <c r="E3874" i="3"/>
  <c r="E3870" i="3"/>
  <c r="E3866" i="3"/>
  <c r="E3862" i="3"/>
  <c r="E3858" i="3"/>
  <c r="E3854" i="3"/>
  <c r="E3850" i="3"/>
  <c r="E3846" i="3"/>
  <c r="E3842" i="3"/>
  <c r="E3838" i="3"/>
  <c r="E3834" i="3"/>
  <c r="E3830" i="3"/>
  <c r="E3826" i="3"/>
  <c r="E3822" i="3"/>
  <c r="E3818" i="3"/>
  <c r="E3814" i="3"/>
  <c r="E3810" i="3"/>
  <c r="E3806" i="3"/>
  <c r="E3802" i="3"/>
  <c r="E3798" i="3"/>
  <c r="E3794" i="3"/>
  <c r="E3790" i="3"/>
  <c r="E3786" i="3"/>
  <c r="E3782" i="3"/>
  <c r="E3778" i="3"/>
  <c r="E3774" i="3"/>
  <c r="E3770" i="3"/>
  <c r="E3766" i="3"/>
  <c r="E3762" i="3"/>
  <c r="E3758" i="3"/>
  <c r="E3754" i="3"/>
  <c r="E3750" i="3"/>
  <c r="E3746" i="3"/>
  <c r="E3742" i="3"/>
  <c r="E3738" i="3"/>
  <c r="E3734" i="3"/>
  <c r="E3730" i="3"/>
  <c r="E3726" i="3"/>
  <c r="E3722" i="3"/>
  <c r="E3718" i="3"/>
  <c r="E3714" i="3"/>
  <c r="E3710" i="3"/>
  <c r="E3706" i="3"/>
  <c r="E3702" i="3"/>
  <c r="E3698" i="3"/>
  <c r="E3694" i="3"/>
  <c r="E3690" i="3"/>
  <c r="E3686" i="3"/>
  <c r="E3682" i="3"/>
  <c r="E3678" i="3"/>
  <c r="E3674" i="3"/>
  <c r="E3670" i="3"/>
  <c r="E3666" i="3"/>
  <c r="E3662" i="3"/>
  <c r="E3658" i="3"/>
  <c r="E3654" i="3"/>
  <c r="E3650" i="3"/>
  <c r="E3646" i="3"/>
  <c r="E3642" i="3"/>
  <c r="E3638" i="3"/>
  <c r="E3634" i="3"/>
  <c r="E3630" i="3"/>
  <c r="E3626" i="3"/>
  <c r="E3622" i="3"/>
  <c r="E3618" i="3"/>
  <c r="E3614" i="3"/>
  <c r="E3610" i="3"/>
  <c r="E3606" i="3"/>
  <c r="E3602" i="3"/>
  <c r="E3598" i="3"/>
  <c r="E3594" i="3"/>
  <c r="E3590" i="3"/>
  <c r="E3586" i="3"/>
  <c r="E3582" i="3"/>
  <c r="E3578" i="3"/>
  <c r="E3574" i="3"/>
  <c r="E3570" i="3"/>
  <c r="E3566" i="3"/>
  <c r="E3562" i="3"/>
  <c r="E3558" i="3"/>
  <c r="E3554" i="3"/>
  <c r="E3550" i="3"/>
  <c r="E3546" i="3"/>
  <c r="E3542" i="3"/>
  <c r="E3538" i="3"/>
  <c r="E3534" i="3"/>
  <c r="E3530" i="3"/>
  <c r="E3526" i="3"/>
  <c r="E3522" i="3"/>
  <c r="E3518" i="3"/>
  <c r="E3514" i="3"/>
  <c r="E3510" i="3"/>
  <c r="E3506" i="3"/>
  <c r="E3502" i="3"/>
  <c r="E3498" i="3"/>
  <c r="E3494" i="3"/>
  <c r="E3490" i="3"/>
  <c r="E3486" i="3"/>
  <c r="E3482" i="3"/>
  <c r="E3478" i="3"/>
  <c r="E3474" i="3"/>
  <c r="E3470" i="3"/>
  <c r="E3466" i="3"/>
  <c r="E3462" i="3"/>
  <c r="E3458" i="3"/>
  <c r="E3454" i="3"/>
  <c r="E3450" i="3"/>
  <c r="E3446" i="3"/>
  <c r="E3442" i="3"/>
  <c r="E3438" i="3"/>
  <c r="E3434" i="3"/>
  <c r="E3430" i="3"/>
  <c r="E3426" i="3"/>
  <c r="E3422" i="3"/>
  <c r="E3418" i="3"/>
  <c r="E3414" i="3"/>
  <c r="E3410" i="3"/>
  <c r="E3406" i="3"/>
  <c r="R3406" i="3" s="1"/>
  <c r="E3402" i="3"/>
  <c r="E3398" i="3"/>
  <c r="E3394" i="3"/>
  <c r="E3390" i="3"/>
  <c r="E3386" i="3"/>
  <c r="E3382" i="3"/>
  <c r="E3378" i="3"/>
  <c r="R3378" i="3" s="1"/>
  <c r="E3374" i="3"/>
  <c r="E3370" i="3"/>
  <c r="E3366" i="3"/>
  <c r="E3362" i="3"/>
  <c r="E3358" i="3"/>
  <c r="E3354" i="3"/>
  <c r="E3350" i="3"/>
  <c r="E3346" i="3"/>
  <c r="E3342" i="3"/>
  <c r="E3338" i="3"/>
  <c r="E3334" i="3"/>
  <c r="E3330" i="3"/>
  <c r="E3326" i="3"/>
  <c r="E3322" i="3"/>
  <c r="E3318" i="3"/>
  <c r="E3314" i="3"/>
  <c r="R3314" i="3" s="1"/>
  <c r="E3310" i="3"/>
  <c r="E3306" i="3"/>
  <c r="E3302" i="3"/>
  <c r="E3298" i="3"/>
  <c r="E3294" i="3"/>
  <c r="E3290" i="3"/>
  <c r="E3286" i="3"/>
  <c r="E3282" i="3"/>
  <c r="E3278" i="3"/>
  <c r="E3274" i="3"/>
  <c r="E3270" i="3"/>
  <c r="E3266" i="3"/>
  <c r="E3262" i="3"/>
  <c r="E3258" i="3"/>
  <c r="E3254" i="3"/>
  <c r="E3250" i="3"/>
  <c r="E3246" i="3"/>
  <c r="E3242" i="3"/>
  <c r="E3238" i="3"/>
  <c r="E3234" i="3"/>
  <c r="E3230" i="3"/>
  <c r="E3226" i="3"/>
  <c r="E3222" i="3"/>
  <c r="E3218" i="3"/>
  <c r="E3214" i="3"/>
  <c r="E3210" i="3"/>
  <c r="E3206" i="3"/>
  <c r="E3202" i="3"/>
  <c r="E3198" i="3"/>
  <c r="E106" i="3"/>
  <c r="E58" i="3"/>
  <c r="E10" i="3"/>
  <c r="E3197" i="3"/>
  <c r="E3193" i="3"/>
  <c r="E3189" i="3"/>
  <c r="E3185" i="3"/>
  <c r="E3181" i="3"/>
  <c r="E3177" i="3"/>
  <c r="E3173" i="3"/>
  <c r="E3169" i="3"/>
  <c r="E3165" i="3"/>
  <c r="E3161" i="3"/>
  <c r="E3157" i="3"/>
  <c r="E3153" i="3"/>
  <c r="E3149" i="3"/>
  <c r="E3145" i="3"/>
  <c r="E3141" i="3"/>
  <c r="E3137" i="3"/>
  <c r="E3133" i="3"/>
  <c r="E3129" i="3"/>
  <c r="E3125" i="3"/>
  <c r="E3121" i="3"/>
  <c r="E3117" i="3"/>
  <c r="E3113" i="3"/>
  <c r="E3109" i="3"/>
  <c r="E3105" i="3"/>
  <c r="E3101" i="3"/>
  <c r="E3097" i="3"/>
  <c r="E3093" i="3"/>
  <c r="E3089" i="3"/>
  <c r="E3085" i="3"/>
  <c r="E3081" i="3"/>
  <c r="E3077" i="3"/>
  <c r="E3073" i="3"/>
  <c r="E3069" i="3"/>
  <c r="E3065" i="3"/>
  <c r="E3061" i="3"/>
  <c r="E3057" i="3"/>
  <c r="E3053" i="3"/>
  <c r="E3049" i="3"/>
  <c r="E3045" i="3"/>
  <c r="E3041" i="3"/>
  <c r="E3037" i="3"/>
  <c r="E3033" i="3"/>
  <c r="E3029" i="3"/>
  <c r="E3025" i="3"/>
  <c r="E3021" i="3"/>
  <c r="E3017" i="3"/>
  <c r="E3013" i="3"/>
  <c r="E3009" i="3"/>
  <c r="E3005" i="3"/>
  <c r="E3001" i="3"/>
  <c r="E2997" i="3"/>
  <c r="E2993" i="3"/>
  <c r="E2989" i="3"/>
  <c r="E2985" i="3"/>
  <c r="E2981" i="3"/>
  <c r="E2977" i="3"/>
  <c r="E2973" i="3"/>
  <c r="E2969" i="3"/>
  <c r="E2965" i="3"/>
  <c r="E2961" i="3"/>
  <c r="E2957" i="3"/>
  <c r="E2953" i="3"/>
  <c r="E2949" i="3"/>
  <c r="E2945" i="3"/>
  <c r="E2941" i="3"/>
  <c r="E2937" i="3"/>
  <c r="E2933" i="3"/>
  <c r="E2929" i="3"/>
  <c r="E2925" i="3"/>
  <c r="E2921" i="3"/>
  <c r="E2917" i="3"/>
  <c r="E2913" i="3"/>
  <c r="E2909" i="3"/>
  <c r="E2905" i="3"/>
  <c r="E2901" i="3"/>
  <c r="E2897" i="3"/>
  <c r="E2893" i="3"/>
  <c r="E2889" i="3"/>
  <c r="E2885" i="3"/>
  <c r="E2881" i="3"/>
  <c r="E2877" i="3"/>
  <c r="E2873" i="3"/>
  <c r="E2869" i="3"/>
  <c r="E2865" i="3"/>
  <c r="E2861" i="3"/>
  <c r="E2857" i="3"/>
  <c r="E2853" i="3"/>
  <c r="E2849" i="3"/>
  <c r="E2845" i="3"/>
  <c r="E2841" i="3"/>
  <c r="E2837" i="3"/>
  <c r="E2833" i="3"/>
  <c r="E2829" i="3"/>
  <c r="E2825" i="3"/>
  <c r="E2821" i="3"/>
  <c r="E2817" i="3"/>
  <c r="E2813" i="3"/>
  <c r="E2809" i="3"/>
  <c r="E2805" i="3"/>
  <c r="E2801" i="3"/>
  <c r="E2797" i="3"/>
  <c r="E2793" i="3"/>
  <c r="E2789" i="3"/>
  <c r="E2785" i="3"/>
  <c r="E2781" i="3"/>
  <c r="E2777" i="3"/>
  <c r="E2773" i="3"/>
  <c r="E2769" i="3"/>
  <c r="E2765" i="3"/>
  <c r="E2761" i="3"/>
  <c r="E2757" i="3"/>
  <c r="E2753" i="3"/>
  <c r="E2749" i="3"/>
  <c r="E2745" i="3"/>
  <c r="E2741" i="3"/>
  <c r="E2737" i="3"/>
  <c r="E2733" i="3"/>
  <c r="E2729" i="3"/>
  <c r="E2725" i="3"/>
  <c r="E2721" i="3"/>
  <c r="E2717" i="3"/>
  <c r="E2713" i="3"/>
  <c r="E2709" i="3"/>
  <c r="E2705" i="3"/>
  <c r="E2701" i="3"/>
  <c r="E2697" i="3"/>
  <c r="E2693" i="3"/>
  <c r="E2689" i="3"/>
  <c r="E2685" i="3"/>
  <c r="E2681" i="3"/>
  <c r="E2677" i="3"/>
  <c r="E2673" i="3"/>
  <c r="E2669" i="3"/>
  <c r="E2665" i="3"/>
  <c r="E2661" i="3"/>
  <c r="E2657" i="3"/>
  <c r="E2653" i="3"/>
  <c r="E2649" i="3"/>
  <c r="E2645" i="3"/>
  <c r="E2641" i="3"/>
  <c r="E2637" i="3"/>
  <c r="E2633" i="3"/>
  <c r="E2629" i="3"/>
  <c r="E2625" i="3"/>
  <c r="E2621" i="3"/>
  <c r="E2617" i="3"/>
  <c r="E2613" i="3"/>
  <c r="E2609" i="3"/>
  <c r="E2605" i="3"/>
  <c r="E2601" i="3"/>
  <c r="E2597" i="3"/>
  <c r="E2593" i="3"/>
  <c r="E2589" i="3"/>
  <c r="E2585" i="3"/>
  <c r="E2581" i="3"/>
  <c r="E2577" i="3"/>
  <c r="E2573" i="3"/>
  <c r="E2569" i="3"/>
  <c r="E2565" i="3"/>
  <c r="E2561" i="3"/>
  <c r="E2557" i="3"/>
  <c r="E2553" i="3"/>
  <c r="E2549" i="3"/>
  <c r="E2545" i="3"/>
  <c r="E2541" i="3"/>
  <c r="E2537" i="3"/>
  <c r="E2533" i="3"/>
  <c r="E2529" i="3"/>
  <c r="E2525" i="3"/>
  <c r="E2521" i="3"/>
  <c r="E2517" i="3"/>
  <c r="E2513" i="3"/>
  <c r="E2509" i="3"/>
  <c r="E2505" i="3"/>
  <c r="E2501" i="3"/>
  <c r="E2497" i="3"/>
  <c r="E2493" i="3"/>
  <c r="E2489" i="3"/>
  <c r="E2485" i="3"/>
  <c r="E2481" i="3"/>
  <c r="E2477" i="3"/>
  <c r="E2473" i="3"/>
  <c r="E2469" i="3"/>
  <c r="E2465" i="3"/>
  <c r="E2461" i="3"/>
  <c r="E2457" i="3"/>
  <c r="E2453" i="3"/>
  <c r="E2449" i="3"/>
  <c r="E2445" i="3"/>
  <c r="E2441" i="3"/>
  <c r="E2437" i="3"/>
  <c r="E2433" i="3"/>
  <c r="E2429" i="3"/>
  <c r="E2425" i="3"/>
  <c r="E2421" i="3"/>
  <c r="E2417" i="3"/>
  <c r="E2413" i="3"/>
  <c r="E2409" i="3"/>
  <c r="E2405" i="3"/>
  <c r="E2401" i="3"/>
  <c r="E2397" i="3"/>
  <c r="E2393" i="3"/>
  <c r="E2389" i="3"/>
  <c r="E2385" i="3"/>
  <c r="E2381" i="3"/>
  <c r="E2377" i="3"/>
  <c r="E2373" i="3"/>
  <c r="E2369" i="3"/>
  <c r="E2365" i="3"/>
  <c r="E2361" i="3"/>
  <c r="E2357" i="3"/>
  <c r="E2353" i="3"/>
  <c r="E2349" i="3"/>
  <c r="E2345" i="3"/>
  <c r="E2341" i="3"/>
  <c r="E2337" i="3"/>
  <c r="E2333" i="3"/>
  <c r="E2329" i="3"/>
  <c r="E2325" i="3"/>
  <c r="E2321" i="3"/>
  <c r="E2317" i="3"/>
  <c r="E2313" i="3"/>
  <c r="E2309" i="3"/>
  <c r="E2305" i="3"/>
  <c r="E2301" i="3"/>
  <c r="E2297" i="3"/>
  <c r="E2293" i="3"/>
  <c r="E2289" i="3"/>
  <c r="E2285" i="3"/>
  <c r="E2281" i="3"/>
  <c r="E2277" i="3"/>
  <c r="E2273" i="3"/>
  <c r="E2269" i="3"/>
  <c r="E2265" i="3"/>
  <c r="E2261" i="3"/>
  <c r="E2257" i="3"/>
  <c r="E2253" i="3"/>
  <c r="E2249" i="3"/>
  <c r="E2245" i="3"/>
  <c r="E2241" i="3"/>
  <c r="E2237" i="3"/>
  <c r="E2233" i="3"/>
  <c r="E2229" i="3"/>
  <c r="E2225" i="3"/>
  <c r="E2221" i="3"/>
  <c r="E2217" i="3"/>
  <c r="E2213" i="3"/>
  <c r="E2209" i="3"/>
  <c r="E2205" i="3"/>
  <c r="E2201" i="3"/>
  <c r="E2197" i="3"/>
  <c r="E2193" i="3"/>
  <c r="E2189" i="3"/>
  <c r="E2185" i="3"/>
  <c r="E2181" i="3"/>
  <c r="E2177" i="3"/>
  <c r="E2173" i="3"/>
  <c r="E2169" i="3"/>
  <c r="E2165" i="3"/>
  <c r="E2161" i="3"/>
  <c r="E2157" i="3"/>
  <c r="E2153" i="3"/>
  <c r="E2149" i="3"/>
  <c r="E2145" i="3"/>
  <c r="E2141" i="3"/>
  <c r="E2137" i="3"/>
  <c r="E2133" i="3"/>
  <c r="E2129" i="3"/>
  <c r="E2125" i="3"/>
  <c r="E2121" i="3"/>
  <c r="E2117" i="3"/>
  <c r="E2113" i="3"/>
  <c r="E2109" i="3"/>
  <c r="E2105" i="3"/>
  <c r="E2101" i="3"/>
  <c r="E2097" i="3"/>
  <c r="E2093" i="3"/>
  <c r="E2089" i="3"/>
  <c r="E2085" i="3"/>
  <c r="E2081" i="3"/>
  <c r="E2077" i="3"/>
  <c r="E2073" i="3"/>
  <c r="E2069" i="3"/>
  <c r="E2065" i="3"/>
  <c r="E2061" i="3"/>
  <c r="E2057" i="3"/>
  <c r="E2053" i="3"/>
  <c r="E2049" i="3"/>
  <c r="E2045" i="3"/>
  <c r="E2041" i="3"/>
  <c r="E2037" i="3"/>
  <c r="E2033" i="3"/>
  <c r="E2029" i="3"/>
  <c r="E2025" i="3"/>
  <c r="E2021" i="3"/>
  <c r="E2017" i="3"/>
  <c r="E2013" i="3"/>
  <c r="E2009" i="3"/>
  <c r="E2005" i="3"/>
  <c r="E2001" i="3"/>
  <c r="E1997" i="3"/>
  <c r="E1993" i="3"/>
  <c r="E1989" i="3"/>
  <c r="E1985" i="3"/>
  <c r="E1981" i="3"/>
  <c r="E1977" i="3"/>
  <c r="E1973" i="3"/>
  <c r="E1969" i="3"/>
  <c r="E1965" i="3"/>
  <c r="E1961" i="3"/>
  <c r="E1957" i="3"/>
  <c r="E1953" i="3"/>
  <c r="E1949" i="3"/>
  <c r="E1945" i="3"/>
  <c r="E1941" i="3"/>
  <c r="E1937" i="3"/>
  <c r="E1933" i="3"/>
  <c r="E1929" i="3"/>
  <c r="E1925" i="3"/>
  <c r="E1921" i="3"/>
  <c r="E1917" i="3"/>
  <c r="E1913" i="3"/>
  <c r="E1909" i="3"/>
  <c r="E1905" i="3"/>
  <c r="E1901" i="3"/>
  <c r="E1897" i="3"/>
  <c r="E1893" i="3"/>
  <c r="E1889" i="3"/>
  <c r="E1885" i="3"/>
  <c r="E1881" i="3"/>
  <c r="E1877" i="3"/>
  <c r="E1873" i="3"/>
  <c r="E1869" i="3"/>
  <c r="E1865" i="3"/>
  <c r="E1861" i="3"/>
  <c r="E1857" i="3"/>
  <c r="E1853" i="3"/>
  <c r="E1849" i="3"/>
  <c r="E1845" i="3"/>
  <c r="E1841" i="3"/>
  <c r="E1837" i="3"/>
  <c r="E1833" i="3"/>
  <c r="E1829" i="3"/>
  <c r="E1825" i="3"/>
  <c r="E1821" i="3"/>
  <c r="E1817" i="3"/>
  <c r="E1813" i="3"/>
  <c r="E1809" i="3"/>
  <c r="E1805" i="3"/>
  <c r="E1801" i="3"/>
  <c r="E1797" i="3"/>
  <c r="E1793" i="3"/>
  <c r="E1789" i="3"/>
  <c r="E1785" i="3"/>
  <c r="E1781" i="3"/>
  <c r="E1777" i="3"/>
  <c r="E1773" i="3"/>
  <c r="E1769" i="3"/>
  <c r="E1765" i="3"/>
  <c r="E1761" i="3"/>
  <c r="E1757" i="3"/>
  <c r="E1753" i="3"/>
  <c r="E1749" i="3"/>
  <c r="E1745" i="3"/>
  <c r="E1741" i="3"/>
  <c r="E1737" i="3"/>
  <c r="E1733" i="3"/>
  <c r="E1729" i="3"/>
  <c r="E1725" i="3"/>
  <c r="E1721" i="3"/>
  <c r="E1717" i="3"/>
  <c r="E1713" i="3"/>
  <c r="E1709" i="3"/>
  <c r="E1705" i="3"/>
  <c r="E1701" i="3"/>
  <c r="E1697" i="3"/>
  <c r="E1693" i="3"/>
  <c r="E1689" i="3"/>
  <c r="E1685" i="3"/>
  <c r="E1681" i="3"/>
  <c r="E1677" i="3"/>
  <c r="E1673" i="3"/>
  <c r="E1669" i="3"/>
  <c r="E1665" i="3"/>
  <c r="E1661" i="3"/>
  <c r="E1657" i="3"/>
  <c r="E1653" i="3"/>
  <c r="E1649" i="3"/>
  <c r="E1645" i="3"/>
  <c r="E1641" i="3"/>
  <c r="E1637" i="3"/>
  <c r="E1633" i="3"/>
  <c r="E1629" i="3"/>
  <c r="E1625" i="3"/>
  <c r="E1621" i="3"/>
  <c r="E1617" i="3"/>
  <c r="E1613" i="3"/>
  <c r="E1609" i="3"/>
  <c r="E1605" i="3"/>
  <c r="E1601" i="3"/>
  <c r="E1597" i="3"/>
  <c r="E1593" i="3"/>
  <c r="E1589" i="3"/>
  <c r="E1585" i="3"/>
  <c r="E1581" i="3"/>
  <c r="E1577" i="3"/>
  <c r="E1573" i="3"/>
  <c r="E1569" i="3"/>
  <c r="E1565" i="3"/>
  <c r="E1561" i="3"/>
  <c r="E1557" i="3"/>
  <c r="E1553" i="3"/>
  <c r="E1549" i="3"/>
  <c r="E1545" i="3"/>
  <c r="E1541" i="3"/>
  <c r="E1537" i="3"/>
  <c r="E1533" i="3"/>
  <c r="E1529" i="3"/>
  <c r="E1525" i="3"/>
  <c r="E1521" i="3"/>
  <c r="E1517" i="3"/>
  <c r="E1513" i="3"/>
  <c r="E1509" i="3"/>
  <c r="E1505" i="3"/>
  <c r="E1501" i="3"/>
  <c r="E1497" i="3"/>
  <c r="E1493" i="3"/>
  <c r="E1489" i="3"/>
  <c r="E1485" i="3"/>
  <c r="E1481" i="3"/>
  <c r="E1477" i="3"/>
  <c r="E1473" i="3"/>
  <c r="E1469" i="3"/>
  <c r="E1465" i="3"/>
  <c r="E1461" i="3"/>
  <c r="E1457" i="3"/>
  <c r="E1453" i="3"/>
  <c r="E1449" i="3"/>
  <c r="E1445" i="3"/>
  <c r="E1441" i="3"/>
  <c r="E1437" i="3"/>
  <c r="E1433" i="3"/>
  <c r="E1429" i="3"/>
  <c r="E1425" i="3"/>
  <c r="E1421" i="3"/>
  <c r="E1417" i="3"/>
  <c r="E1413" i="3"/>
  <c r="E1409" i="3"/>
  <c r="E1405" i="3"/>
  <c r="E1401" i="3"/>
  <c r="E1397" i="3"/>
  <c r="E1393" i="3"/>
  <c r="E1389" i="3"/>
  <c r="E1385" i="3"/>
  <c r="E1381" i="3"/>
  <c r="E1377" i="3"/>
  <c r="E1373" i="3"/>
  <c r="E1369" i="3"/>
  <c r="E1365" i="3"/>
  <c r="E1361" i="3"/>
  <c r="E1357" i="3"/>
  <c r="E1353" i="3"/>
  <c r="E1349" i="3"/>
  <c r="E1345" i="3"/>
  <c r="E1341" i="3"/>
  <c r="E1337" i="3"/>
  <c r="E1333" i="3"/>
  <c r="E1329" i="3"/>
  <c r="E1325" i="3"/>
  <c r="E1321" i="3"/>
  <c r="E1317" i="3"/>
  <c r="E1313" i="3"/>
  <c r="E1309" i="3"/>
  <c r="E1305" i="3"/>
  <c r="E1301" i="3"/>
  <c r="E1297" i="3"/>
  <c r="E1293" i="3"/>
  <c r="E1289" i="3"/>
  <c r="E1285" i="3"/>
  <c r="E1281" i="3"/>
  <c r="E1277" i="3"/>
  <c r="E1273" i="3"/>
  <c r="E1269" i="3"/>
  <c r="E1265" i="3"/>
  <c r="E1261" i="3"/>
  <c r="E1257" i="3"/>
  <c r="E1253" i="3"/>
  <c r="E1249" i="3"/>
  <c r="E1245" i="3"/>
  <c r="E1241" i="3"/>
  <c r="E1237" i="3"/>
  <c r="E1233" i="3"/>
  <c r="E1229" i="3"/>
  <c r="E1225" i="3"/>
  <c r="E1221" i="3"/>
  <c r="E1217" i="3"/>
  <c r="E1213" i="3"/>
  <c r="E1209" i="3"/>
  <c r="E1205" i="3"/>
  <c r="E1201" i="3"/>
  <c r="E1197" i="3"/>
  <c r="E1193" i="3"/>
  <c r="E1189" i="3"/>
  <c r="E1185" i="3"/>
  <c r="E1181" i="3"/>
  <c r="E1177" i="3"/>
  <c r="E1173" i="3"/>
  <c r="E1169" i="3"/>
  <c r="E1165" i="3"/>
  <c r="E1161" i="3"/>
  <c r="E3140" i="3"/>
  <c r="E3136" i="3"/>
  <c r="E3132" i="3"/>
  <c r="E3128" i="3"/>
  <c r="E3124" i="3"/>
  <c r="E3120" i="3"/>
  <c r="E3116" i="3"/>
  <c r="E3112" i="3"/>
  <c r="E3108" i="3"/>
  <c r="E3104" i="3"/>
  <c r="E3100" i="3"/>
  <c r="E3096" i="3"/>
  <c r="E3092" i="3"/>
  <c r="E3088" i="3"/>
  <c r="E3084" i="3"/>
  <c r="E3080" i="3"/>
  <c r="E3076" i="3"/>
  <c r="E3072" i="3"/>
  <c r="E3068" i="3"/>
  <c r="E3064" i="3"/>
  <c r="E3060" i="3"/>
  <c r="E3056" i="3"/>
  <c r="E3052" i="3"/>
  <c r="E3048" i="3"/>
  <c r="E3044" i="3"/>
  <c r="E3040" i="3"/>
  <c r="E3036" i="3"/>
  <c r="E3032" i="3"/>
  <c r="E3028" i="3"/>
  <c r="E3024" i="3"/>
  <c r="E3020" i="3"/>
  <c r="E3016" i="3"/>
  <c r="E3012" i="3"/>
  <c r="E3008" i="3"/>
  <c r="E3004" i="3"/>
  <c r="E3000" i="3"/>
  <c r="E2996" i="3"/>
  <c r="E2992" i="3"/>
  <c r="E2988" i="3"/>
  <c r="E2984" i="3"/>
  <c r="E2980" i="3"/>
  <c r="E2976" i="3"/>
  <c r="E2972" i="3"/>
  <c r="E2968" i="3"/>
  <c r="E2964" i="3"/>
  <c r="E2960" i="3"/>
  <c r="E2956" i="3"/>
  <c r="E2952" i="3"/>
  <c r="E2948" i="3"/>
  <c r="E2944" i="3"/>
  <c r="E2940" i="3"/>
  <c r="E2936" i="3"/>
  <c r="E2932" i="3"/>
  <c r="E2928" i="3"/>
  <c r="E2924" i="3"/>
  <c r="E2920" i="3"/>
  <c r="E2916" i="3"/>
  <c r="E2912" i="3"/>
  <c r="E2908" i="3"/>
  <c r="E2904" i="3"/>
  <c r="E2900" i="3"/>
  <c r="E2896" i="3"/>
  <c r="E2892" i="3"/>
  <c r="E2888" i="3"/>
  <c r="E2884" i="3"/>
  <c r="E2880" i="3"/>
  <c r="E2876" i="3"/>
  <c r="E2872" i="3"/>
  <c r="E2868" i="3"/>
  <c r="E2864" i="3"/>
  <c r="E2860" i="3"/>
  <c r="E2856" i="3"/>
  <c r="E2852" i="3"/>
  <c r="E2848" i="3"/>
  <c r="E2844" i="3"/>
  <c r="E2840" i="3"/>
  <c r="E2836" i="3"/>
  <c r="E2832" i="3"/>
  <c r="E2828" i="3"/>
  <c r="E2824" i="3"/>
  <c r="E2820" i="3"/>
  <c r="E2816" i="3"/>
  <c r="E2812" i="3"/>
  <c r="E2808" i="3"/>
  <c r="E2804" i="3"/>
  <c r="E2800" i="3"/>
  <c r="E2796" i="3"/>
  <c r="E2792" i="3"/>
  <c r="E2788" i="3"/>
  <c r="E2784" i="3"/>
  <c r="E2780" i="3"/>
  <c r="E2776" i="3"/>
  <c r="E2772" i="3"/>
  <c r="E2768" i="3"/>
  <c r="E2764" i="3"/>
  <c r="E2760" i="3"/>
  <c r="E2756" i="3"/>
  <c r="E2752" i="3"/>
  <c r="E2748" i="3"/>
  <c r="E2744" i="3"/>
  <c r="E2740" i="3"/>
  <c r="E2736" i="3"/>
  <c r="E2732" i="3"/>
  <c r="E2728" i="3"/>
  <c r="E2724" i="3"/>
  <c r="E2720" i="3"/>
  <c r="E2716" i="3"/>
  <c r="E2712" i="3"/>
  <c r="E2708" i="3"/>
  <c r="E2704" i="3"/>
  <c r="E2700" i="3"/>
  <c r="E2696" i="3"/>
  <c r="E2692" i="3"/>
  <c r="E2688" i="3"/>
  <c r="E2684" i="3"/>
  <c r="E2680" i="3"/>
  <c r="E2676" i="3"/>
  <c r="E2672" i="3"/>
  <c r="E2668" i="3"/>
  <c r="E2664" i="3"/>
  <c r="E2660" i="3"/>
  <c r="E2656" i="3"/>
  <c r="E2652" i="3"/>
  <c r="E2648" i="3"/>
  <c r="E2644" i="3"/>
  <c r="E2640" i="3"/>
  <c r="E2636" i="3"/>
  <c r="E2632" i="3"/>
  <c r="E2628" i="3"/>
  <c r="E2624" i="3"/>
  <c r="E2620" i="3"/>
  <c r="E2616" i="3"/>
  <c r="E2612" i="3"/>
  <c r="E2608" i="3"/>
  <c r="E2604" i="3"/>
  <c r="E2600" i="3"/>
  <c r="E2596" i="3"/>
  <c r="E2592" i="3"/>
  <c r="E2588" i="3"/>
  <c r="E2584" i="3"/>
  <c r="E2580" i="3"/>
  <c r="E2576" i="3"/>
  <c r="E2572" i="3"/>
  <c r="E2568" i="3"/>
  <c r="E2564" i="3"/>
  <c r="E2560" i="3"/>
  <c r="E2556" i="3"/>
  <c r="E2552" i="3"/>
  <c r="E2548" i="3"/>
  <c r="E2544" i="3"/>
  <c r="E2540" i="3"/>
  <c r="E2536" i="3"/>
  <c r="E2532" i="3"/>
  <c r="E2528" i="3"/>
  <c r="E2524" i="3"/>
  <c r="E2520" i="3"/>
  <c r="E2516" i="3"/>
  <c r="E2512" i="3"/>
  <c r="E2508" i="3"/>
  <c r="E2504" i="3"/>
  <c r="E2500" i="3"/>
  <c r="E2496" i="3"/>
  <c r="E2492" i="3"/>
  <c r="E2488" i="3"/>
  <c r="E2484" i="3"/>
  <c r="E2480" i="3"/>
  <c r="E2476" i="3"/>
  <c r="E2472" i="3"/>
  <c r="E2468" i="3"/>
  <c r="E2464" i="3"/>
  <c r="E2460" i="3"/>
  <c r="E2456" i="3"/>
  <c r="E2452" i="3"/>
  <c r="E2448" i="3"/>
  <c r="E2444" i="3"/>
  <c r="E2440" i="3"/>
  <c r="E2436" i="3"/>
  <c r="E2432" i="3"/>
  <c r="E2428" i="3"/>
  <c r="E2424" i="3"/>
  <c r="E2420" i="3"/>
  <c r="E2416" i="3"/>
  <c r="E2412" i="3"/>
  <c r="E2408" i="3"/>
  <c r="E2404" i="3"/>
  <c r="E2400" i="3"/>
  <c r="E2396" i="3"/>
  <c r="E2392" i="3"/>
  <c r="E2388" i="3"/>
  <c r="E2384" i="3"/>
  <c r="E2380" i="3"/>
  <c r="E2376" i="3"/>
  <c r="E2372" i="3"/>
  <c r="E2368" i="3"/>
  <c r="E2364" i="3"/>
  <c r="E2360" i="3"/>
  <c r="E2356" i="3"/>
  <c r="E2352" i="3"/>
  <c r="E2348" i="3"/>
  <c r="E2344" i="3"/>
  <c r="E2340" i="3"/>
  <c r="E2336" i="3"/>
  <c r="E2332" i="3"/>
  <c r="E2328" i="3"/>
  <c r="E2324" i="3"/>
  <c r="E2320" i="3"/>
  <c r="E2316" i="3"/>
  <c r="E2312" i="3"/>
  <c r="E2308" i="3"/>
  <c r="E2304" i="3"/>
  <c r="E2300" i="3"/>
  <c r="E2296" i="3"/>
  <c r="E2292" i="3"/>
  <c r="E2288" i="3"/>
  <c r="E2284" i="3"/>
  <c r="E2280" i="3"/>
  <c r="E2276" i="3"/>
  <c r="E2272" i="3"/>
  <c r="E2268" i="3"/>
  <c r="E2264" i="3"/>
  <c r="E2260" i="3"/>
  <c r="E2256" i="3"/>
  <c r="E2252" i="3"/>
  <c r="E2248" i="3"/>
  <c r="E2244" i="3"/>
  <c r="E2240" i="3"/>
  <c r="E2236" i="3"/>
  <c r="E2232" i="3"/>
  <c r="E2228" i="3"/>
  <c r="E2224" i="3"/>
  <c r="E2220" i="3"/>
  <c r="E2216" i="3"/>
  <c r="E2212" i="3"/>
  <c r="E2208" i="3"/>
  <c r="E2204" i="3"/>
  <c r="E2200" i="3"/>
  <c r="E2196" i="3"/>
  <c r="E2192" i="3"/>
  <c r="E2188" i="3"/>
  <c r="E2184" i="3"/>
  <c r="E2180" i="3"/>
  <c r="E2176" i="3"/>
  <c r="E2172" i="3"/>
  <c r="E2168" i="3"/>
  <c r="E2164" i="3"/>
  <c r="E2160" i="3"/>
  <c r="E2156" i="3"/>
  <c r="E2152" i="3"/>
  <c r="E2148" i="3"/>
  <c r="E2144" i="3"/>
  <c r="E2140" i="3"/>
  <c r="E2136" i="3"/>
  <c r="E2132" i="3"/>
  <c r="E2128" i="3"/>
  <c r="E2124" i="3"/>
  <c r="E2120" i="3"/>
  <c r="E2116" i="3"/>
  <c r="E2112" i="3"/>
  <c r="E2108" i="3"/>
  <c r="E2104" i="3"/>
  <c r="E2100" i="3"/>
  <c r="E2096" i="3"/>
  <c r="E2092" i="3"/>
  <c r="E2088" i="3"/>
  <c r="E2084" i="3"/>
  <c r="E2080" i="3"/>
  <c r="E2076" i="3"/>
  <c r="E2072" i="3"/>
  <c r="E2068" i="3"/>
  <c r="E2064" i="3"/>
  <c r="E2060" i="3"/>
  <c r="E2056" i="3"/>
  <c r="E2052" i="3"/>
  <c r="E2048" i="3"/>
  <c r="E2044" i="3"/>
  <c r="E2040" i="3"/>
  <c r="E2036" i="3"/>
  <c r="E2032" i="3"/>
  <c r="E2028" i="3"/>
  <c r="E2024" i="3"/>
  <c r="E2020" i="3"/>
  <c r="E2016" i="3"/>
  <c r="E2012" i="3"/>
  <c r="E2008" i="3"/>
  <c r="E2004" i="3"/>
  <c r="E2000" i="3"/>
  <c r="E1996" i="3"/>
  <c r="E1992" i="3"/>
  <c r="E1988" i="3"/>
  <c r="E1984" i="3"/>
  <c r="E1980" i="3"/>
  <c r="E1976" i="3"/>
  <c r="E1972" i="3"/>
  <c r="E1968" i="3"/>
  <c r="E1964" i="3"/>
  <c r="E1960" i="3"/>
  <c r="E1956" i="3"/>
  <c r="E1952" i="3"/>
  <c r="E1948" i="3"/>
  <c r="E1944" i="3"/>
  <c r="E1940" i="3"/>
  <c r="E1936" i="3"/>
  <c r="E1932" i="3"/>
  <c r="E1928" i="3"/>
  <c r="E1924" i="3"/>
  <c r="E1920" i="3"/>
  <c r="E1916" i="3"/>
  <c r="E1912" i="3"/>
  <c r="E1908" i="3"/>
  <c r="E1904" i="3"/>
  <c r="E1900" i="3"/>
  <c r="E1896" i="3"/>
  <c r="E1892" i="3"/>
  <c r="E1888" i="3"/>
  <c r="E1884" i="3"/>
  <c r="E1880" i="3"/>
  <c r="E1876" i="3"/>
  <c r="E1872" i="3"/>
  <c r="E1868" i="3"/>
  <c r="E1864" i="3"/>
  <c r="E1860" i="3"/>
  <c r="E1856" i="3"/>
  <c r="E1852" i="3"/>
  <c r="E1848" i="3"/>
  <c r="E1844" i="3"/>
  <c r="E1840" i="3"/>
  <c r="E1836" i="3"/>
  <c r="E1832" i="3"/>
  <c r="E1828" i="3"/>
  <c r="E1824" i="3"/>
  <c r="E1820" i="3"/>
  <c r="E1816" i="3"/>
  <c r="E1812" i="3"/>
  <c r="E1808" i="3"/>
  <c r="E1804" i="3"/>
  <c r="E1800" i="3"/>
  <c r="E1796" i="3"/>
  <c r="E1792" i="3"/>
  <c r="E1788" i="3"/>
  <c r="E1784" i="3"/>
  <c r="E1780" i="3"/>
  <c r="E1776" i="3"/>
  <c r="E1772" i="3"/>
  <c r="E1768" i="3"/>
  <c r="E1764" i="3"/>
  <c r="E1760" i="3"/>
  <c r="E1756" i="3"/>
  <c r="E1752" i="3"/>
  <c r="E1748" i="3"/>
  <c r="E1744" i="3"/>
  <c r="E1740" i="3"/>
  <c r="E1736" i="3"/>
  <c r="E1732" i="3"/>
  <c r="E1728" i="3"/>
  <c r="E1724" i="3"/>
  <c r="E1720" i="3"/>
  <c r="E1716" i="3"/>
  <c r="E1712" i="3"/>
  <c r="E1708" i="3"/>
  <c r="E1704" i="3"/>
  <c r="E1700" i="3"/>
  <c r="E1696" i="3"/>
  <c r="E1692" i="3"/>
  <c r="E1688" i="3"/>
  <c r="E1684" i="3"/>
  <c r="E1680" i="3"/>
  <c r="E1676" i="3"/>
  <c r="E1672" i="3"/>
  <c r="E1668" i="3"/>
  <c r="E1664" i="3"/>
  <c r="E1660" i="3"/>
  <c r="E1656" i="3"/>
  <c r="E1652" i="3"/>
  <c r="E1648" i="3"/>
  <c r="E1644" i="3"/>
  <c r="E1640" i="3"/>
  <c r="E1636" i="3"/>
  <c r="E1632" i="3"/>
  <c r="E1628" i="3"/>
  <c r="E1624" i="3"/>
  <c r="E1620" i="3"/>
  <c r="E1616" i="3"/>
  <c r="E1612" i="3"/>
  <c r="E1608" i="3"/>
  <c r="E1604" i="3"/>
  <c r="E1600" i="3"/>
  <c r="E1596" i="3"/>
  <c r="E1592" i="3"/>
  <c r="E1588" i="3"/>
  <c r="E1584" i="3"/>
  <c r="E1580" i="3"/>
  <c r="E1576" i="3"/>
  <c r="E1572" i="3"/>
  <c r="E1568" i="3"/>
  <c r="E1564" i="3"/>
  <c r="E1560" i="3"/>
  <c r="E1556" i="3"/>
  <c r="E1552" i="3"/>
  <c r="E1548" i="3"/>
  <c r="E1544" i="3"/>
  <c r="E1540" i="3"/>
  <c r="E1536" i="3"/>
  <c r="E1532" i="3"/>
  <c r="E1528" i="3"/>
  <c r="E1524" i="3"/>
  <c r="E1520" i="3"/>
  <c r="E1516" i="3"/>
  <c r="E1512" i="3"/>
  <c r="E1508" i="3"/>
  <c r="E1504" i="3"/>
  <c r="E1500" i="3"/>
  <c r="E1496" i="3"/>
  <c r="E1492" i="3"/>
  <c r="E1488" i="3"/>
  <c r="E1484" i="3"/>
  <c r="E1480" i="3"/>
  <c r="E1476" i="3"/>
  <c r="E1472" i="3"/>
  <c r="E1468" i="3"/>
  <c r="E1464" i="3"/>
  <c r="E1460" i="3"/>
  <c r="E1456" i="3"/>
  <c r="E1452" i="3"/>
  <c r="E1448" i="3"/>
  <c r="E1444" i="3"/>
  <c r="E1440" i="3"/>
  <c r="E1436" i="3"/>
  <c r="E1432" i="3"/>
  <c r="E1428" i="3"/>
  <c r="E1424" i="3"/>
  <c r="E1420" i="3"/>
  <c r="E1416" i="3"/>
  <c r="E1412" i="3"/>
  <c r="E1408" i="3"/>
  <c r="E1404" i="3"/>
  <c r="E1400" i="3"/>
  <c r="E1396" i="3"/>
  <c r="E1392" i="3"/>
  <c r="E1388" i="3"/>
  <c r="E1384" i="3"/>
  <c r="E1380" i="3"/>
  <c r="E1376" i="3"/>
  <c r="E1372" i="3"/>
  <c r="E1368" i="3"/>
  <c r="E1364" i="3"/>
  <c r="E1360" i="3"/>
  <c r="E1356" i="3"/>
  <c r="E1352" i="3"/>
  <c r="E1348" i="3"/>
  <c r="E1344" i="3"/>
  <c r="E1340" i="3"/>
  <c r="E1336" i="3"/>
  <c r="E1332" i="3"/>
  <c r="E1328" i="3"/>
  <c r="E1324" i="3"/>
  <c r="E1320" i="3"/>
  <c r="E1316" i="3"/>
  <c r="E1312" i="3"/>
  <c r="E1308" i="3"/>
  <c r="E1304" i="3"/>
  <c r="E1300" i="3"/>
  <c r="E1296" i="3"/>
  <c r="E1292" i="3"/>
  <c r="E1288" i="3"/>
  <c r="E1284" i="3"/>
  <c r="E1280" i="3"/>
  <c r="E1276" i="3"/>
  <c r="E1272" i="3"/>
  <c r="E1268" i="3"/>
  <c r="E1264" i="3"/>
  <c r="E1260" i="3"/>
  <c r="E1256" i="3"/>
  <c r="E1252" i="3"/>
  <c r="E1248" i="3"/>
  <c r="E1244" i="3"/>
  <c r="E1240" i="3"/>
  <c r="E1236" i="3"/>
  <c r="E1232" i="3"/>
  <c r="E1228" i="3"/>
  <c r="E1224" i="3"/>
  <c r="E1220" i="3"/>
  <c r="E1216" i="3"/>
  <c r="E1212" i="3"/>
  <c r="E1208" i="3"/>
  <c r="E1204" i="3"/>
  <c r="E1200" i="3"/>
  <c r="E1196" i="3"/>
  <c r="E1192" i="3"/>
  <c r="E1188" i="3"/>
  <c r="E1184" i="3"/>
  <c r="E1180" i="3"/>
  <c r="E1176" i="3"/>
  <c r="E1172" i="3"/>
  <c r="E1168" i="3"/>
  <c r="E1164" i="3"/>
  <c r="E1160" i="3"/>
  <c r="E3075" i="3"/>
  <c r="E3071" i="3"/>
  <c r="E3067" i="3"/>
  <c r="E3063" i="3"/>
  <c r="E3059" i="3"/>
  <c r="E3055" i="3"/>
  <c r="E3051" i="3"/>
  <c r="E3047" i="3"/>
  <c r="E3043" i="3"/>
  <c r="E3039" i="3"/>
  <c r="E3035" i="3"/>
  <c r="E3031" i="3"/>
  <c r="E3027" i="3"/>
  <c r="E3023" i="3"/>
  <c r="E3019" i="3"/>
  <c r="E3015" i="3"/>
  <c r="E3011" i="3"/>
  <c r="E3007" i="3"/>
  <c r="E3003" i="3"/>
  <c r="E2999" i="3"/>
  <c r="E2995" i="3"/>
  <c r="E2991" i="3"/>
  <c r="E2987" i="3"/>
  <c r="E2983" i="3"/>
  <c r="E2979" i="3"/>
  <c r="E2975" i="3"/>
  <c r="E2971" i="3"/>
  <c r="E2967" i="3"/>
  <c r="E2963" i="3"/>
  <c r="E2959" i="3"/>
  <c r="E2955" i="3"/>
  <c r="E2951" i="3"/>
  <c r="E2947" i="3"/>
  <c r="E2943" i="3"/>
  <c r="E2939" i="3"/>
  <c r="E2935" i="3"/>
  <c r="E2931" i="3"/>
  <c r="E2927" i="3"/>
  <c r="E2923" i="3"/>
  <c r="E2919" i="3"/>
  <c r="E2915" i="3"/>
  <c r="E2911" i="3"/>
  <c r="E2907" i="3"/>
  <c r="E2903" i="3"/>
  <c r="E2899" i="3"/>
  <c r="E2895" i="3"/>
  <c r="E2891" i="3"/>
  <c r="E2887" i="3"/>
  <c r="E2883" i="3"/>
  <c r="E2879" i="3"/>
  <c r="E2875" i="3"/>
  <c r="E2871" i="3"/>
  <c r="E2867" i="3"/>
  <c r="E2863" i="3"/>
  <c r="E2859" i="3"/>
  <c r="E2855" i="3"/>
  <c r="E2851" i="3"/>
  <c r="E2847" i="3"/>
  <c r="E2843" i="3"/>
  <c r="E2839" i="3"/>
  <c r="E2835" i="3"/>
  <c r="E2831" i="3"/>
  <c r="E2827" i="3"/>
  <c r="E2823" i="3"/>
  <c r="E2819" i="3"/>
  <c r="E2815" i="3"/>
  <c r="E2811" i="3"/>
  <c r="E2807" i="3"/>
  <c r="E2803" i="3"/>
  <c r="E2799" i="3"/>
  <c r="E2795" i="3"/>
  <c r="E2791" i="3"/>
  <c r="E2787" i="3"/>
  <c r="E2783" i="3"/>
  <c r="E2779" i="3"/>
  <c r="E2775" i="3"/>
  <c r="E2771" i="3"/>
  <c r="E2767" i="3"/>
  <c r="E2763" i="3"/>
  <c r="E2759" i="3"/>
  <c r="E2755" i="3"/>
  <c r="E2751" i="3"/>
  <c r="E2747" i="3"/>
  <c r="E2743" i="3"/>
  <c r="E2739" i="3"/>
  <c r="E2735" i="3"/>
  <c r="E2731" i="3"/>
  <c r="E2727" i="3"/>
  <c r="E2723" i="3"/>
  <c r="E2719" i="3"/>
  <c r="E2715" i="3"/>
  <c r="E2711" i="3"/>
  <c r="E2707" i="3"/>
  <c r="E2703" i="3"/>
  <c r="E2699" i="3"/>
  <c r="E2695" i="3"/>
  <c r="E2691" i="3"/>
  <c r="E2687" i="3"/>
  <c r="E2683" i="3"/>
  <c r="E2679" i="3"/>
  <c r="E2675" i="3"/>
  <c r="E2671" i="3"/>
  <c r="E2667" i="3"/>
  <c r="E2663" i="3"/>
  <c r="E2659" i="3"/>
  <c r="E2655" i="3"/>
  <c r="E2651" i="3"/>
  <c r="E2647" i="3"/>
  <c r="E2643" i="3"/>
  <c r="E2639" i="3"/>
  <c r="E2635" i="3"/>
  <c r="E2631" i="3"/>
  <c r="E2627" i="3"/>
  <c r="E2623" i="3"/>
  <c r="E2619" i="3"/>
  <c r="E2615" i="3"/>
  <c r="E2611" i="3"/>
  <c r="E2607" i="3"/>
  <c r="E2603" i="3"/>
  <c r="E2599" i="3"/>
  <c r="E2595" i="3"/>
  <c r="E2591" i="3"/>
  <c r="E2587" i="3"/>
  <c r="E2583" i="3"/>
  <c r="E2579" i="3"/>
  <c r="E2575" i="3"/>
  <c r="E2571" i="3"/>
  <c r="E2567" i="3"/>
  <c r="E2563" i="3"/>
  <c r="E2559" i="3"/>
  <c r="E2555" i="3"/>
  <c r="E2551" i="3"/>
  <c r="E2547" i="3"/>
  <c r="E2543" i="3"/>
  <c r="E2539" i="3"/>
  <c r="E2535" i="3"/>
  <c r="E2531" i="3"/>
  <c r="E2527" i="3"/>
  <c r="E2523" i="3"/>
  <c r="E2519" i="3"/>
  <c r="E2515" i="3"/>
  <c r="E2511" i="3"/>
  <c r="E2507" i="3"/>
  <c r="E2503" i="3"/>
  <c r="E2499" i="3"/>
  <c r="E2495" i="3"/>
  <c r="E2491" i="3"/>
  <c r="E2487" i="3"/>
  <c r="E2483" i="3"/>
  <c r="E2479" i="3"/>
  <c r="E2475" i="3"/>
  <c r="E2471" i="3"/>
  <c r="E2467" i="3"/>
  <c r="E2463" i="3"/>
  <c r="E2459" i="3"/>
  <c r="E2455" i="3"/>
  <c r="E2451" i="3"/>
  <c r="E2447" i="3"/>
  <c r="E2443" i="3"/>
  <c r="E2439" i="3"/>
  <c r="E2435" i="3"/>
  <c r="E2431" i="3"/>
  <c r="E2427" i="3"/>
  <c r="E2423" i="3"/>
  <c r="E2419" i="3"/>
  <c r="E2415" i="3"/>
  <c r="E2411" i="3"/>
  <c r="E2407" i="3"/>
  <c r="E2403" i="3"/>
  <c r="E2399" i="3"/>
  <c r="E2395" i="3"/>
  <c r="E2391" i="3"/>
  <c r="E2387" i="3"/>
  <c r="E2383" i="3"/>
  <c r="E2379" i="3"/>
  <c r="E2375" i="3"/>
  <c r="E2371" i="3"/>
  <c r="E2367" i="3"/>
  <c r="E2363" i="3"/>
  <c r="E2359" i="3"/>
  <c r="E2355" i="3"/>
  <c r="E2351" i="3"/>
  <c r="E2347" i="3"/>
  <c r="E2343" i="3"/>
  <c r="E2339" i="3"/>
  <c r="E2335" i="3"/>
  <c r="E2331" i="3"/>
  <c r="E2327" i="3"/>
  <c r="E2323" i="3"/>
  <c r="E2319" i="3"/>
  <c r="E2315" i="3"/>
  <c r="E2311" i="3"/>
  <c r="E2307" i="3"/>
  <c r="E2303" i="3"/>
  <c r="E2299" i="3"/>
  <c r="E2295" i="3"/>
  <c r="E2291" i="3"/>
  <c r="E2287" i="3"/>
  <c r="E2283" i="3"/>
  <c r="E2279" i="3"/>
  <c r="E2275" i="3"/>
  <c r="E2271" i="3"/>
  <c r="E2267" i="3"/>
  <c r="E2263" i="3"/>
  <c r="E2259" i="3"/>
  <c r="E2255" i="3"/>
  <c r="E2251" i="3"/>
  <c r="E2247" i="3"/>
  <c r="E2243" i="3"/>
  <c r="E2239" i="3"/>
  <c r="E2235" i="3"/>
  <c r="E2231" i="3"/>
  <c r="E2227" i="3"/>
  <c r="E2223" i="3"/>
  <c r="E2219" i="3"/>
  <c r="E2215" i="3"/>
  <c r="E2211" i="3"/>
  <c r="E2207" i="3"/>
  <c r="E2203" i="3"/>
  <c r="E2199" i="3"/>
  <c r="E2195" i="3"/>
  <c r="E2191" i="3"/>
  <c r="E2187" i="3"/>
  <c r="E2183" i="3"/>
  <c r="E2179" i="3"/>
  <c r="E2175" i="3"/>
  <c r="E2171" i="3"/>
  <c r="E2167" i="3"/>
  <c r="E2163" i="3"/>
  <c r="E2159" i="3"/>
  <c r="E2155" i="3"/>
  <c r="E2151" i="3"/>
  <c r="E2147" i="3"/>
  <c r="E2143" i="3"/>
  <c r="E2139" i="3"/>
  <c r="E2135" i="3"/>
  <c r="E2131" i="3"/>
  <c r="E2127" i="3"/>
  <c r="E2123" i="3"/>
  <c r="E2119" i="3"/>
  <c r="E2115" i="3"/>
  <c r="E2111" i="3"/>
  <c r="E2107" i="3"/>
  <c r="E2103" i="3"/>
  <c r="E2099" i="3"/>
  <c r="E2095" i="3"/>
  <c r="E2091" i="3"/>
  <c r="E2087" i="3"/>
  <c r="E2083" i="3"/>
  <c r="E2079" i="3"/>
  <c r="E2075" i="3"/>
  <c r="E2071" i="3"/>
  <c r="E2067" i="3"/>
  <c r="E2063" i="3"/>
  <c r="E2059" i="3"/>
  <c r="E2055" i="3"/>
  <c r="E2051" i="3"/>
  <c r="E2047" i="3"/>
  <c r="E2043" i="3"/>
  <c r="E2039" i="3"/>
  <c r="E2035" i="3"/>
  <c r="E2031" i="3"/>
  <c r="E2027" i="3"/>
  <c r="E2023" i="3"/>
  <c r="E2019" i="3"/>
  <c r="E2015" i="3"/>
  <c r="E2011" i="3"/>
  <c r="E2007" i="3"/>
  <c r="E2003" i="3"/>
  <c r="E1999" i="3"/>
  <c r="E1995" i="3"/>
  <c r="E1991" i="3"/>
  <c r="E1987" i="3"/>
  <c r="E1983" i="3"/>
  <c r="E1979" i="3"/>
  <c r="E1975" i="3"/>
  <c r="E1971" i="3"/>
  <c r="E1967" i="3"/>
  <c r="E1963" i="3"/>
  <c r="E1959" i="3"/>
  <c r="E1955" i="3"/>
  <c r="E1951" i="3"/>
  <c r="E1947" i="3"/>
  <c r="E1943" i="3"/>
  <c r="E1939" i="3"/>
  <c r="E1935" i="3"/>
  <c r="E1931" i="3"/>
  <c r="E1927" i="3"/>
  <c r="E1923" i="3"/>
  <c r="E1919" i="3"/>
  <c r="E1915" i="3"/>
  <c r="E1911" i="3"/>
  <c r="E1907" i="3"/>
  <c r="E1903" i="3"/>
  <c r="E1899" i="3"/>
  <c r="E1895" i="3"/>
  <c r="E1891" i="3"/>
  <c r="E1887" i="3"/>
  <c r="E1883" i="3"/>
  <c r="E1879" i="3"/>
  <c r="E1875" i="3"/>
  <c r="E1871" i="3"/>
  <c r="E1867" i="3"/>
  <c r="E1863" i="3"/>
  <c r="E1859" i="3"/>
  <c r="E1855" i="3"/>
  <c r="E1851" i="3"/>
  <c r="E1847" i="3"/>
  <c r="E1843" i="3"/>
  <c r="E1839" i="3"/>
  <c r="E1835" i="3"/>
  <c r="E1831" i="3"/>
  <c r="E1827" i="3"/>
  <c r="E1823" i="3"/>
  <c r="E1819" i="3"/>
  <c r="E1815" i="3"/>
  <c r="E1811" i="3"/>
  <c r="E1807" i="3"/>
  <c r="E1803" i="3"/>
  <c r="E1799" i="3"/>
  <c r="E1795" i="3"/>
  <c r="E1791" i="3"/>
  <c r="E1787" i="3"/>
  <c r="E1783" i="3"/>
  <c r="E1779" i="3"/>
  <c r="E1775" i="3"/>
  <c r="E1771" i="3"/>
  <c r="E1767" i="3"/>
  <c r="E1763" i="3"/>
  <c r="E1759" i="3"/>
  <c r="E1755" i="3"/>
  <c r="E1751" i="3"/>
  <c r="E1747" i="3"/>
  <c r="E1743" i="3"/>
  <c r="E1739" i="3"/>
  <c r="E1735" i="3"/>
  <c r="E1731" i="3"/>
  <c r="E1727" i="3"/>
  <c r="E1723" i="3"/>
  <c r="E1719" i="3"/>
  <c r="E1715" i="3"/>
  <c r="E1711" i="3"/>
  <c r="E1707" i="3"/>
  <c r="E1703" i="3"/>
  <c r="E1699" i="3"/>
  <c r="E1695" i="3"/>
  <c r="E1691" i="3"/>
  <c r="E1687" i="3"/>
  <c r="E1683" i="3"/>
  <c r="E1679" i="3"/>
  <c r="E1675" i="3"/>
  <c r="E1671" i="3"/>
  <c r="E1667" i="3"/>
  <c r="E1663" i="3"/>
  <c r="E1659" i="3"/>
  <c r="E1655" i="3"/>
  <c r="E1651" i="3"/>
  <c r="E1647" i="3"/>
  <c r="E1643" i="3"/>
  <c r="E1639" i="3"/>
  <c r="E1635" i="3"/>
  <c r="E1631" i="3"/>
  <c r="E1627" i="3"/>
  <c r="E1623" i="3"/>
  <c r="E1619" i="3"/>
  <c r="E1615" i="3"/>
  <c r="E1611" i="3"/>
  <c r="E1607" i="3"/>
  <c r="E1603" i="3"/>
  <c r="E1599" i="3"/>
  <c r="E1595" i="3"/>
  <c r="E1591" i="3"/>
  <c r="E1587" i="3"/>
  <c r="E1583" i="3"/>
  <c r="E1579" i="3"/>
  <c r="E1575" i="3"/>
  <c r="E1571" i="3"/>
  <c r="E1567" i="3"/>
  <c r="E1563" i="3"/>
  <c r="E1559" i="3"/>
  <c r="E1555" i="3"/>
  <c r="E1551" i="3"/>
  <c r="E1547" i="3"/>
  <c r="E1543" i="3"/>
  <c r="E1539" i="3"/>
  <c r="E1535" i="3"/>
  <c r="E1531" i="3"/>
  <c r="E1527" i="3"/>
  <c r="E1523" i="3"/>
  <c r="E1519" i="3"/>
  <c r="E1515" i="3"/>
  <c r="E1511" i="3"/>
  <c r="E1507" i="3"/>
  <c r="E1503" i="3"/>
  <c r="E1499" i="3"/>
  <c r="E1495" i="3"/>
  <c r="E1491" i="3"/>
  <c r="E1487" i="3"/>
  <c r="E1483" i="3"/>
  <c r="E1479" i="3"/>
  <c r="E1475" i="3"/>
  <c r="E1471" i="3"/>
  <c r="E1467" i="3"/>
  <c r="E1463" i="3"/>
  <c r="E1459" i="3"/>
  <c r="E1455" i="3"/>
  <c r="E1451" i="3"/>
  <c r="E1447" i="3"/>
  <c r="E1443" i="3"/>
  <c r="E1439" i="3"/>
  <c r="E1435" i="3"/>
  <c r="E1431" i="3"/>
  <c r="E1427" i="3"/>
  <c r="E1423" i="3"/>
  <c r="E1419" i="3"/>
  <c r="E1415" i="3"/>
  <c r="E1411" i="3"/>
  <c r="E1407" i="3"/>
  <c r="E1403" i="3"/>
  <c r="E1399" i="3"/>
  <c r="E1395" i="3"/>
  <c r="E1391" i="3"/>
  <c r="E1387" i="3"/>
  <c r="E1383" i="3"/>
  <c r="E1379" i="3"/>
  <c r="E1375" i="3"/>
  <c r="E1371" i="3"/>
  <c r="E1367" i="3"/>
  <c r="E1363" i="3"/>
  <c r="E1359" i="3"/>
  <c r="E1355" i="3"/>
  <c r="E1351" i="3"/>
  <c r="E1347" i="3"/>
  <c r="E1343" i="3"/>
  <c r="E1339" i="3"/>
  <c r="E1335" i="3"/>
  <c r="E1331" i="3"/>
  <c r="E1327" i="3"/>
  <c r="E1323" i="3"/>
  <c r="E1319" i="3"/>
  <c r="E1315" i="3"/>
  <c r="E1311" i="3"/>
  <c r="E1307" i="3"/>
  <c r="E1303" i="3"/>
  <c r="E1299" i="3"/>
  <c r="E1295" i="3"/>
  <c r="E1291" i="3"/>
  <c r="E1287" i="3"/>
  <c r="E1283" i="3"/>
  <c r="E1279" i="3"/>
  <c r="E1275" i="3"/>
  <c r="E1271" i="3"/>
  <c r="E1267" i="3"/>
  <c r="E1263" i="3"/>
  <c r="E1259" i="3"/>
  <c r="E1255" i="3"/>
  <c r="E1251" i="3"/>
  <c r="E1247" i="3"/>
  <c r="E1243" i="3"/>
  <c r="E1239" i="3"/>
  <c r="E1235" i="3"/>
  <c r="E1231" i="3"/>
  <c r="E1227" i="3"/>
  <c r="E1223" i="3"/>
  <c r="E1219" i="3"/>
  <c r="E1215" i="3"/>
  <c r="E1211" i="3"/>
  <c r="E1207" i="3"/>
  <c r="E1203" i="3"/>
  <c r="E1199" i="3"/>
  <c r="E1195" i="3"/>
  <c r="E1191" i="3"/>
  <c r="E1187" i="3"/>
  <c r="E1183" i="3"/>
  <c r="E1179" i="3"/>
  <c r="E1175" i="3"/>
  <c r="E1171" i="3"/>
  <c r="E1167" i="3"/>
  <c r="E1163" i="3"/>
  <c r="E1159" i="3"/>
  <c r="E3194" i="3"/>
  <c r="E3190" i="3"/>
  <c r="E3186" i="3"/>
  <c r="E3182" i="3"/>
  <c r="E3178" i="3"/>
  <c r="E3174" i="3"/>
  <c r="E3170" i="3"/>
  <c r="E3166" i="3"/>
  <c r="E3162" i="3"/>
  <c r="E3158" i="3"/>
  <c r="E3154" i="3"/>
  <c r="E3150" i="3"/>
  <c r="E3146" i="3"/>
  <c r="E3142" i="3"/>
  <c r="E3138" i="3"/>
  <c r="E3134" i="3"/>
  <c r="R3134" i="3" s="1"/>
  <c r="E3130" i="3"/>
  <c r="E3126" i="3"/>
  <c r="E3122" i="3"/>
  <c r="E3118" i="3"/>
  <c r="E3114" i="3"/>
  <c r="E3110" i="3"/>
  <c r="E3106" i="3"/>
  <c r="E3102" i="3"/>
  <c r="E3098" i="3"/>
  <c r="E3094" i="3"/>
  <c r="E3090" i="3"/>
  <c r="E3086" i="3"/>
  <c r="E3082" i="3"/>
  <c r="E3078" i="3"/>
  <c r="E3074" i="3"/>
  <c r="R3074" i="3" s="1"/>
  <c r="E3070" i="3"/>
  <c r="E3066" i="3"/>
  <c r="E3062" i="3"/>
  <c r="E3058" i="3"/>
  <c r="E3054" i="3"/>
  <c r="E3050" i="3"/>
  <c r="E3046" i="3"/>
  <c r="E3042" i="3"/>
  <c r="E3038" i="3"/>
  <c r="E3034" i="3"/>
  <c r="E3030" i="3"/>
  <c r="E3026" i="3"/>
  <c r="E3022" i="3"/>
  <c r="E3018" i="3"/>
  <c r="E3014" i="3"/>
  <c r="E3010" i="3"/>
  <c r="E3006" i="3"/>
  <c r="E3002" i="3"/>
  <c r="E2998" i="3"/>
  <c r="E2994" i="3"/>
  <c r="E2990" i="3"/>
  <c r="E2986" i="3"/>
  <c r="E2982" i="3"/>
  <c r="E2978" i="3"/>
  <c r="R2978" i="3" s="1"/>
  <c r="E2974" i="3"/>
  <c r="E2970" i="3"/>
  <c r="E2966" i="3"/>
  <c r="E2962" i="3"/>
  <c r="E2958" i="3"/>
  <c r="E2954" i="3"/>
  <c r="E2950" i="3"/>
  <c r="E2946" i="3"/>
  <c r="E2942" i="3"/>
  <c r="E2938" i="3"/>
  <c r="E2934" i="3"/>
  <c r="R2934" i="3" s="1"/>
  <c r="E2930" i="3"/>
  <c r="E2926" i="3"/>
  <c r="E2922" i="3"/>
  <c r="E2918" i="3"/>
  <c r="E2914" i="3"/>
  <c r="E2910" i="3"/>
  <c r="E2906" i="3"/>
  <c r="E2902" i="3"/>
  <c r="E2898" i="3"/>
  <c r="E2894" i="3"/>
  <c r="E2890" i="3"/>
  <c r="E2886" i="3"/>
  <c r="E2882" i="3"/>
  <c r="E2878" i="3"/>
  <c r="R2878" i="3" s="1"/>
  <c r="E2874" i="3"/>
  <c r="E2870" i="3"/>
  <c r="E2866" i="3"/>
  <c r="E2862" i="3"/>
  <c r="E2858" i="3"/>
  <c r="E2854" i="3"/>
  <c r="E2850" i="3"/>
  <c r="R2850" i="3" s="1"/>
  <c r="E2846" i="3"/>
  <c r="E2842" i="3"/>
  <c r="E2838" i="3"/>
  <c r="E2834" i="3"/>
  <c r="E2830" i="3"/>
  <c r="E2826" i="3"/>
  <c r="E2822" i="3"/>
  <c r="E2818" i="3"/>
  <c r="E2814" i="3"/>
  <c r="E2810" i="3"/>
  <c r="E2806" i="3"/>
  <c r="E2802" i="3"/>
  <c r="E2798" i="3"/>
  <c r="E2794" i="3"/>
  <c r="E2790" i="3"/>
  <c r="E2786" i="3"/>
  <c r="E2782" i="3"/>
  <c r="R2782" i="3" s="1"/>
  <c r="E2778" i="3"/>
  <c r="E2774" i="3"/>
  <c r="R2774" i="3" s="1"/>
  <c r="E2770" i="3"/>
  <c r="E2766" i="3"/>
  <c r="E2762" i="3"/>
  <c r="E2758" i="3"/>
  <c r="E2754" i="3"/>
  <c r="E2750" i="3"/>
  <c r="R2750" i="3" s="1"/>
  <c r="E2746" i="3"/>
  <c r="E2742" i="3"/>
  <c r="E2738" i="3"/>
  <c r="E2734" i="3"/>
  <c r="E2730" i="3"/>
  <c r="E2726" i="3"/>
  <c r="E2722" i="3"/>
  <c r="E2718" i="3"/>
  <c r="E2714" i="3"/>
  <c r="E2710" i="3"/>
  <c r="E2706" i="3"/>
  <c r="E2702" i="3"/>
  <c r="E2698" i="3"/>
  <c r="E2694" i="3"/>
  <c r="E2690" i="3"/>
  <c r="E2686" i="3"/>
  <c r="E2682" i="3"/>
  <c r="E2678" i="3"/>
  <c r="R2678" i="3" s="1"/>
  <c r="E2674" i="3"/>
  <c r="E2670" i="3"/>
  <c r="E2666" i="3"/>
  <c r="E2662" i="3"/>
  <c r="E2658" i="3"/>
  <c r="R2658" i="3" s="1"/>
  <c r="E2654" i="3"/>
  <c r="E2650" i="3"/>
  <c r="E2646" i="3"/>
  <c r="E2642" i="3"/>
  <c r="E2638" i="3"/>
  <c r="E2634" i="3"/>
  <c r="E2630" i="3"/>
  <c r="E2626" i="3"/>
  <c r="E2622" i="3"/>
  <c r="E2618" i="3"/>
  <c r="E2614" i="3"/>
  <c r="E2610" i="3"/>
  <c r="E2606" i="3"/>
  <c r="E2602" i="3"/>
  <c r="E2598" i="3"/>
  <c r="E2594" i="3"/>
  <c r="E2590" i="3"/>
  <c r="E2586" i="3"/>
  <c r="E2582" i="3"/>
  <c r="E2578" i="3"/>
  <c r="E2574" i="3"/>
  <c r="E2570" i="3"/>
  <c r="E2566" i="3"/>
  <c r="E2562" i="3"/>
  <c r="R2562" i="3" s="1"/>
  <c r="E2558" i="3"/>
  <c r="E2554" i="3"/>
  <c r="E2550" i="3"/>
  <c r="E2546" i="3"/>
  <c r="E2542" i="3"/>
  <c r="E2538" i="3"/>
  <c r="E2534" i="3"/>
  <c r="E2530" i="3"/>
  <c r="E2526" i="3"/>
  <c r="R2526" i="3" s="1"/>
  <c r="E2522" i="3"/>
  <c r="E2518" i="3"/>
  <c r="E2514" i="3"/>
  <c r="E2510" i="3"/>
  <c r="E2506" i="3"/>
  <c r="E2502" i="3"/>
  <c r="E2498" i="3"/>
  <c r="E2494" i="3"/>
  <c r="E2490" i="3"/>
  <c r="E2486" i="3"/>
  <c r="E2482" i="3"/>
  <c r="E2478" i="3"/>
  <c r="E2474" i="3"/>
  <c r="E2470" i="3"/>
  <c r="E2466" i="3"/>
  <c r="E2462" i="3"/>
  <c r="R2462" i="3" s="1"/>
  <c r="E2458" i="3"/>
  <c r="E2454" i="3"/>
  <c r="E2450" i="3"/>
  <c r="E2446" i="3"/>
  <c r="E2442" i="3"/>
  <c r="E2438" i="3"/>
  <c r="E2434" i="3"/>
  <c r="E2430" i="3"/>
  <c r="R2430" i="3" s="1"/>
  <c r="E2426" i="3"/>
  <c r="E2422" i="3"/>
  <c r="E2418" i="3"/>
  <c r="E2414" i="3"/>
  <c r="E2410" i="3"/>
  <c r="E2406" i="3"/>
  <c r="E2402" i="3"/>
  <c r="E2398" i="3"/>
  <c r="E2394" i="3"/>
  <c r="E2390" i="3"/>
  <c r="E2386" i="3"/>
  <c r="E2382" i="3"/>
  <c r="E2378" i="3"/>
  <c r="E2374" i="3"/>
  <c r="E2370" i="3"/>
  <c r="E2366" i="3"/>
  <c r="E2362" i="3"/>
  <c r="E2358" i="3"/>
  <c r="E2354" i="3"/>
  <c r="E2350" i="3"/>
  <c r="E2346" i="3"/>
  <c r="E2342" i="3"/>
  <c r="E2338" i="3"/>
  <c r="E2334" i="3"/>
  <c r="E2330" i="3"/>
  <c r="E2326" i="3"/>
  <c r="R2326" i="3" s="1"/>
  <c r="E2322" i="3"/>
  <c r="E2318" i="3"/>
  <c r="E2314" i="3"/>
  <c r="E2310" i="3"/>
  <c r="E2306" i="3"/>
  <c r="E2302" i="3"/>
  <c r="R2302" i="3" s="1"/>
  <c r="E2298" i="3"/>
  <c r="E2294" i="3"/>
  <c r="E2290" i="3"/>
  <c r="E2286" i="3"/>
  <c r="E2282" i="3"/>
  <c r="E2278" i="3"/>
  <c r="E2274" i="3"/>
  <c r="E2270" i="3"/>
  <c r="R2270" i="3" s="1"/>
  <c r="E2266" i="3"/>
  <c r="E2262" i="3"/>
  <c r="E2258" i="3"/>
  <c r="E2254" i="3"/>
  <c r="E2250" i="3"/>
  <c r="E2246" i="3"/>
  <c r="E2242" i="3"/>
  <c r="E2238" i="3"/>
  <c r="E2234" i="3"/>
  <c r="E2230" i="3"/>
  <c r="R2230" i="3" s="1"/>
  <c r="E2226" i="3"/>
  <c r="E2222" i="3"/>
  <c r="E2218" i="3"/>
  <c r="E2214" i="3"/>
  <c r="E2210" i="3"/>
  <c r="E2206" i="3"/>
  <c r="R2206" i="3" s="1"/>
  <c r="E2202" i="3"/>
  <c r="E2198" i="3"/>
  <c r="E2194" i="3"/>
  <c r="E2190" i="3"/>
  <c r="E2186" i="3"/>
  <c r="E2182" i="3"/>
  <c r="E2178" i="3"/>
  <c r="E2174" i="3"/>
  <c r="R2174" i="3" s="1"/>
  <c r="E2170" i="3"/>
  <c r="E2166" i="3"/>
  <c r="E2162" i="3"/>
  <c r="E2158" i="3"/>
  <c r="E2154" i="3"/>
  <c r="E2150" i="3"/>
  <c r="E2146" i="3"/>
  <c r="E2142" i="3"/>
  <c r="E2138" i="3"/>
  <c r="E2134" i="3"/>
  <c r="E2130" i="3"/>
  <c r="E2126" i="3"/>
  <c r="E2122" i="3"/>
  <c r="E2118" i="3"/>
  <c r="E2114" i="3"/>
  <c r="R2114" i="3" s="1"/>
  <c r="E2110" i="3"/>
  <c r="E2106" i="3"/>
  <c r="E2102" i="3"/>
  <c r="E2098" i="3"/>
  <c r="E2094" i="3"/>
  <c r="E2090" i="3"/>
  <c r="E2086" i="3"/>
  <c r="E2082" i="3"/>
  <c r="R2082" i="3" s="1"/>
  <c r="E2078" i="3"/>
  <c r="E2074" i="3"/>
  <c r="E2070" i="3"/>
  <c r="E2066" i="3"/>
  <c r="E2062" i="3"/>
  <c r="E2058" i="3"/>
  <c r="E2054" i="3"/>
  <c r="E2050" i="3"/>
  <c r="E2046" i="3"/>
  <c r="E2042" i="3"/>
  <c r="E2038" i="3"/>
  <c r="E2034" i="3"/>
  <c r="E2030" i="3"/>
  <c r="E2026" i="3"/>
  <c r="E2022" i="3"/>
  <c r="E2018" i="3"/>
  <c r="E2014" i="3"/>
  <c r="R2014" i="3" s="1"/>
  <c r="E2010" i="3"/>
  <c r="E2006" i="3"/>
  <c r="E2002" i="3"/>
  <c r="E1998" i="3"/>
  <c r="E1994" i="3"/>
  <c r="E1990" i="3"/>
  <c r="E1986" i="3"/>
  <c r="E1982" i="3"/>
  <c r="E1978" i="3"/>
  <c r="E1974" i="3"/>
  <c r="E1970" i="3"/>
  <c r="E1966" i="3"/>
  <c r="E1962" i="3"/>
  <c r="E1958" i="3"/>
  <c r="E1954" i="3"/>
  <c r="E1950" i="3"/>
  <c r="E1946" i="3"/>
  <c r="E1942" i="3"/>
  <c r="E1938" i="3"/>
  <c r="E1934" i="3"/>
  <c r="E1930" i="3"/>
  <c r="E1926" i="3"/>
  <c r="E1922" i="3"/>
  <c r="E1918" i="3"/>
  <c r="E1914" i="3"/>
  <c r="E1910" i="3"/>
  <c r="E1906" i="3"/>
  <c r="E1902" i="3"/>
  <c r="E1898" i="3"/>
  <c r="E1894" i="3"/>
  <c r="E1890" i="3"/>
  <c r="E1886" i="3"/>
  <c r="E1882" i="3"/>
  <c r="E1878" i="3"/>
  <c r="E1874" i="3"/>
  <c r="E1870" i="3"/>
  <c r="E1866" i="3"/>
  <c r="E1862" i="3"/>
  <c r="E1858" i="3"/>
  <c r="E1854" i="3"/>
  <c r="R1854" i="3" s="1"/>
  <c r="E1850" i="3"/>
  <c r="E1846" i="3"/>
  <c r="E1842" i="3"/>
  <c r="E1838" i="3"/>
  <c r="E1834" i="3"/>
  <c r="E1830" i="3"/>
  <c r="E1826" i="3"/>
  <c r="E1822" i="3"/>
  <c r="E1818" i="3"/>
  <c r="E1814" i="3"/>
  <c r="E1810" i="3"/>
  <c r="E1806" i="3"/>
  <c r="E1802" i="3"/>
  <c r="E1798" i="3"/>
  <c r="E1794" i="3"/>
  <c r="E1790" i="3"/>
  <c r="E1786" i="3"/>
  <c r="E1782" i="3"/>
  <c r="E1778" i="3"/>
  <c r="E1774" i="3"/>
  <c r="E1770" i="3"/>
  <c r="E1766" i="3"/>
  <c r="E1762" i="3"/>
  <c r="E1758" i="3"/>
  <c r="E1754" i="3"/>
  <c r="E1750" i="3"/>
  <c r="E1746" i="3"/>
  <c r="E1742" i="3"/>
  <c r="E1738" i="3"/>
  <c r="E1734" i="3"/>
  <c r="E1730" i="3"/>
  <c r="E1726" i="3"/>
  <c r="E1722" i="3"/>
  <c r="E1718" i="3"/>
  <c r="R1718" i="3" s="1"/>
  <c r="E1714" i="3"/>
  <c r="E1710" i="3"/>
  <c r="E1706" i="3"/>
  <c r="E1702" i="3"/>
  <c r="E1698" i="3"/>
  <c r="E1694" i="3"/>
  <c r="R1694" i="3" s="1"/>
  <c r="E1690" i="3"/>
  <c r="E1686" i="3"/>
  <c r="E1682" i="3"/>
  <c r="E1678" i="3"/>
  <c r="E1674" i="3"/>
  <c r="E1670" i="3"/>
  <c r="E1666" i="3"/>
  <c r="E1662" i="3"/>
  <c r="E1658" i="3"/>
  <c r="E1654" i="3"/>
  <c r="E1650" i="3"/>
  <c r="E1646" i="3"/>
  <c r="E1642" i="3"/>
  <c r="E1638" i="3"/>
  <c r="E1634" i="3"/>
  <c r="E1630" i="3"/>
  <c r="E1626" i="3"/>
  <c r="E1622" i="3"/>
  <c r="E1618" i="3"/>
  <c r="E1614" i="3"/>
  <c r="E1610" i="3"/>
  <c r="E1606" i="3"/>
  <c r="E1602" i="3"/>
  <c r="E1598" i="3"/>
  <c r="E1594" i="3"/>
  <c r="E1590" i="3"/>
  <c r="E1586" i="3"/>
  <c r="E1582" i="3"/>
  <c r="E1578" i="3"/>
  <c r="E1574" i="3"/>
  <c r="E1570" i="3"/>
  <c r="E1566" i="3"/>
  <c r="E1562" i="3"/>
  <c r="E1558" i="3"/>
  <c r="E1554" i="3"/>
  <c r="E1550" i="3"/>
  <c r="E1546" i="3"/>
  <c r="E1542" i="3"/>
  <c r="E1538" i="3"/>
  <c r="R1538" i="3" s="1"/>
  <c r="E1534" i="3"/>
  <c r="E1530" i="3"/>
  <c r="E1526" i="3"/>
  <c r="R1526" i="3" s="1"/>
  <c r="E1522" i="3"/>
  <c r="E1518" i="3"/>
  <c r="E1514" i="3"/>
  <c r="E1510" i="3"/>
  <c r="E1506" i="3"/>
  <c r="E1502" i="3"/>
  <c r="E1498" i="3"/>
  <c r="E1494" i="3"/>
  <c r="E1490" i="3"/>
  <c r="E1486" i="3"/>
  <c r="E1482" i="3"/>
  <c r="E1478" i="3"/>
  <c r="E1474" i="3"/>
  <c r="R1474" i="3" s="1"/>
  <c r="E1470" i="3"/>
  <c r="E1466" i="3"/>
  <c r="E1462" i="3"/>
  <c r="E1458" i="3"/>
  <c r="E1454" i="3"/>
  <c r="E1450" i="3"/>
  <c r="E1446" i="3"/>
  <c r="E1442" i="3"/>
  <c r="E1438" i="3"/>
  <c r="E1434" i="3"/>
  <c r="E1430" i="3"/>
  <c r="E1426" i="3"/>
  <c r="E1422" i="3"/>
  <c r="E1418" i="3"/>
  <c r="E1414" i="3"/>
  <c r="E1410" i="3"/>
  <c r="E1406" i="3"/>
  <c r="E1402" i="3"/>
  <c r="E1398" i="3"/>
  <c r="R1398" i="3" s="1"/>
  <c r="E1394" i="3"/>
  <c r="E1390" i="3"/>
  <c r="E1386" i="3"/>
  <c r="E1382" i="3"/>
  <c r="E1378" i="3"/>
  <c r="R1378" i="3" s="1"/>
  <c r="E1374" i="3"/>
  <c r="E1370" i="3"/>
  <c r="E1366" i="3"/>
  <c r="E1362" i="3"/>
  <c r="E1358" i="3"/>
  <c r="E1354" i="3"/>
  <c r="E1350" i="3"/>
  <c r="E1346" i="3"/>
  <c r="E1342" i="3"/>
  <c r="E1338" i="3"/>
  <c r="E1334" i="3"/>
  <c r="E1330" i="3"/>
  <c r="E1326" i="3"/>
  <c r="E1322" i="3"/>
  <c r="E1318" i="3"/>
  <c r="E1314" i="3"/>
  <c r="E1310" i="3"/>
  <c r="E1306" i="3"/>
  <c r="E1302" i="3"/>
  <c r="E1298" i="3"/>
  <c r="E1294" i="3"/>
  <c r="E1290" i="3"/>
  <c r="E1286" i="3"/>
  <c r="E1282" i="3"/>
  <c r="R1282" i="3" s="1"/>
  <c r="E1278" i="3"/>
  <c r="E1274" i="3"/>
  <c r="E1270" i="3"/>
  <c r="E1266" i="3"/>
  <c r="E1262" i="3"/>
  <c r="E1258" i="3"/>
  <c r="E1254" i="3"/>
  <c r="E1250" i="3"/>
  <c r="R1250" i="3" s="1"/>
  <c r="E1246" i="3"/>
  <c r="E1242" i="3"/>
  <c r="E1238" i="3"/>
  <c r="E1234" i="3"/>
  <c r="E1230" i="3"/>
  <c r="E1226" i="3"/>
  <c r="E1222" i="3"/>
  <c r="E1218" i="3"/>
  <c r="R1218" i="3" s="1"/>
  <c r="E1214" i="3"/>
  <c r="E1210" i="3"/>
  <c r="E1206" i="3"/>
  <c r="R1206" i="3" s="1"/>
  <c r="E1202" i="3"/>
  <c r="E1198" i="3"/>
  <c r="E1194" i="3"/>
  <c r="E1190" i="3"/>
  <c r="E1186" i="3"/>
  <c r="R1186" i="3" s="1"/>
  <c r="E1182" i="3"/>
  <c r="E1178" i="3"/>
  <c r="E1174" i="3"/>
  <c r="E1170" i="3"/>
  <c r="E1166" i="3"/>
  <c r="E1162" i="3"/>
  <c r="E1158" i="3"/>
  <c r="E1157" i="3"/>
  <c r="E1153" i="3"/>
  <c r="E1149" i="3"/>
  <c r="E1145" i="3"/>
  <c r="E1141" i="3"/>
  <c r="E1137" i="3"/>
  <c r="E1133" i="3"/>
  <c r="E1129" i="3"/>
  <c r="E1125" i="3"/>
  <c r="E1121" i="3"/>
  <c r="E1117" i="3"/>
  <c r="E1113" i="3"/>
  <c r="E1109" i="3"/>
  <c r="E1105" i="3"/>
  <c r="E1101" i="3"/>
  <c r="E1097" i="3"/>
  <c r="E1093" i="3"/>
  <c r="E1089" i="3"/>
  <c r="E1085" i="3"/>
  <c r="E1081" i="3"/>
  <c r="E1077" i="3"/>
  <c r="E1073" i="3"/>
  <c r="E1069" i="3"/>
  <c r="E1065" i="3"/>
  <c r="E1061" i="3"/>
  <c r="E1057" i="3"/>
  <c r="E1053" i="3"/>
  <c r="E1049" i="3"/>
  <c r="E1045" i="3"/>
  <c r="E1041" i="3"/>
  <c r="E1037" i="3"/>
  <c r="E1033" i="3"/>
  <c r="E1029" i="3"/>
  <c r="E1025" i="3"/>
  <c r="E1021" i="3"/>
  <c r="E1017" i="3"/>
  <c r="E1013" i="3"/>
  <c r="E1009" i="3"/>
  <c r="E1005" i="3"/>
  <c r="E1001" i="3"/>
  <c r="E997" i="3"/>
  <c r="E993" i="3"/>
  <c r="E989" i="3"/>
  <c r="E985" i="3"/>
  <c r="E981" i="3"/>
  <c r="E977" i="3"/>
  <c r="E973" i="3"/>
  <c r="E969" i="3"/>
  <c r="E965" i="3"/>
  <c r="E961" i="3"/>
  <c r="E957" i="3"/>
  <c r="E953" i="3"/>
  <c r="E949" i="3"/>
  <c r="E945" i="3"/>
  <c r="E941" i="3"/>
  <c r="E937" i="3"/>
  <c r="E933" i="3"/>
  <c r="E929" i="3"/>
  <c r="E925" i="3"/>
  <c r="E921" i="3"/>
  <c r="E917" i="3"/>
  <c r="E913" i="3"/>
  <c r="E909" i="3"/>
  <c r="E905" i="3"/>
  <c r="E901" i="3"/>
  <c r="E897" i="3"/>
  <c r="E893" i="3"/>
  <c r="E889" i="3"/>
  <c r="E885" i="3"/>
  <c r="E881" i="3"/>
  <c r="E877" i="3"/>
  <c r="E873" i="3"/>
  <c r="E869" i="3"/>
  <c r="E865" i="3"/>
  <c r="E861" i="3"/>
  <c r="E857" i="3"/>
  <c r="E853" i="3"/>
  <c r="E849" i="3"/>
  <c r="E845" i="3"/>
  <c r="E841" i="3"/>
  <c r="E837" i="3"/>
  <c r="E833" i="3"/>
  <c r="E829" i="3"/>
  <c r="E825" i="3"/>
  <c r="E821" i="3"/>
  <c r="E817" i="3"/>
  <c r="E813" i="3"/>
  <c r="E809" i="3"/>
  <c r="E805" i="3"/>
  <c r="E801" i="3"/>
  <c r="E797" i="3"/>
  <c r="E793" i="3"/>
  <c r="E789" i="3"/>
  <c r="E785" i="3"/>
  <c r="E781" i="3"/>
  <c r="E777" i="3"/>
  <c r="E773" i="3"/>
  <c r="E769" i="3"/>
  <c r="E765" i="3"/>
  <c r="E761" i="3"/>
  <c r="E757" i="3"/>
  <c r="E753" i="3"/>
  <c r="E749" i="3"/>
  <c r="E745" i="3"/>
  <c r="E741" i="3"/>
  <c r="E737" i="3"/>
  <c r="E733" i="3"/>
  <c r="E729" i="3"/>
  <c r="E725" i="3"/>
  <c r="E721" i="3"/>
  <c r="E717" i="3"/>
  <c r="E713" i="3"/>
  <c r="E709" i="3"/>
  <c r="E705" i="3"/>
  <c r="E701" i="3"/>
  <c r="E697" i="3"/>
  <c r="E693" i="3"/>
  <c r="E689" i="3"/>
  <c r="E685" i="3"/>
  <c r="E681" i="3"/>
  <c r="E677" i="3"/>
  <c r="E673" i="3"/>
  <c r="E669" i="3"/>
  <c r="E665" i="3"/>
  <c r="E661" i="3"/>
  <c r="E657" i="3"/>
  <c r="E653" i="3"/>
  <c r="E649" i="3"/>
  <c r="E645" i="3"/>
  <c r="E641" i="3"/>
  <c r="E637" i="3"/>
  <c r="E633" i="3"/>
  <c r="E629" i="3"/>
  <c r="E625" i="3"/>
  <c r="E621" i="3"/>
  <c r="E617" i="3"/>
  <c r="E613" i="3"/>
  <c r="E609" i="3"/>
  <c r="E605" i="3"/>
  <c r="E601" i="3"/>
  <c r="E597" i="3"/>
  <c r="E593" i="3"/>
  <c r="E589" i="3"/>
  <c r="E585" i="3"/>
  <c r="E581" i="3"/>
  <c r="E577" i="3"/>
  <c r="E573" i="3"/>
  <c r="E569" i="3"/>
  <c r="E565" i="3"/>
  <c r="E561" i="3"/>
  <c r="E557" i="3"/>
  <c r="E553" i="3"/>
  <c r="E549" i="3"/>
  <c r="E545" i="3"/>
  <c r="E541" i="3"/>
  <c r="E537" i="3"/>
  <c r="E533" i="3"/>
  <c r="E529" i="3"/>
  <c r="E525" i="3"/>
  <c r="E521" i="3"/>
  <c r="E517" i="3"/>
  <c r="E513" i="3"/>
  <c r="E509" i="3"/>
  <c r="E505" i="3"/>
  <c r="E501" i="3"/>
  <c r="E497" i="3"/>
  <c r="E493" i="3"/>
  <c r="E489" i="3"/>
  <c r="E485" i="3"/>
  <c r="E481" i="3"/>
  <c r="E477" i="3"/>
  <c r="E473" i="3"/>
  <c r="E469" i="3"/>
  <c r="E465" i="3"/>
  <c r="E461" i="3"/>
  <c r="E457" i="3"/>
  <c r="E453" i="3"/>
  <c r="E449" i="3"/>
  <c r="E445" i="3"/>
  <c r="E441" i="3"/>
  <c r="E437" i="3"/>
  <c r="E433" i="3"/>
  <c r="E429" i="3"/>
  <c r="E425" i="3"/>
  <c r="E421" i="3"/>
  <c r="E417" i="3"/>
  <c r="E413" i="3"/>
  <c r="E409" i="3"/>
  <c r="E405" i="3"/>
  <c r="E401" i="3"/>
  <c r="E397" i="3"/>
  <c r="E393" i="3"/>
  <c r="E389" i="3"/>
  <c r="E385" i="3"/>
  <c r="E381" i="3"/>
  <c r="E377" i="3"/>
  <c r="E373" i="3"/>
  <c r="E369" i="3"/>
  <c r="E365" i="3"/>
  <c r="E361" i="3"/>
  <c r="E357" i="3"/>
  <c r="E353" i="3"/>
  <c r="E349" i="3"/>
  <c r="E345" i="3"/>
  <c r="E341" i="3"/>
  <c r="E337" i="3"/>
  <c r="E333" i="3"/>
  <c r="E329" i="3"/>
  <c r="E325" i="3"/>
  <c r="E321" i="3"/>
  <c r="E317" i="3"/>
  <c r="E313" i="3"/>
  <c r="E309" i="3"/>
  <c r="E305" i="3"/>
  <c r="E301" i="3"/>
  <c r="E297" i="3"/>
  <c r="E293" i="3"/>
  <c r="E289" i="3"/>
  <c r="E285" i="3"/>
  <c r="E281" i="3"/>
  <c r="E277" i="3"/>
  <c r="E273" i="3"/>
  <c r="E269" i="3"/>
  <c r="E265" i="3"/>
  <c r="E261" i="3"/>
  <c r="E257" i="3"/>
  <c r="E253" i="3"/>
  <c r="E249" i="3"/>
  <c r="E245" i="3"/>
  <c r="E241" i="3"/>
  <c r="E237" i="3"/>
  <c r="E233" i="3"/>
  <c r="E229" i="3"/>
  <c r="E225" i="3"/>
  <c r="E221" i="3"/>
  <c r="E217" i="3"/>
  <c r="E213" i="3"/>
  <c r="E209" i="3"/>
  <c r="E205" i="3"/>
  <c r="E201" i="3"/>
  <c r="E197" i="3"/>
  <c r="E193" i="3"/>
  <c r="E189" i="3"/>
  <c r="E185" i="3"/>
  <c r="E181" i="3"/>
  <c r="E177" i="3"/>
  <c r="E173" i="3"/>
  <c r="E169" i="3"/>
  <c r="E165" i="3"/>
  <c r="E161" i="3"/>
  <c r="E157" i="3"/>
  <c r="E153" i="3"/>
  <c r="E149" i="3"/>
  <c r="E145" i="3"/>
  <c r="E1156" i="3"/>
  <c r="E1152" i="3"/>
  <c r="E1148" i="3"/>
  <c r="E1144" i="3"/>
  <c r="E1140" i="3"/>
  <c r="E1136" i="3"/>
  <c r="E1132" i="3"/>
  <c r="E1128" i="3"/>
  <c r="E1124" i="3"/>
  <c r="E1120" i="3"/>
  <c r="E1116" i="3"/>
  <c r="E1112" i="3"/>
  <c r="E1108" i="3"/>
  <c r="E1104" i="3"/>
  <c r="E1100" i="3"/>
  <c r="E1096" i="3"/>
  <c r="E1092" i="3"/>
  <c r="E1088" i="3"/>
  <c r="E1084" i="3"/>
  <c r="E1080" i="3"/>
  <c r="E1076" i="3"/>
  <c r="E1072" i="3"/>
  <c r="E1068" i="3"/>
  <c r="E1064" i="3"/>
  <c r="E1060" i="3"/>
  <c r="E1056" i="3"/>
  <c r="E1052" i="3"/>
  <c r="E1048" i="3"/>
  <c r="E1044" i="3"/>
  <c r="E1040" i="3"/>
  <c r="E1036" i="3"/>
  <c r="E1032" i="3"/>
  <c r="E1028" i="3"/>
  <c r="E1024" i="3"/>
  <c r="E1020" i="3"/>
  <c r="E1016" i="3"/>
  <c r="E1012" i="3"/>
  <c r="E1008" i="3"/>
  <c r="E1004" i="3"/>
  <c r="E1000" i="3"/>
  <c r="E996" i="3"/>
  <c r="E992" i="3"/>
  <c r="E988" i="3"/>
  <c r="E984" i="3"/>
  <c r="E980" i="3"/>
  <c r="E976" i="3"/>
  <c r="E972" i="3"/>
  <c r="E968" i="3"/>
  <c r="E964" i="3"/>
  <c r="E960" i="3"/>
  <c r="E956" i="3"/>
  <c r="E952" i="3"/>
  <c r="E948" i="3"/>
  <c r="E944" i="3"/>
  <c r="E940" i="3"/>
  <c r="E936" i="3"/>
  <c r="E932" i="3"/>
  <c r="E928" i="3"/>
  <c r="E924" i="3"/>
  <c r="E920" i="3"/>
  <c r="E916" i="3"/>
  <c r="E912" i="3"/>
  <c r="E908" i="3"/>
  <c r="E904" i="3"/>
  <c r="E900" i="3"/>
  <c r="E896" i="3"/>
  <c r="E892" i="3"/>
  <c r="E888" i="3"/>
  <c r="E884" i="3"/>
  <c r="E880" i="3"/>
  <c r="E876" i="3"/>
  <c r="E872" i="3"/>
  <c r="E868" i="3"/>
  <c r="E864" i="3"/>
  <c r="E860" i="3"/>
  <c r="E856" i="3"/>
  <c r="E852" i="3"/>
  <c r="E848" i="3"/>
  <c r="E844" i="3"/>
  <c r="E840" i="3"/>
  <c r="E836" i="3"/>
  <c r="E832" i="3"/>
  <c r="E828" i="3"/>
  <c r="E824" i="3"/>
  <c r="E820" i="3"/>
  <c r="E816" i="3"/>
  <c r="E812" i="3"/>
  <c r="E808" i="3"/>
  <c r="E804" i="3"/>
  <c r="E800" i="3"/>
  <c r="E796" i="3"/>
  <c r="E792" i="3"/>
  <c r="E788" i="3"/>
  <c r="E784" i="3"/>
  <c r="E780" i="3"/>
  <c r="E776" i="3"/>
  <c r="E772" i="3"/>
  <c r="E768" i="3"/>
  <c r="E764" i="3"/>
  <c r="E760" i="3"/>
  <c r="E756" i="3"/>
  <c r="E752" i="3"/>
  <c r="E748" i="3"/>
  <c r="E744" i="3"/>
  <c r="E740" i="3"/>
  <c r="E736" i="3"/>
  <c r="E732" i="3"/>
  <c r="E728" i="3"/>
  <c r="E724" i="3"/>
  <c r="E720" i="3"/>
  <c r="E716" i="3"/>
  <c r="E712" i="3"/>
  <c r="E708" i="3"/>
  <c r="E704" i="3"/>
  <c r="E700" i="3"/>
  <c r="E696" i="3"/>
  <c r="E692" i="3"/>
  <c r="E688" i="3"/>
  <c r="E684" i="3"/>
  <c r="E680" i="3"/>
  <c r="E676" i="3"/>
  <c r="E672" i="3"/>
  <c r="E668" i="3"/>
  <c r="E664" i="3"/>
  <c r="E660" i="3"/>
  <c r="E656" i="3"/>
  <c r="E652" i="3"/>
  <c r="E648" i="3"/>
  <c r="E644" i="3"/>
  <c r="E640" i="3"/>
  <c r="E636" i="3"/>
  <c r="E632" i="3"/>
  <c r="E628" i="3"/>
  <c r="E624" i="3"/>
  <c r="E620" i="3"/>
  <c r="E616" i="3"/>
  <c r="E612" i="3"/>
  <c r="E608" i="3"/>
  <c r="E604" i="3"/>
  <c r="E600" i="3"/>
  <c r="E596" i="3"/>
  <c r="E592" i="3"/>
  <c r="E588" i="3"/>
  <c r="E584" i="3"/>
  <c r="E580" i="3"/>
  <c r="E576" i="3"/>
  <c r="E572" i="3"/>
  <c r="E568" i="3"/>
  <c r="E564" i="3"/>
  <c r="E560" i="3"/>
  <c r="E556" i="3"/>
  <c r="E552" i="3"/>
  <c r="E548" i="3"/>
  <c r="E544" i="3"/>
  <c r="E540" i="3"/>
  <c r="E536" i="3"/>
  <c r="E532" i="3"/>
  <c r="E528" i="3"/>
  <c r="E524" i="3"/>
  <c r="E520" i="3"/>
  <c r="E516" i="3"/>
  <c r="E512" i="3"/>
  <c r="E508" i="3"/>
  <c r="E504" i="3"/>
  <c r="E500" i="3"/>
  <c r="E496" i="3"/>
  <c r="E492" i="3"/>
  <c r="E488" i="3"/>
  <c r="E484" i="3"/>
  <c r="E480" i="3"/>
  <c r="E476" i="3"/>
  <c r="E472" i="3"/>
  <c r="E468" i="3"/>
  <c r="E464" i="3"/>
  <c r="E460" i="3"/>
  <c r="E456" i="3"/>
  <c r="E452" i="3"/>
  <c r="E448" i="3"/>
  <c r="E444" i="3"/>
  <c r="E440" i="3"/>
  <c r="E436" i="3"/>
  <c r="E432" i="3"/>
  <c r="E428" i="3"/>
  <c r="E424" i="3"/>
  <c r="E420" i="3"/>
  <c r="E416" i="3"/>
  <c r="E412" i="3"/>
  <c r="E408" i="3"/>
  <c r="E404" i="3"/>
  <c r="E400" i="3"/>
  <c r="E396" i="3"/>
  <c r="E392" i="3"/>
  <c r="E388" i="3"/>
  <c r="E384" i="3"/>
  <c r="E380" i="3"/>
  <c r="E376" i="3"/>
  <c r="E372" i="3"/>
  <c r="E368" i="3"/>
  <c r="E364" i="3"/>
  <c r="E360" i="3"/>
  <c r="E356" i="3"/>
  <c r="E352" i="3"/>
  <c r="E348" i="3"/>
  <c r="E344" i="3"/>
  <c r="E340" i="3"/>
  <c r="E336" i="3"/>
  <c r="E332" i="3"/>
  <c r="E328" i="3"/>
  <c r="E324" i="3"/>
  <c r="E320" i="3"/>
  <c r="E316" i="3"/>
  <c r="E312" i="3"/>
  <c r="E308" i="3"/>
  <c r="E304" i="3"/>
  <c r="E300" i="3"/>
  <c r="E296" i="3"/>
  <c r="E292" i="3"/>
  <c r="E288" i="3"/>
  <c r="E284" i="3"/>
  <c r="E280" i="3"/>
  <c r="E276" i="3"/>
  <c r="E272" i="3"/>
  <c r="E268" i="3"/>
  <c r="E264" i="3"/>
  <c r="E260" i="3"/>
  <c r="E256" i="3"/>
  <c r="E252" i="3"/>
  <c r="E248" i="3"/>
  <c r="E244" i="3"/>
  <c r="E240" i="3"/>
  <c r="E236" i="3"/>
  <c r="E232" i="3"/>
  <c r="E228" i="3"/>
  <c r="E224" i="3"/>
  <c r="E220" i="3"/>
  <c r="E216" i="3"/>
  <c r="E212" i="3"/>
  <c r="E208" i="3"/>
  <c r="E204" i="3"/>
  <c r="E200" i="3"/>
  <c r="E196" i="3"/>
  <c r="E192" i="3"/>
  <c r="E188" i="3"/>
  <c r="E184" i="3"/>
  <c r="E180" i="3"/>
  <c r="E176" i="3"/>
  <c r="E172" i="3"/>
  <c r="E168" i="3"/>
  <c r="E164" i="3"/>
  <c r="E160" i="3"/>
  <c r="E156" i="3"/>
  <c r="E152" i="3"/>
  <c r="E148" i="3"/>
  <c r="E144" i="3"/>
  <c r="E1155" i="3"/>
  <c r="E1151" i="3"/>
  <c r="E1147" i="3"/>
  <c r="E1143" i="3"/>
  <c r="E1139" i="3"/>
  <c r="E1135" i="3"/>
  <c r="E1131" i="3"/>
  <c r="E1127" i="3"/>
  <c r="E1123" i="3"/>
  <c r="E1119" i="3"/>
  <c r="E1115" i="3"/>
  <c r="E1111" i="3"/>
  <c r="E1107" i="3"/>
  <c r="E1103" i="3"/>
  <c r="E1099" i="3"/>
  <c r="E1095" i="3"/>
  <c r="E1091" i="3"/>
  <c r="E1087" i="3"/>
  <c r="E1083" i="3"/>
  <c r="E1079" i="3"/>
  <c r="E1075" i="3"/>
  <c r="E1071" i="3"/>
  <c r="E1067" i="3"/>
  <c r="E1063" i="3"/>
  <c r="E1059" i="3"/>
  <c r="E1055" i="3"/>
  <c r="E1051" i="3"/>
  <c r="E1047" i="3"/>
  <c r="E1043" i="3"/>
  <c r="E1039" i="3"/>
  <c r="E1035" i="3"/>
  <c r="E1031" i="3"/>
  <c r="E1027" i="3"/>
  <c r="E1023" i="3"/>
  <c r="E1019" i="3"/>
  <c r="E1015" i="3"/>
  <c r="E1011" i="3"/>
  <c r="E1007" i="3"/>
  <c r="E1003" i="3"/>
  <c r="E999" i="3"/>
  <c r="E995" i="3"/>
  <c r="E991" i="3"/>
  <c r="E987" i="3"/>
  <c r="E983" i="3"/>
  <c r="E979" i="3"/>
  <c r="E975" i="3"/>
  <c r="E971" i="3"/>
  <c r="E967" i="3"/>
  <c r="E963" i="3"/>
  <c r="E959" i="3"/>
  <c r="E955" i="3"/>
  <c r="E951" i="3"/>
  <c r="E947" i="3"/>
  <c r="E943" i="3"/>
  <c r="E939" i="3"/>
  <c r="E935" i="3"/>
  <c r="E931" i="3"/>
  <c r="E927" i="3"/>
  <c r="E923" i="3"/>
  <c r="E919" i="3"/>
  <c r="E915" i="3"/>
  <c r="E911" i="3"/>
  <c r="E907" i="3"/>
  <c r="E903" i="3"/>
  <c r="E899" i="3"/>
  <c r="E895" i="3"/>
  <c r="E891" i="3"/>
  <c r="E887" i="3"/>
  <c r="E883" i="3"/>
  <c r="E879" i="3"/>
  <c r="E875" i="3"/>
  <c r="E871" i="3"/>
  <c r="E867" i="3"/>
  <c r="E863" i="3"/>
  <c r="E859" i="3"/>
  <c r="E855" i="3"/>
  <c r="E851" i="3"/>
  <c r="E847" i="3"/>
  <c r="E843" i="3"/>
  <c r="E839" i="3"/>
  <c r="E835" i="3"/>
  <c r="E831" i="3"/>
  <c r="E827" i="3"/>
  <c r="E823" i="3"/>
  <c r="E819" i="3"/>
  <c r="E815" i="3"/>
  <c r="E811" i="3"/>
  <c r="E807" i="3"/>
  <c r="E803" i="3"/>
  <c r="E799" i="3"/>
  <c r="E795" i="3"/>
  <c r="E791" i="3"/>
  <c r="E787" i="3"/>
  <c r="E783" i="3"/>
  <c r="E779" i="3"/>
  <c r="E775" i="3"/>
  <c r="E771" i="3"/>
  <c r="E767" i="3"/>
  <c r="E763" i="3"/>
  <c r="E759" i="3"/>
  <c r="E755" i="3"/>
  <c r="E751" i="3"/>
  <c r="E747" i="3"/>
  <c r="E743" i="3"/>
  <c r="E739" i="3"/>
  <c r="E735" i="3"/>
  <c r="E731" i="3"/>
  <c r="E727" i="3"/>
  <c r="E723" i="3"/>
  <c r="E719" i="3"/>
  <c r="E715" i="3"/>
  <c r="E711" i="3"/>
  <c r="E707" i="3"/>
  <c r="E703" i="3"/>
  <c r="E699" i="3"/>
  <c r="E695" i="3"/>
  <c r="E691" i="3"/>
  <c r="E687" i="3"/>
  <c r="E683" i="3"/>
  <c r="E679" i="3"/>
  <c r="E675" i="3"/>
  <c r="E671" i="3"/>
  <c r="E667" i="3"/>
  <c r="E663" i="3"/>
  <c r="E659" i="3"/>
  <c r="E655" i="3"/>
  <c r="E651" i="3"/>
  <c r="E647" i="3"/>
  <c r="E643" i="3"/>
  <c r="E639" i="3"/>
  <c r="E635" i="3"/>
  <c r="E631" i="3"/>
  <c r="E627" i="3"/>
  <c r="E623" i="3"/>
  <c r="E619" i="3"/>
  <c r="E615" i="3"/>
  <c r="E611" i="3"/>
  <c r="E607" i="3"/>
  <c r="E603" i="3"/>
  <c r="E599" i="3"/>
  <c r="E595" i="3"/>
  <c r="E591" i="3"/>
  <c r="E587" i="3"/>
  <c r="E583" i="3"/>
  <c r="E579" i="3"/>
  <c r="E575" i="3"/>
  <c r="E571" i="3"/>
  <c r="E567" i="3"/>
  <c r="E563" i="3"/>
  <c r="E559" i="3"/>
  <c r="E555" i="3"/>
  <c r="E551" i="3"/>
  <c r="E547" i="3"/>
  <c r="E543" i="3"/>
  <c r="E539" i="3"/>
  <c r="E535" i="3"/>
  <c r="E531" i="3"/>
  <c r="E527" i="3"/>
  <c r="E523" i="3"/>
  <c r="E519" i="3"/>
  <c r="E515" i="3"/>
  <c r="E511" i="3"/>
  <c r="E507" i="3"/>
  <c r="E503" i="3"/>
  <c r="E499" i="3"/>
  <c r="E495" i="3"/>
  <c r="E491" i="3"/>
  <c r="E487" i="3"/>
  <c r="E483" i="3"/>
  <c r="E479" i="3"/>
  <c r="E475" i="3"/>
  <c r="E471" i="3"/>
  <c r="E467" i="3"/>
  <c r="E463" i="3"/>
  <c r="E459" i="3"/>
  <c r="E455" i="3"/>
  <c r="E451" i="3"/>
  <c r="E447" i="3"/>
  <c r="E443" i="3"/>
  <c r="E439" i="3"/>
  <c r="E435" i="3"/>
  <c r="E431" i="3"/>
  <c r="E427" i="3"/>
  <c r="E423" i="3"/>
  <c r="E419" i="3"/>
  <c r="E415" i="3"/>
  <c r="E411" i="3"/>
  <c r="E407" i="3"/>
  <c r="E403" i="3"/>
  <c r="E399" i="3"/>
  <c r="E395" i="3"/>
  <c r="E391" i="3"/>
  <c r="E387" i="3"/>
  <c r="E383" i="3"/>
  <c r="E379" i="3"/>
  <c r="E375" i="3"/>
  <c r="E371" i="3"/>
  <c r="E367" i="3"/>
  <c r="E363" i="3"/>
  <c r="E359" i="3"/>
  <c r="E355" i="3"/>
  <c r="E351" i="3"/>
  <c r="E347" i="3"/>
  <c r="E343" i="3"/>
  <c r="E339" i="3"/>
  <c r="E335" i="3"/>
  <c r="E331" i="3"/>
  <c r="E327" i="3"/>
  <c r="E323" i="3"/>
  <c r="E319" i="3"/>
  <c r="E315" i="3"/>
  <c r="E311" i="3"/>
  <c r="E307" i="3"/>
  <c r="E303" i="3"/>
  <c r="E299" i="3"/>
  <c r="E295" i="3"/>
  <c r="E291" i="3"/>
  <c r="E287" i="3"/>
  <c r="E283" i="3"/>
  <c r="E279" i="3"/>
  <c r="E275" i="3"/>
  <c r="E271" i="3"/>
  <c r="E267" i="3"/>
  <c r="E263" i="3"/>
  <c r="E259" i="3"/>
  <c r="E255" i="3"/>
  <c r="E251" i="3"/>
  <c r="E247" i="3"/>
  <c r="E243" i="3"/>
  <c r="E239" i="3"/>
  <c r="E235" i="3"/>
  <c r="E231" i="3"/>
  <c r="E227" i="3"/>
  <c r="E223" i="3"/>
  <c r="E219" i="3"/>
  <c r="E215" i="3"/>
  <c r="E211" i="3"/>
  <c r="E207" i="3"/>
  <c r="E203" i="3"/>
  <c r="E199" i="3"/>
  <c r="E195" i="3"/>
  <c r="E191" i="3"/>
  <c r="E187" i="3"/>
  <c r="E183" i="3"/>
  <c r="E179" i="3"/>
  <c r="E175" i="3"/>
  <c r="E171" i="3"/>
  <c r="E167" i="3"/>
  <c r="E163" i="3"/>
  <c r="E159" i="3"/>
  <c r="E155" i="3"/>
  <c r="E151" i="3"/>
  <c r="E147" i="3"/>
  <c r="E143" i="3"/>
  <c r="E1154" i="3"/>
  <c r="E1150" i="3"/>
  <c r="E1146" i="3"/>
  <c r="E1142" i="3"/>
  <c r="E1138" i="3"/>
  <c r="E1134" i="3"/>
  <c r="E1130" i="3"/>
  <c r="E1126" i="3"/>
  <c r="E1122" i="3"/>
  <c r="E1118" i="3"/>
  <c r="E1114" i="3"/>
  <c r="E1110" i="3"/>
  <c r="E1106" i="3"/>
  <c r="E1102" i="3"/>
  <c r="E1098" i="3"/>
  <c r="E1094" i="3"/>
  <c r="E1090" i="3"/>
  <c r="E1086" i="3"/>
  <c r="E1082" i="3"/>
  <c r="E1078" i="3"/>
  <c r="E1074" i="3"/>
  <c r="E1070" i="3"/>
  <c r="E1066" i="3"/>
  <c r="E1062" i="3"/>
  <c r="E1058" i="3"/>
  <c r="E1054" i="3"/>
  <c r="E1050" i="3"/>
  <c r="E1046" i="3"/>
  <c r="E1042" i="3"/>
  <c r="E1038" i="3"/>
  <c r="E1034" i="3"/>
  <c r="E1030" i="3"/>
  <c r="E1026" i="3"/>
  <c r="E1022" i="3"/>
  <c r="E1018" i="3"/>
  <c r="E1014" i="3"/>
  <c r="E1010" i="3"/>
  <c r="E1006" i="3"/>
  <c r="E1002" i="3"/>
  <c r="E998" i="3"/>
  <c r="E994" i="3"/>
  <c r="E990" i="3"/>
  <c r="E986" i="3"/>
  <c r="E982" i="3"/>
  <c r="E978" i="3"/>
  <c r="E974" i="3"/>
  <c r="E970" i="3"/>
  <c r="E966" i="3"/>
  <c r="E962" i="3"/>
  <c r="E958" i="3"/>
  <c r="E954" i="3"/>
  <c r="E950" i="3"/>
  <c r="E946" i="3"/>
  <c r="E942" i="3"/>
  <c r="E938" i="3"/>
  <c r="E934" i="3"/>
  <c r="E930" i="3"/>
  <c r="E926" i="3"/>
  <c r="E922" i="3"/>
  <c r="E918" i="3"/>
  <c r="E914" i="3"/>
  <c r="E910" i="3"/>
  <c r="E906" i="3"/>
  <c r="E902" i="3"/>
  <c r="E898" i="3"/>
  <c r="E894" i="3"/>
  <c r="E890" i="3"/>
  <c r="E886" i="3"/>
  <c r="E882" i="3"/>
  <c r="E878" i="3"/>
  <c r="E874" i="3"/>
  <c r="E870" i="3"/>
  <c r="E866" i="3"/>
  <c r="E862" i="3"/>
  <c r="E858" i="3"/>
  <c r="E854" i="3"/>
  <c r="E850" i="3"/>
  <c r="E846" i="3"/>
  <c r="E842" i="3"/>
  <c r="E838" i="3"/>
  <c r="E834" i="3"/>
  <c r="E830" i="3"/>
  <c r="E826" i="3"/>
  <c r="E822" i="3"/>
  <c r="E818" i="3"/>
  <c r="E814" i="3"/>
  <c r="E810" i="3"/>
  <c r="E806" i="3"/>
  <c r="E802" i="3"/>
  <c r="E798" i="3"/>
  <c r="E794" i="3"/>
  <c r="E790" i="3"/>
  <c r="E786" i="3"/>
  <c r="E782" i="3"/>
  <c r="E778" i="3"/>
  <c r="E774" i="3"/>
  <c r="E770" i="3"/>
  <c r="E766" i="3"/>
  <c r="E762" i="3"/>
  <c r="E758" i="3"/>
  <c r="E754" i="3"/>
  <c r="E750" i="3"/>
  <c r="E746" i="3"/>
  <c r="E742" i="3"/>
  <c r="E738" i="3"/>
  <c r="E734" i="3"/>
  <c r="E730" i="3"/>
  <c r="E726" i="3"/>
  <c r="E722" i="3"/>
  <c r="E718" i="3"/>
  <c r="E714" i="3"/>
  <c r="E710" i="3"/>
  <c r="E706" i="3"/>
  <c r="E702" i="3"/>
  <c r="E698" i="3"/>
  <c r="E694" i="3"/>
  <c r="E690" i="3"/>
  <c r="E686" i="3"/>
  <c r="E682" i="3"/>
  <c r="E678" i="3"/>
  <c r="E674" i="3"/>
  <c r="E670" i="3"/>
  <c r="E666" i="3"/>
  <c r="E662" i="3"/>
  <c r="E658" i="3"/>
  <c r="E654" i="3"/>
  <c r="E650" i="3"/>
  <c r="E646" i="3"/>
  <c r="E642" i="3"/>
  <c r="E638" i="3"/>
  <c r="E634" i="3"/>
  <c r="E630" i="3"/>
  <c r="E626" i="3"/>
  <c r="E622" i="3"/>
  <c r="E618" i="3"/>
  <c r="E614" i="3"/>
  <c r="E610" i="3"/>
  <c r="E606" i="3"/>
  <c r="E602" i="3"/>
  <c r="E598" i="3"/>
  <c r="E594" i="3"/>
  <c r="E590" i="3"/>
  <c r="E586" i="3"/>
  <c r="E582" i="3"/>
  <c r="E578" i="3"/>
  <c r="E574" i="3"/>
  <c r="E570" i="3"/>
  <c r="E566" i="3"/>
  <c r="E562" i="3"/>
  <c r="E558" i="3"/>
  <c r="E554" i="3"/>
  <c r="E550" i="3"/>
  <c r="E546" i="3"/>
  <c r="E542" i="3"/>
  <c r="E538" i="3"/>
  <c r="E534" i="3"/>
  <c r="E530" i="3"/>
  <c r="E526" i="3"/>
  <c r="E522" i="3"/>
  <c r="E518" i="3"/>
  <c r="E514" i="3"/>
  <c r="E510" i="3"/>
  <c r="E506" i="3"/>
  <c r="E502" i="3"/>
  <c r="E498" i="3"/>
  <c r="E494" i="3"/>
  <c r="E490" i="3"/>
  <c r="E486" i="3"/>
  <c r="E482" i="3"/>
  <c r="E478" i="3"/>
  <c r="E474" i="3"/>
  <c r="E470" i="3"/>
  <c r="E466" i="3"/>
  <c r="E462" i="3"/>
  <c r="E458" i="3"/>
  <c r="E454" i="3"/>
  <c r="E450" i="3"/>
  <c r="E446" i="3"/>
  <c r="E442" i="3"/>
  <c r="E438" i="3"/>
  <c r="E434" i="3"/>
  <c r="E430" i="3"/>
  <c r="E426" i="3"/>
  <c r="E422" i="3"/>
  <c r="E418" i="3"/>
  <c r="E414" i="3"/>
  <c r="E410" i="3"/>
  <c r="E406" i="3"/>
  <c r="E402" i="3"/>
  <c r="E398" i="3"/>
  <c r="E394" i="3"/>
  <c r="E390" i="3"/>
  <c r="E386" i="3"/>
  <c r="E382" i="3"/>
  <c r="E378" i="3"/>
  <c r="E374" i="3"/>
  <c r="E370" i="3"/>
  <c r="E366" i="3"/>
  <c r="E362" i="3"/>
  <c r="E358" i="3"/>
  <c r="E354" i="3"/>
  <c r="E350" i="3"/>
  <c r="E346" i="3"/>
  <c r="E342" i="3"/>
  <c r="E338" i="3"/>
  <c r="E334" i="3"/>
  <c r="E330" i="3"/>
  <c r="E326" i="3"/>
  <c r="E322" i="3"/>
  <c r="E318" i="3"/>
  <c r="E314" i="3"/>
  <c r="E310" i="3"/>
  <c r="E306" i="3"/>
  <c r="E302" i="3"/>
  <c r="E298" i="3"/>
  <c r="E294" i="3"/>
  <c r="E290" i="3"/>
  <c r="E286" i="3"/>
  <c r="E282" i="3"/>
  <c r="E278" i="3"/>
  <c r="E274" i="3"/>
  <c r="E270" i="3"/>
  <c r="E266" i="3"/>
  <c r="E262" i="3"/>
  <c r="E258" i="3"/>
  <c r="E254" i="3"/>
  <c r="E250" i="3"/>
  <c r="E246" i="3"/>
  <c r="E242" i="3"/>
  <c r="E238" i="3"/>
  <c r="E234" i="3"/>
  <c r="E230" i="3"/>
  <c r="E226" i="3"/>
  <c r="E222" i="3"/>
  <c r="E218" i="3"/>
  <c r="E214" i="3"/>
  <c r="E210" i="3"/>
  <c r="E206" i="3"/>
  <c r="E202" i="3"/>
  <c r="E198" i="3"/>
  <c r="E194" i="3"/>
  <c r="E190" i="3"/>
  <c r="E186" i="3"/>
  <c r="E182" i="3"/>
  <c r="E178" i="3"/>
  <c r="E174" i="3"/>
  <c r="E170" i="3"/>
  <c r="E166" i="3"/>
  <c r="E162" i="3"/>
  <c r="E158" i="3"/>
  <c r="E154" i="3"/>
  <c r="E150" i="3"/>
  <c r="E146" i="3"/>
  <c r="E142" i="3"/>
  <c r="W970" i="3" l="1"/>
  <c r="X970" i="3"/>
  <c r="AA970" i="3"/>
  <c r="AB970" i="3"/>
  <c r="AC970" i="3"/>
  <c r="AE970" i="3"/>
  <c r="AF970" i="3"/>
  <c r="Z970" i="3"/>
  <c r="AD970" i="3"/>
  <c r="AF897" i="3"/>
  <c r="X897" i="3"/>
  <c r="Z897" i="3"/>
  <c r="AD897" i="3"/>
  <c r="AC897" i="3"/>
  <c r="W897" i="3"/>
  <c r="AB897" i="3"/>
  <c r="AE897" i="3"/>
  <c r="AA897" i="3"/>
  <c r="X967" i="3"/>
  <c r="AC967" i="3"/>
  <c r="Z967" i="3"/>
  <c r="AD967" i="3"/>
  <c r="AA967" i="3"/>
  <c r="AE967" i="3"/>
  <c r="W967" i="3"/>
  <c r="AB967" i="3"/>
  <c r="AF967" i="3"/>
  <c r="AC887" i="3"/>
  <c r="Z887" i="3"/>
  <c r="AD887" i="3"/>
  <c r="AA887" i="3"/>
  <c r="X887" i="3"/>
  <c r="AF887" i="3"/>
  <c r="AB887" i="3"/>
  <c r="W887" i="3"/>
  <c r="AE887" i="3"/>
  <c r="AA932" i="3"/>
  <c r="AB932" i="3"/>
  <c r="AE932" i="3"/>
  <c r="AF932" i="3"/>
  <c r="W932" i="3"/>
  <c r="Z932" i="3"/>
  <c r="AD932" i="3"/>
  <c r="AC932" i="3"/>
  <c r="X932" i="3"/>
  <c r="X997" i="3"/>
  <c r="AA997" i="3"/>
  <c r="AD997" i="3"/>
  <c r="AF997" i="3"/>
  <c r="W997" i="3"/>
  <c r="AB997" i="3"/>
  <c r="Y997" i="3"/>
  <c r="AC997" i="3"/>
  <c r="AE997" i="3"/>
  <c r="Z997" i="3"/>
  <c r="X919" i="3"/>
  <c r="AF919" i="3"/>
  <c r="AA919" i="3"/>
  <c r="Z919" i="3"/>
  <c r="AC919" i="3"/>
  <c r="AD919" i="3"/>
  <c r="AE919" i="3"/>
  <c r="W919" i="3"/>
  <c r="AB919" i="3"/>
  <c r="X981" i="3"/>
  <c r="AA981" i="3"/>
  <c r="AB981" i="3"/>
  <c r="AC981" i="3"/>
  <c r="AE981" i="3"/>
  <c r="AF981" i="3"/>
  <c r="Z981" i="3"/>
  <c r="AD981" i="3"/>
  <c r="W981" i="3"/>
  <c r="X925" i="3"/>
  <c r="AA925" i="3"/>
  <c r="W925" i="3"/>
  <c r="AB925" i="3"/>
  <c r="AF925" i="3"/>
  <c r="AE925" i="3"/>
  <c r="Z925" i="3"/>
  <c r="AC925" i="3"/>
  <c r="AD925" i="3"/>
  <c r="AB978" i="3"/>
  <c r="AF978" i="3"/>
  <c r="AC978" i="3"/>
  <c r="AE978" i="3"/>
  <c r="W978" i="3"/>
  <c r="X978" i="3"/>
  <c r="AA978" i="3"/>
  <c r="Z978" i="3"/>
  <c r="AD978" i="3"/>
  <c r="AF929" i="3"/>
  <c r="AA929" i="3"/>
  <c r="AE929" i="3"/>
  <c r="Z929" i="3"/>
  <c r="AD929" i="3"/>
  <c r="X929" i="3"/>
  <c r="W929" i="3"/>
  <c r="AC929" i="3"/>
  <c r="AB929" i="3"/>
  <c r="AE990" i="3"/>
  <c r="AF990" i="3"/>
  <c r="X990" i="3"/>
  <c r="Y990" i="3"/>
  <c r="W990" i="3"/>
  <c r="AA990" i="3"/>
  <c r="AB990" i="3"/>
  <c r="AC990" i="3"/>
  <c r="Z990" i="3"/>
  <c r="AD990" i="3"/>
  <c r="AB900" i="3"/>
  <c r="AF900" i="3"/>
  <c r="W900" i="3"/>
  <c r="AA900" i="3"/>
  <c r="AE900" i="3"/>
  <c r="Z900" i="3"/>
  <c r="AD900" i="3"/>
  <c r="AC900" i="3"/>
  <c r="X900" i="3"/>
  <c r="AB987" i="3"/>
  <c r="AC987" i="3"/>
  <c r="X987" i="3"/>
  <c r="AA987" i="3"/>
  <c r="Z987" i="3"/>
  <c r="AD987" i="3"/>
  <c r="AF987" i="3"/>
  <c r="Y987" i="3"/>
  <c r="AE987" i="3"/>
  <c r="W987" i="3"/>
  <c r="X890" i="3"/>
  <c r="AF890" i="3"/>
  <c r="W890" i="3"/>
  <c r="AE890" i="3"/>
  <c r="AC890" i="3"/>
  <c r="Z890" i="3"/>
  <c r="AD890" i="3"/>
  <c r="AA890" i="3"/>
  <c r="AB890" i="3"/>
  <c r="AC831" i="3"/>
  <c r="W831" i="3"/>
  <c r="AA831" i="3"/>
  <c r="AE831" i="3"/>
  <c r="Z831" i="3"/>
  <c r="AD831" i="3"/>
  <c r="AB831" i="3"/>
  <c r="AF831" i="3"/>
  <c r="X831" i="3"/>
  <c r="X788" i="3"/>
  <c r="W788" i="3"/>
  <c r="AA788" i="3"/>
  <c r="AB788" i="3"/>
  <c r="AF788" i="3"/>
  <c r="Z788" i="3"/>
  <c r="AD788" i="3"/>
  <c r="AC788" i="3"/>
  <c r="AE788" i="3"/>
  <c r="W644" i="3"/>
  <c r="AA644" i="3"/>
  <c r="AD644" i="3"/>
  <c r="X644" i="3"/>
  <c r="AB644" i="3"/>
  <c r="AF644" i="3"/>
  <c r="AC644" i="3"/>
  <c r="AE644" i="3"/>
  <c r="Z644" i="3"/>
  <c r="X876" i="3"/>
  <c r="AF876" i="3"/>
  <c r="AD876" i="3"/>
  <c r="AC876" i="3"/>
  <c r="W876" i="3"/>
  <c r="AA876" i="3"/>
  <c r="AE876" i="3"/>
  <c r="AB876" i="3"/>
  <c r="Z876" i="3"/>
  <c r="AA795" i="3"/>
  <c r="AC795" i="3"/>
  <c r="AE795" i="3"/>
  <c r="AF795" i="3"/>
  <c r="X795" i="3"/>
  <c r="Z795" i="3"/>
  <c r="AD795" i="3"/>
  <c r="AB795" i="3"/>
  <c r="W795" i="3"/>
  <c r="AD557" i="3"/>
  <c r="X557" i="3"/>
  <c r="AB557" i="3"/>
  <c r="AC557" i="3"/>
  <c r="AF557" i="3"/>
  <c r="W557" i="3"/>
  <c r="Z557" i="3"/>
  <c r="AA557" i="3"/>
  <c r="AE557" i="3"/>
  <c r="AC811" i="3"/>
  <c r="AB811" i="3"/>
  <c r="W811" i="3"/>
  <c r="AA811" i="3"/>
  <c r="AE811" i="3"/>
  <c r="Z811" i="3"/>
  <c r="AD811" i="3"/>
  <c r="AF811" i="3"/>
  <c r="X811" i="3"/>
  <c r="W735" i="3"/>
  <c r="AC735" i="3"/>
  <c r="X735" i="3"/>
  <c r="AB735" i="3"/>
  <c r="AD735" i="3"/>
  <c r="AF735" i="3"/>
  <c r="Z735" i="3"/>
  <c r="AE735" i="3"/>
  <c r="AA735" i="3"/>
  <c r="W516" i="3"/>
  <c r="AA516" i="3"/>
  <c r="AC516" i="3"/>
  <c r="AF516" i="3"/>
  <c r="AE516" i="3"/>
  <c r="AD516" i="3"/>
  <c r="X516" i="3"/>
  <c r="Z516" i="3"/>
  <c r="AB516" i="3"/>
  <c r="AC841" i="3"/>
  <c r="AB841" i="3"/>
  <c r="W841" i="3"/>
  <c r="AA841" i="3"/>
  <c r="AE841" i="3"/>
  <c r="Z841" i="3"/>
  <c r="X841" i="3"/>
  <c r="AF841" i="3"/>
  <c r="AD841" i="3"/>
  <c r="AA789" i="3"/>
  <c r="AF789" i="3"/>
  <c r="Z789" i="3"/>
  <c r="AD789" i="3"/>
  <c r="AE789" i="3"/>
  <c r="W789" i="3"/>
  <c r="AB789" i="3"/>
  <c r="X789" i="3"/>
  <c r="AC789" i="3"/>
  <c r="W514" i="3"/>
  <c r="AA514" i="3"/>
  <c r="AC514" i="3"/>
  <c r="Z514" i="3"/>
  <c r="AE514" i="3"/>
  <c r="AD514" i="3"/>
  <c r="AB514" i="3"/>
  <c r="X514" i="3"/>
  <c r="AF514" i="3"/>
  <c r="X802" i="3"/>
  <c r="AC802" i="3"/>
  <c r="Z802" i="3"/>
  <c r="AD802" i="3"/>
  <c r="AF802" i="3"/>
  <c r="W802" i="3"/>
  <c r="AA802" i="3"/>
  <c r="AE802" i="3"/>
  <c r="AB802" i="3"/>
  <c r="AD740" i="3"/>
  <c r="Z740" i="3"/>
  <c r="AE740" i="3"/>
  <c r="AA740" i="3"/>
  <c r="X740" i="3"/>
  <c r="W740" i="3"/>
  <c r="AB740" i="3"/>
  <c r="AC740" i="3"/>
  <c r="AF740" i="3"/>
  <c r="W512" i="3"/>
  <c r="AA512" i="3"/>
  <c r="AC512" i="3"/>
  <c r="Z512" i="3"/>
  <c r="X512" i="3"/>
  <c r="AB512" i="3"/>
  <c r="AF512" i="3"/>
  <c r="AE512" i="3"/>
  <c r="AD512" i="3"/>
  <c r="X816" i="3"/>
  <c r="AC816" i="3"/>
  <c r="AE816" i="3"/>
  <c r="Z816" i="3"/>
  <c r="AD816" i="3"/>
  <c r="AF816" i="3"/>
  <c r="W816" i="3"/>
  <c r="AA816" i="3"/>
  <c r="AB816" i="3"/>
  <c r="AE743" i="3"/>
  <c r="AA743" i="3"/>
  <c r="W743" i="3"/>
  <c r="AC743" i="3"/>
  <c r="X743" i="3"/>
  <c r="AB743" i="3"/>
  <c r="AD743" i="3"/>
  <c r="AF743" i="3"/>
  <c r="Z743" i="3"/>
  <c r="W542" i="3"/>
  <c r="AA542" i="3"/>
  <c r="AF542" i="3"/>
  <c r="AD542" i="3"/>
  <c r="AC542" i="3"/>
  <c r="AE542" i="3"/>
  <c r="Z542" i="3"/>
  <c r="X542" i="3"/>
  <c r="AB542" i="3"/>
  <c r="AC835" i="3"/>
  <c r="AE835" i="3"/>
  <c r="Z835" i="3"/>
  <c r="AD835" i="3"/>
  <c r="W835" i="3"/>
  <c r="AB835" i="3"/>
  <c r="AA835" i="3"/>
  <c r="AF835" i="3"/>
  <c r="X835" i="3"/>
  <c r="W770" i="3"/>
  <c r="AA770" i="3"/>
  <c r="AE770" i="3"/>
  <c r="AF770" i="3"/>
  <c r="AB770" i="3"/>
  <c r="AC770" i="3"/>
  <c r="X770" i="3"/>
  <c r="Z770" i="3"/>
  <c r="AD770" i="3"/>
  <c r="W508" i="3"/>
  <c r="AA508" i="3"/>
  <c r="AC508" i="3"/>
  <c r="AF508" i="3"/>
  <c r="Z508" i="3"/>
  <c r="AD508" i="3"/>
  <c r="X508" i="3"/>
  <c r="AE508" i="3"/>
  <c r="AB508" i="3"/>
  <c r="X812" i="3"/>
  <c r="AC812" i="3"/>
  <c r="AF812" i="3"/>
  <c r="W812" i="3"/>
  <c r="AA812" i="3"/>
  <c r="AE812" i="3"/>
  <c r="Z812" i="3"/>
  <c r="AD812" i="3"/>
  <c r="AB812" i="3"/>
  <c r="W742" i="3"/>
  <c r="AA742" i="3"/>
  <c r="AD742" i="3"/>
  <c r="AC742" i="3"/>
  <c r="X742" i="3"/>
  <c r="AE742" i="3"/>
  <c r="AB742" i="3"/>
  <c r="AF742" i="3"/>
  <c r="Z742" i="3"/>
  <c r="W506" i="3"/>
  <c r="AA506" i="3"/>
  <c r="AC506" i="3"/>
  <c r="Z506" i="3"/>
  <c r="AE506" i="3"/>
  <c r="AD506" i="3"/>
  <c r="X506" i="3"/>
  <c r="AB506" i="3"/>
  <c r="AF506" i="3"/>
  <c r="AD697" i="3"/>
  <c r="AE697" i="3"/>
  <c r="X697" i="3"/>
  <c r="Z697" i="3"/>
  <c r="AB697" i="3"/>
  <c r="AA697" i="3"/>
  <c r="AF697" i="3"/>
  <c r="W697" i="3"/>
  <c r="AC697" i="3"/>
  <c r="AF619" i="3"/>
  <c r="AB619" i="3"/>
  <c r="X619" i="3"/>
  <c r="AC619" i="3"/>
  <c r="W619" i="3"/>
  <c r="AA619" i="3"/>
  <c r="AD619" i="3"/>
  <c r="AE619" i="3"/>
  <c r="Z619" i="3"/>
  <c r="X562" i="3"/>
  <c r="AB562" i="3"/>
  <c r="AF562" i="3"/>
  <c r="Z562" i="3"/>
  <c r="W562" i="3"/>
  <c r="AA562" i="3"/>
  <c r="AC562" i="3"/>
  <c r="AE562" i="3"/>
  <c r="AD562" i="3"/>
  <c r="Z610" i="3"/>
  <c r="AC610" i="3"/>
  <c r="AD610" i="3"/>
  <c r="AB610" i="3"/>
  <c r="W610" i="3"/>
  <c r="AA610" i="3"/>
  <c r="AE610" i="3"/>
  <c r="X610" i="3"/>
  <c r="AF610" i="3"/>
  <c r="AF561" i="3"/>
  <c r="AB561" i="3"/>
  <c r="X561" i="3"/>
  <c r="AC561" i="3"/>
  <c r="W561" i="3"/>
  <c r="AA561" i="3"/>
  <c r="AD561" i="3"/>
  <c r="AE561" i="3"/>
  <c r="Z561" i="3"/>
  <c r="AC517" i="3"/>
  <c r="AE517" i="3"/>
  <c r="W517" i="3"/>
  <c r="Z517" i="3"/>
  <c r="AA517" i="3"/>
  <c r="AD517" i="3"/>
  <c r="X517" i="3"/>
  <c r="AB517" i="3"/>
  <c r="AF517" i="3"/>
  <c r="W747" i="3"/>
  <c r="AC747" i="3"/>
  <c r="X747" i="3"/>
  <c r="AB747" i="3"/>
  <c r="AD747" i="3"/>
  <c r="AF747" i="3"/>
  <c r="Z747" i="3"/>
  <c r="AE747" i="3"/>
  <c r="AA747" i="3"/>
  <c r="Z702" i="3"/>
  <c r="AE702" i="3"/>
  <c r="AA702" i="3"/>
  <c r="W702" i="3"/>
  <c r="AC702" i="3"/>
  <c r="X702" i="3"/>
  <c r="AB702" i="3"/>
  <c r="AD702" i="3"/>
  <c r="AF702" i="3"/>
  <c r="AF653" i="3"/>
  <c r="W653" i="3"/>
  <c r="AC653" i="3"/>
  <c r="AD653" i="3"/>
  <c r="Z653" i="3"/>
  <c r="X653" i="3"/>
  <c r="AE653" i="3"/>
  <c r="AB653" i="3"/>
  <c r="AA653" i="3"/>
  <c r="X554" i="3"/>
  <c r="AB554" i="3"/>
  <c r="W554" i="3"/>
  <c r="Z554" i="3"/>
  <c r="AA554" i="3"/>
  <c r="AE554" i="3"/>
  <c r="AD554" i="3"/>
  <c r="AC554" i="3"/>
  <c r="AF554" i="3"/>
  <c r="AE694" i="3"/>
  <c r="AD694" i="3"/>
  <c r="Z694" i="3"/>
  <c r="AF694" i="3"/>
  <c r="AA694" i="3"/>
  <c r="W694" i="3"/>
  <c r="AC694" i="3"/>
  <c r="X694" i="3"/>
  <c r="AB694" i="3"/>
  <c r="AF640" i="3"/>
  <c r="AD640" i="3"/>
  <c r="Z640" i="3"/>
  <c r="AE640" i="3"/>
  <c r="W640" i="3"/>
  <c r="AA640" i="3"/>
  <c r="X640" i="3"/>
  <c r="AC640" i="3"/>
  <c r="AB640" i="3"/>
  <c r="AC578" i="3"/>
  <c r="AD578" i="3"/>
  <c r="Z578" i="3"/>
  <c r="W578" i="3"/>
  <c r="AF578" i="3"/>
  <c r="AA578" i="3"/>
  <c r="AB578" i="3"/>
  <c r="AE578" i="3"/>
  <c r="X578" i="3"/>
  <c r="AA708" i="3"/>
  <c r="X708" i="3"/>
  <c r="AD708" i="3"/>
  <c r="AB708" i="3"/>
  <c r="AF708" i="3"/>
  <c r="AE708" i="3"/>
  <c r="Z708" i="3"/>
  <c r="AC708" i="3"/>
  <c r="W708" i="3"/>
  <c r="AB665" i="3"/>
  <c r="AA665" i="3"/>
  <c r="AF665" i="3"/>
  <c r="W665" i="3"/>
  <c r="AC665" i="3"/>
  <c r="AD665" i="3"/>
  <c r="Z665" i="3"/>
  <c r="X665" i="3"/>
  <c r="AE665" i="3"/>
  <c r="X605" i="3"/>
  <c r="AB605" i="3"/>
  <c r="AE605" i="3"/>
  <c r="AC605" i="3"/>
  <c r="W605" i="3"/>
  <c r="AF605" i="3"/>
  <c r="AD605" i="3"/>
  <c r="AA605" i="3"/>
  <c r="Z605" i="3"/>
  <c r="W534" i="3"/>
  <c r="AD534" i="3"/>
  <c r="AF534" i="3"/>
  <c r="Z534" i="3"/>
  <c r="AA534" i="3"/>
  <c r="AE534" i="3"/>
  <c r="AC534" i="3"/>
  <c r="X534" i="3"/>
  <c r="AB534" i="3"/>
  <c r="AB681" i="3"/>
  <c r="AA681" i="3"/>
  <c r="AF681" i="3"/>
  <c r="W681" i="3"/>
  <c r="AC681" i="3"/>
  <c r="AD681" i="3"/>
  <c r="Z681" i="3"/>
  <c r="X681" i="3"/>
  <c r="AE681" i="3"/>
  <c r="AC603" i="3"/>
  <c r="AD603" i="3"/>
  <c r="W603" i="3"/>
  <c r="Z603" i="3"/>
  <c r="AA603" i="3"/>
  <c r="AF603" i="3"/>
  <c r="AE603" i="3"/>
  <c r="AB603" i="3"/>
  <c r="X603" i="3"/>
  <c r="AE547" i="3"/>
  <c r="Z547" i="3"/>
  <c r="AB547" i="3"/>
  <c r="W547" i="3"/>
  <c r="AC547" i="3"/>
  <c r="AD547" i="3"/>
  <c r="AA547" i="3"/>
  <c r="X547" i="3"/>
  <c r="AF547" i="3"/>
  <c r="AA711" i="3"/>
  <c r="AC711" i="3"/>
  <c r="W711" i="3"/>
  <c r="X711" i="3"/>
  <c r="AB711" i="3"/>
  <c r="AF711" i="3"/>
  <c r="AE711" i="3"/>
  <c r="Z711" i="3"/>
  <c r="AD711" i="3"/>
  <c r="X635" i="3"/>
  <c r="Z635" i="3"/>
  <c r="AF635" i="3"/>
  <c r="AC635" i="3"/>
  <c r="AD635" i="3"/>
  <c r="W635" i="3"/>
  <c r="AA635" i="3"/>
  <c r="AE635" i="3"/>
  <c r="AB635" i="3"/>
  <c r="AE576" i="3"/>
  <c r="Z576" i="3"/>
  <c r="AF576" i="3"/>
  <c r="AB576" i="3"/>
  <c r="X576" i="3"/>
  <c r="AC576" i="3"/>
  <c r="W576" i="3"/>
  <c r="AA576" i="3"/>
  <c r="AD576" i="3"/>
  <c r="W968" i="3"/>
  <c r="AB968" i="3"/>
  <c r="AA968" i="3"/>
  <c r="AE968" i="3"/>
  <c r="AF968" i="3"/>
  <c r="Z968" i="3"/>
  <c r="AD968" i="3"/>
  <c r="AC968" i="3"/>
  <c r="X968" i="3"/>
  <c r="X895" i="3"/>
  <c r="AF895" i="3"/>
  <c r="AA895" i="3"/>
  <c r="AE895" i="3"/>
  <c r="W895" i="3"/>
  <c r="AC895" i="3"/>
  <c r="AB895" i="3"/>
  <c r="Z895" i="3"/>
  <c r="AD895" i="3"/>
  <c r="AF953" i="3"/>
  <c r="AD953" i="3"/>
  <c r="W953" i="3"/>
  <c r="AB953" i="3"/>
  <c r="AE953" i="3"/>
  <c r="AA953" i="3"/>
  <c r="X953" i="3"/>
  <c r="AC953" i="3"/>
  <c r="Z953" i="3"/>
  <c r="AE877" i="3"/>
  <c r="Z877" i="3"/>
  <c r="AD877" i="3"/>
  <c r="W877" i="3"/>
  <c r="AA877" i="3"/>
  <c r="AC877" i="3"/>
  <c r="AF877" i="3"/>
  <c r="X877" i="3"/>
  <c r="AB877" i="3"/>
  <c r="AB920" i="3"/>
  <c r="AE920" i="3"/>
  <c r="AF920" i="3"/>
  <c r="W920" i="3"/>
  <c r="AA920" i="3"/>
  <c r="Z920" i="3"/>
  <c r="AD920" i="3"/>
  <c r="AC920" i="3"/>
  <c r="X920" i="3"/>
  <c r="AE963" i="3"/>
  <c r="AC963" i="3"/>
  <c r="AA963" i="3"/>
  <c r="X963" i="3"/>
  <c r="AF963" i="3"/>
  <c r="W963" i="3"/>
  <c r="AB963" i="3"/>
  <c r="Z963" i="3"/>
  <c r="AD963" i="3"/>
  <c r="AA918" i="3"/>
  <c r="AB918" i="3"/>
  <c r="AC918" i="3"/>
  <c r="AE918" i="3"/>
  <c r="AF918" i="3"/>
  <c r="W918" i="3"/>
  <c r="X918" i="3"/>
  <c r="Z918" i="3"/>
  <c r="AD918" i="3"/>
  <c r="AB994" i="3"/>
  <c r="AC994" i="3"/>
  <c r="AE994" i="3"/>
  <c r="AF994" i="3"/>
  <c r="W994" i="3"/>
  <c r="X994" i="3"/>
  <c r="Y994" i="3"/>
  <c r="AA994" i="3"/>
  <c r="Z994" i="3"/>
  <c r="AD994" i="3"/>
  <c r="AF921" i="3"/>
  <c r="AE921" i="3"/>
  <c r="AA921" i="3"/>
  <c r="X921" i="3"/>
  <c r="AC921" i="3"/>
  <c r="Z921" i="3"/>
  <c r="AD921" i="3"/>
  <c r="W921" i="3"/>
  <c r="AB921" i="3"/>
  <c r="X991" i="3"/>
  <c r="AA991" i="3"/>
  <c r="Z991" i="3"/>
  <c r="AF991" i="3"/>
  <c r="AD991" i="3"/>
  <c r="Y991" i="3"/>
  <c r="AE991" i="3"/>
  <c r="W991" i="3"/>
  <c r="AC991" i="3"/>
  <c r="AB991" i="3"/>
  <c r="W896" i="3"/>
  <c r="AA896" i="3"/>
  <c r="AB896" i="3"/>
  <c r="AE896" i="3"/>
  <c r="AF896" i="3"/>
  <c r="Z896" i="3"/>
  <c r="AD896" i="3"/>
  <c r="AC896" i="3"/>
  <c r="X896" i="3"/>
  <c r="Y988" i="3"/>
  <c r="AA988" i="3"/>
  <c r="W988" i="3"/>
  <c r="AB988" i="3"/>
  <c r="AE988" i="3"/>
  <c r="AF988" i="3"/>
  <c r="AD988" i="3"/>
  <c r="Z988" i="3"/>
  <c r="AC988" i="3"/>
  <c r="X988" i="3"/>
  <c r="X880" i="3"/>
  <c r="AA880" i="3"/>
  <c r="AE880" i="3"/>
  <c r="Z880" i="3"/>
  <c r="AF880" i="3"/>
  <c r="AD880" i="3"/>
  <c r="AC880" i="3"/>
  <c r="W880" i="3"/>
  <c r="AB880" i="3"/>
  <c r="X973" i="3"/>
  <c r="AA973" i="3"/>
  <c r="AE973" i="3"/>
  <c r="AF973" i="3"/>
  <c r="Z973" i="3"/>
  <c r="AC973" i="3"/>
  <c r="AD973" i="3"/>
  <c r="W973" i="3"/>
  <c r="AB973" i="3"/>
  <c r="AC879" i="3"/>
  <c r="AD879" i="3"/>
  <c r="W879" i="3"/>
  <c r="AB879" i="3"/>
  <c r="AA879" i="3"/>
  <c r="AE879" i="3"/>
  <c r="AF879" i="3"/>
  <c r="X879" i="3"/>
  <c r="Z879" i="3"/>
  <c r="X818" i="3"/>
  <c r="AC818" i="3"/>
  <c r="W818" i="3"/>
  <c r="AF818" i="3"/>
  <c r="AA818" i="3"/>
  <c r="AE818" i="3"/>
  <c r="Z818" i="3"/>
  <c r="AD818" i="3"/>
  <c r="AB818" i="3"/>
  <c r="W784" i="3"/>
  <c r="X784" i="3"/>
  <c r="AA784" i="3"/>
  <c r="AB784" i="3"/>
  <c r="AC784" i="3"/>
  <c r="AE784" i="3"/>
  <c r="AF784" i="3"/>
  <c r="Z784" i="3"/>
  <c r="AD784" i="3"/>
  <c r="W520" i="3"/>
  <c r="AA520" i="3"/>
  <c r="AC520" i="3"/>
  <c r="Z520" i="3"/>
  <c r="X520" i="3"/>
  <c r="AF520" i="3"/>
  <c r="AB520" i="3"/>
  <c r="AE520" i="3"/>
  <c r="AD520" i="3"/>
  <c r="W869" i="3"/>
  <c r="AA869" i="3"/>
  <c r="AE869" i="3"/>
  <c r="Z869" i="3"/>
  <c r="AD869" i="3"/>
  <c r="AC869" i="3"/>
  <c r="AB869" i="3"/>
  <c r="AF869" i="3"/>
  <c r="X869" i="3"/>
  <c r="AA775" i="3"/>
  <c r="AC775" i="3"/>
  <c r="AF775" i="3"/>
  <c r="X775" i="3"/>
  <c r="Z775" i="3"/>
  <c r="AE775" i="3"/>
  <c r="AD775" i="3"/>
  <c r="AB775" i="3"/>
  <c r="W775" i="3"/>
  <c r="W518" i="3"/>
  <c r="AA518" i="3"/>
  <c r="AC518" i="3"/>
  <c r="X518" i="3"/>
  <c r="AB518" i="3"/>
  <c r="AF518" i="3"/>
  <c r="Z518" i="3"/>
  <c r="AE518" i="3"/>
  <c r="AD518" i="3"/>
  <c r="AC807" i="3"/>
  <c r="AA807" i="3"/>
  <c r="AE807" i="3"/>
  <c r="Z807" i="3"/>
  <c r="AD807" i="3"/>
  <c r="AB807" i="3"/>
  <c r="W807" i="3"/>
  <c r="AF807" i="3"/>
  <c r="X807" i="3"/>
  <c r="AE731" i="3"/>
  <c r="AC731" i="3"/>
  <c r="W731" i="3"/>
  <c r="AD731" i="3"/>
  <c r="Z731" i="3"/>
  <c r="X731" i="3"/>
  <c r="AB731" i="3"/>
  <c r="AA731" i="3"/>
  <c r="AF731" i="3"/>
  <c r="W907" i="3"/>
  <c r="AB907" i="3"/>
  <c r="AA907" i="3"/>
  <c r="AF907" i="3"/>
  <c r="Z907" i="3"/>
  <c r="AD907" i="3"/>
  <c r="AC907" i="3"/>
  <c r="X907" i="3"/>
  <c r="AE907" i="3"/>
  <c r="X836" i="3"/>
  <c r="AF836" i="3"/>
  <c r="AD836" i="3"/>
  <c r="W836" i="3"/>
  <c r="AA836" i="3"/>
  <c r="AE836" i="3"/>
  <c r="Z836" i="3"/>
  <c r="AC836" i="3"/>
  <c r="AB836" i="3"/>
  <c r="W766" i="3"/>
  <c r="AF766" i="3"/>
  <c r="AA766" i="3"/>
  <c r="AE766" i="3"/>
  <c r="AC766" i="3"/>
  <c r="Z766" i="3"/>
  <c r="X766" i="3"/>
  <c r="AD766" i="3"/>
  <c r="AB766" i="3"/>
  <c r="AC867" i="3"/>
  <c r="W867" i="3"/>
  <c r="AA867" i="3"/>
  <c r="Z867" i="3"/>
  <c r="AB867" i="3"/>
  <c r="AD867" i="3"/>
  <c r="AE867" i="3"/>
  <c r="AF867" i="3"/>
  <c r="X867" i="3"/>
  <c r="AA794" i="3"/>
  <c r="AF794" i="3"/>
  <c r="X794" i="3"/>
  <c r="AC794" i="3"/>
  <c r="W794" i="3"/>
  <c r="AB794" i="3"/>
  <c r="Z794" i="3"/>
  <c r="AD794" i="3"/>
  <c r="AE794" i="3"/>
  <c r="Z724" i="3"/>
  <c r="AA724" i="3"/>
  <c r="AF724" i="3"/>
  <c r="W724" i="3"/>
  <c r="AE724" i="3"/>
  <c r="AC724" i="3"/>
  <c r="AD724" i="3"/>
  <c r="X724" i="3"/>
  <c r="AB724" i="3"/>
  <c r="AF886" i="3"/>
  <c r="AA886" i="3"/>
  <c r="Z886" i="3"/>
  <c r="AD886" i="3"/>
  <c r="W886" i="3"/>
  <c r="AE886" i="3"/>
  <c r="AC886" i="3"/>
  <c r="AB886" i="3"/>
  <c r="X886" i="3"/>
  <c r="AC813" i="3"/>
  <c r="Z813" i="3"/>
  <c r="AD813" i="3"/>
  <c r="W813" i="3"/>
  <c r="AA813" i="3"/>
  <c r="AE813" i="3"/>
  <c r="AB813" i="3"/>
  <c r="AF813" i="3"/>
  <c r="X813" i="3"/>
  <c r="W734" i="3"/>
  <c r="AA734" i="3"/>
  <c r="AE734" i="3"/>
  <c r="Z734" i="3"/>
  <c r="AC734" i="3"/>
  <c r="AD734" i="3"/>
  <c r="X734" i="3"/>
  <c r="AB734" i="3"/>
  <c r="AF734" i="3"/>
  <c r="W510" i="3"/>
  <c r="AA510" i="3"/>
  <c r="AC510" i="3"/>
  <c r="X510" i="3"/>
  <c r="AF510" i="3"/>
  <c r="Z510" i="3"/>
  <c r="AB510" i="3"/>
  <c r="AE510" i="3"/>
  <c r="AD510" i="3"/>
  <c r="X822" i="3"/>
  <c r="AC822" i="3"/>
  <c r="AA822" i="3"/>
  <c r="AE822" i="3"/>
  <c r="Z822" i="3"/>
  <c r="AD822" i="3"/>
  <c r="AF822" i="3"/>
  <c r="W822" i="3"/>
  <c r="AB822" i="3"/>
  <c r="W765" i="3"/>
  <c r="AA765" i="3"/>
  <c r="AF765" i="3"/>
  <c r="X765" i="3"/>
  <c r="Z765" i="3"/>
  <c r="AD765" i="3"/>
  <c r="AE765" i="3"/>
  <c r="AB765" i="3"/>
  <c r="AC765" i="3"/>
  <c r="AC871" i="3"/>
  <c r="W871" i="3"/>
  <c r="AA871" i="3"/>
  <c r="AE871" i="3"/>
  <c r="Z871" i="3"/>
  <c r="AD871" i="3"/>
  <c r="AB871" i="3"/>
  <c r="AF871" i="3"/>
  <c r="X871" i="3"/>
  <c r="X787" i="3"/>
  <c r="AA787" i="3"/>
  <c r="AC787" i="3"/>
  <c r="AE787" i="3"/>
  <c r="AF787" i="3"/>
  <c r="Z787" i="3"/>
  <c r="AD787" i="3"/>
  <c r="AB787" i="3"/>
  <c r="W787" i="3"/>
  <c r="W682" i="3"/>
  <c r="AC682" i="3"/>
  <c r="AD682" i="3"/>
  <c r="X682" i="3"/>
  <c r="Z682" i="3"/>
  <c r="AB682" i="3"/>
  <c r="AE682" i="3"/>
  <c r="AF682" i="3"/>
  <c r="AA682" i="3"/>
  <c r="AD756" i="3"/>
  <c r="AC756" i="3"/>
  <c r="X756" i="3"/>
  <c r="AB756" i="3"/>
  <c r="AF756" i="3"/>
  <c r="Z756" i="3"/>
  <c r="AE756" i="3"/>
  <c r="AA756" i="3"/>
  <c r="W756" i="3"/>
  <c r="W685" i="3"/>
  <c r="AC685" i="3"/>
  <c r="AD685" i="3"/>
  <c r="Z685" i="3"/>
  <c r="X685" i="3"/>
  <c r="AE685" i="3"/>
  <c r="AB685" i="3"/>
  <c r="AA685" i="3"/>
  <c r="AF685" i="3"/>
  <c r="X614" i="3"/>
  <c r="AB614" i="3"/>
  <c r="AD614" i="3"/>
  <c r="AF614" i="3"/>
  <c r="Z614" i="3"/>
  <c r="AC614" i="3"/>
  <c r="W614" i="3"/>
  <c r="AA614" i="3"/>
  <c r="AE614" i="3"/>
  <c r="W549" i="3"/>
  <c r="AB549" i="3"/>
  <c r="AC549" i="3"/>
  <c r="AF549" i="3"/>
  <c r="Z549" i="3"/>
  <c r="X549" i="3"/>
  <c r="AA549" i="3"/>
  <c r="AE549" i="3"/>
  <c r="AD549" i="3"/>
  <c r="Z606" i="3"/>
  <c r="AF606" i="3"/>
  <c r="AC606" i="3"/>
  <c r="AD606" i="3"/>
  <c r="AB606" i="3"/>
  <c r="W606" i="3"/>
  <c r="AA606" i="3"/>
  <c r="AE606" i="3"/>
  <c r="X606" i="3"/>
  <c r="X553" i="3"/>
  <c r="AC553" i="3"/>
  <c r="AD553" i="3"/>
  <c r="AB553" i="3"/>
  <c r="Z553" i="3"/>
  <c r="W553" i="3"/>
  <c r="AA553" i="3"/>
  <c r="AE553" i="3"/>
  <c r="AF553" i="3"/>
  <c r="AC515" i="3"/>
  <c r="AE515" i="3"/>
  <c r="W515" i="3"/>
  <c r="AB515" i="3"/>
  <c r="AA515" i="3"/>
  <c r="Z515" i="3"/>
  <c r="AF515" i="3"/>
  <c r="AD515" i="3"/>
  <c r="X515" i="3"/>
  <c r="AF739" i="3"/>
  <c r="Z739" i="3"/>
  <c r="AE739" i="3"/>
  <c r="AA739" i="3"/>
  <c r="W739" i="3"/>
  <c r="AC739" i="3"/>
  <c r="X739" i="3"/>
  <c r="AB739" i="3"/>
  <c r="AD739" i="3"/>
  <c r="AD689" i="3"/>
  <c r="Z689" i="3"/>
  <c r="X689" i="3"/>
  <c r="AE689" i="3"/>
  <c r="AB689" i="3"/>
  <c r="AA689" i="3"/>
  <c r="AF689" i="3"/>
  <c r="W689" i="3"/>
  <c r="AC689" i="3"/>
  <c r="AC641" i="3"/>
  <c r="AD641" i="3"/>
  <c r="Z641" i="3"/>
  <c r="X641" i="3"/>
  <c r="AE641" i="3"/>
  <c r="AB641" i="3"/>
  <c r="AA641" i="3"/>
  <c r="AF641" i="3"/>
  <c r="W641" i="3"/>
  <c r="X552" i="3"/>
  <c r="AC552" i="3"/>
  <c r="AD552" i="3"/>
  <c r="W552" i="3"/>
  <c r="Z552" i="3"/>
  <c r="AA552" i="3"/>
  <c r="AF552" i="3"/>
  <c r="AE552" i="3"/>
  <c r="AB552" i="3"/>
  <c r="W684" i="3"/>
  <c r="AA684" i="3"/>
  <c r="AC684" i="3"/>
  <c r="AE684" i="3"/>
  <c r="Z684" i="3"/>
  <c r="X684" i="3"/>
  <c r="AB684" i="3"/>
  <c r="AD684" i="3"/>
  <c r="AF684" i="3"/>
  <c r="X624" i="3"/>
  <c r="AD624" i="3"/>
  <c r="AB624" i="3"/>
  <c r="AE624" i="3"/>
  <c r="AC624" i="3"/>
  <c r="W624" i="3"/>
  <c r="AA624" i="3"/>
  <c r="AF624" i="3"/>
  <c r="Z624" i="3"/>
  <c r="AD564" i="3"/>
  <c r="W564" i="3"/>
  <c r="AA564" i="3"/>
  <c r="AE564" i="3"/>
  <c r="AB564" i="3"/>
  <c r="X564" i="3"/>
  <c r="AC564" i="3"/>
  <c r="Z564" i="3"/>
  <c r="AF564" i="3"/>
  <c r="Z704" i="3"/>
  <c r="X704" i="3"/>
  <c r="AE704" i="3"/>
  <c r="AB704" i="3"/>
  <c r="AA704" i="3"/>
  <c r="AF704" i="3"/>
  <c r="W704" i="3"/>
  <c r="AC704" i="3"/>
  <c r="AD704" i="3"/>
  <c r="Z661" i="3"/>
  <c r="X661" i="3"/>
  <c r="AE661" i="3"/>
  <c r="AB661" i="3"/>
  <c r="AA661" i="3"/>
  <c r="AF661" i="3"/>
  <c r="W661" i="3"/>
  <c r="AC661" i="3"/>
  <c r="AD661" i="3"/>
  <c r="AE599" i="3"/>
  <c r="AB599" i="3"/>
  <c r="X599" i="3"/>
  <c r="AC599" i="3"/>
  <c r="AD599" i="3"/>
  <c r="W599" i="3"/>
  <c r="Z599" i="3"/>
  <c r="AA599" i="3"/>
  <c r="AF599" i="3"/>
  <c r="W504" i="3"/>
  <c r="AA504" i="3"/>
  <c r="AC504" i="3"/>
  <c r="Z504" i="3"/>
  <c r="X504" i="3"/>
  <c r="AB504" i="3"/>
  <c r="AE504" i="3"/>
  <c r="AD504" i="3"/>
  <c r="AF504" i="3"/>
  <c r="X651" i="3"/>
  <c r="AB651" i="3"/>
  <c r="AD651" i="3"/>
  <c r="AF651" i="3"/>
  <c r="Z651" i="3"/>
  <c r="AE651" i="3"/>
  <c r="AA651" i="3"/>
  <c r="W651" i="3"/>
  <c r="AC651" i="3"/>
  <c r="X593" i="3"/>
  <c r="AB593" i="3"/>
  <c r="AA593" i="3"/>
  <c r="AE593" i="3"/>
  <c r="AF593" i="3"/>
  <c r="AD593" i="3"/>
  <c r="AC593" i="3"/>
  <c r="Z593" i="3"/>
  <c r="W593" i="3"/>
  <c r="AC541" i="3"/>
  <c r="X541" i="3"/>
  <c r="AB541" i="3"/>
  <c r="AD541" i="3"/>
  <c r="AF541" i="3"/>
  <c r="Z541" i="3"/>
  <c r="AE541" i="3"/>
  <c r="AA541" i="3"/>
  <c r="W541" i="3"/>
  <c r="W698" i="3"/>
  <c r="AD698" i="3"/>
  <c r="AC698" i="3"/>
  <c r="X698" i="3"/>
  <c r="AB698" i="3"/>
  <c r="AF698" i="3"/>
  <c r="Z698" i="3"/>
  <c r="AA698" i="3"/>
  <c r="AE698" i="3"/>
  <c r="AB632" i="3"/>
  <c r="W632" i="3"/>
  <c r="X632" i="3"/>
  <c r="AA632" i="3"/>
  <c r="AC632" i="3"/>
  <c r="AE632" i="3"/>
  <c r="AD632" i="3"/>
  <c r="Z632" i="3"/>
  <c r="AF632" i="3"/>
  <c r="W570" i="3"/>
  <c r="AF570" i="3"/>
  <c r="AA570" i="3"/>
  <c r="AB570" i="3"/>
  <c r="AE570" i="3"/>
  <c r="X570" i="3"/>
  <c r="AC570" i="3"/>
  <c r="AD570" i="3"/>
  <c r="Z570" i="3"/>
  <c r="W954" i="3"/>
  <c r="X954" i="3"/>
  <c r="AB954" i="3"/>
  <c r="AA954" i="3"/>
  <c r="AC954" i="3"/>
  <c r="AE954" i="3"/>
  <c r="AF954" i="3"/>
  <c r="Z954" i="3"/>
  <c r="AD954" i="3"/>
  <c r="W888" i="3"/>
  <c r="AE888" i="3"/>
  <c r="AC888" i="3"/>
  <c r="AB888" i="3"/>
  <c r="X888" i="3"/>
  <c r="AF888" i="3"/>
  <c r="AA888" i="3"/>
  <c r="Z888" i="3"/>
  <c r="AD888" i="3"/>
  <c r="X951" i="3"/>
  <c r="Z951" i="3"/>
  <c r="AD951" i="3"/>
  <c r="AE951" i="3"/>
  <c r="AF951" i="3"/>
  <c r="AA951" i="3"/>
  <c r="W951" i="3"/>
  <c r="AC951" i="3"/>
  <c r="AB951" i="3"/>
  <c r="AA980" i="3"/>
  <c r="AF980" i="3"/>
  <c r="AB980" i="3"/>
  <c r="AE980" i="3"/>
  <c r="W980" i="3"/>
  <c r="Z980" i="3"/>
  <c r="AD980" i="3"/>
  <c r="AC980" i="3"/>
  <c r="X980" i="3"/>
  <c r="AB916" i="3"/>
  <c r="AA916" i="3"/>
  <c r="AE916" i="3"/>
  <c r="AF916" i="3"/>
  <c r="W916" i="3"/>
  <c r="Z916" i="3"/>
  <c r="AD916" i="3"/>
  <c r="AC916" i="3"/>
  <c r="X916" i="3"/>
  <c r="Z947" i="3"/>
  <c r="AD947" i="3"/>
  <c r="AA947" i="3"/>
  <c r="AE947" i="3"/>
  <c r="W947" i="3"/>
  <c r="AB947" i="3"/>
  <c r="X947" i="3"/>
  <c r="AF947" i="3"/>
  <c r="AC947" i="3"/>
  <c r="W915" i="3"/>
  <c r="AB915" i="3"/>
  <c r="AA915" i="3"/>
  <c r="AC915" i="3"/>
  <c r="X915" i="3"/>
  <c r="AF915" i="3"/>
  <c r="Z915" i="3"/>
  <c r="AD915" i="3"/>
  <c r="AE915" i="3"/>
  <c r="AB962" i="3"/>
  <c r="AC962" i="3"/>
  <c r="AF962" i="3"/>
  <c r="AE962" i="3"/>
  <c r="W962" i="3"/>
  <c r="X962" i="3"/>
  <c r="AA962" i="3"/>
  <c r="Z962" i="3"/>
  <c r="AD962" i="3"/>
  <c r="X917" i="3"/>
  <c r="AA917" i="3"/>
  <c r="AB917" i="3"/>
  <c r="AC917" i="3"/>
  <c r="AE917" i="3"/>
  <c r="AF917" i="3"/>
  <c r="Z917" i="3"/>
  <c r="AD917" i="3"/>
  <c r="W917" i="3"/>
  <c r="AF977" i="3"/>
  <c r="AA977" i="3"/>
  <c r="Z977" i="3"/>
  <c r="AD977" i="3"/>
  <c r="X977" i="3"/>
  <c r="W977" i="3"/>
  <c r="AC977" i="3"/>
  <c r="AB977" i="3"/>
  <c r="AE977" i="3"/>
  <c r="AC891" i="3"/>
  <c r="W891" i="3"/>
  <c r="AE891" i="3"/>
  <c r="X891" i="3"/>
  <c r="AF891" i="3"/>
  <c r="AB891" i="3"/>
  <c r="AA891" i="3"/>
  <c r="Z891" i="3"/>
  <c r="AD891" i="3"/>
  <c r="AE974" i="3"/>
  <c r="AF974" i="3"/>
  <c r="X974" i="3"/>
  <c r="W974" i="3"/>
  <c r="AA974" i="3"/>
  <c r="AB974" i="3"/>
  <c r="AC974" i="3"/>
  <c r="Z974" i="3"/>
  <c r="AD974" i="3"/>
  <c r="X862" i="3"/>
  <c r="AC862" i="3"/>
  <c r="AF862" i="3"/>
  <c r="W862" i="3"/>
  <c r="AA862" i="3"/>
  <c r="AE862" i="3"/>
  <c r="Z862" i="3"/>
  <c r="AD862" i="3"/>
  <c r="AB862" i="3"/>
  <c r="AE971" i="3"/>
  <c r="W971" i="3"/>
  <c r="AA971" i="3"/>
  <c r="AB971" i="3"/>
  <c r="AF971" i="3"/>
  <c r="Z971" i="3"/>
  <c r="AD971" i="3"/>
  <c r="AC971" i="3"/>
  <c r="X971" i="3"/>
  <c r="AC864" i="3"/>
  <c r="W864" i="3"/>
  <c r="AA864" i="3"/>
  <c r="AE864" i="3"/>
  <c r="Z864" i="3"/>
  <c r="AF864" i="3"/>
  <c r="AD864" i="3"/>
  <c r="X864" i="3"/>
  <c r="AB864" i="3"/>
  <c r="AC815" i="3"/>
  <c r="AA815" i="3"/>
  <c r="AE815" i="3"/>
  <c r="Z815" i="3"/>
  <c r="AD815" i="3"/>
  <c r="AB815" i="3"/>
  <c r="AF815" i="3"/>
  <c r="W815" i="3"/>
  <c r="X815" i="3"/>
  <c r="W768" i="3"/>
  <c r="X768" i="3"/>
  <c r="AA768" i="3"/>
  <c r="AB768" i="3"/>
  <c r="AC768" i="3"/>
  <c r="AF768" i="3"/>
  <c r="AE768" i="3"/>
  <c r="Z768" i="3"/>
  <c r="AD768" i="3"/>
  <c r="AF926" i="3"/>
  <c r="AB926" i="3"/>
  <c r="AC926" i="3"/>
  <c r="AE926" i="3"/>
  <c r="W926" i="3"/>
  <c r="X926" i="3"/>
  <c r="AA926" i="3"/>
  <c r="Z926" i="3"/>
  <c r="AD926" i="3"/>
  <c r="AC863" i="3"/>
  <c r="W863" i="3"/>
  <c r="AB863" i="3"/>
  <c r="AA863" i="3"/>
  <c r="AE863" i="3"/>
  <c r="Z863" i="3"/>
  <c r="AD863" i="3"/>
  <c r="AF863" i="3"/>
  <c r="X863" i="3"/>
  <c r="W773" i="3"/>
  <c r="AF773" i="3"/>
  <c r="AA773" i="3"/>
  <c r="AE773" i="3"/>
  <c r="AC773" i="3"/>
  <c r="Z773" i="3"/>
  <c r="X773" i="3"/>
  <c r="AB773" i="3"/>
  <c r="AD773" i="3"/>
  <c r="AC848" i="3"/>
  <c r="Z848" i="3"/>
  <c r="AF848" i="3"/>
  <c r="AD848" i="3"/>
  <c r="X848" i="3"/>
  <c r="W848" i="3"/>
  <c r="AA848" i="3"/>
  <c r="AE848" i="3"/>
  <c r="AB848" i="3"/>
  <c r="AC803" i="3"/>
  <c r="AB803" i="3"/>
  <c r="W803" i="3"/>
  <c r="AA803" i="3"/>
  <c r="AE803" i="3"/>
  <c r="Z803" i="3"/>
  <c r="AF803" i="3"/>
  <c r="X803" i="3"/>
  <c r="AD803" i="3"/>
  <c r="W707" i="3"/>
  <c r="AA707" i="3"/>
  <c r="AC707" i="3"/>
  <c r="AE707" i="3"/>
  <c r="Z707" i="3"/>
  <c r="X707" i="3"/>
  <c r="AB707" i="3"/>
  <c r="AF707" i="3"/>
  <c r="AD707" i="3"/>
  <c r="AF898" i="3"/>
  <c r="X898" i="3"/>
  <c r="W898" i="3"/>
  <c r="AA898" i="3"/>
  <c r="AB898" i="3"/>
  <c r="AC898" i="3"/>
  <c r="AE898" i="3"/>
  <c r="Z898" i="3"/>
  <c r="AD898" i="3"/>
  <c r="AC833" i="3"/>
  <c r="AD833" i="3"/>
  <c r="W833" i="3"/>
  <c r="AA833" i="3"/>
  <c r="AE833" i="3"/>
  <c r="Z833" i="3"/>
  <c r="AB833" i="3"/>
  <c r="AF833" i="3"/>
  <c r="X833" i="3"/>
  <c r="W763" i="3"/>
  <c r="AC763" i="3"/>
  <c r="Z763" i="3"/>
  <c r="AA763" i="3"/>
  <c r="AD763" i="3"/>
  <c r="X763" i="3"/>
  <c r="AB763" i="3"/>
  <c r="AE763" i="3"/>
  <c r="AF763" i="3"/>
  <c r="AC860" i="3"/>
  <c r="W860" i="3"/>
  <c r="AA860" i="3"/>
  <c r="AF860" i="3"/>
  <c r="AE860" i="3"/>
  <c r="X860" i="3"/>
  <c r="Z860" i="3"/>
  <c r="AD860" i="3"/>
  <c r="AB860" i="3"/>
  <c r="AC792" i="3"/>
  <c r="AF792" i="3"/>
  <c r="W792" i="3"/>
  <c r="X792" i="3"/>
  <c r="AA792" i="3"/>
  <c r="AB792" i="3"/>
  <c r="AE792" i="3"/>
  <c r="Z792" i="3"/>
  <c r="AD792" i="3"/>
  <c r="W703" i="3"/>
  <c r="AA703" i="3"/>
  <c r="AC703" i="3"/>
  <c r="X703" i="3"/>
  <c r="AB703" i="3"/>
  <c r="AF703" i="3"/>
  <c r="AE703" i="3"/>
  <c r="Z703" i="3"/>
  <c r="AD703" i="3"/>
  <c r="AD873" i="3"/>
  <c r="W873" i="3"/>
  <c r="AA873" i="3"/>
  <c r="AE873" i="3"/>
  <c r="AC873" i="3"/>
  <c r="Z873" i="3"/>
  <c r="AB873" i="3"/>
  <c r="X873" i="3"/>
  <c r="AF873" i="3"/>
  <c r="AA793" i="3"/>
  <c r="AE793" i="3"/>
  <c r="W793" i="3"/>
  <c r="AB793" i="3"/>
  <c r="X793" i="3"/>
  <c r="AC793" i="3"/>
  <c r="Z793" i="3"/>
  <c r="AD793" i="3"/>
  <c r="AF793" i="3"/>
  <c r="AE729" i="3"/>
  <c r="AD729" i="3"/>
  <c r="X729" i="3"/>
  <c r="AB729" i="3"/>
  <c r="AF729" i="3"/>
  <c r="AA729" i="3"/>
  <c r="Z729" i="3"/>
  <c r="W729" i="3"/>
  <c r="AC729" i="3"/>
  <c r="X872" i="3"/>
  <c r="W872" i="3"/>
  <c r="AA872" i="3"/>
  <c r="AC872" i="3"/>
  <c r="AE872" i="3"/>
  <c r="Z872" i="3"/>
  <c r="AF872" i="3"/>
  <c r="AD872" i="3"/>
  <c r="AB872" i="3"/>
  <c r="AC819" i="3"/>
  <c r="AB819" i="3"/>
  <c r="W819" i="3"/>
  <c r="AA819" i="3"/>
  <c r="AE819" i="3"/>
  <c r="Z819" i="3"/>
  <c r="AF819" i="3"/>
  <c r="X819" i="3"/>
  <c r="AD819" i="3"/>
  <c r="W738" i="3"/>
  <c r="AA738" i="3"/>
  <c r="AE738" i="3"/>
  <c r="Z738" i="3"/>
  <c r="X738" i="3"/>
  <c r="AB738" i="3"/>
  <c r="AF738" i="3"/>
  <c r="AD738" i="3"/>
  <c r="AC738" i="3"/>
  <c r="W865" i="3"/>
  <c r="AA865" i="3"/>
  <c r="AE865" i="3"/>
  <c r="Z865" i="3"/>
  <c r="AD865" i="3"/>
  <c r="AB865" i="3"/>
  <c r="AC865" i="3"/>
  <c r="AF865" i="3"/>
  <c r="X865" i="3"/>
  <c r="W785" i="3"/>
  <c r="AA785" i="3"/>
  <c r="AF785" i="3"/>
  <c r="AB785" i="3"/>
  <c r="AE785" i="3"/>
  <c r="AC785" i="3"/>
  <c r="X785" i="3"/>
  <c r="Z785" i="3"/>
  <c r="AD785" i="3"/>
  <c r="AD646" i="3"/>
  <c r="X646" i="3"/>
  <c r="Z646" i="3"/>
  <c r="AB646" i="3"/>
  <c r="AE646" i="3"/>
  <c r="AF646" i="3"/>
  <c r="AA646" i="3"/>
  <c r="W646" i="3"/>
  <c r="AC646" i="3"/>
  <c r="AC749" i="3"/>
  <c r="W749" i="3"/>
  <c r="AA749" i="3"/>
  <c r="AD749" i="3"/>
  <c r="AF749" i="3"/>
  <c r="X749" i="3"/>
  <c r="AE749" i="3"/>
  <c r="AB749" i="3"/>
  <c r="Z749" i="3"/>
  <c r="AA659" i="3"/>
  <c r="W659" i="3"/>
  <c r="AC659" i="3"/>
  <c r="X659" i="3"/>
  <c r="AB659" i="3"/>
  <c r="AD659" i="3"/>
  <c r="AF659" i="3"/>
  <c r="Z659" i="3"/>
  <c r="AE659" i="3"/>
  <c r="AD611" i="3"/>
  <c r="AC611" i="3"/>
  <c r="Z611" i="3"/>
  <c r="AF611" i="3"/>
  <c r="W611" i="3"/>
  <c r="AA611" i="3"/>
  <c r="AE611" i="3"/>
  <c r="AB611" i="3"/>
  <c r="X611" i="3"/>
  <c r="X545" i="3"/>
  <c r="AB545" i="3"/>
  <c r="AD545" i="3"/>
  <c r="AF545" i="3"/>
  <c r="Z545" i="3"/>
  <c r="AE545" i="3"/>
  <c r="AA545" i="3"/>
  <c r="W545" i="3"/>
  <c r="AC545" i="3"/>
  <c r="W596" i="3"/>
  <c r="AA596" i="3"/>
  <c r="AD596" i="3"/>
  <c r="AE596" i="3"/>
  <c r="Z596" i="3"/>
  <c r="AF596" i="3"/>
  <c r="AB596" i="3"/>
  <c r="X596" i="3"/>
  <c r="AC596" i="3"/>
  <c r="AC544" i="3"/>
  <c r="AD544" i="3"/>
  <c r="X544" i="3"/>
  <c r="Z544" i="3"/>
  <c r="AB544" i="3"/>
  <c r="AE544" i="3"/>
  <c r="AF544" i="3"/>
  <c r="AA544" i="3"/>
  <c r="W544" i="3"/>
  <c r="AC513" i="3"/>
  <c r="AE513" i="3"/>
  <c r="W513" i="3"/>
  <c r="Z513" i="3"/>
  <c r="X513" i="3"/>
  <c r="AA513" i="3"/>
  <c r="AD513" i="3"/>
  <c r="AB513" i="3"/>
  <c r="AF513" i="3"/>
  <c r="W737" i="3"/>
  <c r="AC737" i="3"/>
  <c r="AA737" i="3"/>
  <c r="X737" i="3"/>
  <c r="Z737" i="3"/>
  <c r="AB737" i="3"/>
  <c r="AF737" i="3"/>
  <c r="AD737" i="3"/>
  <c r="AE737" i="3"/>
  <c r="X679" i="3"/>
  <c r="AB679" i="3"/>
  <c r="AF679" i="3"/>
  <c r="W679" i="3"/>
  <c r="AC679" i="3"/>
  <c r="AD679" i="3"/>
  <c r="Z679" i="3"/>
  <c r="AE679" i="3"/>
  <c r="AA679" i="3"/>
  <c r="AE621" i="3"/>
  <c r="X621" i="3"/>
  <c r="AC621" i="3"/>
  <c r="AD621" i="3"/>
  <c r="Z621" i="3"/>
  <c r="W621" i="3"/>
  <c r="AF621" i="3"/>
  <c r="AA621" i="3"/>
  <c r="AB621" i="3"/>
  <c r="AB543" i="3"/>
  <c r="AA543" i="3"/>
  <c r="W543" i="3"/>
  <c r="AC543" i="3"/>
  <c r="AD543" i="3"/>
  <c r="Z543" i="3"/>
  <c r="AF543" i="3"/>
  <c r="X543" i="3"/>
  <c r="AE543" i="3"/>
  <c r="AD678" i="3"/>
  <c r="X678" i="3"/>
  <c r="Z678" i="3"/>
  <c r="AB678" i="3"/>
  <c r="AE678" i="3"/>
  <c r="AF678" i="3"/>
  <c r="AA678" i="3"/>
  <c r="W678" i="3"/>
  <c r="AC678" i="3"/>
  <c r="X616" i="3"/>
  <c r="AD616" i="3"/>
  <c r="AB616" i="3"/>
  <c r="AC616" i="3"/>
  <c r="W616" i="3"/>
  <c r="AA616" i="3"/>
  <c r="AE616" i="3"/>
  <c r="Z616" i="3"/>
  <c r="AF616" i="3"/>
  <c r="AE559" i="3"/>
  <c r="X559" i="3"/>
  <c r="AC559" i="3"/>
  <c r="AD559" i="3"/>
  <c r="Z559" i="3"/>
  <c r="W559" i="3"/>
  <c r="AF559" i="3"/>
  <c r="AA559" i="3"/>
  <c r="AB559" i="3"/>
  <c r="W696" i="3"/>
  <c r="Z696" i="3"/>
  <c r="AC696" i="3"/>
  <c r="X696" i="3"/>
  <c r="AE696" i="3"/>
  <c r="AB696" i="3"/>
  <c r="AF696" i="3"/>
  <c r="AA696" i="3"/>
  <c r="AD696" i="3"/>
  <c r="AC647" i="3"/>
  <c r="X647" i="3"/>
  <c r="AB647" i="3"/>
  <c r="AD647" i="3"/>
  <c r="AF647" i="3"/>
  <c r="Z647" i="3"/>
  <c r="AE647" i="3"/>
  <c r="AA647" i="3"/>
  <c r="W647" i="3"/>
  <c r="X589" i="3"/>
  <c r="AB589" i="3"/>
  <c r="W589" i="3"/>
  <c r="AA589" i="3"/>
  <c r="AE589" i="3"/>
  <c r="AC589" i="3"/>
  <c r="AF589" i="3"/>
  <c r="AD589" i="3"/>
  <c r="Z589" i="3"/>
  <c r="AB718" i="3"/>
  <c r="AD718" i="3"/>
  <c r="AF718" i="3"/>
  <c r="Z718" i="3"/>
  <c r="AE718" i="3"/>
  <c r="AA718" i="3"/>
  <c r="W718" i="3"/>
  <c r="AC718" i="3"/>
  <c r="X718" i="3"/>
  <c r="AD645" i="3"/>
  <c r="Z645" i="3"/>
  <c r="X645" i="3"/>
  <c r="AE645" i="3"/>
  <c r="AB645" i="3"/>
  <c r="AA645" i="3"/>
  <c r="AF645" i="3"/>
  <c r="W645" i="3"/>
  <c r="AC645" i="3"/>
  <c r="AA587" i="3"/>
  <c r="AF587" i="3"/>
  <c r="AE587" i="3"/>
  <c r="AB587" i="3"/>
  <c r="X587" i="3"/>
  <c r="AC587" i="3"/>
  <c r="AD587" i="3"/>
  <c r="W587" i="3"/>
  <c r="Z587" i="3"/>
  <c r="AC530" i="3"/>
  <c r="Z530" i="3"/>
  <c r="AA530" i="3"/>
  <c r="X530" i="3"/>
  <c r="AD530" i="3"/>
  <c r="W530" i="3"/>
  <c r="AE530" i="3"/>
  <c r="AB530" i="3"/>
  <c r="AF530" i="3"/>
  <c r="W691" i="3"/>
  <c r="AA691" i="3"/>
  <c r="AD691" i="3"/>
  <c r="X691" i="3"/>
  <c r="AC691" i="3"/>
  <c r="AB691" i="3"/>
  <c r="AF691" i="3"/>
  <c r="Z691" i="3"/>
  <c r="AE691" i="3"/>
  <c r="Z628" i="3"/>
  <c r="AF628" i="3"/>
  <c r="AB628" i="3"/>
  <c r="W628" i="3"/>
  <c r="X628" i="3"/>
  <c r="AA628" i="3"/>
  <c r="AC628" i="3"/>
  <c r="AE628" i="3"/>
  <c r="AD628" i="3"/>
  <c r="W555" i="3"/>
  <c r="AF555" i="3"/>
  <c r="AA555" i="3"/>
  <c r="AB555" i="3"/>
  <c r="AE555" i="3"/>
  <c r="X555" i="3"/>
  <c r="AC555" i="3"/>
  <c r="AD555" i="3"/>
  <c r="Z555" i="3"/>
  <c r="W952" i="3"/>
  <c r="AA952" i="3"/>
  <c r="AB952" i="3"/>
  <c r="AE952" i="3"/>
  <c r="AF952" i="3"/>
  <c r="Z952" i="3"/>
  <c r="AD952" i="3"/>
  <c r="AC952" i="3"/>
  <c r="X952" i="3"/>
  <c r="AC878" i="3"/>
  <c r="Z878" i="3"/>
  <c r="AD878" i="3"/>
  <c r="AF878" i="3"/>
  <c r="W878" i="3"/>
  <c r="X878" i="3"/>
  <c r="AA878" i="3"/>
  <c r="AB878" i="3"/>
  <c r="AE878" i="3"/>
  <c r="AF937" i="3"/>
  <c r="AB937" i="3"/>
  <c r="AE937" i="3"/>
  <c r="X937" i="3"/>
  <c r="AC937" i="3"/>
  <c r="Z937" i="3"/>
  <c r="AD937" i="3"/>
  <c r="AA937" i="3"/>
  <c r="W937" i="3"/>
  <c r="AA966" i="3"/>
  <c r="AC966" i="3"/>
  <c r="AB966" i="3"/>
  <c r="AE966" i="3"/>
  <c r="AF966" i="3"/>
  <c r="W966" i="3"/>
  <c r="X966" i="3"/>
  <c r="Z966" i="3"/>
  <c r="AD966" i="3"/>
  <c r="AF912" i="3"/>
  <c r="AA912" i="3"/>
  <c r="AB912" i="3"/>
  <c r="AE912" i="3"/>
  <c r="W912" i="3"/>
  <c r="Z912" i="3"/>
  <c r="AD912" i="3"/>
  <c r="AC912" i="3"/>
  <c r="X912" i="3"/>
  <c r="X933" i="3"/>
  <c r="AA933" i="3"/>
  <c r="AD933" i="3"/>
  <c r="AF933" i="3"/>
  <c r="W933" i="3"/>
  <c r="AB933" i="3"/>
  <c r="AC933" i="3"/>
  <c r="AE933" i="3"/>
  <c r="Z933" i="3"/>
  <c r="AC914" i="3"/>
  <c r="AA914" i="3"/>
  <c r="AB914" i="3"/>
  <c r="AE914" i="3"/>
  <c r="AF914" i="3"/>
  <c r="W914" i="3"/>
  <c r="X914" i="3"/>
  <c r="Z914" i="3"/>
  <c r="AD914" i="3"/>
  <c r="AE960" i="3"/>
  <c r="AF960" i="3"/>
  <c r="W960" i="3"/>
  <c r="AA960" i="3"/>
  <c r="AB960" i="3"/>
  <c r="Z960" i="3"/>
  <c r="AD960" i="3"/>
  <c r="AC960" i="3"/>
  <c r="X960" i="3"/>
  <c r="AF913" i="3"/>
  <c r="AA913" i="3"/>
  <c r="Z913" i="3"/>
  <c r="AD913" i="3"/>
  <c r="X913" i="3"/>
  <c r="W913" i="3"/>
  <c r="AC913" i="3"/>
  <c r="AB913" i="3"/>
  <c r="AE913" i="3"/>
  <c r="X975" i="3"/>
  <c r="AF975" i="3"/>
  <c r="Z975" i="3"/>
  <c r="AA975" i="3"/>
  <c r="AD975" i="3"/>
  <c r="AE975" i="3"/>
  <c r="AC975" i="3"/>
  <c r="W975" i="3"/>
  <c r="AB975" i="3"/>
  <c r="AC882" i="3"/>
  <c r="AF882" i="3"/>
  <c r="Z882" i="3"/>
  <c r="X882" i="3"/>
  <c r="AD882" i="3"/>
  <c r="W882" i="3"/>
  <c r="AA882" i="3"/>
  <c r="AB882" i="3"/>
  <c r="AE882" i="3"/>
  <c r="W972" i="3"/>
  <c r="AA972" i="3"/>
  <c r="AB972" i="3"/>
  <c r="AE972" i="3"/>
  <c r="AF972" i="3"/>
  <c r="AD972" i="3"/>
  <c r="Z972" i="3"/>
  <c r="AC972" i="3"/>
  <c r="X972" i="3"/>
  <c r="AC982" i="3"/>
  <c r="AA982" i="3"/>
  <c r="AE982" i="3"/>
  <c r="AB982" i="3"/>
  <c r="AF982" i="3"/>
  <c r="W982" i="3"/>
  <c r="X982" i="3"/>
  <c r="Z982" i="3"/>
  <c r="AD982" i="3"/>
  <c r="X957" i="3"/>
  <c r="AA957" i="3"/>
  <c r="Z957" i="3"/>
  <c r="AC957" i="3"/>
  <c r="AD957" i="3"/>
  <c r="W957" i="3"/>
  <c r="AB957" i="3"/>
  <c r="AF957" i="3"/>
  <c r="AE957" i="3"/>
  <c r="AC856" i="3"/>
  <c r="AF856" i="3"/>
  <c r="W856" i="3"/>
  <c r="X856" i="3"/>
  <c r="AA856" i="3"/>
  <c r="AE856" i="3"/>
  <c r="Z856" i="3"/>
  <c r="AD856" i="3"/>
  <c r="AB856" i="3"/>
  <c r="X808" i="3"/>
  <c r="AC808" i="3"/>
  <c r="W808" i="3"/>
  <c r="AF808" i="3"/>
  <c r="AA808" i="3"/>
  <c r="AE808" i="3"/>
  <c r="Z808" i="3"/>
  <c r="AB808" i="3"/>
  <c r="AD808" i="3"/>
  <c r="Z759" i="3"/>
  <c r="AE759" i="3"/>
  <c r="AC759" i="3"/>
  <c r="X759" i="3"/>
  <c r="AB759" i="3"/>
  <c r="AF759" i="3"/>
  <c r="AA759" i="3"/>
  <c r="AD759" i="3"/>
  <c r="W759" i="3"/>
  <c r="AB924" i="3"/>
  <c r="AE924" i="3"/>
  <c r="AF924" i="3"/>
  <c r="W924" i="3"/>
  <c r="AA924" i="3"/>
  <c r="AD924" i="3"/>
  <c r="AC924" i="3"/>
  <c r="X924" i="3"/>
  <c r="Z924" i="3"/>
  <c r="AC855" i="3"/>
  <c r="AE855" i="3"/>
  <c r="Z855" i="3"/>
  <c r="AD855" i="3"/>
  <c r="AB855" i="3"/>
  <c r="W855" i="3"/>
  <c r="AF855" i="3"/>
  <c r="X855" i="3"/>
  <c r="AA855" i="3"/>
  <c r="AA771" i="3"/>
  <c r="AC771" i="3"/>
  <c r="AE771" i="3"/>
  <c r="AF771" i="3"/>
  <c r="X771" i="3"/>
  <c r="Z771" i="3"/>
  <c r="AB771" i="3"/>
  <c r="W771" i="3"/>
  <c r="AD771" i="3"/>
  <c r="X842" i="3"/>
  <c r="W842" i="3"/>
  <c r="AF842" i="3"/>
  <c r="AA842" i="3"/>
  <c r="AE842" i="3"/>
  <c r="Z842" i="3"/>
  <c r="AD842" i="3"/>
  <c r="AC842" i="3"/>
  <c r="AB842" i="3"/>
  <c r="AA796" i="3"/>
  <c r="AB796" i="3"/>
  <c r="AC796" i="3"/>
  <c r="AF796" i="3"/>
  <c r="W796" i="3"/>
  <c r="X796" i="3"/>
  <c r="AE796" i="3"/>
  <c r="Z796" i="3"/>
  <c r="AD796" i="3"/>
  <c r="W676" i="3"/>
  <c r="AA676" i="3"/>
  <c r="AC676" i="3"/>
  <c r="AD676" i="3"/>
  <c r="X676" i="3"/>
  <c r="AB676" i="3"/>
  <c r="AF676" i="3"/>
  <c r="AE676" i="3"/>
  <c r="Z676" i="3"/>
  <c r="AB892" i="3"/>
  <c r="AC892" i="3"/>
  <c r="X892" i="3"/>
  <c r="AF892" i="3"/>
  <c r="W892" i="3"/>
  <c r="AE892" i="3"/>
  <c r="Z892" i="3"/>
  <c r="AD892" i="3"/>
  <c r="AA892" i="3"/>
  <c r="X820" i="3"/>
  <c r="AC820" i="3"/>
  <c r="AF820" i="3"/>
  <c r="AD820" i="3"/>
  <c r="W820" i="3"/>
  <c r="AA820" i="3"/>
  <c r="AE820" i="3"/>
  <c r="Z820" i="3"/>
  <c r="AB820" i="3"/>
  <c r="AA758" i="3"/>
  <c r="Z758" i="3"/>
  <c r="X758" i="3"/>
  <c r="AB758" i="3"/>
  <c r="AF758" i="3"/>
  <c r="W758" i="3"/>
  <c r="AC758" i="3"/>
  <c r="AD758" i="3"/>
  <c r="AE758" i="3"/>
  <c r="W853" i="3"/>
  <c r="AA853" i="3"/>
  <c r="AE853" i="3"/>
  <c r="Z853" i="3"/>
  <c r="AD853" i="3"/>
  <c r="AC853" i="3"/>
  <c r="AB853" i="3"/>
  <c r="AF853" i="3"/>
  <c r="X853" i="3"/>
  <c r="W786" i="3"/>
  <c r="AA786" i="3"/>
  <c r="AE786" i="3"/>
  <c r="AF786" i="3"/>
  <c r="AD786" i="3"/>
  <c r="AC786" i="3"/>
  <c r="X786" i="3"/>
  <c r="AB786" i="3"/>
  <c r="Z786" i="3"/>
  <c r="AD690" i="3"/>
  <c r="W690" i="3"/>
  <c r="AC690" i="3"/>
  <c r="Z690" i="3"/>
  <c r="AE690" i="3"/>
  <c r="X690" i="3"/>
  <c r="AB690" i="3"/>
  <c r="AF690" i="3"/>
  <c r="AA690" i="3"/>
  <c r="AC859" i="3"/>
  <c r="AA859" i="3"/>
  <c r="AE859" i="3"/>
  <c r="Z859" i="3"/>
  <c r="AD859" i="3"/>
  <c r="AB859" i="3"/>
  <c r="W859" i="3"/>
  <c r="AF859" i="3"/>
  <c r="X859" i="3"/>
  <c r="AF779" i="3"/>
  <c r="X779" i="3"/>
  <c r="AA779" i="3"/>
  <c r="AC779" i="3"/>
  <c r="AE779" i="3"/>
  <c r="Z779" i="3"/>
  <c r="AD779" i="3"/>
  <c r="AB779" i="3"/>
  <c r="W779" i="3"/>
  <c r="W715" i="3"/>
  <c r="AA715" i="3"/>
  <c r="AC715" i="3"/>
  <c r="AE715" i="3"/>
  <c r="X715" i="3"/>
  <c r="Z715" i="3"/>
  <c r="AB715" i="3"/>
  <c r="AF715" i="3"/>
  <c r="AD715" i="3"/>
  <c r="X866" i="3"/>
  <c r="AC866" i="3"/>
  <c r="AD866" i="3"/>
  <c r="AF866" i="3"/>
  <c r="W866" i="3"/>
  <c r="AA866" i="3"/>
  <c r="AE866" i="3"/>
  <c r="AB866" i="3"/>
  <c r="Z866" i="3"/>
  <c r="AC809" i="3"/>
  <c r="W809" i="3"/>
  <c r="AA809" i="3"/>
  <c r="AE809" i="3"/>
  <c r="AB809" i="3"/>
  <c r="Z809" i="3"/>
  <c r="AD809" i="3"/>
  <c r="X809" i="3"/>
  <c r="AF809" i="3"/>
  <c r="W733" i="3"/>
  <c r="AC733" i="3"/>
  <c r="AA733" i="3"/>
  <c r="AD733" i="3"/>
  <c r="AF733" i="3"/>
  <c r="Z733" i="3"/>
  <c r="AE733" i="3"/>
  <c r="X733" i="3"/>
  <c r="AB733" i="3"/>
  <c r="AD857" i="3"/>
  <c r="W857" i="3"/>
  <c r="AA857" i="3"/>
  <c r="AE857" i="3"/>
  <c r="Z857" i="3"/>
  <c r="AC857" i="3"/>
  <c r="X857" i="3"/>
  <c r="AB857" i="3"/>
  <c r="AF857" i="3"/>
  <c r="X783" i="3"/>
  <c r="AA783" i="3"/>
  <c r="AC783" i="3"/>
  <c r="AE783" i="3"/>
  <c r="AF783" i="3"/>
  <c r="Z783" i="3"/>
  <c r="AB783" i="3"/>
  <c r="AD783" i="3"/>
  <c r="W783" i="3"/>
  <c r="X626" i="3"/>
  <c r="AB626" i="3"/>
  <c r="AD626" i="3"/>
  <c r="AF626" i="3"/>
  <c r="Z626" i="3"/>
  <c r="AC626" i="3"/>
  <c r="W626" i="3"/>
  <c r="AA626" i="3"/>
  <c r="AE626" i="3"/>
  <c r="AC741" i="3"/>
  <c r="AD741" i="3"/>
  <c r="W741" i="3"/>
  <c r="AA741" i="3"/>
  <c r="X741" i="3"/>
  <c r="AB741" i="3"/>
  <c r="AF741" i="3"/>
  <c r="AE741" i="3"/>
  <c r="Z741" i="3"/>
  <c r="Z655" i="3"/>
  <c r="AE655" i="3"/>
  <c r="AA655" i="3"/>
  <c r="W655" i="3"/>
  <c r="AC655" i="3"/>
  <c r="X655" i="3"/>
  <c r="AB655" i="3"/>
  <c r="AD655" i="3"/>
  <c r="AF655" i="3"/>
  <c r="X597" i="3"/>
  <c r="AB597" i="3"/>
  <c r="AF597" i="3"/>
  <c r="AD597" i="3"/>
  <c r="Z597" i="3"/>
  <c r="AC597" i="3"/>
  <c r="W597" i="3"/>
  <c r="AA597" i="3"/>
  <c r="AE597" i="3"/>
  <c r="W538" i="3"/>
  <c r="AD538" i="3"/>
  <c r="Z538" i="3"/>
  <c r="X538" i="3"/>
  <c r="AB538" i="3"/>
  <c r="AA538" i="3"/>
  <c r="AF538" i="3"/>
  <c r="AE538" i="3"/>
  <c r="AC538" i="3"/>
  <c r="AD590" i="3"/>
  <c r="Z590" i="3"/>
  <c r="W590" i="3"/>
  <c r="AF590" i="3"/>
  <c r="AA590" i="3"/>
  <c r="AB590" i="3"/>
  <c r="AE590" i="3"/>
  <c r="X590" i="3"/>
  <c r="AC590" i="3"/>
  <c r="W535" i="3"/>
  <c r="Z535" i="3"/>
  <c r="AE535" i="3"/>
  <c r="AD535" i="3"/>
  <c r="AC535" i="3"/>
  <c r="AA535" i="3"/>
  <c r="X535" i="3"/>
  <c r="AB535" i="3"/>
  <c r="AF535" i="3"/>
  <c r="AC511" i="3"/>
  <c r="AE511" i="3"/>
  <c r="W511" i="3"/>
  <c r="AD511" i="3"/>
  <c r="X511" i="3"/>
  <c r="AB511" i="3"/>
  <c r="AF511" i="3"/>
  <c r="AA511" i="3"/>
  <c r="Z511" i="3"/>
  <c r="X732" i="3"/>
  <c r="AB732" i="3"/>
  <c r="AE732" i="3"/>
  <c r="AF732" i="3"/>
  <c r="W732" i="3"/>
  <c r="AC732" i="3"/>
  <c r="Z732" i="3"/>
  <c r="AA732" i="3"/>
  <c r="AD732" i="3"/>
  <c r="AE675" i="3"/>
  <c r="AA675" i="3"/>
  <c r="W675" i="3"/>
  <c r="AC675" i="3"/>
  <c r="X675" i="3"/>
  <c r="AB675" i="3"/>
  <c r="AD675" i="3"/>
  <c r="AF675" i="3"/>
  <c r="Z675" i="3"/>
  <c r="X601" i="3"/>
  <c r="AB601" i="3"/>
  <c r="AF601" i="3"/>
  <c r="AD601" i="3"/>
  <c r="W601" i="3"/>
  <c r="Z601" i="3"/>
  <c r="AA601" i="3"/>
  <c r="AC601" i="3"/>
  <c r="AE601" i="3"/>
  <c r="Z754" i="3"/>
  <c r="X754" i="3"/>
  <c r="AE754" i="3"/>
  <c r="AA754" i="3"/>
  <c r="AB754" i="3"/>
  <c r="AF754" i="3"/>
  <c r="W754" i="3"/>
  <c r="AC754" i="3"/>
  <c r="AD754" i="3"/>
  <c r="AC674" i="3"/>
  <c r="AD674" i="3"/>
  <c r="X674" i="3"/>
  <c r="Z674" i="3"/>
  <c r="AB674" i="3"/>
  <c r="AE674" i="3"/>
  <c r="AF674" i="3"/>
  <c r="AA674" i="3"/>
  <c r="W674" i="3"/>
  <c r="AD613" i="3"/>
  <c r="AA613" i="3"/>
  <c r="AE613" i="3"/>
  <c r="X613" i="3"/>
  <c r="AC613" i="3"/>
  <c r="AF613" i="3"/>
  <c r="W613" i="3"/>
  <c r="AB613" i="3"/>
  <c r="Z613" i="3"/>
  <c r="AD551" i="3"/>
  <c r="Z551" i="3"/>
  <c r="W551" i="3"/>
  <c r="AF551" i="3"/>
  <c r="AA551" i="3"/>
  <c r="AB551" i="3"/>
  <c r="AE551" i="3"/>
  <c r="X551" i="3"/>
  <c r="AC551" i="3"/>
  <c r="AC693" i="3"/>
  <c r="AE693" i="3"/>
  <c r="AD693" i="3"/>
  <c r="AA693" i="3"/>
  <c r="X693" i="3"/>
  <c r="AB693" i="3"/>
  <c r="AF693" i="3"/>
  <c r="Z693" i="3"/>
  <c r="W693" i="3"/>
  <c r="AC639" i="3"/>
  <c r="X639" i="3"/>
  <c r="AF639" i="3"/>
  <c r="W639" i="3"/>
  <c r="Z639" i="3"/>
  <c r="AA639" i="3"/>
  <c r="AB639" i="3"/>
  <c r="AE639" i="3"/>
  <c r="AD639" i="3"/>
  <c r="AD583" i="3"/>
  <c r="W583" i="3"/>
  <c r="Z583" i="3"/>
  <c r="AA583" i="3"/>
  <c r="AF583" i="3"/>
  <c r="AE583" i="3"/>
  <c r="AB583" i="3"/>
  <c r="X583" i="3"/>
  <c r="AC583" i="3"/>
  <c r="AC714" i="3"/>
  <c r="X714" i="3"/>
  <c r="AB714" i="3"/>
  <c r="AD714" i="3"/>
  <c r="AF714" i="3"/>
  <c r="Z714" i="3"/>
  <c r="AE714" i="3"/>
  <c r="AA714" i="3"/>
  <c r="W714" i="3"/>
  <c r="Z633" i="3"/>
  <c r="AF633" i="3"/>
  <c r="AD633" i="3"/>
  <c r="AB633" i="3"/>
  <c r="W633" i="3"/>
  <c r="AA633" i="3"/>
  <c r="AE633" i="3"/>
  <c r="X633" i="3"/>
  <c r="AC633" i="3"/>
  <c r="X577" i="3"/>
  <c r="AB577" i="3"/>
  <c r="AC577" i="3"/>
  <c r="W577" i="3"/>
  <c r="AA577" i="3"/>
  <c r="AF577" i="3"/>
  <c r="AD577" i="3"/>
  <c r="AE577" i="3"/>
  <c r="Z577" i="3"/>
  <c r="AC528" i="3"/>
  <c r="AD528" i="3"/>
  <c r="W528" i="3"/>
  <c r="AA528" i="3"/>
  <c r="X528" i="3"/>
  <c r="AB528" i="3"/>
  <c r="AF528" i="3"/>
  <c r="Z528" i="3"/>
  <c r="AE528" i="3"/>
  <c r="AB686" i="3"/>
  <c r="AE686" i="3"/>
  <c r="AF686" i="3"/>
  <c r="AA686" i="3"/>
  <c r="W686" i="3"/>
  <c r="AC686" i="3"/>
  <c r="AD686" i="3"/>
  <c r="X686" i="3"/>
  <c r="Z686" i="3"/>
  <c r="X620" i="3"/>
  <c r="AB620" i="3"/>
  <c r="AD620" i="3"/>
  <c r="W620" i="3"/>
  <c r="AA620" i="3"/>
  <c r="AE620" i="3"/>
  <c r="AC620" i="3"/>
  <c r="AF620" i="3"/>
  <c r="Z620" i="3"/>
  <c r="AA546" i="3"/>
  <c r="X546" i="3"/>
  <c r="W546" i="3"/>
  <c r="AB546" i="3"/>
  <c r="AC546" i="3"/>
  <c r="AF546" i="3"/>
  <c r="AD546" i="3"/>
  <c r="Z546" i="3"/>
  <c r="AE546" i="3"/>
  <c r="W938" i="3"/>
  <c r="X938" i="3"/>
  <c r="AA938" i="3"/>
  <c r="AB938" i="3"/>
  <c r="AC938" i="3"/>
  <c r="AE938" i="3"/>
  <c r="AF938" i="3"/>
  <c r="Z938" i="3"/>
  <c r="AD938" i="3"/>
  <c r="X999" i="3"/>
  <c r="AA999" i="3"/>
  <c r="Z999" i="3"/>
  <c r="AD999" i="3"/>
  <c r="AF999" i="3"/>
  <c r="Y999" i="3"/>
  <c r="AC999" i="3"/>
  <c r="AE999" i="3"/>
  <c r="W999" i="3"/>
  <c r="AB999" i="3"/>
  <c r="X935" i="3"/>
  <c r="AA935" i="3"/>
  <c r="Z935" i="3"/>
  <c r="AD935" i="3"/>
  <c r="AF935" i="3"/>
  <c r="AC935" i="3"/>
  <c r="AE935" i="3"/>
  <c r="W935" i="3"/>
  <c r="AB935" i="3"/>
  <c r="AA964" i="3"/>
  <c r="AB964" i="3"/>
  <c r="AF964" i="3"/>
  <c r="AE964" i="3"/>
  <c r="W964" i="3"/>
  <c r="Z964" i="3"/>
  <c r="AD964" i="3"/>
  <c r="AC964" i="3"/>
  <c r="X964" i="3"/>
  <c r="W908" i="3"/>
  <c r="AB908" i="3"/>
  <c r="AE908" i="3"/>
  <c r="AF908" i="3"/>
  <c r="AA908" i="3"/>
  <c r="AD908" i="3"/>
  <c r="AC908" i="3"/>
  <c r="X908" i="3"/>
  <c r="Z908" i="3"/>
  <c r="AA931" i="3"/>
  <c r="Z931" i="3"/>
  <c r="AD931" i="3"/>
  <c r="AE931" i="3"/>
  <c r="AC931" i="3"/>
  <c r="X931" i="3"/>
  <c r="AF931" i="3"/>
  <c r="W931" i="3"/>
  <c r="AB931" i="3"/>
  <c r="W910" i="3"/>
  <c r="AB910" i="3"/>
  <c r="AC910" i="3"/>
  <c r="AE910" i="3"/>
  <c r="AF910" i="3"/>
  <c r="X910" i="3"/>
  <c r="AA910" i="3"/>
  <c r="Z910" i="3"/>
  <c r="AD910" i="3"/>
  <c r="AB946" i="3"/>
  <c r="AC946" i="3"/>
  <c r="AE946" i="3"/>
  <c r="AF946" i="3"/>
  <c r="W946" i="3"/>
  <c r="X946" i="3"/>
  <c r="AA946" i="3"/>
  <c r="Z946" i="3"/>
  <c r="AD946" i="3"/>
  <c r="X909" i="3"/>
  <c r="AA909" i="3"/>
  <c r="AE909" i="3"/>
  <c r="AF909" i="3"/>
  <c r="Z909" i="3"/>
  <c r="AC909" i="3"/>
  <c r="AD909" i="3"/>
  <c r="W909" i="3"/>
  <c r="AB909" i="3"/>
  <c r="AF961" i="3"/>
  <c r="Z961" i="3"/>
  <c r="AD961" i="3"/>
  <c r="X961" i="3"/>
  <c r="W961" i="3"/>
  <c r="AC961" i="3"/>
  <c r="AB961" i="3"/>
  <c r="AA961" i="3"/>
  <c r="AE961" i="3"/>
  <c r="X868" i="3"/>
  <c r="AA868" i="3"/>
  <c r="AE868" i="3"/>
  <c r="AC868" i="3"/>
  <c r="AF868" i="3"/>
  <c r="Z868" i="3"/>
  <c r="AD868" i="3"/>
  <c r="W868" i="3"/>
  <c r="AB868" i="3"/>
  <c r="AE958" i="3"/>
  <c r="AF958" i="3"/>
  <c r="W958" i="3"/>
  <c r="X958" i="3"/>
  <c r="AA958" i="3"/>
  <c r="AB958" i="3"/>
  <c r="AC958" i="3"/>
  <c r="Z958" i="3"/>
  <c r="AD958" i="3"/>
  <c r="X965" i="3"/>
  <c r="AC965" i="3"/>
  <c r="AA965" i="3"/>
  <c r="AE965" i="3"/>
  <c r="Z965" i="3"/>
  <c r="AD965" i="3"/>
  <c r="AF965" i="3"/>
  <c r="W965" i="3"/>
  <c r="AB965" i="3"/>
  <c r="AD955" i="3"/>
  <c r="AF955" i="3"/>
  <c r="AA955" i="3"/>
  <c r="AE955" i="3"/>
  <c r="W955" i="3"/>
  <c r="AB955" i="3"/>
  <c r="AC955" i="3"/>
  <c r="X955" i="3"/>
  <c r="Z955" i="3"/>
  <c r="X850" i="3"/>
  <c r="AC850" i="3"/>
  <c r="AD850" i="3"/>
  <c r="W850" i="3"/>
  <c r="AA850" i="3"/>
  <c r="AE850" i="3"/>
  <c r="Z850" i="3"/>
  <c r="AB850" i="3"/>
  <c r="AF850" i="3"/>
  <c r="X804" i="3"/>
  <c r="AC804" i="3"/>
  <c r="AF804" i="3"/>
  <c r="AA804" i="3"/>
  <c r="AE804" i="3"/>
  <c r="Z804" i="3"/>
  <c r="AD804" i="3"/>
  <c r="W804" i="3"/>
  <c r="AB804" i="3"/>
  <c r="AD722" i="3"/>
  <c r="AA722" i="3"/>
  <c r="W722" i="3"/>
  <c r="AC722" i="3"/>
  <c r="X722" i="3"/>
  <c r="AB722" i="3"/>
  <c r="AF722" i="3"/>
  <c r="Z722" i="3"/>
  <c r="AE722" i="3"/>
  <c r="X911" i="3"/>
  <c r="AA911" i="3"/>
  <c r="AF911" i="3"/>
  <c r="Z911" i="3"/>
  <c r="AD911" i="3"/>
  <c r="AE911" i="3"/>
  <c r="AC911" i="3"/>
  <c r="W911" i="3"/>
  <c r="AB911" i="3"/>
  <c r="W849" i="3"/>
  <c r="AA849" i="3"/>
  <c r="AE849" i="3"/>
  <c r="Z849" i="3"/>
  <c r="AD849" i="3"/>
  <c r="AB849" i="3"/>
  <c r="AC849" i="3"/>
  <c r="AF849" i="3"/>
  <c r="X849" i="3"/>
  <c r="W769" i="3"/>
  <c r="AF769" i="3"/>
  <c r="AA769" i="3"/>
  <c r="AB769" i="3"/>
  <c r="AC769" i="3"/>
  <c r="X769" i="3"/>
  <c r="AE769" i="3"/>
  <c r="Z769" i="3"/>
  <c r="AD769" i="3"/>
  <c r="AC837" i="3"/>
  <c r="W837" i="3"/>
  <c r="AA837" i="3"/>
  <c r="AE837" i="3"/>
  <c r="Z837" i="3"/>
  <c r="AD837" i="3"/>
  <c r="AB837" i="3"/>
  <c r="AF837" i="3"/>
  <c r="X837" i="3"/>
  <c r="W778" i="3"/>
  <c r="AE778" i="3"/>
  <c r="AF778" i="3"/>
  <c r="AA778" i="3"/>
  <c r="AC778" i="3"/>
  <c r="X778" i="3"/>
  <c r="Z778" i="3"/>
  <c r="AB778" i="3"/>
  <c r="AD778" i="3"/>
  <c r="AF658" i="3"/>
  <c r="AA658" i="3"/>
  <c r="W658" i="3"/>
  <c r="AC658" i="3"/>
  <c r="AD658" i="3"/>
  <c r="X658" i="3"/>
  <c r="Z658" i="3"/>
  <c r="AB658" i="3"/>
  <c r="AE658" i="3"/>
  <c r="W881" i="3"/>
  <c r="AA881" i="3"/>
  <c r="AE881" i="3"/>
  <c r="Z881" i="3"/>
  <c r="AD881" i="3"/>
  <c r="AB881" i="3"/>
  <c r="AC881" i="3"/>
  <c r="AF881" i="3"/>
  <c r="X881" i="3"/>
  <c r="AC817" i="3"/>
  <c r="W817" i="3"/>
  <c r="AA817" i="3"/>
  <c r="AE817" i="3"/>
  <c r="AB817" i="3"/>
  <c r="Z817" i="3"/>
  <c r="AD817" i="3"/>
  <c r="AF817" i="3"/>
  <c r="X817" i="3"/>
  <c r="Z755" i="3"/>
  <c r="AE755" i="3"/>
  <c r="AD755" i="3"/>
  <c r="X755" i="3"/>
  <c r="AB755" i="3"/>
  <c r="AF755" i="3"/>
  <c r="AA755" i="3"/>
  <c r="W755" i="3"/>
  <c r="AC755" i="3"/>
  <c r="X826" i="3"/>
  <c r="AC826" i="3"/>
  <c r="Z826" i="3"/>
  <c r="AD826" i="3"/>
  <c r="AF826" i="3"/>
  <c r="W826" i="3"/>
  <c r="AA826" i="3"/>
  <c r="AE826" i="3"/>
  <c r="AB826" i="3"/>
  <c r="W782" i="3"/>
  <c r="AA782" i="3"/>
  <c r="AE782" i="3"/>
  <c r="AF782" i="3"/>
  <c r="AB782" i="3"/>
  <c r="AC782" i="3"/>
  <c r="X782" i="3"/>
  <c r="Z782" i="3"/>
  <c r="AD782" i="3"/>
  <c r="W672" i="3"/>
  <c r="AA672" i="3"/>
  <c r="AC672" i="3"/>
  <c r="Z672" i="3"/>
  <c r="AD672" i="3"/>
  <c r="X672" i="3"/>
  <c r="AB672" i="3"/>
  <c r="AF672" i="3"/>
  <c r="AE672" i="3"/>
  <c r="X852" i="3"/>
  <c r="AE852" i="3"/>
  <c r="Z852" i="3"/>
  <c r="AD852" i="3"/>
  <c r="AC852" i="3"/>
  <c r="AF852" i="3"/>
  <c r="W852" i="3"/>
  <c r="AA852" i="3"/>
  <c r="AB852" i="3"/>
  <c r="W777" i="3"/>
  <c r="AA777" i="3"/>
  <c r="AF777" i="3"/>
  <c r="X777" i="3"/>
  <c r="Z777" i="3"/>
  <c r="AE777" i="3"/>
  <c r="AD777" i="3"/>
  <c r="AC777" i="3"/>
  <c r="AB777" i="3"/>
  <c r="W688" i="3"/>
  <c r="AA688" i="3"/>
  <c r="X688" i="3"/>
  <c r="Z688" i="3"/>
  <c r="AB688" i="3"/>
  <c r="AF688" i="3"/>
  <c r="AD688" i="3"/>
  <c r="AE688" i="3"/>
  <c r="AC688" i="3"/>
  <c r="X858" i="3"/>
  <c r="W858" i="3"/>
  <c r="AA858" i="3"/>
  <c r="AE858" i="3"/>
  <c r="Z858" i="3"/>
  <c r="AD858" i="3"/>
  <c r="AF858" i="3"/>
  <c r="AC858" i="3"/>
  <c r="AB858" i="3"/>
  <c r="AC805" i="3"/>
  <c r="Z805" i="3"/>
  <c r="AD805" i="3"/>
  <c r="W805" i="3"/>
  <c r="AA805" i="3"/>
  <c r="AB805" i="3"/>
  <c r="AE805" i="3"/>
  <c r="AF805" i="3"/>
  <c r="X805" i="3"/>
  <c r="AC728" i="3"/>
  <c r="AD728" i="3"/>
  <c r="Z728" i="3"/>
  <c r="X728" i="3"/>
  <c r="AA728" i="3"/>
  <c r="AB728" i="3"/>
  <c r="AF728" i="3"/>
  <c r="W728" i="3"/>
  <c r="AE728" i="3"/>
  <c r="AC845" i="3"/>
  <c r="AD845" i="3"/>
  <c r="W845" i="3"/>
  <c r="AA845" i="3"/>
  <c r="AB845" i="3"/>
  <c r="AE845" i="3"/>
  <c r="AF845" i="3"/>
  <c r="X845" i="3"/>
  <c r="Z845" i="3"/>
  <c r="W781" i="3"/>
  <c r="AA781" i="3"/>
  <c r="AF781" i="3"/>
  <c r="Z781" i="3"/>
  <c r="AC781" i="3"/>
  <c r="AD781" i="3"/>
  <c r="X781" i="3"/>
  <c r="AE781" i="3"/>
  <c r="AB781" i="3"/>
  <c r="AE598" i="3"/>
  <c r="X598" i="3"/>
  <c r="AC598" i="3"/>
  <c r="AD598" i="3"/>
  <c r="Z598" i="3"/>
  <c r="W598" i="3"/>
  <c r="AF598" i="3"/>
  <c r="AA598" i="3"/>
  <c r="AB598" i="3"/>
  <c r="W726" i="3"/>
  <c r="AC726" i="3"/>
  <c r="AD726" i="3"/>
  <c r="X726" i="3"/>
  <c r="AB726" i="3"/>
  <c r="AF726" i="3"/>
  <c r="Z726" i="3"/>
  <c r="AE726" i="3"/>
  <c r="AA726" i="3"/>
  <c r="AB649" i="3"/>
  <c r="AA649" i="3"/>
  <c r="AF649" i="3"/>
  <c r="W649" i="3"/>
  <c r="AC649" i="3"/>
  <c r="AD649" i="3"/>
  <c r="Z649" i="3"/>
  <c r="X649" i="3"/>
  <c r="AE649" i="3"/>
  <c r="W591" i="3"/>
  <c r="Z591" i="3"/>
  <c r="AA591" i="3"/>
  <c r="AF591" i="3"/>
  <c r="AE591" i="3"/>
  <c r="AB591" i="3"/>
  <c r="X591" i="3"/>
  <c r="AC591" i="3"/>
  <c r="AD591" i="3"/>
  <c r="AA533" i="3"/>
  <c r="AD533" i="3"/>
  <c r="Z533" i="3"/>
  <c r="AE533" i="3"/>
  <c r="X533" i="3"/>
  <c r="W533" i="3"/>
  <c r="AB533" i="3"/>
  <c r="AF533" i="3"/>
  <c r="AC533" i="3"/>
  <c r="W580" i="3"/>
  <c r="AA580" i="3"/>
  <c r="AE580" i="3"/>
  <c r="Z580" i="3"/>
  <c r="AF580" i="3"/>
  <c r="AD580" i="3"/>
  <c r="AB580" i="3"/>
  <c r="X580" i="3"/>
  <c r="AC580" i="3"/>
  <c r="W529" i="3"/>
  <c r="Z529" i="3"/>
  <c r="AC529" i="3"/>
  <c r="AA529" i="3"/>
  <c r="X529" i="3"/>
  <c r="AB529" i="3"/>
  <c r="AF529" i="3"/>
  <c r="AE529" i="3"/>
  <c r="AD529" i="3"/>
  <c r="AC509" i="3"/>
  <c r="AE509" i="3"/>
  <c r="W509" i="3"/>
  <c r="AF509" i="3"/>
  <c r="AA509" i="3"/>
  <c r="Z509" i="3"/>
  <c r="AD509" i="3"/>
  <c r="X509" i="3"/>
  <c r="AB509" i="3"/>
  <c r="AE725" i="3"/>
  <c r="X725" i="3"/>
  <c r="AD725" i="3"/>
  <c r="AB725" i="3"/>
  <c r="AF725" i="3"/>
  <c r="AA725" i="3"/>
  <c r="W725" i="3"/>
  <c r="AC725" i="3"/>
  <c r="Z725" i="3"/>
  <c r="AF671" i="3"/>
  <c r="Z671" i="3"/>
  <c r="AE671" i="3"/>
  <c r="AA671" i="3"/>
  <c r="W671" i="3"/>
  <c r="AC671" i="3"/>
  <c r="X671" i="3"/>
  <c r="AB671" i="3"/>
  <c r="AD671" i="3"/>
  <c r="AB595" i="3"/>
  <c r="X595" i="3"/>
  <c r="AC595" i="3"/>
  <c r="AD595" i="3"/>
  <c r="W595" i="3"/>
  <c r="Z595" i="3"/>
  <c r="AA595" i="3"/>
  <c r="AF595" i="3"/>
  <c r="AE595" i="3"/>
  <c r="AE736" i="3"/>
  <c r="AA736" i="3"/>
  <c r="X736" i="3"/>
  <c r="W736" i="3"/>
  <c r="AB736" i="3"/>
  <c r="AC736" i="3"/>
  <c r="AF736" i="3"/>
  <c r="AD736" i="3"/>
  <c r="Z736" i="3"/>
  <c r="AA670" i="3"/>
  <c r="W670" i="3"/>
  <c r="AC670" i="3"/>
  <c r="AD670" i="3"/>
  <c r="X670" i="3"/>
  <c r="Z670" i="3"/>
  <c r="AB670" i="3"/>
  <c r="AE670" i="3"/>
  <c r="AF670" i="3"/>
  <c r="AB609" i="3"/>
  <c r="AA609" i="3"/>
  <c r="AE609" i="3"/>
  <c r="AD609" i="3"/>
  <c r="Z609" i="3"/>
  <c r="AF609" i="3"/>
  <c r="X609" i="3"/>
  <c r="W609" i="3"/>
  <c r="AC609" i="3"/>
  <c r="AA536" i="3"/>
  <c r="AD536" i="3"/>
  <c r="W536" i="3"/>
  <c r="Z536" i="3"/>
  <c r="AE536" i="3"/>
  <c r="X536" i="3"/>
  <c r="AB536" i="3"/>
  <c r="AF536" i="3"/>
  <c r="AC536" i="3"/>
  <c r="AB683" i="3"/>
  <c r="AD683" i="3"/>
  <c r="AF683" i="3"/>
  <c r="Z683" i="3"/>
  <c r="AE683" i="3"/>
  <c r="AA683" i="3"/>
  <c r="W683" i="3"/>
  <c r="AC683" i="3"/>
  <c r="X683" i="3"/>
  <c r="AD636" i="3"/>
  <c r="W636" i="3"/>
  <c r="AA636" i="3"/>
  <c r="AE636" i="3"/>
  <c r="Z636" i="3"/>
  <c r="X636" i="3"/>
  <c r="AC636" i="3"/>
  <c r="AB636" i="3"/>
  <c r="AF636" i="3"/>
  <c r="X573" i="3"/>
  <c r="AB573" i="3"/>
  <c r="AE573" i="3"/>
  <c r="AC573" i="3"/>
  <c r="W573" i="3"/>
  <c r="AF573" i="3"/>
  <c r="AD573" i="3"/>
  <c r="AA573" i="3"/>
  <c r="Z573" i="3"/>
  <c r="AA700" i="3"/>
  <c r="X700" i="3"/>
  <c r="AE700" i="3"/>
  <c r="AB700" i="3"/>
  <c r="Z700" i="3"/>
  <c r="AF700" i="3"/>
  <c r="AD700" i="3"/>
  <c r="AC700" i="3"/>
  <c r="W700" i="3"/>
  <c r="AD629" i="3"/>
  <c r="Z629" i="3"/>
  <c r="W629" i="3"/>
  <c r="AF629" i="3"/>
  <c r="AA629" i="3"/>
  <c r="AB629" i="3"/>
  <c r="AE629" i="3"/>
  <c r="X629" i="3"/>
  <c r="AC629" i="3"/>
  <c r="AC571" i="3"/>
  <c r="AD571" i="3"/>
  <c r="W571" i="3"/>
  <c r="Z571" i="3"/>
  <c r="AA571" i="3"/>
  <c r="AF571" i="3"/>
  <c r="AE571" i="3"/>
  <c r="AB571" i="3"/>
  <c r="X571" i="3"/>
  <c r="W525" i="3"/>
  <c r="AA525" i="3"/>
  <c r="AF525" i="3"/>
  <c r="AE525" i="3"/>
  <c r="AC525" i="3"/>
  <c r="X525" i="3"/>
  <c r="Z525" i="3"/>
  <c r="AB525" i="3"/>
  <c r="AD525" i="3"/>
  <c r="W660" i="3"/>
  <c r="AA660" i="3"/>
  <c r="AD660" i="3"/>
  <c r="AC660" i="3"/>
  <c r="X660" i="3"/>
  <c r="AE660" i="3"/>
  <c r="AB660" i="3"/>
  <c r="Z660" i="3"/>
  <c r="AF660" i="3"/>
  <c r="AD607" i="3"/>
  <c r="AC607" i="3"/>
  <c r="Z607" i="3"/>
  <c r="AF607" i="3"/>
  <c r="W607" i="3"/>
  <c r="AA607" i="3"/>
  <c r="AE607" i="3"/>
  <c r="AB607" i="3"/>
  <c r="X607" i="3"/>
  <c r="AE540" i="3"/>
  <c r="Z540" i="3"/>
  <c r="AA540" i="3"/>
  <c r="AC540" i="3"/>
  <c r="AD540" i="3"/>
  <c r="W540" i="3"/>
  <c r="X540" i="3"/>
  <c r="AB540" i="3"/>
  <c r="AF540" i="3"/>
  <c r="W1000" i="3"/>
  <c r="Y1000" i="3"/>
  <c r="AE1000" i="3"/>
  <c r="AA1000" i="3"/>
  <c r="AB1000" i="3"/>
  <c r="AF1000" i="3"/>
  <c r="Z1000" i="3"/>
  <c r="AD1000" i="3"/>
  <c r="AC1000" i="3"/>
  <c r="X1000" i="3"/>
  <c r="W936" i="3"/>
  <c r="AA936" i="3"/>
  <c r="AB936" i="3"/>
  <c r="AE936" i="3"/>
  <c r="AF936" i="3"/>
  <c r="Z936" i="3"/>
  <c r="AD936" i="3"/>
  <c r="AC936" i="3"/>
  <c r="X936" i="3"/>
  <c r="AF985" i="3"/>
  <c r="AE985" i="3"/>
  <c r="AA985" i="3"/>
  <c r="X985" i="3"/>
  <c r="AC985" i="3"/>
  <c r="Z985" i="3"/>
  <c r="AD985" i="3"/>
  <c r="W985" i="3"/>
  <c r="AB985" i="3"/>
  <c r="Y985" i="3"/>
  <c r="W906" i="3"/>
  <c r="AA906" i="3"/>
  <c r="AB906" i="3"/>
  <c r="AC906" i="3"/>
  <c r="AE906" i="3"/>
  <c r="AF906" i="3"/>
  <c r="X906" i="3"/>
  <c r="Z906" i="3"/>
  <c r="AD906" i="3"/>
  <c r="AE950" i="3"/>
  <c r="AA950" i="3"/>
  <c r="AB950" i="3"/>
  <c r="AC950" i="3"/>
  <c r="AF950" i="3"/>
  <c r="W950" i="3"/>
  <c r="X950" i="3"/>
  <c r="Z950" i="3"/>
  <c r="AD950" i="3"/>
  <c r="AF905" i="3"/>
  <c r="Z905" i="3"/>
  <c r="AA905" i="3"/>
  <c r="AD905" i="3"/>
  <c r="W905" i="3"/>
  <c r="AB905" i="3"/>
  <c r="AE905" i="3"/>
  <c r="X905" i="3"/>
  <c r="AC905" i="3"/>
  <c r="AF928" i="3"/>
  <c r="AB928" i="3"/>
  <c r="AE928" i="3"/>
  <c r="W928" i="3"/>
  <c r="AA928" i="3"/>
  <c r="Z928" i="3"/>
  <c r="AD928" i="3"/>
  <c r="AC928" i="3"/>
  <c r="X928" i="3"/>
  <c r="AD884" i="3"/>
  <c r="W884" i="3"/>
  <c r="AE884" i="3"/>
  <c r="AB884" i="3"/>
  <c r="AC884" i="3"/>
  <c r="X884" i="3"/>
  <c r="AA884" i="3"/>
  <c r="AF884" i="3"/>
  <c r="Z884" i="3"/>
  <c r="AE944" i="3"/>
  <c r="AF944" i="3"/>
  <c r="W944" i="3"/>
  <c r="AA944" i="3"/>
  <c r="AB944" i="3"/>
  <c r="Z944" i="3"/>
  <c r="AD944" i="3"/>
  <c r="AC944" i="3"/>
  <c r="X944" i="3"/>
  <c r="AC870" i="3"/>
  <c r="X870" i="3"/>
  <c r="W870" i="3"/>
  <c r="AA870" i="3"/>
  <c r="AE870" i="3"/>
  <c r="Z870" i="3"/>
  <c r="AF870" i="3"/>
  <c r="AB870" i="3"/>
  <c r="AD870" i="3"/>
  <c r="X959" i="3"/>
  <c r="Z959" i="3"/>
  <c r="AD959" i="3"/>
  <c r="AC959" i="3"/>
  <c r="AA959" i="3"/>
  <c r="AE959" i="3"/>
  <c r="W959" i="3"/>
  <c r="AF959" i="3"/>
  <c r="AB959" i="3"/>
  <c r="AA995" i="3"/>
  <c r="Z995" i="3"/>
  <c r="AD995" i="3"/>
  <c r="Y995" i="3"/>
  <c r="AE995" i="3"/>
  <c r="AC995" i="3"/>
  <c r="X995" i="3"/>
  <c r="AF995" i="3"/>
  <c r="W995" i="3"/>
  <c r="AB995" i="3"/>
  <c r="W956" i="3"/>
  <c r="AA956" i="3"/>
  <c r="AB956" i="3"/>
  <c r="AE956" i="3"/>
  <c r="AF956" i="3"/>
  <c r="AD956" i="3"/>
  <c r="Z956" i="3"/>
  <c r="AC956" i="3"/>
  <c r="X956" i="3"/>
  <c r="AE992" i="3"/>
  <c r="AF992" i="3"/>
  <c r="W992" i="3"/>
  <c r="Y992" i="3"/>
  <c r="AA992" i="3"/>
  <c r="AB992" i="3"/>
  <c r="Z992" i="3"/>
  <c r="AD992" i="3"/>
  <c r="AC992" i="3"/>
  <c r="X992" i="3"/>
  <c r="X941" i="3"/>
  <c r="AF941" i="3"/>
  <c r="AA941" i="3"/>
  <c r="Z941" i="3"/>
  <c r="AC941" i="3"/>
  <c r="AD941" i="3"/>
  <c r="W941" i="3"/>
  <c r="AB941" i="3"/>
  <c r="AE941" i="3"/>
  <c r="AC844" i="3"/>
  <c r="W844" i="3"/>
  <c r="AA844" i="3"/>
  <c r="AE844" i="3"/>
  <c r="AF844" i="3"/>
  <c r="Z844" i="3"/>
  <c r="AB844" i="3"/>
  <c r="X844" i="3"/>
  <c r="AD844" i="3"/>
  <c r="X800" i="3"/>
  <c r="AC800" i="3"/>
  <c r="W800" i="3"/>
  <c r="AF800" i="3"/>
  <c r="AA800" i="3"/>
  <c r="AE800" i="3"/>
  <c r="Z800" i="3"/>
  <c r="AD800" i="3"/>
  <c r="AB800" i="3"/>
  <c r="X709" i="3"/>
  <c r="Z709" i="3"/>
  <c r="AB709" i="3"/>
  <c r="AE709" i="3"/>
  <c r="AF709" i="3"/>
  <c r="AA709" i="3"/>
  <c r="W709" i="3"/>
  <c r="AC709" i="3"/>
  <c r="AD709" i="3"/>
  <c r="AC894" i="3"/>
  <c r="AB894" i="3"/>
  <c r="W894" i="3"/>
  <c r="Z894" i="3"/>
  <c r="AE894" i="3"/>
  <c r="AD894" i="3"/>
  <c r="AA894" i="3"/>
  <c r="AF894" i="3"/>
  <c r="X894" i="3"/>
  <c r="AD843" i="3"/>
  <c r="W843" i="3"/>
  <c r="AA843" i="3"/>
  <c r="AE843" i="3"/>
  <c r="Z843" i="3"/>
  <c r="AB843" i="3"/>
  <c r="AC843" i="3"/>
  <c r="AF843" i="3"/>
  <c r="X843" i="3"/>
  <c r="AC761" i="3"/>
  <c r="W761" i="3"/>
  <c r="AA761" i="3"/>
  <c r="AD761" i="3"/>
  <c r="AF761" i="3"/>
  <c r="Z761" i="3"/>
  <c r="AE761" i="3"/>
  <c r="X761" i="3"/>
  <c r="AB761" i="3"/>
  <c r="X830" i="3"/>
  <c r="AC830" i="3"/>
  <c r="W830" i="3"/>
  <c r="AA830" i="3"/>
  <c r="AE830" i="3"/>
  <c r="AF830" i="3"/>
  <c r="Z830" i="3"/>
  <c r="AB830" i="3"/>
  <c r="AD830" i="3"/>
  <c r="AA772" i="3"/>
  <c r="AB772" i="3"/>
  <c r="AC772" i="3"/>
  <c r="AE772" i="3"/>
  <c r="AF772" i="3"/>
  <c r="W772" i="3"/>
  <c r="X772" i="3"/>
  <c r="Z772" i="3"/>
  <c r="AD772" i="3"/>
  <c r="W642" i="3"/>
  <c r="AC642" i="3"/>
  <c r="AD642" i="3"/>
  <c r="X642" i="3"/>
  <c r="Z642" i="3"/>
  <c r="AB642" i="3"/>
  <c r="AE642" i="3"/>
  <c r="AF642" i="3"/>
  <c r="AA642" i="3"/>
  <c r="AC875" i="3"/>
  <c r="AB875" i="3"/>
  <c r="W875" i="3"/>
  <c r="AA875" i="3"/>
  <c r="AE875" i="3"/>
  <c r="Z875" i="3"/>
  <c r="AD875" i="3"/>
  <c r="AF875" i="3"/>
  <c r="X875" i="3"/>
  <c r="AB799" i="3"/>
  <c r="AC799" i="3"/>
  <c r="AA799" i="3"/>
  <c r="AE799" i="3"/>
  <c r="Z799" i="3"/>
  <c r="AD799" i="3"/>
  <c r="W799" i="3"/>
  <c r="AF799" i="3"/>
  <c r="X799" i="3"/>
  <c r="AD752" i="3"/>
  <c r="W752" i="3"/>
  <c r="AC752" i="3"/>
  <c r="X752" i="3"/>
  <c r="AB752" i="3"/>
  <c r="AF752" i="3"/>
  <c r="AA752" i="3"/>
  <c r="Z752" i="3"/>
  <c r="AE752" i="3"/>
  <c r="AC823" i="3"/>
  <c r="AA823" i="3"/>
  <c r="AE823" i="3"/>
  <c r="Z823" i="3"/>
  <c r="AD823" i="3"/>
  <c r="AB823" i="3"/>
  <c r="AF823" i="3"/>
  <c r="X823" i="3"/>
  <c r="W823" i="3"/>
  <c r="X776" i="3"/>
  <c r="AE776" i="3"/>
  <c r="AF776" i="3"/>
  <c r="W776" i="3"/>
  <c r="AA776" i="3"/>
  <c r="AB776" i="3"/>
  <c r="AC776" i="3"/>
  <c r="Z776" i="3"/>
  <c r="AD776" i="3"/>
  <c r="X654" i="3"/>
  <c r="Z654" i="3"/>
  <c r="AB654" i="3"/>
  <c r="AE654" i="3"/>
  <c r="AF654" i="3"/>
  <c r="AA654" i="3"/>
  <c r="W654" i="3"/>
  <c r="AC654" i="3"/>
  <c r="AD654" i="3"/>
  <c r="AC847" i="3"/>
  <c r="AE847" i="3"/>
  <c r="Z847" i="3"/>
  <c r="AD847" i="3"/>
  <c r="W847" i="3"/>
  <c r="AB847" i="3"/>
  <c r="AA847" i="3"/>
  <c r="AF847" i="3"/>
  <c r="X847" i="3"/>
  <c r="W760" i="3"/>
  <c r="Z760" i="3"/>
  <c r="AC760" i="3"/>
  <c r="AD760" i="3"/>
  <c r="X760" i="3"/>
  <c r="AB760" i="3"/>
  <c r="AE760" i="3"/>
  <c r="AF760" i="3"/>
  <c r="AA760" i="3"/>
  <c r="W652" i="3"/>
  <c r="AA652" i="3"/>
  <c r="AE652" i="3"/>
  <c r="Z652" i="3"/>
  <c r="AC652" i="3"/>
  <c r="X652" i="3"/>
  <c r="AB652" i="3"/>
  <c r="AD652" i="3"/>
  <c r="AF652" i="3"/>
  <c r="AC851" i="3"/>
  <c r="Z851" i="3"/>
  <c r="AD851" i="3"/>
  <c r="W851" i="3"/>
  <c r="AA851" i="3"/>
  <c r="AB851" i="3"/>
  <c r="AF851" i="3"/>
  <c r="X851" i="3"/>
  <c r="AE851" i="3"/>
  <c r="AC801" i="3"/>
  <c r="W801" i="3"/>
  <c r="AA801" i="3"/>
  <c r="AE801" i="3"/>
  <c r="AB801" i="3"/>
  <c r="Z801" i="3"/>
  <c r="AD801" i="3"/>
  <c r="AF801" i="3"/>
  <c r="X801" i="3"/>
  <c r="W668" i="3"/>
  <c r="AA668" i="3"/>
  <c r="AC668" i="3"/>
  <c r="AB668" i="3"/>
  <c r="AF668" i="3"/>
  <c r="AE668" i="3"/>
  <c r="Z668" i="3"/>
  <c r="AD668" i="3"/>
  <c r="X668" i="3"/>
  <c r="W839" i="3"/>
  <c r="AA839" i="3"/>
  <c r="AE839" i="3"/>
  <c r="Z839" i="3"/>
  <c r="AD839" i="3"/>
  <c r="AC839" i="3"/>
  <c r="AB839" i="3"/>
  <c r="AF839" i="3"/>
  <c r="X839" i="3"/>
  <c r="X767" i="3"/>
  <c r="AA767" i="3"/>
  <c r="AC767" i="3"/>
  <c r="AE767" i="3"/>
  <c r="AF767" i="3"/>
  <c r="Z767" i="3"/>
  <c r="AD767" i="3"/>
  <c r="AB767" i="3"/>
  <c r="W767" i="3"/>
  <c r="Z563" i="3"/>
  <c r="AC563" i="3"/>
  <c r="AD563" i="3"/>
  <c r="AB563" i="3"/>
  <c r="W563" i="3"/>
  <c r="AA563" i="3"/>
  <c r="AF563" i="3"/>
  <c r="AE563" i="3"/>
  <c r="X563" i="3"/>
  <c r="AD720" i="3"/>
  <c r="Z720" i="3"/>
  <c r="X720" i="3"/>
  <c r="AE720" i="3"/>
  <c r="AB720" i="3"/>
  <c r="AA720" i="3"/>
  <c r="AF720" i="3"/>
  <c r="W720" i="3"/>
  <c r="AC720" i="3"/>
  <c r="W643" i="3"/>
  <c r="AA643" i="3"/>
  <c r="AC643" i="3"/>
  <c r="AD643" i="3"/>
  <c r="AB643" i="3"/>
  <c r="AF643" i="3"/>
  <c r="AE643" i="3"/>
  <c r="Z643" i="3"/>
  <c r="X643" i="3"/>
  <c r="X581" i="3"/>
  <c r="AB581" i="3"/>
  <c r="AC581" i="3"/>
  <c r="W581" i="3"/>
  <c r="AA581" i="3"/>
  <c r="AE581" i="3"/>
  <c r="AF581" i="3"/>
  <c r="AD581" i="3"/>
  <c r="Z581" i="3"/>
  <c r="AE527" i="3"/>
  <c r="X527" i="3"/>
  <c r="AB527" i="3"/>
  <c r="Z527" i="3"/>
  <c r="AF527" i="3"/>
  <c r="AD527" i="3"/>
  <c r="AA527" i="3"/>
  <c r="W527" i="3"/>
  <c r="AC527" i="3"/>
  <c r="AD574" i="3"/>
  <c r="Z574" i="3"/>
  <c r="W574" i="3"/>
  <c r="AF574" i="3"/>
  <c r="AA574" i="3"/>
  <c r="AB574" i="3"/>
  <c r="AE574" i="3"/>
  <c r="X574" i="3"/>
  <c r="AC574" i="3"/>
  <c r="W523" i="3"/>
  <c r="AC523" i="3"/>
  <c r="AD523" i="3"/>
  <c r="AA523" i="3"/>
  <c r="AB523" i="3"/>
  <c r="X523" i="3"/>
  <c r="AE523" i="3"/>
  <c r="AF523" i="3"/>
  <c r="Z523" i="3"/>
  <c r="AC507" i="3"/>
  <c r="AE507" i="3"/>
  <c r="W507" i="3"/>
  <c r="AD507" i="3"/>
  <c r="AA507" i="3"/>
  <c r="X507" i="3"/>
  <c r="AB507" i="3"/>
  <c r="AF507" i="3"/>
  <c r="Z507" i="3"/>
  <c r="W723" i="3"/>
  <c r="AA723" i="3"/>
  <c r="AC723" i="3"/>
  <c r="X723" i="3"/>
  <c r="AB723" i="3"/>
  <c r="AE723" i="3"/>
  <c r="Z723" i="3"/>
  <c r="AD723" i="3"/>
  <c r="AF723" i="3"/>
  <c r="X667" i="3"/>
  <c r="AB667" i="3"/>
  <c r="AD667" i="3"/>
  <c r="AF667" i="3"/>
  <c r="Z667" i="3"/>
  <c r="AE667" i="3"/>
  <c r="AA667" i="3"/>
  <c r="W667" i="3"/>
  <c r="AC667" i="3"/>
  <c r="X585" i="3"/>
  <c r="AB585" i="3"/>
  <c r="AF585" i="3"/>
  <c r="AD585" i="3"/>
  <c r="Z585" i="3"/>
  <c r="W585" i="3"/>
  <c r="AA585" i="3"/>
  <c r="AC585" i="3"/>
  <c r="AE585" i="3"/>
  <c r="AD705" i="3"/>
  <c r="X705" i="3"/>
  <c r="Z705" i="3"/>
  <c r="AB705" i="3"/>
  <c r="AE705" i="3"/>
  <c r="AF705" i="3"/>
  <c r="AA705" i="3"/>
  <c r="W705" i="3"/>
  <c r="AC705" i="3"/>
  <c r="AB666" i="3"/>
  <c r="AE666" i="3"/>
  <c r="AF666" i="3"/>
  <c r="AA666" i="3"/>
  <c r="W666" i="3"/>
  <c r="AC666" i="3"/>
  <c r="AD666" i="3"/>
  <c r="X666" i="3"/>
  <c r="Z666" i="3"/>
  <c r="X600" i="3"/>
  <c r="AC600" i="3"/>
  <c r="W600" i="3"/>
  <c r="AA600" i="3"/>
  <c r="AD600" i="3"/>
  <c r="AE600" i="3"/>
  <c r="Z600" i="3"/>
  <c r="AF600" i="3"/>
  <c r="AB600" i="3"/>
  <c r="Z526" i="3"/>
  <c r="AE526" i="3"/>
  <c r="AD526" i="3"/>
  <c r="AA526" i="3"/>
  <c r="X526" i="3"/>
  <c r="AF526" i="3"/>
  <c r="AB526" i="3"/>
  <c r="W526" i="3"/>
  <c r="AC526" i="3"/>
  <c r="Z677" i="3"/>
  <c r="X677" i="3"/>
  <c r="AE677" i="3"/>
  <c r="AB677" i="3"/>
  <c r="AA677" i="3"/>
  <c r="AF677" i="3"/>
  <c r="W677" i="3"/>
  <c r="AC677" i="3"/>
  <c r="AD677" i="3"/>
  <c r="X634" i="3"/>
  <c r="AB634" i="3"/>
  <c r="AD634" i="3"/>
  <c r="AF634" i="3"/>
  <c r="Z634" i="3"/>
  <c r="W634" i="3"/>
  <c r="AC634" i="3"/>
  <c r="AA634" i="3"/>
  <c r="AE634" i="3"/>
  <c r="AD550" i="3"/>
  <c r="Z550" i="3"/>
  <c r="AF550" i="3"/>
  <c r="AB550" i="3"/>
  <c r="W550" i="3"/>
  <c r="X550" i="3"/>
  <c r="AA550" i="3"/>
  <c r="AC550" i="3"/>
  <c r="AE550" i="3"/>
  <c r="AD695" i="3"/>
  <c r="AF695" i="3"/>
  <c r="Z695" i="3"/>
  <c r="AE695" i="3"/>
  <c r="AA695" i="3"/>
  <c r="AC695" i="3"/>
  <c r="X695" i="3"/>
  <c r="W695" i="3"/>
  <c r="AB695" i="3"/>
  <c r="AC625" i="3"/>
  <c r="AD625" i="3"/>
  <c r="Z625" i="3"/>
  <c r="W625" i="3"/>
  <c r="AF625" i="3"/>
  <c r="AA625" i="3"/>
  <c r="AB625" i="3"/>
  <c r="AE625" i="3"/>
  <c r="X625" i="3"/>
  <c r="Z567" i="3"/>
  <c r="AC567" i="3"/>
  <c r="AD567" i="3"/>
  <c r="AB567" i="3"/>
  <c r="AF567" i="3"/>
  <c r="W567" i="3"/>
  <c r="AA567" i="3"/>
  <c r="AE567" i="3"/>
  <c r="X567" i="3"/>
  <c r="Z721" i="3"/>
  <c r="AE721" i="3"/>
  <c r="AA721" i="3"/>
  <c r="W721" i="3"/>
  <c r="AC721" i="3"/>
  <c r="AD721" i="3"/>
  <c r="X721" i="3"/>
  <c r="AB721" i="3"/>
  <c r="AF721" i="3"/>
  <c r="AA656" i="3"/>
  <c r="AC656" i="3"/>
  <c r="W656" i="3"/>
  <c r="X656" i="3"/>
  <c r="Z656" i="3"/>
  <c r="AB656" i="3"/>
  <c r="AF656" i="3"/>
  <c r="AD656" i="3"/>
  <c r="AE656" i="3"/>
  <c r="W602" i="3"/>
  <c r="AF602" i="3"/>
  <c r="AA602" i="3"/>
  <c r="AB602" i="3"/>
  <c r="AE602" i="3"/>
  <c r="X602" i="3"/>
  <c r="AC602" i="3"/>
  <c r="AD602" i="3"/>
  <c r="Z602" i="3"/>
  <c r="Z532" i="3"/>
  <c r="AA532" i="3"/>
  <c r="AD532" i="3"/>
  <c r="AE532" i="3"/>
  <c r="W532" i="3"/>
  <c r="AC532" i="3"/>
  <c r="X532" i="3"/>
  <c r="AB532" i="3"/>
  <c r="AF532" i="3"/>
  <c r="W986" i="3"/>
  <c r="AA986" i="3"/>
  <c r="X986" i="3"/>
  <c r="AB986" i="3"/>
  <c r="Y986" i="3"/>
  <c r="AC986" i="3"/>
  <c r="AE986" i="3"/>
  <c r="AF986" i="3"/>
  <c r="Z986" i="3"/>
  <c r="AD986" i="3"/>
  <c r="AA902" i="3"/>
  <c r="AC902" i="3"/>
  <c r="W902" i="3"/>
  <c r="X902" i="3"/>
  <c r="AB902" i="3"/>
  <c r="AE902" i="3"/>
  <c r="AF902" i="3"/>
  <c r="Z902" i="3"/>
  <c r="AD902" i="3"/>
  <c r="X983" i="3"/>
  <c r="AF983" i="3"/>
  <c r="AA983" i="3"/>
  <c r="Z983" i="3"/>
  <c r="AC983" i="3"/>
  <c r="AD983" i="3"/>
  <c r="AE983" i="3"/>
  <c r="W983" i="3"/>
  <c r="AB983" i="3"/>
  <c r="X903" i="3"/>
  <c r="AA903" i="3"/>
  <c r="AC903" i="3"/>
  <c r="Z903" i="3"/>
  <c r="AD903" i="3"/>
  <c r="AE903" i="3"/>
  <c r="W903" i="3"/>
  <c r="AB903" i="3"/>
  <c r="AF903" i="3"/>
  <c r="AA948" i="3"/>
  <c r="AB948" i="3"/>
  <c r="AE948" i="3"/>
  <c r="AF948" i="3"/>
  <c r="W948" i="3"/>
  <c r="Z948" i="3"/>
  <c r="AD948" i="3"/>
  <c r="AC948" i="3"/>
  <c r="X948" i="3"/>
  <c r="AB893" i="3"/>
  <c r="AA893" i="3"/>
  <c r="Z893" i="3"/>
  <c r="AD893" i="3"/>
  <c r="W893" i="3"/>
  <c r="AC893" i="3"/>
  <c r="AE893" i="3"/>
  <c r="X893" i="3"/>
  <c r="AF893" i="3"/>
  <c r="AB923" i="3"/>
  <c r="AC923" i="3"/>
  <c r="X923" i="3"/>
  <c r="AA923" i="3"/>
  <c r="Z923" i="3"/>
  <c r="AD923" i="3"/>
  <c r="AF923" i="3"/>
  <c r="AE923" i="3"/>
  <c r="W923" i="3"/>
  <c r="AC874" i="3"/>
  <c r="AD874" i="3"/>
  <c r="AF874" i="3"/>
  <c r="X874" i="3"/>
  <c r="W874" i="3"/>
  <c r="AA874" i="3"/>
  <c r="AE874" i="3"/>
  <c r="Z874" i="3"/>
  <c r="AB874" i="3"/>
  <c r="AB930" i="3"/>
  <c r="AC930" i="3"/>
  <c r="AE930" i="3"/>
  <c r="AF930" i="3"/>
  <c r="W930" i="3"/>
  <c r="X930" i="3"/>
  <c r="AA930" i="3"/>
  <c r="Z930" i="3"/>
  <c r="AD930" i="3"/>
  <c r="AA996" i="3"/>
  <c r="AB996" i="3"/>
  <c r="AE996" i="3"/>
  <c r="AF996" i="3"/>
  <c r="W996" i="3"/>
  <c r="Y996" i="3"/>
  <c r="Z996" i="3"/>
  <c r="AD996" i="3"/>
  <c r="AC996" i="3"/>
  <c r="X996" i="3"/>
  <c r="AF945" i="3"/>
  <c r="X945" i="3"/>
  <c r="W945" i="3"/>
  <c r="AC945" i="3"/>
  <c r="AB945" i="3"/>
  <c r="AE945" i="3"/>
  <c r="AA945" i="3"/>
  <c r="Z945" i="3"/>
  <c r="AD945" i="3"/>
  <c r="X949" i="3"/>
  <c r="AA949" i="3"/>
  <c r="Z949" i="3"/>
  <c r="AD949" i="3"/>
  <c r="W949" i="3"/>
  <c r="AB949" i="3"/>
  <c r="AC949" i="3"/>
  <c r="AE949" i="3"/>
  <c r="AF949" i="3"/>
  <c r="AE942" i="3"/>
  <c r="AF942" i="3"/>
  <c r="W942" i="3"/>
  <c r="X942" i="3"/>
  <c r="AA942" i="3"/>
  <c r="AB942" i="3"/>
  <c r="AC942" i="3"/>
  <c r="Z942" i="3"/>
  <c r="AD942" i="3"/>
  <c r="AF993" i="3"/>
  <c r="AA993" i="3"/>
  <c r="Y993" i="3"/>
  <c r="AE993" i="3"/>
  <c r="Z993" i="3"/>
  <c r="AD993" i="3"/>
  <c r="X993" i="3"/>
  <c r="W993" i="3"/>
  <c r="AC993" i="3"/>
  <c r="AB993" i="3"/>
  <c r="Z939" i="3"/>
  <c r="AA939" i="3"/>
  <c r="AD939" i="3"/>
  <c r="AC939" i="3"/>
  <c r="X939" i="3"/>
  <c r="AE939" i="3"/>
  <c r="W939" i="3"/>
  <c r="AB939" i="3"/>
  <c r="AF939" i="3"/>
  <c r="AC838" i="3"/>
  <c r="AF838" i="3"/>
  <c r="X838" i="3"/>
  <c r="AA838" i="3"/>
  <c r="AE838" i="3"/>
  <c r="Z838" i="3"/>
  <c r="AD838" i="3"/>
  <c r="AB838" i="3"/>
  <c r="W838" i="3"/>
  <c r="X798" i="3"/>
  <c r="AB798" i="3"/>
  <c r="AC798" i="3"/>
  <c r="AF798" i="3"/>
  <c r="W798" i="3"/>
  <c r="AA798" i="3"/>
  <c r="AE798" i="3"/>
  <c r="Z798" i="3"/>
  <c r="AD798" i="3"/>
  <c r="W680" i="3"/>
  <c r="AA680" i="3"/>
  <c r="AF680" i="3"/>
  <c r="AC680" i="3"/>
  <c r="AE680" i="3"/>
  <c r="Z680" i="3"/>
  <c r="X680" i="3"/>
  <c r="AD680" i="3"/>
  <c r="AB680" i="3"/>
  <c r="AB889" i="3"/>
  <c r="W889" i="3"/>
  <c r="AA889" i="3"/>
  <c r="Z889" i="3"/>
  <c r="AD889" i="3"/>
  <c r="AE889" i="3"/>
  <c r="AC889" i="3"/>
  <c r="X889" i="3"/>
  <c r="AF889" i="3"/>
  <c r="X824" i="3"/>
  <c r="AC824" i="3"/>
  <c r="W824" i="3"/>
  <c r="AA824" i="3"/>
  <c r="AF824" i="3"/>
  <c r="AE824" i="3"/>
  <c r="Z824" i="3"/>
  <c r="AD824" i="3"/>
  <c r="AB824" i="3"/>
  <c r="AD757" i="3"/>
  <c r="W757" i="3"/>
  <c r="AA757" i="3"/>
  <c r="AC757" i="3"/>
  <c r="AF757" i="3"/>
  <c r="X757" i="3"/>
  <c r="AB757" i="3"/>
  <c r="AE757" i="3"/>
  <c r="Z757" i="3"/>
  <c r="AC827" i="3"/>
  <c r="AB827" i="3"/>
  <c r="W827" i="3"/>
  <c r="AA827" i="3"/>
  <c r="AE827" i="3"/>
  <c r="Z827" i="3"/>
  <c r="AD827" i="3"/>
  <c r="AF827" i="3"/>
  <c r="X827" i="3"/>
  <c r="X764" i="3"/>
  <c r="AF764" i="3"/>
  <c r="AB764" i="3"/>
  <c r="W764" i="3"/>
  <c r="AA764" i="3"/>
  <c r="AE764" i="3"/>
  <c r="AC764" i="3"/>
  <c r="Z764" i="3"/>
  <c r="AD764" i="3"/>
  <c r="X618" i="3"/>
  <c r="AB618" i="3"/>
  <c r="AD618" i="3"/>
  <c r="Z618" i="3"/>
  <c r="W618" i="3"/>
  <c r="AA618" i="3"/>
  <c r="AF618" i="3"/>
  <c r="AE618" i="3"/>
  <c r="AC618" i="3"/>
  <c r="AE861" i="3"/>
  <c r="Z861" i="3"/>
  <c r="AD861" i="3"/>
  <c r="W861" i="3"/>
  <c r="AB861" i="3"/>
  <c r="AA861" i="3"/>
  <c r="AC861" i="3"/>
  <c r="AF861" i="3"/>
  <c r="X861" i="3"/>
  <c r="W797" i="3"/>
  <c r="AA797" i="3"/>
  <c r="AF797" i="3"/>
  <c r="AB797" i="3"/>
  <c r="Z797" i="3"/>
  <c r="AD797" i="3"/>
  <c r="AE797" i="3"/>
  <c r="X797" i="3"/>
  <c r="AC797" i="3"/>
  <c r="W745" i="3"/>
  <c r="AA745" i="3"/>
  <c r="AC745" i="3"/>
  <c r="AD745" i="3"/>
  <c r="X745" i="3"/>
  <c r="AB745" i="3"/>
  <c r="Z745" i="3"/>
  <c r="AF745" i="3"/>
  <c r="AE745" i="3"/>
  <c r="X810" i="3"/>
  <c r="AC810" i="3"/>
  <c r="Z810" i="3"/>
  <c r="AD810" i="3"/>
  <c r="AF810" i="3"/>
  <c r="W810" i="3"/>
  <c r="AA810" i="3"/>
  <c r="AE810" i="3"/>
  <c r="AB810" i="3"/>
  <c r="AD762" i="3"/>
  <c r="W762" i="3"/>
  <c r="AE762" i="3"/>
  <c r="Z762" i="3"/>
  <c r="X762" i="3"/>
  <c r="AA762" i="3"/>
  <c r="AB762" i="3"/>
  <c r="AC762" i="3"/>
  <c r="AF762" i="3"/>
  <c r="AF572" i="3"/>
  <c r="AB572" i="3"/>
  <c r="X572" i="3"/>
  <c r="AC572" i="3"/>
  <c r="W572" i="3"/>
  <c r="AA572" i="3"/>
  <c r="AD572" i="3"/>
  <c r="AE572" i="3"/>
  <c r="Z572" i="3"/>
  <c r="X832" i="3"/>
  <c r="AC832" i="3"/>
  <c r="AE832" i="3"/>
  <c r="Z832" i="3"/>
  <c r="AD832" i="3"/>
  <c r="AF832" i="3"/>
  <c r="W832" i="3"/>
  <c r="AB832" i="3"/>
  <c r="AA832" i="3"/>
  <c r="Z751" i="3"/>
  <c r="AE751" i="3"/>
  <c r="AD751" i="3"/>
  <c r="X751" i="3"/>
  <c r="AB751" i="3"/>
  <c r="AF751" i="3"/>
  <c r="AA751" i="3"/>
  <c r="W751" i="3"/>
  <c r="AC751" i="3"/>
  <c r="X608" i="3"/>
  <c r="AC608" i="3"/>
  <c r="W608" i="3"/>
  <c r="AA608" i="3"/>
  <c r="AE608" i="3"/>
  <c r="Z608" i="3"/>
  <c r="AF608" i="3"/>
  <c r="AB608" i="3"/>
  <c r="AD608" i="3"/>
  <c r="X846" i="3"/>
  <c r="W846" i="3"/>
  <c r="AC846" i="3"/>
  <c r="AA846" i="3"/>
  <c r="AF846" i="3"/>
  <c r="AE846" i="3"/>
  <c r="Z846" i="3"/>
  <c r="AD846" i="3"/>
  <c r="AB846" i="3"/>
  <c r="W780" i="3"/>
  <c r="X780" i="3"/>
  <c r="AA780" i="3"/>
  <c r="AB780" i="3"/>
  <c r="AC780" i="3"/>
  <c r="AF780" i="3"/>
  <c r="AE780" i="3"/>
  <c r="Z780" i="3"/>
  <c r="AD780" i="3"/>
  <c r="X630" i="3"/>
  <c r="AB630" i="3"/>
  <c r="AD630" i="3"/>
  <c r="Z630" i="3"/>
  <c r="W630" i="3"/>
  <c r="AA630" i="3"/>
  <c r="AF630" i="3"/>
  <c r="AE630" i="3"/>
  <c r="AC630" i="3"/>
  <c r="X828" i="3"/>
  <c r="AC828" i="3"/>
  <c r="AF828" i="3"/>
  <c r="W828" i="3"/>
  <c r="AA828" i="3"/>
  <c r="AE828" i="3"/>
  <c r="Z828" i="3"/>
  <c r="AD828" i="3"/>
  <c r="AB828" i="3"/>
  <c r="W750" i="3"/>
  <c r="AA750" i="3"/>
  <c r="AE750" i="3"/>
  <c r="AB750" i="3"/>
  <c r="AD750" i="3"/>
  <c r="AF750" i="3"/>
  <c r="Z750" i="3"/>
  <c r="AC750" i="3"/>
  <c r="X750" i="3"/>
  <c r="W539" i="3"/>
  <c r="Z539" i="3"/>
  <c r="AD539" i="3"/>
  <c r="AE539" i="3"/>
  <c r="X539" i="3"/>
  <c r="AB539" i="3"/>
  <c r="AC539" i="3"/>
  <c r="AF539" i="3"/>
  <c r="AA539" i="3"/>
  <c r="W716" i="3"/>
  <c r="AC716" i="3"/>
  <c r="AD716" i="3"/>
  <c r="Z716" i="3"/>
  <c r="X716" i="3"/>
  <c r="AE716" i="3"/>
  <c r="AB716" i="3"/>
  <c r="AA716" i="3"/>
  <c r="AF716" i="3"/>
  <c r="AE631" i="3"/>
  <c r="Z631" i="3"/>
  <c r="AF631" i="3"/>
  <c r="AB631" i="3"/>
  <c r="X631" i="3"/>
  <c r="AC631" i="3"/>
  <c r="W631" i="3"/>
  <c r="AA631" i="3"/>
  <c r="AD631" i="3"/>
  <c r="X575" i="3"/>
  <c r="AC575" i="3"/>
  <c r="AD575" i="3"/>
  <c r="W575" i="3"/>
  <c r="Z575" i="3"/>
  <c r="AA575" i="3"/>
  <c r="AF575" i="3"/>
  <c r="AE575" i="3"/>
  <c r="AB575" i="3"/>
  <c r="X637" i="3"/>
  <c r="AC637" i="3"/>
  <c r="AA637" i="3"/>
  <c r="AE637" i="3"/>
  <c r="AB637" i="3"/>
  <c r="AD637" i="3"/>
  <c r="Z637" i="3"/>
  <c r="AF637" i="3"/>
  <c r="W637" i="3"/>
  <c r="X569" i="3"/>
  <c r="AB569" i="3"/>
  <c r="AF569" i="3"/>
  <c r="AD569" i="3"/>
  <c r="W569" i="3"/>
  <c r="Z569" i="3"/>
  <c r="AA569" i="3"/>
  <c r="AC569" i="3"/>
  <c r="AE569" i="3"/>
  <c r="AC521" i="3"/>
  <c r="AE521" i="3"/>
  <c r="W521" i="3"/>
  <c r="X521" i="3"/>
  <c r="AF521" i="3"/>
  <c r="AA521" i="3"/>
  <c r="Z521" i="3"/>
  <c r="AD521" i="3"/>
  <c r="AB521" i="3"/>
  <c r="AC505" i="3"/>
  <c r="AE505" i="3"/>
  <c r="W505" i="3"/>
  <c r="X505" i="3"/>
  <c r="AF505" i="3"/>
  <c r="AA505" i="3"/>
  <c r="AB505" i="3"/>
  <c r="Z505" i="3"/>
  <c r="AD505" i="3"/>
  <c r="AA712" i="3"/>
  <c r="AD712" i="3"/>
  <c r="X712" i="3"/>
  <c r="AB712" i="3"/>
  <c r="AE712" i="3"/>
  <c r="Z712" i="3"/>
  <c r="AC712" i="3"/>
  <c r="AF712" i="3"/>
  <c r="W712" i="3"/>
  <c r="W663" i="3"/>
  <c r="AC663" i="3"/>
  <c r="X663" i="3"/>
  <c r="AB663" i="3"/>
  <c r="AD663" i="3"/>
  <c r="AF663" i="3"/>
  <c r="Z663" i="3"/>
  <c r="AE663" i="3"/>
  <c r="AA663" i="3"/>
  <c r="AD579" i="3"/>
  <c r="W579" i="3"/>
  <c r="Z579" i="3"/>
  <c r="AA579" i="3"/>
  <c r="AF579" i="3"/>
  <c r="AE579" i="3"/>
  <c r="AB579" i="3"/>
  <c r="X579" i="3"/>
  <c r="AC579" i="3"/>
  <c r="AC701" i="3"/>
  <c r="AD701" i="3"/>
  <c r="X701" i="3"/>
  <c r="Z701" i="3"/>
  <c r="AB701" i="3"/>
  <c r="AE701" i="3"/>
  <c r="AF701" i="3"/>
  <c r="AA701" i="3"/>
  <c r="W701" i="3"/>
  <c r="AD662" i="3"/>
  <c r="X662" i="3"/>
  <c r="Z662" i="3"/>
  <c r="AB662" i="3"/>
  <c r="AE662" i="3"/>
  <c r="AF662" i="3"/>
  <c r="AA662" i="3"/>
  <c r="W662" i="3"/>
  <c r="AC662" i="3"/>
  <c r="AC594" i="3"/>
  <c r="AD594" i="3"/>
  <c r="Z594" i="3"/>
  <c r="W594" i="3"/>
  <c r="AF594" i="3"/>
  <c r="AA594" i="3"/>
  <c r="AB594" i="3"/>
  <c r="AE594" i="3"/>
  <c r="X594" i="3"/>
  <c r="W730" i="3"/>
  <c r="AD730" i="3"/>
  <c r="AC730" i="3"/>
  <c r="AA730" i="3"/>
  <c r="X730" i="3"/>
  <c r="AB730" i="3"/>
  <c r="AF730" i="3"/>
  <c r="Z730" i="3"/>
  <c r="AE730" i="3"/>
  <c r="AD673" i="3"/>
  <c r="Z673" i="3"/>
  <c r="X673" i="3"/>
  <c r="AE673" i="3"/>
  <c r="AB673" i="3"/>
  <c r="AA673" i="3"/>
  <c r="AF673" i="3"/>
  <c r="W673" i="3"/>
  <c r="AC673" i="3"/>
  <c r="X623" i="3"/>
  <c r="AC623" i="3"/>
  <c r="W623" i="3"/>
  <c r="AA623" i="3"/>
  <c r="AD623" i="3"/>
  <c r="AE623" i="3"/>
  <c r="Z623" i="3"/>
  <c r="AF623" i="3"/>
  <c r="AB623" i="3"/>
  <c r="AD548" i="3"/>
  <c r="Z548" i="3"/>
  <c r="AE548" i="3"/>
  <c r="AC548" i="3"/>
  <c r="X548" i="3"/>
  <c r="AB548" i="3"/>
  <c r="AF548" i="3"/>
  <c r="AA548" i="3"/>
  <c r="W548" i="3"/>
  <c r="AA692" i="3"/>
  <c r="AE692" i="3"/>
  <c r="W692" i="3"/>
  <c r="X692" i="3"/>
  <c r="AC692" i="3"/>
  <c r="AB692" i="3"/>
  <c r="AF692" i="3"/>
  <c r="AD692" i="3"/>
  <c r="Z692" i="3"/>
  <c r="W617" i="3"/>
  <c r="AF617" i="3"/>
  <c r="AA617" i="3"/>
  <c r="AB617" i="3"/>
  <c r="AE617" i="3"/>
  <c r="X617" i="3"/>
  <c r="AC617" i="3"/>
  <c r="AD617" i="3"/>
  <c r="Z617" i="3"/>
  <c r="X558" i="3"/>
  <c r="AB558" i="3"/>
  <c r="AD558" i="3"/>
  <c r="AF558" i="3"/>
  <c r="Z558" i="3"/>
  <c r="AC558" i="3"/>
  <c r="W558" i="3"/>
  <c r="AA558" i="3"/>
  <c r="AE558" i="3"/>
  <c r="AA717" i="3"/>
  <c r="W717" i="3"/>
  <c r="AC717" i="3"/>
  <c r="AD717" i="3"/>
  <c r="X717" i="3"/>
  <c r="Z717" i="3"/>
  <c r="AB717" i="3"/>
  <c r="AE717" i="3"/>
  <c r="AF717" i="3"/>
  <c r="AC650" i="3"/>
  <c r="AD650" i="3"/>
  <c r="X650" i="3"/>
  <c r="Z650" i="3"/>
  <c r="AB650" i="3"/>
  <c r="AE650" i="3"/>
  <c r="AF650" i="3"/>
  <c r="AA650" i="3"/>
  <c r="W650" i="3"/>
  <c r="AE592" i="3"/>
  <c r="Z592" i="3"/>
  <c r="AF592" i="3"/>
  <c r="AB592" i="3"/>
  <c r="X592" i="3"/>
  <c r="AC592" i="3"/>
  <c r="W592" i="3"/>
  <c r="AA592" i="3"/>
  <c r="AD592" i="3"/>
  <c r="W524" i="3"/>
  <c r="X524" i="3"/>
  <c r="AB524" i="3"/>
  <c r="AD524" i="3"/>
  <c r="AF524" i="3"/>
  <c r="Z524" i="3"/>
  <c r="AE524" i="3"/>
  <c r="AC524" i="3"/>
  <c r="AA524" i="3"/>
  <c r="W984" i="3"/>
  <c r="AB984" i="3"/>
  <c r="Y984" i="3"/>
  <c r="AE984" i="3"/>
  <c r="AA984" i="3"/>
  <c r="AF984" i="3"/>
  <c r="Z984" i="3"/>
  <c r="AD984" i="3"/>
  <c r="AC984" i="3"/>
  <c r="X984" i="3"/>
  <c r="X899" i="3"/>
  <c r="AC899" i="3"/>
  <c r="AF899" i="3"/>
  <c r="AA899" i="3"/>
  <c r="Z899" i="3"/>
  <c r="AD899" i="3"/>
  <c r="AE899" i="3"/>
  <c r="W899" i="3"/>
  <c r="AB899" i="3"/>
  <c r="AF969" i="3"/>
  <c r="Z969" i="3"/>
  <c r="AD969" i="3"/>
  <c r="AA969" i="3"/>
  <c r="W969" i="3"/>
  <c r="AB969" i="3"/>
  <c r="AE969" i="3"/>
  <c r="AC969" i="3"/>
  <c r="X969" i="3"/>
  <c r="X901" i="3"/>
  <c r="AC901" i="3"/>
  <c r="AA901" i="3"/>
  <c r="AE901" i="3"/>
  <c r="AF901" i="3"/>
  <c r="Z901" i="3"/>
  <c r="AD901" i="3"/>
  <c r="W901" i="3"/>
  <c r="AB901" i="3"/>
  <c r="AA934" i="3"/>
  <c r="AB934" i="3"/>
  <c r="AC934" i="3"/>
  <c r="AE934" i="3"/>
  <c r="AF934" i="3"/>
  <c r="W934" i="3"/>
  <c r="X934" i="3"/>
  <c r="Z934" i="3"/>
  <c r="AD934" i="3"/>
  <c r="Z885" i="3"/>
  <c r="AD885" i="3"/>
  <c r="AA885" i="3"/>
  <c r="X885" i="3"/>
  <c r="AF885" i="3"/>
  <c r="AB885" i="3"/>
  <c r="W885" i="3"/>
  <c r="AC885" i="3"/>
  <c r="AE885" i="3"/>
  <c r="X922" i="3"/>
  <c r="AB922" i="3"/>
  <c r="AC922" i="3"/>
  <c r="AE922" i="3"/>
  <c r="AF922" i="3"/>
  <c r="W922" i="3"/>
  <c r="AA922" i="3"/>
  <c r="Z922" i="3"/>
  <c r="AD922" i="3"/>
  <c r="Y998" i="3"/>
  <c r="AA998" i="3"/>
  <c r="AB998" i="3"/>
  <c r="AC998" i="3"/>
  <c r="AE998" i="3"/>
  <c r="AF998" i="3"/>
  <c r="W998" i="3"/>
  <c r="X998" i="3"/>
  <c r="Z998" i="3"/>
  <c r="AD998" i="3"/>
  <c r="X927" i="3"/>
  <c r="AA927" i="3"/>
  <c r="Z927" i="3"/>
  <c r="AF927" i="3"/>
  <c r="AD927" i="3"/>
  <c r="AE927" i="3"/>
  <c r="W927" i="3"/>
  <c r="AC927" i="3"/>
  <c r="AB927" i="3"/>
  <c r="W979" i="3"/>
  <c r="AB979" i="3"/>
  <c r="AA979" i="3"/>
  <c r="AC979" i="3"/>
  <c r="X979" i="3"/>
  <c r="AF979" i="3"/>
  <c r="Z979" i="3"/>
  <c r="AD979" i="3"/>
  <c r="AE979" i="3"/>
  <c r="X943" i="3"/>
  <c r="AC943" i="3"/>
  <c r="Z943" i="3"/>
  <c r="AD943" i="3"/>
  <c r="AF943" i="3"/>
  <c r="AE943" i="3"/>
  <c r="W943" i="3"/>
  <c r="AB943" i="3"/>
  <c r="AA943" i="3"/>
  <c r="AE976" i="3"/>
  <c r="AF976" i="3"/>
  <c r="W976" i="3"/>
  <c r="AA976" i="3"/>
  <c r="AB976" i="3"/>
  <c r="Z976" i="3"/>
  <c r="AD976" i="3"/>
  <c r="AC976" i="3"/>
  <c r="X976" i="3"/>
  <c r="W940" i="3"/>
  <c r="AA940" i="3"/>
  <c r="AB940" i="3"/>
  <c r="AE940" i="3"/>
  <c r="AF940" i="3"/>
  <c r="AD940" i="3"/>
  <c r="AC940" i="3"/>
  <c r="Z940" i="3"/>
  <c r="X940" i="3"/>
  <c r="X989" i="3"/>
  <c r="AA989" i="3"/>
  <c r="W989" i="3"/>
  <c r="AB989" i="3"/>
  <c r="AF989" i="3"/>
  <c r="Y989" i="3"/>
  <c r="AE989" i="3"/>
  <c r="Z989" i="3"/>
  <c r="AD989" i="3"/>
  <c r="AC989" i="3"/>
  <c r="W904" i="3"/>
  <c r="AA904" i="3"/>
  <c r="AB904" i="3"/>
  <c r="AE904" i="3"/>
  <c r="AF904" i="3"/>
  <c r="Z904" i="3"/>
  <c r="AD904" i="3"/>
  <c r="AC904" i="3"/>
  <c r="X904" i="3"/>
  <c r="X834" i="3"/>
  <c r="AC834" i="3"/>
  <c r="W834" i="3"/>
  <c r="AF834" i="3"/>
  <c r="AA834" i="3"/>
  <c r="AE834" i="3"/>
  <c r="Z834" i="3"/>
  <c r="AD834" i="3"/>
  <c r="AB834" i="3"/>
  <c r="W790" i="3"/>
  <c r="AA790" i="3"/>
  <c r="AE790" i="3"/>
  <c r="AF790" i="3"/>
  <c r="AC790" i="3"/>
  <c r="X790" i="3"/>
  <c r="Z790" i="3"/>
  <c r="AD790" i="3"/>
  <c r="AB790" i="3"/>
  <c r="W664" i="3"/>
  <c r="AA664" i="3"/>
  <c r="AC664" i="3"/>
  <c r="X664" i="3"/>
  <c r="AB664" i="3"/>
  <c r="AE664" i="3"/>
  <c r="AF664" i="3"/>
  <c r="Z664" i="3"/>
  <c r="AD664" i="3"/>
  <c r="AC883" i="3"/>
  <c r="AD883" i="3"/>
  <c r="AA883" i="3"/>
  <c r="W883" i="3"/>
  <c r="AE883" i="3"/>
  <c r="AF883" i="3"/>
  <c r="X883" i="3"/>
  <c r="Z883" i="3"/>
  <c r="AB883" i="3"/>
  <c r="AC821" i="3"/>
  <c r="Z821" i="3"/>
  <c r="AD821" i="3"/>
  <c r="W821" i="3"/>
  <c r="AA821" i="3"/>
  <c r="AE821" i="3"/>
  <c r="AF821" i="3"/>
  <c r="X821" i="3"/>
  <c r="AB821" i="3"/>
  <c r="AF588" i="3"/>
  <c r="AB588" i="3"/>
  <c r="X588" i="3"/>
  <c r="AC588" i="3"/>
  <c r="W588" i="3"/>
  <c r="AA588" i="3"/>
  <c r="AD588" i="3"/>
  <c r="AE588" i="3"/>
  <c r="Z588" i="3"/>
  <c r="X814" i="3"/>
  <c r="AC814" i="3"/>
  <c r="W814" i="3"/>
  <c r="AA814" i="3"/>
  <c r="AE814" i="3"/>
  <c r="AF814" i="3"/>
  <c r="Z814" i="3"/>
  <c r="AB814" i="3"/>
  <c r="AD814" i="3"/>
  <c r="W753" i="3"/>
  <c r="AA753" i="3"/>
  <c r="AC753" i="3"/>
  <c r="AD753" i="3"/>
  <c r="X753" i="3"/>
  <c r="AB753" i="3"/>
  <c r="AF753" i="3"/>
  <c r="Z753" i="3"/>
  <c r="AE753" i="3"/>
  <c r="AE582" i="3"/>
  <c r="X582" i="3"/>
  <c r="AC582" i="3"/>
  <c r="AD582" i="3"/>
  <c r="Z582" i="3"/>
  <c r="W582" i="3"/>
  <c r="AF582" i="3"/>
  <c r="AA582" i="3"/>
  <c r="AB582" i="3"/>
  <c r="X854" i="3"/>
  <c r="AC854" i="3"/>
  <c r="AE854" i="3"/>
  <c r="Z854" i="3"/>
  <c r="AD854" i="3"/>
  <c r="AF854" i="3"/>
  <c r="W854" i="3"/>
  <c r="AA854" i="3"/>
  <c r="AB854" i="3"/>
  <c r="AC791" i="3"/>
  <c r="AE791" i="3"/>
  <c r="AF791" i="3"/>
  <c r="X791" i="3"/>
  <c r="AA791" i="3"/>
  <c r="AB791" i="3"/>
  <c r="W791" i="3"/>
  <c r="Z791" i="3"/>
  <c r="AD791" i="3"/>
  <c r="W719" i="3"/>
  <c r="AA719" i="3"/>
  <c r="AC719" i="3"/>
  <c r="X719" i="3"/>
  <c r="AE719" i="3"/>
  <c r="AB719" i="3"/>
  <c r="Z719" i="3"/>
  <c r="AF719" i="3"/>
  <c r="AD719" i="3"/>
  <c r="X806" i="3"/>
  <c r="AC806" i="3"/>
  <c r="W806" i="3"/>
  <c r="AA806" i="3"/>
  <c r="AE806" i="3"/>
  <c r="Z806" i="3"/>
  <c r="AD806" i="3"/>
  <c r="AF806" i="3"/>
  <c r="AB806" i="3"/>
  <c r="AE744" i="3"/>
  <c r="AA744" i="3"/>
  <c r="X744" i="3"/>
  <c r="W744" i="3"/>
  <c r="AB744" i="3"/>
  <c r="AC744" i="3"/>
  <c r="AF744" i="3"/>
  <c r="AD744" i="3"/>
  <c r="Z744" i="3"/>
  <c r="W531" i="3"/>
  <c r="Z531" i="3"/>
  <c r="AD531" i="3"/>
  <c r="AE531" i="3"/>
  <c r="X531" i="3"/>
  <c r="AB531" i="3"/>
  <c r="AF531" i="3"/>
  <c r="AA531" i="3"/>
  <c r="AC531" i="3"/>
  <c r="AC829" i="3"/>
  <c r="Z829" i="3"/>
  <c r="AD829" i="3"/>
  <c r="W829" i="3"/>
  <c r="AA829" i="3"/>
  <c r="AF829" i="3"/>
  <c r="AE829" i="3"/>
  <c r="X829" i="3"/>
  <c r="AB829" i="3"/>
  <c r="X748" i="3"/>
  <c r="W748" i="3"/>
  <c r="AB748" i="3"/>
  <c r="AC748" i="3"/>
  <c r="AF748" i="3"/>
  <c r="AD748" i="3"/>
  <c r="Z748" i="3"/>
  <c r="AE748" i="3"/>
  <c r="AA748" i="3"/>
  <c r="Z568" i="3"/>
  <c r="AF568" i="3"/>
  <c r="W568" i="3"/>
  <c r="AD568" i="3"/>
  <c r="AA568" i="3"/>
  <c r="AE568" i="3"/>
  <c r="AB568" i="3"/>
  <c r="X568" i="3"/>
  <c r="AC568" i="3"/>
  <c r="X840" i="3"/>
  <c r="AC840" i="3"/>
  <c r="AE840" i="3"/>
  <c r="Z840" i="3"/>
  <c r="AD840" i="3"/>
  <c r="AF840" i="3"/>
  <c r="W840" i="3"/>
  <c r="AB840" i="3"/>
  <c r="AA840" i="3"/>
  <c r="W774" i="3"/>
  <c r="AA774" i="3"/>
  <c r="AE774" i="3"/>
  <c r="AF774" i="3"/>
  <c r="AC774" i="3"/>
  <c r="X774" i="3"/>
  <c r="AB774" i="3"/>
  <c r="Z774" i="3"/>
  <c r="AD774" i="3"/>
  <c r="AF604" i="3"/>
  <c r="AB604" i="3"/>
  <c r="X604" i="3"/>
  <c r="AC604" i="3"/>
  <c r="W604" i="3"/>
  <c r="AA604" i="3"/>
  <c r="AD604" i="3"/>
  <c r="AE604" i="3"/>
  <c r="Z604" i="3"/>
  <c r="AC825" i="3"/>
  <c r="W825" i="3"/>
  <c r="AA825" i="3"/>
  <c r="AE825" i="3"/>
  <c r="AB825" i="3"/>
  <c r="Z825" i="3"/>
  <c r="AD825" i="3"/>
  <c r="X825" i="3"/>
  <c r="AF825" i="3"/>
  <c r="W746" i="3"/>
  <c r="AA746" i="3"/>
  <c r="AE746" i="3"/>
  <c r="Z746" i="3"/>
  <c r="X746" i="3"/>
  <c r="AC746" i="3"/>
  <c r="AB746" i="3"/>
  <c r="AF746" i="3"/>
  <c r="AD746" i="3"/>
  <c r="W522" i="3"/>
  <c r="AA522" i="3"/>
  <c r="AC522" i="3"/>
  <c r="Z522" i="3"/>
  <c r="AE522" i="3"/>
  <c r="AD522" i="3"/>
  <c r="X522" i="3"/>
  <c r="AB522" i="3"/>
  <c r="AF522" i="3"/>
  <c r="AB710" i="3"/>
  <c r="AD710" i="3"/>
  <c r="AF710" i="3"/>
  <c r="Z710" i="3"/>
  <c r="AE710" i="3"/>
  <c r="AA710" i="3"/>
  <c r="W710" i="3"/>
  <c r="AC710" i="3"/>
  <c r="X710" i="3"/>
  <c r="W627" i="3"/>
  <c r="AA627" i="3"/>
  <c r="AD627" i="3"/>
  <c r="AE627" i="3"/>
  <c r="Z627" i="3"/>
  <c r="AF627" i="3"/>
  <c r="AB627" i="3"/>
  <c r="X627" i="3"/>
  <c r="AC627" i="3"/>
  <c r="X565" i="3"/>
  <c r="AB565" i="3"/>
  <c r="AC565" i="3"/>
  <c r="AD565" i="3"/>
  <c r="W565" i="3"/>
  <c r="AF565" i="3"/>
  <c r="AA565" i="3"/>
  <c r="Z565" i="3"/>
  <c r="AE565" i="3"/>
  <c r="X622" i="3"/>
  <c r="AB622" i="3"/>
  <c r="AD622" i="3"/>
  <c r="AF622" i="3"/>
  <c r="Z622" i="3"/>
  <c r="AE622" i="3"/>
  <c r="AC622" i="3"/>
  <c r="W622" i="3"/>
  <c r="AA622" i="3"/>
  <c r="AB566" i="3"/>
  <c r="AD566" i="3"/>
  <c r="Z566" i="3"/>
  <c r="AF566" i="3"/>
  <c r="X566" i="3"/>
  <c r="W566" i="3"/>
  <c r="AC566" i="3"/>
  <c r="AA566" i="3"/>
  <c r="AE566" i="3"/>
  <c r="AC519" i="3"/>
  <c r="AE519" i="3"/>
  <c r="W519" i="3"/>
  <c r="Z519" i="3"/>
  <c r="AD519" i="3"/>
  <c r="X519" i="3"/>
  <c r="AB519" i="3"/>
  <c r="AA519" i="3"/>
  <c r="AF519" i="3"/>
  <c r="AC503" i="3"/>
  <c r="AE503" i="3"/>
  <c r="W503" i="3"/>
  <c r="AD503" i="3"/>
  <c r="Z503" i="3"/>
  <c r="X503" i="3"/>
  <c r="AB503" i="3"/>
  <c r="AA503" i="3"/>
  <c r="AF503" i="3"/>
  <c r="AA706" i="3"/>
  <c r="W706" i="3"/>
  <c r="AC706" i="3"/>
  <c r="X706" i="3"/>
  <c r="AB706" i="3"/>
  <c r="AD706" i="3"/>
  <c r="AF706" i="3"/>
  <c r="Z706" i="3"/>
  <c r="AE706" i="3"/>
  <c r="AC657" i="3"/>
  <c r="AD657" i="3"/>
  <c r="Z657" i="3"/>
  <c r="X657" i="3"/>
  <c r="AE657" i="3"/>
  <c r="AB657" i="3"/>
  <c r="AA657" i="3"/>
  <c r="AF657" i="3"/>
  <c r="W657" i="3"/>
  <c r="W560" i="3"/>
  <c r="Z560" i="3"/>
  <c r="AA560" i="3"/>
  <c r="AF560" i="3"/>
  <c r="AE560" i="3"/>
  <c r="AB560" i="3"/>
  <c r="X560" i="3"/>
  <c r="AC560" i="3"/>
  <c r="AD560" i="3"/>
  <c r="AC699" i="3"/>
  <c r="AA699" i="3"/>
  <c r="W699" i="3"/>
  <c r="AE699" i="3"/>
  <c r="Z699" i="3"/>
  <c r="X699" i="3"/>
  <c r="AB699" i="3"/>
  <c r="AD699" i="3"/>
  <c r="AF699" i="3"/>
  <c r="W648" i="3"/>
  <c r="AA648" i="3"/>
  <c r="AF648" i="3"/>
  <c r="AE648" i="3"/>
  <c r="AC648" i="3"/>
  <c r="Z648" i="3"/>
  <c r="X648" i="3"/>
  <c r="AD648" i="3"/>
  <c r="AB648" i="3"/>
  <c r="X584" i="3"/>
  <c r="AC584" i="3"/>
  <c r="W584" i="3"/>
  <c r="AA584" i="3"/>
  <c r="AD584" i="3"/>
  <c r="AE584" i="3"/>
  <c r="Z584" i="3"/>
  <c r="AF584" i="3"/>
  <c r="AB584" i="3"/>
  <c r="W727" i="3"/>
  <c r="AC727" i="3"/>
  <c r="AA727" i="3"/>
  <c r="AE727" i="3"/>
  <c r="X727" i="3"/>
  <c r="AB727" i="3"/>
  <c r="AF727" i="3"/>
  <c r="AD727" i="3"/>
  <c r="Z727" i="3"/>
  <c r="W669" i="3"/>
  <c r="AC669" i="3"/>
  <c r="AD669" i="3"/>
  <c r="Z669" i="3"/>
  <c r="X669" i="3"/>
  <c r="AE669" i="3"/>
  <c r="AB669" i="3"/>
  <c r="AA669" i="3"/>
  <c r="AF669" i="3"/>
  <c r="AE615" i="3"/>
  <c r="Z615" i="3"/>
  <c r="AF615" i="3"/>
  <c r="AB615" i="3"/>
  <c r="X615" i="3"/>
  <c r="AC615" i="3"/>
  <c r="W615" i="3"/>
  <c r="AA615" i="3"/>
  <c r="AD615" i="3"/>
  <c r="AA537" i="3"/>
  <c r="AD537" i="3"/>
  <c r="AC537" i="3"/>
  <c r="W537" i="3"/>
  <c r="Z537" i="3"/>
  <c r="X537" i="3"/>
  <c r="AB537" i="3"/>
  <c r="AF537" i="3"/>
  <c r="AE537" i="3"/>
  <c r="Z687" i="3"/>
  <c r="AE687" i="3"/>
  <c r="AA687" i="3"/>
  <c r="W687" i="3"/>
  <c r="AC687" i="3"/>
  <c r="X687" i="3"/>
  <c r="AB687" i="3"/>
  <c r="AD687" i="3"/>
  <c r="AF687" i="3"/>
  <c r="X612" i="3"/>
  <c r="AF612" i="3"/>
  <c r="Z612" i="3"/>
  <c r="AC612" i="3"/>
  <c r="W612" i="3"/>
  <c r="AA612" i="3"/>
  <c r="AE612" i="3"/>
  <c r="AB612" i="3"/>
  <c r="AD612" i="3"/>
  <c r="AD556" i="3"/>
  <c r="W556" i="3"/>
  <c r="Z556" i="3"/>
  <c r="AA556" i="3"/>
  <c r="AF556" i="3"/>
  <c r="AE556" i="3"/>
  <c r="AB556" i="3"/>
  <c r="X556" i="3"/>
  <c r="AC556" i="3"/>
  <c r="AB713" i="3"/>
  <c r="AE713" i="3"/>
  <c r="AF713" i="3"/>
  <c r="AA713" i="3"/>
  <c r="W713" i="3"/>
  <c r="AC713" i="3"/>
  <c r="AD713" i="3"/>
  <c r="X713" i="3"/>
  <c r="Z713" i="3"/>
  <c r="X638" i="3"/>
  <c r="AC638" i="3"/>
  <c r="W638" i="3"/>
  <c r="AA638" i="3"/>
  <c r="AD638" i="3"/>
  <c r="AE638" i="3"/>
  <c r="AB638" i="3"/>
  <c r="Z638" i="3"/>
  <c r="AF638" i="3"/>
  <c r="W586" i="3"/>
  <c r="AF586" i="3"/>
  <c r="AA586" i="3"/>
  <c r="AB586" i="3"/>
  <c r="AE586" i="3"/>
  <c r="X586" i="3"/>
  <c r="AC586" i="3"/>
  <c r="AD586" i="3"/>
  <c r="Z586" i="3"/>
  <c r="W502" i="3"/>
  <c r="AA502" i="3"/>
  <c r="AC502" i="3"/>
  <c r="AE502" i="3"/>
  <c r="X502" i="3"/>
  <c r="AB502" i="3"/>
  <c r="AF502" i="3"/>
  <c r="Z502" i="3"/>
  <c r="AD502" i="3"/>
  <c r="R3246" i="3"/>
  <c r="R3342" i="3"/>
  <c r="R3438" i="3"/>
  <c r="R1314" i="3"/>
  <c r="R2594" i="3"/>
  <c r="R3010" i="3"/>
  <c r="R3106" i="3"/>
  <c r="R1366" i="3"/>
  <c r="R1462" i="3"/>
  <c r="R1590" i="3"/>
  <c r="R2006" i="3"/>
  <c r="R2486" i="3"/>
  <c r="R2806" i="3"/>
  <c r="R2902" i="3"/>
  <c r="R1182" i="3"/>
  <c r="R1566" i="3"/>
  <c r="R2398" i="3"/>
  <c r="R2686" i="3"/>
  <c r="R1302" i="3"/>
  <c r="R2454" i="3"/>
  <c r="R2998" i="3"/>
  <c r="R3158" i="3"/>
  <c r="R1662" i="3"/>
  <c r="R1726" i="3"/>
  <c r="R2366" i="3"/>
  <c r="R2910" i="3"/>
  <c r="R3354" i="3"/>
  <c r="R1986" i="3"/>
  <c r="R11" i="3"/>
  <c r="R1374" i="3"/>
  <c r="R1406" i="3"/>
  <c r="R1534" i="3"/>
  <c r="R1790" i="3"/>
  <c r="R1918" i="3"/>
  <c r="R1950" i="3"/>
  <c r="R1982" i="3"/>
  <c r="R2046" i="3"/>
  <c r="R2110" i="3"/>
  <c r="R2238" i="3"/>
  <c r="R2334" i="3"/>
  <c r="R2494" i="3"/>
  <c r="R2622" i="3"/>
  <c r="R2718" i="3"/>
  <c r="R2814" i="3"/>
  <c r="R2942" i="3"/>
  <c r="R2974" i="3"/>
  <c r="R3006" i="3"/>
  <c r="R3038" i="3"/>
  <c r="R3102" i="3"/>
  <c r="R3166" i="3"/>
  <c r="R106" i="3"/>
  <c r="R3258" i="3"/>
  <c r="R57" i="3"/>
  <c r="R65" i="3"/>
  <c r="R1158" i="3"/>
  <c r="R89" i="3"/>
  <c r="R16" i="3"/>
  <c r="R80" i="3"/>
  <c r="R97" i="3"/>
  <c r="R158" i="3"/>
  <c r="R1174" i="3"/>
  <c r="R1238" i="3"/>
  <c r="R1270" i="3"/>
  <c r="R1334" i="3"/>
  <c r="R1430" i="3"/>
  <c r="R1494" i="3"/>
  <c r="R1558" i="3"/>
  <c r="R1622" i="3"/>
  <c r="R1654" i="3"/>
  <c r="R1686" i="3"/>
  <c r="R1750" i="3"/>
  <c r="R1782" i="3"/>
  <c r="R1814" i="3"/>
  <c r="R1846" i="3"/>
  <c r="R1878" i="3"/>
  <c r="R1910" i="3"/>
  <c r="R1942" i="3"/>
  <c r="R1974" i="3"/>
  <c r="R2038" i="3"/>
  <c r="R2070" i="3"/>
  <c r="R2102" i="3"/>
  <c r="R2134" i="3"/>
  <c r="R2166" i="3"/>
  <c r="R2198" i="3"/>
  <c r="R2262" i="3"/>
  <c r="R2294" i="3"/>
  <c r="R2358" i="3"/>
  <c r="R2390" i="3"/>
  <c r="R2422" i="3"/>
  <c r="R2518" i="3"/>
  <c r="R2582" i="3"/>
  <c r="R2614" i="3"/>
  <c r="R2646" i="3"/>
  <c r="R2710" i="3"/>
  <c r="R2742" i="3"/>
  <c r="R2838" i="3"/>
  <c r="R2870" i="3"/>
  <c r="R2966" i="3"/>
  <c r="R3030" i="3"/>
  <c r="R3062" i="3"/>
  <c r="R3094" i="3"/>
  <c r="R3126" i="3"/>
  <c r="R3190" i="3"/>
  <c r="R3282" i="3"/>
  <c r="R82" i="3"/>
  <c r="R113" i="3"/>
  <c r="R3470" i="3"/>
  <c r="R91" i="3"/>
  <c r="R17" i="3"/>
  <c r="R1666" i="3"/>
  <c r="R1826" i="3"/>
  <c r="R2018" i="3"/>
  <c r="R2146" i="3"/>
  <c r="R2498" i="3"/>
  <c r="R2626" i="3"/>
  <c r="R2722" i="3"/>
  <c r="R2818" i="3"/>
  <c r="R2946" i="3"/>
  <c r="R3042" i="3"/>
  <c r="R3138" i="3"/>
  <c r="R81" i="3"/>
  <c r="R154" i="3"/>
  <c r="R186" i="3"/>
  <c r="R218" i="3"/>
  <c r="R250" i="3"/>
  <c r="R282" i="3"/>
  <c r="R314" i="3"/>
  <c r="R346" i="3"/>
  <c r="R378" i="3"/>
  <c r="R410" i="3"/>
  <c r="R442" i="3"/>
  <c r="R474" i="3"/>
  <c r="R506" i="3"/>
  <c r="R538" i="3"/>
  <c r="R570" i="3"/>
  <c r="R602" i="3"/>
  <c r="R634" i="3"/>
  <c r="R666" i="3"/>
  <c r="R698" i="3"/>
  <c r="R730" i="3"/>
  <c r="R762" i="3"/>
  <c r="R794" i="3"/>
  <c r="R826" i="3"/>
  <c r="R858" i="3"/>
  <c r="R890" i="3"/>
  <c r="R922" i="3"/>
  <c r="R954" i="3"/>
  <c r="R986" i="3"/>
  <c r="R1018" i="3"/>
  <c r="R1050" i="3"/>
  <c r="R1082" i="3"/>
  <c r="R1114" i="3"/>
  <c r="R1146" i="3"/>
  <c r="R163" i="3"/>
  <c r="R195" i="3"/>
  <c r="R227" i="3"/>
  <c r="R259" i="3"/>
  <c r="R291" i="3"/>
  <c r="R323" i="3"/>
  <c r="R355" i="3"/>
  <c r="R387" i="3"/>
  <c r="R419" i="3"/>
  <c r="R451" i="3"/>
  <c r="R483" i="3"/>
  <c r="R515" i="3"/>
  <c r="R547" i="3"/>
  <c r="R579" i="3"/>
  <c r="R611" i="3"/>
  <c r="R643" i="3"/>
  <c r="R675" i="3"/>
  <c r="R707" i="3"/>
  <c r="R739" i="3"/>
  <c r="R771" i="3"/>
  <c r="R803" i="3"/>
  <c r="R835" i="3"/>
  <c r="R867" i="3"/>
  <c r="R899" i="3"/>
  <c r="R931" i="3"/>
  <c r="R963" i="3"/>
  <c r="R995" i="3"/>
  <c r="R1027" i="3"/>
  <c r="R1059" i="3"/>
  <c r="R1091" i="3"/>
  <c r="R190" i="3"/>
  <c r="R222" i="3"/>
  <c r="R254" i="3"/>
  <c r="R286" i="3"/>
  <c r="R318" i="3"/>
  <c r="R350" i="3"/>
  <c r="R382" i="3"/>
  <c r="R414" i="3"/>
  <c r="R446" i="3"/>
  <c r="R478" i="3"/>
  <c r="R510" i="3"/>
  <c r="R542" i="3"/>
  <c r="R574" i="3"/>
  <c r="R606" i="3"/>
  <c r="R638" i="3"/>
  <c r="R670" i="3"/>
  <c r="R702" i="3"/>
  <c r="R734" i="3"/>
  <c r="R766" i="3"/>
  <c r="R798" i="3"/>
  <c r="R830" i="3"/>
  <c r="R862" i="3"/>
  <c r="R894" i="3"/>
  <c r="R926" i="3"/>
  <c r="R958" i="3"/>
  <c r="R990" i="3"/>
  <c r="R1022" i="3"/>
  <c r="R1054" i="3"/>
  <c r="R1086" i="3"/>
  <c r="R1118" i="3"/>
  <c r="R1150" i="3"/>
  <c r="R153" i="3"/>
  <c r="R185" i="3"/>
  <c r="R217" i="3"/>
  <c r="R249" i="3"/>
  <c r="R281" i="3"/>
  <c r="R313" i="3"/>
  <c r="R345" i="3"/>
  <c r="R377" i="3"/>
  <c r="R409" i="3"/>
  <c r="R441" i="3"/>
  <c r="R473" i="3"/>
  <c r="R505" i="3"/>
  <c r="R537" i="3"/>
  <c r="R569" i="3"/>
  <c r="R601" i="3"/>
  <c r="R633" i="3"/>
  <c r="R665" i="3"/>
  <c r="R697" i="3"/>
  <c r="R729" i="3"/>
  <c r="R761" i="3"/>
  <c r="R793" i="3"/>
  <c r="R825" i="3"/>
  <c r="R857" i="3"/>
  <c r="R889" i="3"/>
  <c r="R921" i="3"/>
  <c r="R953" i="3"/>
  <c r="R985" i="3"/>
  <c r="R1017" i="3"/>
  <c r="R1049" i="3"/>
  <c r="R1081" i="3"/>
  <c r="R1113" i="3"/>
  <c r="R1145" i="3"/>
  <c r="R2550" i="3"/>
  <c r="R1184" i="3"/>
  <c r="R1216" i="3"/>
  <c r="R1248" i="3"/>
  <c r="R1280" i="3"/>
  <c r="R1312" i="3"/>
  <c r="R1344" i="3"/>
  <c r="R1376" i="3"/>
  <c r="R1408" i="3"/>
  <c r="R1440" i="3"/>
  <c r="R1472" i="3"/>
  <c r="R1504" i="3"/>
  <c r="R1536" i="3"/>
  <c r="R1568" i="3"/>
  <c r="R1600" i="3"/>
  <c r="R1632" i="3"/>
  <c r="R1664" i="3"/>
  <c r="R1696" i="3"/>
  <c r="R1728" i="3"/>
  <c r="R1760" i="3"/>
  <c r="R1792" i="3"/>
  <c r="R1824" i="3"/>
  <c r="R166" i="3"/>
  <c r="R198" i="3"/>
  <c r="R230" i="3"/>
  <c r="R262" i="3"/>
  <c r="R294" i="3"/>
  <c r="R326" i="3"/>
  <c r="R358" i="3"/>
  <c r="R390" i="3"/>
  <c r="R422" i="3"/>
  <c r="R454" i="3"/>
  <c r="R486" i="3"/>
  <c r="R518" i="3"/>
  <c r="R550" i="3"/>
  <c r="R582" i="3"/>
  <c r="R614" i="3"/>
  <c r="R646" i="3"/>
  <c r="R678" i="3"/>
  <c r="R710" i="3"/>
  <c r="R742" i="3"/>
  <c r="R774" i="3"/>
  <c r="R806" i="3"/>
  <c r="R838" i="3"/>
  <c r="R870" i="3"/>
  <c r="R902" i="3"/>
  <c r="R934" i="3"/>
  <c r="R966" i="3"/>
  <c r="R998" i="3"/>
  <c r="R1030" i="3"/>
  <c r="R1062" i="3"/>
  <c r="R1094" i="3"/>
  <c r="R1126" i="3"/>
  <c r="R152" i="3"/>
  <c r="R184" i="3"/>
  <c r="R216" i="3"/>
  <c r="R248" i="3"/>
  <c r="R280" i="3"/>
  <c r="R312" i="3"/>
  <c r="R343" i="3"/>
  <c r="R375" i="3"/>
  <c r="R407" i="3"/>
  <c r="R439" i="3"/>
  <c r="R471" i="3"/>
  <c r="R503" i="3"/>
  <c r="R535" i="3"/>
  <c r="R567" i="3"/>
  <c r="R599" i="3"/>
  <c r="R631" i="3"/>
  <c r="R663" i="3"/>
  <c r="R695" i="3"/>
  <c r="R727" i="3"/>
  <c r="R759" i="3"/>
  <c r="R791" i="3"/>
  <c r="R823" i="3"/>
  <c r="R855" i="3"/>
  <c r="R887" i="3"/>
  <c r="R919" i="3"/>
  <c r="R951" i="3"/>
  <c r="R983" i="3"/>
  <c r="R1015" i="3"/>
  <c r="R1047" i="3"/>
  <c r="R1079" i="3"/>
  <c r="R1111" i="3"/>
  <c r="R1143" i="3"/>
  <c r="R169" i="3"/>
  <c r="R201" i="3"/>
  <c r="R233" i="3"/>
  <c r="R265" i="3"/>
  <c r="R297" i="3"/>
  <c r="R329" i="3"/>
  <c r="R361" i="3"/>
  <c r="R393" i="3"/>
  <c r="R2161" i="3"/>
  <c r="R2193" i="3"/>
  <c r="R2225" i="3"/>
  <c r="R2257" i="3"/>
  <c r="R2289" i="3"/>
  <c r="R2321" i="3"/>
  <c r="R2353" i="3"/>
  <c r="R2385" i="3"/>
  <c r="R2417" i="3"/>
  <c r="R2449" i="3"/>
  <c r="R2481" i="3"/>
  <c r="R2513" i="3"/>
  <c r="R2545" i="3"/>
  <c r="R2577" i="3"/>
  <c r="R2609" i="3"/>
  <c r="R2641" i="3"/>
  <c r="R2673" i="3"/>
  <c r="R2705" i="3"/>
  <c r="R2737" i="3"/>
  <c r="R2769" i="3"/>
  <c r="R2801" i="3"/>
  <c r="R2833" i="3"/>
  <c r="R2865" i="3"/>
  <c r="R2897" i="3"/>
  <c r="R2929" i="3"/>
  <c r="R2961" i="3"/>
  <c r="R2993" i="3"/>
  <c r="R3025" i="3"/>
  <c r="R3057" i="3"/>
  <c r="R3089" i="3"/>
  <c r="R3121" i="3"/>
  <c r="R3153" i="3"/>
  <c r="R3185" i="3"/>
  <c r="R37" i="3"/>
  <c r="R101" i="3"/>
  <c r="R3273" i="3"/>
  <c r="R3341" i="3"/>
  <c r="R3405" i="3"/>
  <c r="R3469" i="3"/>
  <c r="R3241" i="3"/>
  <c r="R3345" i="3"/>
  <c r="R3409" i="3"/>
  <c r="R3473" i="3"/>
  <c r="R1856" i="3"/>
  <c r="R1888" i="3"/>
  <c r="R1920" i="3"/>
  <c r="R1952" i="3"/>
  <c r="R1984" i="3"/>
  <c r="R2016" i="3"/>
  <c r="R2048" i="3"/>
  <c r="R2080" i="3"/>
  <c r="R2112" i="3"/>
  <c r="R2144" i="3"/>
  <c r="R2176" i="3"/>
  <c r="R2208" i="3"/>
  <c r="R2240" i="3"/>
  <c r="R2272" i="3"/>
  <c r="R2304" i="3"/>
  <c r="R2336" i="3"/>
  <c r="R2368" i="3"/>
  <c r="R2400" i="3"/>
  <c r="R2432" i="3"/>
  <c r="R2464" i="3"/>
  <c r="R2496" i="3"/>
  <c r="R2528" i="3"/>
  <c r="R2560" i="3"/>
  <c r="R2592" i="3"/>
  <c r="R2624" i="3"/>
  <c r="R2656" i="3"/>
  <c r="R2688" i="3"/>
  <c r="R2720" i="3"/>
  <c r="R2752" i="3"/>
  <c r="R2784" i="3"/>
  <c r="R2816" i="3"/>
  <c r="R2848" i="3"/>
  <c r="R2880" i="3"/>
  <c r="R2912" i="3"/>
  <c r="R2944" i="3"/>
  <c r="R2976" i="3"/>
  <c r="R3008" i="3"/>
  <c r="R3040" i="3"/>
  <c r="R3072" i="3"/>
  <c r="R3104" i="3"/>
  <c r="R3136" i="3"/>
  <c r="R1185" i="3"/>
  <c r="R1217" i="3"/>
  <c r="R1249" i="3"/>
  <c r="R1281" i="3"/>
  <c r="R1313" i="3"/>
  <c r="R1345" i="3"/>
  <c r="R1377" i="3"/>
  <c r="R1409" i="3"/>
  <c r="R1441" i="3"/>
  <c r="R1473" i="3"/>
  <c r="R1505" i="3"/>
  <c r="R1537" i="3"/>
  <c r="R1569" i="3"/>
  <c r="R1601" i="3"/>
  <c r="R1633" i="3"/>
  <c r="R1665" i="3"/>
  <c r="R1697" i="3"/>
  <c r="R1729" i="3"/>
  <c r="R1761" i="3"/>
  <c r="R1793" i="3"/>
  <c r="R1825" i="3"/>
  <c r="R1857" i="3"/>
  <c r="R1889" i="3"/>
  <c r="R1921" i="3"/>
  <c r="R1953" i="3"/>
  <c r="R1985" i="3"/>
  <c r="R2017" i="3"/>
  <c r="R2049" i="3"/>
  <c r="R2081" i="3"/>
  <c r="R2113" i="3"/>
  <c r="R2145" i="3"/>
  <c r="R2177" i="3"/>
  <c r="R2209" i="3"/>
  <c r="R2241" i="3"/>
  <c r="R2273" i="3"/>
  <c r="R2305" i="3"/>
  <c r="R2337" i="3"/>
  <c r="R2369" i="3"/>
  <c r="R2401" i="3"/>
  <c r="R2433" i="3"/>
  <c r="R2465" i="3"/>
  <c r="R2497" i="3"/>
  <c r="R1214" i="3"/>
  <c r="R1246" i="3"/>
  <c r="R1278" i="3"/>
  <c r="R1310" i="3"/>
  <c r="R1342" i="3"/>
  <c r="R1438" i="3"/>
  <c r="R1470" i="3"/>
  <c r="R1502" i="3"/>
  <c r="R1598" i="3"/>
  <c r="R1630" i="3"/>
  <c r="R1758" i="3"/>
  <c r="R1822" i="3"/>
  <c r="R1886" i="3"/>
  <c r="R2078" i="3"/>
  <c r="R2142" i="3"/>
  <c r="R2558" i="3"/>
  <c r="R2590" i="3"/>
  <c r="R2654" i="3"/>
  <c r="R2846" i="3"/>
  <c r="R3070" i="3"/>
  <c r="R2633" i="3"/>
  <c r="R46" i="3"/>
  <c r="R28" i="3"/>
  <c r="R7" i="3"/>
  <c r="R71" i="3"/>
  <c r="R135" i="3"/>
  <c r="R56" i="3"/>
  <c r="R120" i="3"/>
  <c r="R1346" i="3"/>
  <c r="R1410" i="3"/>
  <c r="R1442" i="3"/>
  <c r="R1506" i="3"/>
  <c r="R1602" i="3"/>
  <c r="R1634" i="3"/>
  <c r="R1698" i="3"/>
  <c r="R1730" i="3"/>
  <c r="R1762" i="3"/>
  <c r="R1858" i="3"/>
  <c r="R1890" i="3"/>
  <c r="R1954" i="3"/>
  <c r="R2050" i="3"/>
  <c r="R2178" i="3"/>
  <c r="R2274" i="3"/>
  <c r="R2370" i="3"/>
  <c r="R2434" i="3"/>
  <c r="R2466" i="3"/>
  <c r="R2530" i="3"/>
  <c r="R2914" i="3"/>
  <c r="R3170" i="3"/>
  <c r="R78" i="3"/>
  <c r="R38" i="3"/>
  <c r="R8" i="3"/>
  <c r="R72" i="3"/>
  <c r="R136" i="3"/>
  <c r="R139" i="3"/>
  <c r="R134" i="3"/>
  <c r="R24" i="3"/>
  <c r="R88" i="3"/>
  <c r="R1123" i="3"/>
  <c r="R1155" i="3"/>
  <c r="R172" i="3"/>
  <c r="R204" i="3"/>
  <c r="R236" i="3"/>
  <c r="R268" i="3"/>
  <c r="R300" i="3"/>
  <c r="R332" i="3"/>
  <c r="R364" i="3"/>
  <c r="R396" i="3"/>
  <c r="R428" i="3"/>
  <c r="R460" i="3"/>
  <c r="R492" i="3"/>
  <c r="R524" i="3"/>
  <c r="R556" i="3"/>
  <c r="R588" i="3"/>
  <c r="R620" i="3"/>
  <c r="R652" i="3"/>
  <c r="R684" i="3"/>
  <c r="R716" i="3"/>
  <c r="R748" i="3"/>
  <c r="R780" i="3"/>
  <c r="R812" i="3"/>
  <c r="R844" i="3"/>
  <c r="R876" i="3"/>
  <c r="R908" i="3"/>
  <c r="R940" i="3"/>
  <c r="R972" i="3"/>
  <c r="R1004" i="3"/>
  <c r="R1036" i="3"/>
  <c r="R1068" i="3"/>
  <c r="R1100" i="3"/>
  <c r="R1132" i="3"/>
  <c r="R149" i="3"/>
  <c r="R181" i="3"/>
  <c r="R213" i="3"/>
  <c r="R245" i="3"/>
  <c r="R277" i="3"/>
  <c r="R309" i="3"/>
  <c r="R341" i="3"/>
  <c r="R373" i="3"/>
  <c r="R405" i="3"/>
  <c r="R437" i="3"/>
  <c r="R469" i="3"/>
  <c r="R501" i="3"/>
  <c r="R533" i="3"/>
  <c r="R565" i="3"/>
  <c r="R597" i="3"/>
  <c r="R629" i="3"/>
  <c r="R661" i="3"/>
  <c r="R693" i="3"/>
  <c r="R725" i="3"/>
  <c r="R757" i="3"/>
  <c r="R789" i="3"/>
  <c r="R821" i="3"/>
  <c r="R853" i="3"/>
  <c r="R885" i="3"/>
  <c r="R917" i="3"/>
  <c r="R949" i="3"/>
  <c r="R981" i="3"/>
  <c r="R1013" i="3"/>
  <c r="R1045" i="3"/>
  <c r="R1077" i="3"/>
  <c r="R1109" i="3"/>
  <c r="R1141" i="3"/>
  <c r="R1179" i="3"/>
  <c r="R1211" i="3"/>
  <c r="R1243" i="3"/>
  <c r="R1275" i="3"/>
  <c r="R1307" i="3"/>
  <c r="R1339" i="3"/>
  <c r="R1371" i="3"/>
  <c r="R1403" i="3"/>
  <c r="R1435" i="3"/>
  <c r="R1467" i="3"/>
  <c r="R1499" i="3"/>
  <c r="R3214" i="3"/>
  <c r="R3310" i="3"/>
  <c r="R27" i="3"/>
  <c r="R40" i="3"/>
  <c r="R104" i="3"/>
  <c r="R171" i="3"/>
  <c r="R203" i="3"/>
  <c r="R235" i="3"/>
  <c r="R267" i="3"/>
  <c r="R299" i="3"/>
  <c r="R331" i="3"/>
  <c r="R363" i="3"/>
  <c r="R395" i="3"/>
  <c r="R427" i="3"/>
  <c r="R459" i="3"/>
  <c r="R491" i="3"/>
  <c r="R523" i="3"/>
  <c r="R555" i="3"/>
  <c r="R587" i="3"/>
  <c r="R619" i="3"/>
  <c r="R651" i="3"/>
  <c r="R683" i="3"/>
  <c r="R715" i="3"/>
  <c r="R747" i="3"/>
  <c r="R779" i="3"/>
  <c r="R811" i="3"/>
  <c r="R843" i="3"/>
  <c r="R875" i="3"/>
  <c r="R907" i="3"/>
  <c r="R939" i="3"/>
  <c r="R971" i="3"/>
  <c r="R1003" i="3"/>
  <c r="R1035" i="3"/>
  <c r="R1067" i="3"/>
  <c r="R1099" i="3"/>
  <c r="R1131" i="3"/>
  <c r="R1140" i="3"/>
  <c r="R157" i="3"/>
  <c r="R189" i="3"/>
  <c r="R221" i="3"/>
  <c r="R253" i="3"/>
  <c r="R285" i="3"/>
  <c r="R317" i="3"/>
  <c r="R349" i="3"/>
  <c r="R381" i="3"/>
  <c r="R413" i="3"/>
  <c r="R445" i="3"/>
  <c r="R477" i="3"/>
  <c r="R509" i="3"/>
  <c r="R541" i="3"/>
  <c r="R573" i="3"/>
  <c r="R605" i="3"/>
  <c r="R637" i="3"/>
  <c r="R669" i="3"/>
  <c r="R701" i="3"/>
  <c r="R733" i="3"/>
  <c r="R765" i="3"/>
  <c r="R797" i="3"/>
  <c r="R829" i="3"/>
  <c r="R861" i="3"/>
  <c r="R893" i="3"/>
  <c r="R925" i="3"/>
  <c r="R957" i="3"/>
  <c r="R989" i="3"/>
  <c r="R1021" i="3"/>
  <c r="R1053" i="3"/>
  <c r="R1085" i="3"/>
  <c r="R1117" i="3"/>
  <c r="R1149" i="3"/>
  <c r="R1187" i="3"/>
  <c r="R1219" i="3"/>
  <c r="R1251" i="3"/>
  <c r="R1283" i="3"/>
  <c r="R1315" i="3"/>
  <c r="R1347" i="3"/>
  <c r="R1379" i="3"/>
  <c r="R1411" i="3"/>
  <c r="R1443" i="3"/>
  <c r="R1475" i="3"/>
  <c r="R1507" i="3"/>
  <c r="R1539" i="3"/>
  <c r="R1571" i="3"/>
  <c r="R1603" i="3"/>
  <c r="R1635" i="3"/>
  <c r="R1667" i="3"/>
  <c r="R1699" i="3"/>
  <c r="R1731" i="3"/>
  <c r="R1763" i="3"/>
  <c r="R1795" i="3"/>
  <c r="R1827" i="3"/>
  <c r="R1859" i="3"/>
  <c r="R1891" i="3"/>
  <c r="R1923" i="3"/>
  <c r="R1955" i="3"/>
  <c r="R1987" i="3"/>
  <c r="R2019" i="3"/>
  <c r="R2051" i="3"/>
  <c r="R2083" i="3"/>
  <c r="R2115" i="3"/>
  <c r="R2147" i="3"/>
  <c r="R2179" i="3"/>
  <c r="R2211" i="3"/>
  <c r="R2243" i="3"/>
  <c r="R2275" i="3"/>
  <c r="R2307" i="3"/>
  <c r="R2339" i="3"/>
  <c r="R2371" i="3"/>
  <c r="R2403" i="3"/>
  <c r="R2435" i="3"/>
  <c r="R2467" i="3"/>
  <c r="R2499" i="3"/>
  <c r="R2531" i="3"/>
  <c r="R2563" i="3"/>
  <c r="R2595" i="3"/>
  <c r="R2627" i="3"/>
  <c r="R2659" i="3"/>
  <c r="R2691" i="3"/>
  <c r="R2723" i="3"/>
  <c r="R2755" i="3"/>
  <c r="R2787" i="3"/>
  <c r="R2819" i="3"/>
  <c r="R2851" i="3"/>
  <c r="R2883" i="3"/>
  <c r="R2915" i="3"/>
  <c r="R2947" i="3"/>
  <c r="R2979" i="3"/>
  <c r="R3011" i="3"/>
  <c r="R3043" i="3"/>
  <c r="R3075" i="3"/>
  <c r="R170" i="3"/>
  <c r="R202" i="3"/>
  <c r="R234" i="3"/>
  <c r="R266" i="3"/>
  <c r="R298" i="3"/>
  <c r="R330" i="3"/>
  <c r="R362" i="3"/>
  <c r="R394" i="3"/>
  <c r="R426" i="3"/>
  <c r="R458" i="3"/>
  <c r="R490" i="3"/>
  <c r="R522" i="3"/>
  <c r="R554" i="3"/>
  <c r="R586" i="3"/>
  <c r="R618" i="3"/>
  <c r="R650" i="3"/>
  <c r="R682" i="3"/>
  <c r="R714" i="3"/>
  <c r="R746" i="3"/>
  <c r="R778" i="3"/>
  <c r="R810" i="3"/>
  <c r="R842" i="3"/>
  <c r="R874" i="3"/>
  <c r="R906" i="3"/>
  <c r="R938" i="3"/>
  <c r="R970" i="3"/>
  <c r="R1002" i="3"/>
  <c r="R1034" i="3"/>
  <c r="R1066" i="3"/>
  <c r="R1098" i="3"/>
  <c r="R1130" i="3"/>
  <c r="R156" i="3"/>
  <c r="R188" i="3"/>
  <c r="R220" i="3"/>
  <c r="R252" i="3"/>
  <c r="R284" i="3"/>
  <c r="R316" i="3"/>
  <c r="R348" i="3"/>
  <c r="R380" i="3"/>
  <c r="R412" i="3"/>
  <c r="R444" i="3"/>
  <c r="R476" i="3"/>
  <c r="R508" i="3"/>
  <c r="R540" i="3"/>
  <c r="R572" i="3"/>
  <c r="R604" i="3"/>
  <c r="R636" i="3"/>
  <c r="R668" i="3"/>
  <c r="R700" i="3"/>
  <c r="R732" i="3"/>
  <c r="R764" i="3"/>
  <c r="R796" i="3"/>
  <c r="R828" i="3"/>
  <c r="R860" i="3"/>
  <c r="R892" i="3"/>
  <c r="R924" i="3"/>
  <c r="R956" i="3"/>
  <c r="R988" i="3"/>
  <c r="R1020" i="3"/>
  <c r="R1052" i="3"/>
  <c r="R1084" i="3"/>
  <c r="R1116" i="3"/>
  <c r="R1148" i="3"/>
  <c r="R165" i="3"/>
  <c r="R197" i="3"/>
  <c r="R229" i="3"/>
  <c r="R261" i="3"/>
  <c r="R293" i="3"/>
  <c r="R325" i="3"/>
  <c r="R357" i="3"/>
  <c r="R389" i="3"/>
  <c r="R421" i="3"/>
  <c r="R453" i="3"/>
  <c r="R485" i="3"/>
  <c r="R517" i="3"/>
  <c r="R549" i="3"/>
  <c r="R581" i="3"/>
  <c r="R613" i="3"/>
  <c r="R645" i="3"/>
  <c r="R677" i="3"/>
  <c r="R709" i="3"/>
  <c r="R741" i="3"/>
  <c r="R773" i="3"/>
  <c r="R805" i="3"/>
  <c r="R837" i="3"/>
  <c r="R869" i="3"/>
  <c r="R901" i="3"/>
  <c r="R933" i="3"/>
  <c r="R965" i="3"/>
  <c r="R997" i="3"/>
  <c r="R1029" i="3"/>
  <c r="R1061" i="3"/>
  <c r="R1093" i="3"/>
  <c r="R1125" i="3"/>
  <c r="R1157" i="3"/>
  <c r="R1163" i="3"/>
  <c r="R1164" i="3"/>
  <c r="R1165" i="3"/>
  <c r="R1197" i="3"/>
  <c r="R1229" i="3"/>
  <c r="R155" i="3"/>
  <c r="R187" i="3"/>
  <c r="R219" i="3"/>
  <c r="R251" i="3"/>
  <c r="R283" i="3"/>
  <c r="R315" i="3"/>
  <c r="R347" i="3"/>
  <c r="R379" i="3"/>
  <c r="R411" i="3"/>
  <c r="R443" i="3"/>
  <c r="R475" i="3"/>
  <c r="R507" i="3"/>
  <c r="R539" i="3"/>
  <c r="R571" i="3"/>
  <c r="R603" i="3"/>
  <c r="R635" i="3"/>
  <c r="R667" i="3"/>
  <c r="R699" i="3"/>
  <c r="R731" i="3"/>
  <c r="R763" i="3"/>
  <c r="R795" i="3"/>
  <c r="R827" i="3"/>
  <c r="R859" i="3"/>
  <c r="R891" i="3"/>
  <c r="R923" i="3"/>
  <c r="R955" i="3"/>
  <c r="R987" i="3"/>
  <c r="R1019" i="3"/>
  <c r="R1051" i="3"/>
  <c r="R1083" i="3"/>
  <c r="R1115" i="3"/>
  <c r="R1147" i="3"/>
  <c r="R164" i="3"/>
  <c r="R196" i="3"/>
  <c r="R228" i="3"/>
  <c r="R260" i="3"/>
  <c r="R292" i="3"/>
  <c r="R324" i="3"/>
  <c r="R356" i="3"/>
  <c r="R388" i="3"/>
  <c r="R420" i="3"/>
  <c r="R452" i="3"/>
  <c r="R484" i="3"/>
  <c r="R516" i="3"/>
  <c r="R548" i="3"/>
  <c r="R580" i="3"/>
  <c r="R612" i="3"/>
  <c r="R644" i="3"/>
  <c r="R676" i="3"/>
  <c r="R708" i="3"/>
  <c r="R740" i="3"/>
  <c r="R772" i="3"/>
  <c r="R804" i="3"/>
  <c r="R836" i="3"/>
  <c r="R868" i="3"/>
  <c r="R900" i="3"/>
  <c r="R932" i="3"/>
  <c r="R964" i="3"/>
  <c r="R996" i="3"/>
  <c r="R1028" i="3"/>
  <c r="R1060" i="3"/>
  <c r="R1092" i="3"/>
  <c r="R1124" i="3"/>
  <c r="R1156" i="3"/>
  <c r="R173" i="3"/>
  <c r="R205" i="3"/>
  <c r="R237" i="3"/>
  <c r="R269" i="3"/>
  <c r="R301" i="3"/>
  <c r="R333" i="3"/>
  <c r="R365" i="3"/>
  <c r="R397" i="3"/>
  <c r="R429" i="3"/>
  <c r="R461" i="3"/>
  <c r="R493" i="3"/>
  <c r="R525" i="3"/>
  <c r="R557" i="3"/>
  <c r="R589" i="3"/>
  <c r="R621" i="3"/>
  <c r="R653" i="3"/>
  <c r="R685" i="3"/>
  <c r="R717" i="3"/>
  <c r="R749" i="3"/>
  <c r="R781" i="3"/>
  <c r="R813" i="3"/>
  <c r="R845" i="3"/>
  <c r="R877" i="3"/>
  <c r="R909" i="3"/>
  <c r="R941" i="3"/>
  <c r="R973" i="3"/>
  <c r="R1005" i="3"/>
  <c r="R1037" i="3"/>
  <c r="R1069" i="3"/>
  <c r="R1101" i="3"/>
  <c r="R1133" i="3"/>
  <c r="R1171" i="3"/>
  <c r="R1203" i="3"/>
  <c r="R1235" i="3"/>
  <c r="R1267" i="3"/>
  <c r="R1299" i="3"/>
  <c r="R1331" i="3"/>
  <c r="R1363" i="3"/>
  <c r="R1395" i="3"/>
  <c r="R1427" i="3"/>
  <c r="R1459" i="3"/>
  <c r="R1491" i="3"/>
  <c r="R1523" i="3"/>
  <c r="R1555" i="3"/>
  <c r="R1587" i="3"/>
  <c r="R1619" i="3"/>
  <c r="R1651" i="3"/>
  <c r="R1683" i="3"/>
  <c r="R1715" i="3"/>
  <c r="R1747" i="3"/>
  <c r="R1779" i="3"/>
  <c r="R1811" i="3"/>
  <c r="R1843" i="3"/>
  <c r="R1875" i="3"/>
  <c r="R1907" i="3"/>
  <c r="R1939" i="3"/>
  <c r="R1971" i="3"/>
  <c r="R2003" i="3"/>
  <c r="R2035" i="3"/>
  <c r="R2067" i="3"/>
  <c r="R2099" i="3"/>
  <c r="R2131" i="3"/>
  <c r="R344" i="3"/>
  <c r="R376" i="3"/>
  <c r="R408" i="3"/>
  <c r="R440" i="3"/>
  <c r="R472" i="3"/>
  <c r="R504" i="3"/>
  <c r="R536" i="3"/>
  <c r="R568" i="3"/>
  <c r="R600" i="3"/>
  <c r="R632" i="3"/>
  <c r="R664" i="3"/>
  <c r="R696" i="3"/>
  <c r="R728" i="3"/>
  <c r="R760" i="3"/>
  <c r="R792" i="3"/>
  <c r="R824" i="3"/>
  <c r="R856" i="3"/>
  <c r="R888" i="3"/>
  <c r="R920" i="3"/>
  <c r="R952" i="3"/>
  <c r="R984" i="3"/>
  <c r="R1016" i="3"/>
  <c r="R1048" i="3"/>
  <c r="R1080" i="3"/>
  <c r="R1112" i="3"/>
  <c r="R1144" i="3"/>
  <c r="R161" i="3"/>
  <c r="R193" i="3"/>
  <c r="R225" i="3"/>
  <c r="R257" i="3"/>
  <c r="R289" i="3"/>
  <c r="R321" i="3"/>
  <c r="R353" i="3"/>
  <c r="R385" i="3"/>
  <c r="R417" i="3"/>
  <c r="R449" i="3"/>
  <c r="R481" i="3"/>
  <c r="R513" i="3"/>
  <c r="R545" i="3"/>
  <c r="R577" i="3"/>
  <c r="R609" i="3"/>
  <c r="R641" i="3"/>
  <c r="R673" i="3"/>
  <c r="R705" i="3"/>
  <c r="R737" i="3"/>
  <c r="R769" i="3"/>
  <c r="R801" i="3"/>
  <c r="R833" i="3"/>
  <c r="R865" i="3"/>
  <c r="R897" i="3"/>
  <c r="R929" i="3"/>
  <c r="R961" i="3"/>
  <c r="R993" i="3"/>
  <c r="R1025" i="3"/>
  <c r="R1057" i="3"/>
  <c r="R1089" i="3"/>
  <c r="R1121" i="3"/>
  <c r="R1153" i="3"/>
  <c r="R1159" i="3"/>
  <c r="R1160" i="3"/>
  <c r="R1192" i="3"/>
  <c r="R1224" i="3"/>
  <c r="R1256" i="3"/>
  <c r="R1288" i="3"/>
  <c r="R1320" i="3"/>
  <c r="R1352" i="3"/>
  <c r="R1384" i="3"/>
  <c r="R1416" i="3"/>
  <c r="R1448" i="3"/>
  <c r="R1480" i="3"/>
  <c r="R1512" i="3"/>
  <c r="R1544" i="3"/>
  <c r="R1576" i="3"/>
  <c r="R1608" i="3"/>
  <c r="R1640" i="3"/>
  <c r="R1672" i="3"/>
  <c r="R1704" i="3"/>
  <c r="R1736" i="3"/>
  <c r="R1768" i="3"/>
  <c r="R1800" i="3"/>
  <c r="R1832" i="3"/>
  <c r="R1864" i="3"/>
  <c r="R1896" i="3"/>
  <c r="R1928" i="3"/>
  <c r="R1960" i="3"/>
  <c r="R1992" i="3"/>
  <c r="R2024" i="3"/>
  <c r="R2056" i="3"/>
  <c r="R2088" i="3"/>
  <c r="R2120" i="3"/>
  <c r="R2152" i="3"/>
  <c r="R2184" i="3"/>
  <c r="R2216" i="3"/>
  <c r="R2248" i="3"/>
  <c r="R2280" i="3"/>
  <c r="R2312" i="3"/>
  <c r="R2344" i="3"/>
  <c r="R2376" i="3"/>
  <c r="R2408" i="3"/>
  <c r="R2440" i="3"/>
  <c r="R2472" i="3"/>
  <c r="R2504" i="3"/>
  <c r="R2536" i="3"/>
  <c r="R2568" i="3"/>
  <c r="R2600" i="3"/>
  <c r="R2632" i="3"/>
  <c r="R2664" i="3"/>
  <c r="R2696" i="3"/>
  <c r="R2728" i="3"/>
  <c r="R2760" i="3"/>
  <c r="R2792" i="3"/>
  <c r="R2824" i="3"/>
  <c r="R2856" i="3"/>
  <c r="R2888" i="3"/>
  <c r="R2920" i="3"/>
  <c r="R2952" i="3"/>
  <c r="R2984" i="3"/>
  <c r="R3016" i="3"/>
  <c r="R3048" i="3"/>
  <c r="R3080" i="3"/>
  <c r="R3112" i="3"/>
  <c r="R1161" i="3"/>
  <c r="R1193" i="3"/>
  <c r="R1225" i="3"/>
  <c r="R1257" i="3"/>
  <c r="R1289" i="3"/>
  <c r="R1321" i="3"/>
  <c r="R1353" i="3"/>
  <c r="R1385" i="3"/>
  <c r="R1417" i="3"/>
  <c r="R1449" i="3"/>
  <c r="R1481" i="3"/>
  <c r="R1513" i="3"/>
  <c r="R1545" i="3"/>
  <c r="R1577" i="3"/>
  <c r="R1609" i="3"/>
  <c r="R1641" i="3"/>
  <c r="R1673" i="3"/>
  <c r="R1705" i="3"/>
  <c r="R1737" i="3"/>
  <c r="R1769" i="3"/>
  <c r="R1801" i="3"/>
  <c r="R1833" i="3"/>
  <c r="R1865" i="3"/>
  <c r="R1897" i="3"/>
  <c r="R1929" i="3"/>
  <c r="R1961" i="3"/>
  <c r="R1993" i="3"/>
  <c r="R2025" i="3"/>
  <c r="R2057" i="3"/>
  <c r="R2089" i="3"/>
  <c r="R2121" i="3"/>
  <c r="R2153" i="3"/>
  <c r="R2185" i="3"/>
  <c r="R2217" i="3"/>
  <c r="R2249" i="3"/>
  <c r="R2281" i="3"/>
  <c r="R2313" i="3"/>
  <c r="R2345" i="3"/>
  <c r="R2377" i="3"/>
  <c r="R2409" i="3"/>
  <c r="R2441" i="3"/>
  <c r="R2473" i="3"/>
  <c r="R2505" i="3"/>
  <c r="R2537" i="3"/>
  <c r="R2569" i="3"/>
  <c r="R2601" i="3"/>
  <c r="R425" i="3"/>
  <c r="R457" i="3"/>
  <c r="R489" i="3"/>
  <c r="R521" i="3"/>
  <c r="R553" i="3"/>
  <c r="R585" i="3"/>
  <c r="R617" i="3"/>
  <c r="R649" i="3"/>
  <c r="R681" i="3"/>
  <c r="R713" i="3"/>
  <c r="R745" i="3"/>
  <c r="R777" i="3"/>
  <c r="R809" i="3"/>
  <c r="R841" i="3"/>
  <c r="R873" i="3"/>
  <c r="R905" i="3"/>
  <c r="R937" i="3"/>
  <c r="R969" i="3"/>
  <c r="R1001" i="3"/>
  <c r="R1033" i="3"/>
  <c r="R1065" i="3"/>
  <c r="R1097" i="3"/>
  <c r="R1129" i="3"/>
  <c r="R1167" i="3"/>
  <c r="R1199" i="3"/>
  <c r="R1231" i="3"/>
  <c r="R1263" i="3"/>
  <c r="R1295" i="3"/>
  <c r="R1327" i="3"/>
  <c r="R1359" i="3"/>
  <c r="R1391" i="3"/>
  <c r="R1423" i="3"/>
  <c r="R1455" i="3"/>
  <c r="R1487" i="3"/>
  <c r="R1519" i="3"/>
  <c r="R1551" i="3"/>
  <c r="R1583" i="3"/>
  <c r="R1615" i="3"/>
  <c r="R1647" i="3"/>
  <c r="R1679" i="3"/>
  <c r="R1711" i="3"/>
  <c r="R1743" i="3"/>
  <c r="R1775" i="3"/>
  <c r="R1807" i="3"/>
  <c r="R1839" i="3"/>
  <c r="R1871" i="3"/>
  <c r="R1903" i="3"/>
  <c r="R1935" i="3"/>
  <c r="R1967" i="3"/>
  <c r="R1999" i="3"/>
  <c r="R2031" i="3"/>
  <c r="R2063" i="3"/>
  <c r="R2095" i="3"/>
  <c r="R2127" i="3"/>
  <c r="R2159" i="3"/>
  <c r="R2191" i="3"/>
  <c r="R2223" i="3"/>
  <c r="R2255" i="3"/>
  <c r="R2287" i="3"/>
  <c r="R2319" i="3"/>
  <c r="R2351" i="3"/>
  <c r="R2383" i="3"/>
  <c r="R2415" i="3"/>
  <c r="R2447" i="3"/>
  <c r="R2479" i="3"/>
  <c r="R2511" i="3"/>
  <c r="R2543" i="3"/>
  <c r="R2575" i="3"/>
  <c r="R2607" i="3"/>
  <c r="R2639" i="3"/>
  <c r="R2671" i="3"/>
  <c r="R2703" i="3"/>
  <c r="R2735" i="3"/>
  <c r="R2767" i="3"/>
  <c r="R2799" i="3"/>
  <c r="R2831" i="3"/>
  <c r="R2863" i="3"/>
  <c r="R2895" i="3"/>
  <c r="R2927" i="3"/>
  <c r="R2959" i="3"/>
  <c r="R2991" i="3"/>
  <c r="R3023" i="3"/>
  <c r="R3055" i="3"/>
  <c r="R1169" i="3"/>
  <c r="R1201" i="3"/>
  <c r="R1233" i="3"/>
  <c r="R1265" i="3"/>
  <c r="R1297" i="3"/>
  <c r="R1329" i="3"/>
  <c r="R1361" i="3"/>
  <c r="R1393" i="3"/>
  <c r="R1425" i="3"/>
  <c r="R1457" i="3"/>
  <c r="R1489" i="3"/>
  <c r="R1521" i="3"/>
  <c r="R1553" i="3"/>
  <c r="R1585" i="3"/>
  <c r="R1617" i="3"/>
  <c r="R1649" i="3"/>
  <c r="R1681" i="3"/>
  <c r="R1713" i="3"/>
  <c r="R1745" i="3"/>
  <c r="R1777" i="3"/>
  <c r="R1809" i="3"/>
  <c r="R1841" i="3"/>
  <c r="R1873" i="3"/>
  <c r="R1905" i="3"/>
  <c r="R1937" i="3"/>
  <c r="R1969" i="3"/>
  <c r="R2001" i="3"/>
  <c r="R2033" i="3"/>
  <c r="R2065" i="3"/>
  <c r="R2097" i="3"/>
  <c r="R2129" i="3"/>
  <c r="R3216" i="3"/>
  <c r="R3248" i="3"/>
  <c r="R3280" i="3"/>
  <c r="R3312" i="3"/>
  <c r="R3344" i="3"/>
  <c r="R3376" i="3"/>
  <c r="R3408" i="3"/>
  <c r="R3440" i="3"/>
  <c r="R3472" i="3"/>
  <c r="R3205" i="3"/>
  <c r="R3285" i="3"/>
  <c r="R145" i="3"/>
  <c r="R177" i="3"/>
  <c r="R209" i="3"/>
  <c r="R241" i="3"/>
  <c r="R273" i="3"/>
  <c r="R305" i="3"/>
  <c r="R337" i="3"/>
  <c r="R369" i="3"/>
  <c r="R401" i="3"/>
  <c r="R433" i="3"/>
  <c r="R465" i="3"/>
  <c r="R497" i="3"/>
  <c r="R529" i="3"/>
  <c r="R561" i="3"/>
  <c r="R593" i="3"/>
  <c r="R625" i="3"/>
  <c r="R657" i="3"/>
  <c r="R689" i="3"/>
  <c r="R721" i="3"/>
  <c r="R753" i="3"/>
  <c r="R785" i="3"/>
  <c r="R817" i="3"/>
  <c r="R849" i="3"/>
  <c r="R881" i="3"/>
  <c r="R913" i="3"/>
  <c r="R945" i="3"/>
  <c r="R977" i="3"/>
  <c r="R1009" i="3"/>
  <c r="R1041" i="3"/>
  <c r="R1073" i="3"/>
  <c r="R1105" i="3"/>
  <c r="R1137" i="3"/>
  <c r="R1177" i="3"/>
  <c r="R1209" i="3"/>
  <c r="R1241" i="3"/>
  <c r="R1273" i="3"/>
  <c r="R1305" i="3"/>
  <c r="R1337" i="3"/>
  <c r="R1369" i="3"/>
  <c r="R1401" i="3"/>
  <c r="R1433" i="3"/>
  <c r="R1465" i="3"/>
  <c r="R1497" i="3"/>
  <c r="R1529" i="3"/>
  <c r="R1561" i="3"/>
  <c r="R1593" i="3"/>
  <c r="R1625" i="3"/>
  <c r="R1657" i="3"/>
  <c r="R1689" i="3"/>
  <c r="R1721" i="3"/>
  <c r="R1753" i="3"/>
  <c r="R1785" i="3"/>
  <c r="R1817" i="3"/>
  <c r="R1849" i="3"/>
  <c r="R1881" i="3"/>
  <c r="R1913" i="3"/>
  <c r="R1945" i="3"/>
  <c r="R1977" i="3"/>
  <c r="R2009" i="3"/>
  <c r="R2041" i="3"/>
  <c r="R2163" i="3"/>
  <c r="R2195" i="3"/>
  <c r="R2227" i="3"/>
  <c r="R2259" i="3"/>
  <c r="R2291" i="3"/>
  <c r="R2323" i="3"/>
  <c r="R2355" i="3"/>
  <c r="R2387" i="3"/>
  <c r="R2419" i="3"/>
  <c r="R2451" i="3"/>
  <c r="R2483" i="3"/>
  <c r="R2515" i="3"/>
  <c r="R2547" i="3"/>
  <c r="R2579" i="3"/>
  <c r="R2611" i="3"/>
  <c r="R2643" i="3"/>
  <c r="R2675" i="3"/>
  <c r="R2707" i="3"/>
  <c r="R2739" i="3"/>
  <c r="R2771" i="3"/>
  <c r="R2803" i="3"/>
  <c r="R2835" i="3"/>
  <c r="R2867" i="3"/>
  <c r="R2899" i="3"/>
  <c r="R2931" i="3"/>
  <c r="R2963" i="3"/>
  <c r="R2995" i="3"/>
  <c r="R3027" i="3"/>
  <c r="R3059" i="3"/>
  <c r="R1173" i="3"/>
  <c r="R1205" i="3"/>
  <c r="R1237" i="3"/>
  <c r="R1269" i="3"/>
  <c r="R1301" i="3"/>
  <c r="R1333" i="3"/>
  <c r="R1365" i="3"/>
  <c r="R1397" i="3"/>
  <c r="R1429" i="3"/>
  <c r="R1461" i="3"/>
  <c r="R1493" i="3"/>
  <c r="R1525" i="3"/>
  <c r="R1557" i="3"/>
  <c r="R1589" i="3"/>
  <c r="R1621" i="3"/>
  <c r="R1653" i="3"/>
  <c r="R1685" i="3"/>
  <c r="R1717" i="3"/>
  <c r="R1749" i="3"/>
  <c r="R1781" i="3"/>
  <c r="R1813" i="3"/>
  <c r="R1845" i="3"/>
  <c r="R1877" i="3"/>
  <c r="R1909" i="3"/>
  <c r="R1941" i="3"/>
  <c r="R1973" i="3"/>
  <c r="R2005" i="3"/>
  <c r="R2037" i="3"/>
  <c r="R2069" i="3"/>
  <c r="R2101" i="3"/>
  <c r="R2133" i="3"/>
  <c r="R2165" i="3"/>
  <c r="R2197" i="3"/>
  <c r="R2229" i="3"/>
  <c r="R2261" i="3"/>
  <c r="R2293" i="3"/>
  <c r="R2325" i="3"/>
  <c r="R2357" i="3"/>
  <c r="R2389" i="3"/>
  <c r="R2421" i="3"/>
  <c r="R2453" i="3"/>
  <c r="R2485" i="3"/>
  <c r="R2517" i="3"/>
  <c r="R2549" i="3"/>
  <c r="R2581" i="3"/>
  <c r="R2613" i="3"/>
  <c r="R1531" i="3"/>
  <c r="R1563" i="3"/>
  <c r="R1595" i="3"/>
  <c r="R1627" i="3"/>
  <c r="R1659" i="3"/>
  <c r="R1691" i="3"/>
  <c r="R1723" i="3"/>
  <c r="R1755" i="3"/>
  <c r="R1787" i="3"/>
  <c r="R1819" i="3"/>
  <c r="R1851" i="3"/>
  <c r="R1883" i="3"/>
  <c r="R1915" i="3"/>
  <c r="R1947" i="3"/>
  <c r="R1979" i="3"/>
  <c r="R2011" i="3"/>
  <c r="R2043" i="3"/>
  <c r="R2075" i="3"/>
  <c r="R2107" i="3"/>
  <c r="R2139" i="3"/>
  <c r="R2171" i="3"/>
  <c r="R2203" i="3"/>
  <c r="R2235" i="3"/>
  <c r="R2267" i="3"/>
  <c r="R2299" i="3"/>
  <c r="R2331" i="3"/>
  <c r="R2363" i="3"/>
  <c r="R2395" i="3"/>
  <c r="R2427" i="3"/>
  <c r="R2459" i="3"/>
  <c r="R2491" i="3"/>
  <c r="R2523" i="3"/>
  <c r="R2555" i="3"/>
  <c r="R2587" i="3"/>
  <c r="R2619" i="3"/>
  <c r="R2651" i="3"/>
  <c r="R2683" i="3"/>
  <c r="R2715" i="3"/>
  <c r="R2747" i="3"/>
  <c r="R2779" i="3"/>
  <c r="R2811" i="3"/>
  <c r="R2843" i="3"/>
  <c r="R2875" i="3"/>
  <c r="R2907" i="3"/>
  <c r="R2939" i="3"/>
  <c r="R2971" i="3"/>
  <c r="R3003" i="3"/>
  <c r="R3035" i="3"/>
  <c r="R3067" i="3"/>
  <c r="R1180" i="3"/>
  <c r="R1212" i="3"/>
  <c r="R1244" i="3"/>
  <c r="R1276" i="3"/>
  <c r="R1308" i="3"/>
  <c r="R1340" i="3"/>
  <c r="R1372" i="3"/>
  <c r="R1404" i="3"/>
  <c r="R1436" i="3"/>
  <c r="R1468" i="3"/>
  <c r="R1500" i="3"/>
  <c r="R1532" i="3"/>
  <c r="R1564" i="3"/>
  <c r="R1596" i="3"/>
  <c r="R1628" i="3"/>
  <c r="R1660" i="3"/>
  <c r="R1692" i="3"/>
  <c r="R1724" i="3"/>
  <c r="R1756" i="3"/>
  <c r="R1788" i="3"/>
  <c r="R1820" i="3"/>
  <c r="R1852" i="3"/>
  <c r="R1884" i="3"/>
  <c r="R1916" i="3"/>
  <c r="R1948" i="3"/>
  <c r="R1980" i="3"/>
  <c r="R2012" i="3"/>
  <c r="R2044" i="3"/>
  <c r="R1181" i="3"/>
  <c r="R1213" i="3"/>
  <c r="R1189" i="3"/>
  <c r="R1221" i="3"/>
  <c r="R1253" i="3"/>
  <c r="R1285" i="3"/>
  <c r="R1317" i="3"/>
  <c r="R1349" i="3"/>
  <c r="R1381" i="3"/>
  <c r="R1413" i="3"/>
  <c r="R1445" i="3"/>
  <c r="R1477" i="3"/>
  <c r="R1509" i="3"/>
  <c r="R1541" i="3"/>
  <c r="R1573" i="3"/>
  <c r="R1605" i="3"/>
  <c r="R1637" i="3"/>
  <c r="R1669" i="3"/>
  <c r="R1701" i="3"/>
  <c r="R1733" i="3"/>
  <c r="R1765" i="3"/>
  <c r="R1797" i="3"/>
  <c r="R1829" i="3"/>
  <c r="R1861" i="3"/>
  <c r="R1893" i="3"/>
  <c r="R1925" i="3"/>
  <c r="R1957" i="3"/>
  <c r="R1989" i="3"/>
  <c r="R2021" i="3"/>
  <c r="R2053" i="3"/>
  <c r="R2085" i="3"/>
  <c r="R2117" i="3"/>
  <c r="R2149" i="3"/>
  <c r="R2181" i="3"/>
  <c r="R2213" i="3"/>
  <c r="R2245" i="3"/>
  <c r="R2277" i="3"/>
  <c r="R2309" i="3"/>
  <c r="R2341" i="3"/>
  <c r="R2373" i="3"/>
  <c r="R2405" i="3"/>
  <c r="R2437" i="3"/>
  <c r="R2469" i="3"/>
  <c r="R2501" i="3"/>
  <c r="R2533" i="3"/>
  <c r="R2565" i="3"/>
  <c r="R2597" i="3"/>
  <c r="R2629" i="3"/>
  <c r="R2661" i="3"/>
  <c r="R2693" i="3"/>
  <c r="R2725" i="3"/>
  <c r="R2757" i="3"/>
  <c r="R2789" i="3"/>
  <c r="R2821" i="3"/>
  <c r="R2853" i="3"/>
  <c r="R2885" i="3"/>
  <c r="R2917" i="3"/>
  <c r="R2949" i="3"/>
  <c r="R2981" i="3"/>
  <c r="R3013" i="3"/>
  <c r="R3045" i="3"/>
  <c r="R3077" i="3"/>
  <c r="R3109" i="3"/>
  <c r="R3141" i="3"/>
  <c r="R3173" i="3"/>
  <c r="R3204" i="3"/>
  <c r="R3236" i="3"/>
  <c r="R3268" i="3"/>
  <c r="R3300" i="3"/>
  <c r="R3332" i="3"/>
  <c r="R3364" i="3"/>
  <c r="R3396" i="3"/>
  <c r="R3428" i="3"/>
  <c r="R3460" i="3"/>
  <c r="R3313" i="3"/>
  <c r="R3381" i="3"/>
  <c r="R3449" i="3"/>
  <c r="R3229" i="3"/>
  <c r="R3261" i="3"/>
  <c r="R3325" i="3"/>
  <c r="R3385" i="3"/>
  <c r="R3445" i="3"/>
  <c r="R1261" i="3"/>
  <c r="R1293" i="3"/>
  <c r="R1325" i="3"/>
  <c r="R1357" i="3"/>
  <c r="R1389" i="3"/>
  <c r="R1421" i="3"/>
  <c r="R1453" i="3"/>
  <c r="R1485" i="3"/>
  <c r="R1517" i="3"/>
  <c r="R1549" i="3"/>
  <c r="R1581" i="3"/>
  <c r="R1613" i="3"/>
  <c r="R1645" i="3"/>
  <c r="R1677" i="3"/>
  <c r="R1709" i="3"/>
  <c r="R1741" i="3"/>
  <c r="R1773" i="3"/>
  <c r="R1805" i="3"/>
  <c r="R1837" i="3"/>
  <c r="R1869" i="3"/>
  <c r="R1901" i="3"/>
  <c r="R1933" i="3"/>
  <c r="R1965" i="3"/>
  <c r="R1997" i="3"/>
  <c r="R2029" i="3"/>
  <c r="R2061" i="3"/>
  <c r="R2093" i="3"/>
  <c r="R2125" i="3"/>
  <c r="R2157" i="3"/>
  <c r="R2189" i="3"/>
  <c r="R2221" i="3"/>
  <c r="R2253" i="3"/>
  <c r="R2285" i="3"/>
  <c r="R2317" i="3"/>
  <c r="R2349" i="3"/>
  <c r="R2381" i="3"/>
  <c r="R2413" i="3"/>
  <c r="R2445" i="3"/>
  <c r="R2477" i="3"/>
  <c r="R2509" i="3"/>
  <c r="R2541" i="3"/>
  <c r="R2573" i="3"/>
  <c r="R2605" i="3"/>
  <c r="R2637" i="3"/>
  <c r="R2669" i="3"/>
  <c r="R2701" i="3"/>
  <c r="R2733" i="3"/>
  <c r="R2765" i="3"/>
  <c r="R2797" i="3"/>
  <c r="R2829" i="3"/>
  <c r="R2861" i="3"/>
  <c r="R2893" i="3"/>
  <c r="R2925" i="3"/>
  <c r="R2957" i="3"/>
  <c r="R2989" i="3"/>
  <c r="R3021" i="3"/>
  <c r="R3053" i="3"/>
  <c r="R3085" i="3"/>
  <c r="R3117" i="3"/>
  <c r="R3149" i="3"/>
  <c r="R3181" i="3"/>
  <c r="R123" i="3"/>
  <c r="R60" i="3"/>
  <c r="R3087" i="3"/>
  <c r="R3119" i="3"/>
  <c r="R3151" i="3"/>
  <c r="R3183" i="3"/>
  <c r="R3265" i="3"/>
  <c r="R3333" i="3"/>
  <c r="R3397" i="3"/>
  <c r="R3465" i="3"/>
  <c r="R3237" i="3"/>
  <c r="R3277" i="3"/>
  <c r="R3337" i="3"/>
  <c r="R3401" i="3"/>
  <c r="R3461" i="3"/>
  <c r="R2645" i="3"/>
  <c r="R2677" i="3"/>
  <c r="R2709" i="3"/>
  <c r="R2741" i="3"/>
  <c r="R2773" i="3"/>
  <c r="R2805" i="3"/>
  <c r="R2837" i="3"/>
  <c r="R2869" i="3"/>
  <c r="R2901" i="3"/>
  <c r="R2933" i="3"/>
  <c r="R2965" i="3"/>
  <c r="R2997" i="3"/>
  <c r="R3029" i="3"/>
  <c r="R3061" i="3"/>
  <c r="R3093" i="3"/>
  <c r="R3125" i="3"/>
  <c r="R3157" i="3"/>
  <c r="R3189" i="3"/>
  <c r="R75" i="3"/>
  <c r="R92" i="3"/>
  <c r="R3220" i="3"/>
  <c r="R3252" i="3"/>
  <c r="R3284" i="3"/>
  <c r="R3316" i="3"/>
  <c r="R3348" i="3"/>
  <c r="R3380" i="3"/>
  <c r="R3412" i="3"/>
  <c r="R3444" i="3"/>
  <c r="R39" i="3"/>
  <c r="R103" i="3"/>
  <c r="R3281" i="3"/>
  <c r="R3349" i="3"/>
  <c r="R3413" i="3"/>
  <c r="R3213" i="3"/>
  <c r="R3245" i="3"/>
  <c r="R3293" i="3"/>
  <c r="R3353" i="3"/>
  <c r="R3417" i="3"/>
  <c r="R1245" i="3"/>
  <c r="R1277" i="3"/>
  <c r="R1309" i="3"/>
  <c r="R1341" i="3"/>
  <c r="R1373" i="3"/>
  <c r="R1405" i="3"/>
  <c r="R1437" i="3"/>
  <c r="R1469" i="3"/>
  <c r="R1501" i="3"/>
  <c r="R1533" i="3"/>
  <c r="R1565" i="3"/>
  <c r="R1597" i="3"/>
  <c r="R1629" i="3"/>
  <c r="R1661" i="3"/>
  <c r="R1693" i="3"/>
  <c r="R1725" i="3"/>
  <c r="R1757" i="3"/>
  <c r="R1789" i="3"/>
  <c r="R1821" i="3"/>
  <c r="R1853" i="3"/>
  <c r="R1885" i="3"/>
  <c r="R1917" i="3"/>
  <c r="R1949" i="3"/>
  <c r="R1981" i="3"/>
  <c r="R2013" i="3"/>
  <c r="R2045" i="3"/>
  <c r="R2077" i="3"/>
  <c r="R2109" i="3"/>
  <c r="R2141" i="3"/>
  <c r="R2173" i="3"/>
  <c r="R2205" i="3"/>
  <c r="R2237" i="3"/>
  <c r="R2269" i="3"/>
  <c r="R2301" i="3"/>
  <c r="R2333" i="3"/>
  <c r="R2365" i="3"/>
  <c r="R2397" i="3"/>
  <c r="R2429" i="3"/>
  <c r="R2461" i="3"/>
  <c r="R2493" i="3"/>
  <c r="R2525" i="3"/>
  <c r="R2557" i="3"/>
  <c r="R2589" i="3"/>
  <c r="R2621" i="3"/>
  <c r="R2653" i="3"/>
  <c r="R2685" i="3"/>
  <c r="R2717" i="3"/>
  <c r="R2749" i="3"/>
  <c r="R2781" i="3"/>
  <c r="R2813" i="3"/>
  <c r="R2845" i="3"/>
  <c r="R2877" i="3"/>
  <c r="R2909" i="3"/>
  <c r="R2941" i="3"/>
  <c r="R2973" i="3"/>
  <c r="R3005" i="3"/>
  <c r="R3037" i="3"/>
  <c r="R3069" i="3"/>
  <c r="R3101" i="3"/>
  <c r="R3133" i="3"/>
  <c r="R3165" i="3"/>
  <c r="R3197" i="3"/>
  <c r="R98" i="3"/>
  <c r="R74" i="3"/>
  <c r="R3231" i="3"/>
  <c r="R3263" i="3"/>
  <c r="R3295" i="3"/>
  <c r="R3327" i="3"/>
  <c r="R3359" i="3"/>
  <c r="R3391" i="3"/>
  <c r="R3423" i="3"/>
  <c r="R3455" i="3"/>
  <c r="R3297" i="3"/>
  <c r="R3365" i="3"/>
  <c r="R3433" i="3"/>
  <c r="R3221" i="3"/>
  <c r="R3253" i="3"/>
  <c r="R3309" i="3"/>
  <c r="R3369" i="3"/>
  <c r="R3429" i="3"/>
  <c r="R2073" i="3"/>
  <c r="R2105" i="3"/>
  <c r="R2137" i="3"/>
  <c r="R2169" i="3"/>
  <c r="R2201" i="3"/>
  <c r="R2233" i="3"/>
  <c r="R2265" i="3"/>
  <c r="R2297" i="3"/>
  <c r="R2329" i="3"/>
  <c r="R2361" i="3"/>
  <c r="R2393" i="3"/>
  <c r="R2425" i="3"/>
  <c r="R2457" i="3"/>
  <c r="R2489" i="3"/>
  <c r="R2521" i="3"/>
  <c r="R2553" i="3"/>
  <c r="R2585" i="3"/>
  <c r="R2617" i="3"/>
  <c r="R2649" i="3"/>
  <c r="R2681" i="3"/>
  <c r="R2713" i="3"/>
  <c r="R2745" i="3"/>
  <c r="R2777" i="3"/>
  <c r="R2809" i="3"/>
  <c r="R2841" i="3"/>
  <c r="R2873" i="3"/>
  <c r="R2905" i="3"/>
  <c r="R2937" i="3"/>
  <c r="R2969" i="3"/>
  <c r="R3033" i="3"/>
  <c r="R3065" i="3"/>
  <c r="R3097" i="3"/>
  <c r="R3129" i="3"/>
  <c r="R3161" i="3"/>
  <c r="R3193" i="3"/>
  <c r="R3224" i="3"/>
  <c r="R3256" i="3"/>
  <c r="R3288" i="3"/>
  <c r="R3320" i="3"/>
  <c r="R3352" i="3"/>
  <c r="R3384" i="3"/>
  <c r="R3416" i="3"/>
  <c r="R3448" i="3"/>
  <c r="R3289" i="3"/>
  <c r="R3357" i="3"/>
  <c r="R3421" i="3"/>
  <c r="R32" i="3"/>
  <c r="R96" i="3"/>
  <c r="R3217" i="3"/>
  <c r="R3249" i="3"/>
  <c r="R3301" i="3"/>
  <c r="R3361" i="3"/>
  <c r="R2529" i="3"/>
  <c r="R2561" i="3"/>
  <c r="R2593" i="3"/>
  <c r="R2625" i="3"/>
  <c r="R2657" i="3"/>
  <c r="R2689" i="3"/>
  <c r="R2721" i="3"/>
  <c r="R2753" i="3"/>
  <c r="R2785" i="3"/>
  <c r="R2817" i="3"/>
  <c r="R2849" i="3"/>
  <c r="R2881" i="3"/>
  <c r="R2913" i="3"/>
  <c r="R2945" i="3"/>
  <c r="R2977" i="3"/>
  <c r="R3009" i="3"/>
  <c r="R3041" i="3"/>
  <c r="R3073" i="3"/>
  <c r="R3105" i="3"/>
  <c r="R3137" i="3"/>
  <c r="R3169" i="3"/>
  <c r="R10" i="3"/>
  <c r="R3250" i="3"/>
  <c r="R3346" i="3"/>
  <c r="R3442" i="3"/>
  <c r="R3474" i="3"/>
  <c r="R36" i="3"/>
  <c r="R14" i="3"/>
  <c r="R3107" i="3"/>
  <c r="R3139" i="3"/>
  <c r="R3171" i="3"/>
  <c r="R3203" i="3"/>
  <c r="R3235" i="3"/>
  <c r="R3267" i="3"/>
  <c r="R3299" i="3"/>
  <c r="R3331" i="3"/>
  <c r="R3363" i="3"/>
  <c r="R3395" i="3"/>
  <c r="R3427" i="3"/>
  <c r="R3459" i="3"/>
  <c r="R3168" i="3"/>
  <c r="R3200" i="3"/>
  <c r="R3232" i="3"/>
  <c r="R3264" i="3"/>
  <c r="R3296" i="3"/>
  <c r="R3328" i="3"/>
  <c r="R3360" i="3"/>
  <c r="R3392" i="3"/>
  <c r="R3424" i="3"/>
  <c r="R3456" i="3"/>
  <c r="R63" i="3"/>
  <c r="R127" i="3"/>
  <c r="R3305" i="3"/>
  <c r="R3373" i="3"/>
  <c r="R3441" i="3"/>
  <c r="R34" i="3"/>
  <c r="R48" i="3"/>
  <c r="R112" i="3"/>
  <c r="R3225" i="3"/>
  <c r="R3257" i="3"/>
  <c r="R3317" i="3"/>
  <c r="R3377" i="3"/>
  <c r="R3437" i="3"/>
  <c r="R66" i="3"/>
  <c r="R2665" i="3"/>
  <c r="R2697" i="3"/>
  <c r="R2729" i="3"/>
  <c r="R2761" i="3"/>
  <c r="R2793" i="3"/>
  <c r="R2825" i="3"/>
  <c r="R2857" i="3"/>
  <c r="R2889" i="3"/>
  <c r="R2921" i="3"/>
  <c r="R2953" i="3"/>
  <c r="R2985" i="3"/>
  <c r="R3017" i="3"/>
  <c r="R3049" i="3"/>
  <c r="R3081" i="3"/>
  <c r="R3113" i="3"/>
  <c r="R3145" i="3"/>
  <c r="R3177" i="3"/>
  <c r="R3226" i="3"/>
  <c r="R3290" i="3"/>
  <c r="R3322" i="3"/>
  <c r="R3386" i="3"/>
  <c r="R3418" i="3"/>
  <c r="R3450" i="3"/>
  <c r="R68" i="3"/>
  <c r="R70" i="3"/>
  <c r="R44" i="3"/>
  <c r="R54" i="3"/>
  <c r="R3083" i="3"/>
  <c r="R3115" i="3"/>
  <c r="R3147" i="3"/>
  <c r="R3179" i="3"/>
  <c r="R3211" i="3"/>
  <c r="R3243" i="3"/>
  <c r="R3275" i="3"/>
  <c r="R3307" i="3"/>
  <c r="R3339" i="3"/>
  <c r="R3371" i="3"/>
  <c r="R3403" i="3"/>
  <c r="R3435" i="3"/>
  <c r="R3467" i="3"/>
  <c r="R21" i="3"/>
  <c r="R85" i="3"/>
  <c r="R6" i="3"/>
  <c r="R3144" i="3"/>
  <c r="R3176" i="3"/>
  <c r="R3208" i="3"/>
  <c r="R3240" i="3"/>
  <c r="R3272" i="3"/>
  <c r="R3304" i="3"/>
  <c r="R3336" i="3"/>
  <c r="R3368" i="3"/>
  <c r="R3400" i="3"/>
  <c r="R3432" i="3"/>
  <c r="R3464" i="3"/>
  <c r="R15" i="3"/>
  <c r="R79" i="3"/>
  <c r="R3209" i="3"/>
  <c r="R3321" i="3"/>
  <c r="R3389" i="3"/>
  <c r="R3457" i="3"/>
  <c r="R138" i="3"/>
  <c r="R64" i="3"/>
  <c r="R128" i="3"/>
  <c r="R3233" i="3"/>
  <c r="R3269" i="3"/>
  <c r="R3329" i="3"/>
  <c r="R3393" i="3"/>
  <c r="R3453" i="3"/>
  <c r="R3201" i="3"/>
  <c r="R2076" i="3"/>
  <c r="R2108" i="3"/>
  <c r="R2140" i="3"/>
  <c r="R2172" i="3"/>
  <c r="R2204" i="3"/>
  <c r="R2236" i="3"/>
  <c r="R2268" i="3"/>
  <c r="R2300" i="3"/>
  <c r="R2332" i="3"/>
  <c r="R2364" i="3"/>
  <c r="R2396" i="3"/>
  <c r="R2428" i="3"/>
  <c r="R2460" i="3"/>
  <c r="R2492" i="3"/>
  <c r="R2524" i="3"/>
  <c r="R2556" i="3"/>
  <c r="R2588" i="3"/>
  <c r="R2620" i="3"/>
  <c r="R2652" i="3"/>
  <c r="R2684" i="3"/>
  <c r="R2716" i="3"/>
  <c r="R2748" i="3"/>
  <c r="R2780" i="3"/>
  <c r="R2812" i="3"/>
  <c r="R2844" i="3"/>
  <c r="R2876" i="3"/>
  <c r="R2908" i="3"/>
  <c r="R2940" i="3"/>
  <c r="R2972" i="3"/>
  <c r="R3004" i="3"/>
  <c r="R3036" i="3"/>
  <c r="R3068" i="3"/>
  <c r="R3100" i="3"/>
  <c r="R3132" i="3"/>
  <c r="R3278" i="3"/>
  <c r="R3374" i="3"/>
  <c r="R140" i="3"/>
  <c r="R3228" i="3"/>
  <c r="R3260" i="3"/>
  <c r="R3292" i="3"/>
  <c r="R3324" i="3"/>
  <c r="R3356" i="3"/>
  <c r="R3388" i="3"/>
  <c r="R3420" i="3"/>
  <c r="R3452" i="3"/>
  <c r="R55" i="3"/>
  <c r="R119" i="3"/>
  <c r="R9" i="3"/>
  <c r="R137" i="3"/>
  <c r="R3218" i="3"/>
  <c r="R12" i="3"/>
  <c r="R69" i="3"/>
  <c r="R3410" i="3"/>
  <c r="R5" i="3"/>
  <c r="R133" i="3"/>
  <c r="R130" i="3"/>
  <c r="R41" i="3"/>
  <c r="R114" i="3"/>
  <c r="R1570" i="3"/>
  <c r="R1794" i="3"/>
  <c r="R1922" i="3"/>
  <c r="R2210" i="3"/>
  <c r="R2242" i="3"/>
  <c r="R2306" i="3"/>
  <c r="R2338" i="3"/>
  <c r="R2402" i="3"/>
  <c r="R2690" i="3"/>
  <c r="R2754" i="3"/>
  <c r="R2786" i="3"/>
  <c r="R2882" i="3"/>
  <c r="R3212" i="3"/>
  <c r="R3244" i="3"/>
  <c r="R3276" i="3"/>
  <c r="R3308" i="3"/>
  <c r="R3340" i="3"/>
  <c r="R3372" i="3"/>
  <c r="R3404" i="3"/>
  <c r="R3436" i="3"/>
  <c r="R3468" i="3"/>
  <c r="R23" i="3"/>
  <c r="R87" i="3"/>
  <c r="R73" i="3"/>
  <c r="R108" i="3"/>
  <c r="R45" i="3"/>
  <c r="R109" i="3"/>
  <c r="R86" i="3"/>
  <c r="R105" i="3"/>
  <c r="A1368" i="25"/>
  <c r="G1369" i="25"/>
  <c r="F1369" i="25"/>
  <c r="E1369" i="25"/>
  <c r="D1369" i="25"/>
  <c r="D219" i="32" s="1"/>
  <c r="C1369" i="25"/>
  <c r="B1369" i="25"/>
  <c r="C219" i="32" s="1"/>
  <c r="R162" i="3"/>
  <c r="R194" i="3"/>
  <c r="R226" i="3"/>
  <c r="R258" i="3"/>
  <c r="R290" i="3"/>
  <c r="R322" i="3"/>
  <c r="R354" i="3"/>
  <c r="R386" i="3"/>
  <c r="R418" i="3"/>
  <c r="R1194" i="3"/>
  <c r="R1226" i="3"/>
  <c r="R1258" i="3"/>
  <c r="R1290" i="3"/>
  <c r="R1322" i="3"/>
  <c r="R1354" i="3"/>
  <c r="R1386" i="3"/>
  <c r="R1418" i="3"/>
  <c r="R1450" i="3"/>
  <c r="R1482" i="3"/>
  <c r="R1514" i="3"/>
  <c r="R1546" i="3"/>
  <c r="R1578" i="3"/>
  <c r="R1610" i="3"/>
  <c r="R1642" i="3"/>
  <c r="R1674" i="3"/>
  <c r="R1706" i="3"/>
  <c r="R1738" i="3"/>
  <c r="R1770" i="3"/>
  <c r="R1802" i="3"/>
  <c r="R1834" i="3"/>
  <c r="R1866" i="3"/>
  <c r="R1898" i="3"/>
  <c r="R1930" i="3"/>
  <c r="R1962" i="3"/>
  <c r="R1994" i="3"/>
  <c r="R2026" i="3"/>
  <c r="R2058" i="3"/>
  <c r="R2090" i="3"/>
  <c r="R2122" i="3"/>
  <c r="R2154" i="3"/>
  <c r="R2186" i="3"/>
  <c r="R2218" i="3"/>
  <c r="R2250" i="3"/>
  <c r="R2282" i="3"/>
  <c r="R2314" i="3"/>
  <c r="R2346" i="3"/>
  <c r="R2378" i="3"/>
  <c r="R2410" i="3"/>
  <c r="R2442" i="3"/>
  <c r="R2474" i="3"/>
  <c r="R2506" i="3"/>
  <c r="R2538" i="3"/>
  <c r="R2570" i="3"/>
  <c r="R2602" i="3"/>
  <c r="R2634" i="3"/>
  <c r="R2666" i="3"/>
  <c r="R2698" i="3"/>
  <c r="R2730" i="3"/>
  <c r="R2762" i="3"/>
  <c r="R2794" i="3"/>
  <c r="R2826" i="3"/>
  <c r="R2858" i="3"/>
  <c r="R2890" i="3"/>
  <c r="R2922" i="3"/>
  <c r="R2954" i="3"/>
  <c r="R2986" i="3"/>
  <c r="R3018" i="3"/>
  <c r="R3050" i="3"/>
  <c r="R3082" i="3"/>
  <c r="R3114" i="3"/>
  <c r="R3146" i="3"/>
  <c r="R3178" i="3"/>
  <c r="R33" i="3"/>
  <c r="R450" i="3"/>
  <c r="R482" i="3"/>
  <c r="R514" i="3"/>
  <c r="R546" i="3"/>
  <c r="R578" i="3"/>
  <c r="R610" i="3"/>
  <c r="R642" i="3"/>
  <c r="R674" i="3"/>
  <c r="R706" i="3"/>
  <c r="R738" i="3"/>
  <c r="R770" i="3"/>
  <c r="R802" i="3"/>
  <c r="R834" i="3"/>
  <c r="R866" i="3"/>
  <c r="R898" i="3"/>
  <c r="R930" i="3"/>
  <c r="R962" i="3"/>
  <c r="R994" i="3"/>
  <c r="R1026" i="3"/>
  <c r="R1058" i="3"/>
  <c r="R1090" i="3"/>
  <c r="R1122" i="3"/>
  <c r="R1154" i="3"/>
  <c r="R1188" i="3"/>
  <c r="R1220" i="3"/>
  <c r="R1252" i="3"/>
  <c r="R1284" i="3"/>
  <c r="R1316" i="3"/>
  <c r="R1348" i="3"/>
  <c r="R1380" i="3"/>
  <c r="R1412" i="3"/>
  <c r="R1444" i="3"/>
  <c r="R1476" i="3"/>
  <c r="R1508" i="3"/>
  <c r="R1540" i="3"/>
  <c r="R1572" i="3"/>
  <c r="R1604" i="3"/>
  <c r="R1636" i="3"/>
  <c r="R1668" i="3"/>
  <c r="R1700" i="3"/>
  <c r="R1732" i="3"/>
  <c r="R1764" i="3"/>
  <c r="R1796" i="3"/>
  <c r="R1828" i="3"/>
  <c r="R1860" i="3"/>
  <c r="R1892" i="3"/>
  <c r="R1924" i="3"/>
  <c r="R1956" i="3"/>
  <c r="R1988" i="3"/>
  <c r="R2020" i="3"/>
  <c r="R2052" i="3"/>
  <c r="R2084" i="3"/>
  <c r="R2116" i="3"/>
  <c r="R2148" i="3"/>
  <c r="R2180" i="3"/>
  <c r="R2212" i="3"/>
  <c r="R2244" i="3"/>
  <c r="R2276" i="3"/>
  <c r="R2308" i="3"/>
  <c r="R2340" i="3"/>
  <c r="R2372" i="3"/>
  <c r="R2404" i="3"/>
  <c r="R2436" i="3"/>
  <c r="R2468" i="3"/>
  <c r="R2500" i="3"/>
  <c r="R2532" i="3"/>
  <c r="R2564" i="3"/>
  <c r="R2596" i="3"/>
  <c r="R2628" i="3"/>
  <c r="R2660" i="3"/>
  <c r="R2692" i="3"/>
  <c r="R2724" i="3"/>
  <c r="R2756" i="3"/>
  <c r="R2788" i="3"/>
  <c r="R2820" i="3"/>
  <c r="R2852" i="3"/>
  <c r="R2884" i="3"/>
  <c r="R2916" i="3"/>
  <c r="R2948" i="3"/>
  <c r="R2980" i="3"/>
  <c r="R3012" i="3"/>
  <c r="R3044" i="3"/>
  <c r="R3076" i="3"/>
  <c r="R3108" i="3"/>
  <c r="R3140" i="3"/>
  <c r="R94" i="3"/>
  <c r="R61" i="3"/>
  <c r="R125" i="3"/>
  <c r="R3164" i="3"/>
  <c r="R3196" i="3"/>
  <c r="R26" i="3"/>
  <c r="R22" i="3"/>
  <c r="R3222" i="3"/>
  <c r="R3254" i="3"/>
  <c r="R3286" i="3"/>
  <c r="R3318" i="3"/>
  <c r="R3350" i="3"/>
  <c r="R3382" i="3"/>
  <c r="R3414" i="3"/>
  <c r="R3446" i="3"/>
  <c r="R52" i="3"/>
  <c r="R3207" i="3"/>
  <c r="R3239" i="3"/>
  <c r="R3271" i="3"/>
  <c r="R3303" i="3"/>
  <c r="R3335" i="3"/>
  <c r="R3367" i="3"/>
  <c r="R3399" i="3"/>
  <c r="R3431" i="3"/>
  <c r="R3463" i="3"/>
  <c r="R1162" i="3"/>
  <c r="R126" i="3"/>
  <c r="R3095" i="3"/>
  <c r="R3127" i="3"/>
  <c r="R3159" i="3"/>
  <c r="R3191" i="3"/>
  <c r="R3223" i="3"/>
  <c r="R3255" i="3"/>
  <c r="R3287" i="3"/>
  <c r="R3319" i="3"/>
  <c r="R3351" i="3"/>
  <c r="R3383" i="3"/>
  <c r="R3415" i="3"/>
  <c r="R3447" i="3"/>
  <c r="R1170" i="3"/>
  <c r="R1202" i="3"/>
  <c r="R1234" i="3"/>
  <c r="R1266" i="3"/>
  <c r="R1298" i="3"/>
  <c r="R1330" i="3"/>
  <c r="R1362" i="3"/>
  <c r="R1394" i="3"/>
  <c r="R1426" i="3"/>
  <c r="R1458" i="3"/>
  <c r="R1490" i="3"/>
  <c r="R1522" i="3"/>
  <c r="R1554" i="3"/>
  <c r="R1586" i="3"/>
  <c r="R1618" i="3"/>
  <c r="R1650" i="3"/>
  <c r="R1682" i="3"/>
  <c r="R1714" i="3"/>
  <c r="R1746" i="3"/>
  <c r="R1778" i="3"/>
  <c r="R1810" i="3"/>
  <c r="R1842" i="3"/>
  <c r="R1874" i="3"/>
  <c r="R1906" i="3"/>
  <c r="R1938" i="3"/>
  <c r="R1970" i="3"/>
  <c r="R2002" i="3"/>
  <c r="R2034" i="3"/>
  <c r="R2066" i="3"/>
  <c r="R2098" i="3"/>
  <c r="R2130" i="3"/>
  <c r="R2162" i="3"/>
  <c r="R2194" i="3"/>
  <c r="R2226" i="3"/>
  <c r="R2258" i="3"/>
  <c r="R2290" i="3"/>
  <c r="R2322" i="3"/>
  <c r="R2354" i="3"/>
  <c r="R2386" i="3"/>
  <c r="R2418" i="3"/>
  <c r="R2450" i="3"/>
  <c r="R2482" i="3"/>
  <c r="R2514" i="3"/>
  <c r="R2546" i="3"/>
  <c r="R2578" i="3"/>
  <c r="R2610" i="3"/>
  <c r="R2642" i="3"/>
  <c r="R2674" i="3"/>
  <c r="R2706" i="3"/>
  <c r="R2738" i="3"/>
  <c r="R2770" i="3"/>
  <c r="R2802" i="3"/>
  <c r="R2834" i="3"/>
  <c r="R2866" i="3"/>
  <c r="R2898" i="3"/>
  <c r="R2930" i="3"/>
  <c r="R2962" i="3"/>
  <c r="R2994" i="3"/>
  <c r="R3026" i="3"/>
  <c r="R3058" i="3"/>
  <c r="R3090" i="3"/>
  <c r="R3122" i="3"/>
  <c r="R3154" i="3"/>
  <c r="R3186" i="3"/>
  <c r="R20" i="3"/>
  <c r="R132" i="3"/>
  <c r="R3103" i="3"/>
  <c r="R3135" i="3"/>
  <c r="R3167" i="3"/>
  <c r="R3199" i="3"/>
  <c r="R42" i="3"/>
  <c r="R167" i="3"/>
  <c r="R231" i="3"/>
  <c r="R295" i="3"/>
  <c r="R359" i="3"/>
  <c r="R423" i="3"/>
  <c r="R487" i="3"/>
  <c r="R551" i="3"/>
  <c r="R615" i="3"/>
  <c r="R679" i="3"/>
  <c r="R743" i="3"/>
  <c r="R807" i="3"/>
  <c r="R871" i="3"/>
  <c r="R935" i="3"/>
  <c r="R999" i="3"/>
  <c r="R1063" i="3"/>
  <c r="R1215" i="3"/>
  <c r="R1279" i="3"/>
  <c r="R1343" i="3"/>
  <c r="R1407" i="3"/>
  <c r="R1471" i="3"/>
  <c r="R1535" i="3"/>
  <c r="R1599" i="3"/>
  <c r="R1663" i="3"/>
  <c r="R1727" i="3"/>
  <c r="R1791" i="3"/>
  <c r="R1855" i="3"/>
  <c r="R1919" i="3"/>
  <c r="R2015" i="3"/>
  <c r="R2079" i="3"/>
  <c r="R2143" i="3"/>
  <c r="R2207" i="3"/>
  <c r="R2271" i="3"/>
  <c r="R2335" i="3"/>
  <c r="R2399" i="3"/>
  <c r="R2463" i="3"/>
  <c r="R2495" i="3"/>
  <c r="R2527" i="3"/>
  <c r="R2559" i="3"/>
  <c r="R2623" i="3"/>
  <c r="R2655" i="3"/>
  <c r="R2687" i="3"/>
  <c r="R2719" i="3"/>
  <c r="R2751" i="3"/>
  <c r="R2783" i="3"/>
  <c r="R2815" i="3"/>
  <c r="R2847" i="3"/>
  <c r="R2879" i="3"/>
  <c r="R2911" i="3"/>
  <c r="R2943" i="3"/>
  <c r="R2975" i="3"/>
  <c r="R3007" i="3"/>
  <c r="R3039" i="3"/>
  <c r="R3071" i="3"/>
  <c r="R35" i="3"/>
  <c r="R99" i="3"/>
  <c r="R25" i="3"/>
  <c r="R199" i="3"/>
  <c r="R263" i="3"/>
  <c r="R327" i="3"/>
  <c r="R391" i="3"/>
  <c r="R455" i="3"/>
  <c r="R519" i="3"/>
  <c r="R583" i="3"/>
  <c r="R647" i="3"/>
  <c r="R711" i="3"/>
  <c r="R775" i="3"/>
  <c r="R839" i="3"/>
  <c r="R903" i="3"/>
  <c r="R967" i="3"/>
  <c r="R1031" i="3"/>
  <c r="R1095" i="3"/>
  <c r="R1127" i="3"/>
  <c r="R1183" i="3"/>
  <c r="R1247" i="3"/>
  <c r="R1311" i="3"/>
  <c r="R1375" i="3"/>
  <c r="R1439" i="3"/>
  <c r="R1503" i="3"/>
  <c r="R1567" i="3"/>
  <c r="R1631" i="3"/>
  <c r="R1695" i="3"/>
  <c r="R1759" i="3"/>
  <c r="R1823" i="3"/>
  <c r="R1887" i="3"/>
  <c r="R1951" i="3"/>
  <c r="R1983" i="3"/>
  <c r="R2047" i="3"/>
  <c r="R2111" i="3"/>
  <c r="R2175" i="3"/>
  <c r="R2239" i="3"/>
  <c r="R2303" i="3"/>
  <c r="R2367" i="3"/>
  <c r="R2431" i="3"/>
  <c r="R2591" i="3"/>
  <c r="R30" i="3"/>
  <c r="R13" i="3"/>
  <c r="R77" i="3"/>
  <c r="R141" i="3"/>
  <c r="R3172" i="3"/>
  <c r="R90" i="3"/>
  <c r="R49" i="3"/>
  <c r="R1196" i="3"/>
  <c r="R1228" i="3"/>
  <c r="R1260" i="3"/>
  <c r="R1292" i="3"/>
  <c r="R1324" i="3"/>
  <c r="R1356" i="3"/>
  <c r="R1388" i="3"/>
  <c r="R1420" i="3"/>
  <c r="R1452" i="3"/>
  <c r="R1484" i="3"/>
  <c r="R1516" i="3"/>
  <c r="R1548" i="3"/>
  <c r="R1580" i="3"/>
  <c r="R1612" i="3"/>
  <c r="R1644" i="3"/>
  <c r="R1676" i="3"/>
  <c r="R1708" i="3"/>
  <c r="R1740" i="3"/>
  <c r="R1772" i="3"/>
  <c r="R1804" i="3"/>
  <c r="R1836" i="3"/>
  <c r="R1868" i="3"/>
  <c r="R1900" i="3"/>
  <c r="R1932" i="3"/>
  <c r="R1964" i="3"/>
  <c r="R1996" i="3"/>
  <c r="R2028" i="3"/>
  <c r="R2060" i="3"/>
  <c r="R2092" i="3"/>
  <c r="R2124" i="3"/>
  <c r="R2156" i="3"/>
  <c r="R2188" i="3"/>
  <c r="R2220" i="3"/>
  <c r="R2252" i="3"/>
  <c r="R2284" i="3"/>
  <c r="R2316" i="3"/>
  <c r="R2348" i="3"/>
  <c r="R2380" i="3"/>
  <c r="R2412" i="3"/>
  <c r="R2444" i="3"/>
  <c r="R2476" i="3"/>
  <c r="R2508" i="3"/>
  <c r="R2540" i="3"/>
  <c r="R2572" i="3"/>
  <c r="R2604" i="3"/>
  <c r="R2636" i="3"/>
  <c r="R2668" i="3"/>
  <c r="R2700" i="3"/>
  <c r="R2732" i="3"/>
  <c r="R2764" i="3"/>
  <c r="R2796" i="3"/>
  <c r="R2828" i="3"/>
  <c r="R2860" i="3"/>
  <c r="R2892" i="3"/>
  <c r="R2924" i="3"/>
  <c r="R2956" i="3"/>
  <c r="R2988" i="3"/>
  <c r="R3020" i="3"/>
  <c r="R3052" i="3"/>
  <c r="R3084" i="3"/>
  <c r="R3116" i="3"/>
  <c r="R3230" i="3"/>
  <c r="R3262" i="3"/>
  <c r="R3294" i="3"/>
  <c r="R3326" i="3"/>
  <c r="R3358" i="3"/>
  <c r="R3390" i="3"/>
  <c r="R3422" i="3"/>
  <c r="R3454" i="3"/>
  <c r="R3215" i="3"/>
  <c r="R3247" i="3"/>
  <c r="R3279" i="3"/>
  <c r="R3311" i="3"/>
  <c r="R3343" i="3"/>
  <c r="R3375" i="3"/>
  <c r="R3407" i="3"/>
  <c r="R3439" i="3"/>
  <c r="R3471" i="3"/>
  <c r="R3148" i="3"/>
  <c r="R3180" i="3"/>
  <c r="R150" i="3"/>
  <c r="R182" i="3"/>
  <c r="R214" i="3"/>
  <c r="R246" i="3"/>
  <c r="R278" i="3"/>
  <c r="R310" i="3"/>
  <c r="R342" i="3"/>
  <c r="R374" i="3"/>
  <c r="R406" i="3"/>
  <c r="R438" i="3"/>
  <c r="R470" i="3"/>
  <c r="R502" i="3"/>
  <c r="R534" i="3"/>
  <c r="R566" i="3"/>
  <c r="R598" i="3"/>
  <c r="R630" i="3"/>
  <c r="R662" i="3"/>
  <c r="R694" i="3"/>
  <c r="R726" i="3"/>
  <c r="R758" i="3"/>
  <c r="R790" i="3"/>
  <c r="R822" i="3"/>
  <c r="R854" i="3"/>
  <c r="R886" i="3"/>
  <c r="R918" i="3"/>
  <c r="R950" i="3"/>
  <c r="R982" i="3"/>
  <c r="R1014" i="3"/>
  <c r="R1046" i="3"/>
  <c r="R1078" i="3"/>
  <c r="R1110" i="3"/>
  <c r="R1142" i="3"/>
  <c r="R159" i="3"/>
  <c r="R191" i="3"/>
  <c r="R223" i="3"/>
  <c r="R255" i="3"/>
  <c r="R287" i="3"/>
  <c r="R319" i="3"/>
  <c r="R351" i="3"/>
  <c r="R383" i="3"/>
  <c r="R415" i="3"/>
  <c r="R447" i="3"/>
  <c r="R479" i="3"/>
  <c r="R511" i="3"/>
  <c r="R543" i="3"/>
  <c r="R575" i="3"/>
  <c r="R607" i="3"/>
  <c r="R639" i="3"/>
  <c r="R671" i="3"/>
  <c r="R703" i="3"/>
  <c r="R735" i="3"/>
  <c r="R767" i="3"/>
  <c r="R799" i="3"/>
  <c r="R831" i="3"/>
  <c r="R863" i="3"/>
  <c r="R895" i="3"/>
  <c r="R927" i="3"/>
  <c r="R959" i="3"/>
  <c r="R991" i="3"/>
  <c r="R1023" i="3"/>
  <c r="R1055" i="3"/>
  <c r="R1087" i="3"/>
  <c r="R1119" i="3"/>
  <c r="R1151" i="3"/>
  <c r="R168" i="3"/>
  <c r="R200" i="3"/>
  <c r="R232" i="3"/>
  <c r="R264" i="3"/>
  <c r="R296" i="3"/>
  <c r="R328" i="3"/>
  <c r="R360" i="3"/>
  <c r="R392" i="3"/>
  <c r="R424" i="3"/>
  <c r="R456" i="3"/>
  <c r="R488" i="3"/>
  <c r="R520" i="3"/>
  <c r="R552" i="3"/>
  <c r="R584" i="3"/>
  <c r="R616" i="3"/>
  <c r="R648" i="3"/>
  <c r="R680" i="3"/>
  <c r="R712" i="3"/>
  <c r="R744" i="3"/>
  <c r="R776" i="3"/>
  <c r="R808" i="3"/>
  <c r="R840" i="3"/>
  <c r="R872" i="3"/>
  <c r="R904" i="3"/>
  <c r="R936" i="3"/>
  <c r="R968" i="3"/>
  <c r="R1000" i="3"/>
  <c r="R1032" i="3"/>
  <c r="R1064" i="3"/>
  <c r="R1096" i="3"/>
  <c r="R1128" i="3"/>
  <c r="R1166" i="3"/>
  <c r="R1198" i="3"/>
  <c r="R1230" i="3"/>
  <c r="R1262" i="3"/>
  <c r="R1294" i="3"/>
  <c r="R1326" i="3"/>
  <c r="R1358" i="3"/>
  <c r="R1390" i="3"/>
  <c r="R1422" i="3"/>
  <c r="R1454" i="3"/>
  <c r="R1486" i="3"/>
  <c r="R1518" i="3"/>
  <c r="R1550" i="3"/>
  <c r="R1582" i="3"/>
  <c r="R1614" i="3"/>
  <c r="R1646" i="3"/>
  <c r="R1678" i="3"/>
  <c r="R1710" i="3"/>
  <c r="R1742" i="3"/>
  <c r="R1774" i="3"/>
  <c r="R1806" i="3"/>
  <c r="R1838" i="3"/>
  <c r="R1870" i="3"/>
  <c r="R1902" i="3"/>
  <c r="R1934" i="3"/>
  <c r="R1966" i="3"/>
  <c r="R1998" i="3"/>
  <c r="R2030" i="3"/>
  <c r="R2062" i="3"/>
  <c r="R2094" i="3"/>
  <c r="R2126" i="3"/>
  <c r="R2158" i="3"/>
  <c r="R2190" i="3"/>
  <c r="R2222" i="3"/>
  <c r="R2254" i="3"/>
  <c r="R2286" i="3"/>
  <c r="R2318" i="3"/>
  <c r="R2350" i="3"/>
  <c r="R2382" i="3"/>
  <c r="R2414" i="3"/>
  <c r="R2446" i="3"/>
  <c r="R2478" i="3"/>
  <c r="R2510" i="3"/>
  <c r="R2542" i="3"/>
  <c r="R2574" i="3"/>
  <c r="R2606" i="3"/>
  <c r="R2638" i="3"/>
  <c r="R2670" i="3"/>
  <c r="R2702" i="3"/>
  <c r="R2734" i="3"/>
  <c r="R2766" i="3"/>
  <c r="R2798" i="3"/>
  <c r="R2830" i="3"/>
  <c r="R2862" i="3"/>
  <c r="R2894" i="3"/>
  <c r="R2926" i="3"/>
  <c r="R2958" i="3"/>
  <c r="R2990" i="3"/>
  <c r="R3022" i="3"/>
  <c r="R3054" i="3"/>
  <c r="R3086" i="3"/>
  <c r="R3118" i="3"/>
  <c r="R3150" i="3"/>
  <c r="R3182" i="3"/>
  <c r="R1175" i="3"/>
  <c r="R1207" i="3"/>
  <c r="R1239" i="3"/>
  <c r="R1271" i="3"/>
  <c r="R1303" i="3"/>
  <c r="R1335" i="3"/>
  <c r="R1367" i="3"/>
  <c r="R1399" i="3"/>
  <c r="R1431" i="3"/>
  <c r="R1463" i="3"/>
  <c r="R1495" i="3"/>
  <c r="R1527" i="3"/>
  <c r="R1559" i="3"/>
  <c r="R1591" i="3"/>
  <c r="R1623" i="3"/>
  <c r="R1655" i="3"/>
  <c r="R1687" i="3"/>
  <c r="R1719" i="3"/>
  <c r="R1751" i="3"/>
  <c r="R1783" i="3"/>
  <c r="R1815" i="3"/>
  <c r="R1847" i="3"/>
  <c r="R1879" i="3"/>
  <c r="R1911" i="3"/>
  <c r="R1943" i="3"/>
  <c r="R1975" i="3"/>
  <c r="R2007" i="3"/>
  <c r="R2039" i="3"/>
  <c r="R2071" i="3"/>
  <c r="R2103" i="3"/>
  <c r="R2135" i="3"/>
  <c r="R2167" i="3"/>
  <c r="R2199" i="3"/>
  <c r="R2231" i="3"/>
  <c r="R2263" i="3"/>
  <c r="R2295" i="3"/>
  <c r="R2327" i="3"/>
  <c r="R2359" i="3"/>
  <c r="R2391" i="3"/>
  <c r="R2423" i="3"/>
  <c r="R2455" i="3"/>
  <c r="R2487" i="3"/>
  <c r="R2519" i="3"/>
  <c r="R2551" i="3"/>
  <c r="R2583" i="3"/>
  <c r="R2615" i="3"/>
  <c r="R2647" i="3"/>
  <c r="R2679" i="3"/>
  <c r="R2711" i="3"/>
  <c r="R2743" i="3"/>
  <c r="R2775" i="3"/>
  <c r="R2807" i="3"/>
  <c r="R2839" i="3"/>
  <c r="R2871" i="3"/>
  <c r="R2903" i="3"/>
  <c r="R2935" i="3"/>
  <c r="R2967" i="3"/>
  <c r="R2999" i="3"/>
  <c r="R3031" i="3"/>
  <c r="R3063" i="3"/>
  <c r="R1176" i="3"/>
  <c r="R1208" i="3"/>
  <c r="R1240" i="3"/>
  <c r="R1272" i="3"/>
  <c r="R1304" i="3"/>
  <c r="R1336" i="3"/>
  <c r="R1368" i="3"/>
  <c r="R1400" i="3"/>
  <c r="R1432" i="3"/>
  <c r="R1464" i="3"/>
  <c r="R1496" i="3"/>
  <c r="R1528" i="3"/>
  <c r="R1560" i="3"/>
  <c r="R1592" i="3"/>
  <c r="R1624" i="3"/>
  <c r="R1656" i="3"/>
  <c r="R1688" i="3"/>
  <c r="R1720" i="3"/>
  <c r="R1752" i="3"/>
  <c r="R1784" i="3"/>
  <c r="R1816" i="3"/>
  <c r="R1848" i="3"/>
  <c r="R1880" i="3"/>
  <c r="R1912" i="3"/>
  <c r="R1944" i="3"/>
  <c r="R1976" i="3"/>
  <c r="R2008" i="3"/>
  <c r="R2040" i="3"/>
  <c r="R2072" i="3"/>
  <c r="R2104" i="3"/>
  <c r="R2136" i="3"/>
  <c r="R2168" i="3"/>
  <c r="R2200" i="3"/>
  <c r="R2232" i="3"/>
  <c r="R2264" i="3"/>
  <c r="R2296" i="3"/>
  <c r="R2328" i="3"/>
  <c r="R2360" i="3"/>
  <c r="R2392" i="3"/>
  <c r="R2424" i="3"/>
  <c r="R2456" i="3"/>
  <c r="R2488" i="3"/>
  <c r="R2520" i="3"/>
  <c r="R2552" i="3"/>
  <c r="R2584" i="3"/>
  <c r="R2616" i="3"/>
  <c r="R2648" i="3"/>
  <c r="R2680" i="3"/>
  <c r="R2712" i="3"/>
  <c r="R2744" i="3"/>
  <c r="R2776" i="3"/>
  <c r="R2808" i="3"/>
  <c r="R2840" i="3"/>
  <c r="R2872" i="3"/>
  <c r="R2904" i="3"/>
  <c r="R2936" i="3"/>
  <c r="R2968" i="3"/>
  <c r="R3000" i="3"/>
  <c r="R3032" i="3"/>
  <c r="R3064" i="3"/>
  <c r="R3096" i="3"/>
  <c r="R3128" i="3"/>
  <c r="R3210" i="3"/>
  <c r="R3242" i="3"/>
  <c r="R3274" i="3"/>
  <c r="R3306" i="3"/>
  <c r="R3338" i="3"/>
  <c r="R3370" i="3"/>
  <c r="R3402" i="3"/>
  <c r="R3434" i="3"/>
  <c r="R3466" i="3"/>
  <c r="R19" i="3"/>
  <c r="R83" i="3"/>
  <c r="R4" i="3"/>
  <c r="R124" i="3"/>
  <c r="R50" i="3"/>
  <c r="R116" i="3"/>
  <c r="R18" i="3"/>
  <c r="R3099" i="3"/>
  <c r="R3131" i="3"/>
  <c r="R3163" i="3"/>
  <c r="R3195" i="3"/>
  <c r="R3227" i="3"/>
  <c r="R3259" i="3"/>
  <c r="R3291" i="3"/>
  <c r="R3323" i="3"/>
  <c r="R3355" i="3"/>
  <c r="R3387" i="3"/>
  <c r="R3419" i="3"/>
  <c r="R3451" i="3"/>
  <c r="R53" i="3"/>
  <c r="R117" i="3"/>
  <c r="R118" i="3"/>
  <c r="R3160" i="3"/>
  <c r="R3192" i="3"/>
  <c r="R47" i="3"/>
  <c r="R111" i="3"/>
  <c r="R121" i="3"/>
  <c r="R3425" i="3"/>
  <c r="R129" i="3"/>
  <c r="R3001" i="3"/>
  <c r="R146" i="3"/>
  <c r="R178" i="3"/>
  <c r="R210" i="3"/>
  <c r="R242" i="3"/>
  <c r="R274" i="3"/>
  <c r="R306" i="3"/>
  <c r="R338" i="3"/>
  <c r="R370" i="3"/>
  <c r="R402" i="3"/>
  <c r="R434" i="3"/>
  <c r="R466" i="3"/>
  <c r="R498" i="3"/>
  <c r="R530" i="3"/>
  <c r="R562" i="3"/>
  <c r="R594" i="3"/>
  <c r="R626" i="3"/>
  <c r="R658" i="3"/>
  <c r="R690" i="3"/>
  <c r="R722" i="3"/>
  <c r="R754" i="3"/>
  <c r="R176" i="3"/>
  <c r="R304" i="3"/>
  <c r="R432" i="3"/>
  <c r="R560" i="3"/>
  <c r="R656" i="3"/>
  <c r="R816" i="3"/>
  <c r="R912" i="3"/>
  <c r="R1072" i="3"/>
  <c r="R212" i="3"/>
  <c r="R340" i="3"/>
  <c r="R468" i="3"/>
  <c r="R596" i="3"/>
  <c r="R724" i="3"/>
  <c r="R820" i="3"/>
  <c r="R948" i="3"/>
  <c r="R1108" i="3"/>
  <c r="R1242" i="3"/>
  <c r="R1370" i="3"/>
  <c r="R1498" i="3"/>
  <c r="R1626" i="3"/>
  <c r="R1786" i="3"/>
  <c r="R1914" i="3"/>
  <c r="R2042" i="3"/>
  <c r="R2170" i="3"/>
  <c r="R2202" i="3"/>
  <c r="R2234" i="3"/>
  <c r="R2362" i="3"/>
  <c r="R2394" i="3"/>
  <c r="R2426" i="3"/>
  <c r="R2458" i="3"/>
  <c r="R2490" i="3"/>
  <c r="R2522" i="3"/>
  <c r="R2554" i="3"/>
  <c r="R2586" i="3"/>
  <c r="R2618" i="3"/>
  <c r="R2650" i="3"/>
  <c r="R2682" i="3"/>
  <c r="R2714" i="3"/>
  <c r="R2746" i="3"/>
  <c r="R2778" i="3"/>
  <c r="R2810" i="3"/>
  <c r="R2842" i="3"/>
  <c r="R2874" i="3"/>
  <c r="R2906" i="3"/>
  <c r="R2938" i="3"/>
  <c r="R2970" i="3"/>
  <c r="R3002" i="3"/>
  <c r="R3034" i="3"/>
  <c r="R3066" i="3"/>
  <c r="R3098" i="3"/>
  <c r="R3130" i="3"/>
  <c r="R3162" i="3"/>
  <c r="R3194" i="3"/>
  <c r="R58" i="3"/>
  <c r="R43" i="3"/>
  <c r="R107" i="3"/>
  <c r="R3079" i="3"/>
  <c r="R3111" i="3"/>
  <c r="R3143" i="3"/>
  <c r="R208" i="3"/>
  <c r="R336" i="3"/>
  <c r="R464" i="3"/>
  <c r="R592" i="3"/>
  <c r="R752" i="3"/>
  <c r="R880" i="3"/>
  <c r="R1008" i="3"/>
  <c r="R1136" i="3"/>
  <c r="R244" i="3"/>
  <c r="R372" i="3"/>
  <c r="R500" i="3"/>
  <c r="R628" i="3"/>
  <c r="R756" i="3"/>
  <c r="R884" i="3"/>
  <c r="R980" i="3"/>
  <c r="R1076" i="3"/>
  <c r="R1178" i="3"/>
  <c r="R1306" i="3"/>
  <c r="R1434" i="3"/>
  <c r="R1562" i="3"/>
  <c r="R1690" i="3"/>
  <c r="R1818" i="3"/>
  <c r="R1946" i="3"/>
  <c r="R2074" i="3"/>
  <c r="R2298" i="3"/>
  <c r="R175" i="3"/>
  <c r="R239" i="3"/>
  <c r="R303" i="3"/>
  <c r="R367" i="3"/>
  <c r="R463" i="3"/>
  <c r="R559" i="3"/>
  <c r="R655" i="3"/>
  <c r="R751" i="3"/>
  <c r="R847" i="3"/>
  <c r="R911" i="3"/>
  <c r="R1007" i="3"/>
  <c r="R1103" i="3"/>
  <c r="R1255" i="3"/>
  <c r="R1351" i="3"/>
  <c r="R1447" i="3"/>
  <c r="R1543" i="3"/>
  <c r="R1639" i="3"/>
  <c r="R1735" i="3"/>
  <c r="R1831" i="3"/>
  <c r="R1927" i="3"/>
  <c r="R2023" i="3"/>
  <c r="R2119" i="3"/>
  <c r="R2215" i="3"/>
  <c r="R2311" i="3"/>
  <c r="R2439" i="3"/>
  <c r="R2535" i="3"/>
  <c r="R2599" i="3"/>
  <c r="R2695" i="3"/>
  <c r="R2823" i="3"/>
  <c r="R2919" i="3"/>
  <c r="R2983" i="3"/>
  <c r="R144" i="3"/>
  <c r="R272" i="3"/>
  <c r="R368" i="3"/>
  <c r="R496" i="3"/>
  <c r="R688" i="3"/>
  <c r="R784" i="3"/>
  <c r="R944" i="3"/>
  <c r="R1040" i="3"/>
  <c r="R122" i="3"/>
  <c r="R180" i="3"/>
  <c r="R308" i="3"/>
  <c r="R436" i="3"/>
  <c r="R564" i="3"/>
  <c r="R692" i="3"/>
  <c r="R852" i="3"/>
  <c r="R1012" i="3"/>
  <c r="R1274" i="3"/>
  <c r="R1402" i="3"/>
  <c r="R1530" i="3"/>
  <c r="R1658" i="3"/>
  <c r="R1754" i="3"/>
  <c r="R1882" i="3"/>
  <c r="R1978" i="3"/>
  <c r="R2106" i="3"/>
  <c r="R2266" i="3"/>
  <c r="R335" i="3"/>
  <c r="R431" i="3"/>
  <c r="R527" i="3"/>
  <c r="R623" i="3"/>
  <c r="R719" i="3"/>
  <c r="R815" i="3"/>
  <c r="R975" i="3"/>
  <c r="R1039" i="3"/>
  <c r="R1191" i="3"/>
  <c r="R1287" i="3"/>
  <c r="R1383" i="3"/>
  <c r="R1479" i="3"/>
  <c r="R1575" i="3"/>
  <c r="R1671" i="3"/>
  <c r="R1767" i="3"/>
  <c r="R1863" i="3"/>
  <c r="R1959" i="3"/>
  <c r="R2055" i="3"/>
  <c r="R2151" i="3"/>
  <c r="R2247" i="3"/>
  <c r="R2343" i="3"/>
  <c r="R2407" i="3"/>
  <c r="R2503" i="3"/>
  <c r="R2631" i="3"/>
  <c r="R2727" i="3"/>
  <c r="R2791" i="3"/>
  <c r="R2887" i="3"/>
  <c r="R3015" i="3"/>
  <c r="R179" i="3"/>
  <c r="R243" i="3"/>
  <c r="R307" i="3"/>
  <c r="R371" i="3"/>
  <c r="R435" i="3"/>
  <c r="R499" i="3"/>
  <c r="R563" i="3"/>
  <c r="R627" i="3"/>
  <c r="R691" i="3"/>
  <c r="R755" i="3"/>
  <c r="R819" i="3"/>
  <c r="R883" i="3"/>
  <c r="R947" i="3"/>
  <c r="R1011" i="3"/>
  <c r="R1075" i="3"/>
  <c r="R1195" i="3"/>
  <c r="R1259" i="3"/>
  <c r="R1323" i="3"/>
  <c r="R240" i="3"/>
  <c r="R400" i="3"/>
  <c r="R528" i="3"/>
  <c r="R624" i="3"/>
  <c r="R720" i="3"/>
  <c r="R848" i="3"/>
  <c r="R976" i="3"/>
  <c r="R1104" i="3"/>
  <c r="R148" i="3"/>
  <c r="R276" i="3"/>
  <c r="R404" i="3"/>
  <c r="R532" i="3"/>
  <c r="R660" i="3"/>
  <c r="R788" i="3"/>
  <c r="R916" i="3"/>
  <c r="R1044" i="3"/>
  <c r="R1210" i="3"/>
  <c r="R1338" i="3"/>
  <c r="R1466" i="3"/>
  <c r="R1594" i="3"/>
  <c r="R1722" i="3"/>
  <c r="R1850" i="3"/>
  <c r="R2010" i="3"/>
  <c r="R2138" i="3"/>
  <c r="R2330" i="3"/>
  <c r="R143" i="3"/>
  <c r="R207" i="3"/>
  <c r="R271" i="3"/>
  <c r="R399" i="3"/>
  <c r="R495" i="3"/>
  <c r="R591" i="3"/>
  <c r="R687" i="3"/>
  <c r="R783" i="3"/>
  <c r="R879" i="3"/>
  <c r="R943" i="3"/>
  <c r="R1071" i="3"/>
  <c r="R1135" i="3"/>
  <c r="R1223" i="3"/>
  <c r="R1319" i="3"/>
  <c r="R1415" i="3"/>
  <c r="R1511" i="3"/>
  <c r="R1607" i="3"/>
  <c r="R1703" i="3"/>
  <c r="R1799" i="3"/>
  <c r="R1895" i="3"/>
  <c r="R1991" i="3"/>
  <c r="R2087" i="3"/>
  <c r="R2183" i="3"/>
  <c r="R2279" i="3"/>
  <c r="R2375" i="3"/>
  <c r="R2471" i="3"/>
  <c r="R2567" i="3"/>
  <c r="R2663" i="3"/>
  <c r="R2759" i="3"/>
  <c r="R2855" i="3"/>
  <c r="R2951" i="3"/>
  <c r="R3047" i="3"/>
  <c r="R147" i="3"/>
  <c r="R211" i="3"/>
  <c r="R275" i="3"/>
  <c r="R339" i="3"/>
  <c r="R403" i="3"/>
  <c r="R467" i="3"/>
  <c r="R531" i="3"/>
  <c r="R595" i="3"/>
  <c r="R659" i="3"/>
  <c r="R723" i="3"/>
  <c r="R787" i="3"/>
  <c r="R851" i="3"/>
  <c r="R915" i="3"/>
  <c r="R979" i="3"/>
  <c r="R1043" i="3"/>
  <c r="R1107" i="3"/>
  <c r="R1139" i="3"/>
  <c r="R1227" i="3"/>
  <c r="R1291" i="3"/>
  <c r="R786" i="3"/>
  <c r="R818" i="3"/>
  <c r="R850" i="3"/>
  <c r="R882" i="3"/>
  <c r="R914" i="3"/>
  <c r="R946" i="3"/>
  <c r="R978" i="3"/>
  <c r="R1010" i="3"/>
  <c r="R1042" i="3"/>
  <c r="R1074" i="3"/>
  <c r="R1106" i="3"/>
  <c r="R1138" i="3"/>
  <c r="R1172" i="3"/>
  <c r="R1204" i="3"/>
  <c r="R1236" i="3"/>
  <c r="R1268" i="3"/>
  <c r="R1300" i="3"/>
  <c r="R1332" i="3"/>
  <c r="R1364" i="3"/>
  <c r="R1396" i="3"/>
  <c r="R1428" i="3"/>
  <c r="R1460" i="3"/>
  <c r="R1492" i="3"/>
  <c r="R1524" i="3"/>
  <c r="R1556" i="3"/>
  <c r="R1588" i="3"/>
  <c r="R1620" i="3"/>
  <c r="R1652" i="3"/>
  <c r="R1684" i="3"/>
  <c r="R1716" i="3"/>
  <c r="R1748" i="3"/>
  <c r="R1780" i="3"/>
  <c r="R1812" i="3"/>
  <c r="R1844" i="3"/>
  <c r="R1876" i="3"/>
  <c r="R1908" i="3"/>
  <c r="R1940" i="3"/>
  <c r="R1972" i="3"/>
  <c r="R2004" i="3"/>
  <c r="R2036" i="3"/>
  <c r="R2068" i="3"/>
  <c r="R2100" i="3"/>
  <c r="R2132" i="3"/>
  <c r="R2164" i="3"/>
  <c r="R2196" i="3"/>
  <c r="R2228" i="3"/>
  <c r="R2260" i="3"/>
  <c r="R2292" i="3"/>
  <c r="R2324" i="3"/>
  <c r="R2356" i="3"/>
  <c r="R2388" i="3"/>
  <c r="R2420" i="3"/>
  <c r="R2452" i="3"/>
  <c r="R2484" i="3"/>
  <c r="R2516" i="3"/>
  <c r="R2548" i="3"/>
  <c r="R2580" i="3"/>
  <c r="R2612" i="3"/>
  <c r="R2644" i="3"/>
  <c r="R2676" i="3"/>
  <c r="R2708" i="3"/>
  <c r="R2740" i="3"/>
  <c r="R2772" i="3"/>
  <c r="R2804" i="3"/>
  <c r="R2836" i="3"/>
  <c r="R2868" i="3"/>
  <c r="R2900" i="3"/>
  <c r="R2932" i="3"/>
  <c r="R2964" i="3"/>
  <c r="R2996" i="3"/>
  <c r="R3028" i="3"/>
  <c r="R3060" i="3"/>
  <c r="R3092" i="3"/>
  <c r="R3124" i="3"/>
  <c r="R3206" i="3"/>
  <c r="R3238" i="3"/>
  <c r="R3270" i="3"/>
  <c r="R3302" i="3"/>
  <c r="R3334" i="3"/>
  <c r="R3366" i="3"/>
  <c r="R3398" i="3"/>
  <c r="R3430" i="3"/>
  <c r="R3462" i="3"/>
  <c r="R3156" i="3"/>
  <c r="R3188" i="3"/>
  <c r="R1387" i="3"/>
  <c r="R1451" i="3"/>
  <c r="R1515" i="3"/>
  <c r="R1579" i="3"/>
  <c r="R1643" i="3"/>
  <c r="R1707" i="3"/>
  <c r="R1771" i="3"/>
  <c r="R1835" i="3"/>
  <c r="R1867" i="3"/>
  <c r="R1931" i="3"/>
  <c r="R1995" i="3"/>
  <c r="R2091" i="3"/>
  <c r="R2155" i="3"/>
  <c r="R2219" i="3"/>
  <c r="R2283" i="3"/>
  <c r="R2347" i="3"/>
  <c r="R2411" i="3"/>
  <c r="R2475" i="3"/>
  <c r="R2539" i="3"/>
  <c r="R2603" i="3"/>
  <c r="R2667" i="3"/>
  <c r="R2731" i="3"/>
  <c r="R2795" i="3"/>
  <c r="R2859" i="3"/>
  <c r="R2891" i="3"/>
  <c r="R2987" i="3"/>
  <c r="R3051" i="3"/>
  <c r="R3198" i="3"/>
  <c r="R84" i="3"/>
  <c r="R29" i="3"/>
  <c r="R93" i="3"/>
  <c r="R1355" i="3"/>
  <c r="R1419" i="3"/>
  <c r="R1483" i="3"/>
  <c r="R1547" i="3"/>
  <c r="R1611" i="3"/>
  <c r="R1675" i="3"/>
  <c r="R1739" i="3"/>
  <c r="R1803" i="3"/>
  <c r="R1899" i="3"/>
  <c r="R1963" i="3"/>
  <c r="R2027" i="3"/>
  <c r="R2059" i="3"/>
  <c r="R2123" i="3"/>
  <c r="R2187" i="3"/>
  <c r="R2251" i="3"/>
  <c r="R2315" i="3"/>
  <c r="R2379" i="3"/>
  <c r="R2443" i="3"/>
  <c r="R2507" i="3"/>
  <c r="R2571" i="3"/>
  <c r="R2635" i="3"/>
  <c r="R2699" i="3"/>
  <c r="R2763" i="3"/>
  <c r="R2827" i="3"/>
  <c r="R2923" i="3"/>
  <c r="R2955" i="3"/>
  <c r="R3019" i="3"/>
  <c r="R142" i="3"/>
  <c r="R174" i="3"/>
  <c r="R206" i="3"/>
  <c r="R238" i="3"/>
  <c r="R270" i="3"/>
  <c r="R302" i="3"/>
  <c r="R334" i="3"/>
  <c r="R366" i="3"/>
  <c r="R398" i="3"/>
  <c r="R430" i="3"/>
  <c r="R462" i="3"/>
  <c r="R494" i="3"/>
  <c r="R526" i="3"/>
  <c r="R558" i="3"/>
  <c r="R590" i="3"/>
  <c r="R622" i="3"/>
  <c r="R654" i="3"/>
  <c r="R686" i="3"/>
  <c r="R718" i="3"/>
  <c r="R750" i="3"/>
  <c r="R782" i="3"/>
  <c r="R814" i="3"/>
  <c r="R846" i="3"/>
  <c r="R878" i="3"/>
  <c r="R910" i="3"/>
  <c r="R942" i="3"/>
  <c r="R974" i="3"/>
  <c r="R1006" i="3"/>
  <c r="R1038" i="3"/>
  <c r="R1070" i="3"/>
  <c r="R1102" i="3"/>
  <c r="R1134" i="3"/>
  <c r="R151" i="3"/>
  <c r="R183" i="3"/>
  <c r="R215" i="3"/>
  <c r="R247" i="3"/>
  <c r="R279" i="3"/>
  <c r="R311" i="3"/>
  <c r="R160" i="3"/>
  <c r="R192" i="3"/>
  <c r="R224" i="3"/>
  <c r="R256" i="3"/>
  <c r="R288" i="3"/>
  <c r="R320" i="3"/>
  <c r="R352" i="3"/>
  <c r="R384" i="3"/>
  <c r="R416" i="3"/>
  <c r="R448" i="3"/>
  <c r="R480" i="3"/>
  <c r="R512" i="3"/>
  <c r="R544" i="3"/>
  <c r="R576" i="3"/>
  <c r="R608" i="3"/>
  <c r="R640" i="3"/>
  <c r="R672" i="3"/>
  <c r="R704" i="3"/>
  <c r="R736" i="3"/>
  <c r="R768" i="3"/>
  <c r="R800" i="3"/>
  <c r="R832" i="3"/>
  <c r="R864" i="3"/>
  <c r="R896" i="3"/>
  <c r="R928" i="3"/>
  <c r="R960" i="3"/>
  <c r="R992" i="3"/>
  <c r="R1024" i="3"/>
  <c r="R1056" i="3"/>
  <c r="R1088" i="3"/>
  <c r="R1120" i="3"/>
  <c r="R1152" i="3"/>
  <c r="R1190" i="3"/>
  <c r="R1222" i="3"/>
  <c r="R1254" i="3"/>
  <c r="R1286" i="3"/>
  <c r="R1318" i="3"/>
  <c r="R1350" i="3"/>
  <c r="R1382" i="3"/>
  <c r="R1414" i="3"/>
  <c r="R1446" i="3"/>
  <c r="R1478" i="3"/>
  <c r="R1510" i="3"/>
  <c r="R1542" i="3"/>
  <c r="R1574" i="3"/>
  <c r="R1606" i="3"/>
  <c r="R1638" i="3"/>
  <c r="R1670" i="3"/>
  <c r="R1702" i="3"/>
  <c r="R1734" i="3"/>
  <c r="R1766" i="3"/>
  <c r="R1798" i="3"/>
  <c r="R1830" i="3"/>
  <c r="R1862" i="3"/>
  <c r="R1894" i="3"/>
  <c r="R1926" i="3"/>
  <c r="R1958" i="3"/>
  <c r="R1990" i="3"/>
  <c r="R2022" i="3"/>
  <c r="R2054" i="3"/>
  <c r="R2086" i="3"/>
  <c r="R2118" i="3"/>
  <c r="R2150" i="3"/>
  <c r="R2182" i="3"/>
  <c r="R2214" i="3"/>
  <c r="R2246" i="3"/>
  <c r="R2278" i="3"/>
  <c r="R2310" i="3"/>
  <c r="R2342" i="3"/>
  <c r="R2374" i="3"/>
  <c r="R2406" i="3"/>
  <c r="R2438" i="3"/>
  <c r="R2470" i="3"/>
  <c r="R2502" i="3"/>
  <c r="R2534" i="3"/>
  <c r="R2566" i="3"/>
  <c r="R2598" i="3"/>
  <c r="R2630" i="3"/>
  <c r="R2662" i="3"/>
  <c r="R2694" i="3"/>
  <c r="R2726" i="3"/>
  <c r="R2758" i="3"/>
  <c r="R2790" i="3"/>
  <c r="R2822" i="3"/>
  <c r="R2854" i="3"/>
  <c r="R2886" i="3"/>
  <c r="R2918" i="3"/>
  <c r="R2950" i="3"/>
  <c r="R2982" i="3"/>
  <c r="R3014" i="3"/>
  <c r="R3046" i="3"/>
  <c r="R3078" i="3"/>
  <c r="R3110" i="3"/>
  <c r="R3142" i="3"/>
  <c r="R3174" i="3"/>
  <c r="R1168" i="3"/>
  <c r="R1200" i="3"/>
  <c r="R1232" i="3"/>
  <c r="R1264" i="3"/>
  <c r="R1296" i="3"/>
  <c r="R1328" i="3"/>
  <c r="R1360" i="3"/>
  <c r="R1392" i="3"/>
  <c r="R1424" i="3"/>
  <c r="R1456" i="3"/>
  <c r="R1488" i="3"/>
  <c r="R1520" i="3"/>
  <c r="R1552" i="3"/>
  <c r="R1584" i="3"/>
  <c r="R1616" i="3"/>
  <c r="R1648" i="3"/>
  <c r="R1680" i="3"/>
  <c r="R1712" i="3"/>
  <c r="R1744" i="3"/>
  <c r="R1776" i="3"/>
  <c r="R1808" i="3"/>
  <c r="R1840" i="3"/>
  <c r="R1872" i="3"/>
  <c r="R1904" i="3"/>
  <c r="R1936" i="3"/>
  <c r="R1968" i="3"/>
  <c r="R2000" i="3"/>
  <c r="R2032" i="3"/>
  <c r="R2064" i="3"/>
  <c r="R2096" i="3"/>
  <c r="R2128" i="3"/>
  <c r="R2160" i="3"/>
  <c r="R2192" i="3"/>
  <c r="R2224" i="3"/>
  <c r="R2256" i="3"/>
  <c r="R2288" i="3"/>
  <c r="R2320" i="3"/>
  <c r="R2352" i="3"/>
  <c r="R2384" i="3"/>
  <c r="R2416" i="3"/>
  <c r="R2448" i="3"/>
  <c r="R2480" i="3"/>
  <c r="R2512" i="3"/>
  <c r="R2544" i="3"/>
  <c r="R2576" i="3"/>
  <c r="R2608" i="3"/>
  <c r="R2640" i="3"/>
  <c r="R2672" i="3"/>
  <c r="R2704" i="3"/>
  <c r="R2736" i="3"/>
  <c r="R2768" i="3"/>
  <c r="R2800" i="3"/>
  <c r="R2832" i="3"/>
  <c r="R2864" i="3"/>
  <c r="R2896" i="3"/>
  <c r="R2928" i="3"/>
  <c r="R2960" i="3"/>
  <c r="R2992" i="3"/>
  <c r="R3024" i="3"/>
  <c r="R3056" i="3"/>
  <c r="R3088" i="3"/>
  <c r="R3120" i="3"/>
  <c r="R3202" i="3"/>
  <c r="R3234" i="3"/>
  <c r="R3266" i="3"/>
  <c r="R3298" i="3"/>
  <c r="R3330" i="3"/>
  <c r="R3362" i="3"/>
  <c r="R3394" i="3"/>
  <c r="R3426" i="3"/>
  <c r="R3458" i="3"/>
  <c r="R3" i="3"/>
  <c r="R67" i="3"/>
  <c r="R131" i="3"/>
  <c r="R100" i="3"/>
  <c r="R110" i="3"/>
  <c r="R76" i="3"/>
  <c r="R102" i="3"/>
  <c r="R3091" i="3"/>
  <c r="R3123" i="3"/>
  <c r="R3155" i="3"/>
  <c r="R3187" i="3"/>
  <c r="R3219" i="3"/>
  <c r="R3251" i="3"/>
  <c r="R3283" i="3"/>
  <c r="R3315" i="3"/>
  <c r="R3347" i="3"/>
  <c r="R3379" i="3"/>
  <c r="R3411" i="3"/>
  <c r="R3443" i="3"/>
  <c r="R62" i="3"/>
  <c r="R3152" i="3"/>
  <c r="R3184" i="3"/>
  <c r="R31" i="3"/>
  <c r="R95" i="3"/>
  <c r="R3175" i="3"/>
  <c r="R2" i="3"/>
  <c r="V432" i="3" a="1"/>
  <c r="V432" i="3" s="1"/>
  <c r="AF432" i="3" s="1"/>
  <c r="V278" i="3" a="1"/>
  <c r="V278" i="3" s="1"/>
  <c r="AF278" i="3" s="1"/>
  <c r="V283" i="3" a="1"/>
  <c r="V283" i="3" s="1"/>
  <c r="AF283" i="3" s="1"/>
  <c r="V255" i="3" a="1"/>
  <c r="V255" i="3" s="1"/>
  <c r="AF255" i="3" s="1"/>
  <c r="V465" i="3" a="1"/>
  <c r="V465" i="3" s="1"/>
  <c r="AF465" i="3" s="1"/>
  <c r="V166" i="3" a="1"/>
  <c r="V166" i="3" s="1"/>
  <c r="AF166" i="3" s="1"/>
  <c r="V294" i="3" a="1"/>
  <c r="V294" i="3" s="1"/>
  <c r="AF294" i="3" s="1"/>
  <c r="V218" i="3" a="1"/>
  <c r="V218" i="3" s="1"/>
  <c r="AF218" i="3" s="1"/>
  <c r="V34" i="3" a="1"/>
  <c r="V34" i="3" s="1"/>
  <c r="AF34" i="3" s="1"/>
  <c r="V100" i="3" a="1"/>
  <c r="V100" i="3" s="1"/>
  <c r="AF100" i="3" s="1"/>
  <c r="V295" i="3" a="1"/>
  <c r="V295" i="3" s="1"/>
  <c r="AF295" i="3" s="1"/>
  <c r="V413" i="3" a="1"/>
  <c r="V413" i="3" s="1"/>
  <c r="AF413" i="3" s="1"/>
  <c r="V467" i="3" a="1"/>
  <c r="V467" i="3" s="1"/>
  <c r="AF467" i="3" s="1"/>
  <c r="V66" i="3" a="1"/>
  <c r="V66" i="3" s="1"/>
  <c r="AF66" i="3" s="1"/>
  <c r="V98" i="3" a="1"/>
  <c r="V98" i="3" s="1"/>
  <c r="AF98" i="3" s="1"/>
  <c r="V270" i="3" a="1"/>
  <c r="V270" i="3" s="1"/>
  <c r="AF270" i="3" s="1"/>
  <c r="V259" i="3" a="1"/>
  <c r="V259" i="3" s="1"/>
  <c r="AF259" i="3" s="1"/>
  <c r="V418" i="3" a="1"/>
  <c r="V418" i="3" s="1"/>
  <c r="AF418" i="3" s="1"/>
  <c r="V159" i="3" a="1"/>
  <c r="V159" i="3" s="1"/>
  <c r="AF159" i="3" s="1"/>
  <c r="V194" i="3" a="1"/>
  <c r="V194" i="3" s="1"/>
  <c r="AF194" i="3" s="1"/>
  <c r="V198" i="3" a="1"/>
  <c r="V198" i="3" s="1"/>
  <c r="AF198" i="3" s="1"/>
  <c r="V4" i="3" a="1"/>
  <c r="V4" i="3" s="1"/>
  <c r="V170" i="3" a="1"/>
  <c r="V170" i="3" s="1"/>
  <c r="AF170" i="3" s="1"/>
  <c r="V162" i="3" a="1"/>
  <c r="V162" i="3" s="1"/>
  <c r="AF162" i="3" s="1"/>
  <c r="V444" i="3" a="1"/>
  <c r="V444" i="3" s="1"/>
  <c r="AF444" i="3" s="1"/>
  <c r="V303" i="3" a="1"/>
  <c r="V303" i="3" s="1"/>
  <c r="AF303" i="3" s="1"/>
  <c r="V351" i="3" a="1"/>
  <c r="V351" i="3" s="1"/>
  <c r="AF351" i="3" s="1"/>
  <c r="V211" i="3" a="1"/>
  <c r="V211" i="3" s="1"/>
  <c r="AF211" i="3" s="1"/>
  <c r="V317" i="3" a="1"/>
  <c r="V317" i="3" s="1"/>
  <c r="AF317" i="3" s="1"/>
  <c r="V47" i="3" a="1"/>
  <c r="V47" i="3" s="1"/>
  <c r="Z47" i="3" s="1"/>
  <c r="V282" i="3" a="1"/>
  <c r="V282" i="3" s="1"/>
  <c r="AF282" i="3" s="1"/>
  <c r="V234" i="3" a="1"/>
  <c r="V234" i="3" s="1"/>
  <c r="AF234" i="3" s="1"/>
  <c r="V401" i="3" a="1"/>
  <c r="V401" i="3" s="1"/>
  <c r="AF401" i="3" s="1"/>
  <c r="V435" i="3" a="1"/>
  <c r="V435" i="3" s="1"/>
  <c r="AF435" i="3" s="1"/>
  <c r="V58" i="3" a="1"/>
  <c r="V58" i="3" s="1"/>
  <c r="AF58" i="3" s="1"/>
  <c r="V408" i="3" a="1"/>
  <c r="V408" i="3" s="1"/>
  <c r="AF408" i="3" s="1"/>
  <c r="V238" i="3" a="1"/>
  <c r="V238" i="3" s="1"/>
  <c r="AF238" i="3" s="1"/>
  <c r="V387" i="3" a="1"/>
  <c r="V387" i="3" s="1"/>
  <c r="AF387" i="3" s="1"/>
  <c r="V95" i="3" a="1"/>
  <c r="V95" i="3" s="1"/>
  <c r="AF95" i="3" s="1"/>
  <c r="V9" i="3" a="1"/>
  <c r="V9" i="3" s="1"/>
  <c r="AF9" i="3" s="1"/>
  <c r="V23" i="3" a="1"/>
  <c r="V23" i="3" s="1"/>
  <c r="AF23" i="3" s="1"/>
  <c r="V391" i="3" a="1"/>
  <c r="V391" i="3" s="1"/>
  <c r="AF391" i="3" s="1"/>
  <c r="V441" i="3" a="1"/>
  <c r="V441" i="3" s="1"/>
  <c r="AF441" i="3" s="1"/>
  <c r="V186" i="3" a="1"/>
  <c r="V186" i="3" s="1"/>
  <c r="AF186" i="3" s="1"/>
  <c r="V135" i="3" a="1"/>
  <c r="V135" i="3" s="1"/>
  <c r="AF135" i="3" s="1"/>
  <c r="V254" i="3" a="1"/>
  <c r="V254" i="3" s="1"/>
  <c r="W254" i="3" s="1"/>
  <c r="V90" i="3" a="1"/>
  <c r="V90" i="3" s="1"/>
  <c r="AF90" i="3" s="1"/>
  <c r="V188" i="3" a="1"/>
  <c r="V188" i="3" s="1"/>
  <c r="AF188" i="3" s="1"/>
  <c r="V481" i="3" a="1"/>
  <c r="V481" i="3" s="1"/>
  <c r="AF481" i="3" s="1"/>
  <c r="V174" i="3" a="1"/>
  <c r="V174" i="3" s="1"/>
  <c r="AF174" i="3" s="1"/>
  <c r="V402" i="3" a="1"/>
  <c r="V402" i="3" s="1"/>
  <c r="AF402" i="3" s="1"/>
  <c r="V415" i="3" a="1"/>
  <c r="V415" i="3" s="1"/>
  <c r="AF415" i="3" s="1"/>
  <c r="V123" i="3" a="1"/>
  <c r="V123" i="3" s="1"/>
  <c r="AF123" i="3" s="1"/>
  <c r="V146" i="3" a="1"/>
  <c r="V146" i="3" s="1"/>
  <c r="AF146" i="3" s="1"/>
  <c r="V364" i="3" a="1"/>
  <c r="V364" i="3" s="1"/>
  <c r="AF364" i="3" s="1"/>
  <c r="V111" i="3" a="1"/>
  <c r="V111" i="3" s="1"/>
  <c r="AF111" i="3" s="1"/>
  <c r="V290" i="3" a="1"/>
  <c r="V290" i="3" s="1"/>
  <c r="AF290" i="3" s="1"/>
  <c r="V130" i="3" a="1"/>
  <c r="V130" i="3" s="1"/>
  <c r="AF130" i="3" s="1"/>
  <c r="V231" i="3" a="1"/>
  <c r="V231" i="3" s="1"/>
  <c r="AF231" i="3" s="1"/>
  <c r="V497" i="3" a="1"/>
  <c r="V497" i="3" s="1"/>
  <c r="AF497" i="3" s="1"/>
  <c r="V5" i="3" a="1"/>
  <c r="V5" i="3" s="1"/>
  <c r="AF5" i="3" s="1"/>
  <c r="V91" i="3" a="1"/>
  <c r="V91" i="3" s="1"/>
  <c r="AF91" i="3" s="1"/>
  <c r="V189" i="3" a="1"/>
  <c r="V189" i="3" s="1"/>
  <c r="AF189" i="3" s="1"/>
  <c r="V87" i="3" a="1"/>
  <c r="V87" i="3" s="1"/>
  <c r="AF87" i="3" s="1"/>
  <c r="V291" i="3" a="1"/>
  <c r="V291" i="3" s="1"/>
  <c r="AF291" i="3" s="1"/>
  <c r="V476" i="3" a="1"/>
  <c r="V476" i="3" s="1"/>
  <c r="AF476" i="3" s="1"/>
  <c r="V251" i="3" a="1"/>
  <c r="V251" i="3" s="1"/>
  <c r="AF251" i="3" s="1"/>
  <c r="V484" i="3" a="1"/>
  <c r="V484" i="3" s="1"/>
  <c r="AF484" i="3" s="1"/>
  <c r="V456" i="3" a="1"/>
  <c r="V456" i="3" s="1"/>
  <c r="AF456" i="3" s="1"/>
  <c r="V393" i="3" a="1"/>
  <c r="V393" i="3" s="1"/>
  <c r="AF393" i="3" s="1"/>
  <c r="V191" i="3" a="1"/>
  <c r="V191" i="3" s="1"/>
  <c r="AF191" i="3" s="1"/>
  <c r="V33" i="3" a="1"/>
  <c r="V33" i="3" s="1"/>
  <c r="AF33" i="3" s="1"/>
  <c r="V202" i="3" a="1"/>
  <c r="V202" i="3" s="1"/>
  <c r="AF202" i="3" s="1"/>
  <c r="V480" i="3" a="1"/>
  <c r="V480" i="3" s="1"/>
  <c r="AF480" i="3" s="1"/>
  <c r="V292" i="3" a="1"/>
  <c r="V292" i="3" s="1"/>
  <c r="AF292" i="3" s="1"/>
  <c r="V175" i="3" a="1"/>
  <c r="V175" i="3" s="1"/>
  <c r="AF175" i="3" s="1"/>
  <c r="V122" i="3" a="1"/>
  <c r="V122" i="3" s="1"/>
  <c r="AF122" i="3" s="1"/>
  <c r="V406" i="3" a="1"/>
  <c r="V406" i="3" s="1"/>
  <c r="V46" i="3" a="1"/>
  <c r="V46" i="3" s="1"/>
  <c r="AF46" i="3" s="1"/>
  <c r="V421" i="3" a="1"/>
  <c r="V421" i="3" s="1"/>
  <c r="AF421" i="3" s="1"/>
  <c r="V404" i="3" a="1"/>
  <c r="V404" i="3" s="1"/>
  <c r="AF404" i="3" s="1"/>
  <c r="V61" i="3" a="1"/>
  <c r="V61" i="3" s="1"/>
  <c r="AF61" i="3" s="1"/>
  <c r="V187" i="3" a="1"/>
  <c r="V187" i="3" s="1"/>
  <c r="AF187" i="3" s="1"/>
  <c r="V164" i="3" a="1"/>
  <c r="V164" i="3" s="1"/>
  <c r="AF164" i="3" s="1"/>
  <c r="V99" i="3" a="1"/>
  <c r="V99" i="3" s="1"/>
  <c r="AF99" i="3" s="1"/>
  <c r="V195" i="3" a="1"/>
  <c r="V195" i="3" s="1"/>
  <c r="AF195" i="3" s="1"/>
  <c r="V32" i="3" a="1"/>
  <c r="V32" i="3" s="1"/>
  <c r="AF32" i="3" s="1"/>
  <c r="V279" i="3" a="1"/>
  <c r="V279" i="3" s="1"/>
  <c r="AF279" i="3" s="1"/>
  <c r="V210" i="3" a="1"/>
  <c r="V210" i="3" s="1"/>
  <c r="AF210" i="3" s="1"/>
  <c r="V468" i="3" a="1"/>
  <c r="V468" i="3" s="1"/>
  <c r="AF468" i="3" s="1"/>
  <c r="V493" i="3" a="1"/>
  <c r="V493" i="3" s="1"/>
  <c r="AF493" i="3" s="1"/>
  <c r="V460" i="3" a="1"/>
  <c r="V460" i="3" s="1"/>
  <c r="AF460" i="3" s="1"/>
  <c r="V39" i="3" a="1"/>
  <c r="V39" i="3" s="1"/>
  <c r="AF39" i="3" s="1"/>
  <c r="V407" i="3" a="1"/>
  <c r="V407" i="3" s="1"/>
  <c r="AF407" i="3" s="1"/>
  <c r="V425" i="3" a="1"/>
  <c r="V425" i="3" s="1"/>
  <c r="AF425" i="3" s="1"/>
  <c r="V383" i="3" a="1"/>
  <c r="V383" i="3" s="1"/>
  <c r="V148" i="3" a="1"/>
  <c r="V148" i="3" s="1"/>
  <c r="AF148" i="3" s="1"/>
  <c r="V20" i="3" a="1"/>
  <c r="V20" i="3" s="1"/>
  <c r="AF20" i="3" s="1"/>
  <c r="V106" i="3" a="1"/>
  <c r="V106" i="3" s="1"/>
  <c r="AF106" i="3" s="1"/>
  <c r="V436" i="3" a="1"/>
  <c r="V436" i="3" s="1"/>
  <c r="AF436" i="3" s="1"/>
  <c r="V473" i="3" a="1"/>
  <c r="V473" i="3" s="1"/>
  <c r="AF473" i="3" s="1"/>
  <c r="V492" i="3" a="1"/>
  <c r="V492" i="3" s="1"/>
  <c r="AF492" i="3" s="1"/>
  <c r="V19" i="3" a="1"/>
  <c r="V19" i="3" s="1"/>
  <c r="AF19" i="3" s="1"/>
  <c r="V230" i="3" a="1"/>
  <c r="V230" i="3" s="1"/>
  <c r="AF230" i="3" s="1"/>
  <c r="V150" i="3" a="1"/>
  <c r="V150" i="3" s="1"/>
  <c r="AF150" i="3" s="1"/>
  <c r="V86" i="3" a="1"/>
  <c r="V86" i="3" s="1"/>
  <c r="AF86" i="3" s="1"/>
  <c r="V472" i="3" a="1"/>
  <c r="V472" i="3" s="1"/>
  <c r="AF472" i="3" s="1"/>
  <c r="V285" i="3" a="1"/>
  <c r="V285" i="3" s="1"/>
  <c r="AF285" i="3" s="1"/>
  <c r="V221" i="3" a="1"/>
  <c r="V221" i="3" s="1"/>
  <c r="AF221" i="3" s="1"/>
  <c r="V149" i="3" a="1"/>
  <c r="V149" i="3" s="1"/>
  <c r="AF149" i="3" s="1"/>
  <c r="V77" i="3" a="1"/>
  <c r="V77" i="3" s="1"/>
  <c r="AF77" i="3" s="1"/>
  <c r="V463" i="3" a="1"/>
  <c r="V463" i="3" s="1"/>
  <c r="AF463" i="3" s="1"/>
  <c r="V374" i="3" a="1"/>
  <c r="V374" i="3" s="1"/>
  <c r="AF374" i="3" s="1"/>
  <c r="V204" i="3" a="1"/>
  <c r="V204" i="3" s="1"/>
  <c r="AF204" i="3" s="1"/>
  <c r="V108" i="3" a="1"/>
  <c r="V108" i="3" s="1"/>
  <c r="V494" i="3" a="1"/>
  <c r="V494" i="3" s="1"/>
  <c r="AF494" i="3" s="1"/>
  <c r="V430" i="3" a="1"/>
  <c r="V430" i="3" s="1"/>
  <c r="AF430" i="3" s="1"/>
  <c r="V219" i="3" a="1"/>
  <c r="V219" i="3" s="1"/>
  <c r="AF219" i="3" s="1"/>
  <c r="V115" i="3" a="1"/>
  <c r="V115" i="3" s="1"/>
  <c r="AF115" i="3" s="1"/>
  <c r="V485" i="3" a="1"/>
  <c r="V485" i="3" s="1"/>
  <c r="AF485" i="3" s="1"/>
  <c r="V385" i="3" a="1"/>
  <c r="V385" i="3" s="1"/>
  <c r="AF385" i="3" s="1"/>
  <c r="V381" i="3" a="1"/>
  <c r="V381" i="3" s="1"/>
  <c r="AF381" i="3" s="1"/>
  <c r="V321" i="3" a="1"/>
  <c r="V321" i="3" s="1"/>
  <c r="AF321" i="3" s="1"/>
  <c r="V325" i="3" a="1"/>
  <c r="V325" i="3" s="1"/>
  <c r="AF325" i="3" s="1"/>
  <c r="V310" i="3" a="1"/>
  <c r="V310" i="3" s="1"/>
  <c r="AF310" i="3" s="1"/>
  <c r="V7" i="3" a="1"/>
  <c r="V7" i="3" s="1"/>
  <c r="AF7" i="3" s="1"/>
  <c r="V257" i="3" a="1"/>
  <c r="V257" i="3" s="1"/>
  <c r="AF257" i="3" s="1"/>
  <c r="V193" i="3" a="1"/>
  <c r="V193" i="3" s="1"/>
  <c r="AF193" i="3" s="1"/>
  <c r="V129" i="3" a="1"/>
  <c r="V129" i="3" s="1"/>
  <c r="AF129" i="3" s="1"/>
  <c r="V65" i="3" a="1"/>
  <c r="V65" i="3" s="1"/>
  <c r="AF65" i="3" s="1"/>
  <c r="V459" i="3" a="1"/>
  <c r="V459" i="3" s="1"/>
  <c r="AF459" i="3" s="1"/>
  <c r="V29" i="3" a="1"/>
  <c r="V29" i="3" s="1"/>
  <c r="AF29" i="3" s="1"/>
  <c r="V248" i="3" a="1"/>
  <c r="V248" i="3" s="1"/>
  <c r="V184" i="3" a="1"/>
  <c r="V184" i="3" s="1"/>
  <c r="AF184" i="3" s="1"/>
  <c r="V120" i="3" a="1"/>
  <c r="V120" i="3" s="1"/>
  <c r="AF120" i="3" s="1"/>
  <c r="V56" i="3" a="1"/>
  <c r="V56" i="3" s="1"/>
  <c r="V458" i="3" a="1"/>
  <c r="V458" i="3" s="1"/>
  <c r="AF458" i="3" s="1"/>
  <c r="V390" i="3" a="1"/>
  <c r="V390" i="3" s="1"/>
  <c r="AF390" i="3" s="1"/>
  <c r="V199" i="3" a="1"/>
  <c r="V199" i="3" s="1"/>
  <c r="AF199" i="3" s="1"/>
  <c r="V426" i="3" a="1"/>
  <c r="V426" i="3" s="1"/>
  <c r="AF426" i="3" s="1"/>
  <c r="V365" i="3" a="1"/>
  <c r="V365" i="3" s="1"/>
  <c r="AF365" i="3" s="1"/>
  <c r="V345" i="3" a="1"/>
  <c r="V345" i="3" s="1"/>
  <c r="AF345" i="3" s="1"/>
  <c r="V312" i="3" a="1"/>
  <c r="V312" i="3" s="1"/>
  <c r="AF312" i="3" s="1"/>
  <c r="V355" i="3" a="1"/>
  <c r="V355" i="3" s="1"/>
  <c r="AF355" i="3" s="1"/>
  <c r="V347" i="3" a="1"/>
  <c r="V347" i="3" s="1"/>
  <c r="AF347" i="3" s="1"/>
  <c r="V178" i="3" a="1"/>
  <c r="V178" i="3" s="1"/>
  <c r="AF178" i="3" s="1"/>
  <c r="V487" i="3" a="1"/>
  <c r="V487" i="3" s="1"/>
  <c r="AF487" i="3" s="1"/>
  <c r="V139" i="3" a="1"/>
  <c r="V139" i="3" s="1"/>
  <c r="AF139" i="3" s="1"/>
  <c r="V266" i="3" a="1"/>
  <c r="V266" i="3" s="1"/>
  <c r="AF266" i="3" s="1"/>
  <c r="V183" i="3" a="1"/>
  <c r="V183" i="3" s="1"/>
  <c r="AF183" i="3" s="1"/>
  <c r="V31" i="3" a="1"/>
  <c r="V31" i="3" s="1"/>
  <c r="AF31" i="3" s="1"/>
  <c r="V276" i="3" a="1"/>
  <c r="V276" i="3" s="1"/>
  <c r="AF276" i="3" s="1"/>
  <c r="V25" i="3" a="1"/>
  <c r="V25" i="3" s="1"/>
  <c r="AF25" i="3" s="1"/>
  <c r="V268" i="3" a="1"/>
  <c r="V268" i="3" s="1"/>
  <c r="AF268" i="3" s="1"/>
  <c r="V437" i="3" a="1"/>
  <c r="V437" i="3" s="1"/>
  <c r="AF437" i="3" s="1"/>
  <c r="V448" i="3" a="1"/>
  <c r="V448" i="3" s="1"/>
  <c r="AF448" i="3" s="1"/>
  <c r="V411" i="3" a="1"/>
  <c r="V411" i="3" s="1"/>
  <c r="AF411" i="3" s="1"/>
  <c r="V341" i="3" a="1"/>
  <c r="V341" i="3" s="1"/>
  <c r="AF341" i="3" s="1"/>
  <c r="V101" i="3" a="1"/>
  <c r="V101" i="3" s="1"/>
  <c r="AF101" i="3" s="1"/>
  <c r="V222" i="3" a="1"/>
  <c r="V222" i="3" s="1"/>
  <c r="AF222" i="3" s="1"/>
  <c r="V17" i="3" a="1"/>
  <c r="V17" i="3" s="1"/>
  <c r="AF17" i="3" s="1"/>
  <c r="V236" i="3" a="1"/>
  <c r="V236" i="3" s="1"/>
  <c r="AF236" i="3" s="1"/>
  <c r="V8" i="3" a="1"/>
  <c r="V8" i="3" s="1"/>
  <c r="AF8" i="3" s="1"/>
  <c r="V299" i="3" a="1"/>
  <c r="V299" i="3" s="1"/>
  <c r="AF299" i="3" s="1"/>
  <c r="V286" i="3" a="1"/>
  <c r="V286" i="3" s="1"/>
  <c r="AF286" i="3" s="1"/>
  <c r="V206" i="3" a="1"/>
  <c r="V206" i="3" s="1"/>
  <c r="V134" i="3" a="1"/>
  <c r="V134" i="3" s="1"/>
  <c r="AF134" i="3" s="1"/>
  <c r="V70" i="3" a="1"/>
  <c r="V70" i="3" s="1"/>
  <c r="AF70" i="3" s="1"/>
  <c r="V440" i="3" a="1"/>
  <c r="V440" i="3" s="1"/>
  <c r="AF440" i="3" s="1"/>
  <c r="V269" i="3" a="1"/>
  <c r="V269" i="3" s="1"/>
  <c r="AF269" i="3" s="1"/>
  <c r="V205" i="3" a="1"/>
  <c r="V205" i="3" s="1"/>
  <c r="AF205" i="3" s="1"/>
  <c r="V133" i="3" a="1"/>
  <c r="V133" i="3" s="1"/>
  <c r="AF133" i="3" s="1"/>
  <c r="V53" i="3" a="1"/>
  <c r="V53" i="3" s="1"/>
  <c r="AF53" i="3" s="1"/>
  <c r="V439" i="3" a="1"/>
  <c r="V439" i="3" s="1"/>
  <c r="AF439" i="3" s="1"/>
  <c r="V260" i="3" a="1"/>
  <c r="V260" i="3" s="1"/>
  <c r="AF260" i="3" s="1"/>
  <c r="V180" i="3" a="1"/>
  <c r="V180" i="3" s="1"/>
  <c r="AF180" i="3" s="1"/>
  <c r="V84" i="3" a="1"/>
  <c r="V84" i="3" s="1"/>
  <c r="AF84" i="3" s="1"/>
  <c r="V478" i="3" a="1"/>
  <c r="V478" i="3" s="1"/>
  <c r="AF478" i="3" s="1"/>
  <c r="V398" i="3" a="1"/>
  <c r="V398" i="3" s="1"/>
  <c r="AF398" i="3" s="1"/>
  <c r="V179" i="3" a="1"/>
  <c r="V179" i="3" s="1"/>
  <c r="AF179" i="3" s="1"/>
  <c r="V83" i="3" a="1"/>
  <c r="V83" i="3" s="1"/>
  <c r="AF83" i="3" s="1"/>
  <c r="V469" i="3" a="1"/>
  <c r="V469" i="3" s="1"/>
  <c r="V379" i="3" a="1"/>
  <c r="V379" i="3" s="1"/>
  <c r="AF379" i="3" s="1"/>
  <c r="V367" i="3" a="1"/>
  <c r="V367" i="3" s="1"/>
  <c r="V357" i="3" a="1"/>
  <c r="V357" i="3" s="1"/>
  <c r="AF357" i="3" s="1"/>
  <c r="V346" i="3" a="1"/>
  <c r="V346" i="3" s="1"/>
  <c r="AF346" i="3" s="1"/>
  <c r="V339" i="3" a="1"/>
  <c r="V339" i="3" s="1"/>
  <c r="AF339" i="3" s="1"/>
  <c r="V22" i="3" a="1"/>
  <c r="V22" i="3" s="1"/>
  <c r="V241" i="3" a="1"/>
  <c r="V241" i="3" s="1"/>
  <c r="V177" i="3" a="1"/>
  <c r="V177" i="3" s="1"/>
  <c r="AF177" i="3" s="1"/>
  <c r="V113" i="3" a="1"/>
  <c r="V113" i="3" s="1"/>
  <c r="AF113" i="3" s="1"/>
  <c r="V49" i="3" a="1"/>
  <c r="V49" i="3" s="1"/>
  <c r="AF49" i="3" s="1"/>
  <c r="V428" i="3" a="1"/>
  <c r="V428" i="3" s="1"/>
  <c r="V296" i="3" a="1"/>
  <c r="V296" i="3" s="1"/>
  <c r="AF296" i="3" s="1"/>
  <c r="V232" i="3" a="1"/>
  <c r="V232" i="3" s="1"/>
  <c r="AF232" i="3" s="1"/>
  <c r="V168" i="3" a="1"/>
  <c r="V168" i="3" s="1"/>
  <c r="AF168" i="3" s="1"/>
  <c r="V104" i="3" a="1"/>
  <c r="V104" i="3" s="1"/>
  <c r="AF104" i="3" s="1"/>
  <c r="V40" i="3" a="1"/>
  <c r="V40" i="3" s="1"/>
  <c r="AF40" i="3" s="1"/>
  <c r="V442" i="3" a="1"/>
  <c r="V442" i="3" s="1"/>
  <c r="AF442" i="3" s="1"/>
  <c r="V331" i="3" a="1"/>
  <c r="V331" i="3" s="1"/>
  <c r="V151" i="3" a="1"/>
  <c r="V151" i="3" s="1"/>
  <c r="AF151" i="3" s="1"/>
  <c r="V377" i="3" a="1"/>
  <c r="V377" i="3" s="1"/>
  <c r="AF377" i="3" s="1"/>
  <c r="V372" i="3" a="1"/>
  <c r="V372" i="3" s="1"/>
  <c r="V318" i="3" a="1"/>
  <c r="V318" i="3" s="1"/>
  <c r="V298" i="3" a="1"/>
  <c r="V298" i="3" s="1"/>
  <c r="V340" i="3" a="1"/>
  <c r="V340" i="3" s="1"/>
  <c r="AF340" i="3" s="1"/>
  <c r="V284" i="3" a="1"/>
  <c r="V284" i="3" s="1"/>
  <c r="AF284" i="3" s="1"/>
  <c r="V15" i="3" a="1"/>
  <c r="V15" i="3" s="1"/>
  <c r="AF15" i="3" s="1"/>
  <c r="V43" i="3" a="1"/>
  <c r="V43" i="3" s="1"/>
  <c r="AF43" i="3" s="1"/>
  <c r="V138" i="3" a="1"/>
  <c r="V138" i="3" s="1"/>
  <c r="AF138" i="3" s="1"/>
  <c r="V79" i="3" a="1"/>
  <c r="V79" i="3" s="1"/>
  <c r="V258" i="3" a="1"/>
  <c r="V258" i="3" s="1"/>
  <c r="AF258" i="3" s="1"/>
  <c r="V239" i="3" a="1"/>
  <c r="V239" i="3" s="1"/>
  <c r="AF239" i="3" s="1"/>
  <c r="V250" i="3" a="1"/>
  <c r="V250" i="3" s="1"/>
  <c r="AF250" i="3" s="1"/>
  <c r="V247" i="3" a="1"/>
  <c r="V247" i="3" s="1"/>
  <c r="AF247" i="3" s="1"/>
  <c r="V457" i="3" a="1"/>
  <c r="V457" i="3" s="1"/>
  <c r="AF457" i="3" s="1"/>
  <c r="V433" i="3" a="1"/>
  <c r="V433" i="3" s="1"/>
  <c r="AF433" i="3" s="1"/>
  <c r="V405" i="3" a="1"/>
  <c r="V405" i="3" s="1"/>
  <c r="AF405" i="3" s="1"/>
  <c r="V382" i="3" a="1"/>
  <c r="V382" i="3" s="1"/>
  <c r="V489" i="3" a="1"/>
  <c r="V489" i="3" s="1"/>
  <c r="AF489" i="3" s="1"/>
  <c r="V52" i="3" a="1"/>
  <c r="V52" i="3" s="1"/>
  <c r="V226" i="3" a="1"/>
  <c r="V226" i="3" s="1"/>
  <c r="AF226" i="3" s="1"/>
  <c r="V207" i="3" a="1"/>
  <c r="V207" i="3" s="1"/>
  <c r="AF207" i="3" s="1"/>
  <c r="V275" i="3" a="1"/>
  <c r="V275" i="3" s="1"/>
  <c r="AF275" i="3" s="1"/>
  <c r="V13" i="3" a="1"/>
  <c r="V13" i="3" s="1"/>
  <c r="AF13" i="3" s="1"/>
  <c r="V262" i="3" a="1"/>
  <c r="V262" i="3" s="1"/>
  <c r="AF262" i="3" s="1"/>
  <c r="V190" i="3" a="1"/>
  <c r="V190" i="3" s="1"/>
  <c r="AF190" i="3" s="1"/>
  <c r="V118" i="3" a="1"/>
  <c r="V118" i="3" s="1"/>
  <c r="AF118" i="3" s="1"/>
  <c r="V54" i="3" a="1"/>
  <c r="V54" i="3" s="1"/>
  <c r="AF54" i="3" s="1"/>
  <c r="V3" i="3" a="1"/>
  <c r="V3" i="3" s="1"/>
  <c r="AF3" i="3" s="1"/>
  <c r="V253" i="3" a="1"/>
  <c r="V253" i="3" s="1"/>
  <c r="AF253" i="3" s="1"/>
  <c r="V181" i="3" a="1"/>
  <c r="V181" i="3" s="1"/>
  <c r="AF181" i="3" s="1"/>
  <c r="V117" i="3" a="1"/>
  <c r="V117" i="3" s="1"/>
  <c r="AF117" i="3" s="1"/>
  <c r="V37" i="3" a="1"/>
  <c r="V37" i="3" s="1"/>
  <c r="AF37" i="3" s="1"/>
  <c r="V424" i="3" a="1"/>
  <c r="V424" i="3" s="1"/>
  <c r="AF424" i="3" s="1"/>
  <c r="V244" i="3" a="1"/>
  <c r="V244" i="3" s="1"/>
  <c r="AF244" i="3" s="1"/>
  <c r="V140" i="3" a="1"/>
  <c r="V140" i="3" s="1"/>
  <c r="AF140" i="3" s="1"/>
  <c r="V68" i="3" a="1"/>
  <c r="V68" i="3" s="1"/>
  <c r="AF68" i="3" s="1"/>
  <c r="V462" i="3" a="1"/>
  <c r="V462" i="3" s="1"/>
  <c r="AF462" i="3" s="1"/>
  <c r="V359" i="3" a="1"/>
  <c r="V359" i="3" s="1"/>
  <c r="AF359" i="3" s="1"/>
  <c r="V163" i="3" a="1"/>
  <c r="V163" i="3" s="1"/>
  <c r="AF163" i="3" s="1"/>
  <c r="V67" i="3" a="1"/>
  <c r="V67" i="3" s="1"/>
  <c r="AF67" i="3" s="1"/>
  <c r="V453" i="3" a="1"/>
  <c r="V453" i="3" s="1"/>
  <c r="AF453" i="3" s="1"/>
  <c r="V309" i="3" a="1"/>
  <c r="V309" i="3" s="1"/>
  <c r="V370" i="3" a="1"/>
  <c r="V370" i="3" s="1"/>
  <c r="AF370" i="3" s="1"/>
  <c r="V358" i="3" a="1"/>
  <c r="V358" i="3" s="1"/>
  <c r="AF358" i="3" s="1"/>
  <c r="V311" i="3" a="1"/>
  <c r="V311" i="3" s="1"/>
  <c r="AF311" i="3" s="1"/>
  <c r="V302" i="3" a="1"/>
  <c r="V302" i="3" s="1"/>
  <c r="AF302" i="3" s="1"/>
  <c r="V289" i="3" a="1"/>
  <c r="V289" i="3" s="1"/>
  <c r="AF289" i="3" s="1"/>
  <c r="V225" i="3" a="1"/>
  <c r="V225" i="3" s="1"/>
  <c r="AF225" i="3" s="1"/>
  <c r="V161" i="3" a="1"/>
  <c r="V161" i="3" s="1"/>
  <c r="AF161" i="3" s="1"/>
  <c r="V97" i="3" a="1"/>
  <c r="V97" i="3" s="1"/>
  <c r="AF97" i="3" s="1"/>
  <c r="V499" i="3" a="1"/>
  <c r="V499" i="3" s="1"/>
  <c r="AF499" i="3" s="1"/>
  <c r="V336" i="3" a="1"/>
  <c r="V336" i="3" s="1"/>
  <c r="AF336" i="3" s="1"/>
  <c r="V280" i="3" a="1"/>
  <c r="V280" i="3" s="1"/>
  <c r="AF280" i="3" s="1"/>
  <c r="V216" i="3" a="1"/>
  <c r="V216" i="3" s="1"/>
  <c r="AF216" i="3" s="1"/>
  <c r="V152" i="3" a="1"/>
  <c r="V152" i="3" s="1"/>
  <c r="AF152" i="3" s="1"/>
  <c r="V88" i="3" a="1"/>
  <c r="V88" i="3" s="1"/>
  <c r="AF88" i="3" s="1"/>
  <c r="V490" i="3" a="1"/>
  <c r="V490" i="3" s="1"/>
  <c r="AF490" i="3" s="1"/>
  <c r="V427" i="3" a="1"/>
  <c r="V427" i="3" s="1"/>
  <c r="AF427" i="3" s="1"/>
  <c r="V271" i="3" a="1"/>
  <c r="V271" i="3" s="1"/>
  <c r="AF271" i="3" s="1"/>
  <c r="V119" i="3" a="1"/>
  <c r="V119" i="3" s="1"/>
  <c r="AF119" i="3" s="1"/>
  <c r="V399" i="3" a="1"/>
  <c r="V399" i="3" s="1"/>
  <c r="AF399" i="3" s="1"/>
  <c r="V338" i="3" a="1"/>
  <c r="V338" i="3" s="1"/>
  <c r="AF338" i="3" s="1"/>
  <c r="V388" i="3" a="1"/>
  <c r="V388" i="3" s="1"/>
  <c r="AF388" i="3" s="1"/>
  <c r="V300" i="3" a="1"/>
  <c r="V300" i="3" s="1"/>
  <c r="AF300" i="3" s="1"/>
  <c r="V156" i="3" a="1"/>
  <c r="V156" i="3" s="1"/>
  <c r="AF156" i="3" s="1"/>
  <c r="V42" i="3" a="1"/>
  <c r="V42" i="3" s="1"/>
  <c r="AF42" i="3" s="1"/>
  <c r="W166" i="3"/>
  <c r="V82" i="3" a="1"/>
  <c r="V82" i="3" s="1"/>
  <c r="AF82" i="3" s="1"/>
  <c r="V28" i="3" a="1"/>
  <c r="V28" i="3" s="1"/>
  <c r="AF28" i="3" s="1"/>
  <c r="V414" i="3" a="1"/>
  <c r="V414" i="3" s="1"/>
  <c r="AF414" i="3" s="1"/>
  <c r="V24" i="3" a="1"/>
  <c r="V24" i="3" s="1"/>
  <c r="AF24" i="3" s="1"/>
  <c r="V50" i="3" a="1"/>
  <c r="V50" i="3" s="1"/>
  <c r="AF50" i="3" s="1"/>
  <c r="V267" i="3" a="1"/>
  <c r="V267" i="3" s="1"/>
  <c r="AF267" i="3" s="1"/>
  <c r="V10" i="3" a="1"/>
  <c r="V10" i="3" s="1"/>
  <c r="AF10" i="3" s="1"/>
  <c r="V242" i="3" a="1"/>
  <c r="V242" i="3" s="1"/>
  <c r="AF242" i="3" s="1"/>
  <c r="V274" i="3" a="1"/>
  <c r="V274" i="3" s="1"/>
  <c r="AF274" i="3" s="1"/>
  <c r="V114" i="3" a="1"/>
  <c r="V114" i="3" s="1"/>
  <c r="AF114" i="3" s="1"/>
  <c r="V363" i="3" a="1"/>
  <c r="V363" i="3" s="1"/>
  <c r="AF363" i="3" s="1"/>
  <c r="V452" i="3" a="1"/>
  <c r="V452" i="3" s="1"/>
  <c r="AF452" i="3" s="1"/>
  <c r="Z211" i="3"/>
  <c r="X465" i="3"/>
  <c r="Z465" i="3"/>
  <c r="W465" i="3"/>
  <c r="X254" i="3"/>
  <c r="Y982" i="3" l="1"/>
  <c r="Y983" i="3"/>
  <c r="Y980" i="3"/>
  <c r="Y981" i="3"/>
  <c r="Y978" i="3"/>
  <c r="Y979" i="3"/>
  <c r="Y977" i="3"/>
  <c r="Y975" i="3"/>
  <c r="Y976" i="3"/>
  <c r="Y973" i="3"/>
  <c r="Y970" i="3"/>
  <c r="Y968" i="3"/>
  <c r="Y967" i="3"/>
  <c r="Y965" i="3"/>
  <c r="Y966" i="3"/>
  <c r="Y962" i="3"/>
  <c r="Y761" i="3"/>
  <c r="Y957" i="3"/>
  <c r="Y730" i="3"/>
  <c r="Y954" i="3"/>
  <c r="Y952" i="3"/>
  <c r="Y951" i="3"/>
  <c r="Y922" i="3"/>
  <c r="Y948" i="3"/>
  <c r="Y949" i="3"/>
  <c r="Y946" i="3"/>
  <c r="Y947" i="3"/>
  <c r="Y772" i="3"/>
  <c r="Y939" i="3"/>
  <c r="Y552" i="3"/>
  <c r="Y576" i="3"/>
  <c r="Y562" i="3"/>
  <c r="Y728" i="3"/>
  <c r="Y615" i="3"/>
  <c r="Y756" i="3"/>
  <c r="Y602" i="3"/>
  <c r="Y821" i="3"/>
  <c r="Y942" i="3"/>
  <c r="Y733" i="3"/>
  <c r="Y569" i="3"/>
  <c r="Y832" i="3"/>
  <c r="Y637" i="3"/>
  <c r="Y919" i="3"/>
  <c r="Y684" i="3"/>
  <c r="Y613" i="3"/>
  <c r="Y805" i="3"/>
  <c r="Y796" i="3"/>
  <c r="Y822" i="3"/>
  <c r="Y669" i="3"/>
  <c r="Y583" i="3"/>
  <c r="Y643" i="3"/>
  <c r="Y634" i="3"/>
  <c r="Y690" i="3"/>
  <c r="Y736" i="3"/>
  <c r="Y794" i="3"/>
  <c r="Y655" i="3"/>
  <c r="Y653" i="3"/>
  <c r="Y838" i="3"/>
  <c r="Y566" i="3"/>
  <c r="Y723" i="3"/>
  <c r="Y767" i="3"/>
  <c r="Y870" i="3"/>
  <c r="Y808" i="3"/>
  <c r="Y533" i="3"/>
  <c r="Y519" i="3"/>
  <c r="Y692" i="3"/>
  <c r="Y582" i="3"/>
  <c r="Y510" i="3"/>
  <c r="Y725" i="3"/>
  <c r="Y840" i="3"/>
  <c r="Y771" i="3"/>
  <c r="Y508" i="3"/>
  <c r="Y785" i="3"/>
  <c r="Y743" i="3"/>
  <c r="Y760" i="3"/>
  <c r="Y872" i="3"/>
  <c r="Y568" i="3"/>
  <c r="Y560" i="3"/>
  <c r="Y612" i="3"/>
  <c r="Y632" i="3"/>
  <c r="Y862" i="3"/>
  <c r="Y793" i="3"/>
  <c r="Y661" i="3"/>
  <c r="Y699" i="3"/>
  <c r="Y803" i="3"/>
  <c r="Y722" i="3"/>
  <c r="Y534" i="3"/>
  <c r="Y548" i="3"/>
  <c r="Y834" i="3"/>
  <c r="Y892" i="3"/>
  <c r="Y611" i="3"/>
  <c r="Y758" i="3"/>
  <c r="Y901" i="3"/>
  <c r="Y698" i="3"/>
  <c r="Y604" i="3"/>
  <c r="Y741" i="3"/>
  <c r="Y660" i="3"/>
  <c r="Y788" i="3"/>
  <c r="Y531" i="3"/>
  <c r="Y792" i="3"/>
  <c r="Y891" i="3"/>
  <c r="Y503" i="3"/>
  <c r="Y619" i="3"/>
  <c r="Y663" i="3"/>
  <c r="Y857" i="3"/>
  <c r="Y836" i="3"/>
  <c r="Y512" i="3"/>
  <c r="Y833" i="3"/>
  <c r="Y651" i="3"/>
  <c r="Y812" i="3"/>
  <c r="Y579" i="3"/>
  <c r="Y689" i="3"/>
  <c r="Y593" i="3"/>
  <c r="Y711" i="3"/>
  <c r="Y815" i="3"/>
  <c r="Y779" i="3"/>
  <c r="Y819" i="3"/>
  <c r="Y843" i="3"/>
  <c r="Y527" i="3"/>
  <c r="Y903" i="3"/>
  <c r="Y539" i="3"/>
  <c r="Y799" i="3"/>
  <c r="Y826" i="3"/>
  <c r="Y763" i="3"/>
  <c r="Y535" i="3"/>
  <c r="Y608" i="3"/>
  <c r="Y633" i="3"/>
  <c r="Y842" i="3"/>
  <c r="Y623" i="3"/>
  <c r="Y845" i="3"/>
  <c r="Y866" i="3"/>
  <c r="Y734" i="3"/>
  <c r="Y721" i="3"/>
  <c r="Y687" i="3"/>
  <c r="Y769" i="3"/>
  <c r="Y597" i="3"/>
  <c r="Y766" i="3"/>
  <c r="Y631" i="3"/>
  <c r="Y789" i="3"/>
  <c r="Y786" i="3"/>
  <c r="Y825" i="3"/>
  <c r="Y854" i="3"/>
  <c r="Y861" i="3"/>
  <c r="Y642" i="3"/>
  <c r="Y675" i="3"/>
  <c r="Y884" i="3"/>
  <c r="Y883" i="3"/>
  <c r="Y873" i="3"/>
  <c r="Y818" i="3"/>
  <c r="Y646" i="3"/>
  <c r="Y777" i="3"/>
  <c r="Y860" i="3"/>
  <c r="Y816" i="3"/>
  <c r="Y658" i="3"/>
  <c r="Y797" i="3"/>
  <c r="Y898" i="3"/>
  <c r="Y782" i="3"/>
  <c r="Y814" i="3"/>
  <c r="Y679" i="3"/>
  <c r="Y747" i="3"/>
  <c r="Y910" i="3"/>
  <c r="Y886" i="3"/>
  <c r="Y937" i="3"/>
  <c r="Y652" i="3"/>
  <c r="Y630" i="3"/>
  <c r="Y599" i="3"/>
  <c r="Y520" i="3"/>
  <c r="Y603" i="3"/>
  <c r="Y737" i="3"/>
  <c r="Y683" i="3"/>
  <c r="Y567" i="3"/>
  <c r="Y580" i="3"/>
  <c r="Y902" i="3"/>
  <c r="Y752" i="3"/>
  <c r="Y915" i="3"/>
  <c r="Y592" i="3"/>
  <c r="Y635" i="3"/>
  <c r="Y851" i="3"/>
  <c r="Y781" i="3"/>
  <c r="Y938" i="3"/>
  <c r="Y662" i="3"/>
  <c r="Y880" i="3"/>
  <c r="Y624" i="3"/>
  <c r="Y513" i="3"/>
  <c r="Y626" i="3"/>
  <c r="Y824" i="3"/>
  <c r="Y625" i="3"/>
  <c r="Y778" i="3"/>
  <c r="Y640" i="3"/>
  <c r="Y584" i="3"/>
  <c r="Y837" i="3"/>
  <c r="Y713" i="3"/>
  <c r="Y546" i="3"/>
  <c r="Y696" i="3"/>
  <c r="Y594" i="3"/>
  <c r="Y636" i="3"/>
  <c r="Y714" i="3"/>
  <c r="Y523" i="3"/>
  <c r="Y628" i="3"/>
  <c r="Y835" i="3"/>
  <c r="Y703" i="3"/>
  <c r="Y621" i="3"/>
  <c r="Y889" i="3"/>
  <c r="Y648" i="3"/>
  <c r="Y570" i="3"/>
  <c r="Y847" i="3"/>
  <c r="Y765" i="3"/>
  <c r="Y693" i="3"/>
  <c r="Y649" i="3"/>
  <c r="Y571" i="3"/>
  <c r="Y522" i="3"/>
  <c r="Y511" i="3"/>
  <c r="Y545" i="3"/>
  <c r="Y682" i="3"/>
  <c r="Y540" i="3"/>
  <c r="Y926" i="3"/>
  <c r="Y776" i="3"/>
  <c r="Y744" i="3"/>
  <c r="Y674" i="3"/>
  <c r="Y609" i="3"/>
  <c r="Y764" i="3"/>
  <c r="Y839" i="3"/>
  <c r="Y917" i="3"/>
  <c r="Y790" i="3"/>
  <c r="Y561" i="3"/>
  <c r="Y607" i="3"/>
  <c r="Y680" i="3"/>
  <c r="Y930" i="3"/>
  <c r="Y676" i="3"/>
  <c r="Y598" i="3"/>
  <c r="Y665" i="3"/>
  <c r="Y865" i="3"/>
  <c r="Y791" i="3"/>
  <c r="Y762" i="3"/>
  <c r="Y768" i="3"/>
  <c r="Y904" i="3"/>
  <c r="Y504" i="3"/>
  <c r="Y541" i="3"/>
  <c r="Y923" i="3"/>
  <c r="Y801" i="3"/>
  <c r="Y526" i="3"/>
  <c r="Y521" i="3"/>
  <c r="Y720" i="3"/>
  <c r="Y585" i="3"/>
  <c r="Y517" i="3"/>
  <c r="Y750" i="3"/>
  <c r="Y686" i="3"/>
  <c r="Y738" i="3"/>
  <c r="Y759" i="3"/>
  <c r="Y627" i="3"/>
  <c r="Y806" i="3"/>
  <c r="Y672" i="3"/>
  <c r="Y525" i="3"/>
  <c r="Y507" i="3"/>
  <c r="Y509" i="3"/>
  <c r="Y532" i="3"/>
  <c r="Y804" i="3"/>
  <c r="Y740" i="3"/>
  <c r="Y606" i="3"/>
  <c r="Y544" i="3"/>
  <c r="Y650" i="3"/>
  <c r="Y830" i="3"/>
  <c r="Y678" i="3"/>
  <c r="Y817" i="3"/>
  <c r="Y874" i="3"/>
  <c r="Y881" i="3"/>
  <c r="Y908" i="3"/>
  <c r="Y587" i="3"/>
  <c r="Y719" i="3"/>
  <c r="Y639" i="3"/>
  <c r="Y859" i="3"/>
  <c r="Y709" i="3"/>
  <c r="Y829" i="3"/>
  <c r="Y802" i="3"/>
  <c r="Y732" i="3"/>
  <c r="Y831" i="3"/>
  <c r="Y871" i="3"/>
  <c r="Y515" i="3"/>
  <c r="Y867" i="3"/>
  <c r="Y753" i="3"/>
  <c r="Y596" i="3"/>
  <c r="Y749" i="3"/>
  <c r="Y638" i="3"/>
  <c r="Y667" i="3"/>
  <c r="Y856" i="3"/>
  <c r="Y549" i="3"/>
  <c r="Y575" i="3"/>
  <c r="Y729" i="3"/>
  <c r="Y795" i="3"/>
  <c r="Y588" i="3"/>
  <c r="Y827" i="3"/>
  <c r="Y712" i="3"/>
  <c r="Y557" i="3"/>
  <c r="Y911" i="3"/>
  <c r="Y955" i="3"/>
  <c r="Y964" i="3"/>
  <c r="Y882" i="3"/>
  <c r="Y960" i="3"/>
  <c r="Y896" i="3"/>
  <c r="Y929" i="3"/>
  <c r="Y887" i="3"/>
  <c r="Y554" i="3"/>
  <c r="Y644" i="3"/>
  <c r="Y666" i="3"/>
  <c r="Y707" i="3"/>
  <c r="Y848" i="3"/>
  <c r="Y807" i="3"/>
  <c r="Y656" i="3"/>
  <c r="Y846" i="3"/>
  <c r="Y853" i="3"/>
  <c r="Y528" i="3"/>
  <c r="Y718" i="3"/>
  <c r="Y581" i="3"/>
  <c r="Y629" i="3"/>
  <c r="Y659" i="3"/>
  <c r="Y590" i="3"/>
  <c r="Y754" i="3"/>
  <c r="Y717" i="3"/>
  <c r="Y657" i="3"/>
  <c r="Y809" i="3"/>
  <c r="Y751" i="3"/>
  <c r="Y681" i="3"/>
  <c r="Y537" i="3"/>
  <c r="Y784" i="3"/>
  <c r="Y577" i="3"/>
  <c r="Y601" i="3"/>
  <c r="Y505" i="3"/>
  <c r="Y536" i="3"/>
  <c r="Y748" i="3"/>
  <c r="Y927" i="3"/>
  <c r="Y893" i="3"/>
  <c r="Y961" i="3"/>
  <c r="Y909" i="3"/>
  <c r="Y913" i="3"/>
  <c r="Y933" i="3"/>
  <c r="Y879" i="3"/>
  <c r="Y925" i="3"/>
  <c r="Y932" i="3"/>
  <c r="Y701" i="3"/>
  <c r="Y610" i="3"/>
  <c r="Y558" i="3"/>
  <c r="Y724" i="3"/>
  <c r="Y589" i="3"/>
  <c r="Y849" i="3"/>
  <c r="Y863" i="3"/>
  <c r="Y708" i="3"/>
  <c r="Y726" i="3"/>
  <c r="Y572" i="3"/>
  <c r="Y800" i="3"/>
  <c r="Y780" i="3"/>
  <c r="Y514" i="3"/>
  <c r="Y745" i="3"/>
  <c r="Y530" i="3"/>
  <c r="Y502" i="3"/>
  <c r="Y706" i="3"/>
  <c r="Y757" i="3"/>
  <c r="Y622" i="3"/>
  <c r="Y739" i="3"/>
  <c r="Y670" i="3"/>
  <c r="Y716" i="3"/>
  <c r="Y578" i="3"/>
  <c r="Y516" i="3"/>
  <c r="Y727" i="3"/>
  <c r="Y941" i="3"/>
  <c r="Y944" i="3"/>
  <c r="Y936" i="3"/>
  <c r="Y958" i="3"/>
  <c r="Y935" i="3"/>
  <c r="Y916" i="3"/>
  <c r="Y907" i="3"/>
  <c r="Y877" i="3"/>
  <c r="Y895" i="3"/>
  <c r="Y890" i="3"/>
  <c r="Y972" i="3"/>
  <c r="Y918" i="3"/>
  <c r="Y900" i="3"/>
  <c r="Y688" i="3"/>
  <c r="Y506" i="3"/>
  <c r="Y616" i="3"/>
  <c r="Y574" i="3"/>
  <c r="Y774" i="3"/>
  <c r="Y645" i="3"/>
  <c r="Y841" i="3"/>
  <c r="Y614" i="3"/>
  <c r="Y542" i="3"/>
  <c r="Y705" i="3"/>
  <c r="Y695" i="3"/>
  <c r="Y798" i="3"/>
  <c r="Y858" i="3"/>
  <c r="Y556" i="3"/>
  <c r="Y775" i="3"/>
  <c r="Y783" i="3"/>
  <c r="Y864" i="3"/>
  <c r="Y702" i="3"/>
  <c r="Y600" i="3"/>
  <c r="Y550" i="3"/>
  <c r="Y586" i="3"/>
  <c r="Y813" i="3"/>
  <c r="Y691" i="3"/>
  <c r="Y787" i="3"/>
  <c r="Y668" i="3"/>
  <c r="Y885" i="3"/>
  <c r="Y969" i="3"/>
  <c r="Y912" i="3"/>
  <c r="Y963" i="3"/>
  <c r="Y876" i="3"/>
  <c r="Y529" i="3"/>
  <c r="Y770" i="3"/>
  <c r="Y559" i="3"/>
  <c r="Y538" i="3"/>
  <c r="Y742" i="3"/>
  <c r="Y844" i="3"/>
  <c r="Y828" i="3"/>
  <c r="Y823" i="3"/>
  <c r="Y715" i="3"/>
  <c r="Y543" i="3"/>
  <c r="Y700" i="3"/>
  <c r="Y850" i="3"/>
  <c r="Y820" i="3"/>
  <c r="Y694" i="3"/>
  <c r="Y591" i="3"/>
  <c r="Y710" i="3"/>
  <c r="Y547" i="3"/>
  <c r="Y673" i="3"/>
  <c r="Y773" i="3"/>
  <c r="Y595" i="3"/>
  <c r="Y518" i="3"/>
  <c r="Y704" i="3"/>
  <c r="Y755" i="3"/>
  <c r="Y685" i="3"/>
  <c r="Y617" i="3"/>
  <c r="Y565" i="3"/>
  <c r="Y647" i="3"/>
  <c r="Y940" i="3"/>
  <c r="Y945" i="3"/>
  <c r="Y875" i="3"/>
  <c r="Y894" i="3"/>
  <c r="Y956" i="3"/>
  <c r="Y928" i="3"/>
  <c r="Y905" i="3"/>
  <c r="Y950" i="3"/>
  <c r="Y573" i="3"/>
  <c r="Y878" i="3"/>
  <c r="Y971" i="3"/>
  <c r="Y974" i="3"/>
  <c r="Y888" i="3"/>
  <c r="Y921" i="3"/>
  <c r="Y735" i="3"/>
  <c r="Y897" i="3"/>
  <c r="Y551" i="3"/>
  <c r="Y524" i="3"/>
  <c r="Y852" i="3"/>
  <c r="Y620" i="3"/>
  <c r="Y553" i="3"/>
  <c r="Y811" i="3"/>
  <c r="Y555" i="3"/>
  <c r="Y654" i="3"/>
  <c r="Y869" i="3"/>
  <c r="Y731" i="3"/>
  <c r="Y664" i="3"/>
  <c r="Y810" i="3"/>
  <c r="Y671" i="3"/>
  <c r="Y563" i="3"/>
  <c r="Y697" i="3"/>
  <c r="Y641" i="3"/>
  <c r="Y564" i="3"/>
  <c r="Y868" i="3"/>
  <c r="Y746" i="3"/>
  <c r="Y677" i="3"/>
  <c r="Y855" i="3"/>
  <c r="Y943" i="3"/>
  <c r="Y934" i="3"/>
  <c r="Y899" i="3"/>
  <c r="Y618" i="3"/>
  <c r="Y959" i="3"/>
  <c r="Y906" i="3"/>
  <c r="Y931" i="3"/>
  <c r="Y924" i="3"/>
  <c r="Y914" i="3"/>
  <c r="Y920" i="3"/>
  <c r="Y953" i="3"/>
  <c r="Y605" i="3"/>
  <c r="W47" i="3"/>
  <c r="Z387" i="3"/>
  <c r="X387" i="3"/>
  <c r="W387" i="3"/>
  <c r="Z66" i="3"/>
  <c r="Z166" i="3"/>
  <c r="X259" i="3"/>
  <c r="Z34" i="3"/>
  <c r="W432" i="3"/>
  <c r="X34" i="3"/>
  <c r="Z432" i="3"/>
  <c r="W444" i="3"/>
  <c r="X432" i="3"/>
  <c r="W259" i="3"/>
  <c r="Z444" i="3"/>
  <c r="W294" i="3"/>
  <c r="X186" i="3"/>
  <c r="W255" i="3"/>
  <c r="W194" i="3"/>
  <c r="Z413" i="3"/>
  <c r="X255" i="3"/>
  <c r="W408" i="3"/>
  <c r="W413" i="3"/>
  <c r="Z255" i="3"/>
  <c r="X194" i="3"/>
  <c r="W211" i="3"/>
  <c r="Z194" i="3"/>
  <c r="Z186" i="3"/>
  <c r="Z497" i="3"/>
  <c r="AB382" i="3"/>
  <c r="AF382" i="3"/>
  <c r="AB79" i="3"/>
  <c r="AF79" i="3"/>
  <c r="AB372" i="3"/>
  <c r="AF372" i="3"/>
  <c r="AB108" i="3"/>
  <c r="AF108" i="3"/>
  <c r="AB428" i="3"/>
  <c r="AF428" i="3"/>
  <c r="AB309" i="3"/>
  <c r="AF309" i="3"/>
  <c r="AB331" i="3"/>
  <c r="AF331" i="3"/>
  <c r="AB367" i="3"/>
  <c r="AF367" i="3"/>
  <c r="AB56" i="3"/>
  <c r="AF56" i="3"/>
  <c r="AB383" i="3"/>
  <c r="AF383" i="3"/>
  <c r="AB469" i="3"/>
  <c r="AF469" i="3"/>
  <c r="AB206" i="3"/>
  <c r="AF206" i="3"/>
  <c r="AB406" i="3"/>
  <c r="AF406" i="3"/>
  <c r="AB254" i="3"/>
  <c r="AF254" i="3"/>
  <c r="AB47" i="3"/>
  <c r="AF47" i="3"/>
  <c r="AB4" i="3"/>
  <c r="AF4" i="3"/>
  <c r="AB52" i="3"/>
  <c r="AF52" i="3"/>
  <c r="AB298" i="3"/>
  <c r="AF298" i="3"/>
  <c r="AB241" i="3"/>
  <c r="AF241" i="3"/>
  <c r="AB248" i="3"/>
  <c r="AF248" i="3"/>
  <c r="AB318" i="3"/>
  <c r="AF318" i="3"/>
  <c r="AB22" i="3"/>
  <c r="AF22" i="3"/>
  <c r="AE414" i="3"/>
  <c r="AB414" i="3"/>
  <c r="AE156" i="3"/>
  <c r="AB156" i="3"/>
  <c r="AE490" i="3"/>
  <c r="AB490" i="3"/>
  <c r="AE161" i="3"/>
  <c r="AB161" i="3"/>
  <c r="AE453" i="3"/>
  <c r="AB453" i="3"/>
  <c r="AE424" i="3"/>
  <c r="AB424" i="3"/>
  <c r="AE190" i="3"/>
  <c r="AB190" i="3"/>
  <c r="AE232" i="3"/>
  <c r="AB232" i="3"/>
  <c r="W339" i="3"/>
  <c r="AB339" i="3"/>
  <c r="X398" i="3"/>
  <c r="AB398" i="3"/>
  <c r="AE205" i="3"/>
  <c r="AB205" i="3"/>
  <c r="AE8" i="3"/>
  <c r="AB8" i="3"/>
  <c r="AE437" i="3"/>
  <c r="AB437" i="3"/>
  <c r="AE487" i="3"/>
  <c r="AB487" i="3"/>
  <c r="Z199" i="3"/>
  <c r="AB199" i="3"/>
  <c r="X459" i="3"/>
  <c r="AB459" i="3"/>
  <c r="W321" i="3"/>
  <c r="AB321" i="3"/>
  <c r="Z472" i="3"/>
  <c r="AB472" i="3"/>
  <c r="AE106" i="3"/>
  <c r="AB106" i="3"/>
  <c r="AE493" i="3"/>
  <c r="AB493" i="3"/>
  <c r="AE187" i="3"/>
  <c r="AB187" i="3"/>
  <c r="AE292" i="3"/>
  <c r="AB292" i="3"/>
  <c r="AE251" i="3"/>
  <c r="AB251" i="3"/>
  <c r="AE231" i="3"/>
  <c r="AB231" i="3"/>
  <c r="AE402" i="3"/>
  <c r="AB402" i="3"/>
  <c r="AE441" i="3"/>
  <c r="AB441" i="3"/>
  <c r="AE58" i="3"/>
  <c r="AB58" i="3"/>
  <c r="Z351" i="3"/>
  <c r="AB351" i="3"/>
  <c r="AE159" i="3"/>
  <c r="AB159" i="3"/>
  <c r="AE295" i="3"/>
  <c r="AB295" i="3"/>
  <c r="AE283" i="3"/>
  <c r="AB283" i="3"/>
  <c r="AE50" i="3"/>
  <c r="AB50" i="3"/>
  <c r="AE28" i="3"/>
  <c r="AB28" i="3"/>
  <c r="AE300" i="3"/>
  <c r="AB300" i="3"/>
  <c r="AE88" i="3"/>
  <c r="AB88" i="3"/>
  <c r="AE225" i="3"/>
  <c r="AB225" i="3"/>
  <c r="AE67" i="3"/>
  <c r="AB67" i="3"/>
  <c r="AE37" i="3"/>
  <c r="AB37" i="3"/>
  <c r="AE262" i="3"/>
  <c r="AB262" i="3"/>
  <c r="AE405" i="3"/>
  <c r="AB405" i="3"/>
  <c r="AE138" i="3"/>
  <c r="AB138" i="3"/>
  <c r="AE377" i="3"/>
  <c r="AB377" i="3"/>
  <c r="AE296" i="3"/>
  <c r="AB296" i="3"/>
  <c r="AE346" i="3"/>
  <c r="AB346" i="3"/>
  <c r="AE478" i="3"/>
  <c r="AB478" i="3"/>
  <c r="AE269" i="3"/>
  <c r="AB269" i="3"/>
  <c r="AE236" i="3"/>
  <c r="AB236" i="3"/>
  <c r="AE268" i="3"/>
  <c r="AB268" i="3"/>
  <c r="AE178" i="3"/>
  <c r="AB178" i="3"/>
  <c r="AE390" i="3"/>
  <c r="AB390" i="3"/>
  <c r="AE65" i="3"/>
  <c r="AB65" i="3"/>
  <c r="AE381" i="3"/>
  <c r="AB381" i="3"/>
  <c r="AE204" i="3"/>
  <c r="AB204" i="3"/>
  <c r="AE86" i="3"/>
  <c r="AB86" i="3"/>
  <c r="AE20" i="3"/>
  <c r="AB20" i="3"/>
  <c r="AE468" i="3"/>
  <c r="AB468" i="3"/>
  <c r="AE61" i="3"/>
  <c r="AB61" i="3"/>
  <c r="AE480" i="3"/>
  <c r="AB480" i="3"/>
  <c r="AE476" i="3"/>
  <c r="AB476" i="3"/>
  <c r="AE130" i="3"/>
  <c r="AB130" i="3"/>
  <c r="AE174" i="3"/>
  <c r="AB174" i="3"/>
  <c r="AE391" i="3"/>
  <c r="AB391" i="3"/>
  <c r="AE435" i="3"/>
  <c r="AB435" i="3"/>
  <c r="AE303" i="3"/>
  <c r="AB303" i="3"/>
  <c r="AE418" i="3"/>
  <c r="AB418" i="3"/>
  <c r="AE100" i="3"/>
  <c r="AB100" i="3"/>
  <c r="AE278" i="3"/>
  <c r="AB278" i="3"/>
  <c r="AE114" i="3"/>
  <c r="AB114" i="3"/>
  <c r="AE24" i="3"/>
  <c r="AB24" i="3"/>
  <c r="AE388" i="3"/>
  <c r="AB388" i="3"/>
  <c r="AE152" i="3"/>
  <c r="AB152" i="3"/>
  <c r="AE289" i="3"/>
  <c r="AB289" i="3"/>
  <c r="AE163" i="3"/>
  <c r="AB163" i="3"/>
  <c r="AE117" i="3"/>
  <c r="AB117" i="3"/>
  <c r="AE13" i="3"/>
  <c r="AB13" i="3"/>
  <c r="AE433" i="3"/>
  <c r="AB433" i="3"/>
  <c r="AE43" i="3"/>
  <c r="AB43" i="3"/>
  <c r="AE151" i="3"/>
  <c r="AB151" i="3"/>
  <c r="AE357" i="3"/>
  <c r="AB357" i="3"/>
  <c r="AE84" i="3"/>
  <c r="AB84" i="3"/>
  <c r="AE440" i="3"/>
  <c r="AB440" i="3"/>
  <c r="AE17" i="3"/>
  <c r="AB17" i="3"/>
  <c r="AE25" i="3"/>
  <c r="AB25" i="3"/>
  <c r="X347" i="3"/>
  <c r="AB347" i="3"/>
  <c r="AE458" i="3"/>
  <c r="AB458" i="3"/>
  <c r="AE129" i="3"/>
  <c r="AB129" i="3"/>
  <c r="AE385" i="3"/>
  <c r="AB385" i="3"/>
  <c r="AE374" i="3"/>
  <c r="AB374" i="3"/>
  <c r="AE150" i="3"/>
  <c r="AB150" i="3"/>
  <c r="AE148" i="3"/>
  <c r="AB148" i="3"/>
  <c r="AE210" i="3"/>
  <c r="AB210" i="3"/>
  <c r="AE404" i="3"/>
  <c r="AB404" i="3"/>
  <c r="Z202" i="3"/>
  <c r="AB202" i="3"/>
  <c r="Z291" i="3"/>
  <c r="AB291" i="3"/>
  <c r="AE290" i="3"/>
  <c r="AB290" i="3"/>
  <c r="AE481" i="3"/>
  <c r="AB481" i="3"/>
  <c r="AE23" i="3"/>
  <c r="AB23" i="3"/>
  <c r="AE401" i="3"/>
  <c r="AB401" i="3"/>
  <c r="AE444" i="3"/>
  <c r="AB444" i="3"/>
  <c r="AE259" i="3"/>
  <c r="AB259" i="3"/>
  <c r="AE34" i="3"/>
  <c r="AB34" i="3"/>
  <c r="AE432" i="3"/>
  <c r="AB432" i="3"/>
  <c r="AE10" i="3"/>
  <c r="AB10" i="3"/>
  <c r="AE216" i="3"/>
  <c r="AB216" i="3"/>
  <c r="AE359" i="3"/>
  <c r="AB359" i="3"/>
  <c r="AE181" i="3"/>
  <c r="AB181" i="3"/>
  <c r="AE275" i="3"/>
  <c r="AB275" i="3"/>
  <c r="AE457" i="3"/>
  <c r="AB457" i="3"/>
  <c r="AE15" i="3"/>
  <c r="AB15" i="3"/>
  <c r="AE49" i="3"/>
  <c r="AB49" i="3"/>
  <c r="AE180" i="3"/>
  <c r="AB180" i="3"/>
  <c r="AE70" i="3"/>
  <c r="AB70" i="3"/>
  <c r="AE222" i="3"/>
  <c r="AB222" i="3"/>
  <c r="AE276" i="3"/>
  <c r="AB276" i="3"/>
  <c r="AE355" i="3"/>
  <c r="AB355" i="3"/>
  <c r="W193" i="3"/>
  <c r="AB193" i="3"/>
  <c r="W485" i="3"/>
  <c r="AB485" i="3"/>
  <c r="AE463" i="3"/>
  <c r="AB463" i="3"/>
  <c r="W230" i="3"/>
  <c r="AB230" i="3"/>
  <c r="AE279" i="3"/>
  <c r="AB279" i="3"/>
  <c r="AE421" i="3"/>
  <c r="AB421" i="3"/>
  <c r="AE33" i="3"/>
  <c r="AB33" i="3"/>
  <c r="AE87" i="3"/>
  <c r="AB87" i="3"/>
  <c r="AE111" i="3"/>
  <c r="AB111" i="3"/>
  <c r="AE188" i="3"/>
  <c r="AB188" i="3"/>
  <c r="AE9" i="3"/>
  <c r="AB9" i="3"/>
  <c r="AE234" i="3"/>
  <c r="AB234" i="3"/>
  <c r="AE162" i="3"/>
  <c r="AB162" i="3"/>
  <c r="AE270" i="3"/>
  <c r="AB270" i="3"/>
  <c r="AE218" i="3"/>
  <c r="AB218" i="3"/>
  <c r="AE274" i="3"/>
  <c r="AB274" i="3"/>
  <c r="AE302" i="3"/>
  <c r="AB302" i="3"/>
  <c r="AE311" i="3"/>
  <c r="AB311" i="3"/>
  <c r="AE462" i="3"/>
  <c r="AB462" i="3"/>
  <c r="AE253" i="3"/>
  <c r="AB253" i="3"/>
  <c r="AE207" i="3"/>
  <c r="AB207" i="3"/>
  <c r="AE247" i="3"/>
  <c r="AB247" i="3"/>
  <c r="AE284" i="3"/>
  <c r="AB284" i="3"/>
  <c r="AE442" i="3"/>
  <c r="AB442" i="3"/>
  <c r="AE113" i="3"/>
  <c r="AB113" i="3"/>
  <c r="AE379" i="3"/>
  <c r="AB379" i="3"/>
  <c r="AE260" i="3"/>
  <c r="AB260" i="3"/>
  <c r="AE134" i="3"/>
  <c r="AB134" i="3"/>
  <c r="AE101" i="3"/>
  <c r="AB101" i="3"/>
  <c r="AE31" i="3"/>
  <c r="AB31" i="3"/>
  <c r="AE312" i="3"/>
  <c r="AB312" i="3"/>
  <c r="AE120" i="3"/>
  <c r="AB120" i="3"/>
  <c r="AE257" i="3"/>
  <c r="AB257" i="3"/>
  <c r="AE115" i="3"/>
  <c r="AB115" i="3"/>
  <c r="AE77" i="3"/>
  <c r="AB77" i="3"/>
  <c r="AE19" i="3"/>
  <c r="AB19" i="3"/>
  <c r="AE425" i="3"/>
  <c r="AB425" i="3"/>
  <c r="AE32" i="3"/>
  <c r="AB32" i="3"/>
  <c r="AE46" i="3"/>
  <c r="AB46" i="3"/>
  <c r="AE191" i="3"/>
  <c r="AB191" i="3"/>
  <c r="AE189" i="3"/>
  <c r="AB189" i="3"/>
  <c r="AE364" i="3"/>
  <c r="AB364" i="3"/>
  <c r="AE90" i="3"/>
  <c r="AB90" i="3"/>
  <c r="AE95" i="3"/>
  <c r="AB95" i="3"/>
  <c r="AE282" i="3"/>
  <c r="AB282" i="3"/>
  <c r="AE170" i="3"/>
  <c r="AB170" i="3"/>
  <c r="AE98" i="3"/>
  <c r="AB98" i="3"/>
  <c r="AE294" i="3"/>
  <c r="AB294" i="3"/>
  <c r="AE242" i="3"/>
  <c r="AB242" i="3"/>
  <c r="AE338" i="3"/>
  <c r="AB338" i="3"/>
  <c r="AE280" i="3"/>
  <c r="AB280" i="3"/>
  <c r="AE119" i="3"/>
  <c r="AB119" i="3"/>
  <c r="AE336" i="3"/>
  <c r="AB336" i="3"/>
  <c r="AE358" i="3"/>
  <c r="AB358" i="3"/>
  <c r="AE68" i="3"/>
  <c r="AB68" i="3"/>
  <c r="AE3" i="3"/>
  <c r="AB3" i="3"/>
  <c r="AE226" i="3"/>
  <c r="AB226" i="3"/>
  <c r="AE250" i="3"/>
  <c r="AB250" i="3"/>
  <c r="AE340" i="3"/>
  <c r="AB340" i="3"/>
  <c r="AE40" i="3"/>
  <c r="AB40" i="3"/>
  <c r="AE177" i="3"/>
  <c r="AB177" i="3"/>
  <c r="AE439" i="3"/>
  <c r="AB439" i="3"/>
  <c r="AE341" i="3"/>
  <c r="AB341" i="3"/>
  <c r="AE183" i="3"/>
  <c r="AB183" i="3"/>
  <c r="AE345" i="3"/>
  <c r="AB345" i="3"/>
  <c r="AE184" i="3"/>
  <c r="AB184" i="3"/>
  <c r="AE7" i="3"/>
  <c r="AB7" i="3"/>
  <c r="AE219" i="3"/>
  <c r="AB219" i="3"/>
  <c r="AE149" i="3"/>
  <c r="AB149" i="3"/>
  <c r="AE492" i="3"/>
  <c r="AB492" i="3"/>
  <c r="AE407" i="3"/>
  <c r="AB407" i="3"/>
  <c r="AE195" i="3"/>
  <c r="AB195" i="3"/>
  <c r="X393" i="3"/>
  <c r="AB393" i="3"/>
  <c r="X91" i="3"/>
  <c r="AB91" i="3"/>
  <c r="AE146" i="3"/>
  <c r="AB146" i="3"/>
  <c r="AE387" i="3"/>
  <c r="AB387" i="3"/>
  <c r="AE66" i="3"/>
  <c r="AB66" i="3"/>
  <c r="AE166" i="3"/>
  <c r="AB166" i="3"/>
  <c r="AE363" i="3"/>
  <c r="AB363" i="3"/>
  <c r="AE82" i="3"/>
  <c r="AB82" i="3"/>
  <c r="AE399" i="3"/>
  <c r="AB399" i="3"/>
  <c r="AE271" i="3"/>
  <c r="AB271" i="3"/>
  <c r="AE499" i="3"/>
  <c r="AB499" i="3"/>
  <c r="AE370" i="3"/>
  <c r="AB370" i="3"/>
  <c r="AE140" i="3"/>
  <c r="AB140" i="3"/>
  <c r="AE54" i="3"/>
  <c r="AB54" i="3"/>
  <c r="AE239" i="3"/>
  <c r="AB239" i="3"/>
  <c r="AE104" i="3"/>
  <c r="AB104" i="3"/>
  <c r="AE83" i="3"/>
  <c r="AB83" i="3"/>
  <c r="AE53" i="3"/>
  <c r="AB53" i="3"/>
  <c r="AE286" i="3"/>
  <c r="AB286" i="3"/>
  <c r="AE411" i="3"/>
  <c r="AB411" i="3"/>
  <c r="AE266" i="3"/>
  <c r="AB266" i="3"/>
  <c r="X365" i="3"/>
  <c r="AB365" i="3"/>
  <c r="W310" i="3"/>
  <c r="AB310" i="3"/>
  <c r="AE430" i="3"/>
  <c r="AB430" i="3"/>
  <c r="AE221" i="3"/>
  <c r="AB221" i="3"/>
  <c r="AE473" i="3"/>
  <c r="AB473" i="3"/>
  <c r="AE39" i="3"/>
  <c r="AB39" i="3"/>
  <c r="AE99" i="3"/>
  <c r="AB99" i="3"/>
  <c r="AE122" i="3"/>
  <c r="AB122" i="3"/>
  <c r="AE456" i="3"/>
  <c r="AB456" i="3"/>
  <c r="AE5" i="3"/>
  <c r="AB5" i="3"/>
  <c r="AE123" i="3"/>
  <c r="AB123" i="3"/>
  <c r="AE135" i="3"/>
  <c r="AB135" i="3"/>
  <c r="AE238" i="3"/>
  <c r="AB238" i="3"/>
  <c r="AE317" i="3"/>
  <c r="AB317" i="3"/>
  <c r="AE198" i="3"/>
  <c r="AB198" i="3"/>
  <c r="AE467" i="3"/>
  <c r="AB467" i="3"/>
  <c r="AE465" i="3"/>
  <c r="AB465" i="3"/>
  <c r="AE452" i="3"/>
  <c r="AB452" i="3"/>
  <c r="AE267" i="3"/>
  <c r="AB267" i="3"/>
  <c r="AE42" i="3"/>
  <c r="AB42" i="3"/>
  <c r="AE427" i="3"/>
  <c r="AB427" i="3"/>
  <c r="AE97" i="3"/>
  <c r="AB97" i="3"/>
  <c r="AE244" i="3"/>
  <c r="AB244" i="3"/>
  <c r="AE118" i="3"/>
  <c r="AB118" i="3"/>
  <c r="AE489" i="3"/>
  <c r="AB489" i="3"/>
  <c r="AE258" i="3"/>
  <c r="AB258" i="3"/>
  <c r="X168" i="3"/>
  <c r="AB168" i="3"/>
  <c r="W179" i="3"/>
  <c r="AB179" i="3"/>
  <c r="AE133" i="3"/>
  <c r="AB133" i="3"/>
  <c r="AE299" i="3"/>
  <c r="AB299" i="3"/>
  <c r="AE448" i="3"/>
  <c r="AB448" i="3"/>
  <c r="AE139" i="3"/>
  <c r="AB139" i="3"/>
  <c r="AE426" i="3"/>
  <c r="AB426" i="3"/>
  <c r="AE29" i="3"/>
  <c r="AB29" i="3"/>
  <c r="AE325" i="3"/>
  <c r="AB325" i="3"/>
  <c r="AE494" i="3"/>
  <c r="AB494" i="3"/>
  <c r="AE285" i="3"/>
  <c r="AB285" i="3"/>
  <c r="AE436" i="3"/>
  <c r="AB436" i="3"/>
  <c r="AE460" i="3"/>
  <c r="AB460" i="3"/>
  <c r="W164" i="3"/>
  <c r="AB164" i="3"/>
  <c r="AE175" i="3"/>
  <c r="AB175" i="3"/>
  <c r="AE484" i="3"/>
  <c r="AB484" i="3"/>
  <c r="AE497" i="3"/>
  <c r="AB497" i="3"/>
  <c r="AE415" i="3"/>
  <c r="AB415" i="3"/>
  <c r="AE186" i="3"/>
  <c r="AB186" i="3"/>
  <c r="AE408" i="3"/>
  <c r="AB408" i="3"/>
  <c r="AE211" i="3"/>
  <c r="AB211" i="3"/>
  <c r="AE194" i="3"/>
  <c r="AB194" i="3"/>
  <c r="AE413" i="3"/>
  <c r="AB413" i="3"/>
  <c r="AE255" i="3"/>
  <c r="AB255" i="3"/>
  <c r="W210" i="3"/>
  <c r="X290" i="3"/>
  <c r="X23" i="3"/>
  <c r="W401" i="3"/>
  <c r="Z401" i="3"/>
  <c r="X401" i="3"/>
  <c r="X444" i="3"/>
  <c r="W473" i="3"/>
  <c r="Z303" i="3"/>
  <c r="Z393" i="3"/>
  <c r="W91" i="3"/>
  <c r="X100" i="3"/>
  <c r="W480" i="3"/>
  <c r="X435" i="3"/>
  <c r="Z435" i="3"/>
  <c r="X148" i="3"/>
  <c r="W148" i="3"/>
  <c r="W484" i="3"/>
  <c r="X473" i="3"/>
  <c r="Z430" i="3"/>
  <c r="W221" i="3"/>
  <c r="X430" i="3"/>
  <c r="X39" i="3"/>
  <c r="Z221" i="3"/>
  <c r="X221" i="3"/>
  <c r="W39" i="3"/>
  <c r="Z39" i="3"/>
  <c r="Z473" i="3"/>
  <c r="Z278" i="3"/>
  <c r="W303" i="3"/>
  <c r="W435" i="3"/>
  <c r="Z61" i="3"/>
  <c r="Z418" i="3"/>
  <c r="X130" i="3"/>
  <c r="W100" i="3"/>
  <c r="Z174" i="3"/>
  <c r="W391" i="3"/>
  <c r="Z480" i="3"/>
  <c r="X303" i="3"/>
  <c r="X476" i="3"/>
  <c r="W174" i="3"/>
  <c r="W278" i="3"/>
  <c r="Z100" i="3"/>
  <c r="W418" i="3"/>
  <c r="Z391" i="3"/>
  <c r="X391" i="3"/>
  <c r="W61" i="3"/>
  <c r="W430" i="3"/>
  <c r="X374" i="3"/>
  <c r="Z150" i="3"/>
  <c r="W374" i="3"/>
  <c r="X150" i="3"/>
  <c r="Z374" i="3"/>
  <c r="X170" i="3"/>
  <c r="Z170" i="3"/>
  <c r="Z294" i="3"/>
  <c r="W282" i="3"/>
  <c r="X282" i="3"/>
  <c r="X294" i="3"/>
  <c r="W170" i="3"/>
  <c r="X364" i="3"/>
  <c r="W364" i="3"/>
  <c r="W189" i="3"/>
  <c r="Z492" i="3"/>
  <c r="X283" i="3"/>
  <c r="Z283" i="3"/>
  <c r="W283" i="3"/>
  <c r="Z441" i="3"/>
  <c r="W441" i="3"/>
  <c r="Z292" i="3"/>
  <c r="Z58" i="3"/>
  <c r="W402" i="3"/>
  <c r="X58" i="3"/>
  <c r="X441" i="3"/>
  <c r="W231" i="3"/>
  <c r="X251" i="3"/>
  <c r="X231" i="3"/>
  <c r="X402" i="3"/>
  <c r="Z251" i="3"/>
  <c r="X292" i="3"/>
  <c r="X159" i="3"/>
  <c r="W292" i="3"/>
  <c r="W251" i="3"/>
  <c r="Z231" i="3"/>
  <c r="X46" i="3"/>
  <c r="W492" i="3"/>
  <c r="W191" i="3"/>
  <c r="W46" i="3"/>
  <c r="Z7" i="3"/>
  <c r="W407" i="3"/>
  <c r="Z90" i="3"/>
  <c r="X90" i="3"/>
  <c r="W90" i="3"/>
  <c r="X492" i="3"/>
  <c r="Z364" i="3"/>
  <c r="Z191" i="3"/>
  <c r="Z189" i="3"/>
  <c r="Z46" i="3"/>
  <c r="Z219" i="3"/>
  <c r="X407" i="3"/>
  <c r="X191" i="3"/>
  <c r="W270" i="3"/>
  <c r="Z218" i="3"/>
  <c r="X404" i="3"/>
  <c r="W404" i="3"/>
  <c r="Z111" i="3"/>
  <c r="W9" i="3"/>
  <c r="Z87" i="3"/>
  <c r="X257" i="3"/>
  <c r="W188" i="3"/>
  <c r="Z9" i="3"/>
  <c r="Z149" i="3"/>
  <c r="X7" i="3"/>
  <c r="X219" i="3"/>
  <c r="Z345" i="3"/>
  <c r="X149" i="3"/>
  <c r="W184" i="3"/>
  <c r="W219" i="3"/>
  <c r="W345" i="3"/>
  <c r="X120" i="3"/>
  <c r="W260" i="3"/>
  <c r="Z77" i="3"/>
  <c r="X111" i="3"/>
  <c r="Z421" i="3"/>
  <c r="W111" i="3"/>
  <c r="Z115" i="3"/>
  <c r="Z425" i="3"/>
  <c r="X270" i="3"/>
  <c r="X87" i="3"/>
  <c r="W312" i="3"/>
  <c r="Z162" i="3"/>
  <c r="X218" i="3"/>
  <c r="W257" i="3"/>
  <c r="Z19" i="3"/>
  <c r="Z120" i="3"/>
  <c r="W115" i="3"/>
  <c r="X188" i="3"/>
  <c r="X421" i="3"/>
  <c r="Z33" i="3"/>
  <c r="X9" i="3"/>
  <c r="X234" i="3"/>
  <c r="Z312" i="3"/>
  <c r="W218" i="3"/>
  <c r="X312" i="3"/>
  <c r="Z188" i="3"/>
  <c r="X77" i="3"/>
  <c r="W425" i="3"/>
  <c r="W87" i="3"/>
  <c r="X33" i="3"/>
  <c r="W421" i="3"/>
  <c r="W162" i="3"/>
  <c r="X425" i="3"/>
  <c r="X19" i="3"/>
  <c r="Z257" i="3"/>
  <c r="W33" i="3"/>
  <c r="W23" i="3"/>
  <c r="X436" i="3"/>
  <c r="W285" i="3"/>
  <c r="Z285" i="3"/>
  <c r="W325" i="3"/>
  <c r="Z436" i="3"/>
  <c r="X385" i="3"/>
  <c r="W385" i="3"/>
  <c r="X129" i="3"/>
  <c r="W436" i="3"/>
  <c r="Z29" i="3"/>
  <c r="W426" i="3"/>
  <c r="X29" i="3"/>
  <c r="Z325" i="3"/>
  <c r="X494" i="3"/>
  <c r="W494" i="3"/>
  <c r="Z494" i="3"/>
  <c r="X325" i="3"/>
  <c r="X285" i="3"/>
  <c r="X426" i="3"/>
  <c r="X321" i="3"/>
  <c r="Z175" i="3"/>
  <c r="X175" i="3"/>
  <c r="X484" i="3"/>
  <c r="Z187" i="3"/>
  <c r="W175" i="3"/>
  <c r="W187" i="3"/>
  <c r="W199" i="3"/>
  <c r="X415" i="3"/>
  <c r="X497" i="3"/>
  <c r="W497" i="3"/>
  <c r="Z106" i="3"/>
  <c r="Z415" i="3"/>
  <c r="W106" i="3"/>
  <c r="X106" i="3"/>
  <c r="X187" i="3"/>
  <c r="Z404" i="3"/>
  <c r="W290" i="3"/>
  <c r="Z290" i="3"/>
  <c r="V287" i="3" a="1"/>
  <c r="V287" i="3" s="1"/>
  <c r="AF287" i="3" s="1"/>
  <c r="V417" i="3" a="1"/>
  <c r="V417" i="3" s="1"/>
  <c r="V102" i="3" a="1"/>
  <c r="V102" i="3" s="1"/>
  <c r="AF102" i="3" s="1"/>
  <c r="A1367" i="25"/>
  <c r="G1368" i="25"/>
  <c r="F1368" i="25"/>
  <c r="E1368" i="25"/>
  <c r="D1368" i="25"/>
  <c r="D218" i="32" s="1"/>
  <c r="C1368" i="25"/>
  <c r="B1368" i="25"/>
  <c r="C218" i="32" s="1"/>
  <c r="V229" i="3" a="1"/>
  <c r="V229" i="3" s="1"/>
  <c r="X229" i="3" s="1"/>
  <c r="V109" i="3" a="1"/>
  <c r="V109" i="3" s="1"/>
  <c r="W109" i="3" s="1"/>
  <c r="V447" i="3" a="1"/>
  <c r="V447" i="3" s="1"/>
  <c r="AF447" i="3" s="1"/>
  <c r="V220" i="3" a="1"/>
  <c r="V220" i="3" s="1"/>
  <c r="V76" i="3" a="1"/>
  <c r="V76" i="3" s="1"/>
  <c r="AF76" i="3" s="1"/>
  <c r="V438" i="3" a="1"/>
  <c r="V438" i="3" s="1"/>
  <c r="AF438" i="3" s="1"/>
  <c r="V477" i="3" a="1"/>
  <c r="V477" i="3" s="1"/>
  <c r="AF477" i="3" s="1"/>
  <c r="V11" i="3" a="1"/>
  <c r="V11" i="3" s="1"/>
  <c r="V246" i="3" a="1"/>
  <c r="V246" i="3" s="1"/>
  <c r="AF246" i="3" s="1"/>
  <c r="V94" i="3" a="1"/>
  <c r="V94" i="3" s="1"/>
  <c r="Y94" i="3" s="1"/>
  <c r="V26" i="3" a="1"/>
  <c r="V26" i="3" s="1"/>
  <c r="AF26" i="3" s="1"/>
  <c r="V213" i="3" a="1"/>
  <c r="V213" i="3" s="1"/>
  <c r="AF213" i="3" s="1"/>
  <c r="V212" i="3" a="1"/>
  <c r="V212" i="3" s="1"/>
  <c r="AF212" i="3" s="1"/>
  <c r="V155" i="3" a="1"/>
  <c r="V155" i="3" s="1"/>
  <c r="AF155" i="3" s="1"/>
  <c r="V93" i="3" a="1"/>
  <c r="V93" i="3" s="1"/>
  <c r="AF93" i="3" s="1"/>
  <c r="V431" i="3" a="1"/>
  <c r="V431" i="3" s="1"/>
  <c r="AF431" i="3" s="1"/>
  <c r="V147" i="3" a="1"/>
  <c r="V147" i="3" s="1"/>
  <c r="AF147" i="3" s="1"/>
  <c r="V315" i="3" a="1"/>
  <c r="V315" i="3" s="1"/>
  <c r="AD315" i="3" s="1"/>
  <c r="V423" i="3" a="1"/>
  <c r="V423" i="3" s="1"/>
  <c r="V461" i="3" a="1"/>
  <c r="V461" i="3" s="1"/>
  <c r="AF461" i="3" s="1"/>
  <c r="V380" i="3" a="1"/>
  <c r="V380" i="3" s="1"/>
  <c r="AF380" i="3" s="1"/>
  <c r="V360" i="3" a="1"/>
  <c r="V360" i="3" s="1"/>
  <c r="AF360" i="3" s="1"/>
  <c r="V73" i="3" a="1"/>
  <c r="V73" i="3" s="1"/>
  <c r="AF73" i="3" s="1"/>
  <c r="V60" i="3" a="1"/>
  <c r="V60" i="3" s="1"/>
  <c r="AF60" i="3" s="1"/>
  <c r="V169" i="3" a="1"/>
  <c r="V169" i="3" s="1"/>
  <c r="AF169" i="3" s="1"/>
  <c r="V74" i="3" a="1"/>
  <c r="V74" i="3" s="1"/>
  <c r="W74" i="3" s="1"/>
  <c r="V143" i="3" a="1"/>
  <c r="V143" i="3" s="1"/>
  <c r="V214" i="3" a="1"/>
  <c r="V214" i="3" s="1"/>
  <c r="AF214" i="3" s="1"/>
  <c r="V85" i="3" a="1"/>
  <c r="V85" i="3" s="1"/>
  <c r="AF85" i="3" s="1"/>
  <c r="V196" i="3" a="1"/>
  <c r="V196" i="3" s="1"/>
  <c r="AF196" i="3" s="1"/>
  <c r="V273" i="3" a="1"/>
  <c r="V273" i="3" s="1"/>
  <c r="AF273" i="3" s="1"/>
  <c r="V78" i="3" a="1"/>
  <c r="V78" i="3" s="1"/>
  <c r="AF78" i="3" s="1"/>
  <c r="V18" i="3" a="1"/>
  <c r="V18" i="3" s="1"/>
  <c r="AF18" i="3" s="1"/>
  <c r="W458" i="3"/>
  <c r="V197" i="3" a="1"/>
  <c r="V197" i="3" s="1"/>
  <c r="AF197" i="3" s="1"/>
  <c r="V416" i="3" a="1"/>
  <c r="V416" i="3" s="1"/>
  <c r="AF416" i="3" s="1"/>
  <c r="Z385" i="3"/>
  <c r="V44" i="3" a="1"/>
  <c r="V44" i="3" s="1"/>
  <c r="AF44" i="3" s="1"/>
  <c r="V373" i="3" a="1"/>
  <c r="V373" i="3" s="1"/>
  <c r="V131" i="3" a="1"/>
  <c r="V131" i="3" s="1"/>
  <c r="AF131" i="3" s="1"/>
  <c r="V455" i="3" a="1"/>
  <c r="V455" i="3" s="1"/>
  <c r="AF455" i="3" s="1"/>
  <c r="V16" i="3" a="1"/>
  <c r="V16" i="3" s="1"/>
  <c r="AD16" i="3" s="1"/>
  <c r="V182" i="3" a="1"/>
  <c r="V182" i="3" s="1"/>
  <c r="AF182" i="3" s="1"/>
  <c r="V293" i="3" a="1"/>
  <c r="V293" i="3" s="1"/>
  <c r="AF293" i="3" s="1"/>
  <c r="V173" i="3" a="1"/>
  <c r="V173" i="3" s="1"/>
  <c r="V69" i="3" a="1"/>
  <c r="V69" i="3" s="1"/>
  <c r="AF69" i="3" s="1"/>
  <c r="V409" i="3" a="1"/>
  <c r="V409" i="3" s="1"/>
  <c r="AF409" i="3" s="1"/>
  <c r="V172" i="3" a="1"/>
  <c r="V172" i="3" s="1"/>
  <c r="AF172" i="3" s="1"/>
  <c r="V36" i="3" a="1"/>
  <c r="V36" i="3" s="1"/>
  <c r="AF36" i="3" s="1"/>
  <c r="V350" i="3" a="1"/>
  <c r="V350" i="3" s="1"/>
  <c r="AD350" i="3" s="1"/>
  <c r="V62" i="3" a="1"/>
  <c r="V62" i="3" s="1"/>
  <c r="AF62" i="3" s="1"/>
  <c r="V107" i="3" a="1"/>
  <c r="V107" i="3" s="1"/>
  <c r="AF107" i="3" s="1"/>
  <c r="V422" i="3" a="1"/>
  <c r="V422" i="3" s="1"/>
  <c r="AF422" i="3" s="1"/>
  <c r="V334" i="3" a="1"/>
  <c r="V334" i="3" s="1"/>
  <c r="AF334" i="3" s="1"/>
  <c r="V301" i="3" a="1"/>
  <c r="V301" i="3" s="1"/>
  <c r="V158" i="3" a="1"/>
  <c r="V158" i="3" s="1"/>
  <c r="AF158" i="3" s="1"/>
  <c r="V400" i="3" a="1"/>
  <c r="V400" i="3" s="1"/>
  <c r="AF400" i="3" s="1"/>
  <c r="V243" i="3" a="1"/>
  <c r="V243" i="3" s="1"/>
  <c r="AD243" i="3" s="1"/>
  <c r="V249" i="3" a="1"/>
  <c r="V249" i="3" s="1"/>
  <c r="AF249" i="3" s="1"/>
  <c r="V145" i="3" a="1"/>
  <c r="V145" i="3" s="1"/>
  <c r="AF145" i="3" s="1"/>
  <c r="V443" i="3" a="1"/>
  <c r="V443" i="3" s="1"/>
  <c r="AF443" i="3" s="1"/>
  <c r="V154" i="3" a="1"/>
  <c r="V154" i="3" s="1"/>
  <c r="AF154" i="3" s="1"/>
  <c r="V38" i="3" a="1"/>
  <c r="V38" i="3" s="1"/>
  <c r="AF38" i="3" s="1"/>
  <c r="V277" i="3" a="1"/>
  <c r="V277" i="3" s="1"/>
  <c r="V165" i="3" a="1"/>
  <c r="V165" i="3" s="1"/>
  <c r="AF165" i="3" s="1"/>
  <c r="V45" i="3" a="1"/>
  <c r="V45" i="3" s="1"/>
  <c r="AF45" i="3" s="1"/>
  <c r="V132" i="3" a="1"/>
  <c r="V132" i="3" s="1"/>
  <c r="AF132" i="3" s="1"/>
  <c r="V486" i="3" a="1"/>
  <c r="V486" i="3" s="1"/>
  <c r="V105" i="3" a="1"/>
  <c r="V105" i="3" s="1"/>
  <c r="AF105" i="3" s="1"/>
  <c r="V362" i="3" a="1"/>
  <c r="V362" i="3" s="1"/>
  <c r="AF362" i="3" s="1"/>
  <c r="V235" i="3" a="1"/>
  <c r="V235" i="3" s="1"/>
  <c r="AF235" i="3" s="1"/>
  <c r="V495" i="3" a="1"/>
  <c r="V495" i="3" s="1"/>
  <c r="AF495" i="3" s="1"/>
  <c r="V322" i="3" a="1"/>
  <c r="V322" i="3" s="1"/>
  <c r="AF322" i="3" s="1"/>
  <c r="V245" i="3" a="1"/>
  <c r="V245" i="3" s="1"/>
  <c r="AF245" i="3" s="1"/>
  <c r="V471" i="3" a="1"/>
  <c r="V471" i="3" s="1"/>
  <c r="AF471" i="3" s="1"/>
  <c r="V72" i="3" a="1"/>
  <c r="V72" i="3" s="1"/>
  <c r="AF72" i="3" s="1"/>
  <c r="V75" i="3" a="1"/>
  <c r="V75" i="3" s="1"/>
  <c r="AF75" i="3" s="1"/>
  <c r="V313" i="3" a="1"/>
  <c r="V313" i="3" s="1"/>
  <c r="AF313" i="3" s="1"/>
  <c r="V396" i="3" a="1"/>
  <c r="V396" i="3" s="1"/>
  <c r="AF396" i="3" s="1"/>
  <c r="V141" i="3" a="1"/>
  <c r="V141" i="3" s="1"/>
  <c r="V389" i="3" a="1"/>
  <c r="V389" i="3" s="1"/>
  <c r="AF389" i="3" s="1"/>
  <c r="V434" i="3" a="1"/>
  <c r="V434" i="3" s="1"/>
  <c r="AF434" i="3" s="1"/>
  <c r="V451" i="3" a="1"/>
  <c r="V451" i="3" s="1"/>
  <c r="AF451" i="3" s="1"/>
  <c r="V410" i="3" a="1"/>
  <c r="V410" i="3" s="1"/>
  <c r="AF410" i="3" s="1"/>
  <c r="V124" i="3" a="1"/>
  <c r="V124" i="3" s="1"/>
  <c r="V217" i="3" a="1"/>
  <c r="V217" i="3" s="1"/>
  <c r="V479" i="3" a="1"/>
  <c r="V479" i="3" s="1"/>
  <c r="AF479" i="3" s="1"/>
  <c r="V328" i="3" a="1"/>
  <c r="V328" i="3" s="1"/>
  <c r="AF328" i="3" s="1"/>
  <c r="V215" i="3" a="1"/>
  <c r="V215" i="3" s="1"/>
  <c r="AF215" i="3" s="1"/>
  <c r="V264" i="3" a="1"/>
  <c r="V264" i="3" s="1"/>
  <c r="AF264" i="3" s="1"/>
  <c r="V429" i="3" a="1"/>
  <c r="V429" i="3" s="1"/>
  <c r="V470" i="3" a="1"/>
  <c r="V470" i="3" s="1"/>
  <c r="AF470" i="3" s="1"/>
  <c r="V121" i="3" a="1"/>
  <c r="V121" i="3" s="1"/>
  <c r="AF121" i="3" s="1"/>
  <c r="V252" i="3" a="1"/>
  <c r="V252" i="3" s="1"/>
  <c r="AF252" i="3" s="1"/>
  <c r="V14" i="3" a="1"/>
  <c r="V14" i="3" s="1"/>
  <c r="AF14" i="3" s="1"/>
  <c r="V392" i="3" a="1"/>
  <c r="V392" i="3" s="1"/>
  <c r="AF392" i="3" s="1"/>
  <c r="V160" i="3" a="1"/>
  <c r="V160" i="3" s="1"/>
  <c r="AF160" i="3" s="1"/>
  <c r="V142" i="3" a="1"/>
  <c r="V142" i="3" s="1"/>
  <c r="AF142" i="3" s="1"/>
  <c r="V227" i="3" a="1"/>
  <c r="V227" i="3" s="1"/>
  <c r="AF227" i="3" s="1"/>
  <c r="V63" i="3" a="1"/>
  <c r="V63" i="3" s="1"/>
  <c r="AF63" i="3" s="1"/>
  <c r="V116" i="3" a="1"/>
  <c r="V116" i="3" s="1"/>
  <c r="AF116" i="3" s="1"/>
  <c r="V137" i="3" a="1"/>
  <c r="V137" i="3" s="1"/>
  <c r="AF137" i="3" s="1"/>
  <c r="V228" i="3" a="1"/>
  <c r="V228" i="3" s="1"/>
  <c r="AF228" i="3" s="1"/>
  <c r="V64" i="3" a="1"/>
  <c r="V64" i="3" s="1"/>
  <c r="AF64" i="3" s="1"/>
  <c r="V496" i="3" a="1"/>
  <c r="V496" i="3" s="1"/>
  <c r="AF496" i="3" s="1"/>
  <c r="V59" i="3" a="1"/>
  <c r="V59" i="3" s="1"/>
  <c r="AF59" i="3" s="1"/>
  <c r="V12" i="3" a="1"/>
  <c r="V12" i="3" s="1"/>
  <c r="AF12" i="3" s="1"/>
  <c r="V454" i="3" a="1"/>
  <c r="V454" i="3" s="1"/>
  <c r="AF454" i="3" s="1"/>
  <c r="V475" i="3" a="1"/>
  <c r="V475" i="3" s="1"/>
  <c r="V378" i="3" a="1"/>
  <c r="V378" i="3" s="1"/>
  <c r="AF378" i="3" s="1"/>
  <c r="V419" i="3" a="1"/>
  <c r="V419" i="3" s="1"/>
  <c r="AF419" i="3" s="1"/>
  <c r="V261" i="3" a="1"/>
  <c r="V261" i="3" s="1"/>
  <c r="AF261" i="3" s="1"/>
  <c r="V386" i="3" a="1"/>
  <c r="V386" i="3" s="1"/>
  <c r="AF386" i="3" s="1"/>
  <c r="V126" i="3" a="1"/>
  <c r="V126" i="3" s="1"/>
  <c r="AF126" i="3" s="1"/>
  <c r="V203" i="3" a="1"/>
  <c r="V203" i="3" s="1"/>
  <c r="AF203" i="3" s="1"/>
  <c r="V272" i="3" a="1"/>
  <c r="V272" i="3" s="1"/>
  <c r="AF272" i="3" s="1"/>
  <c r="V344" i="3" a="1"/>
  <c r="V344" i="3" s="1"/>
  <c r="AF344" i="3" s="1"/>
  <c r="V167" i="3" a="1"/>
  <c r="V167" i="3" s="1"/>
  <c r="AF167" i="3" s="1"/>
  <c r="V157" i="3" a="1"/>
  <c r="V157" i="3" s="1"/>
  <c r="AF157" i="3" s="1"/>
  <c r="V352" i="3" a="1"/>
  <c r="V352" i="3" s="1"/>
  <c r="AF352" i="3" s="1"/>
  <c r="V488" i="3" a="1"/>
  <c r="V488" i="3" s="1"/>
  <c r="AF488" i="3" s="1"/>
  <c r="V51" i="3" a="1"/>
  <c r="V51" i="3" s="1"/>
  <c r="V176" i="3" a="1"/>
  <c r="V176" i="3" s="1"/>
  <c r="AF176" i="3" s="1"/>
  <c r="V281" i="3" a="1"/>
  <c r="V281" i="3" s="1"/>
  <c r="AF281" i="3" s="1"/>
  <c r="V384" i="3" a="1"/>
  <c r="V384" i="3" s="1"/>
  <c r="AF384" i="3" s="1"/>
  <c r="V326" i="3" a="1"/>
  <c r="V326" i="3" s="1"/>
  <c r="AF326" i="3" s="1"/>
  <c r="V395" i="3" a="1"/>
  <c r="V395" i="3" s="1"/>
  <c r="AF395" i="3" s="1"/>
  <c r="V144" i="3" a="1"/>
  <c r="V144" i="3" s="1"/>
  <c r="AF144" i="3" s="1"/>
  <c r="V412" i="3" a="1"/>
  <c r="V412" i="3" s="1"/>
  <c r="V127" i="3" a="1"/>
  <c r="V127" i="3" s="1"/>
  <c r="AF127" i="3" s="1"/>
  <c r="V327" i="3" a="1"/>
  <c r="V327" i="3" s="1"/>
  <c r="AF327" i="3" s="1"/>
  <c r="V420" i="3" a="1"/>
  <c r="V420" i="3" s="1"/>
  <c r="AF420" i="3" s="1"/>
  <c r="V256" i="3" a="1"/>
  <c r="V256" i="3" s="1"/>
  <c r="AF256" i="3" s="1"/>
  <c r="V209" i="3" a="1"/>
  <c r="V209" i="3" s="1"/>
  <c r="V71" i="3" a="1"/>
  <c r="V71" i="3" s="1"/>
  <c r="AF71" i="3" s="1"/>
  <c r="V48" i="3" a="1"/>
  <c r="V48" i="3" s="1"/>
  <c r="AF48" i="3" s="1"/>
  <c r="V464" i="3" a="1"/>
  <c r="V464" i="3" s="1"/>
  <c r="AF464" i="3" s="1"/>
  <c r="X232" i="3"/>
  <c r="V92" i="3" a="1"/>
  <c r="V92" i="3" s="1"/>
  <c r="AF92" i="3" s="1"/>
  <c r="V376" i="3" a="1"/>
  <c r="V376" i="3" s="1"/>
  <c r="AF376" i="3" s="1"/>
  <c r="V112" i="3" a="1"/>
  <c r="V112" i="3" s="1"/>
  <c r="AF112" i="3" s="1"/>
  <c r="V369" i="3" a="1"/>
  <c r="V369" i="3" s="1"/>
  <c r="AF369" i="3" s="1"/>
  <c r="V348" i="3" a="1"/>
  <c r="V348" i="3" s="1"/>
  <c r="AF348" i="3" s="1"/>
  <c r="V466" i="3" a="1"/>
  <c r="V466" i="3" s="1"/>
  <c r="AF466" i="3" s="1"/>
  <c r="V330" i="3" a="1"/>
  <c r="V330" i="3" s="1"/>
  <c r="AF330" i="3" s="1"/>
  <c r="V343" i="3" a="1"/>
  <c r="V343" i="3" s="1"/>
  <c r="AF343" i="3" s="1"/>
  <c r="V491" i="3" a="1"/>
  <c r="V491" i="3" s="1"/>
  <c r="V265" i="3" a="1"/>
  <c r="V265" i="3" s="1"/>
  <c r="V394" i="3" a="1"/>
  <c r="V394" i="3" s="1"/>
  <c r="V450" i="3" a="1"/>
  <c r="V450" i="3" s="1"/>
  <c r="AF450" i="3" s="1"/>
  <c r="V89" i="3" a="1"/>
  <c r="V89" i="3" s="1"/>
  <c r="AF89" i="3" s="1"/>
  <c r="V240" i="3" a="1"/>
  <c r="V240" i="3" s="1"/>
  <c r="AF240" i="3" s="1"/>
  <c r="V332" i="3" a="1"/>
  <c r="V332" i="3" s="1"/>
  <c r="AF332" i="3" s="1"/>
  <c r="X458" i="3"/>
  <c r="Z458" i="3"/>
  <c r="X258" i="3"/>
  <c r="V482" i="3" a="1"/>
  <c r="V482" i="3" s="1"/>
  <c r="V57" i="3" a="1"/>
  <c r="V57" i="3" s="1"/>
  <c r="AF57" i="3" s="1"/>
  <c r="V35" i="3" a="1"/>
  <c r="V35" i="3" s="1"/>
  <c r="AF35" i="3" s="1"/>
  <c r="V474" i="3" a="1"/>
  <c r="V474" i="3" s="1"/>
  <c r="V329" i="3" a="1"/>
  <c r="V329" i="3" s="1"/>
  <c r="AF329" i="3" s="1"/>
  <c r="V21" i="3" a="1"/>
  <c r="V21" i="3" s="1"/>
  <c r="AF21" i="3" s="1"/>
  <c r="V316" i="3" a="1"/>
  <c r="V316" i="3" s="1"/>
  <c r="AF316" i="3" s="1"/>
  <c r="V337" i="3" a="1"/>
  <c r="V337" i="3" s="1"/>
  <c r="Z129" i="3"/>
  <c r="W258" i="3"/>
  <c r="Z148" i="3"/>
  <c r="Z258" i="3"/>
  <c r="V27" i="3" a="1"/>
  <c r="V27" i="3" s="1"/>
  <c r="AF27" i="3" s="1"/>
  <c r="V136" i="3" a="1"/>
  <c r="V136" i="3" s="1"/>
  <c r="V55" i="3" a="1"/>
  <c r="V55" i="3" s="1"/>
  <c r="V2" i="3" a="1"/>
  <c r="V2" i="3" s="1"/>
  <c r="V349" i="3" a="1"/>
  <c r="V349" i="3" s="1"/>
  <c r="AF349" i="3" s="1"/>
  <c r="V323" i="3" a="1"/>
  <c r="V323" i="3" s="1"/>
  <c r="V314" i="3" a="1"/>
  <c r="V314" i="3" s="1"/>
  <c r="V96" i="3" a="1"/>
  <c r="V96" i="3" s="1"/>
  <c r="AF96" i="3" s="1"/>
  <c r="V30" i="3" a="1"/>
  <c r="V30" i="3" s="1"/>
  <c r="V307" i="3" a="1"/>
  <c r="V307" i="3" s="1"/>
  <c r="V446" i="3" a="1"/>
  <c r="V446" i="3" s="1"/>
  <c r="AF446" i="3" s="1"/>
  <c r="V498" i="3" a="1"/>
  <c r="V498" i="3" s="1"/>
  <c r="AF498" i="3" s="1"/>
  <c r="V320" i="3" a="1"/>
  <c r="V320" i="3" s="1"/>
  <c r="AF320" i="3" s="1"/>
  <c r="V224" i="3" a="1"/>
  <c r="V224" i="3" s="1"/>
  <c r="AF224" i="3" s="1"/>
  <c r="V500" i="3" a="1"/>
  <c r="V500" i="3" s="1"/>
  <c r="V449" i="3" a="1"/>
  <c r="V449" i="3" s="1"/>
  <c r="AF449" i="3" s="1"/>
  <c r="V237" i="3" a="1"/>
  <c r="V237" i="3" s="1"/>
  <c r="AF237" i="3" s="1"/>
  <c r="V263" i="3" a="1"/>
  <c r="V263" i="3" s="1"/>
  <c r="AF263" i="3" s="1"/>
  <c r="V366" i="3" a="1"/>
  <c r="V366" i="3" s="1"/>
  <c r="AF366" i="3" s="1"/>
  <c r="V354" i="3" a="1"/>
  <c r="V354" i="3" s="1"/>
  <c r="AF354" i="3" s="1"/>
  <c r="V403" i="3" a="1"/>
  <c r="V403" i="3" s="1"/>
  <c r="AF403" i="3" s="1"/>
  <c r="V110" i="3" a="1"/>
  <c r="V110" i="3" s="1"/>
  <c r="AF110" i="3" s="1"/>
  <c r="V128" i="3" a="1"/>
  <c r="V128" i="3" s="1"/>
  <c r="V201" i="3" a="1"/>
  <c r="V201" i="3" s="1"/>
  <c r="AF201" i="3" s="1"/>
  <c r="V333" i="3" a="1"/>
  <c r="V333" i="3" s="1"/>
  <c r="V445" i="3" a="1"/>
  <c r="V445" i="3" s="1"/>
  <c r="AF445" i="3" s="1"/>
  <c r="V305" i="3" a="1"/>
  <c r="V305" i="3" s="1"/>
  <c r="AF305" i="3" s="1"/>
  <c r="V223" i="3" a="1"/>
  <c r="V223" i="3" s="1"/>
  <c r="AF223" i="3" s="1"/>
  <c r="V153" i="3" a="1"/>
  <c r="V153" i="3" s="1"/>
  <c r="AF153" i="3" s="1"/>
  <c r="V324" i="3" a="1"/>
  <c r="V324" i="3" s="1"/>
  <c r="AF324" i="3" s="1"/>
  <c r="V103" i="3" a="1"/>
  <c r="V103" i="3" s="1"/>
  <c r="AF103" i="3" s="1"/>
  <c r="V171" i="3" a="1"/>
  <c r="V171" i="3" s="1"/>
  <c r="AF171" i="3" s="1"/>
  <c r="V335" i="3" a="1"/>
  <c r="V335" i="3" s="1"/>
  <c r="AF335" i="3" s="1"/>
  <c r="V41" i="3" a="1"/>
  <c r="V41" i="3" s="1"/>
  <c r="AF41" i="3" s="1"/>
  <c r="V306" i="3" a="1"/>
  <c r="V306" i="3" s="1"/>
  <c r="AF306" i="3" s="1"/>
  <c r="V356" i="3" a="1"/>
  <c r="V356" i="3" s="1"/>
  <c r="AF356" i="3" s="1"/>
  <c r="V361" i="3" a="1"/>
  <c r="V361" i="3" s="1"/>
  <c r="AF361" i="3" s="1"/>
  <c r="V375" i="3" a="1"/>
  <c r="V375" i="3" s="1"/>
  <c r="AF375" i="3" s="1"/>
  <c r="V483" i="3" a="1"/>
  <c r="V483" i="3" s="1"/>
  <c r="V233" i="3" a="1"/>
  <c r="V233" i="3" s="1"/>
  <c r="AF233" i="3" s="1"/>
  <c r="V342" i="3" a="1"/>
  <c r="V342" i="3" s="1"/>
  <c r="AF342" i="3" s="1"/>
  <c r="V371" i="3" a="1"/>
  <c r="V371" i="3" s="1"/>
  <c r="V353" i="3" a="1"/>
  <c r="V353" i="3" s="1"/>
  <c r="AF353" i="3" s="1"/>
  <c r="V6" i="3" a="1"/>
  <c r="V6" i="3" s="1"/>
  <c r="AF6" i="3" s="1"/>
  <c r="V297" i="3" a="1"/>
  <c r="V297" i="3" s="1"/>
  <c r="V304" i="3" a="1"/>
  <c r="V304" i="3" s="1"/>
  <c r="AF304" i="3" s="1"/>
  <c r="V368" i="3" a="1"/>
  <c r="V368" i="3" s="1"/>
  <c r="AF368" i="3" s="1"/>
  <c r="V125" i="3" a="1"/>
  <c r="V125" i="3" s="1"/>
  <c r="AF125" i="3" s="1"/>
  <c r="V192" i="3" a="1"/>
  <c r="V192" i="3" s="1"/>
  <c r="V81" i="3" a="1"/>
  <c r="V81" i="3" s="1"/>
  <c r="AF81" i="3" s="1"/>
  <c r="V501" i="3" a="1"/>
  <c r="V501" i="3" s="1"/>
  <c r="AF501" i="3" s="1"/>
  <c r="V308" i="3" a="1"/>
  <c r="V308" i="3" s="1"/>
  <c r="AF308" i="3" s="1"/>
  <c r="V319" i="3" a="1"/>
  <c r="V319" i="3" s="1"/>
  <c r="AF319" i="3" s="1"/>
  <c r="V208" i="3" a="1"/>
  <c r="V208" i="3" s="1"/>
  <c r="AF208" i="3" s="1"/>
  <c r="V200" i="3" a="1"/>
  <c r="V200" i="3" s="1"/>
  <c r="AF200" i="3" s="1"/>
  <c r="V185" i="3" a="1"/>
  <c r="V185" i="3" s="1"/>
  <c r="AF185" i="3" s="1"/>
  <c r="V397" i="3" a="1"/>
  <c r="V397" i="3" s="1"/>
  <c r="V80" i="3" a="1"/>
  <c r="V80" i="3" s="1"/>
  <c r="V288" i="3" a="1"/>
  <c r="V288" i="3" s="1"/>
  <c r="AF288" i="3" s="1"/>
  <c r="X296" i="3"/>
  <c r="W198" i="3"/>
  <c r="Z381" i="3"/>
  <c r="Z86" i="3"/>
  <c r="W238" i="3"/>
  <c r="X5" i="3"/>
  <c r="X381" i="3"/>
  <c r="W390" i="3"/>
  <c r="Z390" i="3"/>
  <c r="X65" i="3"/>
  <c r="W204" i="3"/>
  <c r="W381" i="3"/>
  <c r="X390" i="3"/>
  <c r="W65" i="3"/>
  <c r="Z204" i="3"/>
  <c r="Z198" i="3"/>
  <c r="W20" i="3"/>
  <c r="X20" i="3"/>
  <c r="W317" i="3"/>
  <c r="Z5" i="3"/>
  <c r="Z456" i="3"/>
  <c r="W5" i="3"/>
  <c r="W178" i="3"/>
  <c r="X86" i="3"/>
  <c r="X135" i="3"/>
  <c r="Z238" i="3"/>
  <c r="Z467" i="3"/>
  <c r="X204" i="3"/>
  <c r="X478" i="3"/>
  <c r="Z135" i="3"/>
  <c r="W135" i="3"/>
  <c r="X467" i="3"/>
  <c r="X317" i="3"/>
  <c r="Z317" i="3"/>
  <c r="Z463" i="3"/>
  <c r="X345" i="3"/>
  <c r="Z184" i="3"/>
  <c r="Z439" i="3"/>
  <c r="W463" i="3"/>
  <c r="X355" i="3"/>
  <c r="Z84" i="3"/>
  <c r="W205" i="3"/>
  <c r="W98" i="3"/>
  <c r="X463" i="3"/>
  <c r="X184" i="3"/>
  <c r="W379" i="3"/>
  <c r="W331" i="3"/>
  <c r="AE331" i="3"/>
  <c r="X193" i="3"/>
  <c r="AE193" i="3"/>
  <c r="Z485" i="3"/>
  <c r="AE485" i="3"/>
  <c r="X230" i="3"/>
  <c r="AE230" i="3"/>
  <c r="W383" i="3"/>
  <c r="AE383" i="3"/>
  <c r="X367" i="3"/>
  <c r="AE367" i="3"/>
  <c r="X56" i="3"/>
  <c r="AE56" i="3"/>
  <c r="W351" i="3"/>
  <c r="AE351" i="3"/>
  <c r="W469" i="3"/>
  <c r="AE469" i="3"/>
  <c r="W206" i="3"/>
  <c r="AE206" i="3"/>
  <c r="X52" i="3"/>
  <c r="AE52" i="3"/>
  <c r="X298" i="3"/>
  <c r="AE298" i="3"/>
  <c r="Z241" i="3"/>
  <c r="AE241" i="3"/>
  <c r="W365" i="3"/>
  <c r="AE365" i="3"/>
  <c r="Z248" i="3"/>
  <c r="AE248" i="3"/>
  <c r="X310" i="3"/>
  <c r="AE310" i="3"/>
  <c r="W202" i="3"/>
  <c r="AE202" i="3"/>
  <c r="W291" i="3"/>
  <c r="AE291" i="3"/>
  <c r="Z367" i="3"/>
  <c r="X309" i="3"/>
  <c r="AE309" i="3"/>
  <c r="W318" i="3"/>
  <c r="AE318" i="3"/>
  <c r="Z168" i="3"/>
  <c r="AE168" i="3"/>
  <c r="X22" i="3"/>
  <c r="AE22" i="3"/>
  <c r="X179" i="3"/>
  <c r="AE179" i="3"/>
  <c r="W355" i="3"/>
  <c r="Z382" i="3"/>
  <c r="AE382" i="3"/>
  <c r="W79" i="3"/>
  <c r="AE79" i="3"/>
  <c r="W372" i="3"/>
  <c r="AE372" i="3"/>
  <c r="X339" i="3"/>
  <c r="AE339" i="3"/>
  <c r="W398" i="3"/>
  <c r="AE398" i="3"/>
  <c r="X199" i="3"/>
  <c r="AE199" i="3"/>
  <c r="W459" i="3"/>
  <c r="AE459" i="3"/>
  <c r="Z321" i="3"/>
  <c r="AE321" i="3"/>
  <c r="Z108" i="3"/>
  <c r="AE108" i="3"/>
  <c r="X472" i="3"/>
  <c r="AE472" i="3"/>
  <c r="X406" i="3"/>
  <c r="AE406" i="3"/>
  <c r="W393" i="3"/>
  <c r="AE393" i="3"/>
  <c r="Z91" i="3"/>
  <c r="AE91" i="3"/>
  <c r="Z254" i="3"/>
  <c r="AE254" i="3"/>
  <c r="X47" i="3"/>
  <c r="AE47" i="3"/>
  <c r="X4" i="3"/>
  <c r="AE4" i="3"/>
  <c r="Z428" i="3"/>
  <c r="AE428" i="3"/>
  <c r="Z347" i="3"/>
  <c r="AE347" i="3"/>
  <c r="X164" i="3"/>
  <c r="AE164" i="3"/>
  <c r="Z164" i="3"/>
  <c r="Z56" i="3"/>
  <c r="Z331" i="3"/>
  <c r="W108" i="3"/>
  <c r="W472" i="3"/>
  <c r="Z230" i="3"/>
  <c r="X291" i="3"/>
  <c r="Z426" i="3"/>
  <c r="Z179" i="3"/>
  <c r="X485" i="3"/>
  <c r="Z459" i="3"/>
  <c r="Z383" i="3"/>
  <c r="W406" i="3"/>
  <c r="Z406" i="3"/>
  <c r="Z398" i="3"/>
  <c r="X79" i="3"/>
  <c r="Z79" i="3"/>
  <c r="W382" i="3"/>
  <c r="Z232" i="3"/>
  <c r="Z190" i="3"/>
  <c r="Z453" i="3"/>
  <c r="W232" i="3"/>
  <c r="X372" i="3"/>
  <c r="X83" i="3"/>
  <c r="W248" i="3"/>
  <c r="Z310" i="3"/>
  <c r="W241" i="3"/>
  <c r="X248" i="3"/>
  <c r="X424" i="3"/>
  <c r="W347" i="3"/>
  <c r="Z372" i="3"/>
  <c r="Z339" i="3"/>
  <c r="Z424" i="3"/>
  <c r="AD42" i="3"/>
  <c r="AC42" i="3"/>
  <c r="AA42" i="3"/>
  <c r="Y42" i="3"/>
  <c r="X253" i="3"/>
  <c r="AD253" i="3"/>
  <c r="AC253" i="3"/>
  <c r="AA253" i="3"/>
  <c r="Y253" i="3"/>
  <c r="AD242" i="3"/>
  <c r="AC242" i="3"/>
  <c r="AA242" i="3"/>
  <c r="Y242" i="3"/>
  <c r="X358" i="3"/>
  <c r="AD358" i="3"/>
  <c r="AC358" i="3"/>
  <c r="AA358" i="3"/>
  <c r="Y358" i="3"/>
  <c r="AD267" i="3"/>
  <c r="AC267" i="3"/>
  <c r="AA267" i="3"/>
  <c r="Y267" i="3"/>
  <c r="X370" i="3"/>
  <c r="AD370" i="3"/>
  <c r="AC370" i="3"/>
  <c r="AA370" i="3"/>
  <c r="Y370" i="3"/>
  <c r="AD54" i="3"/>
  <c r="AC54" i="3"/>
  <c r="AA54" i="3"/>
  <c r="Y54" i="3"/>
  <c r="W52" i="3"/>
  <c r="AD52" i="3"/>
  <c r="AC52" i="3"/>
  <c r="AA52" i="3"/>
  <c r="Y52" i="3"/>
  <c r="AD239" i="3"/>
  <c r="AC239" i="3"/>
  <c r="AA239" i="3"/>
  <c r="Y239" i="3"/>
  <c r="Z298" i="3"/>
  <c r="AD298" i="3"/>
  <c r="AC298" i="3"/>
  <c r="AA298" i="3"/>
  <c r="Y298" i="3"/>
  <c r="W104" i="3"/>
  <c r="AC104" i="3"/>
  <c r="AD104" i="3"/>
  <c r="AA104" i="3"/>
  <c r="Y104" i="3"/>
  <c r="X241" i="3"/>
  <c r="AC241" i="3"/>
  <c r="AD241" i="3"/>
  <c r="AA241" i="3"/>
  <c r="Y241" i="3"/>
  <c r="W83" i="3"/>
  <c r="AD83" i="3"/>
  <c r="AC83" i="3"/>
  <c r="AA83" i="3"/>
  <c r="Y83" i="3"/>
  <c r="AD53" i="3"/>
  <c r="AC53" i="3"/>
  <c r="AA53" i="3"/>
  <c r="Y53" i="3"/>
  <c r="AD286" i="3"/>
  <c r="AC286" i="3"/>
  <c r="AA286" i="3"/>
  <c r="Y286" i="3"/>
  <c r="AD411" i="3"/>
  <c r="AC411" i="3"/>
  <c r="AA411" i="3"/>
  <c r="Y411" i="3"/>
  <c r="W266" i="3"/>
  <c r="AD266" i="3"/>
  <c r="AC266" i="3"/>
  <c r="AA266" i="3"/>
  <c r="Y266" i="3"/>
  <c r="Z365" i="3"/>
  <c r="AD365" i="3"/>
  <c r="AC365" i="3"/>
  <c r="AA365" i="3"/>
  <c r="Y365" i="3"/>
  <c r="AD248" i="3"/>
  <c r="AC248" i="3"/>
  <c r="Y248" i="3"/>
  <c r="AA248" i="3"/>
  <c r="AD310" i="3"/>
  <c r="AC310" i="3"/>
  <c r="AA310" i="3"/>
  <c r="Y310" i="3"/>
  <c r="AD430" i="3"/>
  <c r="AC430" i="3"/>
  <c r="AA430" i="3"/>
  <c r="Y430" i="3"/>
  <c r="AD221" i="3"/>
  <c r="AC221" i="3"/>
  <c r="AA221" i="3"/>
  <c r="Y221" i="3"/>
  <c r="AC473" i="3"/>
  <c r="AD473" i="3"/>
  <c r="AA473" i="3"/>
  <c r="Y473" i="3"/>
  <c r="AC39" i="3"/>
  <c r="AD39" i="3"/>
  <c r="AA39" i="3"/>
  <c r="Y39" i="3"/>
  <c r="AD99" i="3"/>
  <c r="AC99" i="3"/>
  <c r="AA99" i="3"/>
  <c r="Y99" i="3"/>
  <c r="AC175" i="3"/>
  <c r="AD175" i="3"/>
  <c r="AA175" i="3"/>
  <c r="Y175" i="3"/>
  <c r="Z484" i="3"/>
  <c r="AD484" i="3"/>
  <c r="AC484" i="3"/>
  <c r="AA484" i="3"/>
  <c r="Y484" i="3"/>
  <c r="AC497" i="3"/>
  <c r="AD497" i="3"/>
  <c r="AA497" i="3"/>
  <c r="Y497" i="3"/>
  <c r="W415" i="3"/>
  <c r="AD415" i="3"/>
  <c r="AC415" i="3"/>
  <c r="AA415" i="3"/>
  <c r="Y415" i="3"/>
  <c r="AD186" i="3"/>
  <c r="AC186" i="3"/>
  <c r="AA186" i="3"/>
  <c r="Y186" i="3"/>
  <c r="AD408" i="3"/>
  <c r="AC408" i="3"/>
  <c r="AA408" i="3"/>
  <c r="Y408" i="3"/>
  <c r="X211" i="3"/>
  <c r="AD211" i="3"/>
  <c r="AC211" i="3"/>
  <c r="AA211" i="3"/>
  <c r="Y211" i="3"/>
  <c r="AD194" i="3"/>
  <c r="AC194" i="3"/>
  <c r="AA194" i="3"/>
  <c r="Y194" i="3"/>
  <c r="X413" i="3"/>
  <c r="AD413" i="3"/>
  <c r="AC413" i="3"/>
  <c r="AA413" i="3"/>
  <c r="Y413" i="3"/>
  <c r="AC465" i="3"/>
  <c r="AD465" i="3"/>
  <c r="Y465" i="3"/>
  <c r="AA465" i="3"/>
  <c r="AC24" i="3"/>
  <c r="AD24" i="3"/>
  <c r="AA24" i="3"/>
  <c r="Y24" i="3"/>
  <c r="W311" i="3"/>
  <c r="AD311" i="3"/>
  <c r="AC311" i="3"/>
  <c r="AA311" i="3"/>
  <c r="Y311" i="3"/>
  <c r="W119" i="3"/>
  <c r="AC119" i="3"/>
  <c r="AD119" i="3"/>
  <c r="AA119" i="3"/>
  <c r="Y119" i="3"/>
  <c r="AD226" i="3"/>
  <c r="AC226" i="3"/>
  <c r="AA226" i="3"/>
  <c r="Y226" i="3"/>
  <c r="W140" i="3"/>
  <c r="AD140" i="3"/>
  <c r="AC140" i="3"/>
  <c r="AA140" i="3"/>
  <c r="Y140" i="3"/>
  <c r="X97" i="3"/>
  <c r="AC97" i="3"/>
  <c r="AD97" i="3"/>
  <c r="AA97" i="3"/>
  <c r="Y97" i="3"/>
  <c r="W118" i="3"/>
  <c r="AD118" i="3"/>
  <c r="AC118" i="3"/>
  <c r="AA118" i="3"/>
  <c r="Y118" i="3"/>
  <c r="AC489" i="3"/>
  <c r="AD489" i="3"/>
  <c r="AA489" i="3"/>
  <c r="Y489" i="3"/>
  <c r="AD258" i="3"/>
  <c r="AC258" i="3"/>
  <c r="AA258" i="3"/>
  <c r="Y258" i="3"/>
  <c r="AD318" i="3"/>
  <c r="AC318" i="3"/>
  <c r="AA318" i="3"/>
  <c r="Y318" i="3"/>
  <c r="AD168" i="3"/>
  <c r="AC168" i="3"/>
  <c r="Y168" i="3"/>
  <c r="AA168" i="3"/>
  <c r="Z22" i="3"/>
  <c r="AD22" i="3"/>
  <c r="AC22" i="3"/>
  <c r="AA22" i="3"/>
  <c r="Y22" i="3"/>
  <c r="AD179" i="3"/>
  <c r="AC179" i="3"/>
  <c r="AA179" i="3"/>
  <c r="Y179" i="3"/>
  <c r="AD133" i="3"/>
  <c r="AC133" i="3"/>
  <c r="AA133" i="3"/>
  <c r="Y133" i="3"/>
  <c r="AD299" i="3"/>
  <c r="AC299" i="3"/>
  <c r="AA299" i="3"/>
  <c r="Y299" i="3"/>
  <c r="AC448" i="3"/>
  <c r="AD448" i="3"/>
  <c r="AA448" i="3"/>
  <c r="Y448" i="3"/>
  <c r="AD139" i="3"/>
  <c r="AC139" i="3"/>
  <c r="AA139" i="3"/>
  <c r="Y139" i="3"/>
  <c r="AD426" i="3"/>
  <c r="AC426" i="3"/>
  <c r="AA426" i="3"/>
  <c r="Y426" i="3"/>
  <c r="W29" i="3"/>
  <c r="AD29" i="3"/>
  <c r="AC29" i="3"/>
  <c r="AA29" i="3"/>
  <c r="Y29" i="3"/>
  <c r="AD325" i="3"/>
  <c r="AC325" i="3"/>
  <c r="AA325" i="3"/>
  <c r="Y325" i="3"/>
  <c r="AD494" i="3"/>
  <c r="AC494" i="3"/>
  <c r="AA494" i="3"/>
  <c r="Y494" i="3"/>
  <c r="AD285" i="3"/>
  <c r="AC285" i="3"/>
  <c r="AA285" i="3"/>
  <c r="Y285" i="3"/>
  <c r="AD436" i="3"/>
  <c r="AC436" i="3"/>
  <c r="AA436" i="3"/>
  <c r="Y436" i="3"/>
  <c r="AD460" i="3"/>
  <c r="AC460" i="3"/>
  <c r="AA460" i="3"/>
  <c r="Y460" i="3"/>
  <c r="AD292" i="3"/>
  <c r="AC292" i="3"/>
  <c r="Y292" i="3"/>
  <c r="AA292" i="3"/>
  <c r="AD251" i="3"/>
  <c r="AC251" i="3"/>
  <c r="AA251" i="3"/>
  <c r="Y251" i="3"/>
  <c r="AD231" i="3"/>
  <c r="AC231" i="3"/>
  <c r="AA231" i="3"/>
  <c r="Y231" i="3"/>
  <c r="Z402" i="3"/>
  <c r="AD402" i="3"/>
  <c r="AC402" i="3"/>
  <c r="AA402" i="3"/>
  <c r="Y402" i="3"/>
  <c r="AC441" i="3"/>
  <c r="AD441" i="3"/>
  <c r="AA441" i="3"/>
  <c r="Y441" i="3"/>
  <c r="W58" i="3"/>
  <c r="AD58" i="3"/>
  <c r="AC58" i="3"/>
  <c r="AA58" i="3"/>
  <c r="Y58" i="3"/>
  <c r="AD351" i="3"/>
  <c r="AC351" i="3"/>
  <c r="AA351" i="3"/>
  <c r="Y351" i="3"/>
  <c r="AC159" i="3"/>
  <c r="AD159" i="3"/>
  <c r="AA159" i="3"/>
  <c r="Y159" i="3"/>
  <c r="X295" i="3"/>
  <c r="AD295" i="3"/>
  <c r="AC295" i="3"/>
  <c r="AA295" i="3"/>
  <c r="Y295" i="3"/>
  <c r="AD50" i="3"/>
  <c r="AC50" i="3"/>
  <c r="AA50" i="3"/>
  <c r="Y50" i="3"/>
  <c r="W462" i="3"/>
  <c r="AD462" i="3"/>
  <c r="AC462" i="3"/>
  <c r="AA462" i="3"/>
  <c r="Y462" i="3"/>
  <c r="AD452" i="3"/>
  <c r="AC452" i="3"/>
  <c r="AA452" i="3"/>
  <c r="Y452" i="3"/>
  <c r="Z336" i="3"/>
  <c r="AD336" i="3"/>
  <c r="AC336" i="3"/>
  <c r="Y336" i="3"/>
  <c r="AA336" i="3"/>
  <c r="AD363" i="3"/>
  <c r="AC363" i="3"/>
  <c r="AA363" i="3"/>
  <c r="Y363" i="3"/>
  <c r="X499" i="3"/>
  <c r="AD499" i="3"/>
  <c r="AC499" i="3"/>
  <c r="AA499" i="3"/>
  <c r="Y499" i="3"/>
  <c r="AD10" i="3"/>
  <c r="AC10" i="3"/>
  <c r="AA10" i="3"/>
  <c r="Y10" i="3"/>
  <c r="Z309" i="3"/>
  <c r="AD309" i="3"/>
  <c r="AC309" i="3"/>
  <c r="AA309" i="3"/>
  <c r="Y309" i="3"/>
  <c r="AD274" i="3"/>
  <c r="AC274" i="3"/>
  <c r="AA274" i="3"/>
  <c r="Y274" i="3"/>
  <c r="W490" i="3"/>
  <c r="AD490" i="3"/>
  <c r="AC490" i="3"/>
  <c r="AA490" i="3"/>
  <c r="Y490" i="3"/>
  <c r="W161" i="3"/>
  <c r="AD161" i="3"/>
  <c r="AC161" i="3"/>
  <c r="AA161" i="3"/>
  <c r="Y161" i="3"/>
  <c r="W453" i="3"/>
  <c r="AD453" i="3"/>
  <c r="AC453" i="3"/>
  <c r="AA453" i="3"/>
  <c r="Y453" i="3"/>
  <c r="W424" i="3"/>
  <c r="AD424" i="3"/>
  <c r="AC424" i="3"/>
  <c r="Y424" i="3"/>
  <c r="AA424" i="3"/>
  <c r="X190" i="3"/>
  <c r="AD190" i="3"/>
  <c r="AC190" i="3"/>
  <c r="AA190" i="3"/>
  <c r="Y190" i="3"/>
  <c r="AD382" i="3"/>
  <c r="AC382" i="3"/>
  <c r="AA382" i="3"/>
  <c r="Y382" i="3"/>
  <c r="AC79" i="3"/>
  <c r="AD79" i="3"/>
  <c r="AA79" i="3"/>
  <c r="Y79" i="3"/>
  <c r="AD372" i="3"/>
  <c r="AC372" i="3"/>
  <c r="AA372" i="3"/>
  <c r="Y372" i="3"/>
  <c r="AD232" i="3"/>
  <c r="AC232" i="3"/>
  <c r="Y232" i="3"/>
  <c r="AA232" i="3"/>
  <c r="AD339" i="3"/>
  <c r="AC339" i="3"/>
  <c r="AA339" i="3"/>
  <c r="Y339" i="3"/>
  <c r="AD398" i="3"/>
  <c r="AC398" i="3"/>
  <c r="AA398" i="3"/>
  <c r="Y398" i="3"/>
  <c r="AD205" i="3"/>
  <c r="AC205" i="3"/>
  <c r="AA205" i="3"/>
  <c r="Y205" i="3"/>
  <c r="AC8" i="3"/>
  <c r="AD8" i="3"/>
  <c r="AA8" i="3"/>
  <c r="Y8" i="3"/>
  <c r="AD437" i="3"/>
  <c r="AC437" i="3"/>
  <c r="AA437" i="3"/>
  <c r="Y437" i="3"/>
  <c r="AD487" i="3"/>
  <c r="AC487" i="3"/>
  <c r="AA487" i="3"/>
  <c r="Y487" i="3"/>
  <c r="AD199" i="3"/>
  <c r="AC199" i="3"/>
  <c r="AA199" i="3"/>
  <c r="Y199" i="3"/>
  <c r="AD459" i="3"/>
  <c r="AC459" i="3"/>
  <c r="AA459" i="3"/>
  <c r="Y459" i="3"/>
  <c r="AD321" i="3"/>
  <c r="AC321" i="3"/>
  <c r="AA321" i="3"/>
  <c r="Y321" i="3"/>
  <c r="X108" i="3"/>
  <c r="AD108" i="3"/>
  <c r="AC108" i="3"/>
  <c r="AA108" i="3"/>
  <c r="Y108" i="3"/>
  <c r="AD472" i="3"/>
  <c r="AC472" i="3"/>
  <c r="AA472" i="3"/>
  <c r="Y472" i="3"/>
  <c r="AD106" i="3"/>
  <c r="AC106" i="3"/>
  <c r="AA106" i="3"/>
  <c r="Y106" i="3"/>
  <c r="AD493" i="3"/>
  <c r="AC493" i="3"/>
  <c r="AA493" i="3"/>
  <c r="Y493" i="3"/>
  <c r="AD61" i="3"/>
  <c r="AC61" i="3"/>
  <c r="AA61" i="3"/>
  <c r="Y61" i="3"/>
  <c r="X480" i="3"/>
  <c r="AD480" i="3"/>
  <c r="AC480" i="3"/>
  <c r="AA480" i="3"/>
  <c r="Y480" i="3"/>
  <c r="AD476" i="3"/>
  <c r="AC476" i="3"/>
  <c r="AA476" i="3"/>
  <c r="Y476" i="3"/>
  <c r="AD130" i="3"/>
  <c r="AC130" i="3"/>
  <c r="AA130" i="3"/>
  <c r="Y130" i="3"/>
  <c r="X174" i="3"/>
  <c r="AD174" i="3"/>
  <c r="AC174" i="3"/>
  <c r="AA174" i="3"/>
  <c r="Y174" i="3"/>
  <c r="AD391" i="3"/>
  <c r="AC391" i="3"/>
  <c r="AA391" i="3"/>
  <c r="Y391" i="3"/>
  <c r="AD435" i="3"/>
  <c r="AC435" i="3"/>
  <c r="AA435" i="3"/>
  <c r="Y435" i="3"/>
  <c r="AD303" i="3"/>
  <c r="AC303" i="3"/>
  <c r="AA303" i="3"/>
  <c r="Y303" i="3"/>
  <c r="X418" i="3"/>
  <c r="AD418" i="3"/>
  <c r="AC418" i="3"/>
  <c r="AA418" i="3"/>
  <c r="Y418" i="3"/>
  <c r="AD100" i="3"/>
  <c r="AC100" i="3"/>
  <c r="AA100" i="3"/>
  <c r="Y100" i="3"/>
  <c r="AD255" i="3"/>
  <c r="AC255" i="3"/>
  <c r="AA255" i="3"/>
  <c r="Y255" i="3"/>
  <c r="AD399" i="3"/>
  <c r="AC399" i="3"/>
  <c r="AA399" i="3"/>
  <c r="Y399" i="3"/>
  <c r="AD207" i="3"/>
  <c r="AC207" i="3"/>
  <c r="AA207" i="3"/>
  <c r="Y207" i="3"/>
  <c r="Z68" i="3"/>
  <c r="AD68" i="3"/>
  <c r="AC68" i="3"/>
  <c r="AA68" i="3"/>
  <c r="Y68" i="3"/>
  <c r="X271" i="3"/>
  <c r="AD271" i="3"/>
  <c r="AC271" i="3"/>
  <c r="AA271" i="3"/>
  <c r="Y271" i="3"/>
  <c r="AD114" i="3"/>
  <c r="AC114" i="3"/>
  <c r="AA114" i="3"/>
  <c r="Y114" i="3"/>
  <c r="W427" i="3"/>
  <c r="AD427" i="3"/>
  <c r="AC427" i="3"/>
  <c r="AA427" i="3"/>
  <c r="Y427" i="3"/>
  <c r="Z244" i="3"/>
  <c r="AD244" i="3"/>
  <c r="AC244" i="3"/>
  <c r="AA244" i="3"/>
  <c r="Y244" i="3"/>
  <c r="AD28" i="3"/>
  <c r="AC28" i="3"/>
  <c r="AA28" i="3"/>
  <c r="Y28" i="3"/>
  <c r="Z490" i="3"/>
  <c r="X300" i="3"/>
  <c r="AD300" i="3"/>
  <c r="AC300" i="3"/>
  <c r="AA300" i="3"/>
  <c r="Y300" i="3"/>
  <c r="X88" i="3"/>
  <c r="AC88" i="3"/>
  <c r="AD88" i="3"/>
  <c r="AA88" i="3"/>
  <c r="Y88" i="3"/>
  <c r="X225" i="3"/>
  <c r="AD225" i="3"/>
  <c r="AC225" i="3"/>
  <c r="AA225" i="3"/>
  <c r="Y225" i="3"/>
  <c r="X67" i="3"/>
  <c r="AD67" i="3"/>
  <c r="AC67" i="3"/>
  <c r="AA67" i="3"/>
  <c r="Y67" i="3"/>
  <c r="Z37" i="3"/>
  <c r="AD37" i="3"/>
  <c r="AC37" i="3"/>
  <c r="AA37" i="3"/>
  <c r="Y37" i="3"/>
  <c r="X262" i="3"/>
  <c r="AD262" i="3"/>
  <c r="AC262" i="3"/>
  <c r="AA262" i="3"/>
  <c r="Y262" i="3"/>
  <c r="X405" i="3"/>
  <c r="AD405" i="3"/>
  <c r="AC405" i="3"/>
  <c r="AA405" i="3"/>
  <c r="Y405" i="3"/>
  <c r="W138" i="3"/>
  <c r="AD138" i="3"/>
  <c r="AC138" i="3"/>
  <c r="AA138" i="3"/>
  <c r="Y138" i="3"/>
  <c r="Z377" i="3"/>
  <c r="AC377" i="3"/>
  <c r="AD377" i="3"/>
  <c r="AA377" i="3"/>
  <c r="Y377" i="3"/>
  <c r="AD296" i="3"/>
  <c r="AC296" i="3"/>
  <c r="Y296" i="3"/>
  <c r="AA296" i="3"/>
  <c r="X346" i="3"/>
  <c r="AD346" i="3"/>
  <c r="AC346" i="3"/>
  <c r="AA346" i="3"/>
  <c r="Y346" i="3"/>
  <c r="AD478" i="3"/>
  <c r="AC478" i="3"/>
  <c r="AA478" i="3"/>
  <c r="Y478" i="3"/>
  <c r="AD269" i="3"/>
  <c r="AC269" i="3"/>
  <c r="AA269" i="3"/>
  <c r="Y269" i="3"/>
  <c r="AD236" i="3"/>
  <c r="AC236" i="3"/>
  <c r="AA236" i="3"/>
  <c r="Y236" i="3"/>
  <c r="AD268" i="3"/>
  <c r="AC268" i="3"/>
  <c r="AA268" i="3"/>
  <c r="Y268" i="3"/>
  <c r="AD178" i="3"/>
  <c r="AC178" i="3"/>
  <c r="AA178" i="3"/>
  <c r="Y178" i="3"/>
  <c r="AD390" i="3"/>
  <c r="AC390" i="3"/>
  <c r="AA390" i="3"/>
  <c r="Y390" i="3"/>
  <c r="Z65" i="3"/>
  <c r="AC65" i="3"/>
  <c r="AD65" i="3"/>
  <c r="AA65" i="3"/>
  <c r="Y65" i="3"/>
  <c r="AD381" i="3"/>
  <c r="AC381" i="3"/>
  <c r="Y381" i="3"/>
  <c r="AA381" i="3"/>
  <c r="AD204" i="3"/>
  <c r="AC204" i="3"/>
  <c r="AA204" i="3"/>
  <c r="Y204" i="3"/>
  <c r="W86" i="3"/>
  <c r="AD86" i="3"/>
  <c r="AC86" i="3"/>
  <c r="AA86" i="3"/>
  <c r="Y86" i="3"/>
  <c r="AD20" i="3"/>
  <c r="AC20" i="3"/>
  <c r="Y20" i="3"/>
  <c r="AA20" i="3"/>
  <c r="AD468" i="3"/>
  <c r="AC468" i="3"/>
  <c r="AA468" i="3"/>
  <c r="Y468" i="3"/>
  <c r="AD404" i="3"/>
  <c r="AC404" i="3"/>
  <c r="AA404" i="3"/>
  <c r="Y404" i="3"/>
  <c r="X202" i="3"/>
  <c r="AD202" i="3"/>
  <c r="AC202" i="3"/>
  <c r="AA202" i="3"/>
  <c r="Y202" i="3"/>
  <c r="AD291" i="3"/>
  <c r="AC291" i="3"/>
  <c r="AA291" i="3"/>
  <c r="Y291" i="3"/>
  <c r="AD290" i="3"/>
  <c r="AC290" i="3"/>
  <c r="AA290" i="3"/>
  <c r="Y290" i="3"/>
  <c r="X481" i="3"/>
  <c r="AC481" i="3"/>
  <c r="AD481" i="3"/>
  <c r="AA481" i="3"/>
  <c r="Y481" i="3"/>
  <c r="Z23" i="3"/>
  <c r="AC23" i="3"/>
  <c r="AD23" i="3"/>
  <c r="AA23" i="3"/>
  <c r="Y23" i="3"/>
  <c r="AC401" i="3"/>
  <c r="AD401" i="3"/>
  <c r="AA401" i="3"/>
  <c r="Y401" i="3"/>
  <c r="AD444" i="3"/>
  <c r="AC444" i="3"/>
  <c r="AA444" i="3"/>
  <c r="Y444" i="3"/>
  <c r="Z259" i="3"/>
  <c r="AD259" i="3"/>
  <c r="AC259" i="3"/>
  <c r="AA259" i="3"/>
  <c r="Y259" i="3"/>
  <c r="W34" i="3"/>
  <c r="AD34" i="3"/>
  <c r="AC34" i="3"/>
  <c r="AA34" i="3"/>
  <c r="Y34" i="3"/>
  <c r="AD283" i="3"/>
  <c r="AC283" i="3"/>
  <c r="AA283" i="3"/>
  <c r="Y283" i="3"/>
  <c r="X414" i="3"/>
  <c r="AD414" i="3"/>
  <c r="AC414" i="3"/>
  <c r="AA414" i="3"/>
  <c r="Y414" i="3"/>
  <c r="Z152" i="3"/>
  <c r="AD152" i="3"/>
  <c r="AC152" i="3"/>
  <c r="Y152" i="3"/>
  <c r="AA152" i="3"/>
  <c r="W289" i="3"/>
  <c r="AD289" i="3"/>
  <c r="AC289" i="3"/>
  <c r="Y289" i="3"/>
  <c r="AA289" i="3"/>
  <c r="W163" i="3"/>
  <c r="AD163" i="3"/>
  <c r="AC163" i="3"/>
  <c r="AA163" i="3"/>
  <c r="Y163" i="3"/>
  <c r="W117" i="3"/>
  <c r="AD117" i="3"/>
  <c r="AC117" i="3"/>
  <c r="AA117" i="3"/>
  <c r="Y117" i="3"/>
  <c r="AD13" i="3"/>
  <c r="AC13" i="3"/>
  <c r="AA13" i="3"/>
  <c r="Y13" i="3"/>
  <c r="AC433" i="3"/>
  <c r="AD433" i="3"/>
  <c r="AA433" i="3"/>
  <c r="Y433" i="3"/>
  <c r="AD43" i="3"/>
  <c r="AC43" i="3"/>
  <c r="AA43" i="3"/>
  <c r="Y43" i="3"/>
  <c r="Z151" i="3"/>
  <c r="AC151" i="3"/>
  <c r="AD151" i="3"/>
  <c r="AA151" i="3"/>
  <c r="Y151" i="3"/>
  <c r="AD428" i="3"/>
  <c r="AC428" i="3"/>
  <c r="AA428" i="3"/>
  <c r="Y428" i="3"/>
  <c r="AD357" i="3"/>
  <c r="AC357" i="3"/>
  <c r="AA357" i="3"/>
  <c r="Y357" i="3"/>
  <c r="X84" i="3"/>
  <c r="AD84" i="3"/>
  <c r="AC84" i="3"/>
  <c r="AA84" i="3"/>
  <c r="Y84" i="3"/>
  <c r="AD440" i="3"/>
  <c r="AC440" i="3"/>
  <c r="AA440" i="3"/>
  <c r="Y440" i="3"/>
  <c r="AC17" i="3"/>
  <c r="AD17" i="3"/>
  <c r="AA17" i="3"/>
  <c r="Y17" i="3"/>
  <c r="AC25" i="3"/>
  <c r="AD25" i="3"/>
  <c r="AA25" i="3"/>
  <c r="Y25" i="3"/>
  <c r="AD347" i="3"/>
  <c r="AC347" i="3"/>
  <c r="AA347" i="3"/>
  <c r="Y347" i="3"/>
  <c r="AD458" i="3"/>
  <c r="AC458" i="3"/>
  <c r="AA458" i="3"/>
  <c r="Y458" i="3"/>
  <c r="W129" i="3"/>
  <c r="AC129" i="3"/>
  <c r="AD129" i="3"/>
  <c r="AA129" i="3"/>
  <c r="Y129" i="3"/>
  <c r="AD385" i="3"/>
  <c r="AC385" i="3"/>
  <c r="AA385" i="3"/>
  <c r="Y385" i="3"/>
  <c r="AD374" i="3"/>
  <c r="AC374" i="3"/>
  <c r="AA374" i="3"/>
  <c r="Y374" i="3"/>
  <c r="W150" i="3"/>
  <c r="AD150" i="3"/>
  <c r="AC150" i="3"/>
  <c r="AA150" i="3"/>
  <c r="Y150" i="3"/>
  <c r="AD148" i="3"/>
  <c r="AC148" i="3"/>
  <c r="AA148" i="3"/>
  <c r="Y148" i="3"/>
  <c r="AD210" i="3"/>
  <c r="AC210" i="3"/>
  <c r="AA210" i="3"/>
  <c r="Y210" i="3"/>
  <c r="AD421" i="3"/>
  <c r="AC421" i="3"/>
  <c r="AA421" i="3"/>
  <c r="Y421" i="3"/>
  <c r="AC33" i="3"/>
  <c r="AD33" i="3"/>
  <c r="AA33" i="3"/>
  <c r="Y33" i="3"/>
  <c r="AC87" i="3"/>
  <c r="AD87" i="3"/>
  <c r="AA87" i="3"/>
  <c r="Y87" i="3"/>
  <c r="AC111" i="3"/>
  <c r="AD111" i="3"/>
  <c r="AA111" i="3"/>
  <c r="Y111" i="3"/>
  <c r="AD188" i="3"/>
  <c r="AC188" i="3"/>
  <c r="AA188" i="3"/>
  <c r="Y188" i="3"/>
  <c r="AC9" i="3"/>
  <c r="AD9" i="3"/>
  <c r="AA9" i="3"/>
  <c r="Y9" i="3"/>
  <c r="AD234" i="3"/>
  <c r="AC234" i="3"/>
  <c r="AA234" i="3"/>
  <c r="Y234" i="3"/>
  <c r="X162" i="3"/>
  <c r="AD162" i="3"/>
  <c r="AC162" i="3"/>
  <c r="AA162" i="3"/>
  <c r="Y162" i="3"/>
  <c r="Z270" i="3"/>
  <c r="AD270" i="3"/>
  <c r="AC270" i="3"/>
  <c r="AA270" i="3"/>
  <c r="Y270" i="3"/>
  <c r="AD218" i="3"/>
  <c r="AC218" i="3"/>
  <c r="AA218" i="3"/>
  <c r="Y218" i="3"/>
  <c r="X278" i="3"/>
  <c r="AD278" i="3"/>
  <c r="AC278" i="3"/>
  <c r="AA278" i="3"/>
  <c r="Y278" i="3"/>
  <c r="AD156" i="3"/>
  <c r="AC156" i="3"/>
  <c r="AA156" i="3"/>
  <c r="Y156" i="3"/>
  <c r="W388" i="3"/>
  <c r="AD388" i="3"/>
  <c r="AC388" i="3"/>
  <c r="AA388" i="3"/>
  <c r="Y388" i="3"/>
  <c r="W338" i="3"/>
  <c r="AD338" i="3"/>
  <c r="AC338" i="3"/>
  <c r="AA338" i="3"/>
  <c r="Y338" i="3"/>
  <c r="AD216" i="3"/>
  <c r="AC216" i="3"/>
  <c r="Y216" i="3"/>
  <c r="AA216" i="3"/>
  <c r="AD302" i="3"/>
  <c r="AC302" i="3"/>
  <c r="AA302" i="3"/>
  <c r="Y302" i="3"/>
  <c r="Z359" i="3"/>
  <c r="AD359" i="3"/>
  <c r="AC359" i="3"/>
  <c r="AA359" i="3"/>
  <c r="Y359" i="3"/>
  <c r="X181" i="3"/>
  <c r="AD181" i="3"/>
  <c r="AC181" i="3"/>
  <c r="AA181" i="3"/>
  <c r="Y181" i="3"/>
  <c r="Z275" i="3"/>
  <c r="AD275" i="3"/>
  <c r="AC275" i="3"/>
  <c r="AA275" i="3"/>
  <c r="Y275" i="3"/>
  <c r="AC457" i="3"/>
  <c r="AD457" i="3"/>
  <c r="AA457" i="3"/>
  <c r="Y457" i="3"/>
  <c r="AC15" i="3"/>
  <c r="AD15" i="3"/>
  <c r="AA15" i="3"/>
  <c r="Y15" i="3"/>
  <c r="X331" i="3"/>
  <c r="AD331" i="3"/>
  <c r="AC331" i="3"/>
  <c r="AA331" i="3"/>
  <c r="Y331" i="3"/>
  <c r="W49" i="3"/>
  <c r="AC49" i="3"/>
  <c r="AD49" i="3"/>
  <c r="Y49" i="3"/>
  <c r="AA49" i="3"/>
  <c r="W367" i="3"/>
  <c r="AD367" i="3"/>
  <c r="AC367" i="3"/>
  <c r="AA367" i="3"/>
  <c r="Y367" i="3"/>
  <c r="Z180" i="3"/>
  <c r="AD180" i="3"/>
  <c r="AC180" i="3"/>
  <c r="AA180" i="3"/>
  <c r="Y180" i="3"/>
  <c r="AD70" i="3"/>
  <c r="AC70" i="3"/>
  <c r="AA70" i="3"/>
  <c r="Y70" i="3"/>
  <c r="AD222" i="3"/>
  <c r="AC222" i="3"/>
  <c r="AA222" i="3"/>
  <c r="Y222" i="3"/>
  <c r="AD276" i="3"/>
  <c r="AC276" i="3"/>
  <c r="AA276" i="3"/>
  <c r="Y276" i="3"/>
  <c r="Z355" i="3"/>
  <c r="AD355" i="3"/>
  <c r="AC355" i="3"/>
  <c r="AA355" i="3"/>
  <c r="Y355" i="3"/>
  <c r="W56" i="3"/>
  <c r="AC56" i="3"/>
  <c r="AD56" i="3"/>
  <c r="AA56" i="3"/>
  <c r="Y56" i="3"/>
  <c r="AD193" i="3"/>
  <c r="AC193" i="3"/>
  <c r="AA193" i="3"/>
  <c r="Y193" i="3"/>
  <c r="AD485" i="3"/>
  <c r="AC485" i="3"/>
  <c r="AA485" i="3"/>
  <c r="Y485" i="3"/>
  <c r="AD463" i="3"/>
  <c r="AC463" i="3"/>
  <c r="AA463" i="3"/>
  <c r="Y463" i="3"/>
  <c r="AD230" i="3"/>
  <c r="AC230" i="3"/>
  <c r="AA230" i="3"/>
  <c r="Y230" i="3"/>
  <c r="AD383" i="3"/>
  <c r="AC383" i="3"/>
  <c r="AA383" i="3"/>
  <c r="Y383" i="3"/>
  <c r="AD279" i="3"/>
  <c r="AC279" i="3"/>
  <c r="AA279" i="3"/>
  <c r="Y279" i="3"/>
  <c r="AD164" i="3"/>
  <c r="AC164" i="3"/>
  <c r="AA164" i="3"/>
  <c r="Y164" i="3"/>
  <c r="AD46" i="3"/>
  <c r="AC46" i="3"/>
  <c r="AA46" i="3"/>
  <c r="Y46" i="3"/>
  <c r="AD191" i="3"/>
  <c r="AC191" i="3"/>
  <c r="AA191" i="3"/>
  <c r="Y191" i="3"/>
  <c r="X189" i="3"/>
  <c r="AD189" i="3"/>
  <c r="AC189" i="3"/>
  <c r="AA189" i="3"/>
  <c r="Y189" i="3"/>
  <c r="AD364" i="3"/>
  <c r="AC364" i="3"/>
  <c r="AA364" i="3"/>
  <c r="Y364" i="3"/>
  <c r="AD90" i="3"/>
  <c r="AC90" i="3"/>
  <c r="AA90" i="3"/>
  <c r="Y90" i="3"/>
  <c r="Z95" i="3"/>
  <c r="AC95" i="3"/>
  <c r="AD95" i="3"/>
  <c r="AA95" i="3"/>
  <c r="Y95" i="3"/>
  <c r="Z282" i="3"/>
  <c r="AD282" i="3"/>
  <c r="AC282" i="3"/>
  <c r="AA282" i="3"/>
  <c r="Y282" i="3"/>
  <c r="AD170" i="3"/>
  <c r="AC170" i="3"/>
  <c r="AA170" i="3"/>
  <c r="Y170" i="3"/>
  <c r="AD98" i="3"/>
  <c r="AC98" i="3"/>
  <c r="AA98" i="3"/>
  <c r="Y98" i="3"/>
  <c r="AD294" i="3"/>
  <c r="AC294" i="3"/>
  <c r="AA294" i="3"/>
  <c r="Y294" i="3"/>
  <c r="AD247" i="3"/>
  <c r="AC247" i="3"/>
  <c r="AA247" i="3"/>
  <c r="Y247" i="3"/>
  <c r="W284" i="3"/>
  <c r="AD284" i="3"/>
  <c r="AC284" i="3"/>
  <c r="AA284" i="3"/>
  <c r="Y284" i="3"/>
  <c r="W442" i="3"/>
  <c r="AD442" i="3"/>
  <c r="AC442" i="3"/>
  <c r="AA442" i="3"/>
  <c r="Y442" i="3"/>
  <c r="Z113" i="3"/>
  <c r="AC113" i="3"/>
  <c r="AD113" i="3"/>
  <c r="AA113" i="3"/>
  <c r="Y113" i="3"/>
  <c r="AD379" i="3"/>
  <c r="AC379" i="3"/>
  <c r="AA379" i="3"/>
  <c r="Y379" i="3"/>
  <c r="Z260" i="3"/>
  <c r="AD260" i="3"/>
  <c r="AC260" i="3"/>
  <c r="AA260" i="3"/>
  <c r="Y260" i="3"/>
  <c r="AD134" i="3"/>
  <c r="AC134" i="3"/>
  <c r="AA134" i="3"/>
  <c r="Y134" i="3"/>
  <c r="AD101" i="3"/>
  <c r="AC101" i="3"/>
  <c r="AA101" i="3"/>
  <c r="Y101" i="3"/>
  <c r="AC31" i="3"/>
  <c r="AD31" i="3"/>
  <c r="AA31" i="3"/>
  <c r="Y31" i="3"/>
  <c r="AD312" i="3"/>
  <c r="AC312" i="3"/>
  <c r="Y312" i="3"/>
  <c r="AA312" i="3"/>
  <c r="W120" i="3"/>
  <c r="AC120" i="3"/>
  <c r="AD120" i="3"/>
  <c r="AA120" i="3"/>
  <c r="Y120" i="3"/>
  <c r="AD257" i="3"/>
  <c r="AC257" i="3"/>
  <c r="AA257" i="3"/>
  <c r="Y257" i="3"/>
  <c r="X115" i="3"/>
  <c r="AD115" i="3"/>
  <c r="AC115" i="3"/>
  <c r="AA115" i="3"/>
  <c r="Y115" i="3"/>
  <c r="W77" i="3"/>
  <c r="AD77" i="3"/>
  <c r="AC77" i="3"/>
  <c r="AA77" i="3"/>
  <c r="Y77" i="3"/>
  <c r="W19" i="3"/>
  <c r="AD19" i="3"/>
  <c r="AC19" i="3"/>
  <c r="AA19" i="3"/>
  <c r="Y19" i="3"/>
  <c r="AC425" i="3"/>
  <c r="AD425" i="3"/>
  <c r="AA425" i="3"/>
  <c r="Y425" i="3"/>
  <c r="AC32" i="3"/>
  <c r="AD32" i="3"/>
  <c r="AA32" i="3"/>
  <c r="Y32" i="3"/>
  <c r="AD406" i="3"/>
  <c r="AC406" i="3"/>
  <c r="AA406" i="3"/>
  <c r="Y406" i="3"/>
  <c r="AC393" i="3"/>
  <c r="AD393" i="3"/>
  <c r="AA393" i="3"/>
  <c r="Y393" i="3"/>
  <c r="AD91" i="3"/>
  <c r="AC91" i="3"/>
  <c r="Y91" i="3"/>
  <c r="AA91" i="3"/>
  <c r="Z146" i="3"/>
  <c r="AD146" i="3"/>
  <c r="AC146" i="3"/>
  <c r="AA146" i="3"/>
  <c r="Y146" i="3"/>
  <c r="AD254" i="3"/>
  <c r="AC254" i="3"/>
  <c r="AA254" i="3"/>
  <c r="Y254" i="3"/>
  <c r="AD387" i="3"/>
  <c r="AC387" i="3"/>
  <c r="AA387" i="3"/>
  <c r="Y387" i="3"/>
  <c r="AC47" i="3"/>
  <c r="AD47" i="3"/>
  <c r="AA47" i="3"/>
  <c r="Y47" i="3"/>
  <c r="W4" i="3"/>
  <c r="AD4" i="3"/>
  <c r="AC4" i="3"/>
  <c r="Y4" i="3"/>
  <c r="AA4" i="3"/>
  <c r="X66" i="3"/>
  <c r="AD66" i="3"/>
  <c r="AC66" i="3"/>
  <c r="AA66" i="3"/>
  <c r="Y66" i="3"/>
  <c r="X166" i="3"/>
  <c r="AD166" i="3"/>
  <c r="AC166" i="3"/>
  <c r="AA166" i="3"/>
  <c r="Y166" i="3"/>
  <c r="AD432" i="3"/>
  <c r="AC432" i="3"/>
  <c r="Y432" i="3"/>
  <c r="AA432" i="3"/>
  <c r="X280" i="3"/>
  <c r="AD280" i="3"/>
  <c r="AC280" i="3"/>
  <c r="AA280" i="3"/>
  <c r="Y280" i="3"/>
  <c r="W82" i="3"/>
  <c r="AD82" i="3"/>
  <c r="AC82" i="3"/>
  <c r="AA82" i="3"/>
  <c r="Y82" i="3"/>
  <c r="W3" i="3"/>
  <c r="AD3" i="3"/>
  <c r="AC3" i="3"/>
  <c r="AA3" i="3"/>
  <c r="Y3" i="3"/>
  <c r="AD250" i="3"/>
  <c r="AC250" i="3"/>
  <c r="AA250" i="3"/>
  <c r="Y250" i="3"/>
  <c r="X340" i="3"/>
  <c r="AD340" i="3"/>
  <c r="AC340" i="3"/>
  <c r="AA340" i="3"/>
  <c r="Y340" i="3"/>
  <c r="W40" i="3"/>
  <c r="AC40" i="3"/>
  <c r="AD40" i="3"/>
  <c r="AA40" i="3"/>
  <c r="Y40" i="3"/>
  <c r="AC177" i="3"/>
  <c r="AD177" i="3"/>
  <c r="AA177" i="3"/>
  <c r="Y177" i="3"/>
  <c r="AD469" i="3"/>
  <c r="AC469" i="3"/>
  <c r="AA469" i="3"/>
  <c r="Y469" i="3"/>
  <c r="W439" i="3"/>
  <c r="AD439" i="3"/>
  <c r="AC439" i="3"/>
  <c r="AA439" i="3"/>
  <c r="Y439" i="3"/>
  <c r="AD206" i="3"/>
  <c r="AC206" i="3"/>
  <c r="AA206" i="3"/>
  <c r="Y206" i="3"/>
  <c r="AD341" i="3"/>
  <c r="AC341" i="3"/>
  <c r="AA341" i="3"/>
  <c r="Y341" i="3"/>
  <c r="AD183" i="3"/>
  <c r="AC183" i="3"/>
  <c r="AA183" i="3"/>
  <c r="Y183" i="3"/>
  <c r="AC345" i="3"/>
  <c r="AD345" i="3"/>
  <c r="AA345" i="3"/>
  <c r="Y345" i="3"/>
  <c r="AD184" i="3"/>
  <c r="AC184" i="3"/>
  <c r="Y184" i="3"/>
  <c r="AA184" i="3"/>
  <c r="W7" i="3"/>
  <c r="AC7" i="3"/>
  <c r="AD7" i="3"/>
  <c r="AA7" i="3"/>
  <c r="Y7" i="3"/>
  <c r="AD219" i="3"/>
  <c r="AC219" i="3"/>
  <c r="AA219" i="3"/>
  <c r="Y219" i="3"/>
  <c r="W149" i="3"/>
  <c r="AD149" i="3"/>
  <c r="AC149" i="3"/>
  <c r="AA149" i="3"/>
  <c r="Y149" i="3"/>
  <c r="AD492" i="3"/>
  <c r="AC492" i="3"/>
  <c r="AA492" i="3"/>
  <c r="Y492" i="3"/>
  <c r="AD407" i="3"/>
  <c r="AC407" i="3"/>
  <c r="AA407" i="3"/>
  <c r="Y407" i="3"/>
  <c r="AD195" i="3"/>
  <c r="AC195" i="3"/>
  <c r="AA195" i="3"/>
  <c r="Y195" i="3"/>
  <c r="AD187" i="3"/>
  <c r="AC187" i="3"/>
  <c r="AA187" i="3"/>
  <c r="Y187" i="3"/>
  <c r="AD122" i="3"/>
  <c r="AC122" i="3"/>
  <c r="AA122" i="3"/>
  <c r="Y122" i="3"/>
  <c r="AD456" i="3"/>
  <c r="AC456" i="3"/>
  <c r="AA456" i="3"/>
  <c r="Y456" i="3"/>
  <c r="AD5" i="3"/>
  <c r="AC5" i="3"/>
  <c r="AA5" i="3"/>
  <c r="Y5" i="3"/>
  <c r="Z123" i="3"/>
  <c r="AD123" i="3"/>
  <c r="AC123" i="3"/>
  <c r="AA123" i="3"/>
  <c r="Y123" i="3"/>
  <c r="AC135" i="3"/>
  <c r="AD135" i="3"/>
  <c r="AA135" i="3"/>
  <c r="Y135" i="3"/>
  <c r="X238" i="3"/>
  <c r="AD238" i="3"/>
  <c r="AC238" i="3"/>
  <c r="AA238" i="3"/>
  <c r="Y238" i="3"/>
  <c r="AD317" i="3"/>
  <c r="AC317" i="3"/>
  <c r="Y317" i="3"/>
  <c r="AA317" i="3"/>
  <c r="X198" i="3"/>
  <c r="AD198" i="3"/>
  <c r="AC198" i="3"/>
  <c r="AA198" i="3"/>
  <c r="Y198" i="3"/>
  <c r="AD467" i="3"/>
  <c r="AC467" i="3"/>
  <c r="AA467" i="3"/>
  <c r="Y467" i="3"/>
  <c r="Z357" i="3"/>
  <c r="X439" i="3"/>
  <c r="X357" i="3"/>
  <c r="X428" i="3"/>
  <c r="W428" i="3"/>
  <c r="W357" i="3"/>
  <c r="Z469" i="3"/>
  <c r="W84" i="3"/>
  <c r="W216" i="3"/>
  <c r="X177" i="3"/>
  <c r="X302" i="3"/>
  <c r="X260" i="3"/>
  <c r="Z457" i="3"/>
  <c r="W247" i="3"/>
  <c r="Z83" i="3"/>
  <c r="Z379" i="3"/>
  <c r="W298" i="3"/>
  <c r="X457" i="3"/>
  <c r="Z284" i="3"/>
  <c r="W113" i="3"/>
  <c r="Z318" i="3"/>
  <c r="W22" i="3"/>
  <c r="X244" i="3"/>
  <c r="X118" i="3"/>
  <c r="W296" i="3"/>
  <c r="X104" i="3"/>
  <c r="Z478" i="3"/>
  <c r="Z104" i="3"/>
  <c r="W269" i="3"/>
  <c r="Z52" i="3"/>
  <c r="Z178" i="3"/>
  <c r="W377" i="3"/>
  <c r="W207" i="3"/>
  <c r="Z311" i="3"/>
  <c r="Z247" i="3"/>
  <c r="Z462" i="3"/>
  <c r="X442" i="3"/>
  <c r="X113" i="3"/>
  <c r="X379" i="3"/>
  <c r="Z54" i="3"/>
  <c r="X239" i="3"/>
  <c r="X43" i="3"/>
  <c r="Z442" i="3"/>
  <c r="W370" i="3"/>
  <c r="Z216" i="3"/>
  <c r="Z3" i="3"/>
  <c r="Z239" i="3"/>
  <c r="X247" i="3"/>
  <c r="W152" i="3"/>
  <c r="X318" i="3"/>
  <c r="W151" i="3"/>
  <c r="W168" i="3"/>
  <c r="Z43" i="3"/>
  <c r="Z262" i="3"/>
  <c r="X146" i="3"/>
  <c r="Z163" i="3"/>
  <c r="W146" i="3"/>
  <c r="X49" i="3"/>
  <c r="X275" i="3"/>
  <c r="W15" i="3"/>
  <c r="W37" i="3"/>
  <c r="Z138" i="3"/>
  <c r="W302" i="3"/>
  <c r="Z193" i="3"/>
  <c r="Z161" i="3"/>
  <c r="Z346" i="3"/>
  <c r="W180" i="3"/>
  <c r="X359" i="3"/>
  <c r="X117" i="3"/>
  <c r="X469" i="3"/>
  <c r="W346" i="3"/>
  <c r="W181" i="3"/>
  <c r="Z302" i="3"/>
  <c r="W54" i="3"/>
  <c r="W239" i="3"/>
  <c r="X382" i="3"/>
  <c r="X178" i="3"/>
  <c r="X216" i="3"/>
  <c r="X180" i="3"/>
  <c r="W405" i="3"/>
  <c r="Z181" i="3"/>
  <c r="X15" i="3"/>
  <c r="Z49" i="3"/>
  <c r="W275" i="3"/>
  <c r="Z15" i="3"/>
  <c r="W457" i="3"/>
  <c r="W186" i="3"/>
  <c r="X338" i="3"/>
  <c r="W359" i="3"/>
  <c r="Z338" i="3"/>
  <c r="Z405" i="3"/>
  <c r="Z207" i="3"/>
  <c r="X377" i="3"/>
  <c r="W478" i="3"/>
  <c r="X37" i="3"/>
  <c r="X489" i="3"/>
  <c r="Z296" i="3"/>
  <c r="X161" i="3"/>
  <c r="W67" i="3"/>
  <c r="X462" i="3"/>
  <c r="X399" i="3"/>
  <c r="W123" i="3"/>
  <c r="X311" i="3"/>
  <c r="W262" i="3"/>
  <c r="Z280" i="3"/>
  <c r="Z67" i="3"/>
  <c r="W280" i="3"/>
  <c r="Z489" i="3"/>
  <c r="W309" i="3"/>
  <c r="W244" i="3"/>
  <c r="W253" i="3"/>
  <c r="Z253" i="3"/>
  <c r="X138" i="3"/>
  <c r="X207" i="3"/>
  <c r="Z481" i="3"/>
  <c r="W234" i="3"/>
  <c r="Z234" i="3"/>
  <c r="Z289" i="3"/>
  <c r="X3" i="3"/>
  <c r="W226" i="3"/>
  <c r="W336" i="3"/>
  <c r="W68" i="3"/>
  <c r="Z358" i="3"/>
  <c r="W95" i="3"/>
  <c r="X95" i="3"/>
  <c r="Z98" i="3"/>
  <c r="X98" i="3"/>
  <c r="X453" i="3"/>
  <c r="X68" i="3"/>
  <c r="Z388" i="3"/>
  <c r="W250" i="3"/>
  <c r="Z4" i="3"/>
  <c r="W66" i="3"/>
  <c r="X123" i="3"/>
  <c r="W467" i="3"/>
  <c r="Z340" i="3"/>
  <c r="X226" i="3"/>
  <c r="W340" i="3"/>
  <c r="X40" i="3"/>
  <c r="W177" i="3"/>
  <c r="W358" i="3"/>
  <c r="Z140" i="3"/>
  <c r="Z177" i="3"/>
  <c r="W190" i="3"/>
  <c r="X54" i="3"/>
  <c r="Z226" i="3"/>
  <c r="W481" i="3"/>
  <c r="Z408" i="3"/>
  <c r="X408" i="3"/>
  <c r="X289" i="3"/>
  <c r="Z370" i="3"/>
  <c r="X336" i="3"/>
  <c r="Z40" i="3"/>
  <c r="Z119" i="3"/>
  <c r="Z250" i="3"/>
  <c r="X250" i="3"/>
  <c r="X351" i="3"/>
  <c r="W159" i="3"/>
  <c r="Z159" i="3"/>
  <c r="W295" i="3"/>
  <c r="Z295" i="3"/>
  <c r="Z399" i="3"/>
  <c r="Z122" i="3"/>
  <c r="X122" i="3"/>
  <c r="W122" i="3"/>
  <c r="X456" i="3"/>
  <c r="W456" i="3"/>
  <c r="X140" i="3"/>
  <c r="W399" i="3"/>
  <c r="Z499" i="3"/>
  <c r="W476" i="3"/>
  <c r="Z476" i="3"/>
  <c r="Z130" i="3"/>
  <c r="W130" i="3"/>
  <c r="Z271" i="3"/>
  <c r="W225" i="3"/>
  <c r="W489" i="3"/>
  <c r="X433" i="3"/>
  <c r="X61" i="3"/>
  <c r="X151" i="3"/>
  <c r="Z117" i="3"/>
  <c r="W13" i="3"/>
  <c r="W43" i="3"/>
  <c r="X388" i="3"/>
  <c r="X490" i="3"/>
  <c r="Z225" i="3"/>
  <c r="W499" i="3"/>
  <c r="X163" i="3"/>
  <c r="X13" i="3"/>
  <c r="Z118" i="3"/>
  <c r="W97" i="3"/>
  <c r="Z427" i="3"/>
  <c r="Z88" i="3"/>
  <c r="Z97" i="3"/>
  <c r="W300" i="3"/>
  <c r="X152" i="3"/>
  <c r="X427" i="3"/>
  <c r="Z13" i="3"/>
  <c r="W433" i="3"/>
  <c r="Z433" i="3"/>
  <c r="W271" i="3"/>
  <c r="Z300" i="3"/>
  <c r="X119" i="3"/>
  <c r="Z205" i="3"/>
  <c r="X205" i="3"/>
  <c r="X8" i="3"/>
  <c r="W8" i="3"/>
  <c r="Z8" i="3"/>
  <c r="W437" i="3"/>
  <c r="X437" i="3"/>
  <c r="Z437" i="3"/>
  <c r="X487" i="3"/>
  <c r="W487" i="3"/>
  <c r="Z487" i="3"/>
  <c r="X493" i="3"/>
  <c r="W493" i="3"/>
  <c r="Z493" i="3"/>
  <c r="X269" i="3"/>
  <c r="Z269" i="3"/>
  <c r="W236" i="3"/>
  <c r="Z236" i="3"/>
  <c r="X236" i="3"/>
  <c r="Z268" i="3"/>
  <c r="X268" i="3"/>
  <c r="W268" i="3"/>
  <c r="Z20" i="3"/>
  <c r="X468" i="3"/>
  <c r="Z468" i="3"/>
  <c r="W468" i="3"/>
  <c r="Z156" i="3"/>
  <c r="X156" i="3"/>
  <c r="W156" i="3"/>
  <c r="W440" i="3"/>
  <c r="Z440" i="3"/>
  <c r="X440" i="3"/>
  <c r="X17" i="3"/>
  <c r="Z17" i="3"/>
  <c r="W17" i="3"/>
  <c r="X25" i="3"/>
  <c r="Z25" i="3"/>
  <c r="W25" i="3"/>
  <c r="X210" i="3"/>
  <c r="Z210" i="3"/>
  <c r="X82" i="3"/>
  <c r="W70" i="3"/>
  <c r="Z70" i="3"/>
  <c r="X70" i="3"/>
  <c r="W222" i="3"/>
  <c r="X222" i="3"/>
  <c r="Z222" i="3"/>
  <c r="Z276" i="3"/>
  <c r="X276" i="3"/>
  <c r="W276" i="3"/>
  <c r="X383" i="3"/>
  <c r="Z279" i="3"/>
  <c r="W279" i="3"/>
  <c r="X279" i="3"/>
  <c r="W42" i="3"/>
  <c r="Z42" i="3"/>
  <c r="X42" i="3"/>
  <c r="X284" i="3"/>
  <c r="W134" i="3"/>
  <c r="X134" i="3"/>
  <c r="Z134" i="3"/>
  <c r="W101" i="3"/>
  <c r="X101" i="3"/>
  <c r="Z101" i="3"/>
  <c r="Z31" i="3"/>
  <c r="W31" i="3"/>
  <c r="X31" i="3"/>
  <c r="X32" i="3"/>
  <c r="W32" i="3"/>
  <c r="Z32" i="3"/>
  <c r="X206" i="3"/>
  <c r="Z206" i="3"/>
  <c r="X341" i="3"/>
  <c r="W341" i="3"/>
  <c r="Z341" i="3"/>
  <c r="Z183" i="3"/>
  <c r="X183" i="3"/>
  <c r="W183" i="3"/>
  <c r="Z407" i="3"/>
  <c r="Z195" i="3"/>
  <c r="X195" i="3"/>
  <c r="W195" i="3"/>
  <c r="W53" i="3"/>
  <c r="Z53" i="3"/>
  <c r="X53" i="3"/>
  <c r="X286" i="3"/>
  <c r="Z286" i="3"/>
  <c r="W286" i="3"/>
  <c r="W411" i="3"/>
  <c r="Z411" i="3"/>
  <c r="X411" i="3"/>
  <c r="X266" i="3"/>
  <c r="Z266" i="3"/>
  <c r="Z99" i="3"/>
  <c r="X99" i="3"/>
  <c r="W99" i="3"/>
  <c r="Z82" i="3"/>
  <c r="W88" i="3"/>
  <c r="W133" i="3"/>
  <c r="X133" i="3"/>
  <c r="Z133" i="3"/>
  <c r="Z299" i="3"/>
  <c r="W299" i="3"/>
  <c r="X299" i="3"/>
  <c r="X448" i="3"/>
  <c r="W448" i="3"/>
  <c r="Z448" i="3"/>
  <c r="Z139" i="3"/>
  <c r="X139" i="3"/>
  <c r="W139" i="3"/>
  <c r="X460" i="3"/>
  <c r="W460" i="3"/>
  <c r="Z460" i="3"/>
  <c r="X28" i="3"/>
  <c r="Z28" i="3"/>
  <c r="W28" i="3"/>
  <c r="W414" i="3"/>
  <c r="Z414" i="3"/>
  <c r="W24" i="3"/>
  <c r="Z24" i="3"/>
  <c r="X24" i="3"/>
  <c r="W50" i="3"/>
  <c r="Z50" i="3"/>
  <c r="X50" i="3"/>
  <c r="W10" i="3"/>
  <c r="Z10" i="3"/>
  <c r="X10" i="3"/>
  <c r="Z267" i="3"/>
  <c r="X267" i="3"/>
  <c r="W267" i="3"/>
  <c r="Z274" i="3"/>
  <c r="X274" i="3"/>
  <c r="W242" i="3"/>
  <c r="Z242" i="3"/>
  <c r="W274" i="3"/>
  <c r="X242" i="3"/>
  <c r="X452" i="3"/>
  <c r="W452" i="3"/>
  <c r="Z452" i="3"/>
  <c r="Z363" i="3"/>
  <c r="W363" i="3"/>
  <c r="X363" i="3"/>
  <c r="Z114" i="3"/>
  <c r="X114" i="3"/>
  <c r="W114" i="3"/>
  <c r="O2" i="8"/>
  <c r="AC76" i="3" l="1"/>
  <c r="AD85" i="3"/>
  <c r="AA212" i="3"/>
  <c r="AA380" i="3"/>
  <c r="Z212" i="3"/>
  <c r="AD380" i="3"/>
  <c r="AC85" i="3"/>
  <c r="Y76" i="3"/>
  <c r="W85" i="3"/>
  <c r="AD76" i="3"/>
  <c r="Y155" i="3"/>
  <c r="AA94" i="3"/>
  <c r="Z102" i="3"/>
  <c r="X102" i="3"/>
  <c r="Y102" i="3"/>
  <c r="AA229" i="3"/>
  <c r="AC102" i="3"/>
  <c r="AC229" i="3"/>
  <c r="AD102" i="3"/>
  <c r="W102" i="3"/>
  <c r="Y229" i="3"/>
  <c r="AA102" i="3"/>
  <c r="AD229" i="3"/>
  <c r="AA246" i="3"/>
  <c r="Y16" i="3"/>
  <c r="AA243" i="3"/>
  <c r="AD45" i="3"/>
  <c r="AA350" i="3"/>
  <c r="AD94" i="3"/>
  <c r="AC16" i="3"/>
  <c r="AC350" i="3"/>
  <c r="X94" i="3"/>
  <c r="Y243" i="3"/>
  <c r="AA16" i="3"/>
  <c r="Y350" i="3"/>
  <c r="AC94" i="3"/>
  <c r="Y74" i="3"/>
  <c r="AC243" i="3"/>
  <c r="Y315" i="3"/>
  <c r="AA74" i="3"/>
  <c r="Y109" i="3"/>
  <c r="AA315" i="3"/>
  <c r="AC74" i="3"/>
  <c r="AA109" i="3"/>
  <c r="AC315" i="3"/>
  <c r="AD74" i="3"/>
  <c r="AC109" i="3"/>
  <c r="AD109" i="3"/>
  <c r="AB192" i="3"/>
  <c r="AF192" i="3"/>
  <c r="AF2" i="3"/>
  <c r="AE2" i="3"/>
  <c r="AB337" i="3"/>
  <c r="AF337" i="3"/>
  <c r="AB265" i="3"/>
  <c r="AF265" i="3"/>
  <c r="AB486" i="3"/>
  <c r="AF486" i="3"/>
  <c r="AB220" i="3"/>
  <c r="AF220" i="3"/>
  <c r="AB55" i="3"/>
  <c r="AF55" i="3"/>
  <c r="AB491" i="3"/>
  <c r="AF491" i="3"/>
  <c r="AB429" i="3"/>
  <c r="AF429" i="3"/>
  <c r="AB143" i="3"/>
  <c r="AF143" i="3"/>
  <c r="AB423" i="3"/>
  <c r="AF423" i="3"/>
  <c r="AB397" i="3"/>
  <c r="AF397" i="3"/>
  <c r="AB80" i="3"/>
  <c r="AF80" i="3"/>
  <c r="AB371" i="3"/>
  <c r="AF371" i="3"/>
  <c r="AB307" i="3"/>
  <c r="AF307" i="3"/>
  <c r="AB136" i="3"/>
  <c r="AF136" i="3"/>
  <c r="AB51" i="3"/>
  <c r="AF51" i="3"/>
  <c r="AB243" i="3"/>
  <c r="AF243" i="3"/>
  <c r="AB350" i="3"/>
  <c r="AF350" i="3"/>
  <c r="AB16" i="3"/>
  <c r="AF16" i="3"/>
  <c r="AB74" i="3"/>
  <c r="AF74" i="3"/>
  <c r="AB315" i="3"/>
  <c r="AF315" i="3"/>
  <c r="AB94" i="3"/>
  <c r="AF94" i="3"/>
  <c r="AB109" i="3"/>
  <c r="AF109" i="3"/>
  <c r="AB333" i="3"/>
  <c r="AF333" i="3"/>
  <c r="AB30" i="3"/>
  <c r="AF30" i="3"/>
  <c r="AB412" i="3"/>
  <c r="AF412" i="3"/>
  <c r="AB229" i="3"/>
  <c r="AF229" i="3"/>
  <c r="AB474" i="3"/>
  <c r="AF474" i="3"/>
  <c r="AB141" i="3"/>
  <c r="AF141" i="3"/>
  <c r="AB277" i="3"/>
  <c r="AF277" i="3"/>
  <c r="AB11" i="3"/>
  <c r="AF11" i="3"/>
  <c r="AB417" i="3"/>
  <c r="AF417" i="3"/>
  <c r="AB483" i="3"/>
  <c r="AF483" i="3"/>
  <c r="AB128" i="3"/>
  <c r="AF128" i="3"/>
  <c r="AB500" i="3"/>
  <c r="AF500" i="3"/>
  <c r="AB314" i="3"/>
  <c r="AF314" i="3"/>
  <c r="AB301" i="3"/>
  <c r="AF301" i="3"/>
  <c r="AB373" i="3"/>
  <c r="AF373" i="3"/>
  <c r="AB323" i="3"/>
  <c r="AF323" i="3"/>
  <c r="AB209" i="3"/>
  <c r="AF209" i="3"/>
  <c r="AB217" i="3"/>
  <c r="AF217" i="3"/>
  <c r="AB297" i="3"/>
  <c r="AF297" i="3"/>
  <c r="AB482" i="3"/>
  <c r="AF482" i="3"/>
  <c r="AB394" i="3"/>
  <c r="AF394" i="3"/>
  <c r="AB475" i="3"/>
  <c r="AF475" i="3"/>
  <c r="AB124" i="3"/>
  <c r="AF124" i="3"/>
  <c r="AB173" i="3"/>
  <c r="AF173" i="3"/>
  <c r="AD185" i="3"/>
  <c r="AB185" i="3"/>
  <c r="AA125" i="3"/>
  <c r="AB125" i="3"/>
  <c r="AD233" i="3"/>
  <c r="AB233" i="3"/>
  <c r="Y171" i="3"/>
  <c r="AB171" i="3"/>
  <c r="AC201" i="3"/>
  <c r="AB201" i="3"/>
  <c r="AD449" i="3"/>
  <c r="AB449" i="3"/>
  <c r="Z96" i="3"/>
  <c r="AB96" i="3"/>
  <c r="AD240" i="3"/>
  <c r="AB240" i="3"/>
  <c r="AD466" i="3"/>
  <c r="AB466" i="3"/>
  <c r="W48" i="3"/>
  <c r="AB48" i="3"/>
  <c r="W144" i="3"/>
  <c r="AB144" i="3"/>
  <c r="AD352" i="3"/>
  <c r="AB352" i="3"/>
  <c r="AC261" i="3"/>
  <c r="AB261" i="3"/>
  <c r="W64" i="3"/>
  <c r="AB64" i="3"/>
  <c r="AD392" i="3"/>
  <c r="AB392" i="3"/>
  <c r="AD328" i="3"/>
  <c r="AB328" i="3"/>
  <c r="AD495" i="3"/>
  <c r="AB495" i="3"/>
  <c r="AC158" i="3"/>
  <c r="AB158" i="3"/>
  <c r="AC172" i="3"/>
  <c r="AB172" i="3"/>
  <c r="AA131" i="3"/>
  <c r="AB131" i="3"/>
  <c r="AC78" i="3"/>
  <c r="AB78" i="3"/>
  <c r="Y60" i="3"/>
  <c r="AB60" i="3"/>
  <c r="AD431" i="3"/>
  <c r="AB431" i="3"/>
  <c r="Y368" i="3"/>
  <c r="AB368" i="3"/>
  <c r="AD103" i="3"/>
  <c r="AB103" i="3"/>
  <c r="Y35" i="3"/>
  <c r="AB35" i="3"/>
  <c r="X89" i="3"/>
  <c r="AB89" i="3"/>
  <c r="Y348" i="3"/>
  <c r="AB348" i="3"/>
  <c r="X71" i="3"/>
  <c r="AB71" i="3"/>
  <c r="AA395" i="3"/>
  <c r="AB395" i="3"/>
  <c r="AA157" i="3"/>
  <c r="AB157" i="3"/>
  <c r="AA419" i="3"/>
  <c r="AB419" i="3"/>
  <c r="AD228" i="3"/>
  <c r="AB228" i="3"/>
  <c r="AC14" i="3"/>
  <c r="AB14" i="3"/>
  <c r="X479" i="3"/>
  <c r="AB479" i="3"/>
  <c r="AD396" i="3"/>
  <c r="AB396" i="3"/>
  <c r="AD235" i="3"/>
  <c r="AB235" i="3"/>
  <c r="Y38" i="3"/>
  <c r="AB38" i="3"/>
  <c r="AD409" i="3"/>
  <c r="AB409" i="3"/>
  <c r="AD273" i="3"/>
  <c r="AB273" i="3"/>
  <c r="Z73" i="3"/>
  <c r="AB73" i="3"/>
  <c r="AD93" i="3"/>
  <c r="AB93" i="3"/>
  <c r="Y477" i="3"/>
  <c r="AB477" i="3"/>
  <c r="AA287" i="3"/>
  <c r="AB287" i="3"/>
  <c r="Y208" i="3"/>
  <c r="AB208" i="3"/>
  <c r="Y304" i="3"/>
  <c r="AB304" i="3"/>
  <c r="AD375" i="3"/>
  <c r="AB375" i="3"/>
  <c r="AD324" i="3"/>
  <c r="AB324" i="3"/>
  <c r="AD110" i="3"/>
  <c r="AB110" i="3"/>
  <c r="AC224" i="3"/>
  <c r="AB224" i="3"/>
  <c r="AA57" i="3"/>
  <c r="AB57" i="3"/>
  <c r="AA450" i="3"/>
  <c r="AB450" i="3"/>
  <c r="AC369" i="3"/>
  <c r="AB369" i="3"/>
  <c r="AC326" i="3"/>
  <c r="AB326" i="3"/>
  <c r="AD167" i="3"/>
  <c r="AB167" i="3"/>
  <c r="Y378" i="3"/>
  <c r="AB378" i="3"/>
  <c r="AD137" i="3"/>
  <c r="AB137" i="3"/>
  <c r="AC252" i="3"/>
  <c r="AB252" i="3"/>
  <c r="AA313" i="3"/>
  <c r="AB313" i="3"/>
  <c r="AD362" i="3"/>
  <c r="AB362" i="3"/>
  <c r="AD154" i="3"/>
  <c r="AB154" i="3"/>
  <c r="AD334" i="3"/>
  <c r="AB334" i="3"/>
  <c r="AD69" i="3"/>
  <c r="AB69" i="3"/>
  <c r="AD44" i="3"/>
  <c r="AB44" i="3"/>
  <c r="AA196" i="3"/>
  <c r="AB196" i="3"/>
  <c r="Y360" i="3"/>
  <c r="AB360" i="3"/>
  <c r="AD155" i="3"/>
  <c r="AB155" i="3"/>
  <c r="AA438" i="3"/>
  <c r="AB438" i="3"/>
  <c r="AC200" i="3"/>
  <c r="AB200" i="3"/>
  <c r="AD319" i="3"/>
  <c r="AB319" i="3"/>
  <c r="AD361" i="3"/>
  <c r="AB361" i="3"/>
  <c r="AA153" i="3"/>
  <c r="AB153" i="3"/>
  <c r="AA403" i="3"/>
  <c r="AB403" i="3"/>
  <c r="AA320" i="3"/>
  <c r="AB320" i="3"/>
  <c r="Y349" i="3"/>
  <c r="AB349" i="3"/>
  <c r="Z112" i="3"/>
  <c r="AB112" i="3"/>
  <c r="AD256" i="3"/>
  <c r="AB256" i="3"/>
  <c r="Y384" i="3"/>
  <c r="AB384" i="3"/>
  <c r="Y344" i="3"/>
  <c r="AB344" i="3"/>
  <c r="AA116" i="3"/>
  <c r="AB116" i="3"/>
  <c r="Z121" i="3"/>
  <c r="AB121" i="3"/>
  <c r="W75" i="3"/>
  <c r="AB75" i="3"/>
  <c r="AD105" i="3"/>
  <c r="AB105" i="3"/>
  <c r="AD443" i="3"/>
  <c r="AB443" i="3"/>
  <c r="AA422" i="3"/>
  <c r="AB422" i="3"/>
  <c r="AA85" i="3"/>
  <c r="AB85" i="3"/>
  <c r="AC380" i="3"/>
  <c r="AB380" i="3"/>
  <c r="AD212" i="3"/>
  <c r="AB212" i="3"/>
  <c r="W76" i="3"/>
  <c r="AB76" i="3"/>
  <c r="AD308" i="3"/>
  <c r="AB308" i="3"/>
  <c r="W6" i="3"/>
  <c r="AB6" i="3"/>
  <c r="Y356" i="3"/>
  <c r="AB356" i="3"/>
  <c r="AD223" i="3"/>
  <c r="AB223" i="3"/>
  <c r="AA354" i="3"/>
  <c r="AB354" i="3"/>
  <c r="AC498" i="3"/>
  <c r="AB498" i="3"/>
  <c r="AD2" i="3"/>
  <c r="AB2" i="3"/>
  <c r="AA2" i="3"/>
  <c r="AD376" i="3"/>
  <c r="AB376" i="3"/>
  <c r="AA420" i="3"/>
  <c r="AB420" i="3"/>
  <c r="AC281" i="3"/>
  <c r="AB281" i="3"/>
  <c r="AC272" i="3"/>
  <c r="AB272" i="3"/>
  <c r="AD454" i="3"/>
  <c r="AB454" i="3"/>
  <c r="AD63" i="3"/>
  <c r="AB63" i="3"/>
  <c r="AD470" i="3"/>
  <c r="AB470" i="3"/>
  <c r="AC410" i="3"/>
  <c r="AB410" i="3"/>
  <c r="W72" i="3"/>
  <c r="AB72" i="3"/>
  <c r="AA145" i="3"/>
  <c r="AB145" i="3"/>
  <c r="AC107" i="3"/>
  <c r="AB107" i="3"/>
  <c r="AC293" i="3"/>
  <c r="AB293" i="3"/>
  <c r="AD416" i="3"/>
  <c r="AB416" i="3"/>
  <c r="AC214" i="3"/>
  <c r="AB214" i="3"/>
  <c r="Y461" i="3"/>
  <c r="AB461" i="3"/>
  <c r="Y213" i="3"/>
  <c r="AB213" i="3"/>
  <c r="AD501" i="3"/>
  <c r="AB501" i="3"/>
  <c r="AD353" i="3"/>
  <c r="AB353" i="3"/>
  <c r="AD306" i="3"/>
  <c r="AB306" i="3"/>
  <c r="AC305" i="3"/>
  <c r="AB305" i="3"/>
  <c r="Y366" i="3"/>
  <c r="AB366" i="3"/>
  <c r="AD446" i="3"/>
  <c r="AB446" i="3"/>
  <c r="AA316" i="3"/>
  <c r="AB316" i="3"/>
  <c r="X92" i="3"/>
  <c r="AB92" i="3"/>
  <c r="AC327" i="3"/>
  <c r="AB327" i="3"/>
  <c r="AD176" i="3"/>
  <c r="AB176" i="3"/>
  <c r="AC203" i="3"/>
  <c r="AB203" i="3"/>
  <c r="Y12" i="3"/>
  <c r="AB12" i="3"/>
  <c r="AC227" i="3"/>
  <c r="AB227" i="3"/>
  <c r="AC451" i="3"/>
  <c r="AB451" i="3"/>
  <c r="AC471" i="3"/>
  <c r="AB471" i="3"/>
  <c r="AC132" i="3"/>
  <c r="AB132" i="3"/>
  <c r="AA249" i="3"/>
  <c r="AB249" i="3"/>
  <c r="AC62" i="3"/>
  <c r="AB62" i="3"/>
  <c r="AC182" i="3"/>
  <c r="AB182" i="3"/>
  <c r="Y197" i="3"/>
  <c r="AB197" i="3"/>
  <c r="AC26" i="3"/>
  <c r="AB26" i="3"/>
  <c r="AA447" i="3"/>
  <c r="AB447" i="3"/>
  <c r="AC288" i="3"/>
  <c r="AB288" i="3"/>
  <c r="AC81" i="3"/>
  <c r="AB81" i="3"/>
  <c r="AC41" i="3"/>
  <c r="AB41" i="3"/>
  <c r="Y445" i="3"/>
  <c r="AB445" i="3"/>
  <c r="Y263" i="3"/>
  <c r="AB263" i="3"/>
  <c r="W21" i="3"/>
  <c r="AB21" i="3"/>
  <c r="Y343" i="3"/>
  <c r="AB343" i="3"/>
  <c r="AD127" i="3"/>
  <c r="AB127" i="3"/>
  <c r="AA126" i="3"/>
  <c r="AB126" i="3"/>
  <c r="Y59" i="3"/>
  <c r="AB59" i="3"/>
  <c r="AD142" i="3"/>
  <c r="AB142" i="3"/>
  <c r="Y264" i="3"/>
  <c r="AB264" i="3"/>
  <c r="AA434" i="3"/>
  <c r="AB434" i="3"/>
  <c r="AD245" i="3"/>
  <c r="AB245" i="3"/>
  <c r="AC45" i="3"/>
  <c r="AB45" i="3"/>
  <c r="Y342" i="3"/>
  <c r="AB342" i="3"/>
  <c r="AD335" i="3"/>
  <c r="AB335" i="3"/>
  <c r="AD237" i="3"/>
  <c r="AB237" i="3"/>
  <c r="AC27" i="3"/>
  <c r="AB27" i="3"/>
  <c r="AD329" i="3"/>
  <c r="AB329" i="3"/>
  <c r="AA332" i="3"/>
  <c r="AB332" i="3"/>
  <c r="Y330" i="3"/>
  <c r="AB330" i="3"/>
  <c r="AC464" i="3"/>
  <c r="AB464" i="3"/>
  <c r="AD488" i="3"/>
  <c r="AB488" i="3"/>
  <c r="AD386" i="3"/>
  <c r="AB386" i="3"/>
  <c r="AD496" i="3"/>
  <c r="AB496" i="3"/>
  <c r="Z160" i="3"/>
  <c r="AB160" i="3"/>
  <c r="AD215" i="3"/>
  <c r="AB215" i="3"/>
  <c r="AD389" i="3"/>
  <c r="AB389" i="3"/>
  <c r="AD322" i="3"/>
  <c r="AB322" i="3"/>
  <c r="AD165" i="3"/>
  <c r="AB165" i="3"/>
  <c r="AA400" i="3"/>
  <c r="AB400" i="3"/>
  <c r="AD36" i="3"/>
  <c r="AB36" i="3"/>
  <c r="Y455" i="3"/>
  <c r="AB455" i="3"/>
  <c r="AC18" i="3"/>
  <c r="AB18" i="3"/>
  <c r="AA169" i="3"/>
  <c r="AB169" i="3"/>
  <c r="AA147" i="3"/>
  <c r="AB147" i="3"/>
  <c r="Z246" i="3"/>
  <c r="AB246" i="3"/>
  <c r="AE102" i="3"/>
  <c r="AB102" i="3"/>
  <c r="AC245" i="3"/>
  <c r="AA443" i="3"/>
  <c r="AA173" i="3"/>
  <c r="Y75" i="3"/>
  <c r="AC173" i="3"/>
  <c r="Z105" i="3"/>
  <c r="AC422" i="3"/>
  <c r="AC384" i="3"/>
  <c r="AA245" i="3"/>
  <c r="Y434" i="3"/>
  <c r="Y45" i="3"/>
  <c r="AC434" i="3"/>
  <c r="AA45" i="3"/>
  <c r="AD434" i="3"/>
  <c r="Y245" i="3"/>
  <c r="AC220" i="3"/>
  <c r="Y145" i="3"/>
  <c r="AA461" i="3"/>
  <c r="AC477" i="3"/>
  <c r="AC147" i="3"/>
  <c r="AD147" i="3"/>
  <c r="AC169" i="3"/>
  <c r="Z18" i="3"/>
  <c r="AD169" i="3"/>
  <c r="AC373" i="3"/>
  <c r="AC273" i="3"/>
  <c r="AA155" i="3"/>
  <c r="AC155" i="3"/>
  <c r="W44" i="3"/>
  <c r="AD196" i="3"/>
  <c r="X155" i="3"/>
  <c r="AA360" i="3"/>
  <c r="AC360" i="3"/>
  <c r="AD360" i="3"/>
  <c r="AD75" i="3"/>
  <c r="Y443" i="3"/>
  <c r="Y212" i="3"/>
  <c r="AD121" i="3"/>
  <c r="AA76" i="3"/>
  <c r="AD173" i="3"/>
  <c r="AC105" i="3"/>
  <c r="Y85" i="3"/>
  <c r="AA124" i="3"/>
  <c r="Y380" i="3"/>
  <c r="AA75" i="3"/>
  <c r="AD422" i="3"/>
  <c r="AC443" i="3"/>
  <c r="AC212" i="3"/>
  <c r="Y124" i="3"/>
  <c r="AC124" i="3"/>
  <c r="AC75" i="3"/>
  <c r="Y173" i="3"/>
  <c r="Y105" i="3"/>
  <c r="X124" i="3"/>
  <c r="Y422" i="3"/>
  <c r="AD124" i="3"/>
  <c r="AA105" i="3"/>
  <c r="AA384" i="3"/>
  <c r="Y475" i="3"/>
  <c r="Y121" i="3"/>
  <c r="AA475" i="3"/>
  <c r="AA121" i="3"/>
  <c r="AD384" i="3"/>
  <c r="AC121" i="3"/>
  <c r="AC344" i="3"/>
  <c r="AD344" i="3"/>
  <c r="AC69" i="3"/>
  <c r="X154" i="3"/>
  <c r="W69" i="3"/>
  <c r="AC154" i="3"/>
  <c r="X116" i="3"/>
  <c r="AA344" i="3"/>
  <c r="AC475" i="3"/>
  <c r="AD116" i="3"/>
  <c r="AD475" i="3"/>
  <c r="Y116" i="3"/>
  <c r="AC116" i="3"/>
  <c r="AD51" i="3"/>
  <c r="W137" i="3"/>
  <c r="AA112" i="3"/>
  <c r="Y431" i="3"/>
  <c r="AC131" i="3"/>
  <c r="AD78" i="3"/>
  <c r="AC455" i="3"/>
  <c r="AC400" i="3"/>
  <c r="AD252" i="3"/>
  <c r="Y69" i="3"/>
  <c r="Y44" i="3"/>
  <c r="AC438" i="3"/>
  <c r="Y217" i="3"/>
  <c r="AA69" i="3"/>
  <c r="AA44" i="3"/>
  <c r="AC196" i="3"/>
  <c r="AA209" i="3"/>
  <c r="AD438" i="3"/>
  <c r="AA217" i="3"/>
  <c r="AD209" i="3"/>
  <c r="Y154" i="3"/>
  <c r="AA167" i="3"/>
  <c r="AC378" i="3"/>
  <c r="Y137" i="3"/>
  <c r="AD217" i="3"/>
  <c r="Y334" i="3"/>
  <c r="Y362" i="3"/>
  <c r="AC44" i="3"/>
  <c r="AA154" i="3"/>
  <c r="Z154" i="3"/>
  <c r="AC167" i="3"/>
  <c r="AD378" i="3"/>
  <c r="AC137" i="3"/>
  <c r="AC217" i="3"/>
  <c r="AA334" i="3"/>
  <c r="AA362" i="3"/>
  <c r="Y313" i="3"/>
  <c r="Y438" i="3"/>
  <c r="AC334" i="3"/>
  <c r="AC362" i="3"/>
  <c r="AD313" i="3"/>
  <c r="Y196" i="3"/>
  <c r="AC313" i="3"/>
  <c r="AD57" i="3"/>
  <c r="AD26" i="3"/>
  <c r="AD471" i="3"/>
  <c r="AA197" i="3"/>
  <c r="AD132" i="3"/>
  <c r="AD182" i="3"/>
  <c r="Y62" i="3"/>
  <c r="AC447" i="3"/>
  <c r="AC12" i="3"/>
  <c r="AD451" i="3"/>
  <c r="Y203" i="3"/>
  <c r="Z214" i="3"/>
  <c r="AA213" i="3"/>
  <c r="AD220" i="3"/>
  <c r="AC213" i="3"/>
  <c r="AC461" i="3"/>
  <c r="Z220" i="3"/>
  <c r="Y214" i="3"/>
  <c r="AD214" i="3"/>
  <c r="AA214" i="3"/>
  <c r="Y220" i="3"/>
  <c r="AD213" i="3"/>
  <c r="AD461" i="3"/>
  <c r="AD293" i="3"/>
  <c r="AA220" i="3"/>
  <c r="AD107" i="3"/>
  <c r="Y63" i="3"/>
  <c r="AA470" i="3"/>
  <c r="W78" i="3"/>
  <c r="AA60" i="3"/>
  <c r="AC417" i="3"/>
  <c r="AD417" i="3"/>
  <c r="AC11" i="3"/>
  <c r="AC141" i="3"/>
  <c r="X261" i="3"/>
  <c r="AD11" i="3"/>
  <c r="AC277" i="3"/>
  <c r="AD277" i="3"/>
  <c r="AD158" i="3"/>
  <c r="Y64" i="3"/>
  <c r="AD172" i="3"/>
  <c r="X158" i="3"/>
  <c r="W410" i="3"/>
  <c r="AC63" i="3"/>
  <c r="AC470" i="3"/>
  <c r="AA410" i="3"/>
  <c r="Y72" i="3"/>
  <c r="Y486" i="3"/>
  <c r="Z410" i="3"/>
  <c r="Y272" i="3"/>
  <c r="AD145" i="3"/>
  <c r="AA72" i="3"/>
  <c r="AA486" i="3"/>
  <c r="AA416" i="3"/>
  <c r="AA63" i="3"/>
  <c r="W145" i="3"/>
  <c r="AD420" i="3"/>
  <c r="AD410" i="3"/>
  <c r="AD72" i="3"/>
  <c r="AA293" i="3"/>
  <c r="AC486" i="3"/>
  <c r="AA107" i="3"/>
  <c r="AC416" i="3"/>
  <c r="Y410" i="3"/>
  <c r="X293" i="3"/>
  <c r="W107" i="3"/>
  <c r="AC145" i="3"/>
  <c r="Y107" i="3"/>
  <c r="AC72" i="3"/>
  <c r="AD486" i="3"/>
  <c r="Y293" i="3"/>
  <c r="Y416" i="3"/>
  <c r="Y470" i="3"/>
  <c r="Y215" i="3"/>
  <c r="AA203" i="3"/>
  <c r="X132" i="3"/>
  <c r="AD12" i="3"/>
  <c r="Y249" i="3"/>
  <c r="Y429" i="3"/>
  <c r="Y143" i="3"/>
  <c r="W26" i="3"/>
  <c r="AD447" i="3"/>
  <c r="AD197" i="3"/>
  <c r="Y327" i="3"/>
  <c r="Z197" i="3"/>
  <c r="AD249" i="3"/>
  <c r="AC429" i="3"/>
  <c r="Y451" i="3"/>
  <c r="AD143" i="3"/>
  <c r="Y26" i="3"/>
  <c r="Y471" i="3"/>
  <c r="AD62" i="3"/>
  <c r="AA423" i="3"/>
  <c r="AA132" i="3"/>
  <c r="AA182" i="3"/>
  <c r="AD327" i="3"/>
  <c r="AC249" i="3"/>
  <c r="AD429" i="3"/>
  <c r="AA451" i="3"/>
  <c r="AC143" i="3"/>
  <c r="AA26" i="3"/>
  <c r="AA471" i="3"/>
  <c r="Y447" i="3"/>
  <c r="AC423" i="3"/>
  <c r="AD203" i="3"/>
  <c r="AC197" i="3"/>
  <c r="AA429" i="3"/>
  <c r="AA143" i="3"/>
  <c r="AA62" i="3"/>
  <c r="Y423" i="3"/>
  <c r="AA12" i="3"/>
  <c r="Z429" i="3"/>
  <c r="W143" i="3"/>
  <c r="AC176" i="3"/>
  <c r="AD423" i="3"/>
  <c r="Y132" i="3"/>
  <c r="Y182" i="3"/>
  <c r="AC92" i="3"/>
  <c r="Y369" i="3"/>
  <c r="AD369" i="3"/>
  <c r="AC209" i="3"/>
  <c r="AA378" i="3"/>
  <c r="AD326" i="3"/>
  <c r="Y167" i="3"/>
  <c r="AD287" i="3"/>
  <c r="AA301" i="3"/>
  <c r="AA38" i="3"/>
  <c r="Y235" i="3"/>
  <c r="AC301" i="3"/>
  <c r="Y73" i="3"/>
  <c r="AC409" i="3"/>
  <c r="AA73" i="3"/>
  <c r="AA477" i="3"/>
  <c r="Y93" i="3"/>
  <c r="Y396" i="3"/>
  <c r="AC287" i="3"/>
  <c r="AD373" i="3"/>
  <c r="Z287" i="3"/>
  <c r="AA64" i="3"/>
  <c r="AD261" i="3"/>
  <c r="AD141" i="3"/>
  <c r="Y420" i="3"/>
  <c r="AC265" i="3"/>
  <c r="Y454" i="3"/>
  <c r="Y281" i="3"/>
  <c r="AD272" i="3"/>
  <c r="AA272" i="3"/>
  <c r="AA454" i="3"/>
  <c r="AC420" i="3"/>
  <c r="AD337" i="3"/>
  <c r="AA281" i="3"/>
  <c r="AC454" i="3"/>
  <c r="AD281" i="3"/>
  <c r="AD14" i="3"/>
  <c r="AA348" i="3"/>
  <c r="Y227" i="3"/>
  <c r="AD227" i="3"/>
  <c r="AC491" i="3"/>
  <c r="AA327" i="3"/>
  <c r="W12" i="3"/>
  <c r="Y316" i="3"/>
  <c r="AD491" i="3"/>
  <c r="Y92" i="3"/>
  <c r="AA176" i="3"/>
  <c r="AA92" i="3"/>
  <c r="Y176" i="3"/>
  <c r="AA227" i="3"/>
  <c r="Y491" i="3"/>
  <c r="AD92" i="3"/>
  <c r="AA491" i="3"/>
  <c r="AC419" i="3"/>
  <c r="AD477" i="3"/>
  <c r="Y228" i="3"/>
  <c r="X14" i="3"/>
  <c r="AD301" i="3"/>
  <c r="AA396" i="3"/>
  <c r="AC38" i="3"/>
  <c r="AC395" i="3"/>
  <c r="AA235" i="3"/>
  <c r="AC157" i="3"/>
  <c r="AD73" i="3"/>
  <c r="W287" i="3"/>
  <c r="Y71" i="3"/>
  <c r="AD419" i="3"/>
  <c r="AA273" i="3"/>
  <c r="AA228" i="3"/>
  <c r="Y409" i="3"/>
  <c r="AA93" i="3"/>
  <c r="Y479" i="3"/>
  <c r="AC348" i="3"/>
  <c r="AD395" i="3"/>
  <c r="AD157" i="3"/>
  <c r="AC73" i="3"/>
  <c r="AA71" i="3"/>
  <c r="Y273" i="3"/>
  <c r="AC89" i="3"/>
  <c r="AA409" i="3"/>
  <c r="AC93" i="3"/>
  <c r="Y373" i="3"/>
  <c r="AC396" i="3"/>
  <c r="AD38" i="3"/>
  <c r="AD348" i="3"/>
  <c r="AC235" i="3"/>
  <c r="W157" i="3"/>
  <c r="AC228" i="3"/>
  <c r="Y14" i="3"/>
  <c r="AA479" i="3"/>
  <c r="AA373" i="3"/>
  <c r="X38" i="3"/>
  <c r="Y287" i="3"/>
  <c r="AD71" i="3"/>
  <c r="AA14" i="3"/>
  <c r="Y301" i="3"/>
  <c r="AC479" i="3"/>
  <c r="Z479" i="3"/>
  <c r="AC71" i="3"/>
  <c r="Y419" i="3"/>
  <c r="AD479" i="3"/>
  <c r="Y395" i="3"/>
  <c r="Y157" i="3"/>
  <c r="AA137" i="3"/>
  <c r="Y252" i="3"/>
  <c r="AC57" i="3"/>
  <c r="AA369" i="3"/>
  <c r="Y326" i="3"/>
  <c r="AA252" i="3"/>
  <c r="AD224" i="3"/>
  <c r="Y323" i="3"/>
  <c r="W57" i="3"/>
  <c r="Y450" i="3"/>
  <c r="AA326" i="3"/>
  <c r="AC323" i="3"/>
  <c r="AD323" i="3"/>
  <c r="AC450" i="3"/>
  <c r="Y209" i="3"/>
  <c r="Y57" i="3"/>
  <c r="AD450" i="3"/>
  <c r="W110" i="3"/>
  <c r="AC110" i="3"/>
  <c r="X55" i="3"/>
  <c r="AD55" i="3"/>
  <c r="AC316" i="3"/>
  <c r="AC264" i="3"/>
  <c r="AD307" i="3"/>
  <c r="AA136" i="3"/>
  <c r="AA264" i="3"/>
  <c r="AA307" i="3"/>
  <c r="Y126" i="3"/>
  <c r="AC142" i="3"/>
  <c r="AA224" i="3"/>
  <c r="AA323" i="3"/>
  <c r="AD136" i="3"/>
  <c r="AC126" i="3"/>
  <c r="Y224" i="3"/>
  <c r="AA21" i="3"/>
  <c r="Z127" i="3"/>
  <c r="AA51" i="3"/>
  <c r="AA366" i="3"/>
  <c r="AA446" i="3"/>
  <c r="Y305" i="3"/>
  <c r="AC366" i="3"/>
  <c r="AC446" i="3"/>
  <c r="AD316" i="3"/>
  <c r="Y446" i="3"/>
  <c r="AA55" i="3"/>
  <c r="AC55" i="3"/>
  <c r="Y48" i="3"/>
  <c r="AD64" i="3"/>
  <c r="AA431" i="3"/>
  <c r="AD131" i="3"/>
  <c r="Y96" i="3"/>
  <c r="W141" i="3"/>
  <c r="AC60" i="3"/>
  <c r="Y144" i="3"/>
  <c r="Y495" i="3"/>
  <c r="AA48" i="3"/>
  <c r="AD60" i="3"/>
  <c r="AA392" i="3"/>
  <c r="W131" i="3"/>
  <c r="AA144" i="3"/>
  <c r="AA328" i="3"/>
  <c r="AA495" i="3"/>
  <c r="Y466" i="3"/>
  <c r="AA352" i="3"/>
  <c r="Y261" i="3"/>
  <c r="W60" i="3"/>
  <c r="AC64" i="3"/>
  <c r="Y172" i="3"/>
  <c r="AC431" i="3"/>
  <c r="Y392" i="3"/>
  <c r="Y78" i="3"/>
  <c r="Y328" i="3"/>
  <c r="AA240" i="3"/>
  <c r="Y158" i="3"/>
  <c r="Y352" i="3"/>
  <c r="AD48" i="3"/>
  <c r="AA261" i="3"/>
  <c r="Y11" i="3"/>
  <c r="AA172" i="3"/>
  <c r="AA78" i="3"/>
  <c r="AD144" i="3"/>
  <c r="Y277" i="3"/>
  <c r="Y141" i="3"/>
  <c r="AC474" i="3"/>
  <c r="Y240" i="3"/>
  <c r="AC495" i="3"/>
  <c r="AA158" i="3"/>
  <c r="Y417" i="3"/>
  <c r="AA466" i="3"/>
  <c r="AC48" i="3"/>
  <c r="AA11" i="3"/>
  <c r="AC392" i="3"/>
  <c r="Y131" i="3"/>
  <c r="AC144" i="3"/>
  <c r="AC328" i="3"/>
  <c r="AA277" i="3"/>
  <c r="AA141" i="3"/>
  <c r="AA417" i="3"/>
  <c r="AC466" i="3"/>
  <c r="AC352" i="3"/>
  <c r="AA305" i="3"/>
  <c r="AD366" i="3"/>
  <c r="Y55" i="3"/>
  <c r="AC482" i="3"/>
  <c r="Y403" i="3"/>
  <c r="AC320" i="3"/>
  <c r="Y112" i="3"/>
  <c r="AD474" i="3"/>
  <c r="AA96" i="3"/>
  <c r="AC240" i="3"/>
  <c r="AD96" i="3"/>
  <c r="AC96" i="3"/>
  <c r="AA474" i="3"/>
  <c r="Y474" i="3"/>
  <c r="AD305" i="3"/>
  <c r="Y306" i="3"/>
  <c r="W41" i="3"/>
  <c r="AA306" i="3"/>
  <c r="W496" i="3"/>
  <c r="AA160" i="3"/>
  <c r="Y496" i="3"/>
  <c r="X246" i="3"/>
  <c r="Y386" i="3"/>
  <c r="Y400" i="3"/>
  <c r="W36" i="3"/>
  <c r="AA455" i="3"/>
  <c r="AD18" i="3"/>
  <c r="AC412" i="3"/>
  <c r="Y389" i="3"/>
  <c r="AD464" i="3"/>
  <c r="W488" i="3"/>
  <c r="AA165" i="3"/>
  <c r="X496" i="3"/>
  <c r="AA386" i="3"/>
  <c r="AD412" i="3"/>
  <c r="Y165" i="3"/>
  <c r="AC330" i="3"/>
  <c r="AA389" i="3"/>
  <c r="Y246" i="3"/>
  <c r="AC386" i="3"/>
  <c r="AD400" i="3"/>
  <c r="Y160" i="3"/>
  <c r="AA215" i="3"/>
  <c r="AC389" i="3"/>
  <c r="Y488" i="3"/>
  <c r="Z165" i="3"/>
  <c r="X400" i="3"/>
  <c r="AA496" i="3"/>
  <c r="Y36" i="3"/>
  <c r="AD455" i="3"/>
  <c r="Y322" i="3"/>
  <c r="W147" i="3"/>
  <c r="AA36" i="3"/>
  <c r="Y18" i="3"/>
  <c r="AD160" i="3"/>
  <c r="AC165" i="3"/>
  <c r="AA322" i="3"/>
  <c r="Y464" i="3"/>
  <c r="AA488" i="3"/>
  <c r="AC246" i="3"/>
  <c r="X165" i="3"/>
  <c r="AC496" i="3"/>
  <c r="AA18" i="3"/>
  <c r="Y412" i="3"/>
  <c r="AC215" i="3"/>
  <c r="AA464" i="3"/>
  <c r="AD246" i="3"/>
  <c r="Y169" i="3"/>
  <c r="AC36" i="3"/>
  <c r="AA412" i="3"/>
  <c r="AC160" i="3"/>
  <c r="AC322" i="3"/>
  <c r="Y147" i="3"/>
  <c r="AC488" i="3"/>
  <c r="AC371" i="3"/>
  <c r="Y41" i="3"/>
  <c r="AA59" i="3"/>
  <c r="AC127" i="3"/>
  <c r="W142" i="3"/>
  <c r="AA445" i="3"/>
  <c r="AA343" i="3"/>
  <c r="AA263" i="3"/>
  <c r="AC307" i="3"/>
  <c r="AC136" i="3"/>
  <c r="Y21" i="3"/>
  <c r="AC51" i="3"/>
  <c r="AD126" i="3"/>
  <c r="AC263" i="3"/>
  <c r="W51" i="3"/>
  <c r="W126" i="3"/>
  <c r="AD59" i="3"/>
  <c r="Y142" i="3"/>
  <c r="AD445" i="3"/>
  <c r="AD343" i="3"/>
  <c r="AD263" i="3"/>
  <c r="AC21" i="3"/>
  <c r="AD394" i="3"/>
  <c r="AC59" i="3"/>
  <c r="AA41" i="3"/>
  <c r="AC445" i="3"/>
  <c r="AC343" i="3"/>
  <c r="AD264" i="3"/>
  <c r="W136" i="3"/>
  <c r="AD482" i="3"/>
  <c r="W59" i="3"/>
  <c r="AD41" i="3"/>
  <c r="Y127" i="3"/>
  <c r="AA142" i="3"/>
  <c r="AA349" i="3"/>
  <c r="AD21" i="3"/>
  <c r="AA81" i="3"/>
  <c r="AA127" i="3"/>
  <c r="Y307" i="3"/>
  <c r="Y136" i="3"/>
  <c r="AC394" i="3"/>
  <c r="Y51" i="3"/>
  <c r="AD371" i="3"/>
  <c r="Y110" i="3"/>
  <c r="Y324" i="3"/>
  <c r="AA110" i="3"/>
  <c r="AC324" i="3"/>
  <c r="AC306" i="3"/>
  <c r="Y375" i="3"/>
  <c r="Y89" i="3"/>
  <c r="AA89" i="3"/>
  <c r="AA375" i="3"/>
  <c r="AD89" i="3"/>
  <c r="AD128" i="3"/>
  <c r="AC128" i="3"/>
  <c r="W128" i="3"/>
  <c r="Y314" i="3"/>
  <c r="AC500" i="3"/>
  <c r="AD500" i="3"/>
  <c r="Y81" i="3"/>
  <c r="AA371" i="3"/>
  <c r="Y371" i="3"/>
  <c r="AD81" i="3"/>
  <c r="W81" i="3"/>
  <c r="AA237" i="3"/>
  <c r="AA330" i="3"/>
  <c r="AC332" i="3"/>
  <c r="AD332" i="3"/>
  <c r="Y103" i="3"/>
  <c r="AD330" i="3"/>
  <c r="AA103" i="3"/>
  <c r="Y332" i="3"/>
  <c r="AC304" i="3"/>
  <c r="AC375" i="3"/>
  <c r="AA324" i="3"/>
  <c r="AE417" i="3"/>
  <c r="Z417" i="3"/>
  <c r="W417" i="3"/>
  <c r="X417" i="3"/>
  <c r="AE287" i="3"/>
  <c r="X287" i="3"/>
  <c r="A1366" i="25"/>
  <c r="G1367" i="25"/>
  <c r="F1367" i="25"/>
  <c r="E1367" i="25"/>
  <c r="D1367" i="25"/>
  <c r="D217" i="32" s="1"/>
  <c r="C1367" i="25"/>
  <c r="B1367" i="25"/>
  <c r="C217" i="32" s="1"/>
  <c r="AE477" i="3"/>
  <c r="W477" i="3"/>
  <c r="Z477" i="3"/>
  <c r="X477" i="3"/>
  <c r="AE438" i="3"/>
  <c r="X438" i="3"/>
  <c r="Z438" i="3"/>
  <c r="W438" i="3"/>
  <c r="AD304" i="3"/>
  <c r="AE76" i="3"/>
  <c r="Z76" i="3"/>
  <c r="X76" i="3"/>
  <c r="AE220" i="3"/>
  <c r="X220" i="3"/>
  <c r="W220" i="3"/>
  <c r="AE447" i="3"/>
  <c r="X447" i="3"/>
  <c r="W447" i="3"/>
  <c r="Z447" i="3"/>
  <c r="AE109" i="3"/>
  <c r="X109" i="3"/>
  <c r="Z109" i="3"/>
  <c r="AE229" i="3"/>
  <c r="W229" i="3"/>
  <c r="Z229" i="3"/>
  <c r="AE155" i="3"/>
  <c r="Z155" i="3"/>
  <c r="W155" i="3"/>
  <c r="AE212" i="3"/>
  <c r="W212" i="3"/>
  <c r="X212" i="3"/>
  <c r="AE213" i="3"/>
  <c r="X213" i="3"/>
  <c r="W213" i="3"/>
  <c r="Z213" i="3"/>
  <c r="AE26" i="3"/>
  <c r="Z26" i="3"/>
  <c r="X26" i="3"/>
  <c r="AE94" i="3"/>
  <c r="Z94" i="3"/>
  <c r="W94" i="3"/>
  <c r="AE246" i="3"/>
  <c r="W246" i="3"/>
  <c r="AE11" i="3"/>
  <c r="X11" i="3"/>
  <c r="Z11" i="3"/>
  <c r="W11" i="3"/>
  <c r="Y353" i="3"/>
  <c r="AE315" i="3"/>
  <c r="X315" i="3"/>
  <c r="Z315" i="3"/>
  <c r="W315" i="3"/>
  <c r="AE147" i="3"/>
  <c r="Z147" i="3"/>
  <c r="X147" i="3"/>
  <c r="AE431" i="3"/>
  <c r="W431" i="3"/>
  <c r="Z431" i="3"/>
  <c r="X431" i="3"/>
  <c r="AE93" i="3"/>
  <c r="Z93" i="3"/>
  <c r="X93" i="3"/>
  <c r="W93" i="3"/>
  <c r="AE60" i="3"/>
  <c r="Z60" i="3"/>
  <c r="X60" i="3"/>
  <c r="AE73" i="3"/>
  <c r="X73" i="3"/>
  <c r="W73" i="3"/>
  <c r="AC501" i="3"/>
  <c r="AE360" i="3"/>
  <c r="W360" i="3"/>
  <c r="X360" i="3"/>
  <c r="Z360" i="3"/>
  <c r="AA353" i="3"/>
  <c r="AE380" i="3"/>
  <c r="X380" i="3"/>
  <c r="Z380" i="3"/>
  <c r="W380" i="3"/>
  <c r="AE461" i="3"/>
  <c r="W461" i="3"/>
  <c r="Z461" i="3"/>
  <c r="X461" i="3"/>
  <c r="AE423" i="3"/>
  <c r="Z423" i="3"/>
  <c r="W423" i="3"/>
  <c r="X423" i="3"/>
  <c r="AE273" i="3"/>
  <c r="X273" i="3"/>
  <c r="Z273" i="3"/>
  <c r="W273" i="3"/>
  <c r="AE196" i="3"/>
  <c r="Z196" i="3"/>
  <c r="X196" i="3"/>
  <c r="W196" i="3"/>
  <c r="AE85" i="3"/>
  <c r="X85" i="3"/>
  <c r="Z85" i="3"/>
  <c r="AE214" i="3"/>
  <c r="W214" i="3"/>
  <c r="X214" i="3"/>
  <c r="AE143" i="3"/>
  <c r="X143" i="3"/>
  <c r="Z143" i="3"/>
  <c r="AE74" i="3"/>
  <c r="Z74" i="3"/>
  <c r="X74" i="3"/>
  <c r="AE169" i="3"/>
  <c r="W169" i="3"/>
  <c r="Z169" i="3"/>
  <c r="X169" i="3"/>
  <c r="AC353" i="3"/>
  <c r="AE416" i="3"/>
  <c r="X416" i="3"/>
  <c r="W416" i="3"/>
  <c r="Z416" i="3"/>
  <c r="AE197" i="3"/>
  <c r="W197" i="3"/>
  <c r="X197" i="3"/>
  <c r="AE18" i="3"/>
  <c r="W18" i="3"/>
  <c r="X18" i="3"/>
  <c r="AE78" i="3"/>
  <c r="Z78" i="3"/>
  <c r="X78" i="3"/>
  <c r="AA304" i="3"/>
  <c r="AE293" i="3"/>
  <c r="W293" i="3"/>
  <c r="Z293" i="3"/>
  <c r="AE182" i="3"/>
  <c r="Z182" i="3"/>
  <c r="W182" i="3"/>
  <c r="X182" i="3"/>
  <c r="AE16" i="3"/>
  <c r="Z16" i="3"/>
  <c r="X16" i="3"/>
  <c r="W16" i="3"/>
  <c r="AE455" i="3"/>
  <c r="W455" i="3"/>
  <c r="X455" i="3"/>
  <c r="Z455" i="3"/>
  <c r="AE131" i="3"/>
  <c r="X131" i="3"/>
  <c r="Z131" i="3"/>
  <c r="AE373" i="3"/>
  <c r="Z373" i="3"/>
  <c r="X373" i="3"/>
  <c r="W373" i="3"/>
  <c r="AE44" i="3"/>
  <c r="Z44" i="3"/>
  <c r="X44" i="3"/>
  <c r="AE62" i="3"/>
  <c r="X62" i="3"/>
  <c r="W62" i="3"/>
  <c r="Z62" i="3"/>
  <c r="AE350" i="3"/>
  <c r="X350" i="3"/>
  <c r="W350" i="3"/>
  <c r="Z350" i="3"/>
  <c r="AE36" i="3"/>
  <c r="X36" i="3"/>
  <c r="Z36" i="3"/>
  <c r="AE172" i="3"/>
  <c r="W172" i="3"/>
  <c r="Z172" i="3"/>
  <c r="X172" i="3"/>
  <c r="AE409" i="3"/>
  <c r="Z409" i="3"/>
  <c r="W409" i="3"/>
  <c r="X409" i="3"/>
  <c r="AE69" i="3"/>
  <c r="X69" i="3"/>
  <c r="Z69" i="3"/>
  <c r="AE173" i="3"/>
  <c r="X173" i="3"/>
  <c r="W173" i="3"/>
  <c r="Z173" i="3"/>
  <c r="AE243" i="3"/>
  <c r="X243" i="3"/>
  <c r="Z243" i="3"/>
  <c r="W243" i="3"/>
  <c r="AE400" i="3"/>
  <c r="W400" i="3"/>
  <c r="Z400" i="3"/>
  <c r="AE158" i="3"/>
  <c r="W158" i="3"/>
  <c r="Z158" i="3"/>
  <c r="AE301" i="3"/>
  <c r="Z301" i="3"/>
  <c r="W301" i="3"/>
  <c r="X301" i="3"/>
  <c r="AE334" i="3"/>
  <c r="W334" i="3"/>
  <c r="Z334" i="3"/>
  <c r="X334" i="3"/>
  <c r="AE422" i="3"/>
  <c r="W422" i="3"/>
  <c r="Z422" i="3"/>
  <c r="X422" i="3"/>
  <c r="AE107" i="3"/>
  <c r="Z107" i="3"/>
  <c r="X107" i="3"/>
  <c r="AE38" i="3"/>
  <c r="W38" i="3"/>
  <c r="Z38" i="3"/>
  <c r="AE154" i="3"/>
  <c r="W154" i="3"/>
  <c r="Y501" i="3"/>
  <c r="AA501" i="3"/>
  <c r="AE443" i="3"/>
  <c r="X443" i="3"/>
  <c r="Z443" i="3"/>
  <c r="W443" i="3"/>
  <c r="AE145" i="3"/>
  <c r="X145" i="3"/>
  <c r="Z145" i="3"/>
  <c r="AE249" i="3"/>
  <c r="X249" i="3"/>
  <c r="Z249" i="3"/>
  <c r="W249" i="3"/>
  <c r="AE105" i="3"/>
  <c r="X105" i="3"/>
  <c r="W105" i="3"/>
  <c r="AE486" i="3"/>
  <c r="Z486" i="3"/>
  <c r="W486" i="3"/>
  <c r="X486" i="3"/>
  <c r="AE132" i="3"/>
  <c r="Z132" i="3"/>
  <c r="W132" i="3"/>
  <c r="AE45" i="3"/>
  <c r="Z45" i="3"/>
  <c r="W45" i="3"/>
  <c r="X45" i="3"/>
  <c r="AE165" i="3"/>
  <c r="W165" i="3"/>
  <c r="AE277" i="3"/>
  <c r="W277" i="3"/>
  <c r="Z277" i="3"/>
  <c r="X277" i="3"/>
  <c r="AD80" i="3"/>
  <c r="AC80" i="3"/>
  <c r="W80" i="3"/>
  <c r="AE72" i="3"/>
  <c r="Z72" i="3"/>
  <c r="X72" i="3"/>
  <c r="AE471" i="3"/>
  <c r="Z471" i="3"/>
  <c r="W471" i="3"/>
  <c r="X471" i="3"/>
  <c r="AE245" i="3"/>
  <c r="Z245" i="3"/>
  <c r="W245" i="3"/>
  <c r="X245" i="3"/>
  <c r="AE322" i="3"/>
  <c r="W322" i="3"/>
  <c r="Z322" i="3"/>
  <c r="X322" i="3"/>
  <c r="AE495" i="3"/>
  <c r="X495" i="3"/>
  <c r="Z495" i="3"/>
  <c r="W495" i="3"/>
  <c r="AE235" i="3"/>
  <c r="Z235" i="3"/>
  <c r="X235" i="3"/>
  <c r="W235" i="3"/>
  <c r="AE362" i="3"/>
  <c r="X362" i="3"/>
  <c r="W362" i="3"/>
  <c r="Z362" i="3"/>
  <c r="AE281" i="3"/>
  <c r="W281" i="3"/>
  <c r="Z281" i="3"/>
  <c r="X281" i="3"/>
  <c r="AE272" i="3"/>
  <c r="Z272" i="3"/>
  <c r="W272" i="3"/>
  <c r="X272" i="3"/>
  <c r="AE454" i="3"/>
  <c r="W454" i="3"/>
  <c r="X454" i="3"/>
  <c r="Z454" i="3"/>
  <c r="AE63" i="3"/>
  <c r="Z63" i="3"/>
  <c r="W63" i="3"/>
  <c r="X63" i="3"/>
  <c r="AE470" i="3"/>
  <c r="X470" i="3"/>
  <c r="W470" i="3"/>
  <c r="Z470" i="3"/>
  <c r="AE410" i="3"/>
  <c r="X410" i="3"/>
  <c r="AE176" i="3"/>
  <c r="Z176" i="3"/>
  <c r="W176" i="3"/>
  <c r="X176" i="3"/>
  <c r="AE203" i="3"/>
  <c r="W203" i="3"/>
  <c r="X203" i="3"/>
  <c r="Z203" i="3"/>
  <c r="AE12" i="3"/>
  <c r="Z12" i="3"/>
  <c r="X12" i="3"/>
  <c r="AE227" i="3"/>
  <c r="W227" i="3"/>
  <c r="X227" i="3"/>
  <c r="Z227" i="3"/>
  <c r="AE429" i="3"/>
  <c r="W429" i="3"/>
  <c r="X429" i="3"/>
  <c r="AE451" i="3"/>
  <c r="X451" i="3"/>
  <c r="W451" i="3"/>
  <c r="Z451" i="3"/>
  <c r="AE51" i="3"/>
  <c r="X51" i="3"/>
  <c r="Z51" i="3"/>
  <c r="AE126" i="3"/>
  <c r="Z126" i="3"/>
  <c r="X126" i="3"/>
  <c r="AE59" i="3"/>
  <c r="Z59" i="3"/>
  <c r="X59" i="3"/>
  <c r="AE142" i="3"/>
  <c r="Z142" i="3"/>
  <c r="X142" i="3"/>
  <c r="AE264" i="3"/>
  <c r="X264" i="3"/>
  <c r="W264" i="3"/>
  <c r="Z264" i="3"/>
  <c r="AE434" i="3"/>
  <c r="X434" i="3"/>
  <c r="Z434" i="3"/>
  <c r="W434" i="3"/>
  <c r="AE488" i="3"/>
  <c r="Z488" i="3"/>
  <c r="X488" i="3"/>
  <c r="AE386" i="3"/>
  <c r="X386" i="3"/>
  <c r="Z386" i="3"/>
  <c r="W386" i="3"/>
  <c r="AE496" i="3"/>
  <c r="Z496" i="3"/>
  <c r="AE160" i="3"/>
  <c r="W160" i="3"/>
  <c r="X160" i="3"/>
  <c r="AE215" i="3"/>
  <c r="W215" i="3"/>
  <c r="Z215" i="3"/>
  <c r="X215" i="3"/>
  <c r="AE389" i="3"/>
  <c r="X389" i="3"/>
  <c r="Z389" i="3"/>
  <c r="W389" i="3"/>
  <c r="AE352" i="3"/>
  <c r="Z352" i="3"/>
  <c r="X352" i="3"/>
  <c r="W352" i="3"/>
  <c r="AE261" i="3"/>
  <c r="Z261" i="3"/>
  <c r="W261" i="3"/>
  <c r="AE64" i="3"/>
  <c r="X64" i="3"/>
  <c r="Z64" i="3"/>
  <c r="AE392" i="3"/>
  <c r="X392" i="3"/>
  <c r="W392" i="3"/>
  <c r="Z392" i="3"/>
  <c r="AE328" i="3"/>
  <c r="X328" i="3"/>
  <c r="Z328" i="3"/>
  <c r="W328" i="3"/>
  <c r="AE141" i="3"/>
  <c r="X141" i="3"/>
  <c r="Z141" i="3"/>
  <c r="AE157" i="3"/>
  <c r="Z157" i="3"/>
  <c r="X157" i="3"/>
  <c r="AE419" i="3"/>
  <c r="X419" i="3"/>
  <c r="W419" i="3"/>
  <c r="Z419" i="3"/>
  <c r="AE228" i="3"/>
  <c r="Z228" i="3"/>
  <c r="X228" i="3"/>
  <c r="W228" i="3"/>
  <c r="AE14" i="3"/>
  <c r="W14" i="3"/>
  <c r="Z14" i="3"/>
  <c r="AE479" i="3"/>
  <c r="W479" i="3"/>
  <c r="AE396" i="3"/>
  <c r="Z396" i="3"/>
  <c r="W396" i="3"/>
  <c r="X396" i="3"/>
  <c r="AE167" i="3"/>
  <c r="W167" i="3"/>
  <c r="X167" i="3"/>
  <c r="Z167" i="3"/>
  <c r="AE378" i="3"/>
  <c r="W378" i="3"/>
  <c r="X378" i="3"/>
  <c r="Z378" i="3"/>
  <c r="AE137" i="3"/>
  <c r="Z137" i="3"/>
  <c r="X137" i="3"/>
  <c r="AE252" i="3"/>
  <c r="W252" i="3"/>
  <c r="Z252" i="3"/>
  <c r="X252" i="3"/>
  <c r="AE217" i="3"/>
  <c r="Z217" i="3"/>
  <c r="W217" i="3"/>
  <c r="X217" i="3"/>
  <c r="AE313" i="3"/>
  <c r="W313" i="3"/>
  <c r="Z313" i="3"/>
  <c r="X313" i="3"/>
  <c r="AE384" i="3"/>
  <c r="W384" i="3"/>
  <c r="Z384" i="3"/>
  <c r="X384" i="3"/>
  <c r="AE344" i="3"/>
  <c r="X344" i="3"/>
  <c r="Z344" i="3"/>
  <c r="W344" i="3"/>
  <c r="AE475" i="3"/>
  <c r="Z475" i="3"/>
  <c r="X475" i="3"/>
  <c r="W475" i="3"/>
  <c r="AE116" i="3"/>
  <c r="Z116" i="3"/>
  <c r="W116" i="3"/>
  <c r="AE121" i="3"/>
  <c r="W121" i="3"/>
  <c r="X121" i="3"/>
  <c r="AE124" i="3"/>
  <c r="W124" i="3"/>
  <c r="Z124" i="3"/>
  <c r="AE75" i="3"/>
  <c r="Z75" i="3"/>
  <c r="X75" i="3"/>
  <c r="AD297" i="3"/>
  <c r="AC361" i="3"/>
  <c r="AD208" i="3"/>
  <c r="AC153" i="3"/>
  <c r="AD320" i="3"/>
  <c r="AC349" i="3"/>
  <c r="AE420" i="3"/>
  <c r="W420" i="3"/>
  <c r="X420" i="3"/>
  <c r="Z420" i="3"/>
  <c r="W153" i="3"/>
  <c r="AC403" i="3"/>
  <c r="AD349" i="3"/>
  <c r="AD112" i="3"/>
  <c r="AE327" i="3"/>
  <c r="Z327" i="3"/>
  <c r="X327" i="3"/>
  <c r="W327" i="3"/>
  <c r="Y319" i="3"/>
  <c r="AA256" i="3"/>
  <c r="Y256" i="3"/>
  <c r="Y361" i="3"/>
  <c r="AD403" i="3"/>
  <c r="AC112" i="3"/>
  <c r="AE127" i="3"/>
  <c r="W127" i="3"/>
  <c r="X127" i="3"/>
  <c r="AE412" i="3"/>
  <c r="Z412" i="3"/>
  <c r="X412" i="3"/>
  <c r="W412" i="3"/>
  <c r="AA208" i="3"/>
  <c r="AC208" i="3"/>
  <c r="AC297" i="3"/>
  <c r="AD153" i="3"/>
  <c r="AA319" i="3"/>
  <c r="Y394" i="3"/>
  <c r="AC319" i="3"/>
  <c r="Y297" i="3"/>
  <c r="AC256" i="3"/>
  <c r="Y153" i="3"/>
  <c r="Y320" i="3"/>
  <c r="AA482" i="3"/>
  <c r="AA394" i="3"/>
  <c r="AE144" i="3"/>
  <c r="Z144" i="3"/>
  <c r="X144" i="3"/>
  <c r="AA297" i="3"/>
  <c r="AA361" i="3"/>
  <c r="Y482" i="3"/>
  <c r="AE395" i="3"/>
  <c r="Z395" i="3"/>
  <c r="X395" i="3"/>
  <c r="W395" i="3"/>
  <c r="AE326" i="3"/>
  <c r="W326" i="3"/>
  <c r="Z326" i="3"/>
  <c r="X326" i="3"/>
  <c r="AA368" i="3"/>
  <c r="AA233" i="3"/>
  <c r="AD483" i="3"/>
  <c r="AA128" i="3"/>
  <c r="AA500" i="3"/>
  <c r="AD314" i="3"/>
  <c r="AD200" i="3"/>
  <c r="Y483" i="3"/>
  <c r="Y125" i="3"/>
  <c r="AD368" i="3"/>
  <c r="AC233" i="3"/>
  <c r="AC483" i="3"/>
  <c r="AA171" i="3"/>
  <c r="AC103" i="3"/>
  <c r="Y128" i="3"/>
  <c r="Y500" i="3"/>
  <c r="AC314" i="3"/>
  <c r="AA35" i="3"/>
  <c r="Y185" i="3"/>
  <c r="AC125" i="3"/>
  <c r="Z103" i="3"/>
  <c r="AA185" i="3"/>
  <c r="AC171" i="3"/>
  <c r="AC35" i="3"/>
  <c r="AD125" i="3"/>
  <c r="AD171" i="3"/>
  <c r="Y201" i="3"/>
  <c r="Y449" i="3"/>
  <c r="AD35" i="3"/>
  <c r="AA483" i="3"/>
  <c r="AD201" i="3"/>
  <c r="AA314" i="3"/>
  <c r="W125" i="3"/>
  <c r="Y233" i="3"/>
  <c r="AA201" i="3"/>
  <c r="AA449" i="3"/>
  <c r="Z35" i="3"/>
  <c r="AC449" i="3"/>
  <c r="AC368" i="3"/>
  <c r="AE491" i="3"/>
  <c r="Z491" i="3"/>
  <c r="X491" i="3"/>
  <c r="W491" i="3"/>
  <c r="AE92" i="3"/>
  <c r="W92" i="3"/>
  <c r="Z92" i="3"/>
  <c r="AC337" i="3"/>
  <c r="AD354" i="3"/>
  <c r="Y498" i="3"/>
  <c r="AE343" i="3"/>
  <c r="W343" i="3"/>
  <c r="Z343" i="3"/>
  <c r="X343" i="3"/>
  <c r="AE332" i="3"/>
  <c r="Z332" i="3"/>
  <c r="W332" i="3"/>
  <c r="X332" i="3"/>
  <c r="AE330" i="3"/>
  <c r="W330" i="3"/>
  <c r="X330" i="3"/>
  <c r="Z330" i="3"/>
  <c r="AE464" i="3"/>
  <c r="X464" i="3"/>
  <c r="Z464" i="3"/>
  <c r="W464" i="3"/>
  <c r="Y6" i="3"/>
  <c r="AA356" i="3"/>
  <c r="AE376" i="3"/>
  <c r="Z376" i="3"/>
  <c r="X376" i="3"/>
  <c r="W376" i="3"/>
  <c r="Y2" i="3"/>
  <c r="AC356" i="3"/>
  <c r="AA223" i="3"/>
  <c r="AA498" i="3"/>
  <c r="AC2" i="3"/>
  <c r="Z2" i="3"/>
  <c r="AA308" i="3"/>
  <c r="AD6" i="3"/>
  <c r="AD356" i="3"/>
  <c r="AC223" i="3"/>
  <c r="Y265" i="3"/>
  <c r="AA376" i="3"/>
  <c r="AE240" i="3"/>
  <c r="X240" i="3"/>
  <c r="Z240" i="3"/>
  <c r="W240" i="3"/>
  <c r="AE466" i="3"/>
  <c r="X466" i="3"/>
  <c r="W466" i="3"/>
  <c r="Z466" i="3"/>
  <c r="AE48" i="3"/>
  <c r="Z48" i="3"/>
  <c r="X48" i="3"/>
  <c r="AE89" i="3"/>
  <c r="Z89" i="3"/>
  <c r="W89" i="3"/>
  <c r="AE348" i="3"/>
  <c r="X348" i="3"/>
  <c r="W348" i="3"/>
  <c r="Z348" i="3"/>
  <c r="AE71" i="3"/>
  <c r="Z71" i="3"/>
  <c r="W71" i="3"/>
  <c r="AA6" i="3"/>
  <c r="Y223" i="3"/>
  <c r="Y308" i="3"/>
  <c r="AC6" i="3"/>
  <c r="AA288" i="3"/>
  <c r="Y337" i="3"/>
  <c r="Y376" i="3"/>
  <c r="Y288" i="3"/>
  <c r="Y354" i="3"/>
  <c r="AD498" i="3"/>
  <c r="AA337" i="3"/>
  <c r="AE450" i="3"/>
  <c r="Z450" i="3"/>
  <c r="W450" i="3"/>
  <c r="X450" i="3"/>
  <c r="AE369" i="3"/>
  <c r="Z369" i="3"/>
  <c r="W369" i="3"/>
  <c r="X369" i="3"/>
  <c r="AE209" i="3"/>
  <c r="X209" i="3"/>
  <c r="W209" i="3"/>
  <c r="Z209" i="3"/>
  <c r="AE265" i="3"/>
  <c r="W265" i="3"/>
  <c r="Z265" i="3"/>
  <c r="X265" i="3"/>
  <c r="AC354" i="3"/>
  <c r="AC308" i="3"/>
  <c r="AA265" i="3"/>
  <c r="AD265" i="3"/>
  <c r="AC376" i="3"/>
  <c r="AE394" i="3"/>
  <c r="X394" i="3"/>
  <c r="Z394" i="3"/>
  <c r="W394" i="3"/>
  <c r="AE112" i="3"/>
  <c r="W112" i="3"/>
  <c r="X112" i="3"/>
  <c r="AE256" i="3"/>
  <c r="Z256" i="3"/>
  <c r="X256" i="3"/>
  <c r="W256" i="3"/>
  <c r="AD342" i="3"/>
  <c r="AE27" i="3"/>
  <c r="X27" i="3"/>
  <c r="Z27" i="3"/>
  <c r="AE185" i="3"/>
  <c r="X185" i="3"/>
  <c r="Z185" i="3"/>
  <c r="W185" i="3"/>
  <c r="AE125" i="3"/>
  <c r="Z125" i="3"/>
  <c r="X125" i="3"/>
  <c r="AE233" i="3"/>
  <c r="W233" i="3"/>
  <c r="X233" i="3"/>
  <c r="Z233" i="3"/>
  <c r="AE171" i="3"/>
  <c r="X171" i="3"/>
  <c r="Z171" i="3"/>
  <c r="W171" i="3"/>
  <c r="AE201" i="3"/>
  <c r="Z201" i="3"/>
  <c r="W201" i="3"/>
  <c r="X201" i="3"/>
  <c r="AE449" i="3"/>
  <c r="W449" i="3"/>
  <c r="X449" i="3"/>
  <c r="Z449" i="3"/>
  <c r="AE96" i="3"/>
  <c r="W96" i="3"/>
  <c r="X96" i="3"/>
  <c r="AE474" i="3"/>
  <c r="W474" i="3"/>
  <c r="X474" i="3"/>
  <c r="Z474" i="3"/>
  <c r="AE397" i="3"/>
  <c r="X397" i="3"/>
  <c r="W397" i="3"/>
  <c r="Z397" i="3"/>
  <c r="AE333" i="3"/>
  <c r="Z333" i="3"/>
  <c r="X333" i="3"/>
  <c r="W333" i="3"/>
  <c r="Y335" i="3"/>
  <c r="AE200" i="3"/>
  <c r="Z200" i="3"/>
  <c r="X200" i="3"/>
  <c r="W200" i="3"/>
  <c r="AE368" i="3"/>
  <c r="W368" i="3"/>
  <c r="Z368" i="3"/>
  <c r="X368" i="3"/>
  <c r="AE483" i="3"/>
  <c r="W483" i="3"/>
  <c r="Z483" i="3"/>
  <c r="X483" i="3"/>
  <c r="AE103" i="3"/>
  <c r="X103" i="3"/>
  <c r="W103" i="3"/>
  <c r="AE128" i="3"/>
  <c r="Z128" i="3"/>
  <c r="X128" i="3"/>
  <c r="AE500" i="3"/>
  <c r="X500" i="3"/>
  <c r="Z500" i="3"/>
  <c r="W500" i="3"/>
  <c r="AE314" i="3"/>
  <c r="Z314" i="3"/>
  <c r="W314" i="3"/>
  <c r="X314" i="3"/>
  <c r="AE35" i="3"/>
  <c r="X35" i="3"/>
  <c r="W35" i="3"/>
  <c r="AE192" i="3"/>
  <c r="W192" i="3"/>
  <c r="X192" i="3"/>
  <c r="Z192" i="3"/>
  <c r="AE30" i="3"/>
  <c r="Z30" i="3"/>
  <c r="X30" i="3"/>
  <c r="AD27" i="3"/>
  <c r="X237" i="3"/>
  <c r="Z237" i="3"/>
  <c r="Y80" i="3"/>
  <c r="AA200" i="3"/>
  <c r="Y192" i="3"/>
  <c r="AA335" i="3"/>
  <c r="AE208" i="3"/>
  <c r="X208" i="3"/>
  <c r="W208" i="3"/>
  <c r="Z208" i="3"/>
  <c r="AE304" i="3"/>
  <c r="W304" i="3"/>
  <c r="Z304" i="3"/>
  <c r="X304" i="3"/>
  <c r="AE375" i="3"/>
  <c r="W375" i="3"/>
  <c r="X375" i="3"/>
  <c r="Z375" i="3"/>
  <c r="AE324" i="3"/>
  <c r="W324" i="3"/>
  <c r="X324" i="3"/>
  <c r="Z324" i="3"/>
  <c r="AE110" i="3"/>
  <c r="Z110" i="3"/>
  <c r="X110" i="3"/>
  <c r="AE224" i="3"/>
  <c r="W224" i="3"/>
  <c r="X224" i="3"/>
  <c r="Z224" i="3"/>
  <c r="AE323" i="3"/>
  <c r="X323" i="3"/>
  <c r="W323" i="3"/>
  <c r="Z323" i="3"/>
  <c r="AE57" i="3"/>
  <c r="X57" i="3"/>
  <c r="Z57" i="3"/>
  <c r="AE329" i="3"/>
  <c r="X329" i="3"/>
  <c r="Z329" i="3"/>
  <c r="W329" i="3"/>
  <c r="Y397" i="3"/>
  <c r="AC333" i="3"/>
  <c r="Y30" i="3"/>
  <c r="AA397" i="3"/>
  <c r="AC185" i="3"/>
  <c r="AA192" i="3"/>
  <c r="AA30" i="3"/>
  <c r="W27" i="3"/>
  <c r="AC397" i="3"/>
  <c r="AC335" i="3"/>
  <c r="AC30" i="3"/>
  <c r="AE319" i="3"/>
  <c r="Z319" i="3"/>
  <c r="W319" i="3"/>
  <c r="X319" i="3"/>
  <c r="AE297" i="3"/>
  <c r="Z297" i="3"/>
  <c r="W297" i="3"/>
  <c r="X297" i="3"/>
  <c r="AE361" i="3"/>
  <c r="X361" i="3"/>
  <c r="Z361" i="3"/>
  <c r="W361" i="3"/>
  <c r="AE153" i="3"/>
  <c r="Z153" i="3"/>
  <c r="X153" i="3"/>
  <c r="AE403" i="3"/>
  <c r="X403" i="3"/>
  <c r="Z403" i="3"/>
  <c r="W403" i="3"/>
  <c r="AE320" i="3"/>
  <c r="Z320" i="3"/>
  <c r="X320" i="3"/>
  <c r="W320" i="3"/>
  <c r="AE349" i="3"/>
  <c r="X349" i="3"/>
  <c r="W349" i="3"/>
  <c r="Z349" i="3"/>
  <c r="AE482" i="3"/>
  <c r="Z482" i="3"/>
  <c r="W482" i="3"/>
  <c r="X482" i="3"/>
  <c r="AE237" i="3"/>
  <c r="W237" i="3"/>
  <c r="AD288" i="3"/>
  <c r="AD333" i="3"/>
  <c r="AC237" i="3"/>
  <c r="AC329" i="3"/>
  <c r="AA80" i="3"/>
  <c r="Y200" i="3"/>
  <c r="AA342" i="3"/>
  <c r="AD397" i="3"/>
  <c r="AD192" i="3"/>
  <c r="AD30" i="3"/>
  <c r="Y27" i="3"/>
  <c r="AE308" i="3"/>
  <c r="Z308" i="3"/>
  <c r="W308" i="3"/>
  <c r="X308" i="3"/>
  <c r="AE6" i="3"/>
  <c r="Z6" i="3"/>
  <c r="X6" i="3"/>
  <c r="AE356" i="3"/>
  <c r="W356" i="3"/>
  <c r="Z356" i="3"/>
  <c r="X356" i="3"/>
  <c r="AE223" i="3"/>
  <c r="W223" i="3"/>
  <c r="X223" i="3"/>
  <c r="Z223" i="3"/>
  <c r="AE354" i="3"/>
  <c r="W354" i="3"/>
  <c r="Z354" i="3"/>
  <c r="X354" i="3"/>
  <c r="AE498" i="3"/>
  <c r="Z498" i="3"/>
  <c r="X498" i="3"/>
  <c r="W498" i="3"/>
  <c r="X2" i="3"/>
  <c r="W2" i="3"/>
  <c r="AE337" i="3"/>
  <c r="X337" i="3"/>
  <c r="Z337" i="3"/>
  <c r="W337" i="3"/>
  <c r="AE342" i="3"/>
  <c r="X342" i="3"/>
  <c r="Z342" i="3"/>
  <c r="W342" i="3"/>
  <c r="AC192" i="3"/>
  <c r="Y333" i="3"/>
  <c r="W30" i="3"/>
  <c r="AA27" i="3"/>
  <c r="AA329" i="3"/>
  <c r="AE288" i="3"/>
  <c r="W288" i="3"/>
  <c r="Z288" i="3"/>
  <c r="X288" i="3"/>
  <c r="AE501" i="3"/>
  <c r="X501" i="3"/>
  <c r="W501" i="3"/>
  <c r="Z501" i="3"/>
  <c r="AE353" i="3"/>
  <c r="W353" i="3"/>
  <c r="X353" i="3"/>
  <c r="Z353" i="3"/>
  <c r="AE306" i="3"/>
  <c r="Z306" i="3"/>
  <c r="W306" i="3"/>
  <c r="X306" i="3"/>
  <c r="AE305" i="3"/>
  <c r="X305" i="3"/>
  <c r="Z305" i="3"/>
  <c r="W305" i="3"/>
  <c r="AE366" i="3"/>
  <c r="Z366" i="3"/>
  <c r="X366" i="3"/>
  <c r="W366" i="3"/>
  <c r="AE446" i="3"/>
  <c r="X446" i="3"/>
  <c r="W446" i="3"/>
  <c r="Z446" i="3"/>
  <c r="AE55" i="3"/>
  <c r="W55" i="3"/>
  <c r="Z55" i="3"/>
  <c r="AE316" i="3"/>
  <c r="Z316" i="3"/>
  <c r="W316" i="3"/>
  <c r="X316" i="3"/>
  <c r="AE335" i="3"/>
  <c r="X335" i="3"/>
  <c r="Z335" i="3"/>
  <c r="W335" i="3"/>
  <c r="AC342" i="3"/>
  <c r="AA333" i="3"/>
  <c r="Y237" i="3"/>
  <c r="Y329" i="3"/>
  <c r="AE80" i="3"/>
  <c r="Z80" i="3"/>
  <c r="X80" i="3"/>
  <c r="AE81" i="3"/>
  <c r="Z81" i="3"/>
  <c r="X81" i="3"/>
  <c r="AE371" i="3"/>
  <c r="W371" i="3"/>
  <c r="Z371" i="3"/>
  <c r="X371" i="3"/>
  <c r="AE41" i="3"/>
  <c r="Z41" i="3"/>
  <c r="X41" i="3"/>
  <c r="AE445" i="3"/>
  <c r="X445" i="3"/>
  <c r="W445" i="3"/>
  <c r="Z445" i="3"/>
  <c r="AE263" i="3"/>
  <c r="X263" i="3"/>
  <c r="Z263" i="3"/>
  <c r="W263" i="3"/>
  <c r="AE307" i="3"/>
  <c r="W307" i="3"/>
  <c r="X307" i="3"/>
  <c r="Z307" i="3"/>
  <c r="AE136" i="3"/>
  <c r="X136" i="3"/>
  <c r="Z136" i="3"/>
  <c r="AE21" i="3"/>
  <c r="Z21" i="3"/>
  <c r="X21" i="3"/>
  <c r="A1365" i="25" l="1"/>
  <c r="G1366" i="25"/>
  <c r="F1366" i="25"/>
  <c r="E1366" i="25"/>
  <c r="D1366" i="25"/>
  <c r="D216" i="32" s="1"/>
  <c r="C1366" i="25"/>
  <c r="B1366" i="25"/>
  <c r="C216" i="32" s="1"/>
  <c r="AH2" i="3"/>
  <c r="P3" i="8" s="1"/>
  <c r="A1364" i="25" l="1"/>
  <c r="G1365" i="25"/>
  <c r="F1365" i="25"/>
  <c r="E1365" i="25"/>
  <c r="D1365" i="25"/>
  <c r="D215" i="32" s="1"/>
  <c r="C1365" i="25"/>
  <c r="B1365" i="25"/>
  <c r="C215" i="32" s="1"/>
  <c r="A1363" i="25" l="1"/>
  <c r="G1364" i="25"/>
  <c r="F1364" i="25"/>
  <c r="E1364" i="25"/>
  <c r="D1364" i="25"/>
  <c r="D214" i="32" s="1"/>
  <c r="C1364" i="25"/>
  <c r="B1364" i="25"/>
  <c r="C214" i="32" s="1"/>
  <c r="A1362" i="25" l="1"/>
  <c r="G1363" i="25"/>
  <c r="F1363" i="25"/>
  <c r="E1363" i="25"/>
  <c r="D1363" i="25"/>
  <c r="D213" i="32" s="1"/>
  <c r="C1363" i="25"/>
  <c r="B1363" i="25"/>
  <c r="C213" i="32" s="1"/>
  <c r="A1361" i="25" l="1"/>
  <c r="G1362" i="25"/>
  <c r="F1362" i="25"/>
  <c r="E1362" i="25"/>
  <c r="D1362" i="25"/>
  <c r="D212" i="32" s="1"/>
  <c r="C1362" i="25"/>
  <c r="B1362" i="25"/>
  <c r="C212" i="32" s="1"/>
  <c r="P13" i="8"/>
  <c r="Q13" i="8" l="1"/>
  <c r="P14" i="8"/>
  <c r="Q14" i="8" s="1"/>
  <c r="Q15" i="8" s="1"/>
  <c r="A1360" i="25"/>
  <c r="G1361" i="25"/>
  <c r="F1361" i="25"/>
  <c r="E1361" i="25"/>
  <c r="D1361" i="25"/>
  <c r="D211" i="32" s="1"/>
  <c r="C1361" i="25"/>
  <c r="B1361" i="25"/>
  <c r="C211" i="32" s="1"/>
  <c r="A1359" i="25" l="1"/>
  <c r="G1360" i="25"/>
  <c r="F1360" i="25"/>
  <c r="E1360" i="25"/>
  <c r="D1360" i="25"/>
  <c r="D210" i="32" s="1"/>
  <c r="C1360" i="25"/>
  <c r="B1360" i="25"/>
  <c r="C210" i="32" s="1"/>
  <c r="A1358" i="25" l="1"/>
  <c r="G1359" i="25"/>
  <c r="F1359" i="25"/>
  <c r="E1359" i="25"/>
  <c r="D1359" i="25"/>
  <c r="D209" i="32" s="1"/>
  <c r="C1359" i="25"/>
  <c r="B1359" i="25"/>
  <c r="C209" i="32" s="1"/>
  <c r="A1357" i="25" l="1"/>
  <c r="G1358" i="25"/>
  <c r="F1358" i="25"/>
  <c r="E1358" i="25"/>
  <c r="D1358" i="25"/>
  <c r="D208" i="32" s="1"/>
  <c r="C1358" i="25"/>
  <c r="B1358" i="25"/>
  <c r="C208" i="32" s="1"/>
  <c r="A1356" i="25" l="1"/>
  <c r="G1357" i="25"/>
  <c r="F1357" i="25"/>
  <c r="E1357" i="25"/>
  <c r="D1357" i="25"/>
  <c r="D207" i="32" s="1"/>
  <c r="C1357" i="25"/>
  <c r="B1357" i="25"/>
  <c r="C207" i="32" s="1"/>
  <c r="A1355" i="25" l="1"/>
  <c r="G1356" i="25"/>
  <c r="F1356" i="25"/>
  <c r="E1356" i="25"/>
  <c r="D1356" i="25"/>
  <c r="D206" i="32" s="1"/>
  <c r="C1356" i="25"/>
  <c r="B1356" i="25"/>
  <c r="C206" i="32" s="1"/>
  <c r="A1354" i="25" l="1"/>
  <c r="G1355" i="25"/>
  <c r="F1355" i="25"/>
  <c r="E1355" i="25"/>
  <c r="D1355" i="25"/>
  <c r="D205" i="32" s="1"/>
  <c r="C1355" i="25"/>
  <c r="B1355" i="25"/>
  <c r="C205" i="32" s="1"/>
  <c r="A1353" i="25" l="1"/>
  <c r="G1354" i="25"/>
  <c r="F1354" i="25"/>
  <c r="E1354" i="25"/>
  <c r="D1354" i="25"/>
  <c r="D204" i="32" s="1"/>
  <c r="C1354" i="25"/>
  <c r="B1354" i="25"/>
  <c r="C204" i="32" s="1"/>
  <c r="A1352" i="25" l="1"/>
  <c r="G1353" i="25"/>
  <c r="F1353" i="25"/>
  <c r="E1353" i="25"/>
  <c r="D1353" i="25"/>
  <c r="D203" i="32" s="1"/>
  <c r="C1353" i="25"/>
  <c r="B1353" i="25"/>
  <c r="C203" i="32" s="1"/>
  <c r="A1351" i="25" l="1"/>
  <c r="G1352" i="25"/>
  <c r="F1352" i="25"/>
  <c r="E1352" i="25"/>
  <c r="D1352" i="25"/>
  <c r="D202" i="32" s="1"/>
  <c r="C1352" i="25"/>
  <c r="B1352" i="25"/>
  <c r="C202" i="32" s="1"/>
  <c r="A1350" i="25" l="1"/>
  <c r="G1351" i="25"/>
  <c r="F1351" i="25"/>
  <c r="E1351" i="25"/>
  <c r="D1351" i="25"/>
  <c r="D201" i="32" s="1"/>
  <c r="C1351" i="25"/>
  <c r="B1351" i="25"/>
  <c r="C201" i="32" s="1"/>
  <c r="A1349" i="25" l="1"/>
  <c r="G1350" i="25"/>
  <c r="F1350" i="25"/>
  <c r="E1350" i="25"/>
  <c r="D1350" i="25"/>
  <c r="D200" i="32" s="1"/>
  <c r="C1350" i="25"/>
  <c r="B1350" i="25"/>
  <c r="C200" i="32" s="1"/>
  <c r="A1348" i="25" l="1"/>
  <c r="G1349" i="25"/>
  <c r="F1349" i="25"/>
  <c r="E1349" i="25"/>
  <c r="D1349" i="25"/>
  <c r="D199" i="32" s="1"/>
  <c r="C1349" i="25"/>
  <c r="B1349" i="25"/>
  <c r="C199" i="32" s="1"/>
  <c r="A1347" i="25" l="1"/>
  <c r="G1348" i="25"/>
  <c r="F1348" i="25"/>
  <c r="E1348" i="25"/>
  <c r="D1348" i="25"/>
  <c r="D198" i="32" s="1"/>
  <c r="C1348" i="25"/>
  <c r="B1348" i="25"/>
  <c r="C198" i="32" s="1"/>
  <c r="A1346" i="25" l="1"/>
  <c r="G1347" i="25"/>
  <c r="F1347" i="25"/>
  <c r="E1347" i="25"/>
  <c r="D1347" i="25"/>
  <c r="D197" i="32" s="1"/>
  <c r="C1347" i="25"/>
  <c r="B1347" i="25"/>
  <c r="C197" i="32" s="1"/>
  <c r="A1345" i="25" l="1"/>
  <c r="G1346" i="25"/>
  <c r="F1346" i="25"/>
  <c r="E1346" i="25"/>
  <c r="D1346" i="25"/>
  <c r="D196" i="32" s="1"/>
  <c r="C1346" i="25"/>
  <c r="B1346" i="25"/>
  <c r="C196" i="32" s="1"/>
  <c r="A1344" i="25" l="1"/>
  <c r="G1345" i="25"/>
  <c r="F1345" i="25"/>
  <c r="E1345" i="25"/>
  <c r="D1345" i="25"/>
  <c r="D195" i="32" s="1"/>
  <c r="C1345" i="25"/>
  <c r="B1345" i="25"/>
  <c r="C195" i="32" s="1"/>
  <c r="A1343" i="25" l="1"/>
  <c r="G1344" i="25"/>
  <c r="F1344" i="25"/>
  <c r="E1344" i="25"/>
  <c r="D1344" i="25"/>
  <c r="D194" i="32" s="1"/>
  <c r="C1344" i="25"/>
  <c r="B1344" i="25"/>
  <c r="C194" i="32" s="1"/>
  <c r="A1342" i="25" l="1"/>
  <c r="G1343" i="25"/>
  <c r="F1343" i="25"/>
  <c r="E1343" i="25"/>
  <c r="D1343" i="25"/>
  <c r="D193" i="32" s="1"/>
  <c r="C1343" i="25"/>
  <c r="B1343" i="25"/>
  <c r="C193" i="32" s="1"/>
  <c r="A1341" i="25" l="1"/>
  <c r="G1342" i="25"/>
  <c r="F1342" i="25"/>
  <c r="E1342" i="25"/>
  <c r="D1342" i="25"/>
  <c r="D192" i="32" s="1"/>
  <c r="C1342" i="25"/>
  <c r="B1342" i="25"/>
  <c r="C192" i="32" s="1"/>
  <c r="A1340" i="25" l="1"/>
  <c r="G1341" i="25"/>
  <c r="F1341" i="25"/>
  <c r="E1341" i="25"/>
  <c r="D1341" i="25"/>
  <c r="D191" i="32" s="1"/>
  <c r="C1341" i="25"/>
  <c r="B1341" i="25"/>
  <c r="C191" i="32" s="1"/>
  <c r="A1339" i="25" l="1"/>
  <c r="G1340" i="25"/>
  <c r="F1340" i="25"/>
  <c r="E1340" i="25"/>
  <c r="D1340" i="25"/>
  <c r="D190" i="32" s="1"/>
  <c r="C1340" i="25"/>
  <c r="B1340" i="25"/>
  <c r="C190" i="32" s="1"/>
  <c r="A1338" i="25" l="1"/>
  <c r="G1339" i="25"/>
  <c r="F1339" i="25"/>
  <c r="E1339" i="25"/>
  <c r="D1339" i="25"/>
  <c r="D189" i="32" s="1"/>
  <c r="C1339" i="25"/>
  <c r="B1339" i="25"/>
  <c r="C189" i="32" s="1"/>
  <c r="A1337" i="25" l="1"/>
  <c r="G1338" i="25"/>
  <c r="F1338" i="25"/>
  <c r="E1338" i="25"/>
  <c r="D1338" i="25"/>
  <c r="D188" i="32" s="1"/>
  <c r="C1338" i="25"/>
  <c r="B1338" i="25"/>
  <c r="C188" i="32" s="1"/>
  <c r="A1336" i="25" l="1"/>
  <c r="G1337" i="25"/>
  <c r="F1337" i="25"/>
  <c r="E1337" i="25"/>
  <c r="D1337" i="25"/>
  <c r="D187" i="32" s="1"/>
  <c r="C1337" i="25"/>
  <c r="B1337" i="25"/>
  <c r="C187" i="32" s="1"/>
  <c r="A1335" i="25" l="1"/>
  <c r="G1336" i="25"/>
  <c r="F1336" i="25"/>
  <c r="E1336" i="25"/>
  <c r="D1336" i="25"/>
  <c r="D186" i="32" s="1"/>
  <c r="C1336" i="25"/>
  <c r="B1336" i="25"/>
  <c r="C186" i="32" s="1"/>
  <c r="A1334" i="25" l="1"/>
  <c r="G1335" i="25"/>
  <c r="F1335" i="25"/>
  <c r="E1335" i="25"/>
  <c r="D1335" i="25"/>
  <c r="D185" i="32" s="1"/>
  <c r="C1335" i="25"/>
  <c r="B1335" i="25"/>
  <c r="C185" i="32" s="1"/>
  <c r="A1333" i="25" l="1"/>
  <c r="G1334" i="25"/>
  <c r="F1334" i="25"/>
  <c r="E1334" i="25"/>
  <c r="D1334" i="25"/>
  <c r="D184" i="32" s="1"/>
  <c r="C1334" i="25"/>
  <c r="B1334" i="25"/>
  <c r="C184" i="32" s="1"/>
  <c r="A1332" i="25" l="1"/>
  <c r="G1333" i="25"/>
  <c r="F1333" i="25"/>
  <c r="E1333" i="25"/>
  <c r="D1333" i="25"/>
  <c r="D183" i="32" s="1"/>
  <c r="C1333" i="25"/>
  <c r="B1333" i="25"/>
  <c r="C183" i="32" s="1"/>
  <c r="A1331" i="25" l="1"/>
  <c r="G1332" i="25"/>
  <c r="F1332" i="25"/>
  <c r="E1332" i="25"/>
  <c r="D1332" i="25"/>
  <c r="D182" i="32" s="1"/>
  <c r="C1332" i="25"/>
  <c r="B1332" i="25"/>
  <c r="C182" i="32" s="1"/>
  <c r="A1330" i="25" l="1"/>
  <c r="G1331" i="25"/>
  <c r="F1331" i="25"/>
  <c r="E1331" i="25"/>
  <c r="D1331" i="25"/>
  <c r="D181" i="32" s="1"/>
  <c r="C1331" i="25"/>
  <c r="B1331" i="25"/>
  <c r="C181" i="32" s="1"/>
  <c r="A1329" i="25" l="1"/>
  <c r="G1330" i="25"/>
  <c r="F1330" i="25"/>
  <c r="E1330" i="25"/>
  <c r="D1330" i="25"/>
  <c r="D180" i="32" s="1"/>
  <c r="C1330" i="25"/>
  <c r="B1330" i="25"/>
  <c r="C180" i="32" s="1"/>
  <c r="A1328" i="25" l="1"/>
  <c r="G1329" i="25"/>
  <c r="F1329" i="25"/>
  <c r="E1329" i="25"/>
  <c r="D1329" i="25"/>
  <c r="D179" i="32" s="1"/>
  <c r="C1329" i="25"/>
  <c r="B1329" i="25"/>
  <c r="C179" i="32" s="1"/>
  <c r="A1327" i="25" l="1"/>
  <c r="G1328" i="25"/>
  <c r="F1328" i="25"/>
  <c r="E1328" i="25"/>
  <c r="D1328" i="25"/>
  <c r="D178" i="32" s="1"/>
  <c r="C1328" i="25"/>
  <c r="B1328" i="25"/>
  <c r="C178" i="32" s="1"/>
  <c r="A1326" i="25" l="1"/>
  <c r="G1327" i="25"/>
  <c r="F1327" i="25"/>
  <c r="E1327" i="25"/>
  <c r="D1327" i="25"/>
  <c r="D177" i="32" s="1"/>
  <c r="C1327" i="25"/>
  <c r="B1327" i="25"/>
  <c r="C177" i="32" s="1"/>
  <c r="A1325" i="25" l="1"/>
  <c r="G1326" i="25"/>
  <c r="F1326" i="25"/>
  <c r="E1326" i="25"/>
  <c r="D1326" i="25"/>
  <c r="D176" i="32" s="1"/>
  <c r="C1326" i="25"/>
  <c r="B1326" i="25"/>
  <c r="C176" i="32" s="1"/>
  <c r="A1324" i="25" l="1"/>
  <c r="G1325" i="25"/>
  <c r="F1325" i="25"/>
  <c r="E1325" i="25"/>
  <c r="D1325" i="25"/>
  <c r="D175" i="32" s="1"/>
  <c r="C1325" i="25"/>
  <c r="B1325" i="25"/>
  <c r="C175" i="32" s="1"/>
  <c r="A1323" i="25" l="1"/>
  <c r="G1324" i="25"/>
  <c r="F1324" i="25"/>
  <c r="E1324" i="25"/>
  <c r="D1324" i="25"/>
  <c r="D174" i="32" s="1"/>
  <c r="C1324" i="25"/>
  <c r="B1324" i="25"/>
  <c r="C174" i="32" s="1"/>
  <c r="A1322" i="25" l="1"/>
  <c r="G1323" i="25"/>
  <c r="F1323" i="25"/>
  <c r="E1323" i="25"/>
  <c r="D1323" i="25"/>
  <c r="D173" i="32" s="1"/>
  <c r="C1323" i="25"/>
  <c r="B1323" i="25"/>
  <c r="C173" i="32" s="1"/>
  <c r="A1321" i="25" l="1"/>
  <c r="G1322" i="25"/>
  <c r="F1322" i="25"/>
  <c r="E1322" i="25"/>
  <c r="D1322" i="25"/>
  <c r="D172" i="32" s="1"/>
  <c r="C1322" i="25"/>
  <c r="B1322" i="25"/>
  <c r="C172" i="32" s="1"/>
  <c r="A1320" i="25" l="1"/>
  <c r="G1321" i="25"/>
  <c r="F1321" i="25"/>
  <c r="E1321" i="25"/>
  <c r="D1321" i="25"/>
  <c r="D171" i="32" s="1"/>
  <c r="C1321" i="25"/>
  <c r="B1321" i="25"/>
  <c r="C171" i="32" s="1"/>
  <c r="A1319" i="25" l="1"/>
  <c r="G1320" i="25"/>
  <c r="F1320" i="25"/>
  <c r="E1320" i="25"/>
  <c r="D1320" i="25"/>
  <c r="D170" i="32" s="1"/>
  <c r="C1320" i="25"/>
  <c r="B1320" i="25"/>
  <c r="C170" i="32" s="1"/>
  <c r="A1318" i="25" l="1"/>
  <c r="G1319" i="25"/>
  <c r="F1319" i="25"/>
  <c r="E1319" i="25"/>
  <c r="D1319" i="25"/>
  <c r="D169" i="32" s="1"/>
  <c r="C1319" i="25"/>
  <c r="B1319" i="25"/>
  <c r="C169" i="32" s="1"/>
  <c r="A1317" i="25" l="1"/>
  <c r="G1318" i="25"/>
  <c r="F1318" i="25"/>
  <c r="E1318" i="25"/>
  <c r="D1318" i="25"/>
  <c r="D168" i="32" s="1"/>
  <c r="C1318" i="25"/>
  <c r="B1318" i="25"/>
  <c r="C168" i="32" s="1"/>
  <c r="A1316" i="25" l="1"/>
  <c r="G1317" i="25"/>
  <c r="F1317" i="25"/>
  <c r="E1317" i="25"/>
  <c r="D1317" i="25"/>
  <c r="D167" i="32" s="1"/>
  <c r="C1317" i="25"/>
  <c r="B1317" i="25"/>
  <c r="C167" i="32" s="1"/>
  <c r="A1315" i="25" l="1"/>
  <c r="G1316" i="25"/>
  <c r="F1316" i="25"/>
  <c r="E1316" i="25"/>
  <c r="D1316" i="25"/>
  <c r="D166" i="32" s="1"/>
  <c r="C1316" i="25"/>
  <c r="B1316" i="25"/>
  <c r="C166" i="32" s="1"/>
  <c r="A1314" i="25" l="1"/>
  <c r="G1315" i="25"/>
  <c r="F1315" i="25"/>
  <c r="E1315" i="25"/>
  <c r="D1315" i="25"/>
  <c r="D165" i="32" s="1"/>
  <c r="C1315" i="25"/>
  <c r="B1315" i="25"/>
  <c r="C165" i="32" s="1"/>
  <c r="A1313" i="25" l="1"/>
  <c r="G1314" i="25"/>
  <c r="F1314" i="25"/>
  <c r="E1314" i="25"/>
  <c r="D1314" i="25"/>
  <c r="D164" i="32" s="1"/>
  <c r="C1314" i="25"/>
  <c r="B1314" i="25"/>
  <c r="C164" i="32" s="1"/>
  <c r="A1312" i="25" l="1"/>
  <c r="G1313" i="25"/>
  <c r="F1313" i="25"/>
  <c r="E1313" i="25"/>
  <c r="D1313" i="25"/>
  <c r="D163" i="32" s="1"/>
  <c r="C1313" i="25"/>
  <c r="B1313" i="25"/>
  <c r="C163" i="32" s="1"/>
  <c r="A1311" i="25" l="1"/>
  <c r="G1312" i="25"/>
  <c r="F1312" i="25"/>
  <c r="E1312" i="25"/>
  <c r="D1312" i="25"/>
  <c r="D162" i="32" s="1"/>
  <c r="C1312" i="25"/>
  <c r="B1312" i="25"/>
  <c r="C162" i="32" s="1"/>
  <c r="A1310" i="25" l="1"/>
  <c r="G1311" i="25"/>
  <c r="F1311" i="25"/>
  <c r="E1311" i="25"/>
  <c r="D1311" i="25"/>
  <c r="D161" i="32" s="1"/>
  <c r="C1311" i="25"/>
  <c r="B1311" i="25"/>
  <c r="C161" i="32" s="1"/>
  <c r="A1309" i="25" l="1"/>
  <c r="G1310" i="25"/>
  <c r="F1310" i="25"/>
  <c r="E1310" i="25"/>
  <c r="D1310" i="25"/>
  <c r="D160" i="32" s="1"/>
  <c r="C1310" i="25"/>
  <c r="B1310" i="25"/>
  <c r="C160" i="32" s="1"/>
  <c r="A1308" i="25" l="1"/>
  <c r="G1309" i="25"/>
  <c r="F1309" i="25"/>
  <c r="E1309" i="25"/>
  <c r="D1309" i="25"/>
  <c r="D159" i="32" s="1"/>
  <c r="C1309" i="25"/>
  <c r="B1309" i="25"/>
  <c r="C159" i="32" s="1"/>
  <c r="A1307" i="25" l="1"/>
  <c r="G1308" i="25"/>
  <c r="F1308" i="25"/>
  <c r="E1308" i="25"/>
  <c r="D1308" i="25"/>
  <c r="D158" i="32" s="1"/>
  <c r="C1308" i="25"/>
  <c r="B1308" i="25"/>
  <c r="C158" i="32" s="1"/>
  <c r="A1306" i="25" l="1"/>
  <c r="G1307" i="25"/>
  <c r="F1307" i="25"/>
  <c r="E1307" i="25"/>
  <c r="D1307" i="25"/>
  <c r="D157" i="32" s="1"/>
  <c r="C1307" i="25"/>
  <c r="B1307" i="25"/>
  <c r="C157" i="32" s="1"/>
  <c r="A1305" i="25" l="1"/>
  <c r="G1306" i="25"/>
  <c r="F1306" i="25"/>
  <c r="E1306" i="25"/>
  <c r="D1306" i="25"/>
  <c r="D156" i="32" s="1"/>
  <c r="C1306" i="25"/>
  <c r="B1306" i="25"/>
  <c r="C156" i="32" s="1"/>
  <c r="A1304" i="25" l="1"/>
  <c r="G1305" i="25"/>
  <c r="F1305" i="25"/>
  <c r="E1305" i="25"/>
  <c r="D1305" i="25"/>
  <c r="D155" i="32" s="1"/>
  <c r="C1305" i="25"/>
  <c r="B1305" i="25"/>
  <c r="C155" i="32" s="1"/>
  <c r="A1303" i="25" l="1"/>
  <c r="G1304" i="25"/>
  <c r="F1304" i="25"/>
  <c r="E1304" i="25"/>
  <c r="D1304" i="25"/>
  <c r="D154" i="32" s="1"/>
  <c r="C1304" i="25"/>
  <c r="B1304" i="25"/>
  <c r="C154" i="32" s="1"/>
  <c r="A1302" i="25" l="1"/>
  <c r="G1303" i="25"/>
  <c r="F1303" i="25"/>
  <c r="E1303" i="25"/>
  <c r="D1303" i="25"/>
  <c r="D153" i="32" s="1"/>
  <c r="C1303" i="25"/>
  <c r="B1303" i="25"/>
  <c r="C153" i="32" s="1"/>
  <c r="A1301" i="25" l="1"/>
  <c r="G1302" i="25"/>
  <c r="F1302" i="25"/>
  <c r="E1302" i="25"/>
  <c r="D1302" i="25"/>
  <c r="D152" i="32" s="1"/>
  <c r="C1302" i="25"/>
  <c r="B1302" i="25"/>
  <c r="C152" i="32" s="1"/>
  <c r="A1300" i="25" l="1"/>
  <c r="G1301" i="25"/>
  <c r="F1301" i="25"/>
  <c r="E1301" i="25"/>
  <c r="D1301" i="25"/>
  <c r="D151" i="32" s="1"/>
  <c r="C1301" i="25"/>
  <c r="B1301" i="25"/>
  <c r="C151" i="32" s="1"/>
  <c r="A1299" i="25" l="1"/>
  <c r="G1300" i="25"/>
  <c r="F1300" i="25"/>
  <c r="E1300" i="25"/>
  <c r="D1300" i="25"/>
  <c r="D150" i="32" s="1"/>
  <c r="C1300" i="25"/>
  <c r="B1300" i="25"/>
  <c r="C150" i="32" s="1"/>
  <c r="A1298" i="25" l="1"/>
  <c r="G1299" i="25"/>
  <c r="F1299" i="25"/>
  <c r="E1299" i="25"/>
  <c r="D1299" i="25"/>
  <c r="D149" i="32" s="1"/>
  <c r="C1299" i="25"/>
  <c r="B1299" i="25"/>
  <c r="C149" i="32" s="1"/>
  <c r="A1297" i="25" l="1"/>
  <c r="G1298" i="25"/>
  <c r="F1298" i="25"/>
  <c r="E1298" i="25"/>
  <c r="D1298" i="25"/>
  <c r="D148" i="32" s="1"/>
  <c r="C1298" i="25"/>
  <c r="B1298" i="25"/>
  <c r="C148" i="32" s="1"/>
  <c r="A1296" i="25" l="1"/>
  <c r="G1297" i="25"/>
  <c r="F1297" i="25"/>
  <c r="E1297" i="25"/>
  <c r="D1297" i="25"/>
  <c r="D147" i="32" s="1"/>
  <c r="C1297" i="25"/>
  <c r="B1297" i="25"/>
  <c r="C147" i="32" s="1"/>
  <c r="A1295" i="25" l="1"/>
  <c r="G1296" i="25"/>
  <c r="F1296" i="25"/>
  <c r="E1296" i="25"/>
  <c r="D1296" i="25"/>
  <c r="D146" i="32" s="1"/>
  <c r="C1296" i="25"/>
  <c r="B1296" i="25"/>
  <c r="C146" i="32" s="1"/>
  <c r="A1294" i="25" l="1"/>
  <c r="G1295" i="25"/>
  <c r="F1295" i="25"/>
  <c r="E1295" i="25"/>
  <c r="D1295" i="25"/>
  <c r="D145" i="32" s="1"/>
  <c r="C1295" i="25"/>
  <c r="B1295" i="25"/>
  <c r="C145" i="32" s="1"/>
  <c r="A1293" i="25" l="1"/>
  <c r="G1294" i="25"/>
  <c r="F1294" i="25"/>
  <c r="E1294" i="25"/>
  <c r="D1294" i="25"/>
  <c r="D144" i="32" s="1"/>
  <c r="C1294" i="25"/>
  <c r="B1294" i="25"/>
  <c r="C144" i="32" s="1"/>
  <c r="A1292" i="25" l="1"/>
  <c r="G1293" i="25"/>
  <c r="F1293" i="25"/>
  <c r="E1293" i="25"/>
  <c r="D1293" i="25"/>
  <c r="D143" i="32" s="1"/>
  <c r="C1293" i="25"/>
  <c r="B1293" i="25"/>
  <c r="C143" i="32" s="1"/>
  <c r="A1291" i="25" l="1"/>
  <c r="G1292" i="25"/>
  <c r="F1292" i="25"/>
  <c r="E1292" i="25"/>
  <c r="D1292" i="25"/>
  <c r="D142" i="32" s="1"/>
  <c r="C1292" i="25"/>
  <c r="B1292" i="25"/>
  <c r="C142" i="32" s="1"/>
  <c r="A1290" i="25" l="1"/>
  <c r="G1291" i="25"/>
  <c r="F1291" i="25"/>
  <c r="E1291" i="25"/>
  <c r="D1291" i="25"/>
  <c r="D141" i="32" s="1"/>
  <c r="C1291" i="25"/>
  <c r="B1291" i="25"/>
  <c r="C141" i="32" s="1"/>
  <c r="A1289" i="25" l="1"/>
  <c r="G1290" i="25"/>
  <c r="F1290" i="25"/>
  <c r="E1290" i="25"/>
  <c r="D1290" i="25"/>
  <c r="D140" i="32" s="1"/>
  <c r="C1290" i="25"/>
  <c r="B1290" i="25"/>
  <c r="C140" i="32" s="1"/>
  <c r="A1288" i="25" l="1"/>
  <c r="G1289" i="25"/>
  <c r="F1289" i="25"/>
  <c r="E1289" i="25"/>
  <c r="D1289" i="25"/>
  <c r="D139" i="32" s="1"/>
  <c r="C1289" i="25"/>
  <c r="B1289" i="25"/>
  <c r="C139" i="32" s="1"/>
  <c r="A1287" i="25" l="1"/>
  <c r="G1288" i="25"/>
  <c r="F1288" i="25"/>
  <c r="E1288" i="25"/>
  <c r="D1288" i="25"/>
  <c r="D138" i="32" s="1"/>
  <c r="C1288" i="25"/>
  <c r="B1288" i="25"/>
  <c r="C138" i="32" s="1"/>
  <c r="A1286" i="25" l="1"/>
  <c r="G1287" i="25"/>
  <c r="F1287" i="25"/>
  <c r="E1287" i="25"/>
  <c r="D1287" i="25"/>
  <c r="D137" i="32" s="1"/>
  <c r="C1287" i="25"/>
  <c r="B1287" i="25"/>
  <c r="C137" i="32" s="1"/>
  <c r="A1285" i="25" l="1"/>
  <c r="G1286" i="25"/>
  <c r="F1286" i="25"/>
  <c r="E1286" i="25"/>
  <c r="D1286" i="25"/>
  <c r="D136" i="32" s="1"/>
  <c r="C1286" i="25"/>
  <c r="B1286" i="25"/>
  <c r="C136" i="32" s="1"/>
  <c r="A1284" i="25" l="1"/>
  <c r="G1285" i="25"/>
  <c r="F1285" i="25"/>
  <c r="E1285" i="25"/>
  <c r="D1285" i="25"/>
  <c r="D135" i="32" s="1"/>
  <c r="C1285" i="25"/>
  <c r="B1285" i="25"/>
  <c r="C135" i="32" s="1"/>
  <c r="A1283" i="25" l="1"/>
  <c r="G1284" i="25"/>
  <c r="F1284" i="25"/>
  <c r="E1284" i="25"/>
  <c r="D1284" i="25"/>
  <c r="D134" i="32" s="1"/>
  <c r="C1284" i="25"/>
  <c r="B1284" i="25"/>
  <c r="C134" i="32" s="1"/>
  <c r="A1282" i="25" l="1"/>
  <c r="G1283" i="25"/>
  <c r="F1283" i="25"/>
  <c r="E1283" i="25"/>
  <c r="D1283" i="25"/>
  <c r="D133" i="32" s="1"/>
  <c r="C1283" i="25"/>
  <c r="B1283" i="25"/>
  <c r="C133" i="32" s="1"/>
  <c r="A1281" i="25" l="1"/>
  <c r="G1282" i="25"/>
  <c r="F1282" i="25"/>
  <c r="E1282" i="25"/>
  <c r="D1282" i="25"/>
  <c r="D132" i="32" s="1"/>
  <c r="C1282" i="25"/>
  <c r="B1282" i="25"/>
  <c r="C132" i="32" s="1"/>
  <c r="A1280" i="25" l="1"/>
  <c r="G1281" i="25"/>
  <c r="F1281" i="25"/>
  <c r="E1281" i="25"/>
  <c r="D1281" i="25"/>
  <c r="D131" i="32" s="1"/>
  <c r="C1281" i="25"/>
  <c r="B1281" i="25"/>
  <c r="C131" i="32" s="1"/>
  <c r="A1279" i="25" l="1"/>
  <c r="G1280" i="25"/>
  <c r="F1280" i="25"/>
  <c r="E1280" i="25"/>
  <c r="D1280" i="25"/>
  <c r="D130" i="32" s="1"/>
  <c r="C1280" i="25"/>
  <c r="B1280" i="25"/>
  <c r="C130" i="32" s="1"/>
  <c r="A1278" i="25" l="1"/>
  <c r="G1279" i="25"/>
  <c r="F1279" i="25"/>
  <c r="E1279" i="25"/>
  <c r="D1279" i="25"/>
  <c r="D129" i="32" s="1"/>
  <c r="C1279" i="25"/>
  <c r="B1279" i="25"/>
  <c r="C129" i="32" s="1"/>
  <c r="A1277" i="25" l="1"/>
  <c r="G1278" i="25"/>
  <c r="F1278" i="25"/>
  <c r="E1278" i="25"/>
  <c r="D1278" i="25"/>
  <c r="D128" i="32" s="1"/>
  <c r="C1278" i="25"/>
  <c r="B1278" i="25"/>
  <c r="C128" i="32" s="1"/>
  <c r="A1276" i="25" l="1"/>
  <c r="G1277" i="25"/>
  <c r="F1277" i="25"/>
  <c r="E1277" i="25"/>
  <c r="D1277" i="25"/>
  <c r="D127" i="32" s="1"/>
  <c r="C1277" i="25"/>
  <c r="B1277" i="25"/>
  <c r="C127" i="32" s="1"/>
  <c r="A1275" i="25" l="1"/>
  <c r="G1276" i="25"/>
  <c r="F1276" i="25"/>
  <c r="E1276" i="25"/>
  <c r="D1276" i="25"/>
  <c r="D126" i="32" s="1"/>
  <c r="C1276" i="25"/>
  <c r="B1276" i="25"/>
  <c r="C126" i="32" s="1"/>
  <c r="A1274" i="25" l="1"/>
  <c r="G1275" i="25"/>
  <c r="F1275" i="25"/>
  <c r="E1275" i="25"/>
  <c r="D1275" i="25"/>
  <c r="D125" i="32" s="1"/>
  <c r="C1275" i="25"/>
  <c r="B1275" i="25"/>
  <c r="C125" i="32" s="1"/>
  <c r="A1273" i="25" l="1"/>
  <c r="G1274" i="25"/>
  <c r="F1274" i="25"/>
  <c r="E1274" i="25"/>
  <c r="D1274" i="25"/>
  <c r="D124" i="32" s="1"/>
  <c r="C1274" i="25"/>
  <c r="B1274" i="25"/>
  <c r="C124" i="32" s="1"/>
  <c r="A1272" i="25" l="1"/>
  <c r="G1273" i="25"/>
  <c r="F1273" i="25"/>
  <c r="E1273" i="25"/>
  <c r="D1273" i="25"/>
  <c r="D123" i="32" s="1"/>
  <c r="C1273" i="25"/>
  <c r="B1273" i="25"/>
  <c r="C123" i="32" s="1"/>
  <c r="A1271" i="25" l="1"/>
  <c r="G1272" i="25"/>
  <c r="F1272" i="25"/>
  <c r="E1272" i="25"/>
  <c r="D1272" i="25"/>
  <c r="D122" i="32" s="1"/>
  <c r="C1272" i="25"/>
  <c r="B1272" i="25"/>
  <c r="C122" i="32" s="1"/>
  <c r="A1270" i="25" l="1"/>
  <c r="G1271" i="25"/>
  <c r="F1271" i="25"/>
  <c r="E1271" i="25"/>
  <c r="D1271" i="25"/>
  <c r="D121" i="32" s="1"/>
  <c r="C1271" i="25"/>
  <c r="B1271" i="25"/>
  <c r="C121" i="32" s="1"/>
  <c r="A1269" i="25" l="1"/>
  <c r="G1270" i="25"/>
  <c r="F1270" i="25"/>
  <c r="E1270" i="25"/>
  <c r="D1270" i="25"/>
  <c r="D120" i="32" s="1"/>
  <c r="C1270" i="25"/>
  <c r="B1270" i="25"/>
  <c r="C120" i="32" s="1"/>
  <c r="A1268" i="25" l="1"/>
  <c r="G1269" i="25"/>
  <c r="F1269" i="25"/>
  <c r="E1269" i="25"/>
  <c r="D1269" i="25"/>
  <c r="D119" i="32" s="1"/>
  <c r="C1269" i="25"/>
  <c r="B1269" i="25"/>
  <c r="C119" i="32" s="1"/>
  <c r="A1267" i="25" l="1"/>
  <c r="G1268" i="25"/>
  <c r="F1268" i="25"/>
  <c r="E1268" i="25"/>
  <c r="D1268" i="25"/>
  <c r="D118" i="32" s="1"/>
  <c r="C1268" i="25"/>
  <c r="B1268" i="25"/>
  <c r="C118" i="32" s="1"/>
  <c r="A1266" i="25" l="1"/>
  <c r="G1267" i="25"/>
  <c r="F1267" i="25"/>
  <c r="E1267" i="25"/>
  <c r="D1267" i="25"/>
  <c r="D117" i="32" s="1"/>
  <c r="C1267" i="25"/>
  <c r="B1267" i="25"/>
  <c r="C117" i="32" s="1"/>
  <c r="A1265" i="25" l="1"/>
  <c r="G1266" i="25"/>
  <c r="F1266" i="25"/>
  <c r="E1266" i="25"/>
  <c r="D1266" i="25"/>
  <c r="D116" i="32" s="1"/>
  <c r="C1266" i="25"/>
  <c r="B1266" i="25"/>
  <c r="C116" i="32" s="1"/>
  <c r="A1264" i="25" l="1"/>
  <c r="G1265" i="25"/>
  <c r="F1265" i="25"/>
  <c r="E1265" i="25"/>
  <c r="D1265" i="25"/>
  <c r="D115" i="32" s="1"/>
  <c r="C1265" i="25"/>
  <c r="B1265" i="25"/>
  <c r="C115" i="32" s="1"/>
  <c r="A1263" i="25" l="1"/>
  <c r="G1264" i="25"/>
  <c r="F1264" i="25"/>
  <c r="E1264" i="25"/>
  <c r="D1264" i="25"/>
  <c r="D114" i="32" s="1"/>
  <c r="C1264" i="25"/>
  <c r="B1264" i="25"/>
  <c r="C114" i="32" s="1"/>
  <c r="A1262" i="25" l="1"/>
  <c r="G1263" i="25"/>
  <c r="F1263" i="25"/>
  <c r="E1263" i="25"/>
  <c r="D1263" i="25"/>
  <c r="D113" i="32" s="1"/>
  <c r="C1263" i="25"/>
  <c r="B1263" i="25"/>
  <c r="C113" i="32" s="1"/>
  <c r="A1261" i="25" l="1"/>
  <c r="G1262" i="25"/>
  <c r="F1262" i="25"/>
  <c r="E1262" i="25"/>
  <c r="D1262" i="25"/>
  <c r="D112" i="32" s="1"/>
  <c r="C1262" i="25"/>
  <c r="B1262" i="25"/>
  <c r="C112" i="32" s="1"/>
  <c r="A1260" i="25" l="1"/>
  <c r="G1261" i="25"/>
  <c r="F1261" i="25"/>
  <c r="E1261" i="25"/>
  <c r="D1261" i="25"/>
  <c r="D111" i="32" s="1"/>
  <c r="C1261" i="25"/>
  <c r="B1261" i="25"/>
  <c r="C111" i="32" s="1"/>
  <c r="A1259" i="25" l="1"/>
  <c r="G1260" i="25"/>
  <c r="F1260" i="25"/>
  <c r="E1260" i="25"/>
  <c r="D1260" i="25"/>
  <c r="D110" i="32" s="1"/>
  <c r="C1260" i="25"/>
  <c r="B1260" i="25"/>
  <c r="C110" i="32" s="1"/>
  <c r="A1258" i="25" l="1"/>
  <c r="G1259" i="25"/>
  <c r="F1259" i="25"/>
  <c r="E1259" i="25"/>
  <c r="D1259" i="25"/>
  <c r="D109" i="32" s="1"/>
  <c r="C1259" i="25"/>
  <c r="B1259" i="25"/>
  <c r="C109" i="32" s="1"/>
  <c r="A1257" i="25" l="1"/>
  <c r="G1258" i="25"/>
  <c r="F1258" i="25"/>
  <c r="E1258" i="25"/>
  <c r="D1258" i="25"/>
  <c r="D108" i="32" s="1"/>
  <c r="C1258" i="25"/>
  <c r="B1258" i="25"/>
  <c r="C108" i="32" s="1"/>
  <c r="A1256" i="25" l="1"/>
  <c r="G1257" i="25"/>
  <c r="F1257" i="25"/>
  <c r="E1257" i="25"/>
  <c r="D1257" i="25"/>
  <c r="D107" i="32" s="1"/>
  <c r="C1257" i="25"/>
  <c r="B1257" i="25"/>
  <c r="C107" i="32" s="1"/>
  <c r="A1255" i="25" l="1"/>
  <c r="G1256" i="25"/>
  <c r="F1256" i="25"/>
  <c r="E1256" i="25"/>
  <c r="D1256" i="25"/>
  <c r="D106" i="32" s="1"/>
  <c r="C1256" i="25"/>
  <c r="B1256" i="25"/>
  <c r="C106" i="32" s="1"/>
  <c r="A1254" i="25" l="1"/>
  <c r="G1255" i="25"/>
  <c r="F1255" i="25"/>
  <c r="E1255" i="25"/>
  <c r="D1255" i="25"/>
  <c r="D105" i="32" s="1"/>
  <c r="C1255" i="25"/>
  <c r="B1255" i="25"/>
  <c r="C105" i="32" s="1"/>
  <c r="A1253" i="25" l="1"/>
  <c r="G1254" i="25"/>
  <c r="F1254" i="25"/>
  <c r="E1254" i="25"/>
  <c r="D1254" i="25"/>
  <c r="D104" i="32" s="1"/>
  <c r="C1254" i="25"/>
  <c r="B1254" i="25"/>
  <c r="C104" i="32" s="1"/>
  <c r="A1252" i="25" l="1"/>
  <c r="G1253" i="25"/>
  <c r="F1253" i="25"/>
  <c r="E1253" i="25"/>
  <c r="D1253" i="25"/>
  <c r="D103" i="32" s="1"/>
  <c r="C1253" i="25"/>
  <c r="B1253" i="25"/>
  <c r="C103" i="32" s="1"/>
  <c r="A1251" i="25" l="1"/>
  <c r="G1252" i="25"/>
  <c r="F1252" i="25"/>
  <c r="E1252" i="25"/>
  <c r="D1252" i="25"/>
  <c r="D102" i="32" s="1"/>
  <c r="C1252" i="25"/>
  <c r="B1252" i="25"/>
  <c r="C102" i="32" s="1"/>
  <c r="A1250" i="25" l="1"/>
  <c r="G1251" i="25"/>
  <c r="F1251" i="25"/>
  <c r="E1251" i="25"/>
  <c r="D1251" i="25"/>
  <c r="D101" i="32" s="1"/>
  <c r="C1251" i="25"/>
  <c r="B1251" i="25"/>
  <c r="C101" i="32" s="1"/>
  <c r="A1249" i="25" l="1"/>
  <c r="G1250" i="25"/>
  <c r="F1250" i="25"/>
  <c r="E1250" i="25"/>
  <c r="D1250" i="25"/>
  <c r="D100" i="32" s="1"/>
  <c r="C1250" i="25"/>
  <c r="B1250" i="25"/>
  <c r="C100" i="32" s="1"/>
  <c r="A1248" i="25" l="1"/>
  <c r="G1249" i="25"/>
  <c r="F1249" i="25"/>
  <c r="E1249" i="25"/>
  <c r="D1249" i="25"/>
  <c r="D99" i="32" s="1"/>
  <c r="C1249" i="25"/>
  <c r="B1249" i="25"/>
  <c r="C99" i="32" s="1"/>
  <c r="A1247" i="25" l="1"/>
  <c r="G1248" i="25"/>
  <c r="F1248" i="25"/>
  <c r="E1248" i="25"/>
  <c r="D1248" i="25"/>
  <c r="D98" i="32" s="1"/>
  <c r="C1248" i="25"/>
  <c r="B1248" i="25"/>
  <c r="C98" i="32" s="1"/>
  <c r="A1246" i="25" l="1"/>
  <c r="G1247" i="25"/>
  <c r="F1247" i="25"/>
  <c r="E1247" i="25"/>
  <c r="D1247" i="25"/>
  <c r="D97" i="32" s="1"/>
  <c r="C1247" i="25"/>
  <c r="B1247" i="25"/>
  <c r="C97" i="32" s="1"/>
  <c r="A1245" i="25" l="1"/>
  <c r="G1246" i="25"/>
  <c r="F1246" i="25"/>
  <c r="E1246" i="25"/>
  <c r="D1246" i="25"/>
  <c r="D96" i="32" s="1"/>
  <c r="C1246" i="25"/>
  <c r="B1246" i="25"/>
  <c r="C96" i="32" s="1"/>
  <c r="A1244" i="25" l="1"/>
  <c r="G1245" i="25"/>
  <c r="F1245" i="25"/>
  <c r="E1245" i="25"/>
  <c r="D1245" i="25"/>
  <c r="D95" i="32" s="1"/>
  <c r="C1245" i="25"/>
  <c r="B1245" i="25"/>
  <c r="C95" i="32" s="1"/>
  <c r="A1243" i="25" l="1"/>
  <c r="G1244" i="25"/>
  <c r="F1244" i="25"/>
  <c r="E1244" i="25"/>
  <c r="D1244" i="25"/>
  <c r="D94" i="32" s="1"/>
  <c r="C1244" i="25"/>
  <c r="B1244" i="25"/>
  <c r="C94" i="32" s="1"/>
  <c r="A1242" i="25" l="1"/>
  <c r="G1243" i="25"/>
  <c r="F1243" i="25"/>
  <c r="E1243" i="25"/>
  <c r="D1243" i="25"/>
  <c r="D93" i="32" s="1"/>
  <c r="C1243" i="25"/>
  <c r="B1243" i="25"/>
  <c r="C93" i="32" s="1"/>
  <c r="A1241" i="25" l="1"/>
  <c r="G1242" i="25"/>
  <c r="F1242" i="25"/>
  <c r="E1242" i="25"/>
  <c r="D1242" i="25"/>
  <c r="D92" i="32" s="1"/>
  <c r="C1242" i="25"/>
  <c r="B1242" i="25"/>
  <c r="C92" i="32" s="1"/>
  <c r="A1240" i="25" l="1"/>
  <c r="G1241" i="25"/>
  <c r="F1241" i="25"/>
  <c r="E1241" i="25"/>
  <c r="D1241" i="25"/>
  <c r="D91" i="32" s="1"/>
  <c r="C1241" i="25"/>
  <c r="B1241" i="25"/>
  <c r="C91" i="32" s="1"/>
  <c r="A1239" i="25" l="1"/>
  <c r="G1240" i="25"/>
  <c r="F1240" i="25"/>
  <c r="E1240" i="25"/>
  <c r="D1240" i="25"/>
  <c r="D90" i="32" s="1"/>
  <c r="C1240" i="25"/>
  <c r="B1240" i="25"/>
  <c r="C90" i="32" s="1"/>
  <c r="A1238" i="25" l="1"/>
  <c r="G1239" i="25"/>
  <c r="F1239" i="25"/>
  <c r="E1239" i="25"/>
  <c r="D1239" i="25"/>
  <c r="D89" i="32" s="1"/>
  <c r="C1239" i="25"/>
  <c r="B1239" i="25"/>
  <c r="C89" i="32" s="1"/>
  <c r="A1237" i="25" l="1"/>
  <c r="G1238" i="25"/>
  <c r="F1238" i="25"/>
  <c r="E1238" i="25"/>
  <c r="D1238" i="25"/>
  <c r="D88" i="32" s="1"/>
  <c r="C1238" i="25"/>
  <c r="B1238" i="25"/>
  <c r="C88" i="32" s="1"/>
  <c r="A1236" i="25" l="1"/>
  <c r="G1237" i="25"/>
  <c r="F1237" i="25"/>
  <c r="E1237" i="25"/>
  <c r="D1237" i="25"/>
  <c r="D87" i="32" s="1"/>
  <c r="C1237" i="25"/>
  <c r="B1237" i="25"/>
  <c r="C87" i="32" s="1"/>
  <c r="A1235" i="25" l="1"/>
  <c r="G1236" i="25"/>
  <c r="F1236" i="25"/>
  <c r="E1236" i="25"/>
  <c r="D1236" i="25"/>
  <c r="D86" i="32" s="1"/>
  <c r="C1236" i="25"/>
  <c r="B1236" i="25"/>
  <c r="C86" i="32" s="1"/>
  <c r="A1234" i="25" l="1"/>
  <c r="G1235" i="25"/>
  <c r="F1235" i="25"/>
  <c r="E1235" i="25"/>
  <c r="D1235" i="25"/>
  <c r="D85" i="32" s="1"/>
  <c r="C1235" i="25"/>
  <c r="B1235" i="25"/>
  <c r="C85" i="32" s="1"/>
  <c r="A1233" i="25" l="1"/>
  <c r="G1234" i="25"/>
  <c r="F1234" i="25"/>
  <c r="E1234" i="25"/>
  <c r="D1234" i="25"/>
  <c r="D84" i="32" s="1"/>
  <c r="C1234" i="25"/>
  <c r="B1234" i="25"/>
  <c r="C84" i="32" s="1"/>
  <c r="A1232" i="25" l="1"/>
  <c r="G1233" i="25"/>
  <c r="F1233" i="25"/>
  <c r="E1233" i="25"/>
  <c r="D1233" i="25"/>
  <c r="D83" i="32" s="1"/>
  <c r="C1233" i="25"/>
  <c r="B1233" i="25"/>
  <c r="C83" i="32" s="1"/>
  <c r="A1231" i="25" l="1"/>
  <c r="G1232" i="25"/>
  <c r="F1232" i="25"/>
  <c r="E1232" i="25"/>
  <c r="D1232" i="25"/>
  <c r="D82" i="32" s="1"/>
  <c r="C1232" i="25"/>
  <c r="B1232" i="25"/>
  <c r="C82" i="32" s="1"/>
  <c r="A1230" i="25" l="1"/>
  <c r="G1231" i="25"/>
  <c r="F1231" i="25"/>
  <c r="E1231" i="25"/>
  <c r="D1231" i="25"/>
  <c r="D81" i="32" s="1"/>
  <c r="C1231" i="25"/>
  <c r="B1231" i="25"/>
  <c r="C81" i="32" s="1"/>
  <c r="A1229" i="25" l="1"/>
  <c r="G1230" i="25"/>
  <c r="F1230" i="25"/>
  <c r="E1230" i="25"/>
  <c r="D1230" i="25"/>
  <c r="D80" i="32" s="1"/>
  <c r="C1230" i="25"/>
  <c r="B1230" i="25"/>
  <c r="C80" i="32" s="1"/>
  <c r="A1228" i="25" l="1"/>
  <c r="G1229" i="25"/>
  <c r="F1229" i="25"/>
  <c r="E1229" i="25"/>
  <c r="D1229" i="25"/>
  <c r="D79" i="32" s="1"/>
  <c r="C1229" i="25"/>
  <c r="B1229" i="25"/>
  <c r="C79" i="32" s="1"/>
  <c r="A1227" i="25" l="1"/>
  <c r="G1228" i="25"/>
  <c r="F1228" i="25"/>
  <c r="E1228" i="25"/>
  <c r="D1228" i="25"/>
  <c r="D78" i="32" s="1"/>
  <c r="C1228" i="25"/>
  <c r="B1228" i="25"/>
  <c r="C78" i="32" s="1"/>
  <c r="A1226" i="25" l="1"/>
  <c r="G1227" i="25"/>
  <c r="F1227" i="25"/>
  <c r="E1227" i="25"/>
  <c r="D1227" i="25"/>
  <c r="D77" i="32" s="1"/>
  <c r="C1227" i="25"/>
  <c r="B1227" i="25"/>
  <c r="C77" i="32" s="1"/>
  <c r="A1225" i="25" l="1"/>
  <c r="G1226" i="25"/>
  <c r="F1226" i="25"/>
  <c r="E1226" i="25"/>
  <c r="D1226" i="25"/>
  <c r="D76" i="32" s="1"/>
  <c r="C1226" i="25"/>
  <c r="B1226" i="25"/>
  <c r="C76" i="32" s="1"/>
  <c r="A1224" i="25" l="1"/>
  <c r="G1225" i="25"/>
  <c r="F1225" i="25"/>
  <c r="E1225" i="25"/>
  <c r="D1225" i="25"/>
  <c r="D75" i="32" s="1"/>
  <c r="C1225" i="25"/>
  <c r="B1225" i="25"/>
  <c r="C75" i="32" s="1"/>
  <c r="A1223" i="25" l="1"/>
  <c r="G1224" i="25"/>
  <c r="F1224" i="25"/>
  <c r="E1224" i="25"/>
  <c r="D1224" i="25"/>
  <c r="D74" i="32" s="1"/>
  <c r="C1224" i="25"/>
  <c r="B1224" i="25"/>
  <c r="C74" i="32" s="1"/>
  <c r="A1222" i="25" l="1"/>
  <c r="G1223" i="25"/>
  <c r="F1223" i="25"/>
  <c r="E1223" i="25"/>
  <c r="D1223" i="25"/>
  <c r="D73" i="32" s="1"/>
  <c r="C1223" i="25"/>
  <c r="B1223" i="25"/>
  <c r="C73" i="32" s="1"/>
  <c r="A1221" i="25" l="1"/>
  <c r="G1222" i="25"/>
  <c r="F1222" i="25"/>
  <c r="E1222" i="25"/>
  <c r="D1222" i="25"/>
  <c r="D72" i="32" s="1"/>
  <c r="C1222" i="25"/>
  <c r="B1222" i="25"/>
  <c r="C72" i="32" s="1"/>
  <c r="A1220" i="25" l="1"/>
  <c r="G1221" i="25"/>
  <c r="F1221" i="25"/>
  <c r="E1221" i="25"/>
  <c r="D1221" i="25"/>
  <c r="D71" i="32" s="1"/>
  <c r="C1221" i="25"/>
  <c r="B1221" i="25"/>
  <c r="C71" i="32" s="1"/>
  <c r="A1219" i="25" l="1"/>
  <c r="G1220" i="25"/>
  <c r="F1220" i="25"/>
  <c r="E1220" i="25"/>
  <c r="D1220" i="25"/>
  <c r="D70" i="32" s="1"/>
  <c r="C1220" i="25"/>
  <c r="B1220" i="25"/>
  <c r="C70" i="32" s="1"/>
  <c r="A1218" i="25" l="1"/>
  <c r="G1219" i="25"/>
  <c r="F1219" i="25"/>
  <c r="E1219" i="25"/>
  <c r="D1219" i="25"/>
  <c r="D69" i="32" s="1"/>
  <c r="C1219" i="25"/>
  <c r="B1219" i="25"/>
  <c r="C69" i="32" s="1"/>
  <c r="A1217" i="25" l="1"/>
  <c r="G1218" i="25"/>
  <c r="F1218" i="25"/>
  <c r="E1218" i="25"/>
  <c r="D1218" i="25"/>
  <c r="D68" i="32" s="1"/>
  <c r="C1218" i="25"/>
  <c r="B1218" i="25"/>
  <c r="C68" i="32" s="1"/>
  <c r="A1216" i="25" l="1"/>
  <c r="G1217" i="25"/>
  <c r="F1217" i="25"/>
  <c r="E1217" i="25"/>
  <c r="D1217" i="25"/>
  <c r="D67" i="32" s="1"/>
  <c r="C1217" i="25"/>
  <c r="B1217" i="25"/>
  <c r="C67" i="32" s="1"/>
  <c r="A1215" i="25" l="1"/>
  <c r="G1216" i="25"/>
  <c r="F1216" i="25"/>
  <c r="E1216" i="25"/>
  <c r="D1216" i="25"/>
  <c r="D66" i="32" s="1"/>
  <c r="C1216" i="25"/>
  <c r="B1216" i="25"/>
  <c r="C66" i="32" s="1"/>
  <c r="A1214" i="25" l="1"/>
  <c r="G1215" i="25"/>
  <c r="F1215" i="25"/>
  <c r="E1215" i="25"/>
  <c r="D1215" i="25"/>
  <c r="D65" i="32" s="1"/>
  <c r="C1215" i="25"/>
  <c r="B1215" i="25"/>
  <c r="C65" i="32" s="1"/>
  <c r="A1213" i="25" l="1"/>
  <c r="G1214" i="25"/>
  <c r="F1214" i="25"/>
  <c r="E1214" i="25"/>
  <c r="D1214" i="25"/>
  <c r="D64" i="32" s="1"/>
  <c r="C1214" i="25"/>
  <c r="B1214" i="25"/>
  <c r="C64" i="32" s="1"/>
  <c r="A1212" i="25" l="1"/>
  <c r="G1213" i="25"/>
  <c r="F1213" i="25"/>
  <c r="E1213" i="25"/>
  <c r="D1213" i="25"/>
  <c r="D63" i="32" s="1"/>
  <c r="C1213" i="25"/>
  <c r="B1213" i="25"/>
  <c r="C63" i="32" s="1"/>
  <c r="A1211" i="25" l="1"/>
  <c r="G1212" i="25"/>
  <c r="F1212" i="25"/>
  <c r="E1212" i="25"/>
  <c r="D1212" i="25"/>
  <c r="D62" i="32" s="1"/>
  <c r="C1212" i="25"/>
  <c r="B1212" i="25"/>
  <c r="C62" i="32" s="1"/>
  <c r="A1210" i="25" l="1"/>
  <c r="G1211" i="25"/>
  <c r="F1211" i="25"/>
  <c r="E1211" i="25"/>
  <c r="D1211" i="25"/>
  <c r="D61" i="32" s="1"/>
  <c r="C1211" i="25"/>
  <c r="B1211" i="25"/>
  <c r="C61" i="32" s="1"/>
  <c r="A1209" i="25" l="1"/>
  <c r="G1210" i="25"/>
  <c r="F1210" i="25"/>
  <c r="E1210" i="25"/>
  <c r="D1210" i="25"/>
  <c r="D60" i="32" s="1"/>
  <c r="C1210" i="25"/>
  <c r="B1210" i="25"/>
  <c r="C60" i="32" s="1"/>
  <c r="A1208" i="25" l="1"/>
  <c r="G1209" i="25"/>
  <c r="F1209" i="25"/>
  <c r="E1209" i="25"/>
  <c r="D1209" i="25"/>
  <c r="D59" i="32" s="1"/>
  <c r="C1209" i="25"/>
  <c r="B1209" i="25"/>
  <c r="C59" i="32" s="1"/>
  <c r="A1207" i="25" l="1"/>
  <c r="G1208" i="25"/>
  <c r="F1208" i="25"/>
  <c r="E1208" i="25"/>
  <c r="D1208" i="25"/>
  <c r="D58" i="32" s="1"/>
  <c r="C1208" i="25"/>
  <c r="B1208" i="25"/>
  <c r="C58" i="32" s="1"/>
  <c r="A1206" i="25" l="1"/>
  <c r="G1207" i="25"/>
  <c r="F1207" i="25"/>
  <c r="E1207" i="25"/>
  <c r="D1207" i="25"/>
  <c r="D57" i="32" s="1"/>
  <c r="C1207" i="25"/>
  <c r="B1207" i="25"/>
  <c r="C57" i="32" s="1"/>
  <c r="A1205" i="25" l="1"/>
  <c r="G1206" i="25"/>
  <c r="F1206" i="25"/>
  <c r="E1206" i="25"/>
  <c r="D1206" i="25"/>
  <c r="D56" i="32" s="1"/>
  <c r="C1206" i="25"/>
  <c r="B1206" i="25"/>
  <c r="C56" i="32" s="1"/>
  <c r="A1204" i="25" l="1"/>
  <c r="G1205" i="25"/>
  <c r="F1205" i="25"/>
  <c r="E1205" i="25"/>
  <c r="D1205" i="25"/>
  <c r="D55" i="32" s="1"/>
  <c r="C1205" i="25"/>
  <c r="B1205" i="25"/>
  <c r="C55" i="32" s="1"/>
  <c r="A1203" i="25" l="1"/>
  <c r="G1204" i="25"/>
  <c r="F1204" i="25"/>
  <c r="E1204" i="25"/>
  <c r="D1204" i="25"/>
  <c r="D54" i="32" s="1"/>
  <c r="C1204" i="25"/>
  <c r="B1204" i="25"/>
  <c r="C54" i="32" s="1"/>
  <c r="A1202" i="25" l="1"/>
  <c r="G1203" i="25"/>
  <c r="F1203" i="25"/>
  <c r="E1203" i="25"/>
  <c r="D1203" i="25"/>
  <c r="D53" i="32" s="1"/>
  <c r="C1203" i="25"/>
  <c r="B1203" i="25"/>
  <c r="C53" i="32" s="1"/>
  <c r="A1201" i="25" l="1"/>
  <c r="G1202" i="25"/>
  <c r="F1202" i="25"/>
  <c r="E1202" i="25"/>
  <c r="D1202" i="25"/>
  <c r="D52" i="32" s="1"/>
  <c r="C1202" i="25"/>
  <c r="B1202" i="25"/>
  <c r="C52" i="32" s="1"/>
  <c r="A1200" i="25" l="1"/>
  <c r="G1201" i="25"/>
  <c r="F1201" i="25"/>
  <c r="E1201" i="25"/>
  <c r="D1201" i="25"/>
  <c r="D51" i="32" s="1"/>
  <c r="C1201" i="25"/>
  <c r="B1201" i="25"/>
  <c r="C51" i="32" s="1"/>
  <c r="A1199" i="25" l="1"/>
  <c r="G1200" i="25"/>
  <c r="F1200" i="25"/>
  <c r="E1200" i="25"/>
  <c r="D1200" i="25"/>
  <c r="D50" i="32" s="1"/>
  <c r="C1200" i="25"/>
  <c r="B1200" i="25"/>
  <c r="C50" i="32" s="1"/>
  <c r="A1198" i="25" l="1"/>
  <c r="G1199" i="25"/>
  <c r="F1199" i="25"/>
  <c r="E1199" i="25"/>
  <c r="D1199" i="25"/>
  <c r="D49" i="32" s="1"/>
  <c r="C1199" i="25"/>
  <c r="B1199" i="25"/>
  <c r="C49" i="32" s="1"/>
  <c r="A1197" i="25" l="1"/>
  <c r="G1198" i="25"/>
  <c r="F1198" i="25"/>
  <c r="E1198" i="25"/>
  <c r="D1198" i="25"/>
  <c r="D48" i="32" s="1"/>
  <c r="C1198" i="25"/>
  <c r="B1198" i="25"/>
  <c r="C48" i="32" s="1"/>
  <c r="A1196" i="25" l="1"/>
  <c r="G1197" i="25"/>
  <c r="F1197" i="25"/>
  <c r="E1197" i="25"/>
  <c r="D1197" i="25"/>
  <c r="D47" i="32" s="1"/>
  <c r="C1197" i="25"/>
  <c r="B1197" i="25"/>
  <c r="C47" i="32" s="1"/>
  <c r="A1195" i="25" l="1"/>
  <c r="G1196" i="25"/>
  <c r="F1196" i="25"/>
  <c r="E1196" i="25"/>
  <c r="D1196" i="25"/>
  <c r="D46" i="32" s="1"/>
  <c r="C1196" i="25"/>
  <c r="B1196" i="25"/>
  <c r="C46" i="32" s="1"/>
  <c r="A1194" i="25" l="1"/>
  <c r="G1195" i="25"/>
  <c r="F1195" i="25"/>
  <c r="E1195" i="25"/>
  <c r="D1195" i="25"/>
  <c r="D45" i="32" s="1"/>
  <c r="C1195" i="25"/>
  <c r="B1195" i="25"/>
  <c r="C45" i="32" s="1"/>
  <c r="A1193" i="25" l="1"/>
  <c r="G1194" i="25"/>
  <c r="F1194" i="25"/>
  <c r="E1194" i="25"/>
  <c r="D1194" i="25"/>
  <c r="D44" i="32" s="1"/>
  <c r="C1194" i="25"/>
  <c r="B1194" i="25"/>
  <c r="C44" i="32" s="1"/>
  <c r="A1192" i="25" l="1"/>
  <c r="G1193" i="25"/>
  <c r="F1193" i="25"/>
  <c r="E1193" i="25"/>
  <c r="D1193" i="25"/>
  <c r="D43" i="32" s="1"/>
  <c r="C1193" i="25"/>
  <c r="B1193" i="25"/>
  <c r="C43" i="32" s="1"/>
  <c r="A1191" i="25" l="1"/>
  <c r="G1192" i="25"/>
  <c r="F1192" i="25"/>
  <c r="E1192" i="25"/>
  <c r="D1192" i="25"/>
  <c r="D42" i="32" s="1"/>
  <c r="C1192" i="25"/>
  <c r="B1192" i="25"/>
  <c r="C42" i="32" s="1"/>
  <c r="A1190" i="25" l="1"/>
  <c r="G1191" i="25"/>
  <c r="F1191" i="25"/>
  <c r="E1191" i="25"/>
  <c r="D1191" i="25"/>
  <c r="D41" i="32" s="1"/>
  <c r="C1191" i="25"/>
  <c r="B1191" i="25"/>
  <c r="C41" i="32" s="1"/>
  <c r="A1189" i="25" l="1"/>
  <c r="G1190" i="25"/>
  <c r="F1190" i="25"/>
  <c r="E1190" i="25"/>
  <c r="D1190" i="25"/>
  <c r="D40" i="32" s="1"/>
  <c r="C1190" i="25"/>
  <c r="B1190" i="25"/>
  <c r="C40" i="32" s="1"/>
  <c r="A1188" i="25" l="1"/>
  <c r="G1189" i="25"/>
  <c r="F1189" i="25"/>
  <c r="E1189" i="25"/>
  <c r="D1189" i="25"/>
  <c r="D39" i="32" s="1"/>
  <c r="C1189" i="25"/>
  <c r="B1189" i="25"/>
  <c r="C39" i="32" s="1"/>
  <c r="A1187" i="25" l="1"/>
  <c r="G1188" i="25"/>
  <c r="F1188" i="25"/>
  <c r="E1188" i="25"/>
  <c r="D1188" i="25"/>
  <c r="D38" i="32" s="1"/>
  <c r="C1188" i="25"/>
  <c r="B1188" i="25"/>
  <c r="C38" i="32" s="1"/>
  <c r="A1186" i="25" l="1"/>
  <c r="G1187" i="25"/>
  <c r="F1187" i="25"/>
  <c r="E1187" i="25"/>
  <c r="D1187" i="25"/>
  <c r="D37" i="32" s="1"/>
  <c r="C1187" i="25"/>
  <c r="B1187" i="25"/>
  <c r="C37" i="32" s="1"/>
  <c r="A1185" i="25" l="1"/>
  <c r="G1186" i="25"/>
  <c r="F1186" i="25"/>
  <c r="E1186" i="25"/>
  <c r="D1186" i="25"/>
  <c r="D36" i="32" s="1"/>
  <c r="C1186" i="25"/>
  <c r="B1186" i="25"/>
  <c r="C36" i="32" s="1"/>
  <c r="A1184" i="25" l="1"/>
  <c r="G1185" i="25"/>
  <c r="F1185" i="25"/>
  <c r="E1185" i="25"/>
  <c r="D1185" i="25"/>
  <c r="D35" i="32" s="1"/>
  <c r="C1185" i="25"/>
  <c r="B1185" i="25"/>
  <c r="C35" i="32" s="1"/>
  <c r="A1183" i="25" l="1"/>
  <c r="G1184" i="25"/>
  <c r="F1184" i="25"/>
  <c r="E1184" i="25"/>
  <c r="D1184" i="25"/>
  <c r="D34" i="32" s="1"/>
  <c r="C1184" i="25"/>
  <c r="B1184" i="25"/>
  <c r="C34" i="32" s="1"/>
  <c r="A1182" i="25" l="1"/>
  <c r="G1183" i="25"/>
  <c r="F1183" i="25"/>
  <c r="E1183" i="25"/>
  <c r="D1183" i="25"/>
  <c r="D33" i="32" s="1"/>
  <c r="C1183" i="25"/>
  <c r="B1183" i="25"/>
  <c r="C33" i="32" s="1"/>
  <c r="A1181" i="25" l="1"/>
  <c r="G1182" i="25"/>
  <c r="F1182" i="25"/>
  <c r="E1182" i="25"/>
  <c r="D1182" i="25"/>
  <c r="D32" i="32" s="1"/>
  <c r="C1182" i="25"/>
  <c r="B1182" i="25"/>
  <c r="C32" i="32" s="1"/>
  <c r="A1180" i="25" l="1"/>
  <c r="G1181" i="25"/>
  <c r="F1181" i="25"/>
  <c r="E1181" i="25"/>
  <c r="D1181" i="25"/>
  <c r="D31" i="32" s="1"/>
  <c r="C1181" i="25"/>
  <c r="B1181" i="25"/>
  <c r="C31" i="32" s="1"/>
  <c r="A1179" i="25" l="1"/>
  <c r="G1180" i="25"/>
  <c r="F1180" i="25"/>
  <c r="E1180" i="25"/>
  <c r="D1180" i="25"/>
  <c r="D30" i="32" s="1"/>
  <c r="C1180" i="25"/>
  <c r="B1180" i="25"/>
  <c r="C30" i="32" s="1"/>
  <c r="A1178" i="25" l="1"/>
  <c r="G1179" i="25"/>
  <c r="F1179" i="25"/>
  <c r="E1179" i="25"/>
  <c r="D1179" i="25"/>
  <c r="D29" i="32" s="1"/>
  <c r="C1179" i="25"/>
  <c r="B1179" i="25"/>
  <c r="C29" i="32" s="1"/>
  <c r="A1177" i="25" l="1"/>
  <c r="G1178" i="25"/>
  <c r="F1178" i="25"/>
  <c r="E1178" i="25"/>
  <c r="D1178" i="25"/>
  <c r="D28" i="32" s="1"/>
  <c r="C1178" i="25"/>
  <c r="B1178" i="25"/>
  <c r="C28" i="32" s="1"/>
  <c r="A1176" i="25" l="1"/>
  <c r="G1177" i="25"/>
  <c r="F1177" i="25"/>
  <c r="E1177" i="25"/>
  <c r="D1177" i="25"/>
  <c r="D27" i="32" s="1"/>
  <c r="C1177" i="25"/>
  <c r="B1177" i="25"/>
  <c r="C27" i="32" s="1"/>
  <c r="A1175" i="25" l="1"/>
  <c r="G1176" i="25"/>
  <c r="F1176" i="25"/>
  <c r="E1176" i="25"/>
  <c r="D1176" i="25"/>
  <c r="D26" i="32" s="1"/>
  <c r="C1176" i="25"/>
  <c r="B1176" i="25"/>
  <c r="C26" i="32" s="1"/>
  <c r="A1174" i="25" l="1"/>
  <c r="G1175" i="25"/>
  <c r="F1175" i="25"/>
  <c r="E1175" i="25"/>
  <c r="D1175" i="25"/>
  <c r="D25" i="32" s="1"/>
  <c r="C1175" i="25"/>
  <c r="B1175" i="25"/>
  <c r="C25" i="32" s="1"/>
  <c r="A1173" i="25" l="1"/>
  <c r="G1174" i="25"/>
  <c r="F1174" i="25"/>
  <c r="E1174" i="25"/>
  <c r="D1174" i="25"/>
  <c r="D24" i="32" s="1"/>
  <c r="C1174" i="25"/>
  <c r="B1174" i="25"/>
  <c r="C24" i="32" s="1"/>
  <c r="A1172" i="25" l="1"/>
  <c r="G1173" i="25"/>
  <c r="F1173" i="25"/>
  <c r="E1173" i="25"/>
  <c r="D1173" i="25"/>
  <c r="D23" i="32" s="1"/>
  <c r="C1173" i="25"/>
  <c r="B1173" i="25"/>
  <c r="C23" i="32" s="1"/>
  <c r="A1171" i="25" l="1"/>
  <c r="G1172" i="25"/>
  <c r="F1172" i="25"/>
  <c r="E1172" i="25"/>
  <c r="D1172" i="25"/>
  <c r="D22" i="32" s="1"/>
  <c r="C1172" i="25"/>
  <c r="B1172" i="25"/>
  <c r="C22" i="32" s="1"/>
  <c r="A1170" i="25" l="1"/>
  <c r="G1171" i="25"/>
  <c r="F1171" i="25"/>
  <c r="E1171" i="25"/>
  <c r="D1171" i="25"/>
  <c r="D21" i="32" s="1"/>
  <c r="C1171" i="25"/>
  <c r="B1171" i="25"/>
  <c r="C21" i="32" s="1"/>
  <c r="A1169" i="25" l="1"/>
  <c r="G1170" i="25"/>
  <c r="F1170" i="25"/>
  <c r="E1170" i="25"/>
  <c r="D1170" i="25"/>
  <c r="D20" i="32" s="1"/>
  <c r="C1170" i="25"/>
  <c r="B1170" i="25"/>
  <c r="C20" i="32" s="1"/>
  <c r="A1168" i="25" l="1"/>
  <c r="G1169" i="25"/>
  <c r="F1169" i="25"/>
  <c r="E1169" i="25"/>
  <c r="D1169" i="25"/>
  <c r="D19" i="32" s="1"/>
  <c r="C1169" i="25"/>
  <c r="B1169" i="25"/>
  <c r="C19" i="32" s="1"/>
  <c r="A1167" i="25" l="1"/>
  <c r="G1168" i="25"/>
  <c r="F1168" i="25"/>
  <c r="E1168" i="25"/>
  <c r="D1168" i="25"/>
  <c r="D18" i="32" s="1"/>
  <c r="C1168" i="25"/>
  <c r="B1168" i="25"/>
  <c r="C18" i="32" s="1"/>
  <c r="A1166" i="25" l="1"/>
  <c r="G1167" i="25"/>
  <c r="F1167" i="25"/>
  <c r="E1167" i="25"/>
  <c r="D1167" i="25"/>
  <c r="D17" i="32" s="1"/>
  <c r="C1167" i="25"/>
  <c r="B1167" i="25"/>
  <c r="C17" i="32" s="1"/>
  <c r="A1165" i="25" l="1"/>
  <c r="G1166" i="25"/>
  <c r="F1166" i="25"/>
  <c r="E1166" i="25"/>
  <c r="D1166" i="25"/>
  <c r="D16" i="32" s="1"/>
  <c r="C1166" i="25"/>
  <c r="B1166" i="25"/>
  <c r="C16" i="32" s="1"/>
  <c r="A1164" i="25" l="1"/>
  <c r="G1165" i="25"/>
  <c r="F1165" i="25"/>
  <c r="E1165" i="25"/>
  <c r="D1165" i="25"/>
  <c r="D15" i="32" s="1"/>
  <c r="C1165" i="25"/>
  <c r="B1165" i="25"/>
  <c r="C15" i="32" s="1"/>
  <c r="A1163" i="25" l="1"/>
  <c r="G1164" i="25"/>
  <c r="F1164" i="25"/>
  <c r="E1164" i="25"/>
  <c r="D1164" i="25"/>
  <c r="D14" i="32" s="1"/>
  <c r="C1164" i="25"/>
  <c r="B1164" i="25"/>
  <c r="C14" i="32" s="1"/>
  <c r="A1162" i="25" l="1"/>
  <c r="G1163" i="25"/>
  <c r="F1163" i="25"/>
  <c r="E1163" i="25"/>
  <c r="D1163" i="25"/>
  <c r="D13" i="32" s="1"/>
  <c r="C1163" i="25"/>
  <c r="B1163" i="25"/>
  <c r="C13" i="32" s="1"/>
  <c r="A1161" i="25" l="1"/>
  <c r="G1162" i="25"/>
  <c r="F1162" i="25"/>
  <c r="E1162" i="25"/>
  <c r="D1162" i="25"/>
  <c r="D12" i="32" s="1"/>
  <c r="C1162" i="25"/>
  <c r="B1162" i="25"/>
  <c r="C12" i="32" s="1"/>
  <c r="A1160" i="25" l="1"/>
  <c r="G1161" i="25"/>
  <c r="F1161" i="25"/>
  <c r="E1161" i="25"/>
  <c r="D1161" i="25"/>
  <c r="D11" i="32" s="1"/>
  <c r="C1161" i="25"/>
  <c r="B1161" i="25"/>
  <c r="C11" i="32" s="1"/>
  <c r="A1159" i="25" l="1"/>
  <c r="G1160" i="25"/>
  <c r="F1160" i="25"/>
  <c r="E1160" i="25"/>
  <c r="D1160" i="25"/>
  <c r="D10" i="32" s="1"/>
  <c r="C1160" i="25"/>
  <c r="B1160" i="25"/>
  <c r="C10" i="32" s="1"/>
  <c r="A1158" i="25" l="1"/>
  <c r="G1159" i="25"/>
  <c r="F1159" i="25"/>
  <c r="E1159" i="25"/>
  <c r="D1159" i="25"/>
  <c r="D9" i="32" s="1"/>
  <c r="C1159" i="25"/>
  <c r="B1159" i="25"/>
  <c r="C9" i="32" s="1"/>
  <c r="A1157" i="25" l="1"/>
  <c r="G1158" i="25"/>
  <c r="F1158" i="25"/>
  <c r="E1158" i="25"/>
  <c r="D1158" i="25"/>
  <c r="D8" i="32" s="1"/>
  <c r="C1158" i="25"/>
  <c r="B1158" i="25"/>
  <c r="C8" i="32" s="1"/>
  <c r="F41" i="26"/>
  <c r="A1156" i="25" l="1"/>
  <c r="G1157" i="25"/>
  <c r="F1157" i="25"/>
  <c r="E1157" i="25"/>
  <c r="D1157" i="25"/>
  <c r="D7" i="32" s="1"/>
  <c r="C1157" i="25"/>
  <c r="B1157" i="25"/>
  <c r="C7" i="32" s="1"/>
  <c r="F40" i="26"/>
  <c r="A1155" i="25" l="1"/>
  <c r="G1156" i="25"/>
  <c r="F1156" i="25"/>
  <c r="E1156" i="25"/>
  <c r="D1156" i="25"/>
  <c r="D6" i="32" s="1"/>
  <c r="C1156" i="25"/>
  <c r="B1156" i="25"/>
  <c r="C6" i="32" s="1"/>
  <c r="F39" i="26"/>
  <c r="A1154" i="25" l="1"/>
  <c r="G1155" i="25"/>
  <c r="F1155" i="25"/>
  <c r="E1155" i="25"/>
  <c r="D1155" i="25"/>
  <c r="D5" i="32" s="1"/>
  <c r="C1155" i="25"/>
  <c r="B1155" i="25"/>
  <c r="C5" i="32" s="1"/>
  <c r="F38" i="26"/>
  <c r="A1153" i="25" l="1"/>
  <c r="G1154" i="25"/>
  <c r="F1154" i="25"/>
  <c r="E1154" i="25"/>
  <c r="D1154" i="25"/>
  <c r="D4" i="32" s="1"/>
  <c r="C1154" i="25"/>
  <c r="B1154" i="25"/>
  <c r="C4" i="32" s="1"/>
  <c r="F37" i="26"/>
  <c r="A1152" i="25" l="1"/>
  <c r="G1153" i="25"/>
  <c r="F1153" i="25"/>
  <c r="E1153" i="25"/>
  <c r="D1153" i="25"/>
  <c r="D3" i="32" s="1"/>
  <c r="C1153" i="25"/>
  <c r="B1153" i="25"/>
  <c r="C3" i="32" s="1"/>
  <c r="F36" i="26"/>
  <c r="A1151" i="25" l="1"/>
  <c r="G1152" i="25"/>
  <c r="F1152" i="25"/>
  <c r="E1152" i="25"/>
  <c r="D1152" i="25"/>
  <c r="D2" i="32" s="1"/>
  <c r="C1152" i="25"/>
  <c r="B1152" i="25"/>
  <c r="C2" i="32" s="1"/>
  <c r="F34" i="26"/>
  <c r="F35" i="26"/>
  <c r="E2" i="32" l="1"/>
  <c r="F2" i="32"/>
  <c r="F3" i="32" s="1"/>
  <c r="F4" i="32" s="1"/>
  <c r="F5" i="32" s="1"/>
  <c r="F6" i="32" s="1"/>
  <c r="F7" i="32" s="1"/>
  <c r="F8" i="32" s="1"/>
  <c r="F9" i="32" s="1"/>
  <c r="F10" i="32" s="1"/>
  <c r="F11" i="32" s="1"/>
  <c r="F12" i="32" s="1"/>
  <c r="F13" i="32" s="1"/>
  <c r="F14" i="32" s="1"/>
  <c r="F15" i="32" s="1"/>
  <c r="F16" i="32" s="1"/>
  <c r="F17" i="32" s="1"/>
  <c r="F18" i="32" s="1"/>
  <c r="F19" i="32" s="1"/>
  <c r="F20" i="32" s="1"/>
  <c r="F21" i="32" s="1"/>
  <c r="F22" i="32" s="1"/>
  <c r="F23" i="32" s="1"/>
  <c r="F24" i="32" s="1"/>
  <c r="F25" i="32" s="1"/>
  <c r="F26" i="32" s="1"/>
  <c r="F27" i="32" s="1"/>
  <c r="F28" i="32" s="1"/>
  <c r="F29" i="32" s="1"/>
  <c r="F30" i="32" s="1"/>
  <c r="F31" i="32" s="1"/>
  <c r="F32" i="32" s="1"/>
  <c r="F33" i="32" s="1"/>
  <c r="F34" i="32" s="1"/>
  <c r="F35" i="32" s="1"/>
  <c r="F36" i="32" s="1"/>
  <c r="F37" i="32" s="1"/>
  <c r="F38" i="32" s="1"/>
  <c r="F39" i="32" s="1"/>
  <c r="F40" i="32" s="1"/>
  <c r="F41" i="32" s="1"/>
  <c r="F42" i="32" s="1"/>
  <c r="F43" i="32" s="1"/>
  <c r="F44" i="32" s="1"/>
  <c r="F45" i="32" s="1"/>
  <c r="F46" i="32" s="1"/>
  <c r="F47" i="32" s="1"/>
  <c r="F48" i="32" s="1"/>
  <c r="F49" i="32" s="1"/>
  <c r="F50" i="32" s="1"/>
  <c r="F51" i="32" s="1"/>
  <c r="F52" i="32" s="1"/>
  <c r="F53" i="32" s="1"/>
  <c r="F54" i="32" s="1"/>
  <c r="F55" i="32" s="1"/>
  <c r="F56" i="32" s="1"/>
  <c r="F57" i="32" s="1"/>
  <c r="F58" i="32" s="1"/>
  <c r="F59" i="32" s="1"/>
  <c r="F60" i="32" s="1"/>
  <c r="F61" i="32" s="1"/>
  <c r="F62" i="32" s="1"/>
  <c r="F63" i="32" s="1"/>
  <c r="F64" i="32" s="1"/>
  <c r="F65" i="32" s="1"/>
  <c r="F66" i="32" s="1"/>
  <c r="F67" i="32" s="1"/>
  <c r="F68" i="32" s="1"/>
  <c r="F69" i="32" s="1"/>
  <c r="F70" i="32" s="1"/>
  <c r="F71" i="32" s="1"/>
  <c r="F72" i="32" s="1"/>
  <c r="F73" i="32" s="1"/>
  <c r="F74" i="32" s="1"/>
  <c r="F75" i="32" s="1"/>
  <c r="F76" i="32" s="1"/>
  <c r="F77" i="32" s="1"/>
  <c r="F78" i="32" s="1"/>
  <c r="F79" i="32" s="1"/>
  <c r="F80" i="32" s="1"/>
  <c r="F81" i="32" s="1"/>
  <c r="F82" i="32" s="1"/>
  <c r="F83" i="32" s="1"/>
  <c r="F84" i="32" s="1"/>
  <c r="F85" i="32" s="1"/>
  <c r="F86" i="32" s="1"/>
  <c r="F87" i="32" s="1"/>
  <c r="F88" i="32" s="1"/>
  <c r="F89" i="32" s="1"/>
  <c r="F90" i="32" s="1"/>
  <c r="F91" i="32" s="1"/>
  <c r="F92" i="32" s="1"/>
  <c r="F93" i="32" s="1"/>
  <c r="F94" i="32" s="1"/>
  <c r="F95" i="32" s="1"/>
  <c r="F96" i="32" s="1"/>
  <c r="F97" i="32" s="1"/>
  <c r="F98" i="32" s="1"/>
  <c r="F99" i="32" s="1"/>
  <c r="F100" i="32" s="1"/>
  <c r="F101" i="32" s="1"/>
  <c r="F102" i="32" s="1"/>
  <c r="F103" i="32" s="1"/>
  <c r="F104" i="32" s="1"/>
  <c r="F105" i="32" s="1"/>
  <c r="F106" i="32" s="1"/>
  <c r="F107" i="32" s="1"/>
  <c r="F108" i="32" s="1"/>
  <c r="F109" i="32" s="1"/>
  <c r="F110" i="32" s="1"/>
  <c r="F111" i="32" s="1"/>
  <c r="F112" i="32" s="1"/>
  <c r="F113" i="32" s="1"/>
  <c r="F114" i="32" s="1"/>
  <c r="F115" i="32" s="1"/>
  <c r="F116" i="32" s="1"/>
  <c r="F117" i="32" s="1"/>
  <c r="F118" i="32" s="1"/>
  <c r="F119" i="32" s="1"/>
  <c r="F120" i="32" s="1"/>
  <c r="F121" i="32" s="1"/>
  <c r="F122" i="32" s="1"/>
  <c r="F123" i="32" s="1"/>
  <c r="F124" i="32" s="1"/>
  <c r="F125" i="32" s="1"/>
  <c r="F126" i="32" s="1"/>
  <c r="F127" i="32" s="1"/>
  <c r="F128" i="32" s="1"/>
  <c r="F129" i="32" s="1"/>
  <c r="F130" i="32" s="1"/>
  <c r="F131" i="32" s="1"/>
  <c r="F132" i="32" s="1"/>
  <c r="F133" i="32" s="1"/>
  <c r="F134" i="32" s="1"/>
  <c r="F135" i="32" s="1"/>
  <c r="F136" i="32" s="1"/>
  <c r="F137" i="32" s="1"/>
  <c r="F138" i="32" s="1"/>
  <c r="F139" i="32" s="1"/>
  <c r="F140" i="32" s="1"/>
  <c r="F141" i="32" s="1"/>
  <c r="F142" i="32" s="1"/>
  <c r="F143" i="32" s="1"/>
  <c r="F144" i="32" s="1"/>
  <c r="F145" i="32" s="1"/>
  <c r="F146" i="32" s="1"/>
  <c r="F147" i="32" s="1"/>
  <c r="F148" i="32" s="1"/>
  <c r="F149" i="32" s="1"/>
  <c r="F150" i="32" s="1"/>
  <c r="F151" i="32" s="1"/>
  <c r="F152" i="32" s="1"/>
  <c r="F153" i="32" s="1"/>
  <c r="F154" i="32" s="1"/>
  <c r="F155" i="32" s="1"/>
  <c r="F156" i="32" s="1"/>
  <c r="F157" i="32" s="1"/>
  <c r="F158" i="32" s="1"/>
  <c r="F159" i="32" s="1"/>
  <c r="F160" i="32" s="1"/>
  <c r="F161" i="32" s="1"/>
  <c r="F162" i="32" s="1"/>
  <c r="F163" i="32" s="1"/>
  <c r="F164" i="32" s="1"/>
  <c r="F165" i="32" s="1"/>
  <c r="F166" i="32" s="1"/>
  <c r="F167" i="32" s="1"/>
  <c r="F168" i="32" s="1"/>
  <c r="F169" i="32" s="1"/>
  <c r="F170" i="32" s="1"/>
  <c r="F171" i="32" s="1"/>
  <c r="F172" i="32" s="1"/>
  <c r="F173" i="32" s="1"/>
  <c r="F174" i="32" s="1"/>
  <c r="F175" i="32" s="1"/>
  <c r="F176" i="32" s="1"/>
  <c r="F177" i="32" s="1"/>
  <c r="F178" i="32" s="1"/>
  <c r="F179" i="32" s="1"/>
  <c r="F180" i="32" s="1"/>
  <c r="F181" i="32" s="1"/>
  <c r="F182" i="32" s="1"/>
  <c r="F183" i="32" s="1"/>
  <c r="F184" i="32" s="1"/>
  <c r="F185" i="32" s="1"/>
  <c r="F186" i="32" s="1"/>
  <c r="F187" i="32" s="1"/>
  <c r="F188" i="32" s="1"/>
  <c r="F189" i="32" s="1"/>
  <c r="F190" i="32" s="1"/>
  <c r="F191" i="32" s="1"/>
  <c r="F192" i="32" s="1"/>
  <c r="F193" i="32" s="1"/>
  <c r="F194" i="32" s="1"/>
  <c r="F195" i="32" s="1"/>
  <c r="F196" i="32" s="1"/>
  <c r="F197" i="32" s="1"/>
  <c r="F198" i="32" s="1"/>
  <c r="F199" i="32" s="1"/>
  <c r="F200" i="32" s="1"/>
  <c r="F201" i="32" s="1"/>
  <c r="F202" i="32" s="1"/>
  <c r="F203" i="32" s="1"/>
  <c r="F204" i="32" s="1"/>
  <c r="F205" i="32" s="1"/>
  <c r="F206" i="32" s="1"/>
  <c r="F207" i="32" s="1"/>
  <c r="F208" i="32" s="1"/>
  <c r="F209" i="32" s="1"/>
  <c r="F210" i="32" s="1"/>
  <c r="F211" i="32" s="1"/>
  <c r="F212" i="32" s="1"/>
  <c r="F213" i="32" s="1"/>
  <c r="F214" i="32" s="1"/>
  <c r="F215" i="32" s="1"/>
  <c r="F216" i="32" s="1"/>
  <c r="F217" i="32" s="1"/>
  <c r="F218" i="32" s="1"/>
  <c r="F219" i="32" s="1"/>
  <c r="F220" i="32" s="1"/>
  <c r="F221" i="32" s="1"/>
  <c r="F222" i="32" s="1"/>
  <c r="F223" i="32" s="1"/>
  <c r="F224" i="32" s="1"/>
  <c r="F225" i="32" s="1"/>
  <c r="F226" i="32" s="1"/>
  <c r="F227" i="32" s="1"/>
  <c r="F228" i="32" s="1"/>
  <c r="F229" i="32" s="1"/>
  <c r="F230" i="32" s="1"/>
  <c r="F231" i="32" s="1"/>
  <c r="A1150" i="25"/>
  <c r="G1151" i="25"/>
  <c r="F1151" i="25"/>
  <c r="E1151" i="25"/>
  <c r="D1151" i="25"/>
  <c r="C1151" i="25"/>
  <c r="B1151" i="25"/>
  <c r="A1149" i="25" l="1"/>
  <c r="G1150" i="25"/>
  <c r="F1150" i="25"/>
  <c r="E1150" i="25"/>
  <c r="D1150" i="25"/>
  <c r="C1150" i="25"/>
  <c r="B1150" i="25"/>
  <c r="G2" i="32"/>
  <c r="E3" i="32"/>
  <c r="F33" i="26"/>
  <c r="F32" i="26"/>
  <c r="E4" i="32" l="1"/>
  <c r="G3" i="32"/>
  <c r="A1148" i="25"/>
  <c r="G1149" i="25"/>
  <c r="F1149" i="25"/>
  <c r="E1149" i="25"/>
  <c r="D1149" i="25"/>
  <c r="C1149" i="25"/>
  <c r="B1149" i="25"/>
  <c r="A1147" i="25" l="1"/>
  <c r="G1148" i="25"/>
  <c r="F1148" i="25"/>
  <c r="E1148" i="25"/>
  <c r="D1148" i="25"/>
  <c r="C1148" i="25"/>
  <c r="B1148" i="25"/>
  <c r="G4" i="32"/>
  <c r="E5" i="32"/>
  <c r="F31" i="26"/>
  <c r="E6" i="32" l="1"/>
  <c r="G5" i="32"/>
  <c r="A1146" i="25"/>
  <c r="G1147" i="25"/>
  <c r="F1147" i="25"/>
  <c r="E1147" i="25"/>
  <c r="D1147" i="25"/>
  <c r="C1147" i="25"/>
  <c r="B1147" i="25"/>
  <c r="F30" i="26"/>
  <c r="F29" i="26"/>
  <c r="A1145" i="25" l="1"/>
  <c r="G1146" i="25"/>
  <c r="F1146" i="25"/>
  <c r="E1146" i="25"/>
  <c r="D1146" i="25"/>
  <c r="C1146" i="25"/>
  <c r="B1146" i="25"/>
  <c r="E7" i="32"/>
  <c r="G6" i="32"/>
  <c r="E8" i="32" l="1"/>
  <c r="G7" i="32"/>
  <c r="A1144" i="25"/>
  <c r="G1145" i="25"/>
  <c r="F1145" i="25"/>
  <c r="E1145" i="25"/>
  <c r="D1145" i="25"/>
  <c r="C1145" i="25"/>
  <c r="B1145" i="25"/>
  <c r="F28" i="26"/>
  <c r="F27" i="26"/>
  <c r="A1143" i="25" l="1"/>
  <c r="G1144" i="25"/>
  <c r="F1144" i="25"/>
  <c r="E1144" i="25"/>
  <c r="D1144" i="25"/>
  <c r="C1144" i="25"/>
  <c r="B1144" i="25"/>
  <c r="E9" i="32"/>
  <c r="G8" i="32"/>
  <c r="F26" i="26"/>
  <c r="A1142" i="25" l="1"/>
  <c r="G1143" i="25"/>
  <c r="F1143" i="25"/>
  <c r="E1143" i="25"/>
  <c r="D1143" i="25"/>
  <c r="C1143" i="25"/>
  <c r="B1143" i="25"/>
  <c r="G9" i="32"/>
  <c r="E10" i="32"/>
  <c r="F25" i="26"/>
  <c r="E11" i="32" l="1"/>
  <c r="G10" i="32"/>
  <c r="A1141" i="25"/>
  <c r="G1142" i="25"/>
  <c r="F1142" i="25"/>
  <c r="E1142" i="25"/>
  <c r="D1142" i="25"/>
  <c r="C1142" i="25"/>
  <c r="B1142" i="25"/>
  <c r="F24" i="26"/>
  <c r="A1140" i="25" l="1"/>
  <c r="G1141" i="25"/>
  <c r="F1141" i="25"/>
  <c r="E1141" i="25"/>
  <c r="D1141" i="25"/>
  <c r="C1141" i="25"/>
  <c r="B1141" i="25"/>
  <c r="H10" i="32"/>
  <c r="I10" i="32" s="1"/>
  <c r="G11" i="32"/>
  <c r="E12" i="32"/>
  <c r="F23" i="26"/>
  <c r="F22" i="26"/>
  <c r="G12" i="32" l="1"/>
  <c r="E13" i="32"/>
  <c r="H11" i="32"/>
  <c r="I11" i="32" s="1"/>
  <c r="J11" i="32" s="1"/>
  <c r="A1139" i="25"/>
  <c r="G1140" i="25"/>
  <c r="F1140" i="25"/>
  <c r="E1140" i="25"/>
  <c r="D1140" i="25"/>
  <c r="C1140" i="25"/>
  <c r="B1140" i="25"/>
  <c r="A1138" i="25" l="1"/>
  <c r="G1139" i="25"/>
  <c r="F1139" i="25"/>
  <c r="E1139" i="25"/>
  <c r="D1139" i="25"/>
  <c r="C1139" i="25"/>
  <c r="B1139" i="25"/>
  <c r="E14" i="32"/>
  <c r="G13" i="32"/>
  <c r="H12" i="32"/>
  <c r="I12" i="32" s="1"/>
  <c r="J12" i="32" s="1"/>
  <c r="F21" i="26"/>
  <c r="G14" i="32" l="1"/>
  <c r="E15" i="32"/>
  <c r="H13" i="32"/>
  <c r="I13" i="32" s="1"/>
  <c r="J13" i="32" s="1"/>
  <c r="A1137" i="25"/>
  <c r="G1138" i="25"/>
  <c r="F1138" i="25"/>
  <c r="E1138" i="25"/>
  <c r="D1138" i="25"/>
  <c r="C1138" i="25"/>
  <c r="B1138" i="25"/>
  <c r="F20" i="26"/>
  <c r="F19" i="26"/>
  <c r="A1136" i="25" l="1"/>
  <c r="G1137" i="25"/>
  <c r="F1137" i="25"/>
  <c r="E1137" i="25"/>
  <c r="D1137" i="25"/>
  <c r="C1137" i="25"/>
  <c r="B1137" i="25"/>
  <c r="G15" i="32"/>
  <c r="E16" i="32"/>
  <c r="H14" i="32"/>
  <c r="I14" i="32" s="1"/>
  <c r="J14" i="32" s="1"/>
  <c r="H15" i="32" l="1"/>
  <c r="I15" i="32" s="1"/>
  <c r="J15" i="32" s="1"/>
  <c r="E17" i="32"/>
  <c r="G16" i="32"/>
  <c r="A1135" i="25"/>
  <c r="G1136" i="25"/>
  <c r="F1136" i="25"/>
  <c r="E1136" i="25"/>
  <c r="D1136" i="25"/>
  <c r="C1136" i="25"/>
  <c r="B1136" i="25"/>
  <c r="F18" i="26"/>
  <c r="A1134" i="25" l="1"/>
  <c r="G1135" i="25"/>
  <c r="F1135" i="25"/>
  <c r="E1135" i="25"/>
  <c r="D1135" i="25"/>
  <c r="C1135" i="25"/>
  <c r="B1135" i="25"/>
  <c r="H16" i="32"/>
  <c r="I16" i="32" s="1"/>
  <c r="J16" i="32" s="1"/>
  <c r="G17" i="32"/>
  <c r="E18" i="32"/>
  <c r="F17" i="26"/>
  <c r="G18" i="32" l="1"/>
  <c r="H18" i="32" s="1"/>
  <c r="I18" i="32" s="1"/>
  <c r="E19" i="32"/>
  <c r="H17" i="32"/>
  <c r="I17" i="32" s="1"/>
  <c r="J17" i="32" s="1"/>
  <c r="A1133" i="25"/>
  <c r="G1134" i="25"/>
  <c r="F1134" i="25"/>
  <c r="E1134" i="25"/>
  <c r="D1134" i="25"/>
  <c r="C1134" i="25"/>
  <c r="B1134" i="25"/>
  <c r="F16" i="26"/>
  <c r="J18" i="32" l="1"/>
  <c r="E20" i="32"/>
  <c r="G19" i="32"/>
  <c r="A1132" i="25"/>
  <c r="G1133" i="25"/>
  <c r="F1133" i="25"/>
  <c r="E1133" i="25"/>
  <c r="D1133" i="25"/>
  <c r="C1133" i="25"/>
  <c r="B1133" i="25"/>
  <c r="F15" i="26"/>
  <c r="F14" i="26"/>
  <c r="A1131" i="25" l="1"/>
  <c r="G1132" i="25"/>
  <c r="F1132" i="25"/>
  <c r="E1132" i="25"/>
  <c r="D1132" i="25"/>
  <c r="C1132" i="25"/>
  <c r="B1132" i="25"/>
  <c r="H19" i="32"/>
  <c r="I19" i="32" s="1"/>
  <c r="J19" i="32" s="1"/>
  <c r="G20" i="32"/>
  <c r="E21" i="32"/>
  <c r="G21" i="32" l="1"/>
  <c r="E22" i="32"/>
  <c r="H20" i="32"/>
  <c r="I20" i="32" s="1"/>
  <c r="J20" i="32" s="1"/>
  <c r="A1130" i="25"/>
  <c r="G1131" i="25"/>
  <c r="F1131" i="25"/>
  <c r="E1131" i="25"/>
  <c r="D1131" i="25"/>
  <c r="C1131" i="25"/>
  <c r="B1131" i="25"/>
  <c r="F13" i="26"/>
  <c r="E23" i="32" l="1"/>
  <c r="G22" i="32"/>
  <c r="H21" i="32"/>
  <c r="I21" i="32" s="1"/>
  <c r="J21" i="32" s="1"/>
  <c r="A1129" i="25"/>
  <c r="G1130" i="25"/>
  <c r="F1130" i="25"/>
  <c r="E1130" i="25"/>
  <c r="D1130" i="25"/>
  <c r="C1130" i="25"/>
  <c r="B1130" i="25"/>
  <c r="F11" i="26"/>
  <c r="F12" i="26"/>
  <c r="A1128" i="25" l="1"/>
  <c r="G1129" i="25"/>
  <c r="F1129" i="25"/>
  <c r="E1129" i="25"/>
  <c r="D1129" i="25"/>
  <c r="C1129" i="25"/>
  <c r="B1129" i="25"/>
  <c r="G23" i="32"/>
  <c r="E24" i="32"/>
  <c r="H22" i="32"/>
  <c r="I22" i="32" s="1"/>
  <c r="J22" i="32" s="1"/>
  <c r="H23" i="32" l="1"/>
  <c r="I23" i="32" s="1"/>
  <c r="J23" i="32" s="1"/>
  <c r="E25" i="32"/>
  <c r="G24" i="32"/>
  <c r="A1127" i="25"/>
  <c r="G1128" i="25"/>
  <c r="F1128" i="25"/>
  <c r="E1128" i="25"/>
  <c r="D1128" i="25"/>
  <c r="C1128" i="25"/>
  <c r="B1128" i="25"/>
  <c r="F10" i="26"/>
  <c r="A1126" i="25" l="1"/>
  <c r="G1127" i="25"/>
  <c r="F1127" i="25"/>
  <c r="E1127" i="25"/>
  <c r="D1127" i="25"/>
  <c r="C1127" i="25"/>
  <c r="B1127" i="25"/>
  <c r="H24" i="32"/>
  <c r="I24" i="32" s="1"/>
  <c r="J24" i="32" s="1"/>
  <c r="E26" i="32"/>
  <c r="G25" i="32"/>
  <c r="F9" i="26"/>
  <c r="F8" i="26"/>
  <c r="H25" i="32" l="1"/>
  <c r="I25" i="32" s="1"/>
  <c r="J25" i="32" s="1"/>
  <c r="E27" i="32"/>
  <c r="G26" i="32"/>
  <c r="A1125" i="25"/>
  <c r="G1126" i="25"/>
  <c r="F1126" i="25"/>
  <c r="E1126" i="25"/>
  <c r="D1126" i="25"/>
  <c r="C1126" i="25"/>
  <c r="B1126" i="25"/>
  <c r="F7" i="26"/>
  <c r="A1124" i="25" l="1"/>
  <c r="G1125" i="25"/>
  <c r="F1125" i="25"/>
  <c r="E1125" i="25"/>
  <c r="D1125" i="25"/>
  <c r="C1125" i="25"/>
  <c r="B1125" i="25"/>
  <c r="E28" i="32"/>
  <c r="G27" i="32"/>
  <c r="H26" i="32"/>
  <c r="I26" i="32" s="1"/>
  <c r="J26" i="32" s="1"/>
  <c r="F6" i="26"/>
  <c r="H27" i="32" l="1"/>
  <c r="I27" i="32" s="1"/>
  <c r="J27" i="32" s="1"/>
  <c r="A1123" i="25"/>
  <c r="G1124" i="25"/>
  <c r="F1124" i="25"/>
  <c r="E1124" i="25"/>
  <c r="D1124" i="25"/>
  <c r="C1124" i="25"/>
  <c r="B1124" i="25"/>
  <c r="G28" i="32"/>
  <c r="E29" i="32"/>
  <c r="F5" i="26"/>
  <c r="A1122" i="25" l="1"/>
  <c r="G1123" i="25"/>
  <c r="F1123" i="25"/>
  <c r="E1123" i="25"/>
  <c r="D1123" i="25"/>
  <c r="C1123" i="25"/>
  <c r="B1123" i="25"/>
  <c r="G29" i="32"/>
  <c r="E30" i="32"/>
  <c r="H28" i="32"/>
  <c r="I28" i="32" s="1"/>
  <c r="J28" i="32" s="1"/>
  <c r="F4" i="26"/>
  <c r="G30" i="32" l="1"/>
  <c r="E31" i="32"/>
  <c r="A1121" i="25"/>
  <c r="G1122" i="25"/>
  <c r="F1122" i="25"/>
  <c r="E1122" i="25"/>
  <c r="D1122" i="25"/>
  <c r="C1122" i="25"/>
  <c r="B1122" i="25"/>
  <c r="H29" i="32"/>
  <c r="I29" i="32" s="1"/>
  <c r="J29" i="32" s="1"/>
  <c r="F3" i="26"/>
  <c r="A1120" i="25" l="1"/>
  <c r="G1121" i="25"/>
  <c r="F1121" i="25"/>
  <c r="E1121" i="25"/>
  <c r="D1121" i="25"/>
  <c r="C1121" i="25"/>
  <c r="B1121" i="25"/>
  <c r="E32" i="32"/>
  <c r="G31" i="32"/>
  <c r="H31" i="32" s="1"/>
  <c r="I31" i="32" s="1"/>
  <c r="H30" i="32"/>
  <c r="I30" i="32" s="1"/>
  <c r="J30" i="32" s="1"/>
  <c r="J31" i="32" l="1"/>
  <c r="E33" i="32"/>
  <c r="G32" i="32"/>
  <c r="A1119" i="25"/>
  <c r="G1120" i="25"/>
  <c r="F1120" i="25"/>
  <c r="E1120" i="25"/>
  <c r="D1120" i="25"/>
  <c r="C1120" i="25"/>
  <c r="B1120" i="25"/>
  <c r="H2" i="26"/>
  <c r="H4" i="26" s="1"/>
  <c r="H5" i="26" s="1"/>
  <c r="H6" i="26" s="1"/>
  <c r="H7" i="26" s="1"/>
  <c r="H8" i="26" s="1"/>
  <c r="H9" i="26" s="1"/>
  <c r="H10" i="26" s="1"/>
  <c r="H11" i="26" s="1"/>
  <c r="H12" i="26" s="1"/>
  <c r="H13" i="26" s="1"/>
  <c r="H14" i="26" s="1"/>
  <c r="H15" i="26" s="1"/>
  <c r="H16" i="26" s="1"/>
  <c r="H17" i="26" s="1"/>
  <c r="H18" i="26" s="1"/>
  <c r="H19" i="26" s="1"/>
  <c r="H20" i="26" s="1"/>
  <c r="H21" i="26" s="1"/>
  <c r="H22" i="26" s="1"/>
  <c r="H23" i="26" s="1"/>
  <c r="H24" i="26" s="1"/>
  <c r="H25" i="26" s="1"/>
  <c r="H26" i="26" s="1"/>
  <c r="H27" i="26" s="1"/>
  <c r="H28" i="26" s="1"/>
  <c r="H29" i="26" s="1"/>
  <c r="H30" i="26" s="1"/>
  <c r="H31" i="26" s="1"/>
  <c r="H32" i="26" s="1"/>
  <c r="H33" i="26" s="1"/>
  <c r="H34" i="26" s="1"/>
  <c r="H35" i="26" s="1"/>
  <c r="H36" i="26" s="1"/>
  <c r="H37" i="26" s="1"/>
  <c r="H38" i="26" s="1"/>
  <c r="H39" i="26" s="1"/>
  <c r="H40" i="26" s="1"/>
  <c r="H41" i="26" s="1"/>
  <c r="I2" i="26"/>
  <c r="I4" i="26" s="1"/>
  <c r="I5" i="26" s="1"/>
  <c r="I6" i="26" s="1"/>
  <c r="I7" i="26" s="1"/>
  <c r="I8" i="26" s="1"/>
  <c r="I9" i="26" s="1"/>
  <c r="I10" i="26" s="1"/>
  <c r="I11" i="26" s="1"/>
  <c r="I12" i="26" s="1"/>
  <c r="I13" i="26" s="1"/>
  <c r="I14" i="26" s="1"/>
  <c r="I15" i="26" s="1"/>
  <c r="I16" i="26" s="1"/>
  <c r="I17" i="26" s="1"/>
  <c r="I18" i="26" s="1"/>
  <c r="I19" i="26" s="1"/>
  <c r="I20" i="26" s="1"/>
  <c r="I21" i="26" s="1"/>
  <c r="I22" i="26" s="1"/>
  <c r="I23" i="26" s="1"/>
  <c r="I24" i="26" s="1"/>
  <c r="I25" i="26" s="1"/>
  <c r="I26" i="26" s="1"/>
  <c r="I27" i="26" s="1"/>
  <c r="I28" i="26" s="1"/>
  <c r="I29" i="26" s="1"/>
  <c r="I30" i="26" s="1"/>
  <c r="I31" i="26" s="1"/>
  <c r="I32" i="26" s="1"/>
  <c r="I33" i="26" s="1"/>
  <c r="I34" i="26" s="1"/>
  <c r="I35" i="26" s="1"/>
  <c r="I36" i="26" s="1"/>
  <c r="I37" i="26" s="1"/>
  <c r="I38" i="26" s="1"/>
  <c r="I39" i="26" s="1"/>
  <c r="I40" i="26" s="1"/>
  <c r="I41" i="26" s="1"/>
  <c r="E4" i="2"/>
  <c r="A1118" i="25" l="1"/>
  <c r="G1119" i="25"/>
  <c r="F1119" i="25"/>
  <c r="E1119" i="25"/>
  <c r="D1119" i="25"/>
  <c r="C1119" i="25"/>
  <c r="B1119" i="25"/>
  <c r="H32" i="32"/>
  <c r="I32" i="32" s="1"/>
  <c r="J32" i="32" s="1"/>
  <c r="E34" i="32"/>
  <c r="G33" i="32"/>
  <c r="H33" i="32" s="1"/>
  <c r="I33" i="32" s="1"/>
  <c r="E5" i="2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F4" i="2"/>
  <c r="J33" i="32" l="1"/>
  <c r="A1117" i="25"/>
  <c r="G1118" i="25"/>
  <c r="F1118" i="25"/>
  <c r="E1118" i="25"/>
  <c r="D1118" i="25"/>
  <c r="C1118" i="25"/>
  <c r="B1118" i="25"/>
  <c r="E35" i="32"/>
  <c r="G34" i="32"/>
  <c r="H34" i="32" l="1"/>
  <c r="I34" i="32" s="1"/>
  <c r="J34" i="32" s="1"/>
  <c r="A1116" i="25"/>
  <c r="G1117" i="25"/>
  <c r="F1117" i="25"/>
  <c r="E1117" i="25"/>
  <c r="D1117" i="25"/>
  <c r="C1117" i="25"/>
  <c r="B1117" i="25"/>
  <c r="E36" i="32"/>
  <c r="G35" i="32"/>
  <c r="E37" i="32" l="1"/>
  <c r="G36" i="32"/>
  <c r="H35" i="32"/>
  <c r="I35" i="32" s="1"/>
  <c r="J35" i="32" s="1"/>
  <c r="A1115" i="25"/>
  <c r="G1116" i="25"/>
  <c r="F1116" i="25"/>
  <c r="E1116" i="25"/>
  <c r="D1116" i="25"/>
  <c r="C1116" i="25"/>
  <c r="B1116" i="25"/>
  <c r="F5" i="2"/>
  <c r="E38" i="32" l="1"/>
  <c r="G37" i="32"/>
  <c r="H36" i="32"/>
  <c r="I36" i="32" s="1"/>
  <c r="J36" i="32" s="1"/>
  <c r="A1114" i="25"/>
  <c r="G1115" i="25"/>
  <c r="F1115" i="25"/>
  <c r="E1115" i="25"/>
  <c r="D1115" i="25"/>
  <c r="C1115" i="25"/>
  <c r="B1115" i="25"/>
  <c r="F6" i="2"/>
  <c r="A1113" i="25" l="1"/>
  <c r="G1114" i="25"/>
  <c r="F1114" i="25"/>
  <c r="E1114" i="25"/>
  <c r="D1114" i="25"/>
  <c r="C1114" i="25"/>
  <c r="B1114" i="25"/>
  <c r="H37" i="32"/>
  <c r="I37" i="32" s="1"/>
  <c r="J37" i="32" s="1"/>
  <c r="E39" i="32"/>
  <c r="G38" i="32"/>
  <c r="F7" i="2"/>
  <c r="G39" i="32" l="1"/>
  <c r="E40" i="32"/>
  <c r="H38" i="32"/>
  <c r="I38" i="32" s="1"/>
  <c r="J38" i="32" s="1"/>
  <c r="A1112" i="25"/>
  <c r="G1113" i="25"/>
  <c r="F1113" i="25"/>
  <c r="E1113" i="25"/>
  <c r="D1113" i="25"/>
  <c r="C1113" i="25"/>
  <c r="B1113" i="25"/>
  <c r="F8" i="2"/>
  <c r="A1111" i="25" l="1"/>
  <c r="G1112" i="25"/>
  <c r="F1112" i="25"/>
  <c r="E1112" i="25"/>
  <c r="D1112" i="25"/>
  <c r="C1112" i="25"/>
  <c r="B1112" i="25"/>
  <c r="H39" i="32"/>
  <c r="I39" i="32" s="1"/>
  <c r="J39" i="32" s="1"/>
  <c r="E41" i="32"/>
  <c r="G40" i="32"/>
  <c r="F9" i="2"/>
  <c r="H40" i="32" l="1"/>
  <c r="I40" i="32" s="1"/>
  <c r="J40" i="32" s="1"/>
  <c r="G41" i="32"/>
  <c r="E42" i="32"/>
  <c r="A1110" i="25"/>
  <c r="G1111" i="25"/>
  <c r="F1111" i="25"/>
  <c r="E1111" i="25"/>
  <c r="D1111" i="25"/>
  <c r="C1111" i="25"/>
  <c r="B1111" i="25"/>
  <c r="F10" i="2"/>
  <c r="G10" i="2" s="1"/>
  <c r="H41" i="32" l="1"/>
  <c r="I41" i="32" s="1"/>
  <c r="J41" i="32" s="1"/>
  <c r="E43" i="32"/>
  <c r="G42" i="32"/>
  <c r="A1109" i="25"/>
  <c r="G1110" i="25"/>
  <c r="F1110" i="25"/>
  <c r="E1110" i="25"/>
  <c r="D1110" i="25"/>
  <c r="C1110" i="25"/>
  <c r="B1110" i="25"/>
  <c r="F11" i="2"/>
  <c r="G11" i="2" s="1"/>
  <c r="H10" i="2"/>
  <c r="E44" i="32" l="1"/>
  <c r="G43" i="32"/>
  <c r="H42" i="32"/>
  <c r="I42" i="32" s="1"/>
  <c r="J42" i="32" s="1"/>
  <c r="A1108" i="25"/>
  <c r="G1109" i="25"/>
  <c r="F1109" i="25"/>
  <c r="E1109" i="25"/>
  <c r="D1109" i="25"/>
  <c r="C1109" i="25"/>
  <c r="B1109" i="25"/>
  <c r="F12" i="2"/>
  <c r="G12" i="2" s="1"/>
  <c r="H11" i="2"/>
  <c r="I11" i="2" s="1"/>
  <c r="A1107" i="25" l="1"/>
  <c r="G1108" i="25"/>
  <c r="F1108" i="25"/>
  <c r="E1108" i="25"/>
  <c r="D1108" i="25"/>
  <c r="C1108" i="25"/>
  <c r="B1108" i="25"/>
  <c r="H43" i="32"/>
  <c r="I43" i="32" s="1"/>
  <c r="J43" i="32" s="1"/>
  <c r="G44" i="32"/>
  <c r="E45" i="32"/>
  <c r="H12" i="2"/>
  <c r="I12" i="2" s="1"/>
  <c r="F13" i="2"/>
  <c r="G13" i="2" s="1"/>
  <c r="E46" i="32" l="1"/>
  <c r="G45" i="32"/>
  <c r="H45" i="32" s="1"/>
  <c r="I45" i="32" s="1"/>
  <c r="H44" i="32"/>
  <c r="I44" i="32" s="1"/>
  <c r="J44" i="32" s="1"/>
  <c r="A1106" i="25"/>
  <c r="G1107" i="25"/>
  <c r="F1107" i="25"/>
  <c r="E1107" i="25"/>
  <c r="D1107" i="25"/>
  <c r="C1107" i="25"/>
  <c r="B1107" i="25"/>
  <c r="H13" i="2"/>
  <c r="I13" i="2" s="1"/>
  <c r="F14" i="2"/>
  <c r="G14" i="2" s="1"/>
  <c r="J45" i="32" l="1"/>
  <c r="A1105" i="25"/>
  <c r="G1106" i="25"/>
  <c r="F1106" i="25"/>
  <c r="E1106" i="25"/>
  <c r="D1106" i="25"/>
  <c r="C1106" i="25"/>
  <c r="B1106" i="25"/>
  <c r="E47" i="32"/>
  <c r="G46" i="32"/>
  <c r="F15" i="2"/>
  <c r="H14" i="2"/>
  <c r="I14" i="2" s="1"/>
  <c r="H46" i="32" l="1"/>
  <c r="I46" i="32" s="1"/>
  <c r="J46" i="32" s="1"/>
  <c r="E48" i="32"/>
  <c r="G47" i="32"/>
  <c r="A1104" i="25"/>
  <c r="G1105" i="25"/>
  <c r="F1105" i="25"/>
  <c r="E1105" i="25"/>
  <c r="D1105" i="25"/>
  <c r="C1105" i="25"/>
  <c r="B1105" i="25"/>
  <c r="G15" i="2"/>
  <c r="H15" i="2" s="1"/>
  <c r="I15" i="2" s="1"/>
  <c r="F16" i="2"/>
  <c r="A1103" i="25" l="1"/>
  <c r="G1104" i="25"/>
  <c r="F1104" i="25"/>
  <c r="E1104" i="25"/>
  <c r="D1104" i="25"/>
  <c r="C1104" i="25"/>
  <c r="B1104" i="25"/>
  <c r="H47" i="32"/>
  <c r="I47" i="32" s="1"/>
  <c r="J47" i="32" s="1"/>
  <c r="G48" i="32"/>
  <c r="E49" i="32"/>
  <c r="G16" i="2"/>
  <c r="H16" i="2" s="1"/>
  <c r="I16" i="2" s="1"/>
  <c r="F17" i="2"/>
  <c r="G17" i="2" s="1"/>
  <c r="G49" i="32" l="1"/>
  <c r="E50" i="32"/>
  <c r="H48" i="32"/>
  <c r="I48" i="32" s="1"/>
  <c r="J48" i="32" s="1"/>
  <c r="A1102" i="25"/>
  <c r="G1103" i="25"/>
  <c r="F1103" i="25"/>
  <c r="E1103" i="25"/>
  <c r="D1103" i="25"/>
  <c r="C1103" i="25"/>
  <c r="B1103" i="25"/>
  <c r="F18" i="2"/>
  <c r="H17" i="2"/>
  <c r="I17" i="2" s="1"/>
  <c r="G50" i="32" l="1"/>
  <c r="E51" i="32"/>
  <c r="A1101" i="25"/>
  <c r="G1102" i="25"/>
  <c r="F1102" i="25"/>
  <c r="E1102" i="25"/>
  <c r="D1102" i="25"/>
  <c r="C1102" i="25"/>
  <c r="B1102" i="25"/>
  <c r="H49" i="32"/>
  <c r="I49" i="32" s="1"/>
  <c r="J49" i="32" s="1"/>
  <c r="G18" i="2"/>
  <c r="H18" i="2" s="1"/>
  <c r="I18" i="2" s="1"/>
  <c r="F19" i="2"/>
  <c r="A1100" i="25" l="1"/>
  <c r="G1101" i="25"/>
  <c r="F1101" i="25"/>
  <c r="E1101" i="25"/>
  <c r="D1101" i="25"/>
  <c r="C1101" i="25"/>
  <c r="B1101" i="25"/>
  <c r="E52" i="32"/>
  <c r="G51" i="32"/>
  <c r="H51" i="32" s="1"/>
  <c r="I51" i="32" s="1"/>
  <c r="H50" i="32"/>
  <c r="I50" i="32" s="1"/>
  <c r="J50" i="32" s="1"/>
  <c r="G19" i="2"/>
  <c r="H19" i="2" s="1"/>
  <c r="I19" i="2" s="1"/>
  <c r="F20" i="2"/>
  <c r="G20" i="2" s="1"/>
  <c r="J51" i="32" l="1"/>
  <c r="E53" i="32"/>
  <c r="G52" i="32"/>
  <c r="H52" i="32" s="1"/>
  <c r="I52" i="32" s="1"/>
  <c r="A1099" i="25"/>
  <c r="G1100" i="25"/>
  <c r="F1100" i="25"/>
  <c r="E1100" i="25"/>
  <c r="D1100" i="25"/>
  <c r="C1100" i="25"/>
  <c r="B1100" i="25"/>
  <c r="H20" i="2"/>
  <c r="I20" i="2" s="1"/>
  <c r="F21" i="2"/>
  <c r="J52" i="32" l="1"/>
  <c r="A1098" i="25"/>
  <c r="G1099" i="25"/>
  <c r="F1099" i="25"/>
  <c r="E1099" i="25"/>
  <c r="D1099" i="25"/>
  <c r="C1099" i="25"/>
  <c r="B1099" i="25"/>
  <c r="G53" i="32"/>
  <c r="E54" i="32"/>
  <c r="G21" i="2"/>
  <c r="H21" i="2" s="1"/>
  <c r="I21" i="2" s="1"/>
  <c r="F22" i="2"/>
  <c r="G22" i="2" s="1"/>
  <c r="E55" i="32" l="1"/>
  <c r="G54" i="32"/>
  <c r="H53" i="32"/>
  <c r="I53" i="32" s="1"/>
  <c r="J53" i="32" s="1"/>
  <c r="A1097" i="25"/>
  <c r="G1098" i="25"/>
  <c r="F1098" i="25"/>
  <c r="E1098" i="25"/>
  <c r="D1098" i="25"/>
  <c r="C1098" i="25"/>
  <c r="B1098" i="25"/>
  <c r="F23" i="2"/>
  <c r="H22" i="2"/>
  <c r="I22" i="2" s="1"/>
  <c r="E56" i="32" l="1"/>
  <c r="G55" i="32"/>
  <c r="H55" i="32" s="1"/>
  <c r="I55" i="32" s="1"/>
  <c r="A1096" i="25"/>
  <c r="G1097" i="25"/>
  <c r="F1097" i="25"/>
  <c r="E1097" i="25"/>
  <c r="D1097" i="25"/>
  <c r="C1097" i="25"/>
  <c r="B1097" i="25"/>
  <c r="H54" i="32"/>
  <c r="I54" i="32" s="1"/>
  <c r="J54" i="32" s="1"/>
  <c r="G23" i="2"/>
  <c r="H23" i="2" s="1"/>
  <c r="I23" i="2" s="1"/>
  <c r="F24" i="2"/>
  <c r="J55" i="32" l="1"/>
  <c r="E57" i="32"/>
  <c r="G56" i="32"/>
  <c r="A1095" i="25"/>
  <c r="G1096" i="25"/>
  <c r="F1096" i="25"/>
  <c r="E1096" i="25"/>
  <c r="D1096" i="25"/>
  <c r="C1096" i="25"/>
  <c r="B1096" i="25"/>
  <c r="G24" i="2"/>
  <c r="H24" i="2" s="1"/>
  <c r="I24" i="2" s="1"/>
  <c r="F25" i="2"/>
  <c r="A1094" i="25" l="1"/>
  <c r="G1095" i="25"/>
  <c r="F1095" i="25"/>
  <c r="E1095" i="25"/>
  <c r="D1095" i="25"/>
  <c r="C1095" i="25"/>
  <c r="B1095" i="25"/>
  <c r="E58" i="32"/>
  <c r="G57" i="32"/>
  <c r="H57" i="32" s="1"/>
  <c r="I57" i="32" s="1"/>
  <c r="H56" i="32"/>
  <c r="I56" i="32" s="1"/>
  <c r="J56" i="32" s="1"/>
  <c r="G25" i="2"/>
  <c r="H25" i="2" s="1"/>
  <c r="I25" i="2" s="1"/>
  <c r="F26" i="2"/>
  <c r="G26" i="2" s="1"/>
  <c r="J57" i="32" l="1"/>
  <c r="G58" i="32"/>
  <c r="H58" i="32" s="1"/>
  <c r="I58" i="32" s="1"/>
  <c r="E59" i="32"/>
  <c r="A1093" i="25"/>
  <c r="G1094" i="25"/>
  <c r="F1094" i="25"/>
  <c r="E1094" i="25"/>
  <c r="D1094" i="25"/>
  <c r="C1094" i="25"/>
  <c r="B1094" i="25"/>
  <c r="F27" i="2"/>
  <c r="H26" i="2"/>
  <c r="I26" i="2" s="1"/>
  <c r="J58" i="32" l="1"/>
  <c r="A1092" i="25"/>
  <c r="G1093" i="25"/>
  <c r="F1093" i="25"/>
  <c r="E1093" i="25"/>
  <c r="D1093" i="25"/>
  <c r="C1093" i="25"/>
  <c r="B1093" i="25"/>
  <c r="E60" i="32"/>
  <c r="G59" i="32"/>
  <c r="G27" i="2"/>
  <c r="H27" i="2" s="1"/>
  <c r="I27" i="2" s="1"/>
  <c r="F28" i="2"/>
  <c r="G28" i="2" s="1"/>
  <c r="E61" i="32" l="1"/>
  <c r="G60" i="32"/>
  <c r="H59" i="32"/>
  <c r="I59" i="32" s="1"/>
  <c r="J59" i="32" s="1"/>
  <c r="A1091" i="25"/>
  <c r="G1092" i="25"/>
  <c r="F1092" i="25"/>
  <c r="E1092" i="25"/>
  <c r="D1092" i="25"/>
  <c r="C1092" i="25"/>
  <c r="B1092" i="25"/>
  <c r="H28" i="2"/>
  <c r="I28" i="2" s="1"/>
  <c r="F29" i="2"/>
  <c r="G29" i="2" s="1"/>
  <c r="A1090" i="25" l="1"/>
  <c r="G1091" i="25"/>
  <c r="F1091" i="25"/>
  <c r="E1091" i="25"/>
  <c r="D1091" i="25"/>
  <c r="C1091" i="25"/>
  <c r="B1091" i="25"/>
  <c r="H60" i="32"/>
  <c r="I60" i="32" s="1"/>
  <c r="J60" i="32" s="1"/>
  <c r="E62" i="32"/>
  <c r="G61" i="32"/>
  <c r="H29" i="2"/>
  <c r="I29" i="2" s="1"/>
  <c r="F30" i="2"/>
  <c r="E63" i="32" l="1"/>
  <c r="G62" i="32"/>
  <c r="H62" i="32" s="1"/>
  <c r="I62" i="32" s="1"/>
  <c r="H61" i="32"/>
  <c r="I61" i="32" s="1"/>
  <c r="J61" i="32" s="1"/>
  <c r="A1089" i="25"/>
  <c r="G1090" i="25"/>
  <c r="F1090" i="25"/>
  <c r="E1090" i="25"/>
  <c r="D1090" i="25"/>
  <c r="C1090" i="25"/>
  <c r="B1090" i="25"/>
  <c r="G30" i="2"/>
  <c r="H30" i="2" s="1"/>
  <c r="I30" i="2" s="1"/>
  <c r="F31" i="2"/>
  <c r="G31" i="2" s="1"/>
  <c r="J62" i="32" l="1"/>
  <c r="A1088" i="25"/>
  <c r="G1089" i="25"/>
  <c r="F1089" i="25"/>
  <c r="E1089" i="25"/>
  <c r="D1089" i="25"/>
  <c r="C1089" i="25"/>
  <c r="B1089" i="25"/>
  <c r="E64" i="32"/>
  <c r="G63" i="32"/>
  <c r="F32" i="2"/>
  <c r="H31" i="2"/>
  <c r="I31" i="2" s="1"/>
  <c r="H63" i="32" l="1"/>
  <c r="I63" i="32" s="1"/>
  <c r="J63" i="32" s="1"/>
  <c r="E65" i="32"/>
  <c r="G64" i="32"/>
  <c r="A1087" i="25"/>
  <c r="G1088" i="25"/>
  <c r="F1088" i="25"/>
  <c r="E1088" i="25"/>
  <c r="D1088" i="25"/>
  <c r="C1088" i="25"/>
  <c r="B1088" i="25"/>
  <c r="F33" i="2"/>
  <c r="G33" i="2" s="1"/>
  <c r="G32" i="2"/>
  <c r="H32" i="2" s="1"/>
  <c r="I32" i="2" s="1"/>
  <c r="G65" i="32" l="1"/>
  <c r="H65" i="32" s="1"/>
  <c r="I65" i="32" s="1"/>
  <c r="E66" i="32"/>
  <c r="H64" i="32"/>
  <c r="I64" i="32" s="1"/>
  <c r="J64" i="32" s="1"/>
  <c r="A1086" i="25"/>
  <c r="G1087" i="25"/>
  <c r="F1087" i="25"/>
  <c r="E1087" i="25"/>
  <c r="D1087" i="25"/>
  <c r="C1087" i="25"/>
  <c r="B1087" i="25"/>
  <c r="H33" i="2"/>
  <c r="I33" i="2" s="1"/>
  <c r="F34" i="2"/>
  <c r="J65" i="32" l="1"/>
  <c r="E67" i="32"/>
  <c r="G66" i="32"/>
  <c r="A1085" i="25"/>
  <c r="G1086" i="25"/>
  <c r="F1086" i="25"/>
  <c r="E1086" i="25"/>
  <c r="D1086" i="25"/>
  <c r="C1086" i="25"/>
  <c r="B1086" i="25"/>
  <c r="G34" i="2"/>
  <c r="H34" i="2" s="1"/>
  <c r="I34" i="2" s="1"/>
  <c r="F35" i="2"/>
  <c r="G35" i="2" s="1"/>
  <c r="A1084" i="25" l="1"/>
  <c r="G1085" i="25"/>
  <c r="F1085" i="25"/>
  <c r="E1085" i="25"/>
  <c r="D1085" i="25"/>
  <c r="C1085" i="25"/>
  <c r="B1085" i="25"/>
  <c r="H66" i="32"/>
  <c r="I66" i="32" s="1"/>
  <c r="J66" i="32" s="1"/>
  <c r="E68" i="32"/>
  <c r="G67" i="32"/>
  <c r="H67" i="32" s="1"/>
  <c r="I67" i="32" s="1"/>
  <c r="F36" i="2"/>
  <c r="H35" i="2"/>
  <c r="I35" i="2" s="1"/>
  <c r="J67" i="32" l="1"/>
  <c r="E69" i="32"/>
  <c r="G68" i="32"/>
  <c r="A1083" i="25"/>
  <c r="G1084" i="25"/>
  <c r="F1084" i="25"/>
  <c r="E1084" i="25"/>
  <c r="D1084" i="25"/>
  <c r="C1084" i="25"/>
  <c r="B1084" i="25"/>
  <c r="G36" i="2"/>
  <c r="H36" i="2" s="1"/>
  <c r="I36" i="2" s="1"/>
  <c r="F37" i="2"/>
  <c r="G37" i="2" s="1"/>
  <c r="A1082" i="25" l="1"/>
  <c r="G1083" i="25"/>
  <c r="F1083" i="25"/>
  <c r="E1083" i="25"/>
  <c r="D1083" i="25"/>
  <c r="C1083" i="25"/>
  <c r="B1083" i="25"/>
  <c r="H68" i="32"/>
  <c r="I68" i="32" s="1"/>
  <c r="J68" i="32" s="1"/>
  <c r="G69" i="32"/>
  <c r="E70" i="32"/>
  <c r="H37" i="2"/>
  <c r="I37" i="2" s="1"/>
  <c r="F38" i="2"/>
  <c r="G38" i="2" s="1"/>
  <c r="H69" i="32" l="1"/>
  <c r="I69" i="32" s="1"/>
  <c r="J69" i="32" s="1"/>
  <c r="G70" i="32"/>
  <c r="H70" i="32" s="1"/>
  <c r="I70" i="32" s="1"/>
  <c r="E71" i="32"/>
  <c r="A1081" i="25"/>
  <c r="G1082" i="25"/>
  <c r="F1082" i="25"/>
  <c r="E1082" i="25"/>
  <c r="D1082" i="25"/>
  <c r="C1082" i="25"/>
  <c r="B1082" i="25"/>
  <c r="H38" i="2"/>
  <c r="I38" i="2" s="1"/>
  <c r="F39" i="2"/>
  <c r="J70" i="32" l="1"/>
  <c r="A1080" i="25"/>
  <c r="G1081" i="25"/>
  <c r="F1081" i="25"/>
  <c r="E1081" i="25"/>
  <c r="D1081" i="25"/>
  <c r="C1081" i="25"/>
  <c r="B1081" i="25"/>
  <c r="E72" i="32"/>
  <c r="G71" i="32"/>
  <c r="G39" i="2"/>
  <c r="H39" i="2" s="1"/>
  <c r="I39" i="2" s="1"/>
  <c r="F40" i="2"/>
  <c r="A1079" i="25" l="1"/>
  <c r="G1080" i="25"/>
  <c r="F1080" i="25"/>
  <c r="E1080" i="25"/>
  <c r="D1080" i="25"/>
  <c r="C1080" i="25"/>
  <c r="B1080" i="25"/>
  <c r="H71" i="32"/>
  <c r="I71" i="32" s="1"/>
  <c r="J71" i="32" s="1"/>
  <c r="G72" i="32"/>
  <c r="E73" i="32"/>
  <c r="G40" i="2"/>
  <c r="H40" i="2" s="1"/>
  <c r="I40" i="2" s="1"/>
  <c r="F41" i="2"/>
  <c r="G41" i="2" s="1"/>
  <c r="H72" i="32" l="1"/>
  <c r="I72" i="32" s="1"/>
  <c r="J72" i="32" s="1"/>
  <c r="E74" i="32"/>
  <c r="G73" i="32"/>
  <c r="A1078" i="25"/>
  <c r="G1079" i="25"/>
  <c r="F1079" i="25"/>
  <c r="E1079" i="25"/>
  <c r="D1079" i="25"/>
  <c r="C1079" i="25"/>
  <c r="B1079" i="25"/>
  <c r="H41" i="2"/>
  <c r="I41" i="2" s="1"/>
  <c r="H73" i="32" l="1"/>
  <c r="I73" i="32" s="1"/>
  <c r="J73" i="32" s="1"/>
  <c r="G74" i="32"/>
  <c r="E75" i="32"/>
  <c r="A1077" i="25"/>
  <c r="G1078" i="25"/>
  <c r="F1078" i="25"/>
  <c r="E1078" i="25"/>
  <c r="D1078" i="25"/>
  <c r="C1078" i="25"/>
  <c r="B1078" i="25"/>
  <c r="A1076" i="25" l="1"/>
  <c r="G1077" i="25"/>
  <c r="F1077" i="25"/>
  <c r="E1077" i="25"/>
  <c r="D1077" i="25"/>
  <c r="C1077" i="25"/>
  <c r="B1077" i="25"/>
  <c r="E76" i="32"/>
  <c r="G75" i="32"/>
  <c r="H75" i="32" s="1"/>
  <c r="I75" i="32" s="1"/>
  <c r="H74" i="32"/>
  <c r="I74" i="32" s="1"/>
  <c r="J74" i="32" s="1"/>
  <c r="J75" i="32" l="1"/>
  <c r="A1075" i="25"/>
  <c r="G1076" i="25"/>
  <c r="F1076" i="25"/>
  <c r="E1076" i="25"/>
  <c r="D1076" i="25"/>
  <c r="C1076" i="25"/>
  <c r="B1076" i="25"/>
  <c r="E77" i="32"/>
  <c r="G76" i="32"/>
  <c r="G77" i="32" l="1"/>
  <c r="H77" i="32" s="1"/>
  <c r="I77" i="32" s="1"/>
  <c r="E78" i="32"/>
  <c r="H76" i="32"/>
  <c r="I76" i="32" s="1"/>
  <c r="J76" i="32" s="1"/>
  <c r="A1074" i="25"/>
  <c r="G1075" i="25"/>
  <c r="F1075" i="25"/>
  <c r="E1075" i="25"/>
  <c r="D1075" i="25"/>
  <c r="C1075" i="25"/>
  <c r="B1075" i="25"/>
  <c r="J77" i="32" l="1"/>
  <c r="E79" i="32"/>
  <c r="G78" i="32"/>
  <c r="H78" i="32" s="1"/>
  <c r="I78" i="32" s="1"/>
  <c r="A1073" i="25"/>
  <c r="G1074" i="25"/>
  <c r="F1074" i="25"/>
  <c r="E1074" i="25"/>
  <c r="D1074" i="25"/>
  <c r="C1074" i="25"/>
  <c r="B1074" i="25"/>
  <c r="J78" i="32" l="1"/>
  <c r="A1072" i="25"/>
  <c r="G1073" i="25"/>
  <c r="F1073" i="25"/>
  <c r="E1073" i="25"/>
  <c r="D1073" i="25"/>
  <c r="C1073" i="25"/>
  <c r="B1073" i="25"/>
  <c r="G79" i="32"/>
  <c r="E80" i="32"/>
  <c r="E81" i="32" l="1"/>
  <c r="G80" i="32"/>
  <c r="H80" i="32" s="1"/>
  <c r="I80" i="32" s="1"/>
  <c r="H79" i="32"/>
  <c r="I79" i="32" s="1"/>
  <c r="J79" i="32" s="1"/>
  <c r="A1071" i="25"/>
  <c r="G1072" i="25"/>
  <c r="F1072" i="25"/>
  <c r="E1072" i="25"/>
  <c r="D1072" i="25"/>
  <c r="C1072" i="25"/>
  <c r="B1072" i="25"/>
  <c r="J80" i="32" l="1"/>
  <c r="A1070" i="25"/>
  <c r="G1071" i="25"/>
  <c r="F1071" i="25"/>
  <c r="E1071" i="25"/>
  <c r="D1071" i="25"/>
  <c r="C1071" i="25"/>
  <c r="B1071" i="25"/>
  <c r="E82" i="32"/>
  <c r="G81" i="32"/>
  <c r="H81" i="32" l="1"/>
  <c r="I81" i="32" s="1"/>
  <c r="J81" i="32" s="1"/>
  <c r="E83" i="32"/>
  <c r="G82" i="32"/>
  <c r="A1069" i="25"/>
  <c r="G1070" i="25"/>
  <c r="F1070" i="25"/>
  <c r="E1070" i="25"/>
  <c r="D1070" i="25"/>
  <c r="C1070" i="25"/>
  <c r="B1070" i="25"/>
  <c r="E84" i="32" l="1"/>
  <c r="G83" i="32"/>
  <c r="H83" i="32" s="1"/>
  <c r="I83" i="32" s="1"/>
  <c r="H82" i="32"/>
  <c r="I82" i="32" s="1"/>
  <c r="J82" i="32" s="1"/>
  <c r="A1068" i="25"/>
  <c r="G1069" i="25"/>
  <c r="F1069" i="25"/>
  <c r="E1069" i="25"/>
  <c r="D1069" i="25"/>
  <c r="C1069" i="25"/>
  <c r="B1069" i="25"/>
  <c r="J83" i="32" l="1"/>
  <c r="G84" i="32"/>
  <c r="E85" i="32"/>
  <c r="A1067" i="25"/>
  <c r="G1068" i="25"/>
  <c r="F1068" i="25"/>
  <c r="E1068" i="25"/>
  <c r="D1068" i="25"/>
  <c r="C1068" i="25"/>
  <c r="B1068" i="25"/>
  <c r="A1066" i="25" l="1"/>
  <c r="G1067" i="25"/>
  <c r="F1067" i="25"/>
  <c r="E1067" i="25"/>
  <c r="D1067" i="25"/>
  <c r="C1067" i="25"/>
  <c r="B1067" i="25"/>
  <c r="G85" i="32"/>
  <c r="E86" i="32"/>
  <c r="H84" i="32"/>
  <c r="I84" i="32" s="1"/>
  <c r="J84" i="32" s="1"/>
  <c r="H85" i="32" l="1"/>
  <c r="I85" i="32" s="1"/>
  <c r="J85" i="32" s="1"/>
  <c r="G86" i="32"/>
  <c r="E87" i="32"/>
  <c r="A1065" i="25"/>
  <c r="G1066" i="25"/>
  <c r="F1066" i="25"/>
  <c r="E1066" i="25"/>
  <c r="D1066" i="25"/>
  <c r="C1066" i="25"/>
  <c r="B1066" i="25"/>
  <c r="H86" i="32" l="1"/>
  <c r="I86" i="32" s="1"/>
  <c r="J86" i="32" s="1"/>
  <c r="A1064" i="25"/>
  <c r="G1065" i="25"/>
  <c r="F1065" i="25"/>
  <c r="E1065" i="25"/>
  <c r="D1065" i="25"/>
  <c r="C1065" i="25"/>
  <c r="B1065" i="25"/>
  <c r="G87" i="32"/>
  <c r="H87" i="32" s="1"/>
  <c r="I87" i="32" s="1"/>
  <c r="E88" i="32"/>
  <c r="J87" i="32" l="1"/>
  <c r="A1063" i="25"/>
  <c r="G1064" i="25"/>
  <c r="F1064" i="25"/>
  <c r="E1064" i="25"/>
  <c r="D1064" i="25"/>
  <c r="C1064" i="25"/>
  <c r="B1064" i="25"/>
  <c r="G88" i="32"/>
  <c r="E89" i="32"/>
  <c r="H88" i="32" l="1"/>
  <c r="I88" i="32" s="1"/>
  <c r="J88" i="32" s="1"/>
  <c r="G89" i="32"/>
  <c r="H89" i="32" s="1"/>
  <c r="I89" i="32" s="1"/>
  <c r="E90" i="32"/>
  <c r="A1062" i="25"/>
  <c r="G1063" i="25"/>
  <c r="F1063" i="25"/>
  <c r="E1063" i="25"/>
  <c r="D1063" i="25"/>
  <c r="C1063" i="25"/>
  <c r="B1063" i="25"/>
  <c r="J89" i="32" l="1"/>
  <c r="G90" i="32"/>
  <c r="E91" i="32"/>
  <c r="A1061" i="25"/>
  <c r="G1062" i="25"/>
  <c r="F1062" i="25"/>
  <c r="E1062" i="25"/>
  <c r="D1062" i="25"/>
  <c r="C1062" i="25"/>
  <c r="B1062" i="25"/>
  <c r="A1060" i="25" l="1"/>
  <c r="G1061" i="25"/>
  <c r="F1061" i="25"/>
  <c r="E1061" i="25"/>
  <c r="D1061" i="25"/>
  <c r="C1061" i="25"/>
  <c r="B1061" i="25"/>
  <c r="E92" i="32"/>
  <c r="G91" i="32"/>
  <c r="H90" i="32"/>
  <c r="I90" i="32" s="1"/>
  <c r="J90" i="32" s="1"/>
  <c r="E93" i="32" l="1"/>
  <c r="G92" i="32"/>
  <c r="H91" i="32"/>
  <c r="I91" i="32" s="1"/>
  <c r="J91" i="32" s="1"/>
  <c r="A1059" i="25"/>
  <c r="G1060" i="25"/>
  <c r="F1060" i="25"/>
  <c r="E1060" i="25"/>
  <c r="D1060" i="25"/>
  <c r="C1060" i="25"/>
  <c r="B1060" i="25"/>
  <c r="H92" i="32" l="1"/>
  <c r="I92" i="32" s="1"/>
  <c r="J92" i="32" s="1"/>
  <c r="A1058" i="25"/>
  <c r="G1059" i="25"/>
  <c r="F1059" i="25"/>
  <c r="E1059" i="25"/>
  <c r="D1059" i="25"/>
  <c r="C1059" i="25"/>
  <c r="B1059" i="25"/>
  <c r="E94" i="32"/>
  <c r="G93" i="32"/>
  <c r="A1057" i="25" l="1"/>
  <c r="G1058" i="25"/>
  <c r="F1058" i="25"/>
  <c r="E1058" i="25"/>
  <c r="D1058" i="25"/>
  <c r="C1058" i="25"/>
  <c r="B1058" i="25"/>
  <c r="H93" i="32"/>
  <c r="I93" i="32" s="1"/>
  <c r="J93" i="32" s="1"/>
  <c r="E95" i="32"/>
  <c r="G94" i="32"/>
  <c r="H94" i="32" l="1"/>
  <c r="I94" i="32" s="1"/>
  <c r="J94" i="32" s="1"/>
  <c r="E96" i="32"/>
  <c r="G95" i="32"/>
  <c r="A1056" i="25"/>
  <c r="G1057" i="25"/>
  <c r="F1057" i="25"/>
  <c r="E1057" i="25"/>
  <c r="D1057" i="25"/>
  <c r="C1057" i="25"/>
  <c r="B1057" i="25"/>
  <c r="A1055" i="25" l="1"/>
  <c r="G1056" i="25"/>
  <c r="F1056" i="25"/>
  <c r="E1056" i="25"/>
  <c r="D1056" i="25"/>
  <c r="C1056" i="25"/>
  <c r="B1056" i="25"/>
  <c r="H95" i="32"/>
  <c r="I95" i="32" s="1"/>
  <c r="J95" i="32" s="1"/>
  <c r="G96" i="32"/>
  <c r="E97" i="32"/>
  <c r="G97" i="32" l="1"/>
  <c r="E98" i="32"/>
  <c r="H96" i="32"/>
  <c r="I96" i="32" s="1"/>
  <c r="J96" i="32" s="1"/>
  <c r="A1054" i="25"/>
  <c r="G1055" i="25"/>
  <c r="F1055" i="25"/>
  <c r="E1055" i="25"/>
  <c r="D1055" i="25"/>
  <c r="C1055" i="25"/>
  <c r="B1055" i="25"/>
  <c r="E99" i="32" l="1"/>
  <c r="G98" i="32"/>
  <c r="A1053" i="25"/>
  <c r="G1054" i="25"/>
  <c r="F1054" i="25"/>
  <c r="E1054" i="25"/>
  <c r="D1054" i="25"/>
  <c r="C1054" i="25"/>
  <c r="B1054" i="25"/>
  <c r="H97" i="32"/>
  <c r="I97" i="32" s="1"/>
  <c r="J97" i="32" s="1"/>
  <c r="A1052" i="25" l="1"/>
  <c r="G1053" i="25"/>
  <c r="F1053" i="25"/>
  <c r="E1053" i="25"/>
  <c r="D1053" i="25"/>
  <c r="C1053" i="25"/>
  <c r="B1053" i="25"/>
  <c r="H98" i="32"/>
  <c r="I98" i="32" s="1"/>
  <c r="J98" i="32" s="1"/>
  <c r="G99" i="32"/>
  <c r="H99" i="32" s="1"/>
  <c r="I99" i="32" s="1"/>
  <c r="E100" i="32"/>
  <c r="J99" i="32" l="1"/>
  <c r="E101" i="32"/>
  <c r="G100" i="32"/>
  <c r="A1051" i="25"/>
  <c r="G1052" i="25"/>
  <c r="F1052" i="25"/>
  <c r="E1052" i="25"/>
  <c r="D1052" i="25"/>
  <c r="C1052" i="25"/>
  <c r="B1052" i="25"/>
  <c r="H100" i="32" l="1"/>
  <c r="I100" i="32" s="1"/>
  <c r="J100" i="32" s="1"/>
  <c r="A1050" i="25"/>
  <c r="G1051" i="25"/>
  <c r="F1051" i="25"/>
  <c r="E1051" i="25"/>
  <c r="D1051" i="25"/>
  <c r="C1051" i="25"/>
  <c r="B1051" i="25"/>
  <c r="G101" i="32"/>
  <c r="E102" i="32"/>
  <c r="E103" i="32" l="1"/>
  <c r="G102" i="32"/>
  <c r="A1049" i="25"/>
  <c r="G1050" i="25"/>
  <c r="F1050" i="25"/>
  <c r="E1050" i="25"/>
  <c r="D1050" i="25"/>
  <c r="C1050" i="25"/>
  <c r="B1050" i="25"/>
  <c r="H101" i="32"/>
  <c r="I101" i="32" s="1"/>
  <c r="J101" i="32" s="1"/>
  <c r="H102" i="32" l="1"/>
  <c r="I102" i="32" s="1"/>
  <c r="J102" i="32" s="1"/>
  <c r="G103" i="32"/>
  <c r="E104" i="32"/>
  <c r="A1048" i="25"/>
  <c r="G1049" i="25"/>
  <c r="F1049" i="25"/>
  <c r="E1049" i="25"/>
  <c r="D1049" i="25"/>
  <c r="C1049" i="25"/>
  <c r="B1049" i="25"/>
  <c r="H103" i="32" l="1"/>
  <c r="I103" i="32" s="1"/>
  <c r="J103" i="32" s="1"/>
  <c r="G104" i="32"/>
  <c r="E105" i="32"/>
  <c r="A1047" i="25"/>
  <c r="G1048" i="25"/>
  <c r="F1048" i="25"/>
  <c r="E1048" i="25"/>
  <c r="D1048" i="25"/>
  <c r="C1048" i="25"/>
  <c r="B1048" i="25"/>
  <c r="E106" i="32" l="1"/>
  <c r="G105" i="32"/>
  <c r="H104" i="32"/>
  <c r="I104" i="32" s="1"/>
  <c r="J104" i="32" s="1"/>
  <c r="A1046" i="25"/>
  <c r="G1047" i="25"/>
  <c r="F1047" i="25"/>
  <c r="E1047" i="25"/>
  <c r="D1047" i="25"/>
  <c r="C1047" i="25"/>
  <c r="B1047" i="25"/>
  <c r="H105" i="32" l="1"/>
  <c r="I105" i="32" s="1"/>
  <c r="J105" i="32" s="1"/>
  <c r="G106" i="32"/>
  <c r="E107" i="32"/>
  <c r="A1045" i="25"/>
  <c r="G1046" i="25"/>
  <c r="F1046" i="25"/>
  <c r="E1046" i="25"/>
  <c r="D1046" i="25"/>
  <c r="C1046" i="25"/>
  <c r="B1046" i="25"/>
  <c r="A1044" i="25" l="1"/>
  <c r="G1045" i="25"/>
  <c r="F1045" i="25"/>
  <c r="E1045" i="25"/>
  <c r="D1045" i="25"/>
  <c r="C1045" i="25"/>
  <c r="B1045" i="25"/>
  <c r="H106" i="32"/>
  <c r="I106" i="32" s="1"/>
  <c r="J106" i="32" s="1"/>
  <c r="E108" i="32"/>
  <c r="G107" i="32"/>
  <c r="H107" i="32" l="1"/>
  <c r="I107" i="32" s="1"/>
  <c r="J107" i="32" s="1"/>
  <c r="G108" i="32"/>
  <c r="E109" i="32"/>
  <c r="A1043" i="25"/>
  <c r="G1044" i="25"/>
  <c r="F1044" i="25"/>
  <c r="E1044" i="25"/>
  <c r="D1044" i="25"/>
  <c r="C1044" i="25"/>
  <c r="B1044" i="25"/>
  <c r="G109" i="32" l="1"/>
  <c r="E110" i="32"/>
  <c r="H108" i="32"/>
  <c r="I108" i="32" s="1"/>
  <c r="J108" i="32" s="1"/>
  <c r="A1042" i="25"/>
  <c r="G1043" i="25"/>
  <c r="F1043" i="25"/>
  <c r="E1043" i="25"/>
  <c r="D1043" i="25"/>
  <c r="C1043" i="25"/>
  <c r="B1043" i="25"/>
  <c r="A1041" i="25" l="1"/>
  <c r="G1042" i="25"/>
  <c r="F1042" i="25"/>
  <c r="E1042" i="25"/>
  <c r="D1042" i="25"/>
  <c r="C1042" i="25"/>
  <c r="B1042" i="25"/>
  <c r="E111" i="32"/>
  <c r="G110" i="32"/>
  <c r="H109" i="32"/>
  <c r="I109" i="32" s="1"/>
  <c r="J109" i="32" s="1"/>
  <c r="E112" i="32" l="1"/>
  <c r="G111" i="32"/>
  <c r="H110" i="32"/>
  <c r="I110" i="32" s="1"/>
  <c r="J110" i="32" s="1"/>
  <c r="A1040" i="25"/>
  <c r="G1041" i="25"/>
  <c r="F1041" i="25"/>
  <c r="E1041" i="25"/>
  <c r="D1041" i="25"/>
  <c r="C1041" i="25"/>
  <c r="B1041" i="25"/>
  <c r="A1039" i="25" l="1"/>
  <c r="G1040" i="25"/>
  <c r="F1040" i="25"/>
  <c r="E1040" i="25"/>
  <c r="D1040" i="25"/>
  <c r="C1040" i="25"/>
  <c r="B1040" i="25"/>
  <c r="H111" i="32"/>
  <c r="I111" i="32" s="1"/>
  <c r="J111" i="32" s="1"/>
  <c r="G112" i="32"/>
  <c r="E113" i="32"/>
  <c r="G113" i="32" l="1"/>
  <c r="H113" i="32" s="1"/>
  <c r="I113" i="32" s="1"/>
  <c r="E114" i="32"/>
  <c r="H112" i="32"/>
  <c r="I112" i="32" s="1"/>
  <c r="J112" i="32" s="1"/>
  <c r="A1038" i="25"/>
  <c r="G1039" i="25"/>
  <c r="F1039" i="25"/>
  <c r="E1039" i="25"/>
  <c r="D1039" i="25"/>
  <c r="C1039" i="25"/>
  <c r="B1039" i="25"/>
  <c r="J113" i="32" l="1"/>
  <c r="E115" i="32"/>
  <c r="G114" i="32"/>
  <c r="A1037" i="25"/>
  <c r="G1038" i="25"/>
  <c r="F1038" i="25"/>
  <c r="E1038" i="25"/>
  <c r="D1038" i="25"/>
  <c r="C1038" i="25"/>
  <c r="B1038" i="25"/>
  <c r="A1036" i="25" l="1"/>
  <c r="G1037" i="25"/>
  <c r="F1037" i="25"/>
  <c r="E1037" i="25"/>
  <c r="D1037" i="25"/>
  <c r="C1037" i="25"/>
  <c r="B1037" i="25"/>
  <c r="H114" i="32"/>
  <c r="I114" i="32" s="1"/>
  <c r="J114" i="32" s="1"/>
  <c r="E116" i="32"/>
  <c r="G115" i="32"/>
  <c r="H115" i="32" l="1"/>
  <c r="I115" i="32" s="1"/>
  <c r="J115" i="32" s="1"/>
  <c r="G116" i="32"/>
  <c r="H116" i="32" s="1"/>
  <c r="I116" i="32" s="1"/>
  <c r="E117" i="32"/>
  <c r="A1035" i="25"/>
  <c r="G1036" i="25"/>
  <c r="F1036" i="25"/>
  <c r="E1036" i="25"/>
  <c r="D1036" i="25"/>
  <c r="C1036" i="25"/>
  <c r="B1036" i="25"/>
  <c r="J116" i="32" l="1"/>
  <c r="G117" i="32"/>
  <c r="E118" i="32"/>
  <c r="A1034" i="25"/>
  <c r="G1035" i="25"/>
  <c r="F1035" i="25"/>
  <c r="E1035" i="25"/>
  <c r="D1035" i="25"/>
  <c r="C1035" i="25"/>
  <c r="B1035" i="25"/>
  <c r="A1033" i="25" l="1"/>
  <c r="G1034" i="25"/>
  <c r="F1034" i="25"/>
  <c r="E1034" i="25"/>
  <c r="D1034" i="25"/>
  <c r="C1034" i="25"/>
  <c r="B1034" i="25"/>
  <c r="E119" i="32"/>
  <c r="G118" i="32"/>
  <c r="H117" i="32"/>
  <c r="I117" i="32" s="1"/>
  <c r="J117" i="32" s="1"/>
  <c r="G119" i="32" l="1"/>
  <c r="E120" i="32"/>
  <c r="H118" i="32"/>
  <c r="I118" i="32" s="1"/>
  <c r="J118" i="32" s="1"/>
  <c r="A1032" i="25"/>
  <c r="G1033" i="25"/>
  <c r="F1033" i="25"/>
  <c r="E1033" i="25"/>
  <c r="D1033" i="25"/>
  <c r="C1033" i="25"/>
  <c r="B1033" i="25"/>
  <c r="G120" i="32" l="1"/>
  <c r="H120" i="32" s="1"/>
  <c r="I120" i="32" s="1"/>
  <c r="E121" i="32"/>
  <c r="A1031" i="25"/>
  <c r="G1032" i="25"/>
  <c r="F1032" i="25"/>
  <c r="E1032" i="25"/>
  <c r="D1032" i="25"/>
  <c r="C1032" i="25"/>
  <c r="B1032" i="25"/>
  <c r="H119" i="32"/>
  <c r="I119" i="32" s="1"/>
  <c r="J119" i="32" s="1"/>
  <c r="J120" i="32" l="1"/>
  <c r="A1030" i="25"/>
  <c r="G1031" i="25"/>
  <c r="F1031" i="25"/>
  <c r="E1031" i="25"/>
  <c r="D1031" i="25"/>
  <c r="C1031" i="25"/>
  <c r="B1031" i="25"/>
  <c r="E122" i="32"/>
  <c r="G121" i="32"/>
  <c r="H121" i="32" s="1"/>
  <c r="I121" i="32" s="1"/>
  <c r="J121" i="32" l="1"/>
  <c r="E123" i="32"/>
  <c r="G122" i="32"/>
  <c r="A1029" i="25"/>
  <c r="G1030" i="25"/>
  <c r="F1030" i="25"/>
  <c r="E1030" i="25"/>
  <c r="D1030" i="25"/>
  <c r="C1030" i="25"/>
  <c r="B1030" i="25"/>
  <c r="A1028" i="25" l="1"/>
  <c r="G1029" i="25"/>
  <c r="F1029" i="25"/>
  <c r="E1029" i="25"/>
  <c r="D1029" i="25"/>
  <c r="C1029" i="25"/>
  <c r="B1029" i="25"/>
  <c r="H122" i="32"/>
  <c r="I122" i="32" s="1"/>
  <c r="J122" i="32" s="1"/>
  <c r="G123" i="32"/>
  <c r="E124" i="32"/>
  <c r="E125" i="32" l="1"/>
  <c r="G124" i="32"/>
  <c r="H123" i="32"/>
  <c r="I123" i="32" s="1"/>
  <c r="J123" i="32" s="1"/>
  <c r="A1027" i="25"/>
  <c r="G1028" i="25"/>
  <c r="F1028" i="25"/>
  <c r="E1028" i="25"/>
  <c r="D1028" i="25"/>
  <c r="C1028" i="25"/>
  <c r="B1028" i="25"/>
  <c r="E126" i="32" l="1"/>
  <c r="G125" i="32"/>
  <c r="H125" i="32" s="1"/>
  <c r="I125" i="32" s="1"/>
  <c r="A1026" i="25"/>
  <c r="G1027" i="25"/>
  <c r="F1027" i="25"/>
  <c r="E1027" i="25"/>
  <c r="D1027" i="25"/>
  <c r="C1027" i="25"/>
  <c r="B1027" i="25"/>
  <c r="H124" i="32"/>
  <c r="I124" i="32" s="1"/>
  <c r="J124" i="32" s="1"/>
  <c r="J125" i="32" l="1"/>
  <c r="A1025" i="25"/>
  <c r="G1026" i="25"/>
  <c r="F1026" i="25"/>
  <c r="E1026" i="25"/>
  <c r="D1026" i="25"/>
  <c r="C1026" i="25"/>
  <c r="B1026" i="25"/>
  <c r="G126" i="32"/>
  <c r="E127" i="32"/>
  <c r="E128" i="32" l="1"/>
  <c r="G127" i="32"/>
  <c r="H127" i="32" s="1"/>
  <c r="I127" i="32" s="1"/>
  <c r="H126" i="32"/>
  <c r="I126" i="32" s="1"/>
  <c r="J126" i="32" s="1"/>
  <c r="A1024" i="25"/>
  <c r="G1025" i="25"/>
  <c r="F1025" i="25"/>
  <c r="E1025" i="25"/>
  <c r="D1025" i="25"/>
  <c r="C1025" i="25"/>
  <c r="B1025" i="25"/>
  <c r="J127" i="32" l="1"/>
  <c r="A1023" i="25"/>
  <c r="G1024" i="25"/>
  <c r="F1024" i="25"/>
  <c r="E1024" i="25"/>
  <c r="D1024" i="25"/>
  <c r="C1024" i="25"/>
  <c r="B1024" i="25"/>
  <c r="E129" i="32"/>
  <c r="G128" i="32"/>
  <c r="A1022" i="25" l="1"/>
  <c r="G1023" i="25"/>
  <c r="F1023" i="25"/>
  <c r="E1023" i="25"/>
  <c r="D1023" i="25"/>
  <c r="C1023" i="25"/>
  <c r="B1023" i="25"/>
  <c r="G129" i="32"/>
  <c r="E130" i="32"/>
  <c r="H128" i="32"/>
  <c r="I128" i="32" s="1"/>
  <c r="J128" i="32" s="1"/>
  <c r="H129" i="32" l="1"/>
  <c r="I129" i="32" s="1"/>
  <c r="J129" i="32" s="1"/>
  <c r="E131" i="32"/>
  <c r="G130" i="32"/>
  <c r="A1021" i="25"/>
  <c r="G1022" i="25"/>
  <c r="F1022" i="25"/>
  <c r="E1022" i="25"/>
  <c r="D1022" i="25"/>
  <c r="C1022" i="25"/>
  <c r="B1022" i="25"/>
  <c r="A1020" i="25" l="1"/>
  <c r="G1021" i="25"/>
  <c r="F1021" i="25"/>
  <c r="E1021" i="25"/>
  <c r="D1021" i="25"/>
  <c r="C1021" i="25"/>
  <c r="B1021" i="25"/>
  <c r="E132" i="32"/>
  <c r="G131" i="32"/>
  <c r="H130" i="32"/>
  <c r="I130" i="32" s="1"/>
  <c r="J130" i="32" s="1"/>
  <c r="H131" i="32" l="1"/>
  <c r="I131" i="32" s="1"/>
  <c r="J131" i="32" s="1"/>
  <c r="A1019" i="25"/>
  <c r="G1020" i="25"/>
  <c r="F1020" i="25"/>
  <c r="E1020" i="25"/>
  <c r="D1020" i="25"/>
  <c r="C1020" i="25"/>
  <c r="B1020" i="25"/>
  <c r="G132" i="32"/>
  <c r="E133" i="32"/>
  <c r="G133" i="32" l="1"/>
  <c r="E134" i="32"/>
  <c r="A1018" i="25"/>
  <c r="G1019" i="25"/>
  <c r="F1019" i="25"/>
  <c r="E1019" i="25"/>
  <c r="D1019" i="25"/>
  <c r="C1019" i="25"/>
  <c r="B1019" i="25"/>
  <c r="H132" i="32"/>
  <c r="I132" i="32" s="1"/>
  <c r="J132" i="32" s="1"/>
  <c r="A1017" i="25" l="1"/>
  <c r="G1018" i="25"/>
  <c r="F1018" i="25"/>
  <c r="E1018" i="25"/>
  <c r="D1018" i="25"/>
  <c r="C1018" i="25"/>
  <c r="B1018" i="25"/>
  <c r="E135" i="32"/>
  <c r="G134" i="32"/>
  <c r="H133" i="32"/>
  <c r="I133" i="32" s="1"/>
  <c r="J133" i="32" s="1"/>
  <c r="G135" i="32" l="1"/>
  <c r="E136" i="32"/>
  <c r="H134" i="32"/>
  <c r="I134" i="32" s="1"/>
  <c r="J134" i="32" s="1"/>
  <c r="A1016" i="25"/>
  <c r="G1017" i="25"/>
  <c r="F1017" i="25"/>
  <c r="E1017" i="25"/>
  <c r="D1017" i="25"/>
  <c r="C1017" i="25"/>
  <c r="B1017" i="25"/>
  <c r="E137" i="32" l="1"/>
  <c r="G136" i="32"/>
  <c r="A1015" i="25"/>
  <c r="G1016" i="25"/>
  <c r="F1016" i="25"/>
  <c r="E1016" i="25"/>
  <c r="D1016" i="25"/>
  <c r="C1016" i="25"/>
  <c r="B1016" i="25"/>
  <c r="H135" i="32"/>
  <c r="I135" i="32" s="1"/>
  <c r="J135" i="32" s="1"/>
  <c r="A1014" i="25" l="1"/>
  <c r="G1015" i="25"/>
  <c r="F1015" i="25"/>
  <c r="E1015" i="25"/>
  <c r="D1015" i="25"/>
  <c r="C1015" i="25"/>
  <c r="B1015" i="25"/>
  <c r="H136" i="32"/>
  <c r="I136" i="32" s="1"/>
  <c r="J136" i="32" s="1"/>
  <c r="E138" i="32"/>
  <c r="G137" i="32"/>
  <c r="H137" i="32" l="1"/>
  <c r="I137" i="32" s="1"/>
  <c r="J137" i="32" s="1"/>
  <c r="G138" i="32"/>
  <c r="E139" i="32"/>
  <c r="A1013" i="25"/>
  <c r="G1014" i="25"/>
  <c r="F1014" i="25"/>
  <c r="E1014" i="25"/>
  <c r="D1014" i="25"/>
  <c r="C1014" i="25"/>
  <c r="B1014" i="25"/>
  <c r="E140" i="32" l="1"/>
  <c r="G139" i="32"/>
  <c r="A1012" i="25"/>
  <c r="G1013" i="25"/>
  <c r="F1013" i="25"/>
  <c r="E1013" i="25"/>
  <c r="D1013" i="25"/>
  <c r="C1013" i="25"/>
  <c r="B1013" i="25"/>
  <c r="H138" i="32"/>
  <c r="I138" i="32" s="1"/>
  <c r="J138" i="32" s="1"/>
  <c r="H139" i="32" l="1"/>
  <c r="I139" i="32" s="1"/>
  <c r="J139" i="32" s="1"/>
  <c r="A1011" i="25"/>
  <c r="G1012" i="25"/>
  <c r="F1012" i="25"/>
  <c r="E1012" i="25"/>
  <c r="D1012" i="25"/>
  <c r="C1012" i="25"/>
  <c r="B1012" i="25"/>
  <c r="E141" i="32"/>
  <c r="G140" i="32"/>
  <c r="H140" i="32" s="1"/>
  <c r="I140" i="32" s="1"/>
  <c r="J140" i="32" l="1"/>
  <c r="A1010" i="25"/>
  <c r="G1011" i="25"/>
  <c r="F1011" i="25"/>
  <c r="E1011" i="25"/>
  <c r="D1011" i="25"/>
  <c r="C1011" i="25"/>
  <c r="B1011" i="25"/>
  <c r="E142" i="32"/>
  <c r="G141" i="32"/>
  <c r="H141" i="32" s="1"/>
  <c r="I141" i="32" s="1"/>
  <c r="J141" i="32" l="1"/>
  <c r="E143" i="32"/>
  <c r="G142" i="32"/>
  <c r="A1009" i="25"/>
  <c r="G1010" i="25"/>
  <c r="F1010" i="25"/>
  <c r="E1010" i="25"/>
  <c r="D1010" i="25"/>
  <c r="C1010" i="25"/>
  <c r="B1010" i="25"/>
  <c r="A1008" i="25" l="1"/>
  <c r="G1009" i="25"/>
  <c r="F1009" i="25"/>
  <c r="E1009" i="25"/>
  <c r="D1009" i="25"/>
  <c r="C1009" i="25"/>
  <c r="B1009" i="25"/>
  <c r="H142" i="32"/>
  <c r="I142" i="32" s="1"/>
  <c r="J142" i="32" s="1"/>
  <c r="G143" i="32"/>
  <c r="E144" i="32"/>
  <c r="H143" i="32" l="1"/>
  <c r="I143" i="32" s="1"/>
  <c r="J143" i="32" s="1"/>
  <c r="E145" i="32"/>
  <c r="G144" i="32"/>
  <c r="H144" i="32" s="1"/>
  <c r="I144" i="32" s="1"/>
  <c r="A1007" i="25"/>
  <c r="G1008" i="25"/>
  <c r="F1008" i="25"/>
  <c r="E1008" i="25"/>
  <c r="D1008" i="25"/>
  <c r="C1008" i="25"/>
  <c r="B1008" i="25"/>
  <c r="J144" i="32" l="1"/>
  <c r="A1006" i="25"/>
  <c r="G1007" i="25"/>
  <c r="F1007" i="25"/>
  <c r="E1007" i="25"/>
  <c r="D1007" i="25"/>
  <c r="C1007" i="25"/>
  <c r="B1007" i="25"/>
  <c r="E146" i="32"/>
  <c r="G145" i="32"/>
  <c r="E147" i="32" l="1"/>
  <c r="G146" i="32"/>
  <c r="H145" i="32"/>
  <c r="I145" i="32" s="1"/>
  <c r="J145" i="32" s="1"/>
  <c r="A1005" i="25"/>
  <c r="G1006" i="25"/>
  <c r="F1006" i="25"/>
  <c r="E1006" i="25"/>
  <c r="D1006" i="25"/>
  <c r="C1006" i="25"/>
  <c r="B1006" i="25"/>
  <c r="H146" i="32" l="1"/>
  <c r="I146" i="32" s="1"/>
  <c r="J146" i="32" s="1"/>
  <c r="A1004" i="25"/>
  <c r="G1005" i="25"/>
  <c r="F1005" i="25"/>
  <c r="E1005" i="25"/>
  <c r="D1005" i="25"/>
  <c r="C1005" i="25"/>
  <c r="B1005" i="25"/>
  <c r="G147" i="32"/>
  <c r="E148" i="32"/>
  <c r="E149" i="32" l="1"/>
  <c r="G148" i="32"/>
  <c r="H148" i="32" s="1"/>
  <c r="I148" i="32" s="1"/>
  <c r="A1003" i="25"/>
  <c r="G1004" i="25"/>
  <c r="F1004" i="25"/>
  <c r="E1004" i="25"/>
  <c r="D1004" i="25"/>
  <c r="C1004" i="25"/>
  <c r="B1004" i="25"/>
  <c r="H147" i="32"/>
  <c r="I147" i="32" s="1"/>
  <c r="J147" i="32" s="1"/>
  <c r="J148" i="32" l="1"/>
  <c r="A1002" i="25"/>
  <c r="G1003" i="25"/>
  <c r="F1003" i="25"/>
  <c r="E1003" i="25"/>
  <c r="D1003" i="25"/>
  <c r="C1003" i="25"/>
  <c r="B1003" i="25"/>
  <c r="G149" i="32"/>
  <c r="E150" i="32"/>
  <c r="H149" i="32" l="1"/>
  <c r="I149" i="32" s="1"/>
  <c r="J149" i="32" s="1"/>
  <c r="G150" i="32"/>
  <c r="E151" i="32"/>
  <c r="A1001" i="25"/>
  <c r="G1002" i="25"/>
  <c r="F1002" i="25"/>
  <c r="E1002" i="25"/>
  <c r="D1002" i="25"/>
  <c r="C1002" i="25"/>
  <c r="B1002" i="25"/>
  <c r="A1000" i="25" l="1"/>
  <c r="G1001" i="25"/>
  <c r="F1001" i="25"/>
  <c r="E1001" i="25"/>
  <c r="D1001" i="25"/>
  <c r="C1001" i="25"/>
  <c r="B1001" i="25"/>
  <c r="G151" i="32"/>
  <c r="E152" i="32"/>
  <c r="H150" i="32"/>
  <c r="I150" i="32" s="1"/>
  <c r="J150" i="32" s="1"/>
  <c r="A999" i="25" l="1"/>
  <c r="G1000" i="25"/>
  <c r="F1000" i="25"/>
  <c r="E1000" i="25"/>
  <c r="D1000" i="25"/>
  <c r="C1000" i="25"/>
  <c r="B1000" i="25"/>
  <c r="H151" i="32"/>
  <c r="I151" i="32" s="1"/>
  <c r="J151" i="32" s="1"/>
  <c r="E153" i="32"/>
  <c r="G152" i="32"/>
  <c r="H152" i="32" l="1"/>
  <c r="I152" i="32" s="1"/>
  <c r="J152" i="32" s="1"/>
  <c r="E154" i="32"/>
  <c r="G153" i="32"/>
  <c r="A998" i="25"/>
  <c r="G999" i="25"/>
  <c r="F999" i="25"/>
  <c r="E999" i="25"/>
  <c r="D999" i="25"/>
  <c r="C999" i="25"/>
  <c r="B999" i="25"/>
  <c r="A997" i="25" l="1"/>
  <c r="G998" i="25"/>
  <c r="F998" i="25"/>
  <c r="E998" i="25"/>
  <c r="D998" i="25"/>
  <c r="C998" i="25"/>
  <c r="B998" i="25"/>
  <c r="G154" i="32"/>
  <c r="E155" i="32"/>
  <c r="H153" i="32"/>
  <c r="I153" i="32" s="1"/>
  <c r="J153" i="32" s="1"/>
  <c r="E156" i="32" l="1"/>
  <c r="G155" i="32"/>
  <c r="A996" i="25"/>
  <c r="G997" i="25"/>
  <c r="F997" i="25"/>
  <c r="E997" i="25"/>
  <c r="D997" i="25"/>
  <c r="C997" i="25"/>
  <c r="B997" i="25"/>
  <c r="H154" i="32"/>
  <c r="I154" i="32" s="1"/>
  <c r="J154" i="32" s="1"/>
  <c r="A995" i="25" l="1"/>
  <c r="G996" i="25"/>
  <c r="F996" i="25"/>
  <c r="E996" i="25"/>
  <c r="D996" i="25"/>
  <c r="C996" i="25"/>
  <c r="B996" i="25"/>
  <c r="H155" i="32"/>
  <c r="I155" i="32" s="1"/>
  <c r="J155" i="32" s="1"/>
  <c r="G156" i="32"/>
  <c r="E157" i="32"/>
  <c r="E158" i="32" l="1"/>
  <c r="G157" i="32"/>
  <c r="H156" i="32"/>
  <c r="I156" i="32" s="1"/>
  <c r="J156" i="32" s="1"/>
  <c r="A994" i="25"/>
  <c r="G995" i="25"/>
  <c r="F995" i="25"/>
  <c r="E995" i="25"/>
  <c r="D995" i="25"/>
  <c r="C995" i="25"/>
  <c r="B995" i="25"/>
  <c r="H157" i="32" l="1"/>
  <c r="I157" i="32" s="1"/>
  <c r="J157" i="32" s="1"/>
  <c r="G158" i="32"/>
  <c r="E159" i="32"/>
  <c r="A993" i="25"/>
  <c r="G994" i="25"/>
  <c r="F994" i="25"/>
  <c r="E994" i="25"/>
  <c r="D994" i="25"/>
  <c r="C994" i="25"/>
  <c r="B994" i="25"/>
  <c r="H158" i="32" l="1"/>
  <c r="I158" i="32" s="1"/>
  <c r="J158" i="32" s="1"/>
  <c r="G159" i="32"/>
  <c r="E160" i="32"/>
  <c r="A992" i="25"/>
  <c r="G993" i="25"/>
  <c r="F993" i="25"/>
  <c r="E993" i="25"/>
  <c r="D993" i="25"/>
  <c r="C993" i="25"/>
  <c r="B993" i="25"/>
  <c r="H159" i="32" l="1"/>
  <c r="I159" i="32" s="1"/>
  <c r="J159" i="32" s="1"/>
  <c r="A991" i="25"/>
  <c r="G992" i="25"/>
  <c r="F992" i="25"/>
  <c r="E992" i="25"/>
  <c r="D992" i="25"/>
  <c r="C992" i="25"/>
  <c r="B992" i="25"/>
  <c r="G160" i="32"/>
  <c r="E161" i="32"/>
  <c r="A990" i="25" l="1"/>
  <c r="G991" i="25"/>
  <c r="F991" i="25"/>
  <c r="E991" i="25"/>
  <c r="D991" i="25"/>
  <c r="C991" i="25"/>
  <c r="B991" i="25"/>
  <c r="H160" i="32"/>
  <c r="I160" i="32" s="1"/>
  <c r="J160" i="32" s="1"/>
  <c r="G161" i="32"/>
  <c r="E162" i="32"/>
  <c r="G162" i="32" l="1"/>
  <c r="E163" i="32"/>
  <c r="H161" i="32"/>
  <c r="I161" i="32" s="1"/>
  <c r="J161" i="32" s="1"/>
  <c r="A989" i="25"/>
  <c r="G990" i="25"/>
  <c r="F990" i="25"/>
  <c r="E990" i="25"/>
  <c r="D990" i="25"/>
  <c r="C990" i="25"/>
  <c r="B990" i="25"/>
  <c r="A988" i="25" l="1"/>
  <c r="G989" i="25"/>
  <c r="F989" i="25"/>
  <c r="E989" i="25"/>
  <c r="D989" i="25"/>
  <c r="C989" i="25"/>
  <c r="B989" i="25"/>
  <c r="G163" i="32"/>
  <c r="E164" i="32"/>
  <c r="H162" i="32"/>
  <c r="I162" i="32" s="1"/>
  <c r="J162" i="32" s="1"/>
  <c r="H163" i="32" l="1"/>
  <c r="I163" i="32" s="1"/>
  <c r="J163" i="32" s="1"/>
  <c r="G164" i="32"/>
  <c r="H164" i="32" s="1"/>
  <c r="I164" i="32" s="1"/>
  <c r="E165" i="32"/>
  <c r="A987" i="25"/>
  <c r="G988" i="25"/>
  <c r="F988" i="25"/>
  <c r="E988" i="25"/>
  <c r="D988" i="25"/>
  <c r="C988" i="25"/>
  <c r="B988" i="25"/>
  <c r="J164" i="32" l="1"/>
  <c r="E166" i="32"/>
  <c r="G165" i="32"/>
  <c r="A986" i="25"/>
  <c r="G987" i="25"/>
  <c r="F987" i="25"/>
  <c r="E987" i="25"/>
  <c r="D987" i="25"/>
  <c r="C987" i="25"/>
  <c r="B987" i="25"/>
  <c r="A985" i="25" l="1"/>
  <c r="G986" i="25"/>
  <c r="F986" i="25"/>
  <c r="E986" i="25"/>
  <c r="D986" i="25"/>
  <c r="C986" i="25"/>
  <c r="B986" i="25"/>
  <c r="H165" i="32"/>
  <c r="I165" i="32" s="1"/>
  <c r="J165" i="32" s="1"/>
  <c r="E167" i="32"/>
  <c r="G166" i="32"/>
  <c r="H166" i="32" l="1"/>
  <c r="I166" i="32" s="1"/>
  <c r="J166" i="32" s="1"/>
  <c r="G167" i="32"/>
  <c r="E168" i="32"/>
  <c r="A984" i="25"/>
  <c r="G985" i="25"/>
  <c r="F985" i="25"/>
  <c r="E985" i="25"/>
  <c r="D985" i="25"/>
  <c r="C985" i="25"/>
  <c r="B985" i="25"/>
  <c r="E169" i="32" l="1"/>
  <c r="G168" i="32"/>
  <c r="A983" i="25"/>
  <c r="G984" i="25"/>
  <c r="F984" i="25"/>
  <c r="E984" i="25"/>
  <c r="D984" i="25"/>
  <c r="C984" i="25"/>
  <c r="B984" i="25"/>
  <c r="H167" i="32"/>
  <c r="I167" i="32" s="1"/>
  <c r="J167" i="32" s="1"/>
  <c r="A982" i="25" l="1"/>
  <c r="G983" i="25"/>
  <c r="F983" i="25"/>
  <c r="E983" i="25"/>
  <c r="D983" i="25"/>
  <c r="C983" i="25"/>
  <c r="B983" i="25"/>
  <c r="H168" i="32"/>
  <c r="I168" i="32" s="1"/>
  <c r="J168" i="32" s="1"/>
  <c r="G169" i="32"/>
  <c r="E170" i="32"/>
  <c r="E171" i="32" l="1"/>
  <c r="G170" i="32"/>
  <c r="H169" i="32"/>
  <c r="I169" i="32" s="1"/>
  <c r="J169" i="32" s="1"/>
  <c r="A981" i="25"/>
  <c r="G982" i="25"/>
  <c r="F982" i="25"/>
  <c r="E982" i="25"/>
  <c r="D982" i="25"/>
  <c r="C982" i="25"/>
  <c r="B982" i="25"/>
  <c r="H170" i="32" l="1"/>
  <c r="I170" i="32" s="1"/>
  <c r="J170" i="32" s="1"/>
  <c r="A980" i="25"/>
  <c r="G981" i="25"/>
  <c r="F981" i="25"/>
  <c r="E981" i="25"/>
  <c r="D981" i="25"/>
  <c r="C981" i="25"/>
  <c r="B981" i="25"/>
  <c r="E172" i="32"/>
  <c r="G171" i="32"/>
  <c r="H171" i="32" l="1"/>
  <c r="I171" i="32" s="1"/>
  <c r="J171" i="32" s="1"/>
  <c r="A979" i="25"/>
  <c r="G980" i="25"/>
  <c r="F980" i="25"/>
  <c r="E980" i="25"/>
  <c r="D980" i="25"/>
  <c r="C980" i="25"/>
  <c r="B980" i="25"/>
  <c r="G172" i="32"/>
  <c r="E173" i="32"/>
  <c r="A978" i="25" l="1"/>
  <c r="G979" i="25"/>
  <c r="F979" i="25"/>
  <c r="E979" i="25"/>
  <c r="D979" i="25"/>
  <c r="C979" i="25"/>
  <c r="B979" i="25"/>
  <c r="E174" i="32"/>
  <c r="G173" i="32"/>
  <c r="H172" i="32"/>
  <c r="I172" i="32" s="1"/>
  <c r="J172" i="32" s="1"/>
  <c r="A977" i="25" l="1"/>
  <c r="G978" i="25"/>
  <c r="F978" i="25"/>
  <c r="E978" i="25"/>
  <c r="D978" i="25"/>
  <c r="C978" i="25"/>
  <c r="B978" i="25"/>
  <c r="G174" i="32"/>
  <c r="E175" i="32"/>
  <c r="H173" i="32"/>
  <c r="I173" i="32" s="1"/>
  <c r="J173" i="32" s="1"/>
  <c r="G175" i="32" l="1"/>
  <c r="E176" i="32"/>
  <c r="A976" i="25"/>
  <c r="G977" i="25"/>
  <c r="F977" i="25"/>
  <c r="E977" i="25"/>
  <c r="D977" i="25"/>
  <c r="C977" i="25"/>
  <c r="B977" i="25"/>
  <c r="H174" i="32"/>
  <c r="I174" i="32" s="1"/>
  <c r="J174" i="32" s="1"/>
  <c r="A975" i="25" l="1"/>
  <c r="G976" i="25"/>
  <c r="F976" i="25"/>
  <c r="E976" i="25"/>
  <c r="D976" i="25"/>
  <c r="C976" i="25"/>
  <c r="B976" i="25"/>
  <c r="E177" i="32"/>
  <c r="G176" i="32"/>
  <c r="H176" i="32" s="1"/>
  <c r="I176" i="32" s="1"/>
  <c r="H175" i="32"/>
  <c r="I175" i="32" s="1"/>
  <c r="J175" i="32" s="1"/>
  <c r="J176" i="32" l="1"/>
  <c r="G177" i="32"/>
  <c r="E178" i="32"/>
  <c r="A974" i="25"/>
  <c r="G975" i="25"/>
  <c r="F975" i="25"/>
  <c r="E975" i="25"/>
  <c r="D975" i="25"/>
  <c r="C975" i="25"/>
  <c r="B975" i="25"/>
  <c r="E179" i="32" l="1"/>
  <c r="G178" i="32"/>
  <c r="A973" i="25"/>
  <c r="G974" i="25"/>
  <c r="F974" i="25"/>
  <c r="E974" i="25"/>
  <c r="D974" i="25"/>
  <c r="C974" i="25"/>
  <c r="B974" i="25"/>
  <c r="H177" i="32"/>
  <c r="I177" i="32" s="1"/>
  <c r="J177" i="32" s="1"/>
  <c r="A972" i="25" l="1"/>
  <c r="G973" i="25"/>
  <c r="F973" i="25"/>
  <c r="E973" i="25"/>
  <c r="D973" i="25"/>
  <c r="C973" i="25"/>
  <c r="B973" i="25"/>
  <c r="H178" i="32"/>
  <c r="I178" i="32" s="1"/>
  <c r="J178" i="32" s="1"/>
  <c r="G179" i="32"/>
  <c r="E180" i="32"/>
  <c r="E181" i="32" l="1"/>
  <c r="G180" i="32"/>
  <c r="H180" i="32" s="1"/>
  <c r="I180" i="32" s="1"/>
  <c r="H179" i="32"/>
  <c r="I179" i="32" s="1"/>
  <c r="J179" i="32" s="1"/>
  <c r="A971" i="25"/>
  <c r="G972" i="25"/>
  <c r="F972" i="25"/>
  <c r="E972" i="25"/>
  <c r="D972" i="25"/>
  <c r="C972" i="25"/>
  <c r="B972" i="25"/>
  <c r="J180" i="32" l="1"/>
  <c r="A970" i="25"/>
  <c r="G971" i="25"/>
  <c r="F971" i="25"/>
  <c r="E971" i="25"/>
  <c r="D971" i="25"/>
  <c r="C971" i="25"/>
  <c r="B971" i="25"/>
  <c r="G181" i="32"/>
  <c r="E182" i="32"/>
  <c r="A969" i="25" l="1"/>
  <c r="G970" i="25"/>
  <c r="F970" i="25"/>
  <c r="E970" i="25"/>
  <c r="D970" i="25"/>
  <c r="C970" i="25"/>
  <c r="B970" i="25"/>
  <c r="G182" i="32"/>
  <c r="E183" i="32"/>
  <c r="H181" i="32"/>
  <c r="I181" i="32" s="1"/>
  <c r="J181" i="32" s="1"/>
  <c r="H182" i="32" l="1"/>
  <c r="I182" i="32" s="1"/>
  <c r="J182" i="32" s="1"/>
  <c r="E184" i="32"/>
  <c r="G183" i="32"/>
  <c r="A968" i="25"/>
  <c r="G969" i="25"/>
  <c r="F969" i="25"/>
  <c r="E969" i="25"/>
  <c r="D969" i="25"/>
  <c r="C969" i="25"/>
  <c r="B969" i="25"/>
  <c r="G184" i="32" l="1"/>
  <c r="E185" i="32"/>
  <c r="A967" i="25"/>
  <c r="G968" i="25"/>
  <c r="F968" i="25"/>
  <c r="E968" i="25"/>
  <c r="D968" i="25"/>
  <c r="C968" i="25"/>
  <c r="B968" i="25"/>
  <c r="H183" i="32"/>
  <c r="I183" i="32" s="1"/>
  <c r="J183" i="32" s="1"/>
  <c r="A966" i="25" l="1"/>
  <c r="G967" i="25"/>
  <c r="F967" i="25"/>
  <c r="E967" i="25"/>
  <c r="D967" i="25"/>
  <c r="C967" i="25"/>
  <c r="B967" i="25"/>
  <c r="G185" i="32"/>
  <c r="E186" i="32"/>
  <c r="H184" i="32"/>
  <c r="I184" i="32" s="1"/>
  <c r="J184" i="32" s="1"/>
  <c r="H185" i="32" l="1"/>
  <c r="I185" i="32" s="1"/>
  <c r="J185" i="32" s="1"/>
  <c r="E187" i="32"/>
  <c r="G186" i="32"/>
  <c r="A965" i="25"/>
  <c r="G966" i="25"/>
  <c r="F966" i="25"/>
  <c r="E966" i="25"/>
  <c r="D966" i="25"/>
  <c r="C966" i="25"/>
  <c r="B966" i="25"/>
  <c r="G187" i="32" l="1"/>
  <c r="E188" i="32"/>
  <c r="A964" i="25"/>
  <c r="G965" i="25"/>
  <c r="F965" i="25"/>
  <c r="E965" i="25"/>
  <c r="D965" i="25"/>
  <c r="C965" i="25"/>
  <c r="B965" i="25"/>
  <c r="H186" i="32"/>
  <c r="I186" i="32" s="1"/>
  <c r="J186" i="32" s="1"/>
  <c r="A963" i="25" l="1"/>
  <c r="G964" i="25"/>
  <c r="F964" i="25"/>
  <c r="E964" i="25"/>
  <c r="D964" i="25"/>
  <c r="C964" i="25"/>
  <c r="B964" i="25"/>
  <c r="E189" i="32"/>
  <c r="G188" i="32"/>
  <c r="H187" i="32"/>
  <c r="I187" i="32" s="1"/>
  <c r="J187" i="32" s="1"/>
  <c r="E190" i="32" l="1"/>
  <c r="G189" i="32"/>
  <c r="H188" i="32"/>
  <c r="I188" i="32" s="1"/>
  <c r="J188" i="32" s="1"/>
  <c r="A962" i="25"/>
  <c r="G963" i="25"/>
  <c r="F963" i="25"/>
  <c r="E963" i="25"/>
  <c r="D963" i="25"/>
  <c r="C963" i="25"/>
  <c r="B963" i="25"/>
  <c r="A961" i="25" l="1"/>
  <c r="G962" i="25"/>
  <c r="F962" i="25"/>
  <c r="E962" i="25"/>
  <c r="D962" i="25"/>
  <c r="C962" i="25"/>
  <c r="B962" i="25"/>
  <c r="H189" i="32"/>
  <c r="I189" i="32" s="1"/>
  <c r="J189" i="32" s="1"/>
  <c r="E191" i="32"/>
  <c r="G190" i="32"/>
  <c r="E192" i="32" l="1"/>
  <c r="G191" i="32"/>
  <c r="H190" i="32"/>
  <c r="I190" i="32" s="1"/>
  <c r="J190" i="32" s="1"/>
  <c r="A960" i="25"/>
  <c r="G961" i="25"/>
  <c r="F961" i="25"/>
  <c r="E961" i="25"/>
  <c r="D961" i="25"/>
  <c r="C961" i="25"/>
  <c r="B961" i="25"/>
  <c r="A959" i="25" l="1"/>
  <c r="G960" i="25"/>
  <c r="F960" i="25"/>
  <c r="E960" i="25"/>
  <c r="D960" i="25"/>
  <c r="C960" i="25"/>
  <c r="B960" i="25"/>
  <c r="G192" i="32"/>
  <c r="E193" i="32"/>
  <c r="H191" i="32"/>
  <c r="I191" i="32" s="1"/>
  <c r="J191" i="32" s="1"/>
  <c r="H192" i="32" l="1"/>
  <c r="I192" i="32" s="1"/>
  <c r="J192" i="32" s="1"/>
  <c r="G193" i="32"/>
  <c r="E194" i="32"/>
  <c r="A958" i="25"/>
  <c r="G959" i="25"/>
  <c r="F959" i="25"/>
  <c r="E959" i="25"/>
  <c r="D959" i="25"/>
  <c r="C959" i="25"/>
  <c r="B959" i="25"/>
  <c r="E195" i="32" l="1"/>
  <c r="G194" i="32"/>
  <c r="H194" i="32" s="1"/>
  <c r="I194" i="32" s="1"/>
  <c r="H193" i="32"/>
  <c r="I193" i="32" s="1"/>
  <c r="J193" i="32" s="1"/>
  <c r="A957" i="25"/>
  <c r="G958" i="25"/>
  <c r="F958" i="25"/>
  <c r="E958" i="25"/>
  <c r="D958" i="25"/>
  <c r="C958" i="25"/>
  <c r="B958" i="25"/>
  <c r="J194" i="32" l="1"/>
  <c r="A956" i="25"/>
  <c r="G957" i="25"/>
  <c r="F957" i="25"/>
  <c r="E957" i="25"/>
  <c r="D957" i="25"/>
  <c r="C957" i="25"/>
  <c r="B957" i="25"/>
  <c r="G195" i="32"/>
  <c r="E196" i="32"/>
  <c r="H195" i="32" l="1"/>
  <c r="I195" i="32" s="1"/>
  <c r="J195" i="32" s="1"/>
  <c r="E197" i="32"/>
  <c r="G196" i="32"/>
  <c r="H196" i="32" s="1"/>
  <c r="I196" i="32" s="1"/>
  <c r="A955" i="25"/>
  <c r="G956" i="25"/>
  <c r="F956" i="25"/>
  <c r="E956" i="25"/>
  <c r="D956" i="25"/>
  <c r="C956" i="25"/>
  <c r="B956" i="25"/>
  <c r="J196" i="32" l="1"/>
  <c r="E198" i="32"/>
  <c r="G197" i="32"/>
  <c r="A954" i="25"/>
  <c r="G955" i="25"/>
  <c r="F955" i="25"/>
  <c r="E955" i="25"/>
  <c r="D955" i="25"/>
  <c r="C955" i="25"/>
  <c r="B955" i="25"/>
  <c r="A953" i="25" l="1"/>
  <c r="G954" i="25"/>
  <c r="F954" i="25"/>
  <c r="E954" i="25"/>
  <c r="D954" i="25"/>
  <c r="C954" i="25"/>
  <c r="B954" i="25"/>
  <c r="H197" i="32"/>
  <c r="I197" i="32" s="1"/>
  <c r="J197" i="32" s="1"/>
  <c r="E199" i="32"/>
  <c r="G198" i="32"/>
  <c r="E200" i="32" l="1"/>
  <c r="G199" i="32"/>
  <c r="H199" i="32" s="1"/>
  <c r="I199" i="32" s="1"/>
  <c r="H198" i="32"/>
  <c r="I198" i="32" s="1"/>
  <c r="J198" i="32" s="1"/>
  <c r="A952" i="25"/>
  <c r="G953" i="25"/>
  <c r="F953" i="25"/>
  <c r="E953" i="25"/>
  <c r="D953" i="25"/>
  <c r="C953" i="25"/>
  <c r="B953" i="25"/>
  <c r="J199" i="32" l="1"/>
  <c r="A951" i="25"/>
  <c r="G952" i="25"/>
  <c r="F952" i="25"/>
  <c r="E952" i="25"/>
  <c r="D952" i="25"/>
  <c r="C952" i="25"/>
  <c r="B952" i="25"/>
  <c r="E201" i="32"/>
  <c r="G200" i="32"/>
  <c r="H200" i="32" l="1"/>
  <c r="I200" i="32" s="1"/>
  <c r="J200" i="32" s="1"/>
  <c r="G201" i="32"/>
  <c r="E202" i="32"/>
  <c r="A950" i="25"/>
  <c r="G951" i="25"/>
  <c r="F951" i="25"/>
  <c r="E951" i="25"/>
  <c r="D951" i="25"/>
  <c r="C951" i="25"/>
  <c r="B951" i="25"/>
  <c r="E203" i="32" l="1"/>
  <c r="G202" i="32"/>
  <c r="H201" i="32"/>
  <c r="I201" i="32" s="1"/>
  <c r="J201" i="32" s="1"/>
  <c r="A949" i="25"/>
  <c r="G950" i="25"/>
  <c r="F950" i="25"/>
  <c r="E950" i="25"/>
  <c r="D950" i="25"/>
  <c r="C950" i="25"/>
  <c r="B950" i="25"/>
  <c r="H202" i="32" l="1"/>
  <c r="I202" i="32" s="1"/>
  <c r="J202" i="32" s="1"/>
  <c r="E204" i="32"/>
  <c r="G203" i="32"/>
  <c r="A948" i="25"/>
  <c r="G949" i="25"/>
  <c r="F949" i="25"/>
  <c r="E949" i="25"/>
  <c r="D949" i="25"/>
  <c r="C949" i="25"/>
  <c r="B949" i="25"/>
  <c r="E205" i="32" l="1"/>
  <c r="G204" i="32"/>
  <c r="A947" i="25"/>
  <c r="G948" i="25"/>
  <c r="F948" i="25"/>
  <c r="E948" i="25"/>
  <c r="D948" i="25"/>
  <c r="C948" i="25"/>
  <c r="B948" i="25"/>
  <c r="H203" i="32"/>
  <c r="I203" i="32" s="1"/>
  <c r="J203" i="32" s="1"/>
  <c r="A946" i="25" l="1"/>
  <c r="G947" i="25"/>
  <c r="F947" i="25"/>
  <c r="E947" i="25"/>
  <c r="D947" i="25"/>
  <c r="C947" i="25"/>
  <c r="B947" i="25"/>
  <c r="H204" i="32"/>
  <c r="I204" i="32" s="1"/>
  <c r="J204" i="32" s="1"/>
  <c r="E206" i="32"/>
  <c r="G205" i="32"/>
  <c r="G206" i="32" l="1"/>
  <c r="H206" i="32" s="1"/>
  <c r="I206" i="32" s="1"/>
  <c r="E207" i="32"/>
  <c r="H205" i="32"/>
  <c r="I205" i="32" s="1"/>
  <c r="J205" i="32" s="1"/>
  <c r="A945" i="25"/>
  <c r="G946" i="25"/>
  <c r="F946" i="25"/>
  <c r="E946" i="25"/>
  <c r="D946" i="25"/>
  <c r="C946" i="25"/>
  <c r="B946" i="25"/>
  <c r="J206" i="32" l="1"/>
  <c r="A944" i="25"/>
  <c r="G945" i="25"/>
  <c r="F945" i="25"/>
  <c r="E945" i="25"/>
  <c r="D945" i="25"/>
  <c r="C945" i="25"/>
  <c r="B945" i="25"/>
  <c r="E208" i="32"/>
  <c r="G207" i="32"/>
  <c r="E209" i="32" l="1"/>
  <c r="G208" i="32"/>
  <c r="H208" i="32" s="1"/>
  <c r="I208" i="32" s="1"/>
  <c r="H207" i="32"/>
  <c r="I207" i="32" s="1"/>
  <c r="J207" i="32" s="1"/>
  <c r="A943" i="25"/>
  <c r="G944" i="25"/>
  <c r="F944" i="25"/>
  <c r="E944" i="25"/>
  <c r="D944" i="25"/>
  <c r="C944" i="25"/>
  <c r="B944" i="25"/>
  <c r="J208" i="32" l="1"/>
  <c r="A942" i="25"/>
  <c r="G943" i="25"/>
  <c r="F943" i="25"/>
  <c r="E943" i="25"/>
  <c r="D943" i="25"/>
  <c r="C943" i="25"/>
  <c r="B943" i="25"/>
  <c r="E210" i="32"/>
  <c r="G209" i="32"/>
  <c r="H209" i="32" l="1"/>
  <c r="I209" i="32" s="1"/>
  <c r="J209" i="32" s="1"/>
  <c r="E211" i="32"/>
  <c r="G210" i="32"/>
  <c r="H210" i="32" s="1"/>
  <c r="I210" i="32" s="1"/>
  <c r="A941" i="25"/>
  <c r="G942" i="25"/>
  <c r="F942" i="25"/>
  <c r="E942" i="25"/>
  <c r="D942" i="25"/>
  <c r="C942" i="25"/>
  <c r="B942" i="25"/>
  <c r="J210" i="32" l="1"/>
  <c r="E212" i="32"/>
  <c r="G211" i="32"/>
  <c r="A940" i="25"/>
  <c r="G941" i="25"/>
  <c r="F941" i="25"/>
  <c r="E941" i="25"/>
  <c r="D941" i="25"/>
  <c r="C941" i="25"/>
  <c r="B941" i="25"/>
  <c r="A939" i="25" l="1"/>
  <c r="G940" i="25"/>
  <c r="F940" i="25"/>
  <c r="E940" i="25"/>
  <c r="D940" i="25"/>
  <c r="C940" i="25"/>
  <c r="B940" i="25"/>
  <c r="H211" i="32"/>
  <c r="I211" i="32" s="1"/>
  <c r="J211" i="32" s="1"/>
  <c r="G212" i="32"/>
  <c r="E213" i="32"/>
  <c r="H212" i="32" l="1"/>
  <c r="I212" i="32" s="1"/>
  <c r="J212" i="32" s="1"/>
  <c r="E214" i="32"/>
  <c r="G213" i="32"/>
  <c r="H213" i="32" s="1"/>
  <c r="I213" i="32" s="1"/>
  <c r="A938" i="25"/>
  <c r="G939" i="25"/>
  <c r="F939" i="25"/>
  <c r="E939" i="25"/>
  <c r="D939" i="25"/>
  <c r="C939" i="25"/>
  <c r="B939" i="25"/>
  <c r="J213" i="32" l="1"/>
  <c r="E215" i="32"/>
  <c r="G214" i="32"/>
  <c r="A937" i="25"/>
  <c r="G938" i="25"/>
  <c r="F938" i="25"/>
  <c r="E938" i="25"/>
  <c r="D938" i="25"/>
  <c r="C938" i="25"/>
  <c r="B938" i="25"/>
  <c r="A936" i="25" l="1"/>
  <c r="G937" i="25"/>
  <c r="F937" i="25"/>
  <c r="E937" i="25"/>
  <c r="D937" i="25"/>
  <c r="C937" i="25"/>
  <c r="B937" i="25"/>
  <c r="H214" i="32"/>
  <c r="I214" i="32" s="1"/>
  <c r="J214" i="32" s="1"/>
  <c r="G215" i="32"/>
  <c r="E216" i="32"/>
  <c r="G216" i="32" l="1"/>
  <c r="E217" i="32"/>
  <c r="H215" i="32"/>
  <c r="I215" i="32" s="1"/>
  <c r="J215" i="32" s="1"/>
  <c r="A935" i="25"/>
  <c r="G936" i="25"/>
  <c r="F936" i="25"/>
  <c r="E936" i="25"/>
  <c r="D936" i="25"/>
  <c r="C936" i="25"/>
  <c r="B936" i="25"/>
  <c r="E218" i="32" l="1"/>
  <c r="G217" i="32"/>
  <c r="A934" i="25"/>
  <c r="G935" i="25"/>
  <c r="F935" i="25"/>
  <c r="E935" i="25"/>
  <c r="D935" i="25"/>
  <c r="C935" i="25"/>
  <c r="B935" i="25"/>
  <c r="H216" i="32"/>
  <c r="I216" i="32" s="1"/>
  <c r="J216" i="32" s="1"/>
  <c r="A933" i="25" l="1"/>
  <c r="G934" i="25"/>
  <c r="F934" i="25"/>
  <c r="E934" i="25"/>
  <c r="D934" i="25"/>
  <c r="C934" i="25"/>
  <c r="B934" i="25"/>
  <c r="H217" i="32"/>
  <c r="I217" i="32" s="1"/>
  <c r="J217" i="32" s="1"/>
  <c r="G218" i="32"/>
  <c r="H218" i="32" s="1"/>
  <c r="I218" i="32" s="1"/>
  <c r="E219" i="32"/>
  <c r="J218" i="32" l="1"/>
  <c r="G219" i="32"/>
  <c r="E220" i="32"/>
  <c r="A932" i="25"/>
  <c r="G933" i="25"/>
  <c r="F933" i="25"/>
  <c r="E933" i="25"/>
  <c r="D933" i="25"/>
  <c r="C933" i="25"/>
  <c r="B933" i="25"/>
  <c r="A931" i="25" l="1"/>
  <c r="G932" i="25"/>
  <c r="F932" i="25"/>
  <c r="E932" i="25"/>
  <c r="D932" i="25"/>
  <c r="C932" i="25"/>
  <c r="B932" i="25"/>
  <c r="E221" i="32"/>
  <c r="G220" i="32"/>
  <c r="H220" i="32" s="1"/>
  <c r="I220" i="32" s="1"/>
  <c r="H219" i="32"/>
  <c r="I219" i="32" s="1"/>
  <c r="J219" i="32" s="1"/>
  <c r="J220" i="32" l="1"/>
  <c r="G221" i="32"/>
  <c r="E222" i="32"/>
  <c r="A930" i="25"/>
  <c r="G931" i="25"/>
  <c r="F931" i="25"/>
  <c r="E931" i="25"/>
  <c r="D931" i="25"/>
  <c r="C931" i="25"/>
  <c r="B931" i="25"/>
  <c r="A929" i="25" l="1"/>
  <c r="G930" i="25"/>
  <c r="F930" i="25"/>
  <c r="E930" i="25"/>
  <c r="D930" i="25"/>
  <c r="C930" i="25"/>
  <c r="B930" i="25"/>
  <c r="E223" i="32"/>
  <c r="G222" i="32"/>
  <c r="H221" i="32"/>
  <c r="I221" i="32" s="1"/>
  <c r="J221" i="32" s="1"/>
  <c r="E224" i="32" l="1"/>
  <c r="G223" i="32"/>
  <c r="H223" i="32" s="1"/>
  <c r="I223" i="32" s="1"/>
  <c r="H222" i="32"/>
  <c r="I222" i="32" s="1"/>
  <c r="J222" i="32" s="1"/>
  <c r="A928" i="25"/>
  <c r="G929" i="25"/>
  <c r="F929" i="25"/>
  <c r="E929" i="25"/>
  <c r="D929" i="25"/>
  <c r="C929" i="25"/>
  <c r="B929" i="25"/>
  <c r="J223" i="32" l="1"/>
  <c r="A927" i="25"/>
  <c r="G928" i="25"/>
  <c r="F928" i="25"/>
  <c r="E928" i="25"/>
  <c r="D928" i="25"/>
  <c r="C928" i="25"/>
  <c r="B928" i="25"/>
  <c r="E225" i="32"/>
  <c r="G224" i="32"/>
  <c r="H224" i="32" l="1"/>
  <c r="I224" i="32" s="1"/>
  <c r="J224" i="32" s="1"/>
  <c r="A926" i="25"/>
  <c r="G927" i="25"/>
  <c r="F927" i="25"/>
  <c r="E927" i="25"/>
  <c r="D927" i="25"/>
  <c r="C927" i="25"/>
  <c r="B927" i="25"/>
  <c r="E226" i="32"/>
  <c r="G225" i="32"/>
  <c r="H225" i="32" s="1"/>
  <c r="I225" i="32" s="1"/>
  <c r="J225" i="32" l="1"/>
  <c r="E227" i="32"/>
  <c r="G226" i="32"/>
  <c r="A925" i="25"/>
  <c r="G926" i="25"/>
  <c r="F926" i="25"/>
  <c r="E926" i="25"/>
  <c r="D926" i="25"/>
  <c r="C926" i="25"/>
  <c r="B926" i="25"/>
  <c r="H226" i="32" l="1"/>
  <c r="I226" i="32" s="1"/>
  <c r="J226" i="32" s="1"/>
  <c r="A924" i="25"/>
  <c r="G925" i="25"/>
  <c r="F925" i="25"/>
  <c r="E925" i="25"/>
  <c r="D925" i="25"/>
  <c r="C925" i="25"/>
  <c r="B925" i="25"/>
  <c r="E228" i="32"/>
  <c r="G227" i="32"/>
  <c r="H227" i="32" s="1"/>
  <c r="I227" i="32" s="1"/>
  <c r="J227" i="32" l="1"/>
  <c r="A923" i="25"/>
  <c r="G924" i="25"/>
  <c r="F924" i="25"/>
  <c r="E924" i="25"/>
  <c r="D924" i="25"/>
  <c r="C924" i="25"/>
  <c r="B924" i="25"/>
  <c r="E229" i="32"/>
  <c r="G228" i="32"/>
  <c r="H228" i="32" s="1"/>
  <c r="I228" i="32" s="1"/>
  <c r="J228" i="32" l="1"/>
  <c r="G229" i="32"/>
  <c r="E230" i="32"/>
  <c r="A922" i="25"/>
  <c r="G923" i="25"/>
  <c r="F923" i="25"/>
  <c r="E923" i="25"/>
  <c r="D923" i="25"/>
  <c r="C923" i="25"/>
  <c r="B923" i="25"/>
  <c r="A921" i="25" l="1"/>
  <c r="G922" i="25"/>
  <c r="F922" i="25"/>
  <c r="E922" i="25"/>
  <c r="D922" i="25"/>
  <c r="C922" i="25"/>
  <c r="B922" i="25"/>
  <c r="G230" i="32"/>
  <c r="H230" i="32" s="1"/>
  <c r="I230" i="32" s="1"/>
  <c r="E231" i="32"/>
  <c r="G231" i="32" s="1"/>
  <c r="H229" i="32"/>
  <c r="I229" i="32" s="1"/>
  <c r="J229" i="32" s="1"/>
  <c r="J230" i="32" l="1"/>
  <c r="H231" i="32"/>
  <c r="I231" i="32" s="1"/>
  <c r="A920" i="25"/>
  <c r="G921" i="25"/>
  <c r="F921" i="25"/>
  <c r="E921" i="25"/>
  <c r="D921" i="25"/>
  <c r="C921" i="25"/>
  <c r="B921" i="25"/>
  <c r="J231" i="32" l="1"/>
  <c r="L2" i="32"/>
  <c r="L3" i="32" s="1"/>
  <c r="A919" i="25"/>
  <c r="G920" i="25"/>
  <c r="F920" i="25"/>
  <c r="E920" i="25"/>
  <c r="D920" i="25"/>
  <c r="C920" i="25"/>
  <c r="B920" i="25"/>
  <c r="M2" i="32" l="1"/>
  <c r="L4" i="32"/>
  <c r="M3" i="32"/>
  <c r="A918" i="25"/>
  <c r="G919" i="25"/>
  <c r="F919" i="25"/>
  <c r="E919" i="25"/>
  <c r="D919" i="25"/>
  <c r="C919" i="25"/>
  <c r="B919" i="25"/>
  <c r="N2" i="32" l="1"/>
  <c r="O2" i="32"/>
  <c r="A917" i="25"/>
  <c r="G918" i="25"/>
  <c r="F918" i="25"/>
  <c r="E918" i="25"/>
  <c r="D918" i="25"/>
  <c r="C918" i="25"/>
  <c r="B918" i="25"/>
  <c r="M4" i="32"/>
  <c r="L5" i="32"/>
  <c r="O3" i="32"/>
  <c r="N3" i="32"/>
  <c r="P2" i="32" l="1"/>
  <c r="P3" i="32"/>
  <c r="N4" i="32"/>
  <c r="O4" i="32"/>
  <c r="L6" i="32"/>
  <c r="M5" i="32"/>
  <c r="A916" i="25"/>
  <c r="G917" i="25"/>
  <c r="F917" i="25"/>
  <c r="E917" i="25"/>
  <c r="D917" i="25"/>
  <c r="C917" i="25"/>
  <c r="B917" i="25"/>
  <c r="P4" i="32" l="1"/>
  <c r="S2" i="32" s="1"/>
  <c r="A915" i="25"/>
  <c r="G916" i="25"/>
  <c r="F916" i="25"/>
  <c r="E916" i="25"/>
  <c r="D916" i="25"/>
  <c r="C916" i="25"/>
  <c r="B916" i="25"/>
  <c r="M6" i="32"/>
  <c r="L7" i="32"/>
  <c r="N5" i="32"/>
  <c r="O5" i="32"/>
  <c r="O6" i="32" l="1"/>
  <c r="N6" i="32"/>
  <c r="P5" i="32"/>
  <c r="L8" i="32"/>
  <c r="M7" i="32"/>
  <c r="A914" i="25"/>
  <c r="G915" i="25"/>
  <c r="F915" i="25"/>
  <c r="E915" i="25"/>
  <c r="D915" i="25"/>
  <c r="C915" i="25"/>
  <c r="B915" i="25"/>
  <c r="P6" i="32" l="1"/>
  <c r="A913" i="25"/>
  <c r="G914" i="25"/>
  <c r="F914" i="25"/>
  <c r="E914" i="25"/>
  <c r="D914" i="25"/>
  <c r="C914" i="25"/>
  <c r="B914" i="25"/>
  <c r="O7" i="32"/>
  <c r="N7" i="32"/>
  <c r="L9" i="32"/>
  <c r="M8" i="32"/>
  <c r="N8" i="32" l="1"/>
  <c r="O8" i="32"/>
  <c r="M9" i="32"/>
  <c r="L10" i="32"/>
  <c r="P7" i="32"/>
  <c r="A912" i="25"/>
  <c r="G913" i="25"/>
  <c r="F913" i="25"/>
  <c r="E913" i="25"/>
  <c r="D913" i="25"/>
  <c r="C913" i="25"/>
  <c r="B913" i="25"/>
  <c r="A911" i="25" l="1"/>
  <c r="G912" i="25"/>
  <c r="F912" i="25"/>
  <c r="E912" i="25"/>
  <c r="D912" i="25"/>
  <c r="C912" i="25"/>
  <c r="B912" i="25"/>
  <c r="M10" i="32"/>
  <c r="L11" i="32"/>
  <c r="O9" i="32"/>
  <c r="N9" i="32"/>
  <c r="P8" i="32"/>
  <c r="P9" i="32" l="1"/>
  <c r="O10" i="32"/>
  <c r="N10" i="32"/>
  <c r="L12" i="32"/>
  <c r="M11" i="32"/>
  <c r="A910" i="25"/>
  <c r="G911" i="25"/>
  <c r="F911" i="25"/>
  <c r="E911" i="25"/>
  <c r="D911" i="25"/>
  <c r="C911" i="25"/>
  <c r="B911" i="25"/>
  <c r="P10" i="32" l="1"/>
  <c r="N11" i="32"/>
  <c r="O11" i="32"/>
  <c r="L13" i="32"/>
  <c r="M12" i="32"/>
  <c r="A909" i="25"/>
  <c r="G910" i="25"/>
  <c r="F910" i="25"/>
  <c r="E910" i="25"/>
  <c r="D910" i="25"/>
  <c r="C910" i="25"/>
  <c r="B910" i="25"/>
  <c r="O12" i="32" l="1"/>
  <c r="N12" i="32"/>
  <c r="L14" i="32"/>
  <c r="M13" i="32"/>
  <c r="A908" i="25"/>
  <c r="G909" i="25"/>
  <c r="F909" i="25"/>
  <c r="E909" i="25"/>
  <c r="D909" i="25"/>
  <c r="C909" i="25"/>
  <c r="B909" i="25"/>
  <c r="P11" i="32"/>
  <c r="P12" i="32" l="1"/>
  <c r="O13" i="32"/>
  <c r="N13" i="32"/>
  <c r="A907" i="25"/>
  <c r="G908" i="25"/>
  <c r="F908" i="25"/>
  <c r="E908" i="25"/>
  <c r="D908" i="25"/>
  <c r="C908" i="25"/>
  <c r="B908" i="25"/>
  <c r="M14" i="32"/>
  <c r="L15" i="32"/>
  <c r="P13" i="32" l="1"/>
  <c r="L16" i="32"/>
  <c r="M15" i="32"/>
  <c r="A906" i="25"/>
  <c r="G907" i="25"/>
  <c r="F907" i="25"/>
  <c r="E907" i="25"/>
  <c r="D907" i="25"/>
  <c r="C907" i="25"/>
  <c r="B907" i="25"/>
  <c r="O14" i="32"/>
  <c r="N14" i="32"/>
  <c r="P14" i="32" l="1"/>
  <c r="A905" i="25"/>
  <c r="G906" i="25"/>
  <c r="F906" i="25"/>
  <c r="E906" i="25"/>
  <c r="D906" i="25"/>
  <c r="C906" i="25"/>
  <c r="B906" i="25"/>
  <c r="N15" i="32"/>
  <c r="O15" i="32"/>
  <c r="M16" i="32"/>
  <c r="L17" i="32"/>
  <c r="M17" i="32" l="1"/>
  <c r="L18" i="32"/>
  <c r="O16" i="32"/>
  <c r="N16" i="32"/>
  <c r="A904" i="25"/>
  <c r="G905" i="25"/>
  <c r="F905" i="25"/>
  <c r="E905" i="25"/>
  <c r="D905" i="25"/>
  <c r="C905" i="25"/>
  <c r="B905" i="25"/>
  <c r="P15" i="32"/>
  <c r="P16" i="32" l="1"/>
  <c r="A903" i="25"/>
  <c r="G904" i="25"/>
  <c r="F904" i="25"/>
  <c r="E904" i="25"/>
  <c r="D904" i="25"/>
  <c r="C904" i="25"/>
  <c r="B904" i="25"/>
  <c r="M18" i="32"/>
  <c r="L19" i="32"/>
  <c r="N17" i="32"/>
  <c r="O17" i="32"/>
  <c r="O18" i="32" l="1"/>
  <c r="N18" i="32"/>
  <c r="P17" i="32"/>
  <c r="M19" i="32"/>
  <c r="L20" i="32"/>
  <c r="A902" i="25"/>
  <c r="G903" i="25"/>
  <c r="F903" i="25"/>
  <c r="E903" i="25"/>
  <c r="D903" i="25"/>
  <c r="C903" i="25"/>
  <c r="B903" i="25"/>
  <c r="P18" i="32" l="1"/>
  <c r="A901" i="25"/>
  <c r="G902" i="25"/>
  <c r="F902" i="25"/>
  <c r="E902" i="25"/>
  <c r="D902" i="25"/>
  <c r="C902" i="25"/>
  <c r="B902" i="25"/>
  <c r="L21" i="32"/>
  <c r="M20" i="32"/>
  <c r="N19" i="32"/>
  <c r="O19" i="32"/>
  <c r="P19" i="32" l="1"/>
  <c r="L22" i="32"/>
  <c r="M22" i="32" s="1"/>
  <c r="M21" i="32"/>
  <c r="O20" i="32"/>
  <c r="N20" i="32"/>
  <c r="A900" i="25"/>
  <c r="G901" i="25"/>
  <c r="F901" i="25"/>
  <c r="E901" i="25"/>
  <c r="D901" i="25"/>
  <c r="C901" i="25"/>
  <c r="B901" i="25"/>
  <c r="P20" i="32" l="1"/>
  <c r="A899" i="25"/>
  <c r="G900" i="25"/>
  <c r="F900" i="25"/>
  <c r="E900" i="25"/>
  <c r="D900" i="25"/>
  <c r="C900" i="25"/>
  <c r="B900" i="25"/>
  <c r="N21" i="32"/>
  <c r="O21" i="32"/>
  <c r="O22" i="32"/>
  <c r="N22" i="32"/>
  <c r="P22" i="32" l="1"/>
  <c r="P21" i="32"/>
  <c r="A898" i="25"/>
  <c r="G899" i="25"/>
  <c r="F899" i="25"/>
  <c r="E899" i="25"/>
  <c r="D899" i="25"/>
  <c r="C899" i="25"/>
  <c r="B899" i="25"/>
  <c r="A897" i="25" l="1"/>
  <c r="G898" i="25"/>
  <c r="F898" i="25"/>
  <c r="E898" i="25"/>
  <c r="D898" i="25"/>
  <c r="C898" i="25"/>
  <c r="B898" i="25"/>
  <c r="A896" i="25" l="1"/>
  <c r="G897" i="25"/>
  <c r="F897" i="25"/>
  <c r="E897" i="25"/>
  <c r="D897" i="25"/>
  <c r="C897" i="25"/>
  <c r="B897" i="25"/>
  <c r="A895" i="25" l="1"/>
  <c r="G896" i="25"/>
  <c r="F896" i="25"/>
  <c r="E896" i="25"/>
  <c r="D896" i="25"/>
  <c r="C896" i="25"/>
  <c r="B896" i="25"/>
  <c r="A894" i="25" l="1"/>
  <c r="G895" i="25"/>
  <c r="F895" i="25"/>
  <c r="E895" i="25"/>
  <c r="D895" i="25"/>
  <c r="C895" i="25"/>
  <c r="B895" i="25"/>
  <c r="A893" i="25" l="1"/>
  <c r="G894" i="25"/>
  <c r="F894" i="25"/>
  <c r="E894" i="25"/>
  <c r="D894" i="25"/>
  <c r="C894" i="25"/>
  <c r="B894" i="25"/>
  <c r="A892" i="25" l="1"/>
  <c r="G893" i="25"/>
  <c r="F893" i="25"/>
  <c r="E893" i="25"/>
  <c r="D893" i="25"/>
  <c r="C893" i="25"/>
  <c r="B893" i="25"/>
  <c r="A891" i="25" l="1"/>
  <c r="G892" i="25"/>
  <c r="F892" i="25"/>
  <c r="E892" i="25"/>
  <c r="D892" i="25"/>
  <c r="C892" i="25"/>
  <c r="B892" i="25"/>
  <c r="A890" i="25" l="1"/>
  <c r="G891" i="25"/>
  <c r="F891" i="25"/>
  <c r="E891" i="25"/>
  <c r="D891" i="25"/>
  <c r="C891" i="25"/>
  <c r="B891" i="25"/>
  <c r="A889" i="25" l="1"/>
  <c r="G890" i="25"/>
  <c r="F890" i="25"/>
  <c r="E890" i="25"/>
  <c r="D890" i="25"/>
  <c r="C890" i="25"/>
  <c r="B890" i="25"/>
  <c r="A888" i="25" l="1"/>
  <c r="G889" i="25"/>
  <c r="F889" i="25"/>
  <c r="E889" i="25"/>
  <c r="D889" i="25"/>
  <c r="C889" i="25"/>
  <c r="B889" i="25"/>
  <c r="A887" i="25" l="1"/>
  <c r="G888" i="25"/>
  <c r="F888" i="25"/>
  <c r="E888" i="25"/>
  <c r="D888" i="25"/>
  <c r="C888" i="25"/>
  <c r="B888" i="25"/>
  <c r="A886" i="25" l="1"/>
  <c r="G887" i="25"/>
  <c r="F887" i="25"/>
  <c r="E887" i="25"/>
  <c r="D887" i="25"/>
  <c r="C887" i="25"/>
  <c r="B887" i="25"/>
  <c r="A885" i="25" l="1"/>
  <c r="G886" i="25"/>
  <c r="F886" i="25"/>
  <c r="E886" i="25"/>
  <c r="D886" i="25"/>
  <c r="C886" i="25"/>
  <c r="B886" i="25"/>
  <c r="A884" i="25" l="1"/>
  <c r="G885" i="25"/>
  <c r="F885" i="25"/>
  <c r="E885" i="25"/>
  <c r="D885" i="25"/>
  <c r="C885" i="25"/>
  <c r="B885" i="25"/>
  <c r="A883" i="25" l="1"/>
  <c r="G884" i="25"/>
  <c r="F884" i="25"/>
  <c r="E884" i="25"/>
  <c r="D884" i="25"/>
  <c r="C884" i="25"/>
  <c r="B884" i="25"/>
  <c r="A882" i="25" l="1"/>
  <c r="G883" i="25"/>
  <c r="F883" i="25"/>
  <c r="E883" i="25"/>
  <c r="D883" i="25"/>
  <c r="C883" i="25"/>
  <c r="B883" i="25"/>
  <c r="A881" i="25" l="1"/>
  <c r="G882" i="25"/>
  <c r="F882" i="25"/>
  <c r="E882" i="25"/>
  <c r="D882" i="25"/>
  <c r="C882" i="25"/>
  <c r="B882" i="25"/>
  <c r="A880" i="25" l="1"/>
  <c r="G881" i="25"/>
  <c r="F881" i="25"/>
  <c r="E881" i="25"/>
  <c r="D881" i="25"/>
  <c r="C881" i="25"/>
  <c r="B881" i="25"/>
  <c r="A879" i="25" l="1"/>
  <c r="G880" i="25"/>
  <c r="F880" i="25"/>
  <c r="E880" i="25"/>
  <c r="D880" i="25"/>
  <c r="C880" i="25"/>
  <c r="B880" i="25"/>
  <c r="A878" i="25" l="1"/>
  <c r="G879" i="25"/>
  <c r="F879" i="25"/>
  <c r="E879" i="25"/>
  <c r="D879" i="25"/>
  <c r="C879" i="25"/>
  <c r="B879" i="25"/>
  <c r="A877" i="25" l="1"/>
  <c r="G878" i="25"/>
  <c r="F878" i="25"/>
  <c r="E878" i="25"/>
  <c r="D878" i="25"/>
  <c r="C878" i="25"/>
  <c r="B878" i="25"/>
  <c r="A876" i="25" l="1"/>
  <c r="G877" i="25"/>
  <c r="F877" i="25"/>
  <c r="E877" i="25"/>
  <c r="D877" i="25"/>
  <c r="C877" i="25"/>
  <c r="B877" i="25"/>
  <c r="A875" i="25" l="1"/>
  <c r="G876" i="25"/>
  <c r="F876" i="25"/>
  <c r="E876" i="25"/>
  <c r="D876" i="25"/>
  <c r="C876" i="25"/>
  <c r="B876" i="25"/>
  <c r="A874" i="25" l="1"/>
  <c r="G875" i="25"/>
  <c r="F875" i="25"/>
  <c r="E875" i="25"/>
  <c r="D875" i="25"/>
  <c r="C875" i="25"/>
  <c r="B875" i="25"/>
  <c r="A873" i="25" l="1"/>
  <c r="G874" i="25"/>
  <c r="F874" i="25"/>
  <c r="E874" i="25"/>
  <c r="D874" i="25"/>
  <c r="C874" i="25"/>
  <c r="B874" i="25"/>
  <c r="A872" i="25" l="1"/>
  <c r="G873" i="25"/>
  <c r="F873" i="25"/>
  <c r="E873" i="25"/>
  <c r="D873" i="25"/>
  <c r="C873" i="25"/>
  <c r="B873" i="25"/>
  <c r="A871" i="25" l="1"/>
  <c r="G872" i="25"/>
  <c r="F872" i="25"/>
  <c r="E872" i="25"/>
  <c r="D872" i="25"/>
  <c r="C872" i="25"/>
  <c r="B872" i="25"/>
  <c r="A870" i="25" l="1"/>
  <c r="G871" i="25"/>
  <c r="F871" i="25"/>
  <c r="E871" i="25"/>
  <c r="D871" i="25"/>
  <c r="C871" i="25"/>
  <c r="B871" i="25"/>
  <c r="A869" i="25" l="1"/>
  <c r="G870" i="25"/>
  <c r="F870" i="25"/>
  <c r="E870" i="25"/>
  <c r="D870" i="25"/>
  <c r="C870" i="25"/>
  <c r="B870" i="25"/>
  <c r="A868" i="25" l="1"/>
  <c r="G869" i="25"/>
  <c r="F869" i="25"/>
  <c r="E869" i="25"/>
  <c r="D869" i="25"/>
  <c r="C869" i="25"/>
  <c r="B869" i="25"/>
  <c r="A867" i="25" l="1"/>
  <c r="G868" i="25"/>
  <c r="F868" i="25"/>
  <c r="E868" i="25"/>
  <c r="D868" i="25"/>
  <c r="C868" i="25"/>
  <c r="B868" i="25"/>
  <c r="A866" i="25" l="1"/>
  <c r="G867" i="25"/>
  <c r="F867" i="25"/>
  <c r="E867" i="25"/>
  <c r="D867" i="25"/>
  <c r="C867" i="25"/>
  <c r="B867" i="25"/>
  <c r="A865" i="25" l="1"/>
  <c r="G866" i="25"/>
  <c r="F866" i="25"/>
  <c r="E866" i="25"/>
  <c r="D866" i="25"/>
  <c r="C866" i="25"/>
  <c r="B866" i="25"/>
  <c r="A864" i="25" l="1"/>
  <c r="G865" i="25"/>
  <c r="F865" i="25"/>
  <c r="E865" i="25"/>
  <c r="D865" i="25"/>
  <c r="C865" i="25"/>
  <c r="B865" i="25"/>
  <c r="A863" i="25" l="1"/>
  <c r="G864" i="25"/>
  <c r="F864" i="25"/>
  <c r="E864" i="25"/>
  <c r="D864" i="25"/>
  <c r="C864" i="25"/>
  <c r="B864" i="25"/>
  <c r="A862" i="25" l="1"/>
  <c r="G863" i="25"/>
  <c r="F863" i="25"/>
  <c r="E863" i="25"/>
  <c r="D863" i="25"/>
  <c r="C863" i="25"/>
  <c r="B863" i="25"/>
  <c r="A861" i="25" l="1"/>
  <c r="G862" i="25"/>
  <c r="F862" i="25"/>
  <c r="E862" i="25"/>
  <c r="D862" i="25"/>
  <c r="C862" i="25"/>
  <c r="B862" i="25"/>
  <c r="A860" i="25" l="1"/>
  <c r="G861" i="25"/>
  <c r="F861" i="25"/>
  <c r="E861" i="25"/>
  <c r="D861" i="25"/>
  <c r="C861" i="25"/>
  <c r="B861" i="25"/>
  <c r="A859" i="25" l="1"/>
  <c r="G860" i="25"/>
  <c r="F860" i="25"/>
  <c r="E860" i="25"/>
  <c r="D860" i="25"/>
  <c r="C860" i="25"/>
  <c r="B860" i="25"/>
  <c r="A858" i="25" l="1"/>
  <c r="G859" i="25"/>
  <c r="F859" i="25"/>
  <c r="E859" i="25"/>
  <c r="D859" i="25"/>
  <c r="C859" i="25"/>
  <c r="B859" i="25"/>
  <c r="A857" i="25" l="1"/>
  <c r="G858" i="25"/>
  <c r="F858" i="25"/>
  <c r="E858" i="25"/>
  <c r="D858" i="25"/>
  <c r="C858" i="25"/>
  <c r="B858" i="25"/>
  <c r="A856" i="25" l="1"/>
  <c r="G857" i="25"/>
  <c r="F857" i="25"/>
  <c r="E857" i="25"/>
  <c r="D857" i="25"/>
  <c r="C857" i="25"/>
  <c r="B857" i="25"/>
  <c r="A855" i="25" l="1"/>
  <c r="G856" i="25"/>
  <c r="F856" i="25"/>
  <c r="E856" i="25"/>
  <c r="D856" i="25"/>
  <c r="C856" i="25"/>
  <c r="B856" i="25"/>
  <c r="A854" i="25" l="1"/>
  <c r="G855" i="25"/>
  <c r="F855" i="25"/>
  <c r="E855" i="25"/>
  <c r="D855" i="25"/>
  <c r="C855" i="25"/>
  <c r="B855" i="25"/>
  <c r="A853" i="25" l="1"/>
  <c r="G854" i="25"/>
  <c r="F854" i="25"/>
  <c r="E854" i="25"/>
  <c r="D854" i="25"/>
  <c r="C854" i="25"/>
  <c r="B854" i="25"/>
  <c r="A852" i="25" l="1"/>
  <c r="G853" i="25"/>
  <c r="F853" i="25"/>
  <c r="E853" i="25"/>
  <c r="D853" i="25"/>
  <c r="C853" i="25"/>
  <c r="B853" i="25"/>
  <c r="A851" i="25" l="1"/>
  <c r="G852" i="25"/>
  <c r="F852" i="25"/>
  <c r="E852" i="25"/>
  <c r="D852" i="25"/>
  <c r="C852" i="25"/>
  <c r="B852" i="25"/>
  <c r="A850" i="25" l="1"/>
  <c r="G851" i="25"/>
  <c r="F851" i="25"/>
  <c r="E851" i="25"/>
  <c r="D851" i="25"/>
  <c r="C851" i="25"/>
  <c r="B851" i="25"/>
  <c r="A849" i="25" l="1"/>
  <c r="G850" i="25"/>
  <c r="F850" i="25"/>
  <c r="E850" i="25"/>
  <c r="D850" i="25"/>
  <c r="C850" i="25"/>
  <c r="B850" i="25"/>
  <c r="A848" i="25" l="1"/>
  <c r="G849" i="25"/>
  <c r="F849" i="25"/>
  <c r="E849" i="25"/>
  <c r="D849" i="25"/>
  <c r="C849" i="25"/>
  <c r="B849" i="25"/>
  <c r="A847" i="25" l="1"/>
  <c r="G848" i="25"/>
  <c r="F848" i="25"/>
  <c r="E848" i="25"/>
  <c r="D848" i="25"/>
  <c r="C848" i="25"/>
  <c r="B848" i="25"/>
  <c r="A846" i="25" l="1"/>
  <c r="G847" i="25"/>
  <c r="F847" i="25"/>
  <c r="E847" i="25"/>
  <c r="D847" i="25"/>
  <c r="C847" i="25"/>
  <c r="B847" i="25"/>
  <c r="A845" i="25" l="1"/>
  <c r="G846" i="25"/>
  <c r="F846" i="25"/>
  <c r="E846" i="25"/>
  <c r="D846" i="25"/>
  <c r="C846" i="25"/>
  <c r="B846" i="25"/>
  <c r="A844" i="25" l="1"/>
  <c r="G845" i="25"/>
  <c r="F845" i="25"/>
  <c r="E845" i="25"/>
  <c r="D845" i="25"/>
  <c r="C845" i="25"/>
  <c r="B845" i="25"/>
  <c r="A843" i="25" l="1"/>
  <c r="G844" i="25"/>
  <c r="F844" i="25"/>
  <c r="E844" i="25"/>
  <c r="D844" i="25"/>
  <c r="C844" i="25"/>
  <c r="B844" i="25"/>
  <c r="A842" i="25" l="1"/>
  <c r="G843" i="25"/>
  <c r="F843" i="25"/>
  <c r="E843" i="25"/>
  <c r="D843" i="25"/>
  <c r="C843" i="25"/>
  <c r="B843" i="25"/>
  <c r="A841" i="25" l="1"/>
  <c r="G842" i="25"/>
  <c r="F842" i="25"/>
  <c r="E842" i="25"/>
  <c r="D842" i="25"/>
  <c r="C842" i="25"/>
  <c r="B842" i="25"/>
  <c r="A840" i="25" l="1"/>
  <c r="G841" i="25"/>
  <c r="F841" i="25"/>
  <c r="E841" i="25"/>
  <c r="D841" i="25"/>
  <c r="C841" i="25"/>
  <c r="B841" i="25"/>
  <c r="A839" i="25" l="1"/>
  <c r="G840" i="25"/>
  <c r="F840" i="25"/>
  <c r="E840" i="25"/>
  <c r="D840" i="25"/>
  <c r="C840" i="25"/>
  <c r="B840" i="25"/>
  <c r="A838" i="25" l="1"/>
  <c r="G839" i="25"/>
  <c r="F839" i="25"/>
  <c r="E839" i="25"/>
  <c r="D839" i="25"/>
  <c r="C839" i="25"/>
  <c r="B839" i="25"/>
  <c r="A837" i="25" l="1"/>
  <c r="G838" i="25"/>
  <c r="F838" i="25"/>
  <c r="E838" i="25"/>
  <c r="D838" i="25"/>
  <c r="C838" i="25"/>
  <c r="B838" i="25"/>
  <c r="A836" i="25" l="1"/>
  <c r="G837" i="25"/>
  <c r="F837" i="25"/>
  <c r="E837" i="25"/>
  <c r="D837" i="25"/>
  <c r="C837" i="25"/>
  <c r="B837" i="25"/>
  <c r="A835" i="25" l="1"/>
  <c r="G836" i="25"/>
  <c r="F836" i="25"/>
  <c r="E836" i="25"/>
  <c r="D836" i="25"/>
  <c r="C836" i="25"/>
  <c r="B836" i="25"/>
  <c r="A834" i="25" l="1"/>
  <c r="G835" i="25"/>
  <c r="F835" i="25"/>
  <c r="E835" i="25"/>
  <c r="D835" i="25"/>
  <c r="C835" i="25"/>
  <c r="B835" i="25"/>
  <c r="A833" i="25" l="1"/>
  <c r="G834" i="25"/>
  <c r="F834" i="25"/>
  <c r="E834" i="25"/>
  <c r="D834" i="25"/>
  <c r="C834" i="25"/>
  <c r="B834" i="25"/>
  <c r="A832" i="25" l="1"/>
  <c r="G833" i="25"/>
  <c r="F833" i="25"/>
  <c r="E833" i="25"/>
  <c r="D833" i="25"/>
  <c r="C833" i="25"/>
  <c r="B833" i="25"/>
  <c r="A831" i="25" l="1"/>
  <c r="G832" i="25"/>
  <c r="F832" i="25"/>
  <c r="E832" i="25"/>
  <c r="D832" i="25"/>
  <c r="C832" i="25"/>
  <c r="B832" i="25"/>
  <c r="A830" i="25" l="1"/>
  <c r="G831" i="25"/>
  <c r="F831" i="25"/>
  <c r="E831" i="25"/>
  <c r="D831" i="25"/>
  <c r="C831" i="25"/>
  <c r="B831" i="25"/>
  <c r="A829" i="25" l="1"/>
  <c r="G830" i="25"/>
  <c r="F830" i="25"/>
  <c r="E830" i="25"/>
  <c r="D830" i="25"/>
  <c r="C830" i="25"/>
  <c r="B830" i="25"/>
  <c r="A828" i="25" l="1"/>
  <c r="G829" i="25"/>
  <c r="F829" i="25"/>
  <c r="E829" i="25"/>
  <c r="D829" i="25"/>
  <c r="C829" i="25"/>
  <c r="B829" i="25"/>
  <c r="A827" i="25" l="1"/>
  <c r="G828" i="25"/>
  <c r="F828" i="25"/>
  <c r="E828" i="25"/>
  <c r="D828" i="25"/>
  <c r="C828" i="25"/>
  <c r="B828" i="25"/>
  <c r="A826" i="25" l="1"/>
  <c r="G827" i="25"/>
  <c r="F827" i="25"/>
  <c r="E827" i="25"/>
  <c r="D827" i="25"/>
  <c r="C827" i="25"/>
  <c r="B827" i="25"/>
  <c r="A825" i="25" l="1"/>
  <c r="G826" i="25"/>
  <c r="F826" i="25"/>
  <c r="E826" i="25"/>
  <c r="D826" i="25"/>
  <c r="C826" i="25"/>
  <c r="B826" i="25"/>
  <c r="A824" i="25" l="1"/>
  <c r="G825" i="25"/>
  <c r="F825" i="25"/>
  <c r="E825" i="25"/>
  <c r="D825" i="25"/>
  <c r="C825" i="25"/>
  <c r="B825" i="25"/>
  <c r="A823" i="25" l="1"/>
  <c r="G824" i="25"/>
  <c r="F824" i="25"/>
  <c r="E824" i="25"/>
  <c r="D824" i="25"/>
  <c r="C824" i="25"/>
  <c r="B824" i="25"/>
  <c r="A822" i="25" l="1"/>
  <c r="G823" i="25"/>
  <c r="F823" i="25"/>
  <c r="E823" i="25"/>
  <c r="D823" i="25"/>
  <c r="C823" i="25"/>
  <c r="B823" i="25"/>
  <c r="A821" i="25" l="1"/>
  <c r="G822" i="25"/>
  <c r="F822" i="25"/>
  <c r="E822" i="25"/>
  <c r="D822" i="25"/>
  <c r="C822" i="25"/>
  <c r="B822" i="25"/>
  <c r="A820" i="25" l="1"/>
  <c r="G821" i="25"/>
  <c r="F821" i="25"/>
  <c r="E821" i="25"/>
  <c r="D821" i="25"/>
  <c r="C821" i="25"/>
  <c r="B821" i="25"/>
  <c r="A819" i="25" l="1"/>
  <c r="G820" i="25"/>
  <c r="F820" i="25"/>
  <c r="E820" i="25"/>
  <c r="D820" i="25"/>
  <c r="C820" i="25"/>
  <c r="B820" i="25"/>
  <c r="A818" i="25" l="1"/>
  <c r="G819" i="25"/>
  <c r="F819" i="25"/>
  <c r="E819" i="25"/>
  <c r="D819" i="25"/>
  <c r="C819" i="25"/>
  <c r="B819" i="25"/>
  <c r="A817" i="25" l="1"/>
  <c r="G818" i="25"/>
  <c r="F818" i="25"/>
  <c r="E818" i="25"/>
  <c r="D818" i="25"/>
  <c r="C818" i="25"/>
  <c r="B818" i="25"/>
  <c r="A816" i="25" l="1"/>
  <c r="G817" i="25"/>
  <c r="F817" i="25"/>
  <c r="E817" i="25"/>
  <c r="D817" i="25"/>
  <c r="C817" i="25"/>
  <c r="B817" i="25"/>
  <c r="A815" i="25" l="1"/>
  <c r="G816" i="25"/>
  <c r="F816" i="25"/>
  <c r="E816" i="25"/>
  <c r="D816" i="25"/>
  <c r="C816" i="25"/>
  <c r="B816" i="25"/>
  <c r="A814" i="25" l="1"/>
  <c r="G815" i="25"/>
  <c r="F815" i="25"/>
  <c r="E815" i="25"/>
  <c r="D815" i="25"/>
  <c r="C815" i="25"/>
  <c r="B815" i="25"/>
  <c r="A813" i="25" l="1"/>
  <c r="G814" i="25"/>
  <c r="F814" i="25"/>
  <c r="E814" i="25"/>
  <c r="D814" i="25"/>
  <c r="C814" i="25"/>
  <c r="B814" i="25"/>
  <c r="A812" i="25" l="1"/>
  <c r="G813" i="25"/>
  <c r="F813" i="25"/>
  <c r="E813" i="25"/>
  <c r="D813" i="25"/>
  <c r="C813" i="25"/>
  <c r="B813" i="25"/>
  <c r="A811" i="25" l="1"/>
  <c r="G812" i="25"/>
  <c r="F812" i="25"/>
  <c r="E812" i="25"/>
  <c r="D812" i="25"/>
  <c r="C812" i="25"/>
  <c r="B812" i="25"/>
  <c r="A810" i="25" l="1"/>
  <c r="G811" i="25"/>
  <c r="F811" i="25"/>
  <c r="E811" i="25"/>
  <c r="D811" i="25"/>
  <c r="C811" i="25"/>
  <c r="B811" i="25"/>
  <c r="A809" i="25" l="1"/>
  <c r="G810" i="25"/>
  <c r="F810" i="25"/>
  <c r="E810" i="25"/>
  <c r="D810" i="25"/>
  <c r="C810" i="25"/>
  <c r="B810" i="25"/>
  <c r="A808" i="25" l="1"/>
  <c r="G809" i="25"/>
  <c r="F809" i="25"/>
  <c r="E809" i="25"/>
  <c r="D809" i="25"/>
  <c r="C809" i="25"/>
  <c r="B809" i="25"/>
  <c r="A807" i="25" l="1"/>
  <c r="G808" i="25"/>
  <c r="F808" i="25"/>
  <c r="E808" i="25"/>
  <c r="D808" i="25"/>
  <c r="C808" i="25"/>
  <c r="B808" i="25"/>
  <c r="A806" i="25" l="1"/>
  <c r="G807" i="25"/>
  <c r="F807" i="25"/>
  <c r="E807" i="25"/>
  <c r="D807" i="25"/>
  <c r="C807" i="25"/>
  <c r="B807" i="25"/>
  <c r="A805" i="25" l="1"/>
  <c r="G806" i="25"/>
  <c r="F806" i="25"/>
  <c r="E806" i="25"/>
  <c r="D806" i="25"/>
  <c r="C806" i="25"/>
  <c r="B806" i="25"/>
  <c r="A804" i="25" l="1"/>
  <c r="G805" i="25"/>
  <c r="F805" i="25"/>
  <c r="E805" i="25"/>
  <c r="D805" i="25"/>
  <c r="C805" i="25"/>
  <c r="B805" i="25"/>
  <c r="A803" i="25" l="1"/>
  <c r="G804" i="25"/>
  <c r="F804" i="25"/>
  <c r="E804" i="25"/>
  <c r="D804" i="25"/>
  <c r="C804" i="25"/>
  <c r="B804" i="25"/>
  <c r="A802" i="25" l="1"/>
  <c r="G803" i="25"/>
  <c r="F803" i="25"/>
  <c r="E803" i="25"/>
  <c r="D803" i="25"/>
  <c r="C803" i="25"/>
  <c r="B803" i="25"/>
  <c r="A801" i="25" l="1"/>
  <c r="G802" i="25"/>
  <c r="F802" i="25"/>
  <c r="E802" i="25"/>
  <c r="D802" i="25"/>
  <c r="C802" i="25"/>
  <c r="B802" i="25"/>
  <c r="A800" i="25" l="1"/>
  <c r="G801" i="25"/>
  <c r="F801" i="25"/>
  <c r="E801" i="25"/>
  <c r="D801" i="25"/>
  <c r="C801" i="25"/>
  <c r="B801" i="25"/>
  <c r="A799" i="25" l="1"/>
  <c r="G800" i="25"/>
  <c r="F800" i="25"/>
  <c r="E800" i="25"/>
  <c r="D800" i="25"/>
  <c r="C800" i="25"/>
  <c r="B800" i="25"/>
  <c r="A798" i="25" l="1"/>
  <c r="G799" i="25"/>
  <c r="F799" i="25"/>
  <c r="E799" i="25"/>
  <c r="D799" i="25"/>
  <c r="C799" i="25"/>
  <c r="B799" i="25"/>
  <c r="A797" i="25" l="1"/>
  <c r="G798" i="25"/>
  <c r="F798" i="25"/>
  <c r="E798" i="25"/>
  <c r="D798" i="25"/>
  <c r="C798" i="25"/>
  <c r="B798" i="25"/>
  <c r="A796" i="25" l="1"/>
  <c r="G797" i="25"/>
  <c r="F797" i="25"/>
  <c r="E797" i="25"/>
  <c r="D797" i="25"/>
  <c r="C797" i="25"/>
  <c r="B797" i="25"/>
  <c r="A795" i="25" l="1"/>
  <c r="G796" i="25"/>
  <c r="F796" i="25"/>
  <c r="E796" i="25"/>
  <c r="D796" i="25"/>
  <c r="C796" i="25"/>
  <c r="B796" i="25"/>
  <c r="A794" i="25" l="1"/>
  <c r="G795" i="25"/>
  <c r="F795" i="25"/>
  <c r="E795" i="25"/>
  <c r="D795" i="25"/>
  <c r="C795" i="25"/>
  <c r="B795" i="25"/>
  <c r="A793" i="25" l="1"/>
  <c r="G794" i="25"/>
  <c r="F794" i="25"/>
  <c r="E794" i="25"/>
  <c r="D794" i="25"/>
  <c r="C794" i="25"/>
  <c r="B794" i="25"/>
  <c r="A792" i="25" l="1"/>
  <c r="G793" i="25"/>
  <c r="F793" i="25"/>
  <c r="E793" i="25"/>
  <c r="D793" i="25"/>
  <c r="C793" i="25"/>
  <c r="B793" i="25"/>
  <c r="A791" i="25" l="1"/>
  <c r="G792" i="25"/>
  <c r="F792" i="25"/>
  <c r="E792" i="25"/>
  <c r="D792" i="25"/>
  <c r="C792" i="25"/>
  <c r="B792" i="25"/>
  <c r="A790" i="25" l="1"/>
  <c r="G791" i="25"/>
  <c r="F791" i="25"/>
  <c r="E791" i="25"/>
  <c r="D791" i="25"/>
  <c r="C791" i="25"/>
  <c r="B791" i="25"/>
  <c r="A789" i="25" l="1"/>
  <c r="G790" i="25"/>
  <c r="F790" i="25"/>
  <c r="E790" i="25"/>
  <c r="D790" i="25"/>
  <c r="C790" i="25"/>
  <c r="B790" i="25"/>
  <c r="A788" i="25" l="1"/>
  <c r="G789" i="25"/>
  <c r="F789" i="25"/>
  <c r="E789" i="25"/>
  <c r="D789" i="25"/>
  <c r="C789" i="25"/>
  <c r="B789" i="25"/>
  <c r="A787" i="25" l="1"/>
  <c r="G788" i="25"/>
  <c r="F788" i="25"/>
  <c r="E788" i="25"/>
  <c r="D788" i="25"/>
  <c r="C788" i="25"/>
  <c r="B788" i="25"/>
  <c r="A786" i="25" l="1"/>
  <c r="G787" i="25"/>
  <c r="F787" i="25"/>
  <c r="E787" i="25"/>
  <c r="D787" i="25"/>
  <c r="C787" i="25"/>
  <c r="B787" i="25"/>
  <c r="A785" i="25" l="1"/>
  <c r="G786" i="25"/>
  <c r="F786" i="25"/>
  <c r="E786" i="25"/>
  <c r="D786" i="25"/>
  <c r="C786" i="25"/>
  <c r="B786" i="25"/>
  <c r="A784" i="25" l="1"/>
  <c r="G785" i="25"/>
  <c r="F785" i="25"/>
  <c r="E785" i="25"/>
  <c r="D785" i="25"/>
  <c r="C785" i="25"/>
  <c r="B785" i="25"/>
  <c r="A783" i="25" l="1"/>
  <c r="G784" i="25"/>
  <c r="F784" i="25"/>
  <c r="E784" i="25"/>
  <c r="D784" i="25"/>
  <c r="C784" i="25"/>
  <c r="B784" i="25"/>
  <c r="A782" i="25" l="1"/>
  <c r="G783" i="25"/>
  <c r="F783" i="25"/>
  <c r="E783" i="25"/>
  <c r="D783" i="25"/>
  <c r="C783" i="25"/>
  <c r="B783" i="25"/>
  <c r="A781" i="25" l="1"/>
  <c r="G782" i="25"/>
  <c r="F782" i="25"/>
  <c r="E782" i="25"/>
  <c r="D782" i="25"/>
  <c r="C782" i="25"/>
  <c r="B782" i="25"/>
  <c r="A780" i="25" l="1"/>
  <c r="G781" i="25"/>
  <c r="F781" i="25"/>
  <c r="E781" i="25"/>
  <c r="D781" i="25"/>
  <c r="C781" i="25"/>
  <c r="B781" i="25"/>
  <c r="A779" i="25" l="1"/>
  <c r="G780" i="25"/>
  <c r="F780" i="25"/>
  <c r="E780" i="25"/>
  <c r="D780" i="25"/>
  <c r="C780" i="25"/>
  <c r="B780" i="25"/>
  <c r="A778" i="25" l="1"/>
  <c r="G779" i="25"/>
  <c r="F779" i="25"/>
  <c r="E779" i="25"/>
  <c r="D779" i="25"/>
  <c r="C779" i="25"/>
  <c r="B779" i="25"/>
  <c r="A777" i="25" l="1"/>
  <c r="G778" i="25"/>
  <c r="F778" i="25"/>
  <c r="E778" i="25"/>
  <c r="D778" i="25"/>
  <c r="C778" i="25"/>
  <c r="B778" i="25"/>
  <c r="A776" i="25" l="1"/>
  <c r="G777" i="25"/>
  <c r="F777" i="25"/>
  <c r="E777" i="25"/>
  <c r="D777" i="25"/>
  <c r="C777" i="25"/>
  <c r="B777" i="25"/>
  <c r="A775" i="25" l="1"/>
  <c r="G776" i="25"/>
  <c r="F776" i="25"/>
  <c r="E776" i="25"/>
  <c r="D776" i="25"/>
  <c r="C776" i="25"/>
  <c r="B776" i="25"/>
  <c r="A774" i="25" l="1"/>
  <c r="G775" i="25"/>
  <c r="F775" i="25"/>
  <c r="E775" i="25"/>
  <c r="D775" i="25"/>
  <c r="C775" i="25"/>
  <c r="B775" i="25"/>
  <c r="A773" i="25" l="1"/>
  <c r="G774" i="25"/>
  <c r="F774" i="25"/>
  <c r="E774" i="25"/>
  <c r="D774" i="25"/>
  <c r="C774" i="25"/>
  <c r="B774" i="25"/>
  <c r="A772" i="25" l="1"/>
  <c r="G773" i="25"/>
  <c r="F773" i="25"/>
  <c r="E773" i="25"/>
  <c r="D773" i="25"/>
  <c r="C773" i="25"/>
  <c r="B773" i="25"/>
  <c r="A771" i="25" l="1"/>
  <c r="G772" i="25"/>
  <c r="F772" i="25"/>
  <c r="E772" i="25"/>
  <c r="D772" i="25"/>
  <c r="C772" i="25"/>
  <c r="B772" i="25"/>
  <c r="A770" i="25" l="1"/>
  <c r="G771" i="25"/>
  <c r="F771" i="25"/>
  <c r="E771" i="25"/>
  <c r="D771" i="25"/>
  <c r="C771" i="25"/>
  <c r="B771" i="25"/>
  <c r="A769" i="25" l="1"/>
  <c r="G770" i="25"/>
  <c r="F770" i="25"/>
  <c r="E770" i="25"/>
  <c r="D770" i="25"/>
  <c r="C770" i="25"/>
  <c r="B770" i="25"/>
  <c r="A768" i="25" l="1"/>
  <c r="G769" i="25"/>
  <c r="F769" i="25"/>
  <c r="E769" i="25"/>
  <c r="D769" i="25"/>
  <c r="C769" i="25"/>
  <c r="B769" i="25"/>
  <c r="A767" i="25" l="1"/>
  <c r="G768" i="25"/>
  <c r="F768" i="25"/>
  <c r="E768" i="25"/>
  <c r="D768" i="25"/>
  <c r="C768" i="25"/>
  <c r="B768" i="25"/>
  <c r="A766" i="25" l="1"/>
  <c r="G767" i="25"/>
  <c r="F767" i="25"/>
  <c r="E767" i="25"/>
  <c r="D767" i="25"/>
  <c r="C767" i="25"/>
  <c r="B767" i="25"/>
  <c r="A765" i="25" l="1"/>
  <c r="G766" i="25"/>
  <c r="F766" i="25"/>
  <c r="E766" i="25"/>
  <c r="D766" i="25"/>
  <c r="C766" i="25"/>
  <c r="B766" i="25"/>
  <c r="A764" i="25" l="1"/>
  <c r="G765" i="25"/>
  <c r="F765" i="25"/>
  <c r="E765" i="25"/>
  <c r="D765" i="25"/>
  <c r="C765" i="25"/>
  <c r="B765" i="25"/>
  <c r="A763" i="25" l="1"/>
  <c r="G764" i="25"/>
  <c r="F764" i="25"/>
  <c r="E764" i="25"/>
  <c r="D764" i="25"/>
  <c r="C764" i="25"/>
  <c r="B764" i="25"/>
  <c r="A762" i="25" l="1"/>
  <c r="G763" i="25"/>
  <c r="F763" i="25"/>
  <c r="E763" i="25"/>
  <c r="D763" i="25"/>
  <c r="C763" i="25"/>
  <c r="B763" i="25"/>
  <c r="A761" i="25" l="1"/>
  <c r="G762" i="25"/>
  <c r="F762" i="25"/>
  <c r="E762" i="25"/>
  <c r="D762" i="25"/>
  <c r="C762" i="25"/>
  <c r="B762" i="25"/>
  <c r="A760" i="25" l="1"/>
  <c r="G761" i="25"/>
  <c r="F761" i="25"/>
  <c r="E761" i="25"/>
  <c r="D761" i="25"/>
  <c r="C761" i="25"/>
  <c r="B761" i="25"/>
  <c r="A759" i="25" l="1"/>
  <c r="G760" i="25"/>
  <c r="F760" i="25"/>
  <c r="E760" i="25"/>
  <c r="D760" i="25"/>
  <c r="C760" i="25"/>
  <c r="B760" i="25"/>
  <c r="A758" i="25" l="1"/>
  <c r="G759" i="25"/>
  <c r="F759" i="25"/>
  <c r="E759" i="25"/>
  <c r="D759" i="25"/>
  <c r="C759" i="25"/>
  <c r="B759" i="25"/>
  <c r="A757" i="25" l="1"/>
  <c r="G758" i="25"/>
  <c r="F758" i="25"/>
  <c r="E758" i="25"/>
  <c r="D758" i="25"/>
  <c r="C758" i="25"/>
  <c r="B758" i="25"/>
  <c r="A756" i="25" l="1"/>
  <c r="G757" i="25"/>
  <c r="F757" i="25"/>
  <c r="E757" i="25"/>
  <c r="D757" i="25"/>
  <c r="C757" i="25"/>
  <c r="B757" i="25"/>
  <c r="A755" i="25" l="1"/>
  <c r="G756" i="25"/>
  <c r="F756" i="25"/>
  <c r="E756" i="25"/>
  <c r="D756" i="25"/>
  <c r="C756" i="25"/>
  <c r="B756" i="25"/>
  <c r="A754" i="25" l="1"/>
  <c r="G755" i="25"/>
  <c r="F755" i="25"/>
  <c r="E755" i="25"/>
  <c r="D755" i="25"/>
  <c r="C755" i="25"/>
  <c r="B755" i="25"/>
  <c r="A753" i="25" l="1"/>
  <c r="G754" i="25"/>
  <c r="F754" i="25"/>
  <c r="E754" i="25"/>
  <c r="D754" i="25"/>
  <c r="C754" i="25"/>
  <c r="B754" i="25"/>
  <c r="A752" i="25" l="1"/>
  <c r="G753" i="25"/>
  <c r="F753" i="25"/>
  <c r="E753" i="25"/>
  <c r="D753" i="25"/>
  <c r="C753" i="25"/>
  <c r="B753" i="25"/>
  <c r="A751" i="25" l="1"/>
  <c r="G752" i="25"/>
  <c r="F752" i="25"/>
  <c r="E752" i="25"/>
  <c r="D752" i="25"/>
  <c r="C752" i="25"/>
  <c r="B752" i="25"/>
  <c r="A750" i="25" l="1"/>
  <c r="G751" i="25"/>
  <c r="F751" i="25"/>
  <c r="E751" i="25"/>
  <c r="D751" i="25"/>
  <c r="C751" i="25"/>
  <c r="B751" i="25"/>
  <c r="A749" i="25" l="1"/>
  <c r="G750" i="25"/>
  <c r="F750" i="25"/>
  <c r="E750" i="25"/>
  <c r="D750" i="25"/>
  <c r="C750" i="25"/>
  <c r="B750" i="25"/>
  <c r="A748" i="25" l="1"/>
  <c r="G749" i="25"/>
  <c r="F749" i="25"/>
  <c r="E749" i="25"/>
  <c r="D749" i="25"/>
  <c r="C749" i="25"/>
  <c r="B749" i="25"/>
  <c r="A747" i="25" l="1"/>
  <c r="G748" i="25"/>
  <c r="F748" i="25"/>
  <c r="E748" i="25"/>
  <c r="D748" i="25"/>
  <c r="C748" i="25"/>
  <c r="B748" i="25"/>
  <c r="A746" i="25" l="1"/>
  <c r="G747" i="25"/>
  <c r="F747" i="25"/>
  <c r="E747" i="25"/>
  <c r="D747" i="25"/>
  <c r="C747" i="25"/>
  <c r="B747" i="25"/>
  <c r="A745" i="25" l="1"/>
  <c r="G746" i="25"/>
  <c r="F746" i="25"/>
  <c r="E746" i="25"/>
  <c r="D746" i="25"/>
  <c r="C746" i="25"/>
  <c r="B746" i="25"/>
  <c r="A744" i="25" l="1"/>
  <c r="G745" i="25"/>
  <c r="F745" i="25"/>
  <c r="E745" i="25"/>
  <c r="D745" i="25"/>
  <c r="C745" i="25"/>
  <c r="B745" i="25"/>
  <c r="A743" i="25" l="1"/>
  <c r="G744" i="25"/>
  <c r="F744" i="25"/>
  <c r="E744" i="25"/>
  <c r="D744" i="25"/>
  <c r="C744" i="25"/>
  <c r="B744" i="25"/>
  <c r="A742" i="25" l="1"/>
  <c r="G743" i="25"/>
  <c r="F743" i="25"/>
  <c r="E743" i="25"/>
  <c r="D743" i="25"/>
  <c r="C743" i="25"/>
  <c r="B743" i="25"/>
  <c r="A741" i="25" l="1"/>
  <c r="G742" i="25"/>
  <c r="F742" i="25"/>
  <c r="E742" i="25"/>
  <c r="D742" i="25"/>
  <c r="C742" i="25"/>
  <c r="B742" i="25"/>
  <c r="A740" i="25" l="1"/>
  <c r="G741" i="25"/>
  <c r="F741" i="25"/>
  <c r="E741" i="25"/>
  <c r="D741" i="25"/>
  <c r="C741" i="25"/>
  <c r="B741" i="25"/>
  <c r="A739" i="25" l="1"/>
  <c r="G740" i="25"/>
  <c r="F740" i="25"/>
  <c r="E740" i="25"/>
  <c r="D740" i="25"/>
  <c r="C740" i="25"/>
  <c r="B740" i="25"/>
  <c r="A738" i="25" l="1"/>
  <c r="G739" i="25"/>
  <c r="F739" i="25"/>
  <c r="E739" i="25"/>
  <c r="D739" i="25"/>
  <c r="C739" i="25"/>
  <c r="B739" i="25"/>
  <c r="A737" i="25" l="1"/>
  <c r="G738" i="25"/>
  <c r="F738" i="25"/>
  <c r="E738" i="25"/>
  <c r="D738" i="25"/>
  <c r="C738" i="25"/>
  <c r="B738" i="25"/>
  <c r="A736" i="25" l="1"/>
  <c r="G737" i="25"/>
  <c r="F737" i="25"/>
  <c r="E737" i="25"/>
  <c r="D737" i="25"/>
  <c r="C737" i="25"/>
  <c r="B737" i="25"/>
  <c r="A735" i="25" l="1"/>
  <c r="G736" i="25"/>
  <c r="F736" i="25"/>
  <c r="E736" i="25"/>
  <c r="D736" i="25"/>
  <c r="C736" i="25"/>
  <c r="B736" i="25"/>
  <c r="A734" i="25" l="1"/>
  <c r="G735" i="25"/>
  <c r="F735" i="25"/>
  <c r="E735" i="25"/>
  <c r="D735" i="25"/>
  <c r="C735" i="25"/>
  <c r="B735" i="25"/>
  <c r="A733" i="25" l="1"/>
  <c r="G734" i="25"/>
  <c r="F734" i="25"/>
  <c r="E734" i="25"/>
  <c r="D734" i="25"/>
  <c r="C734" i="25"/>
  <c r="B734" i="25"/>
  <c r="A732" i="25" l="1"/>
  <c r="G733" i="25"/>
  <c r="F733" i="25"/>
  <c r="E733" i="25"/>
  <c r="D733" i="25"/>
  <c r="C733" i="25"/>
  <c r="B733" i="25"/>
  <c r="A731" i="25" l="1"/>
  <c r="G732" i="25"/>
  <c r="F732" i="25"/>
  <c r="E732" i="25"/>
  <c r="D732" i="25"/>
  <c r="C732" i="25"/>
  <c r="B732" i="25"/>
  <c r="A730" i="25" l="1"/>
  <c r="G731" i="25"/>
  <c r="F731" i="25"/>
  <c r="E731" i="25"/>
  <c r="D731" i="25"/>
  <c r="C731" i="25"/>
  <c r="B731" i="25"/>
  <c r="A729" i="25" l="1"/>
  <c r="G730" i="25"/>
  <c r="F730" i="25"/>
  <c r="E730" i="25"/>
  <c r="D730" i="25"/>
  <c r="C730" i="25"/>
  <c r="B730" i="25"/>
  <c r="A728" i="25" l="1"/>
  <c r="G729" i="25"/>
  <c r="F729" i="25"/>
  <c r="E729" i="25"/>
  <c r="D729" i="25"/>
  <c r="C729" i="25"/>
  <c r="B729" i="25"/>
  <c r="A727" i="25" l="1"/>
  <c r="G728" i="25"/>
  <c r="F728" i="25"/>
  <c r="E728" i="25"/>
  <c r="D728" i="25"/>
  <c r="C728" i="25"/>
  <c r="B728" i="25"/>
  <c r="A726" i="25" l="1"/>
  <c r="G727" i="25"/>
  <c r="F727" i="25"/>
  <c r="E727" i="25"/>
  <c r="D727" i="25"/>
  <c r="C727" i="25"/>
  <c r="B727" i="25"/>
  <c r="A725" i="25" l="1"/>
  <c r="G726" i="25"/>
  <c r="F726" i="25"/>
  <c r="E726" i="25"/>
  <c r="D726" i="25"/>
  <c r="C726" i="25"/>
  <c r="B726" i="25"/>
  <c r="A724" i="25" l="1"/>
  <c r="G725" i="25"/>
  <c r="F725" i="25"/>
  <c r="E725" i="25"/>
  <c r="D725" i="25"/>
  <c r="C725" i="25"/>
  <c r="B725" i="25"/>
  <c r="A723" i="25" l="1"/>
  <c r="G724" i="25"/>
  <c r="F724" i="25"/>
  <c r="E724" i="25"/>
  <c r="D724" i="25"/>
  <c r="C724" i="25"/>
  <c r="B724" i="25"/>
  <c r="A722" i="25" l="1"/>
  <c r="G723" i="25"/>
  <c r="F723" i="25"/>
  <c r="E723" i="25"/>
  <c r="D723" i="25"/>
  <c r="C723" i="25"/>
  <c r="B723" i="25"/>
  <c r="A721" i="25" l="1"/>
  <c r="G722" i="25"/>
  <c r="F722" i="25"/>
  <c r="E722" i="25"/>
  <c r="D722" i="25"/>
  <c r="C722" i="25"/>
  <c r="B722" i="25"/>
  <c r="A720" i="25" l="1"/>
  <c r="G721" i="25"/>
  <c r="F721" i="25"/>
  <c r="E721" i="25"/>
  <c r="D721" i="25"/>
  <c r="C721" i="25"/>
  <c r="B721" i="25"/>
  <c r="A719" i="25" l="1"/>
  <c r="G720" i="25"/>
  <c r="F720" i="25"/>
  <c r="E720" i="25"/>
  <c r="D720" i="25"/>
  <c r="C720" i="25"/>
  <c r="B720" i="25"/>
  <c r="A718" i="25" l="1"/>
  <c r="G719" i="25"/>
  <c r="F719" i="25"/>
  <c r="E719" i="25"/>
  <c r="D719" i="25"/>
  <c r="C719" i="25"/>
  <c r="B719" i="25"/>
  <c r="A717" i="25" l="1"/>
  <c r="G718" i="25"/>
  <c r="F718" i="25"/>
  <c r="E718" i="25"/>
  <c r="D718" i="25"/>
  <c r="C718" i="25"/>
  <c r="B718" i="25"/>
  <c r="A716" i="25" l="1"/>
  <c r="G717" i="25"/>
  <c r="F717" i="25"/>
  <c r="E717" i="25"/>
  <c r="D717" i="25"/>
  <c r="C717" i="25"/>
  <c r="B717" i="25"/>
  <c r="A715" i="25" l="1"/>
  <c r="G716" i="25"/>
  <c r="F716" i="25"/>
  <c r="E716" i="25"/>
  <c r="D716" i="25"/>
  <c r="C716" i="25"/>
  <c r="B716" i="25"/>
  <c r="A714" i="25" l="1"/>
  <c r="G715" i="25"/>
  <c r="F715" i="25"/>
  <c r="E715" i="25"/>
  <c r="D715" i="25"/>
  <c r="C715" i="25"/>
  <c r="B715" i="25"/>
  <c r="A713" i="25" l="1"/>
  <c r="G714" i="25"/>
  <c r="F714" i="25"/>
  <c r="E714" i="25"/>
  <c r="D714" i="25"/>
  <c r="C714" i="25"/>
  <c r="B714" i="25"/>
  <c r="A712" i="25" l="1"/>
  <c r="G713" i="25"/>
  <c r="F713" i="25"/>
  <c r="E713" i="25"/>
  <c r="D713" i="25"/>
  <c r="C713" i="25"/>
  <c r="B713" i="25"/>
  <c r="A711" i="25" l="1"/>
  <c r="G712" i="25"/>
  <c r="F712" i="25"/>
  <c r="E712" i="25"/>
  <c r="D712" i="25"/>
  <c r="C712" i="25"/>
  <c r="B712" i="25"/>
  <c r="A710" i="25" l="1"/>
  <c r="G711" i="25"/>
  <c r="F711" i="25"/>
  <c r="E711" i="25"/>
  <c r="D711" i="25"/>
  <c r="C711" i="25"/>
  <c r="B711" i="25"/>
  <c r="A709" i="25" l="1"/>
  <c r="G710" i="25"/>
  <c r="F710" i="25"/>
  <c r="E710" i="25"/>
  <c r="D710" i="25"/>
  <c r="C710" i="25"/>
  <c r="B710" i="25"/>
  <c r="A708" i="25" l="1"/>
  <c r="G709" i="25"/>
  <c r="F709" i="25"/>
  <c r="E709" i="25"/>
  <c r="D709" i="25"/>
  <c r="C709" i="25"/>
  <c r="B709" i="25"/>
  <c r="A707" i="25" l="1"/>
  <c r="G708" i="25"/>
  <c r="F708" i="25"/>
  <c r="E708" i="25"/>
  <c r="D708" i="25"/>
  <c r="C708" i="25"/>
  <c r="B708" i="25"/>
  <c r="A706" i="25" l="1"/>
  <c r="G707" i="25"/>
  <c r="F707" i="25"/>
  <c r="E707" i="25"/>
  <c r="D707" i="25"/>
  <c r="C707" i="25"/>
  <c r="B707" i="25"/>
  <c r="A705" i="25" l="1"/>
  <c r="G706" i="25"/>
  <c r="F706" i="25"/>
  <c r="E706" i="25"/>
  <c r="D706" i="25"/>
  <c r="C706" i="25"/>
  <c r="B706" i="25"/>
  <c r="A704" i="25" l="1"/>
  <c r="G705" i="25"/>
  <c r="F705" i="25"/>
  <c r="E705" i="25"/>
  <c r="D705" i="25"/>
  <c r="C705" i="25"/>
  <c r="B705" i="25"/>
  <c r="A703" i="25" l="1"/>
  <c r="G704" i="25"/>
  <c r="F704" i="25"/>
  <c r="E704" i="25"/>
  <c r="D704" i="25"/>
  <c r="C704" i="25"/>
  <c r="B704" i="25"/>
  <c r="A702" i="25" l="1"/>
  <c r="G703" i="25"/>
  <c r="F703" i="25"/>
  <c r="E703" i="25"/>
  <c r="D703" i="25"/>
  <c r="C703" i="25"/>
  <c r="B703" i="25"/>
  <c r="A701" i="25" l="1"/>
  <c r="G702" i="25"/>
  <c r="F702" i="25"/>
  <c r="E702" i="25"/>
  <c r="D702" i="25"/>
  <c r="C702" i="25"/>
  <c r="B702" i="25"/>
  <c r="A700" i="25" l="1"/>
  <c r="G701" i="25"/>
  <c r="F701" i="25"/>
  <c r="E701" i="25"/>
  <c r="D701" i="25"/>
  <c r="C701" i="25"/>
  <c r="B701" i="25"/>
  <c r="A699" i="25" l="1"/>
  <c r="G700" i="25"/>
  <c r="F700" i="25"/>
  <c r="E700" i="25"/>
  <c r="D700" i="25"/>
  <c r="C700" i="25"/>
  <c r="B700" i="25"/>
  <c r="A698" i="25" l="1"/>
  <c r="G699" i="25"/>
  <c r="F699" i="25"/>
  <c r="E699" i="25"/>
  <c r="D699" i="25"/>
  <c r="C699" i="25"/>
  <c r="B699" i="25"/>
  <c r="A697" i="25" l="1"/>
  <c r="G698" i="25"/>
  <c r="F698" i="25"/>
  <c r="E698" i="25"/>
  <c r="D698" i="25"/>
  <c r="C698" i="25"/>
  <c r="B698" i="25"/>
  <c r="A696" i="25" l="1"/>
  <c r="G697" i="25"/>
  <c r="F697" i="25"/>
  <c r="E697" i="25"/>
  <c r="D697" i="25"/>
  <c r="C697" i="25"/>
  <c r="B697" i="25"/>
  <c r="A695" i="25" l="1"/>
  <c r="G696" i="25"/>
  <c r="F696" i="25"/>
  <c r="E696" i="25"/>
  <c r="D696" i="25"/>
  <c r="C696" i="25"/>
  <c r="B696" i="25"/>
  <c r="A694" i="25" l="1"/>
  <c r="G695" i="25"/>
  <c r="F695" i="25"/>
  <c r="E695" i="25"/>
  <c r="D695" i="25"/>
  <c r="C695" i="25"/>
  <c r="B695" i="25"/>
  <c r="A693" i="25" l="1"/>
  <c r="G694" i="25"/>
  <c r="F694" i="25"/>
  <c r="E694" i="25"/>
  <c r="D694" i="25"/>
  <c r="C694" i="25"/>
  <c r="B694" i="25"/>
  <c r="A692" i="25" l="1"/>
  <c r="G693" i="25"/>
  <c r="F693" i="25"/>
  <c r="E693" i="25"/>
  <c r="D693" i="25"/>
  <c r="C693" i="25"/>
  <c r="B693" i="25"/>
  <c r="A691" i="25" l="1"/>
  <c r="G692" i="25"/>
  <c r="F692" i="25"/>
  <c r="E692" i="25"/>
  <c r="D692" i="25"/>
  <c r="C692" i="25"/>
  <c r="B692" i="25"/>
  <c r="A690" i="25" l="1"/>
  <c r="G691" i="25"/>
  <c r="F691" i="25"/>
  <c r="E691" i="25"/>
  <c r="D691" i="25"/>
  <c r="C691" i="25"/>
  <c r="B691" i="25"/>
  <c r="A689" i="25" l="1"/>
  <c r="G690" i="25"/>
  <c r="F690" i="25"/>
  <c r="E690" i="25"/>
  <c r="D690" i="25"/>
  <c r="C690" i="25"/>
  <c r="B690" i="25"/>
  <c r="A688" i="25" l="1"/>
  <c r="G689" i="25"/>
  <c r="F689" i="25"/>
  <c r="E689" i="25"/>
  <c r="D689" i="25"/>
  <c r="C689" i="25"/>
  <c r="B689" i="25"/>
  <c r="A687" i="25" l="1"/>
  <c r="G688" i="25"/>
  <c r="F688" i="25"/>
  <c r="E688" i="25"/>
  <c r="D688" i="25"/>
  <c r="C688" i="25"/>
  <c r="B688" i="25"/>
  <c r="A686" i="25" l="1"/>
  <c r="G687" i="25"/>
  <c r="F687" i="25"/>
  <c r="E687" i="25"/>
  <c r="D687" i="25"/>
  <c r="C687" i="25"/>
  <c r="B687" i="25"/>
  <c r="A685" i="25" l="1"/>
  <c r="G686" i="25"/>
  <c r="F686" i="25"/>
  <c r="E686" i="25"/>
  <c r="D686" i="25"/>
  <c r="C686" i="25"/>
  <c r="B686" i="25"/>
  <c r="A684" i="25" l="1"/>
  <c r="G685" i="25"/>
  <c r="F685" i="25"/>
  <c r="E685" i="25"/>
  <c r="D685" i="25"/>
  <c r="C685" i="25"/>
  <c r="B685" i="25"/>
  <c r="A683" i="25" l="1"/>
  <c r="G684" i="25"/>
  <c r="F684" i="25"/>
  <c r="E684" i="25"/>
  <c r="D684" i="25"/>
  <c r="C684" i="25"/>
  <c r="B684" i="25"/>
  <c r="A682" i="25" l="1"/>
  <c r="G683" i="25"/>
  <c r="F683" i="25"/>
  <c r="E683" i="25"/>
  <c r="D683" i="25"/>
  <c r="C683" i="25"/>
  <c r="B683" i="25"/>
  <c r="A681" i="25" l="1"/>
  <c r="G682" i="25"/>
  <c r="F682" i="25"/>
  <c r="E682" i="25"/>
  <c r="D682" i="25"/>
  <c r="C682" i="25"/>
  <c r="B682" i="25"/>
  <c r="A680" i="25" l="1"/>
  <c r="G681" i="25"/>
  <c r="F681" i="25"/>
  <c r="E681" i="25"/>
  <c r="D681" i="25"/>
  <c r="C681" i="25"/>
  <c r="B681" i="25"/>
  <c r="A679" i="25" l="1"/>
  <c r="G680" i="25"/>
  <c r="F680" i="25"/>
  <c r="E680" i="25"/>
  <c r="D680" i="25"/>
  <c r="C680" i="25"/>
  <c r="B680" i="25"/>
  <c r="A678" i="25" l="1"/>
  <c r="G679" i="25"/>
  <c r="F679" i="25"/>
  <c r="E679" i="25"/>
  <c r="C679" i="25"/>
  <c r="D679" i="25"/>
  <c r="B679" i="25"/>
  <c r="A677" i="25" l="1"/>
  <c r="G678" i="25"/>
  <c r="F678" i="25"/>
  <c r="E678" i="25"/>
  <c r="D678" i="25"/>
  <c r="C678" i="25"/>
  <c r="B678" i="25"/>
  <c r="A676" i="25" l="1"/>
  <c r="G677" i="25"/>
  <c r="F677" i="25"/>
  <c r="E677" i="25"/>
  <c r="D677" i="25"/>
  <c r="C677" i="25"/>
  <c r="B677" i="25"/>
  <c r="A675" i="25" l="1"/>
  <c r="G676" i="25"/>
  <c r="F676" i="25"/>
  <c r="E676" i="25"/>
  <c r="D676" i="25"/>
  <c r="C676" i="25"/>
  <c r="B676" i="25"/>
  <c r="A674" i="25" l="1"/>
  <c r="G675" i="25"/>
  <c r="F675" i="25"/>
  <c r="E675" i="25"/>
  <c r="D675" i="25"/>
  <c r="C675" i="25"/>
  <c r="B675" i="25"/>
  <c r="A673" i="25" l="1"/>
  <c r="G674" i="25"/>
  <c r="F674" i="25"/>
  <c r="E674" i="25"/>
  <c r="D674" i="25"/>
  <c r="C674" i="25"/>
  <c r="B674" i="25"/>
  <c r="A672" i="25" l="1"/>
  <c r="G673" i="25"/>
  <c r="F673" i="25"/>
  <c r="E673" i="25"/>
  <c r="D673" i="25"/>
  <c r="C673" i="25"/>
  <c r="B673" i="25"/>
  <c r="A671" i="25" l="1"/>
  <c r="G672" i="25"/>
  <c r="F672" i="25"/>
  <c r="E672" i="25"/>
  <c r="D672" i="25"/>
  <c r="C672" i="25"/>
  <c r="B672" i="25"/>
  <c r="A670" i="25" l="1"/>
  <c r="G671" i="25"/>
  <c r="F671" i="25"/>
  <c r="E671" i="25"/>
  <c r="C671" i="25"/>
  <c r="D671" i="25"/>
  <c r="B671" i="25"/>
  <c r="A669" i="25" l="1"/>
  <c r="G670" i="25"/>
  <c r="F670" i="25"/>
  <c r="E670" i="25"/>
  <c r="D670" i="25"/>
  <c r="C670" i="25"/>
  <c r="B670" i="25"/>
  <c r="A668" i="25" l="1"/>
  <c r="G669" i="25"/>
  <c r="F669" i="25"/>
  <c r="E669" i="25"/>
  <c r="D669" i="25"/>
  <c r="C669" i="25"/>
  <c r="B669" i="25"/>
  <c r="A667" i="25" l="1"/>
  <c r="G668" i="25"/>
  <c r="F668" i="25"/>
  <c r="E668" i="25"/>
  <c r="D668" i="25"/>
  <c r="C668" i="25"/>
  <c r="B668" i="25"/>
  <c r="A666" i="25" l="1"/>
  <c r="G667" i="25"/>
  <c r="F667" i="25"/>
  <c r="E667" i="25"/>
  <c r="D667" i="25"/>
  <c r="C667" i="25"/>
  <c r="B667" i="25"/>
  <c r="A665" i="25" l="1"/>
  <c r="G666" i="25"/>
  <c r="F666" i="25"/>
  <c r="E666" i="25"/>
  <c r="D666" i="25"/>
  <c r="C666" i="25"/>
  <c r="B666" i="25"/>
  <c r="A664" i="25" l="1"/>
  <c r="G665" i="25"/>
  <c r="F665" i="25"/>
  <c r="E665" i="25"/>
  <c r="D665" i="25"/>
  <c r="C665" i="25"/>
  <c r="B665" i="25"/>
  <c r="A663" i="25" l="1"/>
  <c r="G664" i="25"/>
  <c r="F664" i="25"/>
  <c r="E664" i="25"/>
  <c r="D664" i="25"/>
  <c r="C664" i="25"/>
  <c r="B664" i="25"/>
  <c r="A662" i="25" l="1"/>
  <c r="G663" i="25"/>
  <c r="F663" i="25"/>
  <c r="E663" i="25"/>
  <c r="C663" i="25"/>
  <c r="D663" i="25"/>
  <c r="B663" i="25"/>
  <c r="A661" i="25" l="1"/>
  <c r="G662" i="25"/>
  <c r="F662" i="25"/>
  <c r="E662" i="25"/>
  <c r="D662" i="25"/>
  <c r="C662" i="25"/>
  <c r="B662" i="25"/>
  <c r="A660" i="25" l="1"/>
  <c r="G661" i="25"/>
  <c r="F661" i="25"/>
  <c r="E661" i="25"/>
  <c r="D661" i="25"/>
  <c r="C661" i="25"/>
  <c r="B661" i="25"/>
  <c r="A659" i="25" l="1"/>
  <c r="G660" i="25"/>
  <c r="F660" i="25"/>
  <c r="E660" i="25"/>
  <c r="D660" i="25"/>
  <c r="C660" i="25"/>
  <c r="B660" i="25"/>
  <c r="A658" i="25" l="1"/>
  <c r="G659" i="25"/>
  <c r="F659" i="25"/>
  <c r="E659" i="25"/>
  <c r="D659" i="25"/>
  <c r="C659" i="25"/>
  <c r="B659" i="25"/>
  <c r="A657" i="25" l="1"/>
  <c r="G658" i="25"/>
  <c r="F658" i="25"/>
  <c r="E658" i="25"/>
  <c r="D658" i="25"/>
  <c r="C658" i="25"/>
  <c r="B658" i="25"/>
  <c r="A656" i="25" l="1"/>
  <c r="G657" i="25"/>
  <c r="F657" i="25"/>
  <c r="E657" i="25"/>
  <c r="D657" i="25"/>
  <c r="C657" i="25"/>
  <c r="B657" i="25"/>
  <c r="A655" i="25" l="1"/>
  <c r="G656" i="25"/>
  <c r="F656" i="25"/>
  <c r="E656" i="25"/>
  <c r="D656" i="25"/>
  <c r="C656" i="25"/>
  <c r="B656" i="25"/>
  <c r="A654" i="25" l="1"/>
  <c r="G655" i="25"/>
  <c r="F655" i="25"/>
  <c r="E655" i="25"/>
  <c r="C655" i="25"/>
  <c r="D655" i="25"/>
  <c r="B655" i="25"/>
  <c r="A653" i="25" l="1"/>
  <c r="G654" i="25"/>
  <c r="F654" i="25"/>
  <c r="E654" i="25"/>
  <c r="D654" i="25"/>
  <c r="C654" i="25"/>
  <c r="B654" i="25"/>
  <c r="A652" i="25" l="1"/>
  <c r="G653" i="25"/>
  <c r="F653" i="25"/>
  <c r="E653" i="25"/>
  <c r="D653" i="25"/>
  <c r="C653" i="25"/>
  <c r="B653" i="25"/>
  <c r="A651" i="25" l="1"/>
  <c r="G652" i="25"/>
  <c r="F652" i="25"/>
  <c r="E652" i="25"/>
  <c r="D652" i="25"/>
  <c r="C652" i="25"/>
  <c r="B652" i="25"/>
  <c r="A650" i="25" l="1"/>
  <c r="G651" i="25"/>
  <c r="F651" i="25"/>
  <c r="E651" i="25"/>
  <c r="D651" i="25"/>
  <c r="C651" i="25"/>
  <c r="B651" i="25"/>
  <c r="A649" i="25" l="1"/>
  <c r="G650" i="25"/>
  <c r="F650" i="25"/>
  <c r="E650" i="25"/>
  <c r="D650" i="25"/>
  <c r="C650" i="25"/>
  <c r="B650" i="25"/>
  <c r="A648" i="25" l="1"/>
  <c r="G649" i="25"/>
  <c r="F649" i="25"/>
  <c r="E649" i="25"/>
  <c r="D649" i="25"/>
  <c r="C649" i="25"/>
  <c r="B649" i="25"/>
  <c r="A647" i="25" l="1"/>
  <c r="G648" i="25"/>
  <c r="F648" i="25"/>
  <c r="E648" i="25"/>
  <c r="D648" i="25"/>
  <c r="C648" i="25"/>
  <c r="B648" i="25"/>
  <c r="A646" i="25" l="1"/>
  <c r="G647" i="25"/>
  <c r="F647" i="25"/>
  <c r="E647" i="25"/>
  <c r="C647" i="25"/>
  <c r="D647" i="25"/>
  <c r="B647" i="25"/>
  <c r="A645" i="25" l="1"/>
  <c r="G646" i="25"/>
  <c r="F646" i="25"/>
  <c r="E646" i="25"/>
  <c r="D646" i="25"/>
  <c r="C646" i="25"/>
  <c r="B646" i="25"/>
  <c r="A644" i="25" l="1"/>
  <c r="G645" i="25"/>
  <c r="F645" i="25"/>
  <c r="E645" i="25"/>
  <c r="D645" i="25"/>
  <c r="C645" i="25"/>
  <c r="B645" i="25"/>
  <c r="A643" i="25" l="1"/>
  <c r="G644" i="25"/>
  <c r="F644" i="25"/>
  <c r="E644" i="25"/>
  <c r="D644" i="25"/>
  <c r="C644" i="25"/>
  <c r="B644" i="25"/>
  <c r="A642" i="25" l="1"/>
  <c r="G643" i="25"/>
  <c r="F643" i="25"/>
  <c r="E643" i="25"/>
  <c r="D643" i="25"/>
  <c r="C643" i="25"/>
  <c r="B643" i="25"/>
  <c r="A641" i="25" l="1"/>
  <c r="G642" i="25"/>
  <c r="F642" i="25"/>
  <c r="E642" i="25"/>
  <c r="D642" i="25"/>
  <c r="C642" i="25"/>
  <c r="B642" i="25"/>
  <c r="A640" i="25" l="1"/>
  <c r="G641" i="25"/>
  <c r="F641" i="25"/>
  <c r="E641" i="25"/>
  <c r="D641" i="25"/>
  <c r="C641" i="25"/>
  <c r="B641" i="25"/>
  <c r="A639" i="25" l="1"/>
  <c r="G640" i="25"/>
  <c r="F640" i="25"/>
  <c r="E640" i="25"/>
  <c r="D640" i="25"/>
  <c r="C640" i="25"/>
  <c r="B640" i="25"/>
  <c r="A638" i="25" l="1"/>
  <c r="G639" i="25"/>
  <c r="F639" i="25"/>
  <c r="E639" i="25"/>
  <c r="C639" i="25"/>
  <c r="D639" i="25"/>
  <c r="B639" i="25"/>
  <c r="A637" i="25" l="1"/>
  <c r="G638" i="25"/>
  <c r="F638" i="25"/>
  <c r="E638" i="25"/>
  <c r="D638" i="25"/>
  <c r="C638" i="25"/>
  <c r="B638" i="25"/>
  <c r="A636" i="25" l="1"/>
  <c r="G637" i="25"/>
  <c r="F637" i="25"/>
  <c r="E637" i="25"/>
  <c r="D637" i="25"/>
  <c r="C637" i="25"/>
  <c r="B637" i="25"/>
  <c r="A635" i="25" l="1"/>
  <c r="G636" i="25"/>
  <c r="F636" i="25"/>
  <c r="E636" i="25"/>
  <c r="D636" i="25"/>
  <c r="C636" i="25"/>
  <c r="B636" i="25"/>
  <c r="A634" i="25" l="1"/>
  <c r="G635" i="25"/>
  <c r="F635" i="25"/>
  <c r="E635" i="25"/>
  <c r="D635" i="25"/>
  <c r="C635" i="25"/>
  <c r="B635" i="25"/>
  <c r="A633" i="25" l="1"/>
  <c r="G634" i="25"/>
  <c r="F634" i="25"/>
  <c r="E634" i="25"/>
  <c r="D634" i="25"/>
  <c r="C634" i="25"/>
  <c r="B634" i="25"/>
  <c r="A632" i="25" l="1"/>
  <c r="G633" i="25"/>
  <c r="F633" i="25"/>
  <c r="E633" i="25"/>
  <c r="D633" i="25"/>
  <c r="C633" i="25"/>
  <c r="B633" i="25"/>
  <c r="A631" i="25" l="1"/>
  <c r="G632" i="25"/>
  <c r="F632" i="25"/>
  <c r="E632" i="25"/>
  <c r="D632" i="25"/>
  <c r="C632" i="25"/>
  <c r="B632" i="25"/>
  <c r="A630" i="25" l="1"/>
  <c r="G631" i="25"/>
  <c r="F631" i="25"/>
  <c r="E631" i="25"/>
  <c r="C631" i="25"/>
  <c r="D631" i="25"/>
  <c r="B631" i="25"/>
  <c r="A629" i="25" l="1"/>
  <c r="G630" i="25"/>
  <c r="F630" i="25"/>
  <c r="E630" i="25"/>
  <c r="D630" i="25"/>
  <c r="C630" i="25"/>
  <c r="B630" i="25"/>
  <c r="A628" i="25" l="1"/>
  <c r="G629" i="25"/>
  <c r="F629" i="25"/>
  <c r="E629" i="25"/>
  <c r="D629" i="25"/>
  <c r="C629" i="25"/>
  <c r="B629" i="25"/>
  <c r="A627" i="25" l="1"/>
  <c r="G628" i="25"/>
  <c r="F628" i="25"/>
  <c r="E628" i="25"/>
  <c r="D628" i="25"/>
  <c r="C628" i="25"/>
  <c r="B628" i="25"/>
  <c r="A626" i="25" l="1"/>
  <c r="G627" i="25"/>
  <c r="F627" i="25"/>
  <c r="E627" i="25"/>
  <c r="D627" i="25"/>
  <c r="C627" i="25"/>
  <c r="B627" i="25"/>
  <c r="A625" i="25" l="1"/>
  <c r="G626" i="25"/>
  <c r="F626" i="25"/>
  <c r="E626" i="25"/>
  <c r="D626" i="25"/>
  <c r="C626" i="25"/>
  <c r="B626" i="25"/>
  <c r="A624" i="25" l="1"/>
  <c r="G625" i="25"/>
  <c r="F625" i="25"/>
  <c r="E625" i="25"/>
  <c r="D625" i="25"/>
  <c r="C625" i="25"/>
  <c r="B625" i="25"/>
  <c r="A623" i="25" l="1"/>
  <c r="G624" i="25"/>
  <c r="F624" i="25"/>
  <c r="E624" i="25"/>
  <c r="D624" i="25"/>
  <c r="C624" i="25"/>
  <c r="B624" i="25"/>
  <c r="A622" i="25" l="1"/>
  <c r="G623" i="25"/>
  <c r="F623" i="25"/>
  <c r="E623" i="25"/>
  <c r="C623" i="25"/>
  <c r="D623" i="25"/>
  <c r="B623" i="25"/>
  <c r="A621" i="25" l="1"/>
  <c r="G622" i="25"/>
  <c r="F622" i="25"/>
  <c r="E622" i="25"/>
  <c r="D622" i="25"/>
  <c r="C622" i="25"/>
  <c r="B622" i="25"/>
  <c r="A620" i="25" l="1"/>
  <c r="G621" i="25"/>
  <c r="F621" i="25"/>
  <c r="E621" i="25"/>
  <c r="D621" i="25"/>
  <c r="C621" i="25"/>
  <c r="B621" i="25"/>
  <c r="A619" i="25" l="1"/>
  <c r="G620" i="25"/>
  <c r="F620" i="25"/>
  <c r="E620" i="25"/>
  <c r="D620" i="25"/>
  <c r="C620" i="25"/>
  <c r="B620" i="25"/>
  <c r="A618" i="25" l="1"/>
  <c r="G619" i="25"/>
  <c r="F619" i="25"/>
  <c r="E619" i="25"/>
  <c r="D619" i="25"/>
  <c r="C619" i="25"/>
  <c r="B619" i="25"/>
  <c r="A617" i="25" l="1"/>
  <c r="G618" i="25"/>
  <c r="F618" i="25"/>
  <c r="E618" i="25"/>
  <c r="D618" i="25"/>
  <c r="C618" i="25"/>
  <c r="B618" i="25"/>
  <c r="A616" i="25" l="1"/>
  <c r="G617" i="25"/>
  <c r="F617" i="25"/>
  <c r="E617" i="25"/>
  <c r="D617" i="25"/>
  <c r="C617" i="25"/>
  <c r="B617" i="25"/>
  <c r="A615" i="25" l="1"/>
  <c r="G616" i="25"/>
  <c r="F616" i="25"/>
  <c r="E616" i="25"/>
  <c r="D616" i="25"/>
  <c r="C616" i="25"/>
  <c r="B616" i="25"/>
  <c r="A614" i="25" l="1"/>
  <c r="G615" i="25"/>
  <c r="F615" i="25"/>
  <c r="E615" i="25"/>
  <c r="C615" i="25"/>
  <c r="D615" i="25"/>
  <c r="B615" i="25"/>
  <c r="A613" i="25" l="1"/>
  <c r="G614" i="25"/>
  <c r="F614" i="25"/>
  <c r="E614" i="25"/>
  <c r="D614" i="25"/>
  <c r="C614" i="25"/>
  <c r="B614" i="25"/>
  <c r="A612" i="25" l="1"/>
  <c r="G613" i="25"/>
  <c r="F613" i="25"/>
  <c r="E613" i="25"/>
  <c r="D613" i="25"/>
  <c r="C613" i="25"/>
  <c r="B613" i="25"/>
  <c r="A611" i="25" l="1"/>
  <c r="G612" i="25"/>
  <c r="F612" i="25"/>
  <c r="E612" i="25"/>
  <c r="D612" i="25"/>
  <c r="B612" i="25"/>
  <c r="C612" i="25"/>
  <c r="A610" i="25" l="1"/>
  <c r="G611" i="25"/>
  <c r="F611" i="25"/>
  <c r="E611" i="25"/>
  <c r="D611" i="25"/>
  <c r="C611" i="25"/>
  <c r="B611" i="25"/>
  <c r="A609" i="25" l="1"/>
  <c r="G610" i="25"/>
  <c r="F610" i="25"/>
  <c r="E610" i="25"/>
  <c r="D610" i="25"/>
  <c r="C610" i="25"/>
  <c r="B610" i="25"/>
  <c r="A608" i="25" l="1"/>
  <c r="G609" i="25"/>
  <c r="F609" i="25"/>
  <c r="E609" i="25"/>
  <c r="D609" i="25"/>
  <c r="C609" i="25"/>
  <c r="B609" i="25"/>
  <c r="A607" i="25" l="1"/>
  <c r="G608" i="25"/>
  <c r="F608" i="25"/>
  <c r="E608" i="25"/>
  <c r="D608" i="25"/>
  <c r="C608" i="25"/>
  <c r="B608" i="25"/>
  <c r="A606" i="25" l="1"/>
  <c r="G607" i="25"/>
  <c r="F607" i="25"/>
  <c r="E607" i="25"/>
  <c r="C607" i="25"/>
  <c r="D607" i="25"/>
  <c r="B607" i="25"/>
  <c r="A605" i="25" l="1"/>
  <c r="G606" i="25"/>
  <c r="F606" i="25"/>
  <c r="E606" i="25"/>
  <c r="D606" i="25"/>
  <c r="C606" i="25"/>
  <c r="B606" i="25"/>
  <c r="A604" i="25" l="1"/>
  <c r="G605" i="25"/>
  <c r="F605" i="25"/>
  <c r="E605" i="25"/>
  <c r="D605" i="25"/>
  <c r="C605" i="25"/>
  <c r="B605" i="25"/>
  <c r="A603" i="25" l="1"/>
  <c r="G604" i="25"/>
  <c r="F604" i="25"/>
  <c r="E604" i="25"/>
  <c r="D604" i="25"/>
  <c r="B604" i="25"/>
  <c r="C604" i="25"/>
  <c r="A602" i="25" l="1"/>
  <c r="G603" i="25"/>
  <c r="F603" i="25"/>
  <c r="E603" i="25"/>
  <c r="D603" i="25"/>
  <c r="C603" i="25"/>
  <c r="B603" i="25"/>
  <c r="A601" i="25" l="1"/>
  <c r="G602" i="25"/>
  <c r="F602" i="25"/>
  <c r="E602" i="25"/>
  <c r="D602" i="25"/>
  <c r="C602" i="25"/>
  <c r="B602" i="25"/>
  <c r="A600" i="25" l="1"/>
  <c r="G601" i="25"/>
  <c r="F601" i="25"/>
  <c r="E601" i="25"/>
  <c r="D601" i="25"/>
  <c r="C601" i="25"/>
  <c r="B601" i="25"/>
  <c r="A599" i="25" l="1"/>
  <c r="G600" i="25"/>
  <c r="F600" i="25"/>
  <c r="E600" i="25"/>
  <c r="D600" i="25"/>
  <c r="C600" i="25"/>
  <c r="B600" i="25"/>
  <c r="A598" i="25" l="1"/>
  <c r="G599" i="25"/>
  <c r="F599" i="25"/>
  <c r="E599" i="25"/>
  <c r="D599" i="25"/>
  <c r="C599" i="25"/>
  <c r="B599" i="25"/>
  <c r="A597" i="25" l="1"/>
  <c r="G598" i="25"/>
  <c r="F598" i="25"/>
  <c r="E598" i="25"/>
  <c r="D598" i="25"/>
  <c r="C598" i="25"/>
  <c r="B598" i="25"/>
  <c r="A596" i="25" l="1"/>
  <c r="G597" i="25"/>
  <c r="F597" i="25"/>
  <c r="E597" i="25"/>
  <c r="D597" i="25"/>
  <c r="C597" i="25"/>
  <c r="B597" i="25"/>
  <c r="A595" i="25" l="1"/>
  <c r="G596" i="25"/>
  <c r="F596" i="25"/>
  <c r="E596" i="25"/>
  <c r="D596" i="25"/>
  <c r="B596" i="25"/>
  <c r="C596" i="25"/>
  <c r="A594" i="25" l="1"/>
  <c r="G595" i="25"/>
  <c r="F595" i="25"/>
  <c r="E595" i="25"/>
  <c r="D595" i="25"/>
  <c r="C595" i="25"/>
  <c r="B595" i="25"/>
  <c r="A593" i="25" l="1"/>
  <c r="G594" i="25"/>
  <c r="F594" i="25"/>
  <c r="E594" i="25"/>
  <c r="D594" i="25"/>
  <c r="C594" i="25"/>
  <c r="B594" i="25"/>
  <c r="A592" i="25" l="1"/>
  <c r="G593" i="25"/>
  <c r="F593" i="25"/>
  <c r="E593" i="25"/>
  <c r="D593" i="25"/>
  <c r="C593" i="25"/>
  <c r="B593" i="25"/>
  <c r="A591" i="25" l="1"/>
  <c r="G592" i="25"/>
  <c r="F592" i="25"/>
  <c r="E592" i="25"/>
  <c r="D592" i="25"/>
  <c r="C592" i="25"/>
  <c r="B592" i="25"/>
  <c r="A590" i="25" l="1"/>
  <c r="G591" i="25"/>
  <c r="F591" i="25"/>
  <c r="E591" i="25"/>
  <c r="D591" i="25"/>
  <c r="C591" i="25"/>
  <c r="B591" i="25"/>
  <c r="A589" i="25" l="1"/>
  <c r="G590" i="25"/>
  <c r="F590" i="25"/>
  <c r="E590" i="25"/>
  <c r="D590" i="25"/>
  <c r="C590" i="25"/>
  <c r="B590" i="25"/>
  <c r="A588" i="25" l="1"/>
  <c r="G589" i="25"/>
  <c r="F589" i="25"/>
  <c r="E589" i="25"/>
  <c r="D589" i="25"/>
  <c r="C589" i="25"/>
  <c r="B589" i="25"/>
  <c r="A587" i="25" l="1"/>
  <c r="G588" i="25"/>
  <c r="F588" i="25"/>
  <c r="E588" i="25"/>
  <c r="D588" i="25"/>
  <c r="C588" i="25"/>
  <c r="B588" i="25"/>
  <c r="A586" i="25" l="1"/>
  <c r="G587" i="25"/>
  <c r="F587" i="25"/>
  <c r="E587" i="25"/>
  <c r="D587" i="25"/>
  <c r="C587" i="25"/>
  <c r="B587" i="25"/>
  <c r="A585" i="25" l="1"/>
  <c r="G586" i="25"/>
  <c r="F586" i="25"/>
  <c r="E586" i="25"/>
  <c r="D586" i="25"/>
  <c r="C586" i="25"/>
  <c r="B586" i="25"/>
  <c r="A584" i="25" l="1"/>
  <c r="G585" i="25"/>
  <c r="F585" i="25"/>
  <c r="E585" i="25"/>
  <c r="D585" i="25"/>
  <c r="C585" i="25"/>
  <c r="B585" i="25"/>
  <c r="A583" i="25" l="1"/>
  <c r="G584" i="25"/>
  <c r="F584" i="25"/>
  <c r="E584" i="25"/>
  <c r="D584" i="25"/>
  <c r="C584" i="25"/>
  <c r="B584" i="25"/>
  <c r="A582" i="25" l="1"/>
  <c r="G583" i="25"/>
  <c r="F583" i="25"/>
  <c r="E583" i="25"/>
  <c r="D583" i="25"/>
  <c r="C583" i="25"/>
  <c r="B583" i="25"/>
  <c r="A581" i="25" l="1"/>
  <c r="G582" i="25"/>
  <c r="F582" i="25"/>
  <c r="E582" i="25"/>
  <c r="D582" i="25"/>
  <c r="C582" i="25"/>
  <c r="B582" i="25"/>
  <c r="A580" i="25" l="1"/>
  <c r="G581" i="25"/>
  <c r="F581" i="25"/>
  <c r="E581" i="25"/>
  <c r="D581" i="25"/>
  <c r="C581" i="25"/>
  <c r="B581" i="25"/>
  <c r="A579" i="25" l="1"/>
  <c r="G580" i="25"/>
  <c r="F580" i="25"/>
  <c r="E580" i="25"/>
  <c r="D580" i="25"/>
  <c r="B580" i="25"/>
  <c r="C580" i="25"/>
  <c r="A578" i="25" l="1"/>
  <c r="G579" i="25"/>
  <c r="F579" i="25"/>
  <c r="E579" i="25"/>
  <c r="D579" i="25"/>
  <c r="C579" i="25"/>
  <c r="B579" i="25"/>
  <c r="A577" i="25" l="1"/>
  <c r="G578" i="25"/>
  <c r="F578" i="25"/>
  <c r="E578" i="25"/>
  <c r="D578" i="25"/>
  <c r="C578" i="25"/>
  <c r="B578" i="25"/>
  <c r="A576" i="25" l="1"/>
  <c r="G577" i="25"/>
  <c r="F577" i="25"/>
  <c r="E577" i="25"/>
  <c r="D577" i="25"/>
  <c r="C577" i="25"/>
  <c r="B577" i="25"/>
  <c r="A575" i="25" l="1"/>
  <c r="G576" i="25"/>
  <c r="F576" i="25"/>
  <c r="E576" i="25"/>
  <c r="D576" i="25"/>
  <c r="C576" i="25"/>
  <c r="B576" i="25"/>
  <c r="A574" i="25" l="1"/>
  <c r="G575" i="25"/>
  <c r="F575" i="25"/>
  <c r="E575" i="25"/>
  <c r="D575" i="25"/>
  <c r="C575" i="25"/>
  <c r="B575" i="25"/>
  <c r="A573" i="25" l="1"/>
  <c r="G574" i="25"/>
  <c r="F574" i="25"/>
  <c r="E574" i="25"/>
  <c r="D574" i="25"/>
  <c r="C574" i="25"/>
  <c r="B574" i="25"/>
  <c r="A572" i="25" l="1"/>
  <c r="G573" i="25"/>
  <c r="F573" i="25"/>
  <c r="E573" i="25"/>
  <c r="D573" i="25"/>
  <c r="C573" i="25"/>
  <c r="B573" i="25"/>
  <c r="A571" i="25" l="1"/>
  <c r="G572" i="25"/>
  <c r="F572" i="25"/>
  <c r="E572" i="25"/>
  <c r="D572" i="25"/>
  <c r="B572" i="25"/>
  <c r="C572" i="25"/>
  <c r="A570" i="25" l="1"/>
  <c r="G571" i="25"/>
  <c r="F571" i="25"/>
  <c r="E571" i="25"/>
  <c r="D571" i="25"/>
  <c r="C571" i="25"/>
  <c r="B571" i="25"/>
  <c r="A569" i="25" l="1"/>
  <c r="G570" i="25"/>
  <c r="F570" i="25"/>
  <c r="E570" i="25"/>
  <c r="D570" i="25"/>
  <c r="C570" i="25"/>
  <c r="B570" i="25"/>
  <c r="A568" i="25" l="1"/>
  <c r="G569" i="25"/>
  <c r="F569" i="25"/>
  <c r="E569" i="25"/>
  <c r="D569" i="25"/>
  <c r="C569" i="25"/>
  <c r="B569" i="25"/>
  <c r="A567" i="25" l="1"/>
  <c r="G568" i="25"/>
  <c r="F568" i="25"/>
  <c r="E568" i="25"/>
  <c r="D568" i="25"/>
  <c r="C568" i="25"/>
  <c r="B568" i="25"/>
  <c r="A566" i="25" l="1"/>
  <c r="G567" i="25"/>
  <c r="F567" i="25"/>
  <c r="E567" i="25"/>
  <c r="D567" i="25"/>
  <c r="C567" i="25"/>
  <c r="B567" i="25"/>
  <c r="A565" i="25" l="1"/>
  <c r="G566" i="25"/>
  <c r="F566" i="25"/>
  <c r="E566" i="25"/>
  <c r="D566" i="25"/>
  <c r="C566" i="25"/>
  <c r="B566" i="25"/>
  <c r="A564" i="25" l="1"/>
  <c r="G565" i="25"/>
  <c r="F565" i="25"/>
  <c r="E565" i="25"/>
  <c r="D565" i="25"/>
  <c r="C565" i="25"/>
  <c r="B565" i="25"/>
  <c r="A563" i="25" l="1"/>
  <c r="G564" i="25"/>
  <c r="F564" i="25"/>
  <c r="E564" i="25"/>
  <c r="D564" i="25"/>
  <c r="C564" i="25"/>
  <c r="B564" i="25"/>
  <c r="A562" i="25" l="1"/>
  <c r="G563" i="25"/>
  <c r="F563" i="25"/>
  <c r="E563" i="25"/>
  <c r="D563" i="25"/>
  <c r="C563" i="25"/>
  <c r="B563" i="25"/>
  <c r="A561" i="25" l="1"/>
  <c r="G562" i="25"/>
  <c r="F562" i="25"/>
  <c r="E562" i="25"/>
  <c r="D562" i="25"/>
  <c r="C562" i="25"/>
  <c r="B562" i="25"/>
  <c r="A560" i="25" l="1"/>
  <c r="G561" i="25"/>
  <c r="F561" i="25"/>
  <c r="E561" i="25"/>
  <c r="D561" i="25"/>
  <c r="C561" i="25"/>
  <c r="B561" i="25"/>
  <c r="A559" i="25" l="1"/>
  <c r="G560" i="25"/>
  <c r="F560" i="25"/>
  <c r="E560" i="25"/>
  <c r="D560" i="25"/>
  <c r="C560" i="25"/>
  <c r="B560" i="25"/>
  <c r="A558" i="25" l="1"/>
  <c r="G559" i="25"/>
  <c r="F559" i="25"/>
  <c r="E559" i="25"/>
  <c r="D559" i="25"/>
  <c r="C559" i="25"/>
  <c r="B559" i="25"/>
  <c r="A557" i="25" l="1"/>
  <c r="G558" i="25"/>
  <c r="F558" i="25"/>
  <c r="E558" i="25"/>
  <c r="D558" i="25"/>
  <c r="C558" i="25"/>
  <c r="B558" i="25"/>
  <c r="A556" i="25" l="1"/>
  <c r="G557" i="25"/>
  <c r="F557" i="25"/>
  <c r="E557" i="25"/>
  <c r="D557" i="25"/>
  <c r="C557" i="25"/>
  <c r="B557" i="25"/>
  <c r="A555" i="25" l="1"/>
  <c r="G556" i="25"/>
  <c r="F556" i="25"/>
  <c r="E556" i="25"/>
  <c r="D556" i="25"/>
  <c r="B556" i="25"/>
  <c r="C556" i="25"/>
  <c r="A554" i="25" l="1"/>
  <c r="G555" i="25"/>
  <c r="F555" i="25"/>
  <c r="E555" i="25"/>
  <c r="D555" i="25"/>
  <c r="C555" i="25"/>
  <c r="B555" i="25"/>
  <c r="A553" i="25" l="1"/>
  <c r="G554" i="25"/>
  <c r="F554" i="25"/>
  <c r="E554" i="25"/>
  <c r="D554" i="25"/>
  <c r="C554" i="25"/>
  <c r="B554" i="25"/>
  <c r="A552" i="25" l="1"/>
  <c r="G553" i="25"/>
  <c r="F553" i="25"/>
  <c r="E553" i="25"/>
  <c r="D553" i="25"/>
  <c r="C553" i="25"/>
  <c r="B553" i="25"/>
  <c r="A551" i="25" l="1"/>
  <c r="G552" i="25"/>
  <c r="F552" i="25"/>
  <c r="E552" i="25"/>
  <c r="D552" i="25"/>
  <c r="C552" i="25"/>
  <c r="B552" i="25"/>
  <c r="A550" i="25" l="1"/>
  <c r="G551" i="25"/>
  <c r="F551" i="25"/>
  <c r="E551" i="25"/>
  <c r="D551" i="25"/>
  <c r="C551" i="25"/>
  <c r="B551" i="25"/>
  <c r="A549" i="25" l="1"/>
  <c r="G550" i="25"/>
  <c r="F550" i="25"/>
  <c r="E550" i="25"/>
  <c r="D550" i="25"/>
  <c r="C550" i="25"/>
  <c r="B550" i="25"/>
  <c r="A548" i="25" l="1"/>
  <c r="G549" i="25"/>
  <c r="F549" i="25"/>
  <c r="E549" i="25"/>
  <c r="D549" i="25"/>
  <c r="C549" i="25"/>
  <c r="B549" i="25"/>
  <c r="A547" i="25" l="1"/>
  <c r="G548" i="25"/>
  <c r="F548" i="25"/>
  <c r="E548" i="25"/>
  <c r="D548" i="25"/>
  <c r="B548" i="25"/>
  <c r="C548" i="25"/>
  <c r="A546" i="25" l="1"/>
  <c r="G547" i="25"/>
  <c r="F547" i="25"/>
  <c r="E547" i="25"/>
  <c r="D547" i="25"/>
  <c r="C547" i="25"/>
  <c r="B547" i="25"/>
  <c r="A545" i="25" l="1"/>
  <c r="G546" i="25"/>
  <c r="F546" i="25"/>
  <c r="E546" i="25"/>
  <c r="D546" i="25"/>
  <c r="C546" i="25"/>
  <c r="B546" i="25"/>
  <c r="A544" i="25" l="1"/>
  <c r="G545" i="25"/>
  <c r="F545" i="25"/>
  <c r="E545" i="25"/>
  <c r="D545" i="25"/>
  <c r="C545" i="25"/>
  <c r="B545" i="25"/>
  <c r="A543" i="25" l="1"/>
  <c r="G544" i="25"/>
  <c r="F544" i="25"/>
  <c r="E544" i="25"/>
  <c r="D544" i="25"/>
  <c r="C544" i="25"/>
  <c r="B544" i="25"/>
  <c r="A542" i="25" l="1"/>
  <c r="G543" i="25"/>
  <c r="F543" i="25"/>
  <c r="E543" i="25"/>
  <c r="D543" i="25"/>
  <c r="C543" i="25"/>
  <c r="B543" i="25"/>
  <c r="A541" i="25" l="1"/>
  <c r="G542" i="25"/>
  <c r="F542" i="25"/>
  <c r="E542" i="25"/>
  <c r="D542" i="25"/>
  <c r="C542" i="25"/>
  <c r="B542" i="25"/>
  <c r="A540" i="25" l="1"/>
  <c r="G541" i="25"/>
  <c r="F541" i="25"/>
  <c r="E541" i="25"/>
  <c r="D541" i="25"/>
  <c r="C541" i="25"/>
  <c r="B541" i="25"/>
  <c r="A539" i="25" l="1"/>
  <c r="G540" i="25"/>
  <c r="F540" i="25"/>
  <c r="E540" i="25"/>
  <c r="D540" i="25"/>
  <c r="B540" i="25"/>
  <c r="C540" i="25"/>
  <c r="A538" i="25" l="1"/>
  <c r="G539" i="25"/>
  <c r="F539" i="25"/>
  <c r="E539" i="25"/>
  <c r="D539" i="25"/>
  <c r="C539" i="25"/>
  <c r="B539" i="25"/>
  <c r="A537" i="25" l="1"/>
  <c r="G538" i="25"/>
  <c r="F538" i="25"/>
  <c r="E538" i="25"/>
  <c r="D538" i="25"/>
  <c r="C538" i="25"/>
  <c r="B538" i="25"/>
  <c r="A536" i="25" l="1"/>
  <c r="G537" i="25"/>
  <c r="F537" i="25"/>
  <c r="E537" i="25"/>
  <c r="D537" i="25"/>
  <c r="C537" i="25"/>
  <c r="B537" i="25"/>
  <c r="A535" i="25" l="1"/>
  <c r="G536" i="25"/>
  <c r="F536" i="25"/>
  <c r="E536" i="25"/>
  <c r="D536" i="25"/>
  <c r="C536" i="25"/>
  <c r="B536" i="25"/>
  <c r="A534" i="25" l="1"/>
  <c r="G535" i="25"/>
  <c r="F535" i="25"/>
  <c r="E535" i="25"/>
  <c r="D535" i="25"/>
  <c r="C535" i="25"/>
  <c r="B535" i="25"/>
  <c r="A533" i="25" l="1"/>
  <c r="G534" i="25"/>
  <c r="F534" i="25"/>
  <c r="E534" i="25"/>
  <c r="D534" i="25"/>
  <c r="C534" i="25"/>
  <c r="B534" i="25"/>
  <c r="A532" i="25" l="1"/>
  <c r="G533" i="25"/>
  <c r="F533" i="25"/>
  <c r="E533" i="25"/>
  <c r="D533" i="25"/>
  <c r="C533" i="25"/>
  <c r="B533" i="25"/>
  <c r="A531" i="25" l="1"/>
  <c r="G532" i="25"/>
  <c r="F532" i="25"/>
  <c r="E532" i="25"/>
  <c r="D532" i="25"/>
  <c r="C532" i="25"/>
  <c r="B532" i="25"/>
  <c r="A530" i="25" l="1"/>
  <c r="G531" i="25"/>
  <c r="F531" i="25"/>
  <c r="E531" i="25"/>
  <c r="D531" i="25"/>
  <c r="C531" i="25"/>
  <c r="B531" i="25"/>
  <c r="A529" i="25" l="1"/>
  <c r="G530" i="25"/>
  <c r="F530" i="25"/>
  <c r="E530" i="25"/>
  <c r="D530" i="25"/>
  <c r="C530" i="25"/>
  <c r="B530" i="25"/>
  <c r="A528" i="25" l="1"/>
  <c r="G529" i="25"/>
  <c r="F529" i="25"/>
  <c r="E529" i="25"/>
  <c r="D529" i="25"/>
  <c r="C529" i="25"/>
  <c r="B529" i="25"/>
  <c r="A527" i="25" l="1"/>
  <c r="G528" i="25"/>
  <c r="F528" i="25"/>
  <c r="E528" i="25"/>
  <c r="D528" i="25"/>
  <c r="B528" i="25"/>
  <c r="C528" i="25"/>
  <c r="A526" i="25" l="1"/>
  <c r="G527" i="25"/>
  <c r="F527" i="25"/>
  <c r="E527" i="25"/>
  <c r="D527" i="25"/>
  <c r="C527" i="25"/>
  <c r="B527" i="25"/>
  <c r="A525" i="25" l="1"/>
  <c r="G526" i="25"/>
  <c r="F526" i="25"/>
  <c r="E526" i="25"/>
  <c r="D526" i="25"/>
  <c r="C526" i="25"/>
  <c r="B526" i="25"/>
  <c r="A524" i="25" l="1"/>
  <c r="G525" i="25"/>
  <c r="F525" i="25"/>
  <c r="E525" i="25"/>
  <c r="D525" i="25"/>
  <c r="C525" i="25"/>
  <c r="B525" i="25"/>
  <c r="A523" i="25" l="1"/>
  <c r="G524" i="25"/>
  <c r="F524" i="25"/>
  <c r="E524" i="25"/>
  <c r="D524" i="25"/>
  <c r="B524" i="25"/>
  <c r="C524" i="25"/>
  <c r="A522" i="25" l="1"/>
  <c r="G523" i="25"/>
  <c r="F523" i="25"/>
  <c r="E523" i="25"/>
  <c r="D523" i="25"/>
  <c r="C523" i="25"/>
  <c r="B523" i="25"/>
  <c r="A521" i="25" l="1"/>
  <c r="G522" i="25"/>
  <c r="F522" i="25"/>
  <c r="E522" i="25"/>
  <c r="D522" i="25"/>
  <c r="C522" i="25"/>
  <c r="B522" i="25"/>
  <c r="A520" i="25" l="1"/>
  <c r="G521" i="25"/>
  <c r="F521" i="25"/>
  <c r="E521" i="25"/>
  <c r="D521" i="25"/>
  <c r="C521" i="25"/>
  <c r="B521" i="25"/>
  <c r="A519" i="25" l="1"/>
  <c r="G520" i="25"/>
  <c r="F520" i="25"/>
  <c r="E520" i="25"/>
  <c r="D520" i="25"/>
  <c r="B520" i="25"/>
  <c r="C520" i="25"/>
  <c r="A518" i="25" l="1"/>
  <c r="G519" i="25"/>
  <c r="F519" i="25"/>
  <c r="E519" i="25"/>
  <c r="D519" i="25"/>
  <c r="C519" i="25"/>
  <c r="B519" i="25"/>
  <c r="A517" i="25" l="1"/>
  <c r="G518" i="25"/>
  <c r="F518" i="25"/>
  <c r="E518" i="25"/>
  <c r="D518" i="25"/>
  <c r="C518" i="25"/>
  <c r="B518" i="25"/>
  <c r="A516" i="25" l="1"/>
  <c r="G517" i="25"/>
  <c r="F517" i="25"/>
  <c r="E517" i="25"/>
  <c r="D517" i="25"/>
  <c r="C517" i="25"/>
  <c r="B517" i="25"/>
  <c r="A515" i="25" l="1"/>
  <c r="G516" i="25"/>
  <c r="F516" i="25"/>
  <c r="E516" i="25"/>
  <c r="D516" i="25"/>
  <c r="B516" i="25"/>
  <c r="C516" i="25"/>
  <c r="A514" i="25" l="1"/>
  <c r="G515" i="25"/>
  <c r="F515" i="25"/>
  <c r="E515" i="25"/>
  <c r="D515" i="25"/>
  <c r="C515" i="25"/>
  <c r="B515" i="25"/>
  <c r="A513" i="25" l="1"/>
  <c r="G514" i="25"/>
  <c r="F514" i="25"/>
  <c r="E514" i="25"/>
  <c r="D514" i="25"/>
  <c r="C514" i="25"/>
  <c r="B514" i="25"/>
  <c r="A512" i="25" l="1"/>
  <c r="G513" i="25"/>
  <c r="F513" i="25"/>
  <c r="E513" i="25"/>
  <c r="D513" i="25"/>
  <c r="C513" i="25"/>
  <c r="B513" i="25"/>
  <c r="A511" i="25" l="1"/>
  <c r="G512" i="25"/>
  <c r="F512" i="25"/>
  <c r="E512" i="25"/>
  <c r="D512" i="25"/>
  <c r="C512" i="25"/>
  <c r="B512" i="25"/>
  <c r="A510" i="25" l="1"/>
  <c r="G511" i="25"/>
  <c r="F511" i="25"/>
  <c r="E511" i="25"/>
  <c r="D511" i="25"/>
  <c r="C511" i="25"/>
  <c r="B511" i="25"/>
  <c r="A509" i="25" l="1"/>
  <c r="G510" i="25"/>
  <c r="F510" i="25"/>
  <c r="E510" i="25"/>
  <c r="D510" i="25"/>
  <c r="C510" i="25"/>
  <c r="B510" i="25"/>
  <c r="A508" i="25" l="1"/>
  <c r="G509" i="25"/>
  <c r="F509" i="25"/>
  <c r="E509" i="25"/>
  <c r="D509" i="25"/>
  <c r="C509" i="25"/>
  <c r="B509" i="25"/>
  <c r="A507" i="25" l="1"/>
  <c r="G508" i="25"/>
  <c r="F508" i="25"/>
  <c r="E508" i="25"/>
  <c r="D508" i="25"/>
  <c r="B508" i="25"/>
  <c r="C508" i="25"/>
  <c r="A506" i="25" l="1"/>
  <c r="G507" i="25"/>
  <c r="F507" i="25"/>
  <c r="E507" i="25"/>
  <c r="D507" i="25"/>
  <c r="C507" i="25"/>
  <c r="B507" i="25"/>
  <c r="A505" i="25" l="1"/>
  <c r="G506" i="25"/>
  <c r="F506" i="25"/>
  <c r="E506" i="25"/>
  <c r="D506" i="25"/>
  <c r="C506" i="25"/>
  <c r="B506" i="25"/>
  <c r="A504" i="25" l="1"/>
  <c r="G505" i="25"/>
  <c r="F505" i="25"/>
  <c r="E505" i="25"/>
  <c r="D505" i="25"/>
  <c r="C505" i="25"/>
  <c r="B505" i="25"/>
  <c r="A503" i="25" l="1"/>
  <c r="G504" i="25"/>
  <c r="F504" i="25"/>
  <c r="E504" i="25"/>
  <c r="D504" i="25"/>
  <c r="C504" i="25"/>
  <c r="B504" i="25"/>
  <c r="A502" i="25" l="1"/>
  <c r="G503" i="25"/>
  <c r="F503" i="25"/>
  <c r="E503" i="25"/>
  <c r="D503" i="25"/>
  <c r="C503" i="25"/>
  <c r="B503" i="25"/>
  <c r="A501" i="25" l="1"/>
  <c r="G502" i="25"/>
  <c r="F502" i="25"/>
  <c r="E502" i="25"/>
  <c r="D502" i="25"/>
  <c r="C502" i="25"/>
  <c r="B502" i="25"/>
  <c r="A500" i="25" l="1"/>
  <c r="G501" i="25"/>
  <c r="F501" i="25"/>
  <c r="E501" i="25"/>
  <c r="D501" i="25"/>
  <c r="C501" i="25"/>
  <c r="B501" i="25"/>
  <c r="A499" i="25" l="1"/>
  <c r="G500" i="25"/>
  <c r="F500" i="25"/>
  <c r="E500" i="25"/>
  <c r="D500" i="25"/>
  <c r="C500" i="25"/>
  <c r="B500" i="25"/>
  <c r="A498" i="25" l="1"/>
  <c r="G499" i="25"/>
  <c r="F499" i="25"/>
  <c r="E499" i="25"/>
  <c r="D499" i="25"/>
  <c r="C499" i="25"/>
  <c r="B499" i="25"/>
  <c r="A497" i="25" l="1"/>
  <c r="G498" i="25"/>
  <c r="F498" i="25"/>
  <c r="E498" i="25"/>
  <c r="D498" i="25"/>
  <c r="C498" i="25"/>
  <c r="B498" i="25"/>
  <c r="A496" i="25" l="1"/>
  <c r="G497" i="25"/>
  <c r="F497" i="25"/>
  <c r="E497" i="25"/>
  <c r="D497" i="25"/>
  <c r="C497" i="25"/>
  <c r="B497" i="25"/>
  <c r="A495" i="25" l="1"/>
  <c r="G496" i="25"/>
  <c r="F496" i="25"/>
  <c r="E496" i="25"/>
  <c r="D496" i="25"/>
  <c r="B496" i="25"/>
  <c r="C496" i="25"/>
  <c r="A494" i="25" l="1"/>
  <c r="G495" i="25"/>
  <c r="F495" i="25"/>
  <c r="E495" i="25"/>
  <c r="D495" i="25"/>
  <c r="C495" i="25"/>
  <c r="B495" i="25"/>
  <c r="A493" i="25" l="1"/>
  <c r="G494" i="25"/>
  <c r="F494" i="25"/>
  <c r="E494" i="25"/>
  <c r="D494" i="25"/>
  <c r="C494" i="25"/>
  <c r="B494" i="25"/>
  <c r="A492" i="25" l="1"/>
  <c r="G493" i="25"/>
  <c r="F493" i="25"/>
  <c r="E493" i="25"/>
  <c r="D493" i="25"/>
  <c r="C493" i="25"/>
  <c r="B493" i="25"/>
  <c r="A491" i="25" l="1"/>
  <c r="G492" i="25"/>
  <c r="F492" i="25"/>
  <c r="E492" i="25"/>
  <c r="D492" i="25"/>
  <c r="B492" i="25"/>
  <c r="C492" i="25"/>
  <c r="A490" i="25" l="1"/>
  <c r="G491" i="25"/>
  <c r="F491" i="25"/>
  <c r="E491" i="25"/>
  <c r="D491" i="25"/>
  <c r="C491" i="25"/>
  <c r="B491" i="25"/>
  <c r="A489" i="25" l="1"/>
  <c r="G490" i="25"/>
  <c r="F490" i="25"/>
  <c r="E490" i="25"/>
  <c r="D490" i="25"/>
  <c r="C490" i="25"/>
  <c r="B490" i="25"/>
  <c r="A488" i="25" l="1"/>
  <c r="G489" i="25"/>
  <c r="F489" i="25"/>
  <c r="E489" i="25"/>
  <c r="D489" i="25"/>
  <c r="C489" i="25"/>
  <c r="B489" i="25"/>
  <c r="A487" i="25" l="1"/>
  <c r="G488" i="25"/>
  <c r="F488" i="25"/>
  <c r="E488" i="25"/>
  <c r="D488" i="25"/>
  <c r="B488" i="25"/>
  <c r="C488" i="25"/>
  <c r="A486" i="25" l="1"/>
  <c r="G487" i="25"/>
  <c r="F487" i="25"/>
  <c r="E487" i="25"/>
  <c r="D487" i="25"/>
  <c r="C487" i="25"/>
  <c r="B487" i="25"/>
  <c r="A485" i="25" l="1"/>
  <c r="G486" i="25"/>
  <c r="F486" i="25"/>
  <c r="E486" i="25"/>
  <c r="D486" i="25"/>
  <c r="C486" i="25"/>
  <c r="B486" i="25"/>
  <c r="A484" i="25" l="1"/>
  <c r="G485" i="25"/>
  <c r="F485" i="25"/>
  <c r="E485" i="25"/>
  <c r="D485" i="25"/>
  <c r="C485" i="25"/>
  <c r="B485" i="25"/>
  <c r="A483" i="25" l="1"/>
  <c r="G484" i="25"/>
  <c r="F484" i="25"/>
  <c r="E484" i="25"/>
  <c r="D484" i="25"/>
  <c r="B484" i="25"/>
  <c r="C484" i="25"/>
  <c r="A482" i="25" l="1"/>
  <c r="G483" i="25"/>
  <c r="F483" i="25"/>
  <c r="E483" i="25"/>
  <c r="D483" i="25"/>
  <c r="C483" i="25"/>
  <c r="B483" i="25"/>
  <c r="A481" i="25" l="1"/>
  <c r="G482" i="25"/>
  <c r="F482" i="25"/>
  <c r="E482" i="25"/>
  <c r="D482" i="25"/>
  <c r="C482" i="25"/>
  <c r="B482" i="25"/>
  <c r="A480" i="25" l="1"/>
  <c r="G481" i="25"/>
  <c r="F481" i="25"/>
  <c r="E481" i="25"/>
  <c r="D481" i="25"/>
  <c r="C481" i="25"/>
  <c r="B481" i="25"/>
  <c r="A479" i="25" l="1"/>
  <c r="G480" i="25"/>
  <c r="F480" i="25"/>
  <c r="E480" i="25"/>
  <c r="D480" i="25"/>
  <c r="C480" i="25"/>
  <c r="B480" i="25"/>
  <c r="A478" i="25" l="1"/>
  <c r="G479" i="25"/>
  <c r="F479" i="25"/>
  <c r="E479" i="25"/>
  <c r="D479" i="25"/>
  <c r="C479" i="25"/>
  <c r="B479" i="25"/>
  <c r="A477" i="25" l="1"/>
  <c r="G478" i="25"/>
  <c r="F478" i="25"/>
  <c r="E478" i="25"/>
  <c r="D478" i="25"/>
  <c r="C478" i="25"/>
  <c r="B478" i="25"/>
  <c r="A476" i="25" l="1"/>
  <c r="G477" i="25"/>
  <c r="F477" i="25"/>
  <c r="E477" i="25"/>
  <c r="D477" i="25"/>
  <c r="C477" i="25"/>
  <c r="B477" i="25"/>
  <c r="A475" i="25" l="1"/>
  <c r="G476" i="25"/>
  <c r="F476" i="25"/>
  <c r="E476" i="25"/>
  <c r="D476" i="25"/>
  <c r="B476" i="25"/>
  <c r="C476" i="25"/>
  <c r="A474" i="25" l="1"/>
  <c r="G475" i="25"/>
  <c r="F475" i="25"/>
  <c r="E475" i="25"/>
  <c r="D475" i="25"/>
  <c r="C475" i="25"/>
  <c r="B475" i="25"/>
  <c r="A473" i="25" l="1"/>
  <c r="G474" i="25"/>
  <c r="F474" i="25"/>
  <c r="E474" i="25"/>
  <c r="D474" i="25"/>
  <c r="C474" i="25"/>
  <c r="B474" i="25"/>
  <c r="A472" i="25" l="1"/>
  <c r="G473" i="25"/>
  <c r="F473" i="25"/>
  <c r="E473" i="25"/>
  <c r="D473" i="25"/>
  <c r="C473" i="25"/>
  <c r="B473" i="25"/>
  <c r="A471" i="25" l="1"/>
  <c r="G472" i="25"/>
  <c r="F472" i="25"/>
  <c r="E472" i="25"/>
  <c r="D472" i="25"/>
  <c r="C472" i="25"/>
  <c r="B472" i="25"/>
  <c r="A470" i="25" l="1"/>
  <c r="G471" i="25"/>
  <c r="F471" i="25"/>
  <c r="E471" i="25"/>
  <c r="D471" i="25"/>
  <c r="C471" i="25"/>
  <c r="B471" i="25"/>
  <c r="A469" i="25" l="1"/>
  <c r="G470" i="25"/>
  <c r="F470" i="25"/>
  <c r="E470" i="25"/>
  <c r="D470" i="25"/>
  <c r="C470" i="25"/>
  <c r="B470" i="25"/>
  <c r="A468" i="25" l="1"/>
  <c r="G469" i="25"/>
  <c r="F469" i="25"/>
  <c r="E469" i="25"/>
  <c r="D469" i="25"/>
  <c r="C469" i="25"/>
  <c r="B469" i="25"/>
  <c r="A467" i="25" l="1"/>
  <c r="G468" i="25"/>
  <c r="F468" i="25"/>
  <c r="E468" i="25"/>
  <c r="D468" i="25"/>
  <c r="C468" i="25"/>
  <c r="B468" i="25"/>
  <c r="A466" i="25" l="1"/>
  <c r="G467" i="25"/>
  <c r="F467" i="25"/>
  <c r="E467" i="25"/>
  <c r="D467" i="25"/>
  <c r="C467" i="25"/>
  <c r="B467" i="25"/>
  <c r="A465" i="25" l="1"/>
  <c r="G466" i="25"/>
  <c r="F466" i="25"/>
  <c r="E466" i="25"/>
  <c r="D466" i="25"/>
  <c r="C466" i="25"/>
  <c r="B466" i="25"/>
  <c r="A464" i="25" l="1"/>
  <c r="G465" i="25"/>
  <c r="F465" i="25"/>
  <c r="E465" i="25"/>
  <c r="D465" i="25"/>
  <c r="C465" i="25"/>
  <c r="B465" i="25"/>
  <c r="A463" i="25" l="1"/>
  <c r="G464" i="25"/>
  <c r="F464" i="25"/>
  <c r="E464" i="25"/>
  <c r="D464" i="25"/>
  <c r="C464" i="25"/>
  <c r="B464" i="25"/>
  <c r="A462" i="25" l="1"/>
  <c r="G463" i="25"/>
  <c r="F463" i="25"/>
  <c r="E463" i="25"/>
  <c r="D463" i="25"/>
  <c r="C463" i="25"/>
  <c r="B463" i="25"/>
  <c r="A461" i="25" l="1"/>
  <c r="G462" i="25"/>
  <c r="F462" i="25"/>
  <c r="E462" i="25"/>
  <c r="D462" i="25"/>
  <c r="C462" i="25"/>
  <c r="B462" i="25"/>
  <c r="A460" i="25" l="1"/>
  <c r="G461" i="25"/>
  <c r="F461" i="25"/>
  <c r="E461" i="25"/>
  <c r="D461" i="25"/>
  <c r="C461" i="25"/>
  <c r="B461" i="25"/>
  <c r="A459" i="25" l="1"/>
  <c r="G460" i="25"/>
  <c r="F460" i="25"/>
  <c r="E460" i="25"/>
  <c r="D460" i="25"/>
  <c r="C460" i="25"/>
  <c r="B460" i="25"/>
  <c r="A458" i="25" l="1"/>
  <c r="G459" i="25"/>
  <c r="F459" i="25"/>
  <c r="E459" i="25"/>
  <c r="D459" i="25"/>
  <c r="C459" i="25"/>
  <c r="B459" i="25"/>
  <c r="A457" i="25" l="1"/>
  <c r="G458" i="25"/>
  <c r="F458" i="25"/>
  <c r="E458" i="25"/>
  <c r="D458" i="25"/>
  <c r="C458" i="25"/>
  <c r="B458" i="25"/>
  <c r="A456" i="25" l="1"/>
  <c r="G457" i="25"/>
  <c r="F457" i="25"/>
  <c r="E457" i="25"/>
  <c r="D457" i="25"/>
  <c r="C457" i="25"/>
  <c r="B457" i="25"/>
  <c r="A455" i="25" l="1"/>
  <c r="G456" i="25"/>
  <c r="F456" i="25"/>
  <c r="E456" i="25"/>
  <c r="D456" i="25"/>
  <c r="C456" i="25"/>
  <c r="B456" i="25"/>
  <c r="A454" i="25" l="1"/>
  <c r="G455" i="25"/>
  <c r="F455" i="25"/>
  <c r="E455" i="25"/>
  <c r="D455" i="25"/>
  <c r="C455" i="25"/>
  <c r="B455" i="25"/>
  <c r="A453" i="25" l="1"/>
  <c r="G454" i="25"/>
  <c r="F454" i="25"/>
  <c r="E454" i="25"/>
  <c r="D454" i="25"/>
  <c r="C454" i="25"/>
  <c r="B454" i="25"/>
  <c r="A452" i="25" l="1"/>
  <c r="G453" i="25"/>
  <c r="F453" i="25"/>
  <c r="E453" i="25"/>
  <c r="D453" i="25"/>
  <c r="C453" i="25"/>
  <c r="B453" i="25"/>
  <c r="A451" i="25" l="1"/>
  <c r="G452" i="25"/>
  <c r="F452" i="25"/>
  <c r="E452" i="25"/>
  <c r="D452" i="25"/>
  <c r="C452" i="25"/>
  <c r="B452" i="25"/>
  <c r="A450" i="25" l="1"/>
  <c r="G451" i="25"/>
  <c r="F451" i="25"/>
  <c r="E451" i="25"/>
  <c r="D451" i="25"/>
  <c r="C451" i="25"/>
  <c r="B451" i="25"/>
  <c r="A449" i="25" l="1"/>
  <c r="G450" i="25"/>
  <c r="F450" i="25"/>
  <c r="E450" i="25"/>
  <c r="D450" i="25"/>
  <c r="C450" i="25"/>
  <c r="B450" i="25"/>
  <c r="A448" i="25" l="1"/>
  <c r="G449" i="25"/>
  <c r="F449" i="25"/>
  <c r="E449" i="25"/>
  <c r="D449" i="25"/>
  <c r="C449" i="25"/>
  <c r="B449" i="25"/>
  <c r="A447" i="25" l="1"/>
  <c r="G448" i="25"/>
  <c r="F448" i="25"/>
  <c r="E448" i="25"/>
  <c r="D448" i="25"/>
  <c r="C448" i="25"/>
  <c r="B448" i="25"/>
  <c r="A446" i="25" l="1"/>
  <c r="G447" i="25"/>
  <c r="F447" i="25"/>
  <c r="E447" i="25"/>
  <c r="D447" i="25"/>
  <c r="C447" i="25"/>
  <c r="B447" i="25"/>
  <c r="A445" i="25" l="1"/>
  <c r="G446" i="25"/>
  <c r="F446" i="25"/>
  <c r="E446" i="25"/>
  <c r="D446" i="25"/>
  <c r="C446" i="25"/>
  <c r="B446" i="25"/>
  <c r="A444" i="25" l="1"/>
  <c r="G445" i="25"/>
  <c r="F445" i="25"/>
  <c r="E445" i="25"/>
  <c r="D445" i="25"/>
  <c r="C445" i="25"/>
  <c r="B445" i="25"/>
  <c r="A443" i="25" l="1"/>
  <c r="G444" i="25"/>
  <c r="F444" i="25"/>
  <c r="E444" i="25"/>
  <c r="D444" i="25"/>
  <c r="C444" i="25"/>
  <c r="B444" i="25"/>
  <c r="A442" i="25" l="1"/>
  <c r="G443" i="25"/>
  <c r="F443" i="25"/>
  <c r="E443" i="25"/>
  <c r="D443" i="25"/>
  <c r="C443" i="25"/>
  <c r="B443" i="25"/>
  <c r="A441" i="25" l="1"/>
  <c r="G442" i="25"/>
  <c r="F442" i="25"/>
  <c r="E442" i="25"/>
  <c r="D442" i="25"/>
  <c r="C442" i="25"/>
  <c r="B442" i="25"/>
  <c r="A440" i="25" l="1"/>
  <c r="G441" i="25"/>
  <c r="F441" i="25"/>
  <c r="E441" i="25"/>
  <c r="D441" i="25"/>
  <c r="C441" i="25"/>
  <c r="B441" i="25"/>
  <c r="A439" i="25" l="1"/>
  <c r="G440" i="25"/>
  <c r="F440" i="25"/>
  <c r="E440" i="25"/>
  <c r="D440" i="25"/>
  <c r="C440" i="25"/>
  <c r="B440" i="25"/>
  <c r="A438" i="25" l="1"/>
  <c r="G439" i="25"/>
  <c r="F439" i="25"/>
  <c r="E439" i="25"/>
  <c r="D439" i="25"/>
  <c r="C439" i="25"/>
  <c r="B439" i="25"/>
  <c r="A437" i="25" l="1"/>
  <c r="G438" i="25"/>
  <c r="F438" i="25"/>
  <c r="E438" i="25"/>
  <c r="D438" i="25"/>
  <c r="C438" i="25"/>
  <c r="B438" i="25"/>
  <c r="A436" i="25" l="1"/>
  <c r="G437" i="25"/>
  <c r="F437" i="25"/>
  <c r="E437" i="25"/>
  <c r="D437" i="25"/>
  <c r="C437" i="25"/>
  <c r="B437" i="25"/>
  <c r="A435" i="25" l="1"/>
  <c r="G436" i="25"/>
  <c r="F436" i="25"/>
  <c r="E436" i="25"/>
  <c r="D436" i="25"/>
  <c r="C436" i="25"/>
  <c r="B436" i="25"/>
  <c r="A434" i="25" l="1"/>
  <c r="G435" i="25"/>
  <c r="F435" i="25"/>
  <c r="E435" i="25"/>
  <c r="D435" i="25"/>
  <c r="C435" i="25"/>
  <c r="B435" i="25"/>
  <c r="A433" i="25" l="1"/>
  <c r="G434" i="25"/>
  <c r="F434" i="25"/>
  <c r="E434" i="25"/>
  <c r="D434" i="25"/>
  <c r="C434" i="25"/>
  <c r="B434" i="25"/>
  <c r="A432" i="25" l="1"/>
  <c r="G433" i="25"/>
  <c r="F433" i="25"/>
  <c r="E433" i="25"/>
  <c r="D433" i="25"/>
  <c r="C433" i="25"/>
  <c r="B433" i="25"/>
  <c r="A431" i="25" l="1"/>
  <c r="G432" i="25"/>
  <c r="F432" i="25"/>
  <c r="E432" i="25"/>
  <c r="D432" i="25"/>
  <c r="C432" i="25"/>
  <c r="B432" i="25"/>
  <c r="A430" i="25" l="1"/>
  <c r="G431" i="25"/>
  <c r="F431" i="25"/>
  <c r="E431" i="25"/>
  <c r="D431" i="25"/>
  <c r="C431" i="25"/>
  <c r="B431" i="25"/>
  <c r="A429" i="25" l="1"/>
  <c r="G430" i="25"/>
  <c r="F430" i="25"/>
  <c r="E430" i="25"/>
  <c r="D430" i="25"/>
  <c r="C430" i="25"/>
  <c r="B430" i="25"/>
  <c r="A428" i="25" l="1"/>
  <c r="G429" i="25"/>
  <c r="F429" i="25"/>
  <c r="E429" i="25"/>
  <c r="D429" i="25"/>
  <c r="C429" i="25"/>
  <c r="B429" i="25"/>
  <c r="A427" i="25" l="1"/>
  <c r="G428" i="25"/>
  <c r="F428" i="25"/>
  <c r="E428" i="25"/>
  <c r="D428" i="25"/>
  <c r="C428" i="25"/>
  <c r="B428" i="25"/>
  <c r="A426" i="25" l="1"/>
  <c r="G427" i="25"/>
  <c r="F427" i="25"/>
  <c r="E427" i="25"/>
  <c r="D427" i="25"/>
  <c r="C427" i="25"/>
  <c r="B427" i="25"/>
  <c r="A425" i="25" l="1"/>
  <c r="G426" i="25"/>
  <c r="F426" i="25"/>
  <c r="E426" i="25"/>
  <c r="D426" i="25"/>
  <c r="C426" i="25"/>
  <c r="B426" i="25"/>
  <c r="A424" i="25" l="1"/>
  <c r="G425" i="25"/>
  <c r="F425" i="25"/>
  <c r="E425" i="25"/>
  <c r="D425" i="25"/>
  <c r="C425" i="25"/>
  <c r="B425" i="25"/>
  <c r="A423" i="25" l="1"/>
  <c r="G424" i="25"/>
  <c r="F424" i="25"/>
  <c r="E424" i="25"/>
  <c r="D424" i="25"/>
  <c r="C424" i="25"/>
  <c r="B424" i="25"/>
  <c r="A422" i="25" l="1"/>
  <c r="G423" i="25"/>
  <c r="F423" i="25"/>
  <c r="E423" i="25"/>
  <c r="D423" i="25"/>
  <c r="C423" i="25"/>
  <c r="B423" i="25"/>
  <c r="A421" i="25" l="1"/>
  <c r="G422" i="25"/>
  <c r="F422" i="25"/>
  <c r="E422" i="25"/>
  <c r="D422" i="25"/>
  <c r="C422" i="25"/>
  <c r="B422" i="25"/>
  <c r="A420" i="25" l="1"/>
  <c r="G421" i="25"/>
  <c r="F421" i="25"/>
  <c r="E421" i="25"/>
  <c r="D421" i="25"/>
  <c r="C421" i="25"/>
  <c r="B421" i="25"/>
  <c r="A419" i="25" l="1"/>
  <c r="G420" i="25"/>
  <c r="F420" i="25"/>
  <c r="E420" i="25"/>
  <c r="D420" i="25"/>
  <c r="C420" i="25"/>
  <c r="B420" i="25"/>
  <c r="A418" i="25" l="1"/>
  <c r="G419" i="25"/>
  <c r="F419" i="25"/>
  <c r="E419" i="25"/>
  <c r="D419" i="25"/>
  <c r="C419" i="25"/>
  <c r="B419" i="25"/>
  <c r="A417" i="25" l="1"/>
  <c r="G418" i="25"/>
  <c r="F418" i="25"/>
  <c r="E418" i="25"/>
  <c r="D418" i="25"/>
  <c r="C418" i="25"/>
  <c r="B418" i="25"/>
  <c r="A416" i="25" l="1"/>
  <c r="G417" i="25"/>
  <c r="F417" i="25"/>
  <c r="E417" i="25"/>
  <c r="D417" i="25"/>
  <c r="C417" i="25"/>
  <c r="B417" i="25"/>
  <c r="A415" i="25" l="1"/>
  <c r="G416" i="25"/>
  <c r="F416" i="25"/>
  <c r="E416" i="25"/>
  <c r="D416" i="25"/>
  <c r="C416" i="25"/>
  <c r="B416" i="25"/>
  <c r="A414" i="25" l="1"/>
  <c r="G415" i="25"/>
  <c r="F415" i="25"/>
  <c r="E415" i="25"/>
  <c r="D415" i="25"/>
  <c r="C415" i="25"/>
  <c r="B415" i="25"/>
  <c r="A413" i="25" l="1"/>
  <c r="G414" i="25"/>
  <c r="F414" i="25"/>
  <c r="E414" i="25"/>
  <c r="D414" i="25"/>
  <c r="C414" i="25"/>
  <c r="B414" i="25"/>
  <c r="A412" i="25" l="1"/>
  <c r="G413" i="25"/>
  <c r="F413" i="25"/>
  <c r="E413" i="25"/>
  <c r="D413" i="25"/>
  <c r="C413" i="25"/>
  <c r="B413" i="25"/>
  <c r="A411" i="25" l="1"/>
  <c r="G412" i="25"/>
  <c r="F412" i="25"/>
  <c r="E412" i="25"/>
  <c r="D412" i="25"/>
  <c r="C412" i="25"/>
  <c r="B412" i="25"/>
  <c r="A410" i="25" l="1"/>
  <c r="G411" i="25"/>
  <c r="F411" i="25"/>
  <c r="E411" i="25"/>
  <c r="D411" i="25"/>
  <c r="C411" i="25"/>
  <c r="B411" i="25"/>
  <c r="A409" i="25" l="1"/>
  <c r="G410" i="25"/>
  <c r="F410" i="25"/>
  <c r="E410" i="25"/>
  <c r="D410" i="25"/>
  <c r="C410" i="25"/>
  <c r="B410" i="25"/>
  <c r="A408" i="25" l="1"/>
  <c r="G409" i="25"/>
  <c r="F409" i="25"/>
  <c r="E409" i="25"/>
  <c r="D409" i="25"/>
  <c r="C409" i="25"/>
  <c r="B409" i="25"/>
  <c r="A407" i="25" l="1"/>
  <c r="G408" i="25"/>
  <c r="F408" i="25"/>
  <c r="E408" i="25"/>
  <c r="D408" i="25"/>
  <c r="C408" i="25"/>
  <c r="B408" i="25"/>
  <c r="A406" i="25" l="1"/>
  <c r="G407" i="25"/>
  <c r="F407" i="25"/>
  <c r="E407" i="25"/>
  <c r="D407" i="25"/>
  <c r="C407" i="25"/>
  <c r="B407" i="25"/>
  <c r="A405" i="25" l="1"/>
  <c r="G406" i="25"/>
  <c r="F406" i="25"/>
  <c r="E406" i="25"/>
  <c r="D406" i="25"/>
  <c r="C406" i="25"/>
  <c r="B406" i="25"/>
  <c r="A404" i="25" l="1"/>
  <c r="G405" i="25"/>
  <c r="F405" i="25"/>
  <c r="E405" i="25"/>
  <c r="D405" i="25"/>
  <c r="C405" i="25"/>
  <c r="B405" i="25"/>
  <c r="A403" i="25" l="1"/>
  <c r="G404" i="25"/>
  <c r="F404" i="25"/>
  <c r="E404" i="25"/>
  <c r="D404" i="25"/>
  <c r="C404" i="25"/>
  <c r="B404" i="25"/>
  <c r="A402" i="25" l="1"/>
  <c r="G403" i="25"/>
  <c r="F403" i="25"/>
  <c r="E403" i="25"/>
  <c r="D403" i="25"/>
  <c r="C403" i="25"/>
  <c r="B403" i="25"/>
  <c r="A401" i="25" l="1"/>
  <c r="G402" i="25"/>
  <c r="F402" i="25"/>
  <c r="E402" i="25"/>
  <c r="D402" i="25"/>
  <c r="C402" i="25"/>
  <c r="B402" i="25"/>
  <c r="A400" i="25" l="1"/>
  <c r="G401" i="25"/>
  <c r="F401" i="25"/>
  <c r="E401" i="25"/>
  <c r="D401" i="25"/>
  <c r="C401" i="25"/>
  <c r="B401" i="25"/>
  <c r="A399" i="25" l="1"/>
  <c r="G400" i="25"/>
  <c r="F400" i="25"/>
  <c r="E400" i="25"/>
  <c r="D400" i="25"/>
  <c r="C400" i="25"/>
  <c r="B400" i="25"/>
  <c r="A398" i="25" l="1"/>
  <c r="G399" i="25"/>
  <c r="F399" i="25"/>
  <c r="E399" i="25"/>
  <c r="D399" i="25"/>
  <c r="C399" i="25"/>
  <c r="B399" i="25"/>
  <c r="A397" i="25" l="1"/>
  <c r="G398" i="25"/>
  <c r="F398" i="25"/>
  <c r="E398" i="25"/>
  <c r="D398" i="25"/>
  <c r="C398" i="25"/>
  <c r="B398" i="25"/>
  <c r="A396" i="25" l="1"/>
  <c r="G397" i="25"/>
  <c r="F397" i="25"/>
  <c r="E397" i="25"/>
  <c r="D397" i="25"/>
  <c r="C397" i="25"/>
  <c r="B397" i="25"/>
  <c r="A395" i="25" l="1"/>
  <c r="G396" i="25"/>
  <c r="F396" i="25"/>
  <c r="E396" i="25"/>
  <c r="D396" i="25"/>
  <c r="C396" i="25"/>
  <c r="B396" i="25"/>
  <c r="A394" i="25" l="1"/>
  <c r="G395" i="25"/>
  <c r="F395" i="25"/>
  <c r="E395" i="25"/>
  <c r="D395" i="25"/>
  <c r="C395" i="25"/>
  <c r="B395" i="25"/>
  <c r="A393" i="25" l="1"/>
  <c r="G394" i="25"/>
  <c r="F394" i="25"/>
  <c r="E394" i="25"/>
  <c r="D394" i="25"/>
  <c r="C394" i="25"/>
  <c r="B394" i="25"/>
  <c r="A392" i="25" l="1"/>
  <c r="G393" i="25"/>
  <c r="F393" i="25"/>
  <c r="E393" i="25"/>
  <c r="D393" i="25"/>
  <c r="C393" i="25"/>
  <c r="B393" i="25"/>
  <c r="A391" i="25" l="1"/>
  <c r="G392" i="25"/>
  <c r="F392" i="25"/>
  <c r="E392" i="25"/>
  <c r="D392" i="25"/>
  <c r="C392" i="25"/>
  <c r="B392" i="25"/>
  <c r="A390" i="25" l="1"/>
  <c r="G391" i="25"/>
  <c r="F391" i="25"/>
  <c r="E391" i="25"/>
  <c r="D391" i="25"/>
  <c r="C391" i="25"/>
  <c r="B391" i="25"/>
  <c r="A389" i="25" l="1"/>
  <c r="G390" i="25"/>
  <c r="F390" i="25"/>
  <c r="E390" i="25"/>
  <c r="D390" i="25"/>
  <c r="C390" i="25"/>
  <c r="B390" i="25"/>
  <c r="A388" i="25" l="1"/>
  <c r="G389" i="25"/>
  <c r="F389" i="25"/>
  <c r="E389" i="25"/>
  <c r="D389" i="25"/>
  <c r="C389" i="25"/>
  <c r="B389" i="25"/>
  <c r="A387" i="25" l="1"/>
  <c r="G388" i="25"/>
  <c r="F388" i="25"/>
  <c r="E388" i="25"/>
  <c r="D388" i="25"/>
  <c r="C388" i="25"/>
  <c r="B388" i="25"/>
  <c r="A386" i="25" l="1"/>
  <c r="G387" i="25"/>
  <c r="F387" i="25"/>
  <c r="E387" i="25"/>
  <c r="D387" i="25"/>
  <c r="C387" i="25"/>
  <c r="B387" i="25"/>
  <c r="A385" i="25" l="1"/>
  <c r="G386" i="25"/>
  <c r="F386" i="25"/>
  <c r="E386" i="25"/>
  <c r="D386" i="25"/>
  <c r="C386" i="25"/>
  <c r="B386" i="25"/>
  <c r="A384" i="25" l="1"/>
  <c r="G385" i="25"/>
  <c r="F385" i="25"/>
  <c r="E385" i="25"/>
  <c r="D385" i="25"/>
  <c r="C385" i="25"/>
  <c r="B385" i="25"/>
  <c r="A383" i="25" l="1"/>
  <c r="G384" i="25"/>
  <c r="F384" i="25"/>
  <c r="E384" i="25"/>
  <c r="D384" i="25"/>
  <c r="C384" i="25"/>
  <c r="B384" i="25"/>
  <c r="A382" i="25" l="1"/>
  <c r="G383" i="25"/>
  <c r="F383" i="25"/>
  <c r="E383" i="25"/>
  <c r="D383" i="25"/>
  <c r="C383" i="25"/>
  <c r="B383" i="25"/>
  <c r="A381" i="25" l="1"/>
  <c r="G382" i="25"/>
  <c r="F382" i="25"/>
  <c r="E382" i="25"/>
  <c r="D382" i="25"/>
  <c r="C382" i="25"/>
  <c r="B382" i="25"/>
  <c r="A380" i="25" l="1"/>
  <c r="G381" i="25"/>
  <c r="F381" i="25"/>
  <c r="E381" i="25"/>
  <c r="D381" i="25"/>
  <c r="C381" i="25"/>
  <c r="B381" i="25"/>
  <c r="A379" i="25" l="1"/>
  <c r="G380" i="25"/>
  <c r="F380" i="25"/>
  <c r="E380" i="25"/>
  <c r="D380" i="25"/>
  <c r="C380" i="25"/>
  <c r="B380" i="25"/>
  <c r="A378" i="25" l="1"/>
  <c r="G379" i="25"/>
  <c r="F379" i="25"/>
  <c r="E379" i="25"/>
  <c r="D379" i="25"/>
  <c r="C379" i="25"/>
  <c r="B379" i="25"/>
  <c r="A377" i="25" l="1"/>
  <c r="G378" i="25"/>
  <c r="F378" i="25"/>
  <c r="E378" i="25"/>
  <c r="D378" i="25"/>
  <c r="C378" i="25"/>
  <c r="B378" i="25"/>
  <c r="A376" i="25" l="1"/>
  <c r="G377" i="25"/>
  <c r="F377" i="25"/>
  <c r="E377" i="25"/>
  <c r="D377" i="25"/>
  <c r="C377" i="25"/>
  <c r="B377" i="25"/>
  <c r="A375" i="25" l="1"/>
  <c r="G376" i="25"/>
  <c r="F376" i="25"/>
  <c r="E376" i="25"/>
  <c r="D376" i="25"/>
  <c r="C376" i="25"/>
  <c r="B376" i="25"/>
  <c r="A374" i="25" l="1"/>
  <c r="G375" i="25"/>
  <c r="F375" i="25"/>
  <c r="E375" i="25"/>
  <c r="D375" i="25"/>
  <c r="C375" i="25"/>
  <c r="B375" i="25"/>
  <c r="A373" i="25" l="1"/>
  <c r="G374" i="25"/>
  <c r="F374" i="25"/>
  <c r="E374" i="25"/>
  <c r="D374" i="25"/>
  <c r="C374" i="25"/>
  <c r="B374" i="25"/>
  <c r="A372" i="25" l="1"/>
  <c r="G373" i="25"/>
  <c r="F373" i="25"/>
  <c r="E373" i="25"/>
  <c r="D373" i="25"/>
  <c r="C373" i="25"/>
  <c r="B373" i="25"/>
  <c r="A371" i="25" l="1"/>
  <c r="G372" i="25"/>
  <c r="F372" i="25"/>
  <c r="E372" i="25"/>
  <c r="D372" i="25"/>
  <c r="C372" i="25"/>
  <c r="B372" i="25"/>
  <c r="A370" i="25" l="1"/>
  <c r="G371" i="25"/>
  <c r="F371" i="25"/>
  <c r="E371" i="25"/>
  <c r="D371" i="25"/>
  <c r="C371" i="25"/>
  <c r="B371" i="25"/>
  <c r="A369" i="25" l="1"/>
  <c r="G370" i="25"/>
  <c r="F370" i="25"/>
  <c r="E370" i="25"/>
  <c r="D370" i="25"/>
  <c r="C370" i="25"/>
  <c r="B370" i="25"/>
  <c r="A368" i="25" l="1"/>
  <c r="G369" i="25"/>
  <c r="F369" i="25"/>
  <c r="E369" i="25"/>
  <c r="D369" i="25"/>
  <c r="C369" i="25"/>
  <c r="B369" i="25"/>
  <c r="A367" i="25" l="1"/>
  <c r="G368" i="25"/>
  <c r="F368" i="25"/>
  <c r="E368" i="25"/>
  <c r="D368" i="25"/>
  <c r="C368" i="25"/>
  <c r="B368" i="25"/>
  <c r="A366" i="25" l="1"/>
  <c r="G367" i="25"/>
  <c r="F367" i="25"/>
  <c r="E367" i="25"/>
  <c r="D367" i="25"/>
  <c r="C367" i="25"/>
  <c r="B367" i="25"/>
  <c r="A365" i="25" l="1"/>
  <c r="G366" i="25"/>
  <c r="F366" i="25"/>
  <c r="E366" i="25"/>
  <c r="D366" i="25"/>
  <c r="C366" i="25"/>
  <c r="B366" i="25"/>
  <c r="A364" i="25" l="1"/>
  <c r="G365" i="25"/>
  <c r="F365" i="25"/>
  <c r="E365" i="25"/>
  <c r="D365" i="25"/>
  <c r="C365" i="25"/>
  <c r="B365" i="25"/>
  <c r="A363" i="25" l="1"/>
  <c r="G364" i="25"/>
  <c r="F364" i="25"/>
  <c r="E364" i="25"/>
  <c r="D364" i="25"/>
  <c r="C364" i="25"/>
  <c r="B364" i="25"/>
  <c r="A362" i="25" l="1"/>
  <c r="G363" i="25"/>
  <c r="F363" i="25"/>
  <c r="E363" i="25"/>
  <c r="D363" i="25"/>
  <c r="C363" i="25"/>
  <c r="B363" i="25"/>
  <c r="A361" i="25" l="1"/>
  <c r="G362" i="25"/>
  <c r="F362" i="25"/>
  <c r="E362" i="25"/>
  <c r="D362" i="25"/>
  <c r="C362" i="25"/>
  <c r="B362" i="25"/>
  <c r="A360" i="25" l="1"/>
  <c r="G361" i="25"/>
  <c r="F361" i="25"/>
  <c r="E361" i="25"/>
  <c r="D361" i="25"/>
  <c r="C361" i="25"/>
  <c r="B361" i="25"/>
  <c r="A359" i="25" l="1"/>
  <c r="G360" i="25"/>
  <c r="F360" i="25"/>
  <c r="E360" i="25"/>
  <c r="D360" i="25"/>
  <c r="C360" i="25"/>
  <c r="B360" i="25"/>
  <c r="A358" i="25" l="1"/>
  <c r="G359" i="25"/>
  <c r="F359" i="25"/>
  <c r="E359" i="25"/>
  <c r="D359" i="25"/>
  <c r="C359" i="25"/>
  <c r="B359" i="25"/>
  <c r="A357" i="25" l="1"/>
  <c r="G358" i="25"/>
  <c r="F358" i="25"/>
  <c r="E358" i="25"/>
  <c r="D358" i="25"/>
  <c r="C358" i="25"/>
  <c r="B358" i="25"/>
  <c r="A356" i="25" l="1"/>
  <c r="G357" i="25"/>
  <c r="F357" i="25"/>
  <c r="E357" i="25"/>
  <c r="D357" i="25"/>
  <c r="C357" i="25"/>
  <c r="B357" i="25"/>
  <c r="A355" i="25" l="1"/>
  <c r="G356" i="25"/>
  <c r="F356" i="25"/>
  <c r="E356" i="25"/>
  <c r="D356" i="25"/>
  <c r="C356" i="25"/>
  <c r="B356" i="25"/>
  <c r="A354" i="25" l="1"/>
  <c r="G355" i="25"/>
  <c r="F355" i="25"/>
  <c r="E355" i="25"/>
  <c r="D355" i="25"/>
  <c r="C355" i="25"/>
  <c r="B355" i="25"/>
  <c r="A353" i="25" l="1"/>
  <c r="G354" i="25"/>
  <c r="F354" i="25"/>
  <c r="E354" i="25"/>
  <c r="D354" i="25"/>
  <c r="C354" i="25"/>
  <c r="B354" i="25"/>
  <c r="A352" i="25" l="1"/>
  <c r="G353" i="25"/>
  <c r="F353" i="25"/>
  <c r="E353" i="25"/>
  <c r="D353" i="25"/>
  <c r="C353" i="25"/>
  <c r="B353" i="25"/>
  <c r="A351" i="25" l="1"/>
  <c r="G352" i="25"/>
  <c r="F352" i="25"/>
  <c r="E352" i="25"/>
  <c r="D352" i="25"/>
  <c r="C352" i="25"/>
  <c r="B352" i="25"/>
  <c r="A350" i="25" l="1"/>
  <c r="G351" i="25"/>
  <c r="F351" i="25"/>
  <c r="E351" i="25"/>
  <c r="D351" i="25"/>
  <c r="C351" i="25"/>
  <c r="B351" i="25"/>
  <c r="A349" i="25" l="1"/>
  <c r="G350" i="25"/>
  <c r="F350" i="25"/>
  <c r="E350" i="25"/>
  <c r="D350" i="25"/>
  <c r="C350" i="25"/>
  <c r="B350" i="25"/>
  <c r="A348" i="25" l="1"/>
  <c r="G349" i="25"/>
  <c r="F349" i="25"/>
  <c r="E349" i="25"/>
  <c r="D349" i="25"/>
  <c r="C349" i="25"/>
  <c r="B349" i="25"/>
  <c r="A347" i="25" l="1"/>
  <c r="G348" i="25"/>
  <c r="F348" i="25"/>
  <c r="E348" i="25"/>
  <c r="D348" i="25"/>
  <c r="C348" i="25"/>
  <c r="B348" i="25"/>
  <c r="A346" i="25" l="1"/>
  <c r="G347" i="25"/>
  <c r="F347" i="25"/>
  <c r="E347" i="25"/>
  <c r="D347" i="25"/>
  <c r="C347" i="25"/>
  <c r="B347" i="25"/>
  <c r="A345" i="25" l="1"/>
  <c r="G346" i="25"/>
  <c r="F346" i="25"/>
  <c r="E346" i="25"/>
  <c r="D346" i="25"/>
  <c r="C346" i="25"/>
  <c r="B346" i="25"/>
  <c r="A344" i="25" l="1"/>
  <c r="G345" i="25"/>
  <c r="F345" i="25"/>
  <c r="E345" i="25"/>
  <c r="D345" i="25"/>
  <c r="C345" i="25"/>
  <c r="B345" i="25"/>
  <c r="A343" i="25" l="1"/>
  <c r="G344" i="25"/>
  <c r="F344" i="25"/>
  <c r="E344" i="25"/>
  <c r="D344" i="25"/>
  <c r="C344" i="25"/>
  <c r="B344" i="25"/>
  <c r="A342" i="25" l="1"/>
  <c r="G343" i="25"/>
  <c r="F343" i="25"/>
  <c r="E343" i="25"/>
  <c r="D343" i="25"/>
  <c r="C343" i="25"/>
  <c r="B343" i="25"/>
  <c r="A341" i="25" l="1"/>
  <c r="G342" i="25"/>
  <c r="F342" i="25"/>
  <c r="E342" i="25"/>
  <c r="D342" i="25"/>
  <c r="C342" i="25"/>
  <c r="B342" i="25"/>
  <c r="A340" i="25" l="1"/>
  <c r="G341" i="25"/>
  <c r="F341" i="25"/>
  <c r="E341" i="25"/>
  <c r="D341" i="25"/>
  <c r="C341" i="25"/>
  <c r="B341" i="25"/>
  <c r="A339" i="25" l="1"/>
  <c r="G340" i="25"/>
  <c r="F340" i="25"/>
  <c r="E340" i="25"/>
  <c r="D340" i="25"/>
  <c r="C340" i="25"/>
  <c r="B340" i="25"/>
  <c r="A338" i="25" l="1"/>
  <c r="G339" i="25"/>
  <c r="F339" i="25"/>
  <c r="E339" i="25"/>
  <c r="D339" i="25"/>
  <c r="C339" i="25"/>
  <c r="B339" i="25"/>
  <c r="A337" i="25" l="1"/>
  <c r="G338" i="25"/>
  <c r="F338" i="25"/>
  <c r="E338" i="25"/>
  <c r="D338" i="25"/>
  <c r="C338" i="25"/>
  <c r="B338" i="25"/>
  <c r="A336" i="25" l="1"/>
  <c r="G337" i="25"/>
  <c r="F337" i="25"/>
  <c r="E337" i="25"/>
  <c r="D337" i="25"/>
  <c r="C337" i="25"/>
  <c r="B337" i="25"/>
  <c r="A335" i="25" l="1"/>
  <c r="G336" i="25"/>
  <c r="F336" i="25"/>
  <c r="E336" i="25"/>
  <c r="D336" i="25"/>
  <c r="C336" i="25"/>
  <c r="B336" i="25"/>
  <c r="A334" i="25" l="1"/>
  <c r="G335" i="25"/>
  <c r="F335" i="25"/>
  <c r="E335" i="25"/>
  <c r="D335" i="25"/>
  <c r="C335" i="25"/>
  <c r="B335" i="25"/>
  <c r="A333" i="25" l="1"/>
  <c r="G334" i="25"/>
  <c r="F334" i="25"/>
  <c r="E334" i="25"/>
  <c r="D334" i="25"/>
  <c r="C334" i="25"/>
  <c r="B334" i="25"/>
  <c r="A332" i="25" l="1"/>
  <c r="G333" i="25"/>
  <c r="F333" i="25"/>
  <c r="E333" i="25"/>
  <c r="D333" i="25"/>
  <c r="C333" i="25"/>
  <c r="B333" i="25"/>
  <c r="A331" i="25" l="1"/>
  <c r="G332" i="25"/>
  <c r="F332" i="25"/>
  <c r="E332" i="25"/>
  <c r="D332" i="25"/>
  <c r="C332" i="25"/>
  <c r="B332" i="25"/>
  <c r="A330" i="25" l="1"/>
  <c r="G331" i="25"/>
  <c r="F331" i="25"/>
  <c r="E331" i="25"/>
  <c r="D331" i="25"/>
  <c r="C331" i="25"/>
  <c r="B331" i="25"/>
  <c r="A329" i="25" l="1"/>
  <c r="G330" i="25"/>
  <c r="F330" i="25"/>
  <c r="E330" i="25"/>
  <c r="D330" i="25"/>
  <c r="C330" i="25"/>
  <c r="B330" i="25"/>
  <c r="A328" i="25" l="1"/>
  <c r="G329" i="25"/>
  <c r="F329" i="25"/>
  <c r="E329" i="25"/>
  <c r="D329" i="25"/>
  <c r="C329" i="25"/>
  <c r="B329" i="25"/>
  <c r="A327" i="25" l="1"/>
  <c r="G328" i="25"/>
  <c r="F328" i="25"/>
  <c r="E328" i="25"/>
  <c r="D328" i="25"/>
  <c r="C328" i="25"/>
  <c r="B328" i="25"/>
  <c r="A326" i="25" l="1"/>
  <c r="G327" i="25"/>
  <c r="F327" i="25"/>
  <c r="E327" i="25"/>
  <c r="D327" i="25"/>
  <c r="C327" i="25"/>
  <c r="B327" i="25"/>
  <c r="A325" i="25" l="1"/>
  <c r="G326" i="25"/>
  <c r="F326" i="25"/>
  <c r="E326" i="25"/>
  <c r="D326" i="25"/>
  <c r="C326" i="25"/>
  <c r="B326" i="25"/>
  <c r="A324" i="25" l="1"/>
  <c r="G325" i="25"/>
  <c r="F325" i="25"/>
  <c r="E325" i="25"/>
  <c r="D325" i="25"/>
  <c r="C325" i="25"/>
  <c r="B325" i="25"/>
  <c r="A323" i="25" l="1"/>
  <c r="G324" i="25"/>
  <c r="F324" i="25"/>
  <c r="E324" i="25"/>
  <c r="D324" i="25"/>
  <c r="C324" i="25"/>
  <c r="B324" i="25"/>
  <c r="A322" i="25" l="1"/>
  <c r="G323" i="25"/>
  <c r="F323" i="25"/>
  <c r="E323" i="25"/>
  <c r="D323" i="25"/>
  <c r="C323" i="25"/>
  <c r="B323" i="25"/>
  <c r="A321" i="25" l="1"/>
  <c r="G322" i="25"/>
  <c r="F322" i="25"/>
  <c r="E322" i="25"/>
  <c r="D322" i="25"/>
  <c r="C322" i="25"/>
  <c r="B322" i="25"/>
  <c r="A320" i="25" l="1"/>
  <c r="G321" i="25"/>
  <c r="F321" i="25"/>
  <c r="E321" i="25"/>
  <c r="D321" i="25"/>
  <c r="C321" i="25"/>
  <c r="B321" i="25"/>
  <c r="A319" i="25" l="1"/>
  <c r="G320" i="25"/>
  <c r="F320" i="25"/>
  <c r="E320" i="25"/>
  <c r="D320" i="25"/>
  <c r="C320" i="25"/>
  <c r="B320" i="25"/>
  <c r="A318" i="25" l="1"/>
  <c r="G319" i="25"/>
  <c r="F319" i="25"/>
  <c r="E319" i="25"/>
  <c r="D319" i="25"/>
  <c r="C319" i="25"/>
  <c r="B319" i="25"/>
  <c r="A317" i="25" l="1"/>
  <c r="G318" i="25"/>
  <c r="F318" i="25"/>
  <c r="E318" i="25"/>
  <c r="D318" i="25"/>
  <c r="C318" i="25"/>
  <c r="B318" i="25"/>
  <c r="A316" i="25" l="1"/>
  <c r="G317" i="25"/>
  <c r="F317" i="25"/>
  <c r="E317" i="25"/>
  <c r="D317" i="25"/>
  <c r="C317" i="25"/>
  <c r="B317" i="25"/>
  <c r="A315" i="25" l="1"/>
  <c r="G316" i="25"/>
  <c r="F316" i="25"/>
  <c r="E316" i="25"/>
  <c r="D316" i="25"/>
  <c r="C316" i="25"/>
  <c r="B316" i="25"/>
  <c r="A314" i="25" l="1"/>
  <c r="G315" i="25"/>
  <c r="F315" i="25"/>
  <c r="E315" i="25"/>
  <c r="D315" i="25"/>
  <c r="C315" i="25"/>
  <c r="B315" i="25"/>
  <c r="A313" i="25" l="1"/>
  <c r="G314" i="25"/>
  <c r="F314" i="25"/>
  <c r="E314" i="25"/>
  <c r="D314" i="25"/>
  <c r="C314" i="25"/>
  <c r="B314" i="25"/>
  <c r="A312" i="25" l="1"/>
  <c r="G313" i="25"/>
  <c r="F313" i="25"/>
  <c r="E313" i="25"/>
  <c r="D313" i="25"/>
  <c r="C313" i="25"/>
  <c r="B313" i="25"/>
  <c r="A311" i="25" l="1"/>
  <c r="G312" i="25"/>
  <c r="F312" i="25"/>
  <c r="E312" i="25"/>
  <c r="D312" i="25"/>
  <c r="C312" i="25"/>
  <c r="B312" i="25"/>
  <c r="A310" i="25" l="1"/>
  <c r="G311" i="25"/>
  <c r="F311" i="25"/>
  <c r="E311" i="25"/>
  <c r="D311" i="25"/>
  <c r="C311" i="25"/>
  <c r="B311" i="25"/>
  <c r="A309" i="25" l="1"/>
  <c r="G310" i="25"/>
  <c r="F310" i="25"/>
  <c r="E310" i="25"/>
  <c r="D310" i="25"/>
  <c r="C310" i="25"/>
  <c r="B310" i="25"/>
  <c r="A308" i="25" l="1"/>
  <c r="G309" i="25"/>
  <c r="F309" i="25"/>
  <c r="E309" i="25"/>
  <c r="D309" i="25"/>
  <c r="C309" i="25"/>
  <c r="B309" i="25"/>
  <c r="A307" i="25" l="1"/>
  <c r="G308" i="25"/>
  <c r="F308" i="25"/>
  <c r="E308" i="25"/>
  <c r="D308" i="25"/>
  <c r="C308" i="25"/>
  <c r="B308" i="25"/>
  <c r="A306" i="25" l="1"/>
  <c r="G307" i="25"/>
  <c r="F307" i="25"/>
  <c r="E307" i="25"/>
  <c r="D307" i="25"/>
  <c r="C307" i="25"/>
  <c r="B307" i="25"/>
  <c r="A305" i="25" l="1"/>
  <c r="G306" i="25"/>
  <c r="F306" i="25"/>
  <c r="E306" i="25"/>
  <c r="D306" i="25"/>
  <c r="C306" i="25"/>
  <c r="B306" i="25"/>
  <c r="A304" i="25" l="1"/>
  <c r="G305" i="25"/>
  <c r="F305" i="25"/>
  <c r="E305" i="25"/>
  <c r="D305" i="25"/>
  <c r="C305" i="25"/>
  <c r="B305" i="25"/>
  <c r="A303" i="25" l="1"/>
  <c r="G304" i="25"/>
  <c r="F304" i="25"/>
  <c r="E304" i="25"/>
  <c r="D304" i="25"/>
  <c r="C304" i="25"/>
  <c r="B304" i="25"/>
  <c r="A302" i="25" l="1"/>
  <c r="G303" i="25"/>
  <c r="F303" i="25"/>
  <c r="E303" i="25"/>
  <c r="D303" i="25"/>
  <c r="C303" i="25"/>
  <c r="B303" i="25"/>
  <c r="A301" i="25" l="1"/>
  <c r="G302" i="25"/>
  <c r="F302" i="25"/>
  <c r="E302" i="25"/>
  <c r="D302" i="25"/>
  <c r="C302" i="25"/>
  <c r="B302" i="25"/>
  <c r="A300" i="25" l="1"/>
  <c r="G301" i="25"/>
  <c r="F301" i="25"/>
  <c r="E301" i="25"/>
  <c r="D301" i="25"/>
  <c r="C301" i="25"/>
  <c r="B301" i="25"/>
  <c r="A299" i="25" l="1"/>
  <c r="G300" i="25"/>
  <c r="F300" i="25"/>
  <c r="E300" i="25"/>
  <c r="D300" i="25"/>
  <c r="C300" i="25"/>
  <c r="B300" i="25"/>
  <c r="A298" i="25" l="1"/>
  <c r="G299" i="25"/>
  <c r="F299" i="25"/>
  <c r="E299" i="25"/>
  <c r="D299" i="25"/>
  <c r="C299" i="25"/>
  <c r="B299" i="25"/>
  <c r="A297" i="25" l="1"/>
  <c r="G298" i="25"/>
  <c r="F298" i="25"/>
  <c r="E298" i="25"/>
  <c r="D298" i="25"/>
  <c r="C298" i="25"/>
  <c r="B298" i="25"/>
  <c r="A296" i="25" l="1"/>
  <c r="G297" i="25"/>
  <c r="F297" i="25"/>
  <c r="E297" i="25"/>
  <c r="D297" i="25"/>
  <c r="C297" i="25"/>
  <c r="B297" i="25"/>
  <c r="A295" i="25" l="1"/>
  <c r="G296" i="25"/>
  <c r="F296" i="25"/>
  <c r="E296" i="25"/>
  <c r="D296" i="25"/>
  <c r="C296" i="25"/>
  <c r="B296" i="25"/>
  <c r="A294" i="25" l="1"/>
  <c r="G295" i="25"/>
  <c r="F295" i="25"/>
  <c r="E295" i="25"/>
  <c r="D295" i="25"/>
  <c r="C295" i="25"/>
  <c r="B295" i="25"/>
  <c r="A293" i="25" l="1"/>
  <c r="G294" i="25"/>
  <c r="F294" i="25"/>
  <c r="E294" i="25"/>
  <c r="D294" i="25"/>
  <c r="C294" i="25"/>
  <c r="B294" i="25"/>
  <c r="A292" i="25" l="1"/>
  <c r="G293" i="25"/>
  <c r="F293" i="25"/>
  <c r="E293" i="25"/>
  <c r="D293" i="25"/>
  <c r="C293" i="25"/>
  <c r="B293" i="25"/>
  <c r="A291" i="25" l="1"/>
  <c r="G292" i="25"/>
  <c r="F292" i="25"/>
  <c r="E292" i="25"/>
  <c r="D292" i="25"/>
  <c r="C292" i="25"/>
  <c r="B292" i="25"/>
  <c r="A290" i="25" l="1"/>
  <c r="G291" i="25"/>
  <c r="F291" i="25"/>
  <c r="E291" i="25"/>
  <c r="D291" i="25"/>
  <c r="C291" i="25"/>
  <c r="B291" i="25"/>
  <c r="A289" i="25" l="1"/>
  <c r="G290" i="25"/>
  <c r="F290" i="25"/>
  <c r="E290" i="25"/>
  <c r="D290" i="25"/>
  <c r="C290" i="25"/>
  <c r="B290" i="25"/>
  <c r="A288" i="25" l="1"/>
  <c r="G289" i="25"/>
  <c r="F289" i="25"/>
  <c r="E289" i="25"/>
  <c r="D289" i="25"/>
  <c r="C289" i="25"/>
  <c r="B289" i="25"/>
  <c r="A287" i="25" l="1"/>
  <c r="G288" i="25"/>
  <c r="F288" i="25"/>
  <c r="E288" i="25"/>
  <c r="D288" i="25"/>
  <c r="C288" i="25"/>
  <c r="B288" i="25"/>
  <c r="A286" i="25" l="1"/>
  <c r="G287" i="25"/>
  <c r="F287" i="25"/>
  <c r="E287" i="25"/>
  <c r="D287" i="25"/>
  <c r="C287" i="25"/>
  <c r="B287" i="25"/>
  <c r="A285" i="25" l="1"/>
  <c r="G286" i="25"/>
  <c r="F286" i="25"/>
  <c r="E286" i="25"/>
  <c r="D286" i="25"/>
  <c r="C286" i="25"/>
  <c r="B286" i="25"/>
  <c r="A284" i="25" l="1"/>
  <c r="G285" i="25"/>
  <c r="F285" i="25"/>
  <c r="E285" i="25"/>
  <c r="D285" i="25"/>
  <c r="C285" i="25"/>
  <c r="B285" i="25"/>
  <c r="A283" i="25" l="1"/>
  <c r="G284" i="25"/>
  <c r="F284" i="25"/>
  <c r="E284" i="25"/>
  <c r="D284" i="25"/>
  <c r="C284" i="25"/>
  <c r="B284" i="25"/>
  <c r="A282" i="25" l="1"/>
  <c r="G283" i="25"/>
  <c r="F283" i="25"/>
  <c r="E283" i="25"/>
  <c r="D283" i="25"/>
  <c r="C283" i="25"/>
  <c r="B283" i="25"/>
  <c r="A281" i="25" l="1"/>
  <c r="G282" i="25"/>
  <c r="F282" i="25"/>
  <c r="E282" i="25"/>
  <c r="D282" i="25"/>
  <c r="C282" i="25"/>
  <c r="B282" i="25"/>
  <c r="A280" i="25" l="1"/>
  <c r="G281" i="25"/>
  <c r="F281" i="25"/>
  <c r="E281" i="25"/>
  <c r="D281" i="25"/>
  <c r="C281" i="25"/>
  <c r="B281" i="25"/>
  <c r="A279" i="25" l="1"/>
  <c r="G280" i="25"/>
  <c r="F280" i="25"/>
  <c r="E280" i="25"/>
  <c r="D280" i="25"/>
  <c r="C280" i="25"/>
  <c r="B280" i="25"/>
  <c r="A278" i="25" l="1"/>
  <c r="G279" i="25"/>
  <c r="F279" i="25"/>
  <c r="E279" i="25"/>
  <c r="D279" i="25"/>
  <c r="C279" i="25"/>
  <c r="B279" i="25"/>
  <c r="A277" i="25" l="1"/>
  <c r="G278" i="25"/>
  <c r="F278" i="25"/>
  <c r="E278" i="25"/>
  <c r="D278" i="25"/>
  <c r="C278" i="25"/>
  <c r="B278" i="25"/>
  <c r="A276" i="25" l="1"/>
  <c r="G277" i="25"/>
  <c r="F277" i="25"/>
  <c r="E277" i="25"/>
  <c r="D277" i="25"/>
  <c r="C277" i="25"/>
  <c r="B277" i="25"/>
  <c r="A275" i="25" l="1"/>
  <c r="G276" i="25"/>
  <c r="F276" i="25"/>
  <c r="E276" i="25"/>
  <c r="D276" i="25"/>
  <c r="C276" i="25"/>
  <c r="B276" i="25"/>
  <c r="A274" i="25" l="1"/>
  <c r="G275" i="25"/>
  <c r="F275" i="25"/>
  <c r="E275" i="25"/>
  <c r="D275" i="25"/>
  <c r="C275" i="25"/>
  <c r="B275" i="25"/>
  <c r="A273" i="25" l="1"/>
  <c r="G274" i="25"/>
  <c r="F274" i="25"/>
  <c r="E274" i="25"/>
  <c r="D274" i="25"/>
  <c r="C274" i="25"/>
  <c r="B274" i="25"/>
  <c r="A272" i="25" l="1"/>
  <c r="G273" i="25"/>
  <c r="F273" i="25"/>
  <c r="E273" i="25"/>
  <c r="D273" i="25"/>
  <c r="C273" i="25"/>
  <c r="B273" i="25"/>
  <c r="A271" i="25" l="1"/>
  <c r="G272" i="25"/>
  <c r="F272" i="25"/>
  <c r="E272" i="25"/>
  <c r="D272" i="25"/>
  <c r="C272" i="25"/>
  <c r="B272" i="25"/>
  <c r="A270" i="25" l="1"/>
  <c r="G271" i="25"/>
  <c r="F271" i="25"/>
  <c r="E271" i="25"/>
  <c r="D271" i="25"/>
  <c r="C271" i="25"/>
  <c r="B271" i="25"/>
  <c r="A269" i="25" l="1"/>
  <c r="G270" i="25"/>
  <c r="F270" i="25"/>
  <c r="E270" i="25"/>
  <c r="D270" i="25"/>
  <c r="C270" i="25"/>
  <c r="B270" i="25"/>
  <c r="A268" i="25" l="1"/>
  <c r="G269" i="25"/>
  <c r="F269" i="25"/>
  <c r="E269" i="25"/>
  <c r="D269" i="25"/>
  <c r="C269" i="25"/>
  <c r="B269" i="25"/>
  <c r="A267" i="25" l="1"/>
  <c r="G268" i="25"/>
  <c r="F268" i="25"/>
  <c r="E268" i="25"/>
  <c r="D268" i="25"/>
  <c r="C268" i="25"/>
  <c r="B268" i="25"/>
  <c r="A266" i="25" l="1"/>
  <c r="G267" i="25"/>
  <c r="F267" i="25"/>
  <c r="E267" i="25"/>
  <c r="D267" i="25"/>
  <c r="C267" i="25"/>
  <c r="B267" i="25"/>
  <c r="A265" i="25" l="1"/>
  <c r="G266" i="25"/>
  <c r="F266" i="25"/>
  <c r="E266" i="25"/>
  <c r="D266" i="25"/>
  <c r="C266" i="25"/>
  <c r="B266" i="25"/>
  <c r="A264" i="25" l="1"/>
  <c r="G265" i="25"/>
  <c r="F265" i="25"/>
  <c r="E265" i="25"/>
  <c r="D265" i="25"/>
  <c r="C265" i="25"/>
  <c r="B265" i="25"/>
  <c r="A263" i="25" l="1"/>
  <c r="G264" i="25"/>
  <c r="F264" i="25"/>
  <c r="E264" i="25"/>
  <c r="D264" i="25"/>
  <c r="C264" i="25"/>
  <c r="B264" i="25"/>
  <c r="A262" i="25" l="1"/>
  <c r="G263" i="25"/>
  <c r="F263" i="25"/>
  <c r="E263" i="25"/>
  <c r="D263" i="25"/>
  <c r="C263" i="25"/>
  <c r="B263" i="25"/>
  <c r="A261" i="25" l="1"/>
  <c r="G262" i="25"/>
  <c r="F262" i="25"/>
  <c r="E262" i="25"/>
  <c r="D262" i="25"/>
  <c r="C262" i="25"/>
  <c r="B262" i="25"/>
  <c r="A260" i="25" l="1"/>
  <c r="G261" i="25"/>
  <c r="F261" i="25"/>
  <c r="E261" i="25"/>
  <c r="D261" i="25"/>
  <c r="C261" i="25"/>
  <c r="B261" i="25"/>
  <c r="A259" i="25" l="1"/>
  <c r="G260" i="25"/>
  <c r="F260" i="25"/>
  <c r="E260" i="25"/>
  <c r="D260" i="25"/>
  <c r="C260" i="25"/>
  <c r="B260" i="25"/>
  <c r="A258" i="25" l="1"/>
  <c r="G259" i="25"/>
  <c r="F259" i="25"/>
  <c r="E259" i="25"/>
  <c r="D259" i="25"/>
  <c r="C259" i="25"/>
  <c r="B259" i="25"/>
  <c r="A257" i="25" l="1"/>
  <c r="G258" i="25"/>
  <c r="F258" i="25"/>
  <c r="E258" i="25"/>
  <c r="D258" i="25"/>
  <c r="C258" i="25"/>
  <c r="B258" i="25"/>
  <c r="A256" i="25" l="1"/>
  <c r="G257" i="25"/>
  <c r="F257" i="25"/>
  <c r="E257" i="25"/>
  <c r="D257" i="25"/>
  <c r="C257" i="25"/>
  <c r="B257" i="25"/>
  <c r="A255" i="25" l="1"/>
  <c r="G256" i="25"/>
  <c r="F256" i="25"/>
  <c r="E256" i="25"/>
  <c r="D256" i="25"/>
  <c r="C256" i="25"/>
  <c r="B256" i="25"/>
  <c r="A254" i="25" l="1"/>
  <c r="G255" i="25"/>
  <c r="F255" i="25"/>
  <c r="E255" i="25"/>
  <c r="D255" i="25"/>
  <c r="C255" i="25"/>
  <c r="B255" i="25"/>
  <c r="A253" i="25" l="1"/>
  <c r="G254" i="25"/>
  <c r="F254" i="25"/>
  <c r="E254" i="25"/>
  <c r="D254" i="25"/>
  <c r="C254" i="25"/>
  <c r="B254" i="25"/>
  <c r="A252" i="25" l="1"/>
  <c r="G253" i="25"/>
  <c r="F253" i="25"/>
  <c r="E253" i="25"/>
  <c r="D253" i="25"/>
  <c r="C253" i="25"/>
  <c r="B253" i="25"/>
  <c r="A251" i="25" l="1"/>
  <c r="G252" i="25"/>
  <c r="F252" i="25"/>
  <c r="E252" i="25"/>
  <c r="D252" i="25"/>
  <c r="C252" i="25"/>
  <c r="B252" i="25"/>
  <c r="A250" i="25" l="1"/>
  <c r="G251" i="25"/>
  <c r="F251" i="25"/>
  <c r="E251" i="25"/>
  <c r="D251" i="25"/>
  <c r="C251" i="25"/>
  <c r="B251" i="25"/>
  <c r="A249" i="25" l="1"/>
  <c r="G250" i="25"/>
  <c r="F250" i="25"/>
  <c r="E250" i="25"/>
  <c r="D250" i="25"/>
  <c r="C250" i="25"/>
  <c r="B250" i="25"/>
  <c r="A248" i="25" l="1"/>
  <c r="G249" i="25"/>
  <c r="F249" i="25"/>
  <c r="E249" i="25"/>
  <c r="D249" i="25"/>
  <c r="C249" i="25"/>
  <c r="B249" i="25"/>
  <c r="A247" i="25" l="1"/>
  <c r="G248" i="25"/>
  <c r="F248" i="25"/>
  <c r="E248" i="25"/>
  <c r="D248" i="25"/>
  <c r="C248" i="25"/>
  <c r="B248" i="25"/>
  <c r="A246" i="25" l="1"/>
  <c r="G247" i="25"/>
  <c r="F247" i="25"/>
  <c r="E247" i="25"/>
  <c r="D247" i="25"/>
  <c r="C247" i="25"/>
  <c r="B247" i="25"/>
  <c r="A245" i="25" l="1"/>
  <c r="G246" i="25"/>
  <c r="F246" i="25"/>
  <c r="E246" i="25"/>
  <c r="D246" i="25"/>
  <c r="C246" i="25"/>
  <c r="B246" i="25"/>
  <c r="A244" i="25" l="1"/>
  <c r="G245" i="25"/>
  <c r="F245" i="25"/>
  <c r="E245" i="25"/>
  <c r="D245" i="25"/>
  <c r="C245" i="25"/>
  <c r="B245" i="25"/>
  <c r="A243" i="25" l="1"/>
  <c r="G244" i="25"/>
  <c r="F244" i="25"/>
  <c r="E244" i="25"/>
  <c r="D244" i="25"/>
  <c r="C244" i="25"/>
  <c r="B244" i="25"/>
  <c r="A242" i="25" l="1"/>
  <c r="G243" i="25"/>
  <c r="F243" i="25"/>
  <c r="E243" i="25"/>
  <c r="D243" i="25"/>
  <c r="C243" i="25"/>
  <c r="B243" i="25"/>
  <c r="A241" i="25" l="1"/>
  <c r="G242" i="25"/>
  <c r="F242" i="25"/>
  <c r="E242" i="25"/>
  <c r="D242" i="25"/>
  <c r="C242" i="25"/>
  <c r="B242" i="25"/>
  <c r="A240" i="25" l="1"/>
  <c r="G241" i="25"/>
  <c r="F241" i="25"/>
  <c r="E241" i="25"/>
  <c r="D241" i="25"/>
  <c r="C241" i="25"/>
  <c r="B241" i="25"/>
  <c r="A239" i="25" l="1"/>
  <c r="G240" i="25"/>
  <c r="F240" i="25"/>
  <c r="E240" i="25"/>
  <c r="D240" i="25"/>
  <c r="C240" i="25"/>
  <c r="B240" i="25"/>
  <c r="A238" i="25" l="1"/>
  <c r="G239" i="25"/>
  <c r="F239" i="25"/>
  <c r="E239" i="25"/>
  <c r="D239" i="25"/>
  <c r="C239" i="25"/>
  <c r="B239" i="25"/>
  <c r="A237" i="25" l="1"/>
  <c r="G238" i="25"/>
  <c r="F238" i="25"/>
  <c r="E238" i="25"/>
  <c r="D238" i="25"/>
  <c r="C238" i="25"/>
  <c r="B238" i="25"/>
  <c r="A236" i="25" l="1"/>
  <c r="G237" i="25"/>
  <c r="F237" i="25"/>
  <c r="E237" i="25"/>
  <c r="D237" i="25"/>
  <c r="C237" i="25"/>
  <c r="B237" i="25"/>
  <c r="A235" i="25" l="1"/>
  <c r="G236" i="25"/>
  <c r="F236" i="25"/>
  <c r="E236" i="25"/>
  <c r="D236" i="25"/>
  <c r="C236" i="25"/>
  <c r="B236" i="25"/>
  <c r="A234" i="25" l="1"/>
  <c r="G235" i="25"/>
  <c r="F235" i="25"/>
  <c r="E235" i="25"/>
  <c r="D235" i="25"/>
  <c r="C235" i="25"/>
  <c r="B235" i="25"/>
  <c r="A233" i="25" l="1"/>
  <c r="G234" i="25"/>
  <c r="F234" i="25"/>
  <c r="E234" i="25"/>
  <c r="D234" i="25"/>
  <c r="C234" i="25"/>
  <c r="B234" i="25"/>
  <c r="A232" i="25" l="1"/>
  <c r="G233" i="25"/>
  <c r="F233" i="25"/>
  <c r="E233" i="25"/>
  <c r="D233" i="25"/>
  <c r="C233" i="25"/>
  <c r="B233" i="25"/>
  <c r="A231" i="25" l="1"/>
  <c r="G232" i="25"/>
  <c r="F232" i="25"/>
  <c r="E232" i="25"/>
  <c r="D232" i="25"/>
  <c r="C232" i="25"/>
  <c r="B232" i="25"/>
  <c r="A230" i="25" l="1"/>
  <c r="G231" i="25"/>
  <c r="F231" i="25"/>
  <c r="E231" i="25"/>
  <c r="D231" i="25"/>
  <c r="C231" i="25"/>
  <c r="B231" i="25"/>
  <c r="A229" i="25" l="1"/>
  <c r="G230" i="25"/>
  <c r="F230" i="25"/>
  <c r="E230" i="25"/>
  <c r="D230" i="25"/>
  <c r="C230" i="25"/>
  <c r="B230" i="25"/>
  <c r="A228" i="25" l="1"/>
  <c r="G229" i="25"/>
  <c r="F229" i="25"/>
  <c r="E229" i="25"/>
  <c r="D229" i="25"/>
  <c r="C229" i="25"/>
  <c r="B229" i="25"/>
  <c r="A227" i="25" l="1"/>
  <c r="G228" i="25"/>
  <c r="F228" i="25"/>
  <c r="E228" i="25"/>
  <c r="D228" i="25"/>
  <c r="C228" i="25"/>
  <c r="B228" i="25"/>
  <c r="A226" i="25" l="1"/>
  <c r="G227" i="25"/>
  <c r="F227" i="25"/>
  <c r="E227" i="25"/>
  <c r="D227" i="25"/>
  <c r="C227" i="25"/>
  <c r="B227" i="25"/>
  <c r="A225" i="25" l="1"/>
  <c r="G226" i="25"/>
  <c r="F226" i="25"/>
  <c r="E226" i="25"/>
  <c r="D226" i="25"/>
  <c r="C226" i="25"/>
  <c r="B226" i="25"/>
  <c r="A224" i="25" l="1"/>
  <c r="G225" i="25"/>
  <c r="F225" i="25"/>
  <c r="E225" i="25"/>
  <c r="D225" i="25"/>
  <c r="C225" i="25"/>
  <c r="B225" i="25"/>
  <c r="A223" i="25" l="1"/>
  <c r="G224" i="25"/>
  <c r="F224" i="25"/>
  <c r="E224" i="25"/>
  <c r="D224" i="25"/>
  <c r="C224" i="25"/>
  <c r="B224" i="25"/>
  <c r="A222" i="25" l="1"/>
  <c r="G223" i="25"/>
  <c r="F223" i="25"/>
  <c r="E223" i="25"/>
  <c r="D223" i="25"/>
  <c r="C223" i="25"/>
  <c r="B223" i="25"/>
  <c r="A221" i="25" l="1"/>
  <c r="G222" i="25"/>
  <c r="F222" i="25"/>
  <c r="E222" i="25"/>
  <c r="D222" i="25"/>
  <c r="C222" i="25"/>
  <c r="B222" i="25"/>
  <c r="A220" i="25" l="1"/>
  <c r="G221" i="25"/>
  <c r="F221" i="25"/>
  <c r="E221" i="25"/>
  <c r="D221" i="25"/>
  <c r="C221" i="25"/>
  <c r="B221" i="25"/>
  <c r="A219" i="25" l="1"/>
  <c r="G220" i="25"/>
  <c r="F220" i="25"/>
  <c r="E220" i="25"/>
  <c r="D220" i="25"/>
  <c r="C220" i="25"/>
  <c r="B220" i="25"/>
  <c r="A218" i="25" l="1"/>
  <c r="G219" i="25"/>
  <c r="F219" i="25"/>
  <c r="E219" i="25"/>
  <c r="D219" i="25"/>
  <c r="C219" i="25"/>
  <c r="B219" i="25"/>
  <c r="A217" i="25" l="1"/>
  <c r="G218" i="25"/>
  <c r="F218" i="25"/>
  <c r="E218" i="25"/>
  <c r="D218" i="25"/>
  <c r="C218" i="25"/>
  <c r="B218" i="25"/>
  <c r="A216" i="25" l="1"/>
  <c r="G217" i="25"/>
  <c r="F217" i="25"/>
  <c r="E217" i="25"/>
  <c r="D217" i="25"/>
  <c r="C217" i="25"/>
  <c r="B217" i="25"/>
  <c r="A215" i="25" l="1"/>
  <c r="G216" i="25"/>
  <c r="F216" i="25"/>
  <c r="E216" i="25"/>
  <c r="D216" i="25"/>
  <c r="C216" i="25"/>
  <c r="B216" i="25"/>
  <c r="A214" i="25" l="1"/>
  <c r="G215" i="25"/>
  <c r="F215" i="25"/>
  <c r="E215" i="25"/>
  <c r="D215" i="25"/>
  <c r="C215" i="25"/>
  <c r="B215" i="25"/>
  <c r="A213" i="25" l="1"/>
  <c r="G214" i="25"/>
  <c r="F214" i="25"/>
  <c r="E214" i="25"/>
  <c r="D214" i="25"/>
  <c r="C214" i="25"/>
  <c r="B214" i="25"/>
  <c r="A212" i="25" l="1"/>
  <c r="G213" i="25"/>
  <c r="F213" i="25"/>
  <c r="E213" i="25"/>
  <c r="D213" i="25"/>
  <c r="C213" i="25"/>
  <c r="B213" i="25"/>
  <c r="A211" i="25" l="1"/>
  <c r="G212" i="25"/>
  <c r="F212" i="25"/>
  <c r="E212" i="25"/>
  <c r="D212" i="25"/>
  <c r="C212" i="25"/>
  <c r="B212" i="25"/>
  <c r="A210" i="25" l="1"/>
  <c r="G211" i="25"/>
  <c r="F211" i="25"/>
  <c r="E211" i="25"/>
  <c r="D211" i="25"/>
  <c r="C211" i="25"/>
  <c r="B211" i="25"/>
  <c r="A209" i="25" l="1"/>
  <c r="G210" i="25"/>
  <c r="F210" i="25"/>
  <c r="E210" i="25"/>
  <c r="D210" i="25"/>
  <c r="C210" i="25"/>
  <c r="B210" i="25"/>
  <c r="A208" i="25" l="1"/>
  <c r="G209" i="25"/>
  <c r="F209" i="25"/>
  <c r="E209" i="25"/>
  <c r="D209" i="25"/>
  <c r="C209" i="25"/>
  <c r="B209" i="25"/>
  <c r="A207" i="25" l="1"/>
  <c r="G208" i="25"/>
  <c r="F208" i="25"/>
  <c r="E208" i="25"/>
  <c r="D208" i="25"/>
  <c r="C208" i="25"/>
  <c r="B208" i="25"/>
  <c r="A206" i="25" l="1"/>
  <c r="G207" i="25"/>
  <c r="F207" i="25"/>
  <c r="E207" i="25"/>
  <c r="D207" i="25"/>
  <c r="C207" i="25"/>
  <c r="B207" i="25"/>
  <c r="A205" i="25" l="1"/>
  <c r="G206" i="25"/>
  <c r="F206" i="25"/>
  <c r="E206" i="25"/>
  <c r="D206" i="25"/>
  <c r="C206" i="25"/>
  <c r="B206" i="25"/>
  <c r="A204" i="25" l="1"/>
  <c r="G205" i="25"/>
  <c r="F205" i="25"/>
  <c r="E205" i="25"/>
  <c r="D205" i="25"/>
  <c r="C205" i="25"/>
  <c r="B205" i="25"/>
  <c r="A203" i="25" l="1"/>
  <c r="G204" i="25"/>
  <c r="F204" i="25"/>
  <c r="E204" i="25"/>
  <c r="D204" i="25"/>
  <c r="C204" i="25"/>
  <c r="B204" i="25"/>
  <c r="A202" i="25" l="1"/>
  <c r="G203" i="25"/>
  <c r="F203" i="25"/>
  <c r="E203" i="25"/>
  <c r="D203" i="25"/>
  <c r="C203" i="25"/>
  <c r="B203" i="25"/>
  <c r="A201" i="25" l="1"/>
  <c r="G202" i="25"/>
  <c r="F202" i="25"/>
  <c r="E202" i="25"/>
  <c r="D202" i="25"/>
  <c r="C202" i="25"/>
  <c r="B202" i="25"/>
  <c r="A200" i="25" l="1"/>
  <c r="G201" i="25"/>
  <c r="F201" i="25"/>
  <c r="E201" i="25"/>
  <c r="D201" i="25"/>
  <c r="C201" i="25"/>
  <c r="B201" i="25"/>
  <c r="A199" i="25" l="1"/>
  <c r="G200" i="25"/>
  <c r="F200" i="25"/>
  <c r="E200" i="25"/>
  <c r="D200" i="25"/>
  <c r="C200" i="25"/>
  <c r="B200" i="25"/>
  <c r="A198" i="25" l="1"/>
  <c r="G199" i="25"/>
  <c r="F199" i="25"/>
  <c r="E199" i="25"/>
  <c r="D199" i="25"/>
  <c r="C199" i="25"/>
  <c r="B199" i="25"/>
  <c r="A197" i="25" l="1"/>
  <c r="G198" i="25"/>
  <c r="F198" i="25"/>
  <c r="E198" i="25"/>
  <c r="D198" i="25"/>
  <c r="C198" i="25"/>
  <c r="B198" i="25"/>
  <c r="A196" i="25" l="1"/>
  <c r="G197" i="25"/>
  <c r="F197" i="25"/>
  <c r="E197" i="25"/>
  <c r="D197" i="25"/>
  <c r="C197" i="25"/>
  <c r="B197" i="25"/>
  <c r="A195" i="25" l="1"/>
  <c r="G196" i="25"/>
  <c r="F196" i="25"/>
  <c r="E196" i="25"/>
  <c r="D196" i="25"/>
  <c r="C196" i="25"/>
  <c r="B196" i="25"/>
  <c r="A194" i="25" l="1"/>
  <c r="G195" i="25"/>
  <c r="F195" i="25"/>
  <c r="E195" i="25"/>
  <c r="D195" i="25"/>
  <c r="C195" i="25"/>
  <c r="B195" i="25"/>
  <c r="A193" i="25" l="1"/>
  <c r="G194" i="25"/>
  <c r="F194" i="25"/>
  <c r="E194" i="25"/>
  <c r="D194" i="25"/>
  <c r="C194" i="25"/>
  <c r="B194" i="25"/>
  <c r="A192" i="25" l="1"/>
  <c r="G193" i="25"/>
  <c r="F193" i="25"/>
  <c r="E193" i="25"/>
  <c r="D193" i="25"/>
  <c r="C193" i="25"/>
  <c r="B193" i="25"/>
  <c r="A191" i="25" l="1"/>
  <c r="G192" i="25"/>
  <c r="F192" i="25"/>
  <c r="E192" i="25"/>
  <c r="D192" i="25"/>
  <c r="C192" i="25"/>
  <c r="B192" i="25"/>
  <c r="A190" i="25" l="1"/>
  <c r="G191" i="25"/>
  <c r="F191" i="25"/>
  <c r="E191" i="25"/>
  <c r="F231" i="26" s="1"/>
  <c r="D191" i="25"/>
  <c r="C191" i="25"/>
  <c r="B191" i="25"/>
  <c r="A189" i="25" l="1"/>
  <c r="G190" i="25"/>
  <c r="F190" i="25"/>
  <c r="E190" i="25"/>
  <c r="D190" i="25"/>
  <c r="C190" i="25"/>
  <c r="B190" i="25"/>
  <c r="F230" i="26" l="1"/>
  <c r="A188" i="25"/>
  <c r="G189" i="25"/>
  <c r="F189" i="25"/>
  <c r="E189" i="25"/>
  <c r="F229" i="26" s="1"/>
  <c r="D189" i="25"/>
  <c r="C189" i="25"/>
  <c r="B189" i="25"/>
  <c r="A187" i="25" l="1"/>
  <c r="G188" i="25"/>
  <c r="F188" i="25"/>
  <c r="E188" i="25"/>
  <c r="F228" i="26" s="1"/>
  <c r="D188" i="25"/>
  <c r="C188" i="25"/>
  <c r="B188" i="25"/>
  <c r="A186" i="25" l="1"/>
  <c r="G187" i="25"/>
  <c r="F187" i="25"/>
  <c r="E187" i="25"/>
  <c r="F227" i="26" s="1"/>
  <c r="D187" i="25"/>
  <c r="C187" i="25"/>
  <c r="B187" i="25"/>
  <c r="A185" i="25" l="1"/>
  <c r="G186" i="25"/>
  <c r="F186" i="25"/>
  <c r="E186" i="25"/>
  <c r="F226" i="26" s="1"/>
  <c r="D186" i="25"/>
  <c r="C186" i="25"/>
  <c r="B186" i="25"/>
  <c r="A184" i="25" l="1"/>
  <c r="G185" i="25"/>
  <c r="F185" i="25"/>
  <c r="E185" i="25"/>
  <c r="F225" i="26" s="1"/>
  <c r="D185" i="25"/>
  <c r="C185" i="25"/>
  <c r="B185" i="25"/>
  <c r="A183" i="25" l="1"/>
  <c r="G184" i="25"/>
  <c r="F184" i="25"/>
  <c r="E184" i="25"/>
  <c r="F224" i="26" s="1"/>
  <c r="D184" i="25"/>
  <c r="C184" i="25"/>
  <c r="B184" i="25"/>
  <c r="A182" i="25" l="1"/>
  <c r="G183" i="25"/>
  <c r="F183" i="25"/>
  <c r="E183" i="25"/>
  <c r="F223" i="26" s="1"/>
  <c r="D183" i="25"/>
  <c r="C183" i="25"/>
  <c r="B183" i="25"/>
  <c r="A181" i="25" l="1"/>
  <c r="G182" i="25"/>
  <c r="F182" i="25"/>
  <c r="E182" i="25"/>
  <c r="F222" i="26" s="1"/>
  <c r="D182" i="25"/>
  <c r="C182" i="25"/>
  <c r="B182" i="25"/>
  <c r="A180" i="25" l="1"/>
  <c r="G181" i="25"/>
  <c r="F181" i="25"/>
  <c r="E181" i="25"/>
  <c r="F221" i="26" s="1"/>
  <c r="D181" i="25"/>
  <c r="C181" i="25"/>
  <c r="B181" i="25"/>
  <c r="A179" i="25" l="1"/>
  <c r="G180" i="25"/>
  <c r="F180" i="25"/>
  <c r="E180" i="25"/>
  <c r="F220" i="26" s="1"/>
  <c r="D180" i="25"/>
  <c r="C180" i="25"/>
  <c r="B180" i="25"/>
  <c r="A178" i="25" l="1"/>
  <c r="G179" i="25"/>
  <c r="F179" i="25"/>
  <c r="E179" i="25"/>
  <c r="F219" i="26" s="1"/>
  <c r="D179" i="25"/>
  <c r="C179" i="25"/>
  <c r="B179" i="25"/>
  <c r="A177" i="25" l="1"/>
  <c r="G178" i="25"/>
  <c r="F178" i="25"/>
  <c r="E178" i="25"/>
  <c r="F218" i="26" s="1"/>
  <c r="D178" i="25"/>
  <c r="C178" i="25"/>
  <c r="B178" i="25"/>
  <c r="A176" i="25" l="1"/>
  <c r="G177" i="25"/>
  <c r="F177" i="25"/>
  <c r="E177" i="25"/>
  <c r="F217" i="26" s="1"/>
  <c r="D177" i="25"/>
  <c r="C177" i="25"/>
  <c r="B177" i="25"/>
  <c r="A175" i="25" l="1"/>
  <c r="G176" i="25"/>
  <c r="F176" i="25"/>
  <c r="E176" i="25"/>
  <c r="F216" i="26" s="1"/>
  <c r="D176" i="25"/>
  <c r="C176" i="25"/>
  <c r="B176" i="25"/>
  <c r="A174" i="25" l="1"/>
  <c r="G175" i="25"/>
  <c r="F175" i="25"/>
  <c r="E175" i="25"/>
  <c r="F215" i="26" s="1"/>
  <c r="D175" i="25"/>
  <c r="C175" i="25"/>
  <c r="B175" i="25"/>
  <c r="A173" i="25" l="1"/>
  <c r="G174" i="25"/>
  <c r="F174" i="25"/>
  <c r="E174" i="25"/>
  <c r="F214" i="26" s="1"/>
  <c r="D174" i="25"/>
  <c r="C174" i="25"/>
  <c r="B174" i="25"/>
  <c r="A172" i="25" l="1"/>
  <c r="G173" i="25"/>
  <c r="F173" i="25"/>
  <c r="E173" i="25"/>
  <c r="F213" i="26" s="1"/>
  <c r="D173" i="25"/>
  <c r="C173" i="25"/>
  <c r="B173" i="25"/>
  <c r="A171" i="25" l="1"/>
  <c r="G172" i="25"/>
  <c r="F172" i="25"/>
  <c r="E172" i="25"/>
  <c r="F212" i="26" s="1"/>
  <c r="D172" i="25"/>
  <c r="C172" i="25"/>
  <c r="B172" i="25"/>
  <c r="A170" i="25" l="1"/>
  <c r="G171" i="25"/>
  <c r="F171" i="25"/>
  <c r="E171" i="25"/>
  <c r="F211" i="26" s="1"/>
  <c r="D171" i="25"/>
  <c r="C171" i="25"/>
  <c r="B171" i="25"/>
  <c r="A169" i="25" l="1"/>
  <c r="G170" i="25"/>
  <c r="F170" i="25"/>
  <c r="E170" i="25"/>
  <c r="F210" i="26" s="1"/>
  <c r="D170" i="25"/>
  <c r="C170" i="25"/>
  <c r="B170" i="25"/>
  <c r="A168" i="25" l="1"/>
  <c r="G169" i="25"/>
  <c r="F169" i="25"/>
  <c r="E169" i="25"/>
  <c r="F209" i="26" s="1"/>
  <c r="D169" i="25"/>
  <c r="C169" i="25"/>
  <c r="B169" i="25"/>
  <c r="A167" i="25" l="1"/>
  <c r="G168" i="25"/>
  <c r="F168" i="25"/>
  <c r="E168" i="25"/>
  <c r="F208" i="26" s="1"/>
  <c r="D168" i="25"/>
  <c r="C168" i="25"/>
  <c r="B168" i="25"/>
  <c r="A166" i="25" l="1"/>
  <c r="G167" i="25"/>
  <c r="F167" i="25"/>
  <c r="E167" i="25"/>
  <c r="F207" i="26" s="1"/>
  <c r="D167" i="25"/>
  <c r="C167" i="25"/>
  <c r="B167" i="25"/>
  <c r="A165" i="25" l="1"/>
  <c r="G166" i="25"/>
  <c r="F166" i="25"/>
  <c r="E166" i="25"/>
  <c r="F206" i="26" s="1"/>
  <c r="D166" i="25"/>
  <c r="C166" i="25"/>
  <c r="B166" i="25"/>
  <c r="A164" i="25" l="1"/>
  <c r="G165" i="25"/>
  <c r="F165" i="25"/>
  <c r="E165" i="25"/>
  <c r="F205" i="26" s="1"/>
  <c r="D165" i="25"/>
  <c r="C165" i="25"/>
  <c r="B165" i="25"/>
  <c r="A163" i="25" l="1"/>
  <c r="G164" i="25"/>
  <c r="F164" i="25"/>
  <c r="E164" i="25"/>
  <c r="F204" i="26" s="1"/>
  <c r="D164" i="25"/>
  <c r="C164" i="25"/>
  <c r="B164" i="25"/>
  <c r="A162" i="25" l="1"/>
  <c r="G163" i="25"/>
  <c r="F163" i="25"/>
  <c r="E163" i="25"/>
  <c r="F203" i="26" s="1"/>
  <c r="D163" i="25"/>
  <c r="C163" i="25"/>
  <c r="B163" i="25"/>
  <c r="A161" i="25" l="1"/>
  <c r="G162" i="25"/>
  <c r="F162" i="25"/>
  <c r="E162" i="25"/>
  <c r="F202" i="26" s="1"/>
  <c r="D162" i="25"/>
  <c r="C162" i="25"/>
  <c r="B162" i="25"/>
  <c r="A160" i="25" l="1"/>
  <c r="G161" i="25"/>
  <c r="F161" i="25"/>
  <c r="E161" i="25"/>
  <c r="F201" i="26" s="1"/>
  <c r="D161" i="25"/>
  <c r="C161" i="25"/>
  <c r="B161" i="25"/>
  <c r="A159" i="25" l="1"/>
  <c r="G160" i="25"/>
  <c r="F160" i="25"/>
  <c r="E160" i="25"/>
  <c r="F200" i="26" s="1"/>
  <c r="D160" i="25"/>
  <c r="C160" i="25"/>
  <c r="B160" i="25"/>
  <c r="A158" i="25" l="1"/>
  <c r="G159" i="25"/>
  <c r="F159" i="25"/>
  <c r="E159" i="25"/>
  <c r="F199" i="26" s="1"/>
  <c r="D159" i="25"/>
  <c r="C159" i="25"/>
  <c r="B159" i="25"/>
  <c r="A157" i="25" l="1"/>
  <c r="G158" i="25"/>
  <c r="F158" i="25"/>
  <c r="E158" i="25"/>
  <c r="F198" i="26" s="1"/>
  <c r="D158" i="25"/>
  <c r="C158" i="25"/>
  <c r="B158" i="25"/>
  <c r="A156" i="25" l="1"/>
  <c r="G157" i="25"/>
  <c r="F157" i="25"/>
  <c r="E157" i="25"/>
  <c r="F197" i="26" s="1"/>
  <c r="D157" i="25"/>
  <c r="C157" i="25"/>
  <c r="B157" i="25"/>
  <c r="A155" i="25" l="1"/>
  <c r="G156" i="25"/>
  <c r="F156" i="25"/>
  <c r="E156" i="25"/>
  <c r="F196" i="26" s="1"/>
  <c r="D156" i="25"/>
  <c r="C156" i="25"/>
  <c r="B156" i="25"/>
  <c r="A154" i="25" l="1"/>
  <c r="G155" i="25"/>
  <c r="F155" i="25"/>
  <c r="E155" i="25"/>
  <c r="F195" i="26" s="1"/>
  <c r="D155" i="25"/>
  <c r="C155" i="25"/>
  <c r="B155" i="25"/>
  <c r="A153" i="25" l="1"/>
  <c r="G154" i="25"/>
  <c r="F154" i="25"/>
  <c r="E154" i="25"/>
  <c r="F194" i="26" s="1"/>
  <c r="D154" i="25"/>
  <c r="C154" i="25"/>
  <c r="B154" i="25"/>
  <c r="A152" i="25" l="1"/>
  <c r="G153" i="25"/>
  <c r="F153" i="25"/>
  <c r="E153" i="25"/>
  <c r="F193" i="26" s="1"/>
  <c r="D153" i="25"/>
  <c r="C153" i="25"/>
  <c r="B153" i="25"/>
  <c r="A151" i="25" l="1"/>
  <c r="G152" i="25"/>
  <c r="F152" i="25"/>
  <c r="E152" i="25"/>
  <c r="F192" i="26" s="1"/>
  <c r="D152" i="25"/>
  <c r="C152" i="25"/>
  <c r="B152" i="25"/>
  <c r="A150" i="25" l="1"/>
  <c r="G151" i="25"/>
  <c r="F151" i="25"/>
  <c r="E151" i="25"/>
  <c r="F191" i="26" s="1"/>
  <c r="D151" i="25"/>
  <c r="C151" i="25"/>
  <c r="B151" i="25"/>
  <c r="A149" i="25" l="1"/>
  <c r="G150" i="25"/>
  <c r="F150" i="25"/>
  <c r="E150" i="25"/>
  <c r="F190" i="26" s="1"/>
  <c r="D150" i="25"/>
  <c r="C150" i="25"/>
  <c r="B150" i="25"/>
  <c r="A148" i="25" l="1"/>
  <c r="G149" i="25"/>
  <c r="F149" i="25"/>
  <c r="E149" i="25"/>
  <c r="F189" i="26" s="1"/>
  <c r="D149" i="25"/>
  <c r="C149" i="25"/>
  <c r="B149" i="25"/>
  <c r="A147" i="25" l="1"/>
  <c r="G148" i="25"/>
  <c r="F148" i="25"/>
  <c r="E148" i="25"/>
  <c r="F188" i="26" s="1"/>
  <c r="D148" i="25"/>
  <c r="C148" i="25"/>
  <c r="B148" i="25"/>
  <c r="A146" i="25" l="1"/>
  <c r="G147" i="25"/>
  <c r="F147" i="25"/>
  <c r="E147" i="25"/>
  <c r="F187" i="26" s="1"/>
  <c r="D147" i="25"/>
  <c r="C147" i="25"/>
  <c r="B147" i="25"/>
  <c r="A145" i="25" l="1"/>
  <c r="G146" i="25"/>
  <c r="F146" i="25"/>
  <c r="E146" i="25"/>
  <c r="F186" i="26" s="1"/>
  <c r="D146" i="25"/>
  <c r="C146" i="25"/>
  <c r="B146" i="25"/>
  <c r="A144" i="25" l="1"/>
  <c r="G145" i="25"/>
  <c r="F145" i="25"/>
  <c r="E145" i="25"/>
  <c r="F185" i="26" s="1"/>
  <c r="D145" i="25"/>
  <c r="C145" i="25"/>
  <c r="B145" i="25"/>
  <c r="A143" i="25" l="1"/>
  <c r="G144" i="25"/>
  <c r="F144" i="25"/>
  <c r="E144" i="25"/>
  <c r="F184" i="26" s="1"/>
  <c r="D144" i="25"/>
  <c r="C144" i="25"/>
  <c r="B144" i="25"/>
  <c r="A142" i="25" l="1"/>
  <c r="G143" i="25"/>
  <c r="F143" i="25"/>
  <c r="E143" i="25"/>
  <c r="F183" i="26" s="1"/>
  <c r="D143" i="25"/>
  <c r="C143" i="25"/>
  <c r="B143" i="25"/>
  <c r="A141" i="25" l="1"/>
  <c r="G142" i="25"/>
  <c r="F142" i="25"/>
  <c r="E142" i="25"/>
  <c r="F182" i="26" s="1"/>
  <c r="G231" i="26" s="1"/>
  <c r="D142" i="25"/>
  <c r="C142" i="25"/>
  <c r="B142" i="25"/>
  <c r="A140" i="25" l="1"/>
  <c r="G141" i="25"/>
  <c r="F141" i="25"/>
  <c r="E141" i="25"/>
  <c r="F181" i="26" s="1"/>
  <c r="G230" i="26" s="1"/>
  <c r="D141" i="25"/>
  <c r="C141" i="25"/>
  <c r="B141" i="25"/>
  <c r="A139" i="25" l="1"/>
  <c r="G140" i="25"/>
  <c r="F140" i="25"/>
  <c r="E140" i="25"/>
  <c r="F180" i="26" s="1"/>
  <c r="G229" i="26" s="1"/>
  <c r="D140" i="25"/>
  <c r="C140" i="25"/>
  <c r="B140" i="25"/>
  <c r="A138" i="25" l="1"/>
  <c r="G139" i="25"/>
  <c r="F139" i="25"/>
  <c r="E139" i="25"/>
  <c r="D139" i="25"/>
  <c r="C139" i="25"/>
  <c r="B139" i="25"/>
  <c r="F179" i="26" l="1"/>
  <c r="G228" i="26" s="1"/>
  <c r="A137" i="25"/>
  <c r="G138" i="25"/>
  <c r="F138" i="25"/>
  <c r="E138" i="25"/>
  <c r="F178" i="26" s="1"/>
  <c r="D138" i="25"/>
  <c r="C138" i="25"/>
  <c r="B138" i="25"/>
  <c r="G227" i="26" l="1"/>
  <c r="A136" i="25"/>
  <c r="G137" i="25"/>
  <c r="F137" i="25"/>
  <c r="E137" i="25"/>
  <c r="F177" i="26" s="1"/>
  <c r="G226" i="26" s="1"/>
  <c r="D137" i="25"/>
  <c r="C137" i="25"/>
  <c r="B137" i="25"/>
  <c r="A135" i="25" l="1"/>
  <c r="G136" i="25"/>
  <c r="F136" i="25"/>
  <c r="E136" i="25"/>
  <c r="F176" i="26" s="1"/>
  <c r="G225" i="26" s="1"/>
  <c r="D136" i="25"/>
  <c r="C136" i="25"/>
  <c r="B136" i="25"/>
  <c r="A134" i="25" l="1"/>
  <c r="G135" i="25"/>
  <c r="F135" i="25"/>
  <c r="E135" i="25"/>
  <c r="F175" i="26" s="1"/>
  <c r="G224" i="26" s="1"/>
  <c r="D135" i="25"/>
  <c r="C135" i="25"/>
  <c r="B135" i="25"/>
  <c r="A133" i="25" l="1"/>
  <c r="G134" i="25"/>
  <c r="F134" i="25"/>
  <c r="E134" i="25"/>
  <c r="F174" i="26" s="1"/>
  <c r="G223" i="26" s="1"/>
  <c r="D134" i="25"/>
  <c r="C134" i="25"/>
  <c r="B134" i="25"/>
  <c r="A132" i="25" l="1"/>
  <c r="G133" i="25"/>
  <c r="F133" i="25"/>
  <c r="E133" i="25"/>
  <c r="F173" i="26" s="1"/>
  <c r="G222" i="26" s="1"/>
  <c r="D133" i="25"/>
  <c r="C133" i="25"/>
  <c r="B133" i="25"/>
  <c r="A131" i="25" l="1"/>
  <c r="G132" i="25"/>
  <c r="F132" i="25"/>
  <c r="E132" i="25"/>
  <c r="F172" i="26" s="1"/>
  <c r="G221" i="26" s="1"/>
  <c r="D132" i="25"/>
  <c r="C132" i="25"/>
  <c r="B132" i="25"/>
  <c r="A130" i="25" l="1"/>
  <c r="G131" i="25"/>
  <c r="F131" i="25"/>
  <c r="E131" i="25"/>
  <c r="F171" i="26" s="1"/>
  <c r="G220" i="26" s="1"/>
  <c r="D131" i="25"/>
  <c r="C131" i="25"/>
  <c r="B131" i="25"/>
  <c r="A129" i="25" l="1"/>
  <c r="G130" i="25"/>
  <c r="F130" i="25"/>
  <c r="E130" i="25"/>
  <c r="F170" i="26" s="1"/>
  <c r="G219" i="26" s="1"/>
  <c r="D130" i="25"/>
  <c r="C130" i="25"/>
  <c r="B130" i="25"/>
  <c r="A128" i="25" l="1"/>
  <c r="G129" i="25"/>
  <c r="F129" i="25"/>
  <c r="E129" i="25"/>
  <c r="F169" i="26" s="1"/>
  <c r="G218" i="26" s="1"/>
  <c r="D129" i="25"/>
  <c r="C129" i="25"/>
  <c r="B129" i="25"/>
  <c r="A127" i="25" l="1"/>
  <c r="G128" i="25"/>
  <c r="F128" i="25"/>
  <c r="E128" i="25"/>
  <c r="F168" i="26" s="1"/>
  <c r="G217" i="26" s="1"/>
  <c r="D128" i="25"/>
  <c r="C128" i="25"/>
  <c r="B128" i="25"/>
  <c r="A126" i="25" l="1"/>
  <c r="G127" i="25"/>
  <c r="F127" i="25"/>
  <c r="E127" i="25"/>
  <c r="F167" i="26" s="1"/>
  <c r="G216" i="26" s="1"/>
  <c r="D127" i="25"/>
  <c r="C127" i="25"/>
  <c r="B127" i="25"/>
  <c r="A125" i="25" l="1"/>
  <c r="G126" i="25"/>
  <c r="F126" i="25"/>
  <c r="E126" i="25"/>
  <c r="F166" i="26" s="1"/>
  <c r="G215" i="26" s="1"/>
  <c r="D126" i="25"/>
  <c r="C126" i="25"/>
  <c r="B126" i="25"/>
  <c r="A124" i="25" l="1"/>
  <c r="G125" i="25"/>
  <c r="F125" i="25"/>
  <c r="E125" i="25"/>
  <c r="F165" i="26" s="1"/>
  <c r="G214" i="26" s="1"/>
  <c r="D125" i="25"/>
  <c r="C125" i="25"/>
  <c r="B125" i="25"/>
  <c r="A123" i="25" l="1"/>
  <c r="G124" i="25"/>
  <c r="F124" i="25"/>
  <c r="E124" i="25"/>
  <c r="F164" i="26" s="1"/>
  <c r="G213" i="26" s="1"/>
  <c r="D124" i="25"/>
  <c r="C124" i="25"/>
  <c r="B124" i="25"/>
  <c r="A122" i="25" l="1"/>
  <c r="G123" i="25"/>
  <c r="F123" i="25"/>
  <c r="E123" i="25"/>
  <c r="F163" i="26" s="1"/>
  <c r="G212" i="26" s="1"/>
  <c r="D123" i="25"/>
  <c r="C123" i="25"/>
  <c r="B123" i="25"/>
  <c r="A121" i="25" l="1"/>
  <c r="G122" i="25"/>
  <c r="F122" i="25"/>
  <c r="E122" i="25"/>
  <c r="F162" i="26" s="1"/>
  <c r="G211" i="26" s="1"/>
  <c r="D122" i="25"/>
  <c r="C122" i="25"/>
  <c r="B122" i="25"/>
  <c r="A120" i="25" l="1"/>
  <c r="G121" i="25"/>
  <c r="F121" i="25"/>
  <c r="E121" i="25"/>
  <c r="F161" i="26" s="1"/>
  <c r="G210" i="26" s="1"/>
  <c r="D121" i="25"/>
  <c r="C121" i="25"/>
  <c r="B121" i="25"/>
  <c r="A119" i="25" l="1"/>
  <c r="G120" i="25"/>
  <c r="F120" i="25"/>
  <c r="E120" i="25"/>
  <c r="F160" i="26" s="1"/>
  <c r="G209" i="26" s="1"/>
  <c r="D120" i="25"/>
  <c r="C120" i="25"/>
  <c r="B120" i="25"/>
  <c r="A118" i="25" l="1"/>
  <c r="G119" i="25"/>
  <c r="F119" i="25"/>
  <c r="E119" i="25"/>
  <c r="F159" i="26" s="1"/>
  <c r="G208" i="26" s="1"/>
  <c r="D119" i="25"/>
  <c r="C119" i="25"/>
  <c r="B119" i="25"/>
  <c r="A117" i="25" l="1"/>
  <c r="G118" i="25"/>
  <c r="F118" i="25"/>
  <c r="E118" i="25"/>
  <c r="F158" i="26" s="1"/>
  <c r="G207" i="26" s="1"/>
  <c r="D118" i="25"/>
  <c r="C118" i="25"/>
  <c r="B118" i="25"/>
  <c r="A116" i="25" l="1"/>
  <c r="G117" i="25"/>
  <c r="F117" i="25"/>
  <c r="E117" i="25"/>
  <c r="F157" i="26" s="1"/>
  <c r="G206" i="26" s="1"/>
  <c r="D117" i="25"/>
  <c r="C117" i="25"/>
  <c r="B117" i="25"/>
  <c r="A115" i="25" l="1"/>
  <c r="G116" i="25"/>
  <c r="F116" i="25"/>
  <c r="E116" i="25"/>
  <c r="F156" i="26" s="1"/>
  <c r="G205" i="26" s="1"/>
  <c r="D116" i="25"/>
  <c r="C116" i="25"/>
  <c r="B116" i="25"/>
  <c r="A114" i="25" l="1"/>
  <c r="G115" i="25"/>
  <c r="F115" i="25"/>
  <c r="E115" i="25"/>
  <c r="F155" i="26" s="1"/>
  <c r="G204" i="26" s="1"/>
  <c r="D115" i="25"/>
  <c r="C115" i="25"/>
  <c r="B115" i="25"/>
  <c r="A113" i="25" l="1"/>
  <c r="G114" i="25"/>
  <c r="F114" i="25"/>
  <c r="E114" i="25"/>
  <c r="F154" i="26" s="1"/>
  <c r="G203" i="26" s="1"/>
  <c r="D114" i="25"/>
  <c r="C114" i="25"/>
  <c r="B114" i="25"/>
  <c r="A112" i="25" l="1"/>
  <c r="G113" i="25"/>
  <c r="F113" i="25"/>
  <c r="E113" i="25"/>
  <c r="F153" i="26" s="1"/>
  <c r="G202" i="26" s="1"/>
  <c r="D113" i="25"/>
  <c r="C113" i="25"/>
  <c r="B113" i="25"/>
  <c r="A111" i="25" l="1"/>
  <c r="G112" i="25"/>
  <c r="F112" i="25"/>
  <c r="E112" i="25"/>
  <c r="F152" i="26" s="1"/>
  <c r="G201" i="26" s="1"/>
  <c r="D112" i="25"/>
  <c r="C112" i="25"/>
  <c r="B112" i="25"/>
  <c r="A110" i="25" l="1"/>
  <c r="G111" i="25"/>
  <c r="F111" i="25"/>
  <c r="E111" i="25"/>
  <c r="F151" i="26" s="1"/>
  <c r="G200" i="26" s="1"/>
  <c r="D111" i="25"/>
  <c r="C111" i="25"/>
  <c r="B111" i="25"/>
  <c r="A109" i="25" l="1"/>
  <c r="G110" i="25"/>
  <c r="F110" i="25"/>
  <c r="E110" i="25"/>
  <c r="F150" i="26" s="1"/>
  <c r="G199" i="26" s="1"/>
  <c r="D110" i="25"/>
  <c r="C110" i="25"/>
  <c r="B110" i="25"/>
  <c r="A108" i="25" l="1"/>
  <c r="G109" i="25"/>
  <c r="F109" i="25"/>
  <c r="E109" i="25"/>
  <c r="F149" i="26" s="1"/>
  <c r="G198" i="26" s="1"/>
  <c r="D109" i="25"/>
  <c r="C109" i="25"/>
  <c r="B109" i="25"/>
  <c r="A107" i="25" l="1"/>
  <c r="G108" i="25"/>
  <c r="F108" i="25"/>
  <c r="E108" i="25"/>
  <c r="F148" i="26" s="1"/>
  <c r="G197" i="26" s="1"/>
  <c r="D108" i="25"/>
  <c r="C108" i="25"/>
  <c r="B108" i="25"/>
  <c r="A106" i="25" l="1"/>
  <c r="G107" i="25"/>
  <c r="F107" i="25"/>
  <c r="E107" i="25"/>
  <c r="F147" i="26" s="1"/>
  <c r="G196" i="26" s="1"/>
  <c r="D107" i="25"/>
  <c r="C107" i="25"/>
  <c r="B107" i="25"/>
  <c r="A105" i="25" l="1"/>
  <c r="G106" i="25"/>
  <c r="F106" i="25"/>
  <c r="E106" i="25"/>
  <c r="F146" i="26" s="1"/>
  <c r="G195" i="26" s="1"/>
  <c r="D106" i="25"/>
  <c r="C106" i="25"/>
  <c r="B106" i="25"/>
  <c r="A104" i="25" l="1"/>
  <c r="G105" i="25"/>
  <c r="F105" i="25"/>
  <c r="E105" i="25"/>
  <c r="F145" i="26" s="1"/>
  <c r="G194" i="26" s="1"/>
  <c r="D105" i="25"/>
  <c r="C105" i="25"/>
  <c r="B105" i="25"/>
  <c r="A103" i="25" l="1"/>
  <c r="G104" i="25"/>
  <c r="F104" i="25"/>
  <c r="E104" i="25"/>
  <c r="F144" i="26" s="1"/>
  <c r="G193" i="26" s="1"/>
  <c r="D104" i="25"/>
  <c r="C104" i="25"/>
  <c r="B104" i="25"/>
  <c r="A102" i="25" l="1"/>
  <c r="G103" i="25"/>
  <c r="F103" i="25"/>
  <c r="E103" i="25"/>
  <c r="F143" i="26" s="1"/>
  <c r="G192" i="26" s="1"/>
  <c r="D103" i="25"/>
  <c r="C103" i="25"/>
  <c r="B103" i="25"/>
  <c r="A101" i="25" l="1"/>
  <c r="G102" i="25"/>
  <c r="F102" i="25"/>
  <c r="E102" i="25"/>
  <c r="F142" i="26" s="1"/>
  <c r="G191" i="26" s="1"/>
  <c r="D102" i="25"/>
  <c r="C102" i="25"/>
  <c r="B102" i="25"/>
  <c r="A100" i="25" l="1"/>
  <c r="G101" i="25"/>
  <c r="F101" i="25"/>
  <c r="E101" i="25"/>
  <c r="F141" i="26" s="1"/>
  <c r="G190" i="26" s="1"/>
  <c r="D101" i="25"/>
  <c r="C101" i="25"/>
  <c r="B101" i="25"/>
  <c r="A99" i="25" l="1"/>
  <c r="G100" i="25"/>
  <c r="F100" i="25"/>
  <c r="E100" i="25"/>
  <c r="F140" i="26" s="1"/>
  <c r="G189" i="26" s="1"/>
  <c r="D100" i="25"/>
  <c r="C100" i="25"/>
  <c r="B100" i="25"/>
  <c r="A98" i="25" l="1"/>
  <c r="G99" i="25"/>
  <c r="F99" i="25"/>
  <c r="E99" i="25"/>
  <c r="F139" i="26" s="1"/>
  <c r="G188" i="26" s="1"/>
  <c r="D99" i="25"/>
  <c r="C99" i="25"/>
  <c r="B99" i="25"/>
  <c r="A97" i="25" l="1"/>
  <c r="G98" i="25"/>
  <c r="F98" i="25"/>
  <c r="E98" i="25"/>
  <c r="F138" i="26" s="1"/>
  <c r="G187" i="26" s="1"/>
  <c r="D98" i="25"/>
  <c r="C98" i="25"/>
  <c r="B98" i="25"/>
  <c r="A96" i="25" l="1"/>
  <c r="G97" i="25"/>
  <c r="F97" i="25"/>
  <c r="E97" i="25"/>
  <c r="F137" i="26" s="1"/>
  <c r="G186" i="26" s="1"/>
  <c r="D97" i="25"/>
  <c r="C97" i="25"/>
  <c r="B97" i="25"/>
  <c r="A95" i="25" l="1"/>
  <c r="G96" i="25"/>
  <c r="F96" i="25"/>
  <c r="E96" i="25"/>
  <c r="F136" i="26" s="1"/>
  <c r="G185" i="26" s="1"/>
  <c r="D96" i="25"/>
  <c r="C96" i="25"/>
  <c r="B96" i="25"/>
  <c r="A94" i="25" l="1"/>
  <c r="G95" i="25"/>
  <c r="F95" i="25"/>
  <c r="E95" i="25"/>
  <c r="F135" i="26" s="1"/>
  <c r="G184" i="26" s="1"/>
  <c r="D95" i="25"/>
  <c r="C95" i="25"/>
  <c r="B95" i="25"/>
  <c r="A93" i="25" l="1"/>
  <c r="G94" i="25"/>
  <c r="F94" i="25"/>
  <c r="E94" i="25"/>
  <c r="F134" i="26" s="1"/>
  <c r="G183" i="26" s="1"/>
  <c r="D94" i="25"/>
  <c r="C94" i="25"/>
  <c r="B94" i="25"/>
  <c r="A92" i="25" l="1"/>
  <c r="G93" i="25"/>
  <c r="F93" i="25"/>
  <c r="E93" i="25"/>
  <c r="F133" i="26" s="1"/>
  <c r="G182" i="26" s="1"/>
  <c r="D93" i="25"/>
  <c r="C93" i="25"/>
  <c r="B93" i="25"/>
  <c r="A91" i="25" l="1"/>
  <c r="G92" i="25"/>
  <c r="F92" i="25"/>
  <c r="E92" i="25"/>
  <c r="F132" i="26" s="1"/>
  <c r="G181" i="26" s="1"/>
  <c r="D92" i="25"/>
  <c r="C92" i="25"/>
  <c r="B92" i="25"/>
  <c r="A90" i="25" l="1"/>
  <c r="G91" i="25"/>
  <c r="F91" i="25"/>
  <c r="E91" i="25"/>
  <c r="F131" i="26" s="1"/>
  <c r="G180" i="26" s="1"/>
  <c r="D91" i="25"/>
  <c r="C91" i="25"/>
  <c r="B91" i="25"/>
  <c r="A89" i="25" l="1"/>
  <c r="G90" i="25"/>
  <c r="F90" i="25"/>
  <c r="E90" i="25"/>
  <c r="F130" i="26" s="1"/>
  <c r="G179" i="26" s="1"/>
  <c r="D90" i="25"/>
  <c r="C90" i="25"/>
  <c r="B90" i="25"/>
  <c r="A88" i="25" l="1"/>
  <c r="G89" i="25"/>
  <c r="F89" i="25"/>
  <c r="E89" i="25"/>
  <c r="F129" i="26" s="1"/>
  <c r="G178" i="26" s="1"/>
  <c r="D89" i="25"/>
  <c r="C89" i="25"/>
  <c r="B89" i="25"/>
  <c r="A87" i="25" l="1"/>
  <c r="G88" i="25"/>
  <c r="F88" i="25"/>
  <c r="E88" i="25"/>
  <c r="F128" i="26" s="1"/>
  <c r="G177" i="26" s="1"/>
  <c r="D88" i="25"/>
  <c r="C88" i="25"/>
  <c r="B88" i="25"/>
  <c r="A86" i="25" l="1"/>
  <c r="G87" i="25"/>
  <c r="F87" i="25"/>
  <c r="E87" i="25"/>
  <c r="F127" i="26" s="1"/>
  <c r="G176" i="26" s="1"/>
  <c r="D87" i="25"/>
  <c r="C87" i="25"/>
  <c r="B87" i="25"/>
  <c r="A85" i="25" l="1"/>
  <c r="G86" i="25"/>
  <c r="F86" i="25"/>
  <c r="E86" i="25"/>
  <c r="F126" i="26" s="1"/>
  <c r="G175" i="26" s="1"/>
  <c r="D86" i="25"/>
  <c r="C86" i="25"/>
  <c r="B86" i="25"/>
  <c r="A84" i="25" l="1"/>
  <c r="G85" i="25"/>
  <c r="F85" i="25"/>
  <c r="E85" i="25"/>
  <c r="F125" i="26" s="1"/>
  <c r="G174" i="26" s="1"/>
  <c r="D85" i="25"/>
  <c r="C85" i="25"/>
  <c r="B85" i="25"/>
  <c r="A83" i="25" l="1"/>
  <c r="G84" i="25"/>
  <c r="F84" i="25"/>
  <c r="E84" i="25"/>
  <c r="F124" i="26" s="1"/>
  <c r="G173" i="26" s="1"/>
  <c r="D84" i="25"/>
  <c r="C84" i="25"/>
  <c r="B84" i="25"/>
  <c r="A82" i="25" l="1"/>
  <c r="G83" i="25"/>
  <c r="F83" i="25"/>
  <c r="E83" i="25"/>
  <c r="F123" i="26" s="1"/>
  <c r="G172" i="26" s="1"/>
  <c r="D83" i="25"/>
  <c r="C83" i="25"/>
  <c r="B83" i="25"/>
  <c r="A81" i="25" l="1"/>
  <c r="G82" i="25"/>
  <c r="F82" i="25"/>
  <c r="E82" i="25"/>
  <c r="F122" i="26" s="1"/>
  <c r="G171" i="26" s="1"/>
  <c r="D82" i="25"/>
  <c r="C82" i="25"/>
  <c r="B82" i="25"/>
  <c r="A80" i="25" l="1"/>
  <c r="G81" i="25"/>
  <c r="F81" i="25"/>
  <c r="E81" i="25"/>
  <c r="F121" i="26" s="1"/>
  <c r="G170" i="26" s="1"/>
  <c r="D81" i="25"/>
  <c r="C81" i="25"/>
  <c r="B81" i="25"/>
  <c r="A79" i="25" l="1"/>
  <c r="G80" i="25"/>
  <c r="F80" i="25"/>
  <c r="E80" i="25"/>
  <c r="F120" i="26" s="1"/>
  <c r="G169" i="26" s="1"/>
  <c r="D80" i="25"/>
  <c r="C80" i="25"/>
  <c r="B80" i="25"/>
  <c r="A78" i="25" l="1"/>
  <c r="G79" i="25"/>
  <c r="F79" i="25"/>
  <c r="E79" i="25"/>
  <c r="F119" i="26" s="1"/>
  <c r="G168" i="26" s="1"/>
  <c r="D79" i="25"/>
  <c r="C79" i="25"/>
  <c r="B79" i="25"/>
  <c r="A77" i="25" l="1"/>
  <c r="G78" i="25"/>
  <c r="F78" i="25"/>
  <c r="E78" i="25"/>
  <c r="F118" i="26" s="1"/>
  <c r="G167" i="26" s="1"/>
  <c r="D78" i="25"/>
  <c r="C78" i="25"/>
  <c r="B78" i="25"/>
  <c r="A76" i="25" l="1"/>
  <c r="G77" i="25"/>
  <c r="F77" i="25"/>
  <c r="E77" i="25"/>
  <c r="F117" i="26" s="1"/>
  <c r="G166" i="26" s="1"/>
  <c r="D77" i="25"/>
  <c r="C77" i="25"/>
  <c r="B77" i="25"/>
  <c r="A75" i="25" l="1"/>
  <c r="G76" i="25"/>
  <c r="F76" i="25"/>
  <c r="E76" i="25"/>
  <c r="F116" i="26" s="1"/>
  <c r="G165" i="26" s="1"/>
  <c r="D76" i="25"/>
  <c r="C76" i="25"/>
  <c r="B76" i="25"/>
  <c r="A74" i="25" l="1"/>
  <c r="G75" i="25"/>
  <c r="F75" i="25"/>
  <c r="E75" i="25"/>
  <c r="F115" i="26" s="1"/>
  <c r="G164" i="26" s="1"/>
  <c r="D75" i="25"/>
  <c r="C75" i="25"/>
  <c r="B75" i="25"/>
  <c r="A73" i="25" l="1"/>
  <c r="G74" i="25"/>
  <c r="F74" i="25"/>
  <c r="E74" i="25"/>
  <c r="F114" i="26" s="1"/>
  <c r="G163" i="26" s="1"/>
  <c r="D74" i="25"/>
  <c r="C74" i="25"/>
  <c r="B74" i="25"/>
  <c r="A72" i="25" l="1"/>
  <c r="G73" i="25"/>
  <c r="F73" i="25"/>
  <c r="E73" i="25"/>
  <c r="F113" i="26" s="1"/>
  <c r="G162" i="26" s="1"/>
  <c r="D73" i="25"/>
  <c r="C73" i="25"/>
  <c r="B73" i="25"/>
  <c r="A71" i="25" l="1"/>
  <c r="G72" i="25"/>
  <c r="F72" i="25"/>
  <c r="E72" i="25"/>
  <c r="F112" i="26" s="1"/>
  <c r="G161" i="26" s="1"/>
  <c r="D72" i="25"/>
  <c r="C72" i="25"/>
  <c r="B72" i="25"/>
  <c r="A70" i="25" l="1"/>
  <c r="G71" i="25"/>
  <c r="F71" i="25"/>
  <c r="E71" i="25"/>
  <c r="F111" i="26" s="1"/>
  <c r="G160" i="26" s="1"/>
  <c r="D71" i="25"/>
  <c r="C71" i="25"/>
  <c r="B71" i="25"/>
  <c r="A69" i="25" l="1"/>
  <c r="G70" i="25"/>
  <c r="F70" i="25"/>
  <c r="E70" i="25"/>
  <c r="F110" i="26" s="1"/>
  <c r="G159" i="26" s="1"/>
  <c r="D70" i="25"/>
  <c r="C70" i="25"/>
  <c r="B70" i="25"/>
  <c r="A68" i="25" l="1"/>
  <c r="G69" i="25"/>
  <c r="F69" i="25"/>
  <c r="E69" i="25"/>
  <c r="F109" i="26" s="1"/>
  <c r="G158" i="26" s="1"/>
  <c r="D69" i="25"/>
  <c r="C69" i="25"/>
  <c r="B69" i="25"/>
  <c r="A67" i="25" l="1"/>
  <c r="G68" i="25"/>
  <c r="F68" i="25"/>
  <c r="E68" i="25"/>
  <c r="F108" i="26" s="1"/>
  <c r="G157" i="26" s="1"/>
  <c r="D68" i="25"/>
  <c r="C68" i="25"/>
  <c r="B68" i="25"/>
  <c r="A66" i="25" l="1"/>
  <c r="G67" i="25"/>
  <c r="F67" i="25"/>
  <c r="E67" i="25"/>
  <c r="F107" i="26" s="1"/>
  <c r="G156" i="26" s="1"/>
  <c r="D67" i="25"/>
  <c r="C67" i="25"/>
  <c r="B67" i="25"/>
  <c r="A65" i="25" l="1"/>
  <c r="G66" i="25"/>
  <c r="F66" i="25"/>
  <c r="E66" i="25"/>
  <c r="F106" i="26" s="1"/>
  <c r="G155" i="26" s="1"/>
  <c r="D66" i="25"/>
  <c r="C66" i="25"/>
  <c r="B66" i="25"/>
  <c r="A64" i="25" l="1"/>
  <c r="G65" i="25"/>
  <c r="F65" i="25"/>
  <c r="E65" i="25"/>
  <c r="F105" i="26" s="1"/>
  <c r="G154" i="26" s="1"/>
  <c r="D65" i="25"/>
  <c r="C65" i="25"/>
  <c r="B65" i="25"/>
  <c r="A63" i="25" l="1"/>
  <c r="G64" i="25"/>
  <c r="F64" i="25"/>
  <c r="E64" i="25"/>
  <c r="F104" i="26" s="1"/>
  <c r="G153" i="26" s="1"/>
  <c r="D64" i="25"/>
  <c r="C64" i="25"/>
  <c r="B64" i="25"/>
  <c r="A62" i="25" l="1"/>
  <c r="G63" i="25"/>
  <c r="F63" i="25"/>
  <c r="E63" i="25"/>
  <c r="F103" i="26" s="1"/>
  <c r="G152" i="26" s="1"/>
  <c r="D63" i="25"/>
  <c r="C63" i="25"/>
  <c r="B63" i="25"/>
  <c r="A61" i="25" l="1"/>
  <c r="G62" i="25"/>
  <c r="F62" i="25"/>
  <c r="E62" i="25"/>
  <c r="F102" i="26" s="1"/>
  <c r="G151" i="26" s="1"/>
  <c r="D62" i="25"/>
  <c r="C62" i="25"/>
  <c r="B62" i="25"/>
  <c r="A60" i="25" l="1"/>
  <c r="G61" i="25"/>
  <c r="F61" i="25"/>
  <c r="E61" i="25"/>
  <c r="F101" i="26" s="1"/>
  <c r="G150" i="26" s="1"/>
  <c r="D61" i="25"/>
  <c r="C61" i="25"/>
  <c r="B61" i="25"/>
  <c r="A59" i="25" l="1"/>
  <c r="G60" i="25"/>
  <c r="F60" i="25"/>
  <c r="E60" i="25"/>
  <c r="F100" i="26" s="1"/>
  <c r="G149" i="26" s="1"/>
  <c r="D60" i="25"/>
  <c r="C60" i="25"/>
  <c r="B60" i="25"/>
  <c r="A58" i="25" l="1"/>
  <c r="G59" i="25"/>
  <c r="F59" i="25"/>
  <c r="E59" i="25"/>
  <c r="F99" i="26" s="1"/>
  <c r="G148" i="26" s="1"/>
  <c r="D59" i="25"/>
  <c r="C59" i="25"/>
  <c r="B59" i="25"/>
  <c r="A57" i="25" l="1"/>
  <c r="G58" i="25"/>
  <c r="F58" i="25"/>
  <c r="E58" i="25"/>
  <c r="F98" i="26" s="1"/>
  <c r="G147" i="26" s="1"/>
  <c r="D58" i="25"/>
  <c r="C58" i="25"/>
  <c r="B58" i="25"/>
  <c r="A56" i="25" l="1"/>
  <c r="G57" i="25"/>
  <c r="F57" i="25"/>
  <c r="E57" i="25"/>
  <c r="F97" i="26" s="1"/>
  <c r="G146" i="26" s="1"/>
  <c r="D57" i="25"/>
  <c r="C57" i="25"/>
  <c r="B57" i="25"/>
  <c r="A55" i="25" l="1"/>
  <c r="G56" i="25"/>
  <c r="F56" i="25"/>
  <c r="E56" i="25"/>
  <c r="F96" i="26" s="1"/>
  <c r="G145" i="26" s="1"/>
  <c r="D56" i="25"/>
  <c r="C56" i="25"/>
  <c r="B56" i="25"/>
  <c r="A54" i="25" l="1"/>
  <c r="G55" i="25"/>
  <c r="F55" i="25"/>
  <c r="E55" i="25"/>
  <c r="F95" i="26" s="1"/>
  <c r="G144" i="26" s="1"/>
  <c r="D55" i="25"/>
  <c r="C55" i="25"/>
  <c r="B55" i="25"/>
  <c r="A53" i="25" l="1"/>
  <c r="G54" i="25"/>
  <c r="F54" i="25"/>
  <c r="E54" i="25"/>
  <c r="F94" i="26" s="1"/>
  <c r="G143" i="26" s="1"/>
  <c r="D54" i="25"/>
  <c r="C54" i="25"/>
  <c r="B54" i="25"/>
  <c r="A52" i="25" l="1"/>
  <c r="G53" i="25"/>
  <c r="F53" i="25"/>
  <c r="E53" i="25"/>
  <c r="F93" i="26" s="1"/>
  <c r="G142" i="26" s="1"/>
  <c r="D53" i="25"/>
  <c r="C53" i="25"/>
  <c r="B53" i="25"/>
  <c r="A51" i="25" l="1"/>
  <c r="G52" i="25"/>
  <c r="F52" i="25"/>
  <c r="E52" i="25"/>
  <c r="F92" i="26" s="1"/>
  <c r="G141" i="26" s="1"/>
  <c r="D52" i="25"/>
  <c r="C52" i="25"/>
  <c r="B52" i="25"/>
  <c r="A50" i="25" l="1"/>
  <c r="G51" i="25"/>
  <c r="F51" i="25"/>
  <c r="E51" i="25"/>
  <c r="F91" i="26" s="1"/>
  <c r="G140" i="26" s="1"/>
  <c r="D51" i="25"/>
  <c r="C51" i="25"/>
  <c r="B51" i="25"/>
  <c r="A49" i="25" l="1"/>
  <c r="G50" i="25"/>
  <c r="F50" i="25"/>
  <c r="E50" i="25"/>
  <c r="F90" i="26" s="1"/>
  <c r="G139" i="26" s="1"/>
  <c r="D50" i="25"/>
  <c r="C50" i="25"/>
  <c r="B50" i="25"/>
  <c r="A48" i="25" l="1"/>
  <c r="G49" i="25"/>
  <c r="F49" i="25"/>
  <c r="E49" i="25"/>
  <c r="F89" i="26" s="1"/>
  <c r="G138" i="26" s="1"/>
  <c r="D49" i="25"/>
  <c r="C49" i="25"/>
  <c r="B49" i="25"/>
  <c r="A47" i="25" l="1"/>
  <c r="G48" i="25"/>
  <c r="F48" i="25"/>
  <c r="E48" i="25"/>
  <c r="F88" i="26" s="1"/>
  <c r="G137" i="26" s="1"/>
  <c r="D48" i="25"/>
  <c r="C48" i="25"/>
  <c r="B48" i="25"/>
  <c r="A46" i="25" l="1"/>
  <c r="G47" i="25"/>
  <c r="F47" i="25"/>
  <c r="E47" i="25"/>
  <c r="F87" i="26" s="1"/>
  <c r="G136" i="26" s="1"/>
  <c r="D47" i="25"/>
  <c r="C47" i="25"/>
  <c r="B47" i="25"/>
  <c r="A45" i="25" l="1"/>
  <c r="G46" i="25"/>
  <c r="F46" i="25"/>
  <c r="E46" i="25"/>
  <c r="F86" i="26" s="1"/>
  <c r="G135" i="26" s="1"/>
  <c r="D46" i="25"/>
  <c r="C46" i="25"/>
  <c r="B46" i="25"/>
  <c r="A44" i="25" l="1"/>
  <c r="G45" i="25"/>
  <c r="F45" i="25"/>
  <c r="E45" i="25"/>
  <c r="F85" i="26" s="1"/>
  <c r="G134" i="26" s="1"/>
  <c r="D45" i="25"/>
  <c r="C45" i="25"/>
  <c r="B45" i="25"/>
  <c r="A43" i="25" l="1"/>
  <c r="G44" i="25"/>
  <c r="F44" i="25"/>
  <c r="E44" i="25"/>
  <c r="F84" i="26" s="1"/>
  <c r="G133" i="26" s="1"/>
  <c r="D44" i="25"/>
  <c r="C44" i="25"/>
  <c r="B44" i="25"/>
  <c r="A42" i="25" l="1"/>
  <c r="G43" i="25"/>
  <c r="F43" i="25"/>
  <c r="E43" i="25"/>
  <c r="F83" i="26" s="1"/>
  <c r="G132" i="26" s="1"/>
  <c r="D43" i="25"/>
  <c r="C43" i="25"/>
  <c r="B43" i="25"/>
  <c r="A41" i="25" l="1"/>
  <c r="G42" i="25"/>
  <c r="F42" i="25"/>
  <c r="E42" i="25"/>
  <c r="F82" i="26" s="1"/>
  <c r="G131" i="26" s="1"/>
  <c r="D42" i="25"/>
  <c r="C42" i="25"/>
  <c r="B42" i="25"/>
  <c r="A40" i="25" l="1"/>
  <c r="G41" i="25"/>
  <c r="F41" i="25"/>
  <c r="E41" i="25"/>
  <c r="D41" i="25"/>
  <c r="C41" i="25"/>
  <c r="B41" i="25"/>
  <c r="F81" i="26" l="1"/>
  <c r="G130" i="26" s="1"/>
  <c r="A39" i="25"/>
  <c r="G40" i="25"/>
  <c r="F40" i="25"/>
  <c r="E40" i="25"/>
  <c r="F80" i="26" s="1"/>
  <c r="D40" i="25"/>
  <c r="C40" i="25"/>
  <c r="B40" i="25"/>
  <c r="G129" i="26" l="1"/>
  <c r="A38" i="25"/>
  <c r="G39" i="25"/>
  <c r="F39" i="25"/>
  <c r="E39" i="25"/>
  <c r="F79" i="26" s="1"/>
  <c r="G128" i="26" s="1"/>
  <c r="D39" i="25"/>
  <c r="C39" i="25"/>
  <c r="B39" i="25"/>
  <c r="A37" i="25" l="1"/>
  <c r="G38" i="25"/>
  <c r="F38" i="25"/>
  <c r="E38" i="25"/>
  <c r="F78" i="26" s="1"/>
  <c r="G127" i="26" s="1"/>
  <c r="D38" i="25"/>
  <c r="C38" i="25"/>
  <c r="B38" i="25"/>
  <c r="A36" i="25" l="1"/>
  <c r="G37" i="25"/>
  <c r="F37" i="25"/>
  <c r="E37" i="25"/>
  <c r="F77" i="26" s="1"/>
  <c r="G126" i="26" s="1"/>
  <c r="D37" i="25"/>
  <c r="C37" i="25"/>
  <c r="B37" i="25"/>
  <c r="A35" i="25" l="1"/>
  <c r="G36" i="25"/>
  <c r="F36" i="25"/>
  <c r="E36" i="25"/>
  <c r="F76" i="26" s="1"/>
  <c r="G125" i="26" s="1"/>
  <c r="D36" i="25"/>
  <c r="C36" i="25"/>
  <c r="B36" i="25"/>
  <c r="A34" i="25" l="1"/>
  <c r="G35" i="25"/>
  <c r="F35" i="25"/>
  <c r="E35" i="25"/>
  <c r="F75" i="26" s="1"/>
  <c r="G124" i="26" s="1"/>
  <c r="D35" i="25"/>
  <c r="C35" i="25"/>
  <c r="B35" i="25"/>
  <c r="A33" i="25" l="1"/>
  <c r="G34" i="25"/>
  <c r="F34" i="25"/>
  <c r="E34" i="25"/>
  <c r="F74" i="26" s="1"/>
  <c r="G123" i="26" s="1"/>
  <c r="D34" i="25"/>
  <c r="C34" i="25"/>
  <c r="B34" i="25"/>
  <c r="A32" i="25" l="1"/>
  <c r="G33" i="25"/>
  <c r="F33" i="25"/>
  <c r="E33" i="25"/>
  <c r="F73" i="26" s="1"/>
  <c r="G122" i="26" s="1"/>
  <c r="D33" i="25"/>
  <c r="C33" i="25"/>
  <c r="B33" i="25"/>
  <c r="A31" i="25" l="1"/>
  <c r="G32" i="25"/>
  <c r="F32" i="25"/>
  <c r="E32" i="25"/>
  <c r="F72" i="26" s="1"/>
  <c r="G121" i="26" s="1"/>
  <c r="D32" i="25"/>
  <c r="C32" i="25"/>
  <c r="B32" i="25"/>
  <c r="A30" i="25" l="1"/>
  <c r="G31" i="25"/>
  <c r="F31" i="25"/>
  <c r="E31" i="25"/>
  <c r="F71" i="26" s="1"/>
  <c r="G120" i="26" s="1"/>
  <c r="D31" i="25"/>
  <c r="C31" i="25"/>
  <c r="B31" i="25"/>
  <c r="A29" i="25" l="1"/>
  <c r="G30" i="25"/>
  <c r="F30" i="25"/>
  <c r="E30" i="25"/>
  <c r="F70" i="26" s="1"/>
  <c r="G119" i="26" s="1"/>
  <c r="D30" i="25"/>
  <c r="C30" i="25"/>
  <c r="B30" i="25"/>
  <c r="A28" i="25" l="1"/>
  <c r="G29" i="25"/>
  <c r="F29" i="25"/>
  <c r="E29" i="25"/>
  <c r="F69" i="26" s="1"/>
  <c r="G118" i="26" s="1"/>
  <c r="D29" i="25"/>
  <c r="C29" i="25"/>
  <c r="B29" i="25"/>
  <c r="A27" i="25" l="1"/>
  <c r="G28" i="25"/>
  <c r="F28" i="25"/>
  <c r="E28" i="25"/>
  <c r="F68" i="26" s="1"/>
  <c r="G117" i="26" s="1"/>
  <c r="D28" i="25"/>
  <c r="C28" i="25"/>
  <c r="B28" i="25"/>
  <c r="A26" i="25" l="1"/>
  <c r="G27" i="25"/>
  <c r="F27" i="25"/>
  <c r="E27" i="25"/>
  <c r="F67" i="26" s="1"/>
  <c r="G116" i="26" s="1"/>
  <c r="D27" i="25"/>
  <c r="C27" i="25"/>
  <c r="B27" i="25"/>
  <c r="A25" i="25" l="1"/>
  <c r="G26" i="25"/>
  <c r="F26" i="25"/>
  <c r="E26" i="25"/>
  <c r="F66" i="26" s="1"/>
  <c r="G115" i="26" s="1"/>
  <c r="D26" i="25"/>
  <c r="C26" i="25"/>
  <c r="B26" i="25"/>
  <c r="A24" i="25" l="1"/>
  <c r="G25" i="25"/>
  <c r="F25" i="25"/>
  <c r="E25" i="25"/>
  <c r="F65" i="26" s="1"/>
  <c r="G114" i="26" s="1"/>
  <c r="D25" i="25"/>
  <c r="C25" i="25"/>
  <c r="B25" i="25"/>
  <c r="A23" i="25" l="1"/>
  <c r="G24" i="25"/>
  <c r="F24" i="25"/>
  <c r="E24" i="25"/>
  <c r="F64" i="26" s="1"/>
  <c r="G113" i="26" s="1"/>
  <c r="D24" i="25"/>
  <c r="C24" i="25"/>
  <c r="B24" i="25"/>
  <c r="A22" i="25" l="1"/>
  <c r="G23" i="25"/>
  <c r="F23" i="25"/>
  <c r="E23" i="25"/>
  <c r="F63" i="26" s="1"/>
  <c r="G112" i="26" s="1"/>
  <c r="D23" i="25"/>
  <c r="C23" i="25"/>
  <c r="B23" i="25"/>
  <c r="A21" i="25" l="1"/>
  <c r="G22" i="25"/>
  <c r="F22" i="25"/>
  <c r="E22" i="25"/>
  <c r="F62" i="26" s="1"/>
  <c r="G111" i="26" s="1"/>
  <c r="D22" i="25"/>
  <c r="C22" i="25"/>
  <c r="B22" i="25"/>
  <c r="A20" i="25" l="1"/>
  <c r="G21" i="25"/>
  <c r="F21" i="25"/>
  <c r="E21" i="25"/>
  <c r="F61" i="26" s="1"/>
  <c r="G110" i="26" s="1"/>
  <c r="D21" i="25"/>
  <c r="C21" i="25"/>
  <c r="B21" i="25"/>
  <c r="A19" i="25" l="1"/>
  <c r="G20" i="25"/>
  <c r="F20" i="25"/>
  <c r="E20" i="25"/>
  <c r="F60" i="26" s="1"/>
  <c r="G109" i="26" s="1"/>
  <c r="D20" i="25"/>
  <c r="C20" i="25"/>
  <c r="B20" i="25"/>
  <c r="A18" i="25" l="1"/>
  <c r="G19" i="25"/>
  <c r="F19" i="25"/>
  <c r="E19" i="25"/>
  <c r="F59" i="26" s="1"/>
  <c r="G108" i="26" s="1"/>
  <c r="D19" i="25"/>
  <c r="C19" i="25"/>
  <c r="B19" i="25"/>
  <c r="A17" i="25" l="1"/>
  <c r="G18" i="25"/>
  <c r="F18" i="25"/>
  <c r="E18" i="25"/>
  <c r="F58" i="26" s="1"/>
  <c r="G107" i="26" s="1"/>
  <c r="D18" i="25"/>
  <c r="C18" i="25"/>
  <c r="B18" i="25"/>
  <c r="A16" i="25" l="1"/>
  <c r="G17" i="25"/>
  <c r="F17" i="25"/>
  <c r="E17" i="25"/>
  <c r="F57" i="26" s="1"/>
  <c r="G106" i="26" s="1"/>
  <c r="D17" i="25"/>
  <c r="C17" i="25"/>
  <c r="B17" i="25"/>
  <c r="A15" i="25" l="1"/>
  <c r="G16" i="25"/>
  <c r="F16" i="25"/>
  <c r="E16" i="25"/>
  <c r="F56" i="26" s="1"/>
  <c r="G105" i="26" s="1"/>
  <c r="D16" i="25"/>
  <c r="C16" i="25"/>
  <c r="B16" i="25"/>
  <c r="A14" i="25" l="1"/>
  <c r="G15" i="25"/>
  <c r="F15" i="25"/>
  <c r="E15" i="25"/>
  <c r="F55" i="26" s="1"/>
  <c r="G104" i="26" s="1"/>
  <c r="D15" i="25"/>
  <c r="C15" i="25"/>
  <c r="B15" i="25"/>
  <c r="A13" i="25" l="1"/>
  <c r="G14" i="25"/>
  <c r="F14" i="25"/>
  <c r="E14" i="25"/>
  <c r="F54" i="26" s="1"/>
  <c r="G103" i="26" s="1"/>
  <c r="D14" i="25"/>
  <c r="C14" i="25"/>
  <c r="B14" i="25"/>
  <c r="A12" i="25" l="1"/>
  <c r="G13" i="25"/>
  <c r="F13" i="25"/>
  <c r="E13" i="25"/>
  <c r="F53" i="26" s="1"/>
  <c r="G102" i="26" s="1"/>
  <c r="D13" i="25"/>
  <c r="C13" i="25"/>
  <c r="B13" i="25"/>
  <c r="A11" i="25" l="1"/>
  <c r="G12" i="25"/>
  <c r="F12" i="25"/>
  <c r="E12" i="25"/>
  <c r="F52" i="26" s="1"/>
  <c r="G101" i="26" s="1"/>
  <c r="D12" i="25"/>
  <c r="C12" i="25"/>
  <c r="B12" i="25"/>
  <c r="A10" i="25" l="1"/>
  <c r="G11" i="25"/>
  <c r="F11" i="25"/>
  <c r="E11" i="25"/>
  <c r="F51" i="26" s="1"/>
  <c r="G100" i="26" s="1"/>
  <c r="D11" i="25"/>
  <c r="C11" i="25"/>
  <c r="B11" i="25"/>
  <c r="A9" i="25" l="1"/>
  <c r="G10" i="25"/>
  <c r="F10" i="25"/>
  <c r="E10" i="25"/>
  <c r="F50" i="26" s="1"/>
  <c r="G99" i="26" s="1"/>
  <c r="D10" i="25"/>
  <c r="C10" i="25"/>
  <c r="B10" i="25"/>
  <c r="A8" i="25" l="1"/>
  <c r="G9" i="25"/>
  <c r="F9" i="25"/>
  <c r="E9" i="25"/>
  <c r="F49" i="26" s="1"/>
  <c r="G98" i="26" s="1"/>
  <c r="D9" i="25"/>
  <c r="C9" i="25"/>
  <c r="B9" i="25"/>
  <c r="A7" i="25" l="1"/>
  <c r="G8" i="25"/>
  <c r="F8" i="25"/>
  <c r="E8" i="25"/>
  <c r="F48" i="26" s="1"/>
  <c r="G97" i="26" s="1"/>
  <c r="D8" i="25"/>
  <c r="C8" i="25"/>
  <c r="B8" i="25"/>
  <c r="A6" i="25" l="1"/>
  <c r="G7" i="25"/>
  <c r="F7" i="25"/>
  <c r="E7" i="25"/>
  <c r="F47" i="26" s="1"/>
  <c r="G96" i="26" s="1"/>
  <c r="D7" i="25"/>
  <c r="C7" i="25"/>
  <c r="B7" i="25"/>
  <c r="A5" i="25" l="1"/>
  <c r="G6" i="25"/>
  <c r="F6" i="25"/>
  <c r="E6" i="25"/>
  <c r="F46" i="26" s="1"/>
  <c r="G95" i="26" s="1"/>
  <c r="D6" i="25"/>
  <c r="C6" i="25"/>
  <c r="B6" i="25"/>
  <c r="A4" i="25" l="1"/>
  <c r="G5" i="25"/>
  <c r="F5" i="25"/>
  <c r="E5" i="25"/>
  <c r="F45" i="26" s="1"/>
  <c r="G94" i="26" s="1"/>
  <c r="D5" i="25"/>
  <c r="C5" i="25"/>
  <c r="B5" i="25"/>
  <c r="A3" i="25" l="1"/>
  <c r="G4" i="25"/>
  <c r="F4" i="25"/>
  <c r="E4" i="25"/>
  <c r="F44" i="26" s="1"/>
  <c r="G93" i="26" s="1"/>
  <c r="D4" i="25"/>
  <c r="C4" i="25"/>
  <c r="B4" i="25"/>
  <c r="A2" i="25" l="1"/>
  <c r="G3" i="25"/>
  <c r="F3" i="25"/>
  <c r="E3" i="25"/>
  <c r="F43" i="26" s="1"/>
  <c r="G92" i="26" s="1"/>
  <c r="D3" i="25"/>
  <c r="C3" i="25"/>
  <c r="B3" i="25"/>
  <c r="G2" i="25" l="1"/>
  <c r="F2" i="25"/>
  <c r="E2" i="25"/>
  <c r="F42" i="26" s="1"/>
  <c r="D2" i="25"/>
  <c r="C2" i="25"/>
  <c r="B2" i="25"/>
  <c r="G91" i="26" l="1"/>
  <c r="G90" i="26"/>
  <c r="G89" i="26"/>
  <c r="G88" i="26"/>
  <c r="G87" i="26"/>
  <c r="G86" i="26"/>
  <c r="G85" i="26"/>
  <c r="G84" i="26"/>
  <c r="G83" i="26"/>
  <c r="G82" i="26"/>
  <c r="G81" i="26"/>
  <c r="G80" i="26"/>
  <c r="G79" i="26"/>
  <c r="G78" i="26"/>
  <c r="G77" i="26"/>
  <c r="G76" i="26"/>
  <c r="G75" i="26"/>
  <c r="G74" i="26"/>
  <c r="G73" i="26"/>
  <c r="G72" i="26"/>
  <c r="G71" i="26"/>
  <c r="G70" i="26"/>
  <c r="G69" i="26"/>
  <c r="G68" i="26"/>
  <c r="G67" i="26"/>
  <c r="G66" i="26"/>
  <c r="G65" i="26"/>
  <c r="G64" i="26"/>
  <c r="G63" i="26"/>
  <c r="G62" i="26"/>
  <c r="G61" i="26"/>
  <c r="G60" i="26"/>
  <c r="G59" i="26"/>
  <c r="G58" i="26"/>
  <c r="G57" i="26"/>
  <c r="G56" i="26"/>
  <c r="G55" i="26"/>
  <c r="G54" i="26"/>
  <c r="G53" i="26"/>
  <c r="G52" i="26"/>
  <c r="G51" i="26"/>
  <c r="B218" i="33" a="1"/>
  <c r="B218" i="33" s="1"/>
  <c r="B55" i="33" a="1"/>
  <c r="B55" i="33" s="1"/>
  <c r="B119" i="33" a="1"/>
  <c r="B119" i="33" s="1"/>
  <c r="B11" i="33" a="1"/>
  <c r="B11" i="33" s="1"/>
  <c r="B75" i="33" a="1"/>
  <c r="B75" i="33" s="1"/>
  <c r="B139" i="33" a="1"/>
  <c r="B139" i="33" s="1"/>
  <c r="B38" i="33" a="1"/>
  <c r="B38" i="33" s="1"/>
  <c r="B102" i="33" a="1"/>
  <c r="B102" i="33" s="1"/>
  <c r="B221" i="33" a="1"/>
  <c r="B221" i="33" s="1"/>
  <c r="B58" i="33" a="1"/>
  <c r="B58" i="33" s="1"/>
  <c r="B122" i="33" a="1"/>
  <c r="B122" i="33" s="1"/>
  <c r="B7" i="33" a="1"/>
  <c r="B7" i="33" s="1"/>
  <c r="B71" i="33" a="1"/>
  <c r="B71" i="33" s="1"/>
  <c r="B135" i="33" a="1"/>
  <c r="B135" i="33" s="1"/>
  <c r="B34" i="33" a="1"/>
  <c r="B34" i="33" s="1"/>
  <c r="B98" i="33" a="1"/>
  <c r="B98" i="33" s="1"/>
  <c r="B217" i="33" a="1"/>
  <c r="B217" i="33" s="1"/>
  <c r="B47" i="33" a="1"/>
  <c r="B47" i="33" s="1"/>
  <c r="B111" i="33" a="1"/>
  <c r="B111" i="33" s="1"/>
  <c r="B10" i="33" a="1"/>
  <c r="B10" i="33" s="1"/>
  <c r="B74" i="33" a="1"/>
  <c r="B74" i="33" s="1"/>
  <c r="B138" i="33" a="1"/>
  <c r="B138" i="33" s="1"/>
  <c r="B190" i="33" a="1"/>
  <c r="B190" i="33" s="1"/>
  <c r="B29" i="29" a="1"/>
  <c r="B29" i="29" s="1"/>
  <c r="B87" i="29" a="1"/>
  <c r="B87" i="29" s="1"/>
  <c r="B151" i="29" a="1"/>
  <c r="B151" i="29" s="1"/>
  <c r="B213" i="31" a="1"/>
  <c r="B213" i="31" s="1"/>
  <c r="B48" i="31" a="1"/>
  <c r="B48" i="31" s="1"/>
  <c r="B112" i="31" a="1"/>
  <c r="B112" i="31" s="1"/>
  <c r="B165" i="33" a="1"/>
  <c r="B165" i="33" s="1"/>
  <c r="B227" i="29" a="1"/>
  <c r="B227" i="29" s="1"/>
  <c r="B64" i="29" a="1"/>
  <c r="B64" i="29" s="1"/>
  <c r="B128" i="29" a="1"/>
  <c r="B128" i="29" s="1"/>
  <c r="B192" i="29" a="1"/>
  <c r="B192" i="29" s="1"/>
  <c r="B22" i="31" a="1"/>
  <c r="B22" i="31" s="1"/>
  <c r="B89" i="31" a="1"/>
  <c r="B89" i="31" s="1"/>
  <c r="B153" i="31" a="1"/>
  <c r="B153" i="31" s="1"/>
  <c r="B166" i="33" a="1"/>
  <c r="B166" i="33" s="1"/>
  <c r="B228" i="29" a="1"/>
  <c r="B228" i="29" s="1"/>
  <c r="B57" i="29" a="1"/>
  <c r="B57" i="29" s="1"/>
  <c r="B121" i="29" a="1"/>
  <c r="B121" i="29" s="1"/>
  <c r="B185" i="29" a="1"/>
  <c r="B185" i="29" s="1"/>
  <c r="B16" i="31" a="1"/>
  <c r="B16" i="31" s="1"/>
  <c r="B82" i="31" a="1"/>
  <c r="B82" i="31" s="1"/>
  <c r="B146" i="31" a="1"/>
  <c r="B146" i="31" s="1"/>
  <c r="B192" i="33" a="1"/>
  <c r="B192" i="33" s="1"/>
  <c r="B31" i="29" a="1"/>
  <c r="B31" i="29" s="1"/>
  <c r="B98" i="29" a="1"/>
  <c r="B98" i="29" s="1"/>
  <c r="B162" i="29" a="1"/>
  <c r="B162" i="29" s="1"/>
  <c r="B224" i="31" a="1"/>
  <c r="B224" i="31" s="1"/>
  <c r="B59" i="31" a="1"/>
  <c r="B59" i="31" s="1"/>
  <c r="B123" i="31" a="1"/>
  <c r="B123" i="31" s="1"/>
  <c r="B148" i="33" a="1"/>
  <c r="B148" i="33" s="1"/>
  <c r="B213" i="29" a="1"/>
  <c r="B213" i="29" s="1"/>
  <c r="B51" i="29" a="1"/>
  <c r="B51" i="29" s="1"/>
  <c r="B115" i="29" a="1"/>
  <c r="B115" i="29" s="1"/>
  <c r="B179" i="29" a="1"/>
  <c r="B179" i="29" s="1"/>
  <c r="B11" i="31" a="1"/>
  <c r="B11" i="31" s="1"/>
  <c r="B76" i="31" a="1"/>
  <c r="B76" i="31" s="1"/>
  <c r="B140" i="31" a="1"/>
  <c r="B140" i="31" s="1"/>
  <c r="B162" i="33" a="1"/>
  <c r="B162" i="33" s="1"/>
  <c r="B225" i="29" a="1"/>
  <c r="B225" i="29" s="1"/>
  <c r="B52" i="29" a="1"/>
  <c r="B52" i="29" s="1"/>
  <c r="B116" i="29" a="1"/>
  <c r="B116" i="29" s="1"/>
  <c r="B180" i="29" a="1"/>
  <c r="B180" i="29" s="1"/>
  <c r="B12" i="31" a="1"/>
  <c r="B12" i="31" s="1"/>
  <c r="B77" i="31" a="1"/>
  <c r="B77" i="31" s="1"/>
  <c r="B156" i="33" a="1"/>
  <c r="B156" i="33" s="1"/>
  <c r="B220" i="29" a="1"/>
  <c r="B220" i="29" s="1"/>
  <c r="B69" i="29" a="1"/>
  <c r="B69" i="29" s="1"/>
  <c r="B133" i="29" a="1"/>
  <c r="B133" i="29" s="1"/>
  <c r="B197" i="29" a="1"/>
  <c r="B197" i="29" s="1"/>
  <c r="B32" i="31" a="1"/>
  <c r="B32" i="31" s="1"/>
  <c r="B102" i="31" a="1"/>
  <c r="B102" i="31" s="1"/>
  <c r="B166" i="31" a="1"/>
  <c r="B166" i="31" s="1"/>
  <c r="B176" i="33" a="1"/>
  <c r="B176" i="33" s="1"/>
  <c r="B15" i="29" a="1"/>
  <c r="B15" i="29" s="1"/>
  <c r="B78" i="29" a="1"/>
  <c r="B78" i="29" s="1"/>
  <c r="B142" i="29" a="1"/>
  <c r="B142" i="29" s="1"/>
  <c r="B204" i="31" a="1"/>
  <c r="B204" i="31" s="1"/>
  <c r="B39" i="31" a="1"/>
  <c r="B39" i="31" s="1"/>
  <c r="B103" i="31" a="1"/>
  <c r="B103" i="31" s="1"/>
  <c r="B133" i="31" a="1"/>
  <c r="B133" i="31" s="1"/>
  <c r="B39" i="32" a="1"/>
  <c r="B39" i="32" s="1"/>
  <c r="B103" i="32" a="1"/>
  <c r="B103" i="32" s="1"/>
  <c r="B167" i="32" a="1"/>
  <c r="B167" i="32" s="1"/>
  <c r="B196" i="31" a="1"/>
  <c r="B196" i="31" s="1"/>
  <c r="B64" i="32" a="1"/>
  <c r="B64" i="32" s="1"/>
  <c r="B128" i="32" a="1"/>
  <c r="B128" i="32" s="1"/>
  <c r="B192" i="32" a="1"/>
  <c r="B192" i="32" s="1"/>
  <c r="B25" i="32" a="1"/>
  <c r="B25" i="32" s="1"/>
  <c r="B89" i="32" a="1"/>
  <c r="B89" i="32" s="1"/>
  <c r="B153" i="32" a="1"/>
  <c r="B153" i="32" s="1"/>
  <c r="B189" i="31" a="1"/>
  <c r="B189" i="31" s="1"/>
  <c r="B50" i="32" a="1"/>
  <c r="B50" i="32" s="1"/>
  <c r="B114" i="32" a="1"/>
  <c r="B114" i="32" s="1"/>
  <c r="B178" i="32" a="1"/>
  <c r="B178" i="32" s="1"/>
  <c r="B11" i="32" a="1"/>
  <c r="B11" i="32" s="1"/>
  <c r="B75" i="32" a="1"/>
  <c r="B75" i="32" s="1"/>
  <c r="B139" i="32" a="1"/>
  <c r="B139" i="32" s="1"/>
  <c r="B181" i="31" a="1"/>
  <c r="B181" i="31" s="1"/>
  <c r="B44" i="32" a="1"/>
  <c r="B44" i="32" s="1"/>
  <c r="B108" i="32" a="1"/>
  <c r="B108" i="32" s="1"/>
  <c r="B172" i="32" a="1"/>
  <c r="B172" i="32" s="1"/>
  <c r="B21" i="32" a="1"/>
  <c r="B21" i="32" s="1"/>
  <c r="B85" i="32" a="1"/>
  <c r="B85" i="32" s="1"/>
  <c r="B149" i="32" a="1"/>
  <c r="B149" i="32" s="1"/>
  <c r="B168" i="31" a="1"/>
  <c r="B168" i="31" s="1"/>
  <c r="B54" i="32" a="1"/>
  <c r="B54" i="32" s="1"/>
  <c r="B118" i="32" a="1"/>
  <c r="B118" i="32" s="1"/>
  <c r="B196" i="32" a="1"/>
  <c r="B196" i="32" s="1"/>
  <c r="B225" i="33" a="1"/>
  <c r="B225" i="33" s="1"/>
  <c r="B62" i="33" a="1"/>
  <c r="B62" i="33" s="1"/>
  <c r="B126" i="33" a="1"/>
  <c r="B126" i="33" s="1"/>
  <c r="B18" i="33" a="1"/>
  <c r="B18" i="33" s="1"/>
  <c r="B82" i="33" a="1"/>
  <c r="B82" i="33" s="1"/>
  <c r="B207" i="33" a="1"/>
  <c r="B207" i="33" s="1"/>
  <c r="B44" i="33" a="1"/>
  <c r="B44" i="33" s="1"/>
  <c r="B108" i="33" a="1"/>
  <c r="B108" i="33" s="1"/>
  <c r="B227" i="33" a="1"/>
  <c r="B227" i="33" s="1"/>
  <c r="B64" i="33" a="1"/>
  <c r="B64" i="33" s="1"/>
  <c r="B128" i="33" a="1"/>
  <c r="B128" i="33" s="1"/>
  <c r="B14" i="33" a="1"/>
  <c r="B14" i="33" s="1"/>
  <c r="B78" i="33" a="1"/>
  <c r="B78" i="33" s="1"/>
  <c r="B203" i="33" a="1"/>
  <c r="B203" i="33" s="1"/>
  <c r="B40" i="33" a="1"/>
  <c r="B40" i="33" s="1"/>
  <c r="B104" i="33" a="1"/>
  <c r="B104" i="33" s="1"/>
  <c r="B223" i="33" a="1"/>
  <c r="B223" i="33" s="1"/>
  <c r="B54" i="33" a="1"/>
  <c r="B54" i="33" s="1"/>
  <c r="B118" i="33" a="1"/>
  <c r="B118" i="33" s="1"/>
  <c r="B16" i="33" a="1"/>
  <c r="B16" i="33" s="1"/>
  <c r="B80" i="33" a="1"/>
  <c r="B80" i="33" s="1"/>
  <c r="B144" i="33" a="1"/>
  <c r="B144" i="33" s="1"/>
  <c r="B196" i="33" a="1"/>
  <c r="B196" i="33" s="1"/>
  <c r="B35" i="29" a="1"/>
  <c r="B35" i="29" s="1"/>
  <c r="B95" i="29" a="1"/>
  <c r="B95" i="29" s="1"/>
  <c r="B159" i="29" a="1"/>
  <c r="B159" i="29" s="1"/>
  <c r="B221" i="31" a="1"/>
  <c r="B221" i="31" s="1"/>
  <c r="B56" i="31" a="1"/>
  <c r="B56" i="31" s="1"/>
  <c r="B120" i="31" a="1"/>
  <c r="B120" i="31" s="1"/>
  <c r="B171" i="33" a="1"/>
  <c r="B171" i="33" s="1"/>
  <c r="B4" i="29" a="1"/>
  <c r="B4" i="29" s="1"/>
  <c r="B72" i="29" a="1"/>
  <c r="B72" i="29" s="1"/>
  <c r="B136" i="29" a="1"/>
  <c r="B136" i="29" s="1"/>
  <c r="B200" i="29" a="1"/>
  <c r="B200" i="29" s="1"/>
  <c r="B28" i="31" a="1"/>
  <c r="B28" i="31" s="1"/>
  <c r="B97" i="31" a="1"/>
  <c r="B97" i="31" s="1"/>
  <c r="B161" i="31" a="1"/>
  <c r="B161" i="31" s="1"/>
  <c r="B172" i="33" a="1"/>
  <c r="B172" i="33" s="1"/>
  <c r="B5" i="29" a="1"/>
  <c r="B5" i="29" s="1"/>
  <c r="B65" i="29" a="1"/>
  <c r="B65" i="29" s="1"/>
  <c r="B129" i="29" a="1"/>
  <c r="B129" i="29" s="1"/>
  <c r="B193" i="29" a="1"/>
  <c r="B193" i="29" s="1"/>
  <c r="B29" i="31" a="1"/>
  <c r="B29" i="31" s="1"/>
  <c r="B90" i="31" a="1"/>
  <c r="B90" i="31" s="1"/>
  <c r="B154" i="31" a="1"/>
  <c r="B154" i="31" s="1"/>
  <c r="B199" i="33" a="1"/>
  <c r="B199" i="33" s="1"/>
  <c r="B38" i="29" a="1"/>
  <c r="B38" i="29" s="1"/>
  <c r="B106" i="29" a="1"/>
  <c r="B106" i="29" s="1"/>
  <c r="B170" i="29" a="1"/>
  <c r="B170" i="29" s="1"/>
  <c r="B4" i="31" a="1"/>
  <c r="B4" i="31" s="1"/>
  <c r="B67" i="31" a="1"/>
  <c r="B67" i="31" s="1"/>
  <c r="B131" i="31" a="1"/>
  <c r="B131" i="31" s="1"/>
  <c r="B161" i="33" a="1"/>
  <c r="B161" i="33" s="1"/>
  <c r="B218" i="29" a="1"/>
  <c r="B218" i="29" s="1"/>
  <c r="B59" i="29" a="1"/>
  <c r="B59" i="29" s="1"/>
  <c r="B123" i="29" a="1"/>
  <c r="B123" i="29" s="1"/>
  <c r="B187" i="29" a="1"/>
  <c r="B187" i="29" s="1"/>
  <c r="B18" i="31" a="1"/>
  <c r="B18" i="31" s="1"/>
  <c r="B84" i="31" a="1"/>
  <c r="B84" i="31" s="1"/>
  <c r="B148" i="31" a="1"/>
  <c r="B148" i="31" s="1"/>
  <c r="B168" i="33" a="1"/>
  <c r="B168" i="33" s="1"/>
  <c r="B230" i="29" a="1"/>
  <c r="B230" i="29" s="1"/>
  <c r="B60" i="29" a="1"/>
  <c r="B60" i="29" s="1"/>
  <c r="B124" i="29" a="1"/>
  <c r="B124" i="29" s="1"/>
  <c r="B188" i="29" a="1"/>
  <c r="B188" i="29" s="1"/>
  <c r="B25" i="31" a="1"/>
  <c r="B25" i="31" s="1"/>
  <c r="B85" i="31" a="1"/>
  <c r="B85" i="31" s="1"/>
  <c r="B169" i="33" a="1"/>
  <c r="B169" i="33" s="1"/>
  <c r="B8" i="29" a="1"/>
  <c r="B8" i="29" s="1"/>
  <c r="B77" i="29" a="1"/>
  <c r="B77" i="29" s="1"/>
  <c r="B141" i="29" a="1"/>
  <c r="B141" i="29" s="1"/>
  <c r="B203" i="31" a="1"/>
  <c r="B203" i="31" s="1"/>
  <c r="B46" i="31" a="1"/>
  <c r="B46" i="31" s="1"/>
  <c r="B110" i="31" a="1"/>
  <c r="B110" i="31" s="1"/>
  <c r="B174" i="31" a="1"/>
  <c r="B174" i="31" s="1"/>
  <c r="B189" i="33" a="1"/>
  <c r="B189" i="33" s="1"/>
  <c r="B22" i="29" a="1"/>
  <c r="B22" i="29" s="1"/>
  <c r="B86" i="29" a="1"/>
  <c r="B86" i="29" s="1"/>
  <c r="B150" i="29" a="1"/>
  <c r="B150" i="29" s="1"/>
  <c r="B212" i="31" a="1"/>
  <c r="B212" i="31" s="1"/>
  <c r="B47" i="31" a="1"/>
  <c r="B47" i="31" s="1"/>
  <c r="B111" i="31" a="1"/>
  <c r="B111" i="31" s="1"/>
  <c r="B170" i="31" a="1"/>
  <c r="B170" i="31" s="1"/>
  <c r="B47" i="32" a="1"/>
  <c r="B47" i="32" s="1"/>
  <c r="B111" i="32" a="1"/>
  <c r="B111" i="32" s="1"/>
  <c r="B175" i="32" a="1"/>
  <c r="B175" i="32" s="1"/>
  <c r="B8" i="32" a="1"/>
  <c r="B8" i="32" s="1"/>
  <c r="B72" i="32" a="1"/>
  <c r="B72" i="32" s="1"/>
  <c r="B136" i="32" a="1"/>
  <c r="B136" i="32" s="1"/>
  <c r="B200" i="32" a="1"/>
  <c r="B200" i="32" s="1"/>
  <c r="B33" i="32" a="1"/>
  <c r="B33" i="32" s="1"/>
  <c r="B97" i="32" a="1"/>
  <c r="B97" i="32" s="1"/>
  <c r="B161" i="32" a="1"/>
  <c r="B161" i="32" s="1"/>
  <c r="B199" i="31" a="1"/>
  <c r="B199" i="31" s="1"/>
  <c r="B58" i="32" a="1"/>
  <c r="B58" i="32" s="1"/>
  <c r="B122" i="32" a="1"/>
  <c r="B122" i="32" s="1"/>
  <c r="B186" i="32" a="1"/>
  <c r="B186" i="32" s="1"/>
  <c r="B19" i="32" a="1"/>
  <c r="B19" i="32" s="1"/>
  <c r="B83" i="32" a="1"/>
  <c r="B83" i="32" s="1"/>
  <c r="B147" i="32" a="1"/>
  <c r="B147" i="32" s="1"/>
  <c r="B192" i="31" a="1"/>
  <c r="B192" i="31" s="1"/>
  <c r="B52" i="32" a="1"/>
  <c r="B52" i="32" s="1"/>
  <c r="B116" i="32" a="1"/>
  <c r="B116" i="32" s="1"/>
  <c r="B180" i="32" a="1"/>
  <c r="B180" i="32" s="1"/>
  <c r="B29" i="32" a="1"/>
  <c r="B29" i="32" s="1"/>
  <c r="B93" i="32" a="1"/>
  <c r="B93" i="32" s="1"/>
  <c r="B157" i="32" a="1"/>
  <c r="B157" i="32" s="1"/>
  <c r="B184" i="31" a="1"/>
  <c r="B184" i="31" s="1"/>
  <c r="B62" i="32" a="1"/>
  <c r="B62" i="32" s="1"/>
  <c r="B126" i="32" a="1"/>
  <c r="B126" i="32" s="1"/>
  <c r="B190" i="32" a="1"/>
  <c r="B190" i="32" s="1"/>
  <c r="B210" i="32" a="1"/>
  <c r="B210" i="32" s="1"/>
  <c r="B212" i="32" a="1"/>
  <c r="B212" i="32" s="1"/>
  <c r="B214" i="32" a="1"/>
  <c r="B214" i="32" s="1"/>
  <c r="B216" i="32" a="1"/>
  <c r="B216" i="32" s="1"/>
  <c r="B4" i="33" a="1"/>
  <c r="B4" i="33" s="1"/>
  <c r="B68" i="33" a="1"/>
  <c r="B68" i="33" s="1"/>
  <c r="B132" i="33" a="1"/>
  <c r="B132" i="33" s="1"/>
  <c r="B24" i="33" a="1"/>
  <c r="B24" i="33" s="1"/>
  <c r="B88" i="33" a="1"/>
  <c r="B88" i="33" s="1"/>
  <c r="B220" i="33" a="1"/>
  <c r="B220" i="33" s="1"/>
  <c r="B57" i="33" a="1"/>
  <c r="B57" i="33" s="1"/>
  <c r="B121" i="33" a="1"/>
  <c r="B121" i="33" s="1"/>
  <c r="B13" i="33" a="1"/>
  <c r="B13" i="33" s="1"/>
  <c r="B77" i="33" a="1"/>
  <c r="B77" i="33" s="1"/>
  <c r="B141" i="33" a="1"/>
  <c r="B141" i="33" s="1"/>
  <c r="B20" i="33" a="1"/>
  <c r="B20" i="33" s="1"/>
  <c r="B84" i="33" a="1"/>
  <c r="B84" i="33" s="1"/>
  <c r="B216" i="33" a="1"/>
  <c r="B216" i="33" s="1"/>
  <c r="B53" i="33" a="1"/>
  <c r="B53" i="33" s="1"/>
  <c r="B117" i="33" a="1"/>
  <c r="B117" i="33" s="1"/>
  <c r="B230" i="33" a="1"/>
  <c r="B230" i="33" s="1"/>
  <c r="B60" i="33" a="1"/>
  <c r="B60" i="33" s="1"/>
  <c r="B124" i="33" a="1"/>
  <c r="B124" i="33" s="1"/>
  <c r="B29" i="33" a="1"/>
  <c r="B29" i="33" s="1"/>
  <c r="B93" i="33" a="1"/>
  <c r="B93" i="33" s="1"/>
  <c r="B142" i="33" a="1"/>
  <c r="B142" i="33" s="1"/>
  <c r="B203" i="29" a="1"/>
  <c r="B203" i="29" s="1"/>
  <c r="B42" i="29" a="1"/>
  <c r="B42" i="29" s="1"/>
  <c r="B103" i="29" a="1"/>
  <c r="B103" i="29" s="1"/>
  <c r="B167" i="29" a="1"/>
  <c r="B167" i="29" s="1"/>
  <c r="B229" i="31" a="1"/>
  <c r="B229" i="31" s="1"/>
  <c r="B64" i="31" a="1"/>
  <c r="B64" i="31" s="1"/>
  <c r="B128" i="31" a="1"/>
  <c r="B128" i="31" s="1"/>
  <c r="B178" i="33" a="1"/>
  <c r="B178" i="33" s="1"/>
  <c r="B17" i="29" a="1"/>
  <c r="B17" i="29" s="1"/>
  <c r="B80" i="29" a="1"/>
  <c r="B80" i="29" s="1"/>
  <c r="B144" i="29" a="1"/>
  <c r="B144" i="29" s="1"/>
  <c r="B206" i="31" a="1"/>
  <c r="B206" i="31" s="1"/>
  <c r="B41" i="31" a="1"/>
  <c r="B41" i="31" s="1"/>
  <c r="B105" i="31" a="1"/>
  <c r="B105" i="31" s="1"/>
  <c r="B169" i="31" a="1"/>
  <c r="B169" i="31" s="1"/>
  <c r="B185" i="33" a="1"/>
  <c r="B185" i="33" s="1"/>
  <c r="B11" i="29" a="1"/>
  <c r="B11" i="29" s="1"/>
  <c r="B73" i="29" a="1"/>
  <c r="B73" i="29" s="1"/>
  <c r="B137" i="29" a="1"/>
  <c r="B137" i="29" s="1"/>
  <c r="B201" i="29" a="1"/>
  <c r="B201" i="29" s="1"/>
  <c r="B35" i="31" a="1"/>
  <c r="B35" i="31" s="1"/>
  <c r="B98" i="31" a="1"/>
  <c r="B98" i="31" s="1"/>
  <c r="B146" i="33" a="1"/>
  <c r="B146" i="33" s="1"/>
  <c r="B212" i="29" a="1"/>
  <c r="B212" i="29" s="1"/>
  <c r="B44" i="29" a="1"/>
  <c r="B44" i="29" s="1"/>
  <c r="B114" i="29" a="1"/>
  <c r="B114" i="29" s="1"/>
  <c r="B178" i="29" a="1"/>
  <c r="B178" i="29" s="1"/>
  <c r="B17" i="31" a="1"/>
  <c r="B17" i="31" s="1"/>
  <c r="B75" i="31" a="1"/>
  <c r="B75" i="31" s="1"/>
  <c r="B139" i="31" a="1"/>
  <c r="B139" i="31" s="1"/>
  <c r="B167" i="33" a="1"/>
  <c r="B167" i="33" s="1"/>
  <c r="B224" i="29" a="1"/>
  <c r="B224" i="29" s="1"/>
  <c r="B67" i="29" a="1"/>
  <c r="B67" i="29" s="1"/>
  <c r="B131" i="29" a="1"/>
  <c r="B131" i="29" s="1"/>
  <c r="B195" i="29" a="1"/>
  <c r="B195" i="29" s="1"/>
  <c r="B24" i="31" a="1"/>
  <c r="B24" i="31" s="1"/>
  <c r="B92" i="31" a="1"/>
  <c r="B92" i="31" s="1"/>
  <c r="B156" i="31" a="1"/>
  <c r="B156" i="31" s="1"/>
  <c r="B181" i="33" a="1"/>
  <c r="B181" i="33" s="1"/>
  <c r="B7" i="29" a="1"/>
  <c r="B7" i="29" s="1"/>
  <c r="B68" i="29" a="1"/>
  <c r="B68" i="29" s="1"/>
  <c r="B132" i="29" a="1"/>
  <c r="B132" i="29" s="1"/>
  <c r="B196" i="29" a="1"/>
  <c r="B196" i="29" s="1"/>
  <c r="B31" i="31" a="1"/>
  <c r="B31" i="31" s="1"/>
  <c r="B93" i="31" a="1"/>
  <c r="B93" i="31" s="1"/>
  <c r="B175" i="33" a="1"/>
  <c r="B175" i="33" s="1"/>
  <c r="B21" i="29" a="1"/>
  <c r="B21" i="29" s="1"/>
  <c r="B85" i="29" a="1"/>
  <c r="B85" i="29" s="1"/>
  <c r="B149" i="29" a="1"/>
  <c r="B149" i="29" s="1"/>
  <c r="B211" i="31" a="1"/>
  <c r="B211" i="31" s="1"/>
  <c r="B54" i="31" a="1"/>
  <c r="B54" i="31" s="1"/>
  <c r="B118" i="31" a="1"/>
  <c r="B118" i="31" s="1"/>
  <c r="B182" i="31" a="1"/>
  <c r="B182" i="31" s="1"/>
  <c r="B195" i="33" a="1"/>
  <c r="B195" i="33" s="1"/>
  <c r="B28" i="29" a="1"/>
  <c r="B28" i="29" s="1"/>
  <c r="B94" i="29" a="1"/>
  <c r="B94" i="29" s="1"/>
  <c r="B158" i="29" a="1"/>
  <c r="B158" i="29" s="1"/>
  <c r="B220" i="31" a="1"/>
  <c r="B220" i="31" s="1"/>
  <c r="B55" i="31" a="1"/>
  <c r="B55" i="31" s="1"/>
  <c r="B119" i="31" a="1"/>
  <c r="B119" i="31" s="1"/>
  <c r="B186" i="31" a="1"/>
  <c r="B186" i="31" s="1"/>
  <c r="B55" i="32" a="1"/>
  <c r="B55" i="32" s="1"/>
  <c r="B119" i="32" a="1"/>
  <c r="B119" i="32" s="1"/>
  <c r="B183" i="32" a="1"/>
  <c r="B183" i="32" s="1"/>
  <c r="B16" i="32" a="1"/>
  <c r="B16" i="32" s="1"/>
  <c r="B80" i="32" a="1"/>
  <c r="B80" i="32" s="1"/>
  <c r="B144" i="32" a="1"/>
  <c r="B144" i="32" s="1"/>
  <c r="B149" i="31" a="1"/>
  <c r="B149" i="31" s="1"/>
  <c r="B41" i="32" a="1"/>
  <c r="B41" i="32" s="1"/>
  <c r="B105" i="32" a="1"/>
  <c r="B105" i="32" s="1"/>
  <c r="B169" i="32" a="1"/>
  <c r="B169" i="32" s="1"/>
  <c r="B3" i="32" a="1"/>
  <c r="B3" i="32" s="1"/>
  <c r="B66" i="32" a="1"/>
  <c r="B66" i="32" s="1"/>
  <c r="B130" i="32" a="1"/>
  <c r="B130" i="32" s="1"/>
  <c r="B194" i="32" a="1"/>
  <c r="B194" i="32" s="1"/>
  <c r="B27" i="32" a="1"/>
  <c r="B27" i="32" s="1"/>
  <c r="B91" i="32" a="1"/>
  <c r="B91" i="32" s="1"/>
  <c r="B155" i="32" a="1"/>
  <c r="B155" i="32" s="1"/>
  <c r="B2" i="31" a="1"/>
  <c r="B2" i="31" s="1"/>
  <c r="B60" i="32" a="1"/>
  <c r="B60" i="32" s="1"/>
  <c r="B124" i="32" a="1"/>
  <c r="B124" i="32" s="1"/>
  <c r="B188" i="32" a="1"/>
  <c r="B188" i="32" s="1"/>
  <c r="B37" i="32" a="1"/>
  <c r="B37" i="32" s="1"/>
  <c r="B101" i="32" a="1"/>
  <c r="B101" i="32" s="1"/>
  <c r="B165" i="32" a="1"/>
  <c r="B165" i="32" s="1"/>
  <c r="B194" i="31" a="1"/>
  <c r="B194" i="31" s="1"/>
  <c r="B70" i="32" a="1"/>
  <c r="B70" i="32" s="1"/>
  <c r="B134" i="32" a="1"/>
  <c r="B134" i="32" s="1"/>
  <c r="B198" i="32" a="1"/>
  <c r="B198" i="32" s="1"/>
  <c r="B218" i="32" a="1"/>
  <c r="B218" i="32" s="1"/>
  <c r="B220" i="32" a="1"/>
  <c r="B220" i="32" s="1"/>
  <c r="B222" i="32" a="1"/>
  <c r="B222" i="32" s="1"/>
  <c r="B224" i="32" a="1"/>
  <c r="B224" i="32" s="1"/>
  <c r="B203" i="32" a="1"/>
  <c r="B203" i="32" s="1"/>
  <c r="B17" i="33" a="1"/>
  <c r="B17" i="33" s="1"/>
  <c r="B81" i="33" a="1"/>
  <c r="B81" i="33" s="1"/>
  <c r="B145" i="33" a="1"/>
  <c r="B145" i="33" s="1"/>
  <c r="B37" i="33" a="1"/>
  <c r="B37" i="33" s="1"/>
  <c r="B101" i="33" a="1"/>
  <c r="B101" i="33" s="1"/>
  <c r="B226" i="33" a="1"/>
  <c r="B226" i="33" s="1"/>
  <c r="B63" i="33" a="1"/>
  <c r="B63" i="33" s="1"/>
  <c r="B127" i="33" a="1"/>
  <c r="B127" i="33" s="1"/>
  <c r="B19" i="33" a="1"/>
  <c r="B19" i="33" s="1"/>
  <c r="B83" i="33" a="1"/>
  <c r="B83" i="33" s="1"/>
  <c r="B147" i="33" a="1"/>
  <c r="B147" i="33" s="1"/>
  <c r="B33" i="33" a="1"/>
  <c r="B33" i="33" s="1"/>
  <c r="B97" i="33" a="1"/>
  <c r="B97" i="33" s="1"/>
  <c r="B222" i="33" a="1"/>
  <c r="B222" i="33" s="1"/>
  <c r="B59" i="33" a="1"/>
  <c r="B59" i="33" s="1"/>
  <c r="B123" i="33" a="1"/>
  <c r="B123" i="33" s="1"/>
  <c r="B9" i="33" a="1"/>
  <c r="B9" i="33" s="1"/>
  <c r="B73" i="33" a="1"/>
  <c r="B73" i="33" s="1"/>
  <c r="B137" i="33" a="1"/>
  <c r="B137" i="33" s="1"/>
  <c r="B35" i="33" a="1"/>
  <c r="B35" i="33" s="1"/>
  <c r="B99" i="33" a="1"/>
  <c r="B99" i="33" s="1"/>
  <c r="B151" i="33" a="1"/>
  <c r="B151" i="33" s="1"/>
  <c r="B216" i="29" a="1"/>
  <c r="B216" i="29" s="1"/>
  <c r="B48" i="29" a="1"/>
  <c r="B48" i="29" s="1"/>
  <c r="B111" i="29" a="1"/>
  <c r="B111" i="29" s="1"/>
  <c r="B175" i="29" a="1"/>
  <c r="B175" i="29" s="1"/>
  <c r="B8" i="31" a="1"/>
  <c r="B8" i="31" s="1"/>
  <c r="B72" i="31" a="1"/>
  <c r="B72" i="31" s="1"/>
  <c r="B136" i="31" a="1"/>
  <c r="B136" i="31" s="1"/>
  <c r="B184" i="33" a="1"/>
  <c r="B184" i="33" s="1"/>
  <c r="B23" i="29" a="1"/>
  <c r="B23" i="29" s="1"/>
  <c r="B88" i="29" a="1"/>
  <c r="B88" i="29" s="1"/>
  <c r="B152" i="29" a="1"/>
  <c r="B152" i="29" s="1"/>
  <c r="B214" i="31" a="1"/>
  <c r="B214" i="31" s="1"/>
  <c r="B49" i="31" a="1"/>
  <c r="B49" i="31" s="1"/>
  <c r="B113" i="31" a="1"/>
  <c r="B113" i="31" s="1"/>
  <c r="B177" i="31" a="1"/>
  <c r="B177" i="31" s="1"/>
  <c r="B191" i="33" a="1"/>
  <c r="B191" i="33" s="1"/>
  <c r="B18" i="29" a="1"/>
  <c r="B18" i="29" s="1"/>
  <c r="B81" i="29" a="1"/>
  <c r="B81" i="29" s="1"/>
  <c r="B145" i="29" a="1"/>
  <c r="B145" i="29" s="1"/>
  <c r="B207" i="31" a="1"/>
  <c r="B207" i="31" s="1"/>
  <c r="B42" i="31" a="1"/>
  <c r="B42" i="31" s="1"/>
  <c r="B106" i="31" a="1"/>
  <c r="B106" i="31" s="1"/>
  <c r="B154" i="33" a="1"/>
  <c r="B154" i="33" s="1"/>
  <c r="B223" i="29" a="1"/>
  <c r="B223" i="29" s="1"/>
  <c r="B58" i="29" a="1"/>
  <c r="B58" i="29" s="1"/>
  <c r="B122" i="29" a="1"/>
  <c r="B122" i="29" s="1"/>
  <c r="B186" i="29" a="1"/>
  <c r="B186" i="29" s="1"/>
  <c r="B23" i="31" a="1"/>
  <c r="B23" i="31" s="1"/>
  <c r="B83" i="31" a="1"/>
  <c r="B83" i="31" s="1"/>
  <c r="B147" i="31" a="1"/>
  <c r="B147" i="31" s="1"/>
  <c r="B174" i="33" a="1"/>
  <c r="B174" i="33" s="1"/>
  <c r="B13" i="29" a="1"/>
  <c r="B13" i="29" s="1"/>
  <c r="B75" i="29" a="1"/>
  <c r="B75" i="29" s="1"/>
  <c r="B139" i="29" a="1"/>
  <c r="B139" i="29" s="1"/>
  <c r="B201" i="31" a="1"/>
  <c r="B201" i="31" s="1"/>
  <c r="B37" i="31" a="1"/>
  <c r="B37" i="31" s="1"/>
  <c r="B100" i="31" a="1"/>
  <c r="B100" i="31" s="1"/>
  <c r="B164" i="31" a="1"/>
  <c r="B164" i="31" s="1"/>
  <c r="B187" i="33" a="1"/>
  <c r="B187" i="33" s="1"/>
  <c r="B14" i="29" a="1"/>
  <c r="B14" i="29" s="1"/>
  <c r="B76" i="29" a="1"/>
  <c r="B76" i="29" s="1"/>
  <c r="B140" i="29" a="1"/>
  <c r="B140" i="29" s="1"/>
  <c r="B202" i="31" a="1"/>
  <c r="B202" i="31" s="1"/>
  <c r="B38" i="31" a="1"/>
  <c r="B38" i="31" s="1"/>
  <c r="B101" i="31" a="1"/>
  <c r="B101" i="31" s="1"/>
  <c r="B182" i="33" a="1"/>
  <c r="B182" i="33" s="1"/>
  <c r="B27" i="29" a="1"/>
  <c r="B27" i="29" s="1"/>
  <c r="B93" i="29" a="1"/>
  <c r="B93" i="29" s="1"/>
  <c r="B157" i="29" a="1"/>
  <c r="B157" i="29" s="1"/>
  <c r="B219" i="31" a="1"/>
  <c r="B219" i="31" s="1"/>
  <c r="B62" i="31" a="1"/>
  <c r="B62" i="31" s="1"/>
  <c r="B126" i="31" a="1"/>
  <c r="B126" i="31" s="1"/>
  <c r="B190" i="31" a="1"/>
  <c r="B190" i="31" s="1"/>
  <c r="B202" i="29" a="1"/>
  <c r="B202" i="29" s="1"/>
  <c r="B41" i="29" a="1"/>
  <c r="B41" i="29" s="1"/>
  <c r="B102" i="29" a="1"/>
  <c r="B102" i="29" s="1"/>
  <c r="B166" i="29" a="1"/>
  <c r="B166" i="29" s="1"/>
  <c r="B228" i="31" a="1"/>
  <c r="B228" i="31" s="1"/>
  <c r="B63" i="31" a="1"/>
  <c r="B63" i="31" s="1"/>
  <c r="B127" i="31" a="1"/>
  <c r="B127" i="31" s="1"/>
  <c r="B195" i="31" a="1"/>
  <c r="B195" i="31" s="1"/>
  <c r="B63" i="32" a="1"/>
  <c r="B63" i="32" s="1"/>
  <c r="B127" i="32" a="1"/>
  <c r="B127" i="32" s="1"/>
  <c r="B191" i="32" a="1"/>
  <c r="B191" i="32" s="1"/>
  <c r="B24" i="32" a="1"/>
  <c r="B24" i="32" s="1"/>
  <c r="B88" i="32" a="1"/>
  <c r="B88" i="32" s="1"/>
  <c r="B152" i="32" a="1"/>
  <c r="B152" i="32" s="1"/>
  <c r="B175" i="31" a="1"/>
  <c r="B175" i="31" s="1"/>
  <c r="B49" i="32" a="1"/>
  <c r="B49" i="32" s="1"/>
  <c r="B113" i="32" a="1"/>
  <c r="B113" i="32" s="1"/>
  <c r="B177" i="32" a="1"/>
  <c r="B177" i="32" s="1"/>
  <c r="B10" i="32" a="1"/>
  <c r="B10" i="32" s="1"/>
  <c r="B74" i="32" a="1"/>
  <c r="B74" i="32" s="1"/>
  <c r="B138" i="32" a="1"/>
  <c r="B138" i="32" s="1"/>
  <c r="B162" i="31" a="1"/>
  <c r="B162" i="31" s="1"/>
  <c r="B35" i="32" a="1"/>
  <c r="B35" i="32" s="1"/>
  <c r="B99" i="32" a="1"/>
  <c r="B99" i="32" s="1"/>
  <c r="B163" i="32" a="1"/>
  <c r="B163" i="32" s="1"/>
  <c r="B5" i="32" a="1"/>
  <c r="B5" i="32" s="1"/>
  <c r="B68" i="32" a="1"/>
  <c r="B68" i="32" s="1"/>
  <c r="B132" i="32" a="1"/>
  <c r="B132" i="32" s="1"/>
  <c r="B167" i="31" a="1"/>
  <c r="B167" i="31" s="1"/>
  <c r="B45" i="32" a="1"/>
  <c r="B45" i="32" s="1"/>
  <c r="B109" i="32" a="1"/>
  <c r="B109" i="32" s="1"/>
  <c r="B173" i="32" a="1"/>
  <c r="B173" i="32" s="1"/>
  <c r="B14" i="32" a="1"/>
  <c r="B14" i="32" s="1"/>
  <c r="B78" i="32" a="1"/>
  <c r="B78" i="32" s="1"/>
  <c r="B142" i="32" a="1"/>
  <c r="B142" i="32" s="1"/>
  <c r="B206" i="32" a="1"/>
  <c r="B206" i="32" s="1"/>
  <c r="B226" i="32" a="1"/>
  <c r="B226" i="32" s="1"/>
  <c r="B228" i="32" a="1"/>
  <c r="B228" i="32" s="1"/>
  <c r="B230" i="32" a="1"/>
  <c r="B230" i="32" s="1"/>
  <c r="B207" i="32" a="1"/>
  <c r="B207" i="32" s="1"/>
  <c r="B23" i="33" a="1"/>
  <c r="B23" i="33" s="1"/>
  <c r="B87" i="33" a="1"/>
  <c r="B87" i="33" s="1"/>
  <c r="B206" i="33" a="1"/>
  <c r="B206" i="33" s="1"/>
  <c r="B43" i="33" a="1"/>
  <c r="B43" i="33" s="1"/>
  <c r="B107" i="33" a="1"/>
  <c r="B107" i="33" s="1"/>
  <c r="B6" i="33" a="1"/>
  <c r="B6" i="33" s="1"/>
  <c r="B70" i="33" a="1"/>
  <c r="B70" i="33" s="1"/>
  <c r="B134" i="33" a="1"/>
  <c r="B134" i="33" s="1"/>
  <c r="B26" i="33" a="1"/>
  <c r="B26" i="33" s="1"/>
  <c r="B90" i="33" a="1"/>
  <c r="B90" i="33" s="1"/>
  <c r="B202" i="33" a="1"/>
  <c r="B202" i="33" s="1"/>
  <c r="B39" i="33" a="1"/>
  <c r="B39" i="33" s="1"/>
  <c r="B103" i="33" a="1"/>
  <c r="B103" i="33" s="1"/>
  <c r="B229" i="33" a="1"/>
  <c r="B229" i="33" s="1"/>
  <c r="B66" i="33" a="1"/>
  <c r="B66" i="33" s="1"/>
  <c r="B130" i="33" a="1"/>
  <c r="B130" i="33" s="1"/>
  <c r="B15" i="33" a="1"/>
  <c r="B15" i="33" s="1"/>
  <c r="B79" i="33" a="1"/>
  <c r="B79" i="33" s="1"/>
  <c r="B205" i="33" a="1"/>
  <c r="B205" i="33" s="1"/>
  <c r="B42" i="33" a="1"/>
  <c r="B42" i="33" s="1"/>
  <c r="B106" i="33" a="1"/>
  <c r="B106" i="33" s="1"/>
  <c r="B158" i="33" a="1"/>
  <c r="B158" i="33" s="1"/>
  <c r="B226" i="29" a="1"/>
  <c r="B226" i="29" s="1"/>
  <c r="B55" i="29" a="1"/>
  <c r="B55" i="29" s="1"/>
  <c r="B119" i="29" a="1"/>
  <c r="B119" i="29" s="1"/>
  <c r="B183" i="29" a="1"/>
  <c r="B183" i="29" s="1"/>
  <c r="B21" i="31" a="1"/>
  <c r="B21" i="31" s="1"/>
  <c r="B80" i="31" a="1"/>
  <c r="B80" i="31" s="1"/>
  <c r="B144" i="31" a="1"/>
  <c r="B144" i="31" s="1"/>
  <c r="B197" i="33" a="1"/>
  <c r="B197" i="33" s="1"/>
  <c r="B30" i="29" a="1"/>
  <c r="B30" i="29" s="1"/>
  <c r="B96" i="29" a="1"/>
  <c r="B96" i="29" s="1"/>
  <c r="B160" i="29" a="1"/>
  <c r="B160" i="29" s="1"/>
  <c r="B222" i="31" a="1"/>
  <c r="B222" i="31" s="1"/>
  <c r="B57" i="31" a="1"/>
  <c r="B57" i="31" s="1"/>
  <c r="B121" i="31" a="1"/>
  <c r="B121" i="31" s="1"/>
  <c r="B185" i="31" a="1"/>
  <c r="B185" i="31" s="1"/>
  <c r="B198" i="33" a="1"/>
  <c r="B198" i="33" s="1"/>
  <c r="B24" i="29" a="1"/>
  <c r="B24" i="29" s="1"/>
  <c r="B89" i="29" a="1"/>
  <c r="B89" i="29" s="1"/>
  <c r="B153" i="29" a="1"/>
  <c r="B153" i="29" s="1"/>
  <c r="B215" i="31" a="1"/>
  <c r="B215" i="31" s="1"/>
  <c r="B50" i="31" a="1"/>
  <c r="B50" i="31" s="1"/>
  <c r="B114" i="31" a="1"/>
  <c r="B114" i="31" s="1"/>
  <c r="B160" i="33" a="1"/>
  <c r="B160" i="33" s="1"/>
  <c r="B229" i="29" a="1"/>
  <c r="B229" i="29" s="1"/>
  <c r="B66" i="29" a="1"/>
  <c r="B66" i="29" s="1"/>
  <c r="B130" i="29" a="1"/>
  <c r="B130" i="29" s="1"/>
  <c r="B194" i="29" a="1"/>
  <c r="B194" i="29" s="1"/>
  <c r="B30" i="31" a="1"/>
  <c r="B30" i="31" s="1"/>
  <c r="B91" i="31" a="1"/>
  <c r="B91" i="31" s="1"/>
  <c r="B155" i="31" a="1"/>
  <c r="B155" i="31" s="1"/>
  <c r="B180" i="33" a="1"/>
  <c r="B180" i="33" s="1"/>
  <c r="B19" i="29" a="1"/>
  <c r="B19" i="29" s="1"/>
  <c r="B83" i="29" a="1"/>
  <c r="B83" i="29" s="1"/>
  <c r="B147" i="29" a="1"/>
  <c r="B147" i="29" s="1"/>
  <c r="B209" i="31" a="1"/>
  <c r="B209" i="31" s="1"/>
  <c r="B44" i="31" a="1"/>
  <c r="B44" i="31" s="1"/>
  <c r="B108" i="31" a="1"/>
  <c r="B108" i="31" s="1"/>
  <c r="B172" i="31" a="1"/>
  <c r="B172" i="31" s="1"/>
  <c r="B194" i="33" a="1"/>
  <c r="B194" i="33" s="1"/>
  <c r="B20" i="29" a="1"/>
  <c r="B20" i="29" s="1"/>
  <c r="B84" i="29" a="1"/>
  <c r="B84" i="29" s="1"/>
  <c r="B148" i="29" a="1"/>
  <c r="B148" i="29" s="1"/>
  <c r="B210" i="31" a="1"/>
  <c r="B210" i="31" s="1"/>
  <c r="B45" i="31" a="1"/>
  <c r="B45" i="31" s="1"/>
  <c r="B109" i="31" a="1"/>
  <c r="B109" i="31" s="1"/>
  <c r="B188" i="33" a="1"/>
  <c r="B188" i="33" s="1"/>
  <c r="B34" i="29" a="1"/>
  <c r="B34" i="29" s="1"/>
  <c r="B101" i="29" a="1"/>
  <c r="B101" i="29" s="1"/>
  <c r="B165" i="29" a="1"/>
  <c r="B165" i="29" s="1"/>
  <c r="B227" i="31" a="1"/>
  <c r="B227" i="31" s="1"/>
  <c r="B70" i="31" a="1"/>
  <c r="B70" i="31" s="1"/>
  <c r="B134" i="31" a="1"/>
  <c r="B134" i="31" s="1"/>
  <c r="B198" i="31" a="1"/>
  <c r="B198" i="31" s="1"/>
  <c r="B209" i="29" a="1"/>
  <c r="B209" i="29" s="1"/>
  <c r="B47" i="29" a="1"/>
  <c r="B47" i="29" s="1"/>
  <c r="B110" i="29" a="1"/>
  <c r="B110" i="29" s="1"/>
  <c r="B174" i="29" a="1"/>
  <c r="B174" i="29" s="1"/>
  <c r="B7" i="31" a="1"/>
  <c r="B7" i="31" s="1"/>
  <c r="B71" i="31" a="1"/>
  <c r="B71" i="31" s="1"/>
  <c r="B135" i="31" a="1"/>
  <c r="B135" i="31" s="1"/>
  <c r="B7" i="32" a="1"/>
  <c r="B7" i="32" s="1"/>
  <c r="B71" i="32" a="1"/>
  <c r="B71" i="32" s="1"/>
  <c r="B135" i="32" a="1"/>
  <c r="B135" i="32" s="1"/>
  <c r="B199" i="32" a="1"/>
  <c r="B199" i="32" s="1"/>
  <c r="B32" i="32" a="1"/>
  <c r="B32" i="32" s="1"/>
  <c r="B96" i="32" a="1"/>
  <c r="B96" i="32" s="1"/>
  <c r="B160" i="32" a="1"/>
  <c r="B160" i="32" s="1"/>
  <c r="B188" i="31" a="1"/>
  <c r="B188" i="31" s="1"/>
  <c r="B57" i="32" a="1"/>
  <c r="B57" i="32" s="1"/>
  <c r="B121" i="32" a="1"/>
  <c r="B121" i="32" s="1"/>
  <c r="B185" i="32" a="1"/>
  <c r="B185" i="32" s="1"/>
  <c r="B18" i="32" a="1"/>
  <c r="B18" i="32" s="1"/>
  <c r="B82" i="32" a="1"/>
  <c r="B82" i="32" s="1"/>
  <c r="B146" i="32" a="1"/>
  <c r="B146" i="32" s="1"/>
  <c r="B178" i="31" a="1"/>
  <c r="B178" i="31" s="1"/>
  <c r="B43" i="32" a="1"/>
  <c r="B43" i="32" s="1"/>
  <c r="B107" i="32" a="1"/>
  <c r="B107" i="32" s="1"/>
  <c r="B171" i="32" a="1"/>
  <c r="B171" i="32" s="1"/>
  <c r="B12" i="32" a="1"/>
  <c r="B12" i="32" s="1"/>
  <c r="B76" i="32" a="1"/>
  <c r="B76" i="32" s="1"/>
  <c r="B140" i="32" a="1"/>
  <c r="B140" i="32" s="1"/>
  <c r="B183" i="31" a="1"/>
  <c r="B183" i="31" s="1"/>
  <c r="B53" i="32" a="1"/>
  <c r="B53" i="32" s="1"/>
  <c r="B117" i="32" a="1"/>
  <c r="B117" i="32" s="1"/>
  <c r="B181" i="32" a="1"/>
  <c r="B181" i="32" s="1"/>
  <c r="B22" i="32" a="1"/>
  <c r="B22" i="32" s="1"/>
  <c r="B86" i="32" a="1"/>
  <c r="B86" i="32" s="1"/>
  <c r="B150" i="32" a="1"/>
  <c r="B150" i="32" s="1"/>
  <c r="B195" i="32" a="1"/>
  <c r="B195" i="32" s="1"/>
  <c r="B201" i="32" a="1"/>
  <c r="B201" i="32" s="1"/>
  <c r="B182" i="32" a="1"/>
  <c r="B182" i="32" s="1"/>
  <c r="B30" i="33" a="1"/>
  <c r="B30" i="33" s="1"/>
  <c r="B94" i="33" a="1"/>
  <c r="B94" i="33" s="1"/>
  <c r="B213" i="33" a="1"/>
  <c r="B213" i="33" s="1"/>
  <c r="B50" i="33" a="1"/>
  <c r="B50" i="33" s="1"/>
  <c r="B114" i="33" a="1"/>
  <c r="B114" i="33" s="1"/>
  <c r="B12" i="33" a="1"/>
  <c r="B12" i="33" s="1"/>
  <c r="B76" i="33" a="1"/>
  <c r="B76" i="33" s="1"/>
  <c r="B140" i="33" a="1"/>
  <c r="B140" i="33" s="1"/>
  <c r="B32" i="33" a="1"/>
  <c r="B32" i="33" s="1"/>
  <c r="B96" i="33" a="1"/>
  <c r="B96" i="33" s="1"/>
  <c r="B209" i="33" a="1"/>
  <c r="B209" i="33" s="1"/>
  <c r="B46" i="33" a="1"/>
  <c r="B46" i="33" s="1"/>
  <c r="B110" i="33" a="1"/>
  <c r="B110" i="33" s="1"/>
  <c r="B8" i="33" a="1"/>
  <c r="B8" i="33" s="1"/>
  <c r="B72" i="33" a="1"/>
  <c r="B72" i="33" s="1"/>
  <c r="B136" i="33" a="1"/>
  <c r="B136" i="33" s="1"/>
  <c r="B22" i="33" a="1"/>
  <c r="B22" i="33" s="1"/>
  <c r="B86" i="33" a="1"/>
  <c r="B86" i="33" s="1"/>
  <c r="B211" i="33" a="1"/>
  <c r="B211" i="33" s="1"/>
  <c r="B48" i="33" a="1"/>
  <c r="B48" i="33" s="1"/>
  <c r="B112" i="33" a="1"/>
  <c r="B112" i="33" s="1"/>
  <c r="B164" i="33" a="1"/>
  <c r="B164" i="33" s="1"/>
  <c r="B3" i="29" a="1"/>
  <c r="B3" i="29" s="1"/>
  <c r="B63" i="29" a="1"/>
  <c r="B63" i="29" s="1"/>
  <c r="B127" i="29" a="1"/>
  <c r="B127" i="29" s="1"/>
  <c r="B191" i="29" a="1"/>
  <c r="B191" i="29" s="1"/>
  <c r="B27" i="31" a="1"/>
  <c r="B27" i="31" s="1"/>
  <c r="B88" i="31" a="1"/>
  <c r="B88" i="31" s="1"/>
  <c r="B152" i="31" a="1"/>
  <c r="B152" i="31" s="1"/>
  <c r="B204" i="29" a="1"/>
  <c r="B204" i="29" s="1"/>
  <c r="B36" i="29" a="1"/>
  <c r="B36" i="29" s="1"/>
  <c r="B104" i="29" a="1"/>
  <c r="B104" i="29" s="1"/>
  <c r="B168" i="29" a="1"/>
  <c r="B168" i="29" s="1"/>
  <c r="B230" i="31" a="1"/>
  <c r="B230" i="31" s="1"/>
  <c r="B65" i="31" a="1"/>
  <c r="B65" i="31" s="1"/>
  <c r="B129" i="31" a="1"/>
  <c r="B129" i="31" s="1"/>
  <c r="B143" i="33" a="1"/>
  <c r="B143" i="33" s="1"/>
  <c r="B205" i="29" a="1"/>
  <c r="B205" i="29" s="1"/>
  <c r="B37" i="29" a="1"/>
  <c r="B37" i="29" s="1"/>
  <c r="B97" i="29" a="1"/>
  <c r="B97" i="29" s="1"/>
  <c r="B161" i="29" a="1"/>
  <c r="B161" i="29" s="1"/>
  <c r="B223" i="31" a="1"/>
  <c r="B223" i="31" s="1"/>
  <c r="B58" i="31" a="1"/>
  <c r="B58" i="31" s="1"/>
  <c r="B122" i="31" a="1"/>
  <c r="B122" i="31" s="1"/>
  <c r="B173" i="33" a="1"/>
  <c r="B173" i="33" s="1"/>
  <c r="B6" i="29" a="1"/>
  <c r="B6" i="29" s="1"/>
  <c r="B74" i="29" a="1"/>
  <c r="B74" i="29" s="1"/>
  <c r="B138" i="29" a="1"/>
  <c r="B138" i="29" s="1"/>
  <c r="B2" i="29" a="1"/>
  <c r="B2" i="29" s="1"/>
  <c r="B36" i="31" a="1"/>
  <c r="B36" i="31" s="1"/>
  <c r="B99" i="31" a="1"/>
  <c r="B99" i="31" s="1"/>
  <c r="B163" i="31" a="1"/>
  <c r="B163" i="31" s="1"/>
  <c r="B193" i="33" a="1"/>
  <c r="B193" i="33" s="1"/>
  <c r="B26" i="29" a="1"/>
  <c r="B26" i="29" s="1"/>
  <c r="B91" i="29" a="1"/>
  <c r="B91" i="29" s="1"/>
  <c r="B155" i="29" a="1"/>
  <c r="B155" i="29" s="1"/>
  <c r="B217" i="31" a="1"/>
  <c r="B217" i="31" s="1"/>
  <c r="B52" i="31" a="1"/>
  <c r="B52" i="31" s="1"/>
  <c r="B116" i="31" a="1"/>
  <c r="B116" i="31" s="1"/>
  <c r="B180" i="31" a="1"/>
  <c r="B180" i="31" s="1"/>
  <c r="B201" i="33" a="1"/>
  <c r="B201" i="33" s="1"/>
  <c r="B33" i="29" a="1"/>
  <c r="B33" i="29" s="1"/>
  <c r="B92" i="29" a="1"/>
  <c r="B92" i="29" s="1"/>
  <c r="B156" i="29" a="1"/>
  <c r="B156" i="29" s="1"/>
  <c r="B218" i="31" a="1"/>
  <c r="B218" i="31" s="1"/>
  <c r="B53" i="31" a="1"/>
  <c r="B53" i="31" s="1"/>
  <c r="B117" i="31" a="1"/>
  <c r="B117" i="31" s="1"/>
  <c r="B2" i="33" a="1"/>
  <c r="B2" i="33" s="1"/>
  <c r="B40" i="29" a="1"/>
  <c r="B40" i="29" s="1"/>
  <c r="B109" i="29" a="1"/>
  <c r="B109" i="29" s="1"/>
  <c r="B173" i="29" a="1"/>
  <c r="B173" i="29" s="1"/>
  <c r="B13" i="31" a="1"/>
  <c r="B13" i="31" s="1"/>
  <c r="B78" i="31" a="1"/>
  <c r="B78" i="31" s="1"/>
  <c r="B142" i="31" a="1"/>
  <c r="B142" i="31" s="1"/>
  <c r="B157" i="33" a="1"/>
  <c r="B157" i="33" s="1"/>
  <c r="B215" i="29" a="1"/>
  <c r="B215" i="29" s="1"/>
  <c r="B54" i="29" a="1"/>
  <c r="B54" i="29" s="1"/>
  <c r="B118" i="29" a="1"/>
  <c r="B118" i="29" s="1"/>
  <c r="B182" i="29" a="1"/>
  <c r="B182" i="29" s="1"/>
  <c r="B14" i="31" a="1"/>
  <c r="B14" i="31" s="1"/>
  <c r="B79" i="31" a="1"/>
  <c r="B79" i="31" s="1"/>
  <c r="B143" i="31" a="1"/>
  <c r="B143" i="31" s="1"/>
  <c r="B15" i="32" a="1"/>
  <c r="B15" i="32" s="1"/>
  <c r="B79" i="32" a="1"/>
  <c r="B79" i="32" s="1"/>
  <c r="B143" i="32" a="1"/>
  <c r="B143" i="32" s="1"/>
  <c r="B141" i="31" a="1"/>
  <c r="B141" i="31" s="1"/>
  <c r="B40" i="32" a="1"/>
  <c r="B40" i="32" s="1"/>
  <c r="B104" i="32" a="1"/>
  <c r="B104" i="32" s="1"/>
  <c r="B168" i="32" a="1"/>
  <c r="B168" i="32" s="1"/>
  <c r="B197" i="31" a="1"/>
  <c r="B197" i="31" s="1"/>
  <c r="B65" i="32" a="1"/>
  <c r="B65" i="32" s="1"/>
  <c r="B129" i="32" a="1"/>
  <c r="B129" i="32" s="1"/>
  <c r="B193" i="32" a="1"/>
  <c r="B193" i="32" s="1"/>
  <c r="B26" i="32" a="1"/>
  <c r="B26" i="32" s="1"/>
  <c r="B90" i="32" a="1"/>
  <c r="B90" i="32" s="1"/>
  <c r="B154" i="32" a="1"/>
  <c r="B154" i="32" s="1"/>
  <c r="B191" i="31" a="1"/>
  <c r="B191" i="31" s="1"/>
  <c r="B51" i="32" a="1"/>
  <c r="B51" i="32" s="1"/>
  <c r="B115" i="32" a="1"/>
  <c r="B115" i="32" s="1"/>
  <c r="B179" i="32" a="1"/>
  <c r="B179" i="32" s="1"/>
  <c r="B20" i="32" a="1"/>
  <c r="B20" i="32" s="1"/>
  <c r="B84" i="32" a="1"/>
  <c r="B84" i="32" s="1"/>
  <c r="B148" i="32" a="1"/>
  <c r="B148" i="32" s="1"/>
  <c r="B193" i="31" a="1"/>
  <c r="B193" i="31" s="1"/>
  <c r="B61" i="32" a="1"/>
  <c r="B61" i="32" s="1"/>
  <c r="B125" i="32" a="1"/>
  <c r="B125" i="32" s="1"/>
  <c r="B189" i="32" a="1"/>
  <c r="B189" i="32" s="1"/>
  <c r="B30" i="32" a="1"/>
  <c r="B30" i="32" s="1"/>
  <c r="B94" i="32" a="1"/>
  <c r="B94" i="32" s="1"/>
  <c r="B158" i="32" a="1"/>
  <c r="B158" i="32" s="1"/>
  <c r="B209" i="32" a="1"/>
  <c r="B209" i="32" s="1"/>
  <c r="B211" i="32" a="1"/>
  <c r="B211" i="32" s="1"/>
  <c r="B213" i="32" a="1"/>
  <c r="B213" i="32" s="1"/>
  <c r="B215" i="32" a="1"/>
  <c r="B215" i="32" s="1"/>
  <c r="B204" i="32" a="1"/>
  <c r="B204" i="32" s="1"/>
  <c r="B36" i="33" a="1"/>
  <c r="B36" i="33" s="1"/>
  <c r="B100" i="33" a="1"/>
  <c r="B100" i="33" s="1"/>
  <c r="B219" i="33" a="1"/>
  <c r="B219" i="33" s="1"/>
  <c r="B56" i="33" a="1"/>
  <c r="B56" i="33" s="1"/>
  <c r="B120" i="33" a="1"/>
  <c r="B120" i="33" s="1"/>
  <c r="B25" i="33" a="1"/>
  <c r="B25" i="33" s="1"/>
  <c r="B89" i="33" a="1"/>
  <c r="B89" i="33" s="1"/>
  <c r="B208" i="33" a="1"/>
  <c r="B208" i="33" s="1"/>
  <c r="B45" i="33" a="1"/>
  <c r="B45" i="33" s="1"/>
  <c r="B109" i="33" a="1"/>
  <c r="B109" i="33" s="1"/>
  <c r="B215" i="33" a="1"/>
  <c r="B215" i="33" s="1"/>
  <c r="B52" i="33" a="1"/>
  <c r="B52" i="33" s="1"/>
  <c r="B116" i="33" a="1"/>
  <c r="B116" i="33" s="1"/>
  <c r="B21" i="33" a="1"/>
  <c r="B21" i="33" s="1"/>
  <c r="B85" i="33" a="1"/>
  <c r="B85" i="33" s="1"/>
  <c r="B204" i="33" a="1"/>
  <c r="B204" i="33" s="1"/>
  <c r="B28" i="33" a="1"/>
  <c r="B28" i="33" s="1"/>
  <c r="B92" i="33" a="1"/>
  <c r="B92" i="33" s="1"/>
  <c r="B224" i="33" a="1"/>
  <c r="B224" i="33" s="1"/>
  <c r="B61" i="33" a="1"/>
  <c r="B61" i="33" s="1"/>
  <c r="B125" i="33" a="1"/>
  <c r="B125" i="33" s="1"/>
  <c r="B177" i="33" a="1"/>
  <c r="B177" i="33" s="1"/>
  <c r="B10" i="29" a="1"/>
  <c r="B10" i="29" s="1"/>
  <c r="B71" i="29" a="1"/>
  <c r="B71" i="29" s="1"/>
  <c r="B135" i="29" a="1"/>
  <c r="B135" i="29" s="1"/>
  <c r="B199" i="29" a="1"/>
  <c r="B199" i="29" s="1"/>
  <c r="B34" i="31" a="1"/>
  <c r="B34" i="31" s="1"/>
  <c r="B96" i="31" a="1"/>
  <c r="B96" i="31" s="1"/>
  <c r="B160" i="31" a="1"/>
  <c r="B160" i="31" s="1"/>
  <c r="B210" i="29" a="1"/>
  <c r="B210" i="29" s="1"/>
  <c r="B49" i="29" a="1"/>
  <c r="B49" i="29" s="1"/>
  <c r="B112" i="29" a="1"/>
  <c r="B112" i="29" s="1"/>
  <c r="B176" i="29" a="1"/>
  <c r="B176" i="29" s="1"/>
  <c r="B9" i="31" a="1"/>
  <c r="B9" i="31" s="1"/>
  <c r="B73" i="31" a="1"/>
  <c r="B73" i="31" s="1"/>
  <c r="B137" i="31" a="1"/>
  <c r="B137" i="31" s="1"/>
  <c r="B153" i="33" a="1"/>
  <c r="B153" i="33" s="1"/>
  <c r="B211" i="29" a="1"/>
  <c r="B211" i="29" s="1"/>
  <c r="B43" i="29" a="1"/>
  <c r="B43" i="29" s="1"/>
  <c r="B105" i="29" a="1"/>
  <c r="B105" i="29" s="1"/>
  <c r="B169" i="29" a="1"/>
  <c r="B169" i="29" s="1"/>
  <c r="B3" i="31" a="1"/>
  <c r="B3" i="31" s="1"/>
  <c r="B66" i="31" a="1"/>
  <c r="B66" i="31" s="1"/>
  <c r="B130" i="31" a="1"/>
  <c r="B130" i="31" s="1"/>
  <c r="B179" i="33" a="1"/>
  <c r="B179" i="33" s="1"/>
  <c r="B12" i="29" a="1"/>
  <c r="B12" i="29" s="1"/>
  <c r="B82" i="29" a="1"/>
  <c r="B82" i="29" s="1"/>
  <c r="B146" i="29" a="1"/>
  <c r="B146" i="29" s="1"/>
  <c r="B208" i="31" a="1"/>
  <c r="B208" i="31" s="1"/>
  <c r="B43" i="31" a="1"/>
  <c r="B43" i="31" s="1"/>
  <c r="B107" i="31" a="1"/>
  <c r="B107" i="31" s="1"/>
  <c r="B171" i="31" a="1"/>
  <c r="B171" i="31" s="1"/>
  <c r="B200" i="33" a="1"/>
  <c r="B200" i="33" s="1"/>
  <c r="B32" i="29" a="1"/>
  <c r="B32" i="29" s="1"/>
  <c r="B99" i="29" a="1"/>
  <c r="B99" i="29" s="1"/>
  <c r="B163" i="29" a="1"/>
  <c r="B163" i="29" s="1"/>
  <c r="B225" i="31" a="1"/>
  <c r="B225" i="31" s="1"/>
  <c r="B60" i="31" a="1"/>
  <c r="B60" i="31" s="1"/>
  <c r="B124" i="31" a="1"/>
  <c r="B124" i="31" s="1"/>
  <c r="B149" i="33" a="1"/>
  <c r="B149" i="33" s="1"/>
  <c r="B207" i="29" a="1"/>
  <c r="B207" i="29" s="1"/>
  <c r="B39" i="29" a="1"/>
  <c r="B39" i="29" s="1"/>
  <c r="B100" i="29" a="1"/>
  <c r="B100" i="29" s="1"/>
  <c r="B164" i="29" a="1"/>
  <c r="B164" i="29" s="1"/>
  <c r="B226" i="31" a="1"/>
  <c r="B226" i="31" s="1"/>
  <c r="B61" i="31" a="1"/>
  <c r="B61" i="31" s="1"/>
  <c r="B125" i="31" a="1"/>
  <c r="B125" i="31" s="1"/>
  <c r="B208" i="29" a="1"/>
  <c r="B208" i="29" s="1"/>
  <c r="B53" i="29" a="1"/>
  <c r="B53" i="29" s="1"/>
  <c r="B117" i="29" a="1"/>
  <c r="B117" i="29" s="1"/>
  <c r="B181" i="29" a="1"/>
  <c r="B181" i="29" s="1"/>
  <c r="B19" i="31" a="1"/>
  <c r="B19" i="31" s="1"/>
  <c r="B86" i="31" a="1"/>
  <c r="B86" i="31" s="1"/>
  <c r="B150" i="31" a="1"/>
  <c r="B150" i="31" s="1"/>
  <c r="B163" i="33" a="1"/>
  <c r="B163" i="33" s="1"/>
  <c r="B221" i="29" a="1"/>
  <c r="B221" i="29" s="1"/>
  <c r="B62" i="29" a="1"/>
  <c r="B62" i="29" s="1"/>
  <c r="B126" i="29" a="1"/>
  <c r="B126" i="29" s="1"/>
  <c r="B190" i="29" a="1"/>
  <c r="B190" i="29" s="1"/>
  <c r="B20" i="31" a="1"/>
  <c r="B20" i="31" s="1"/>
  <c r="B87" i="31" a="1"/>
  <c r="B87" i="31" s="1"/>
  <c r="B151" i="31" a="1"/>
  <c r="B151" i="31" s="1"/>
  <c r="B23" i="32" a="1"/>
  <c r="B23" i="32" s="1"/>
  <c r="B87" i="32" a="1"/>
  <c r="B87" i="32" s="1"/>
  <c r="B151" i="32" a="1"/>
  <c r="B151" i="32" s="1"/>
  <c r="B173" i="31" a="1"/>
  <c r="B173" i="31" s="1"/>
  <c r="B48" i="32" a="1"/>
  <c r="B48" i="32" s="1"/>
  <c r="B112" i="32" a="1"/>
  <c r="B112" i="32" s="1"/>
  <c r="B176" i="32" a="1"/>
  <c r="B176" i="32" s="1"/>
  <c r="B9" i="32" a="1"/>
  <c r="B9" i="32" s="1"/>
  <c r="B73" i="32" a="1"/>
  <c r="B73" i="32" s="1"/>
  <c r="B137" i="32" a="1"/>
  <c r="B137" i="32" s="1"/>
  <c r="B157" i="31" a="1"/>
  <c r="B157" i="31" s="1"/>
  <c r="B34" i="32" a="1"/>
  <c r="B34" i="32" s="1"/>
  <c r="B98" i="32" a="1"/>
  <c r="B98" i="32" s="1"/>
  <c r="B162" i="32" a="1"/>
  <c r="B162" i="32" s="1"/>
  <c r="B200" i="31" a="1"/>
  <c r="B200" i="31" s="1"/>
  <c r="B59" i="32" a="1"/>
  <c r="B59" i="32" s="1"/>
  <c r="B123" i="32" a="1"/>
  <c r="B123" i="32" s="1"/>
  <c r="B187" i="32" a="1"/>
  <c r="B187" i="32" s="1"/>
  <c r="B28" i="32" a="1"/>
  <c r="B28" i="32" s="1"/>
  <c r="B92" i="32" a="1"/>
  <c r="B92" i="32" s="1"/>
  <c r="B156" i="32" a="1"/>
  <c r="B156" i="32" s="1"/>
  <c r="B6" i="32" a="1"/>
  <c r="B6" i="32" s="1"/>
  <c r="B69" i="32" a="1"/>
  <c r="B69" i="32" s="1"/>
  <c r="B133" i="32" a="1"/>
  <c r="B133" i="32" s="1"/>
  <c r="B197" i="32" a="1"/>
  <c r="B197" i="32" s="1"/>
  <c r="B38" i="32" a="1"/>
  <c r="B38" i="32" s="1"/>
  <c r="B102" i="32" a="1"/>
  <c r="B102" i="32" s="1"/>
  <c r="B166" i="32" a="1"/>
  <c r="B166" i="32" s="1"/>
  <c r="B217" i="32" a="1"/>
  <c r="B217" i="32" s="1"/>
  <c r="B219" i="32" a="1"/>
  <c r="B219" i="32" s="1"/>
  <c r="B221" i="32" a="1"/>
  <c r="B221" i="32" s="1"/>
  <c r="B223" i="32" a="1"/>
  <c r="B223" i="32" s="1"/>
  <c r="B2" i="32" a="1"/>
  <c r="B2" i="32" s="1"/>
  <c r="B208" i="32" a="1"/>
  <c r="B208" i="32" s="1"/>
  <c r="B212" i="33" a="1"/>
  <c r="B212" i="33" s="1"/>
  <c r="B49" i="33" a="1"/>
  <c r="B49" i="33" s="1"/>
  <c r="B113" i="33" a="1"/>
  <c r="B113" i="33" s="1"/>
  <c r="B5" i="33" a="1"/>
  <c r="B5" i="33" s="1"/>
  <c r="B69" i="33" a="1"/>
  <c r="B69" i="33" s="1"/>
  <c r="B133" i="33" a="1"/>
  <c r="B133" i="33" s="1"/>
  <c r="B31" i="33" a="1"/>
  <c r="B31" i="33" s="1"/>
  <c r="B95" i="33" a="1"/>
  <c r="B95" i="33" s="1"/>
  <c r="B214" i="33" a="1"/>
  <c r="B214" i="33" s="1"/>
  <c r="B51" i="33" a="1"/>
  <c r="B51" i="33" s="1"/>
  <c r="B115" i="33" a="1"/>
  <c r="B115" i="33" s="1"/>
  <c r="B228" i="33" a="1"/>
  <c r="B228" i="33" s="1"/>
  <c r="B65" i="33" a="1"/>
  <c r="B65" i="33" s="1"/>
  <c r="B129" i="33" a="1"/>
  <c r="B129" i="33" s="1"/>
  <c r="B27" i="33" a="1"/>
  <c r="B27" i="33" s="1"/>
  <c r="B91" i="33" a="1"/>
  <c r="B91" i="33" s="1"/>
  <c r="B210" i="33" a="1"/>
  <c r="B210" i="33" s="1"/>
  <c r="B41" i="33" a="1"/>
  <c r="B41" i="33" s="1"/>
  <c r="B105" i="33" a="1"/>
  <c r="B105" i="33" s="1"/>
  <c r="B3" i="33" a="1"/>
  <c r="B3" i="33" s="1"/>
  <c r="B67" i="33" a="1"/>
  <c r="B67" i="33" s="1"/>
  <c r="B131" i="33" a="1"/>
  <c r="B131" i="33" s="1"/>
  <c r="B183" i="33" a="1"/>
  <c r="B183" i="33" s="1"/>
  <c r="B16" i="29" a="1"/>
  <c r="B16" i="29" s="1"/>
  <c r="B79" i="29" a="1"/>
  <c r="B79" i="29" s="1"/>
  <c r="B143" i="29" a="1"/>
  <c r="B143" i="29" s="1"/>
  <c r="B205" i="31" a="1"/>
  <c r="B205" i="31" s="1"/>
  <c r="B40" i="31" a="1"/>
  <c r="B40" i="31" s="1"/>
  <c r="B104" i="31" a="1"/>
  <c r="B104" i="31" s="1"/>
  <c r="B152" i="33" a="1"/>
  <c r="B152" i="33" s="1"/>
  <c r="B217" i="29" a="1"/>
  <c r="B217" i="29" s="1"/>
  <c r="B56" i="29" a="1"/>
  <c r="B56" i="29" s="1"/>
  <c r="B120" i="29" a="1"/>
  <c r="B120" i="29" s="1"/>
  <c r="B184" i="29" a="1"/>
  <c r="B184" i="29" s="1"/>
  <c r="B15" i="31" a="1"/>
  <c r="B15" i="31" s="1"/>
  <c r="B81" i="31" a="1"/>
  <c r="B81" i="31" s="1"/>
  <c r="B145" i="31" a="1"/>
  <c r="B145" i="31" s="1"/>
  <c r="B159" i="33" a="1"/>
  <c r="B159" i="33" s="1"/>
  <c r="B222" i="29" a="1"/>
  <c r="B222" i="29" s="1"/>
  <c r="B50" i="29" a="1"/>
  <c r="B50" i="29" s="1"/>
  <c r="B113" i="29" a="1"/>
  <c r="B113" i="29" s="1"/>
  <c r="B177" i="29" a="1"/>
  <c r="B177" i="29" s="1"/>
  <c r="B10" i="31" a="1"/>
  <c r="B10" i="31" s="1"/>
  <c r="B74" i="31" a="1"/>
  <c r="B74" i="31" s="1"/>
  <c r="B138" i="31" a="1"/>
  <c r="B138" i="31" s="1"/>
  <c r="B186" i="33" a="1"/>
  <c r="B186" i="33" s="1"/>
  <c r="B25" i="29" a="1"/>
  <c r="B25" i="29" s="1"/>
  <c r="B90" i="29" a="1"/>
  <c r="B90" i="29" s="1"/>
  <c r="B154" i="29" a="1"/>
  <c r="B154" i="29" s="1"/>
  <c r="B216" i="31" a="1"/>
  <c r="B216" i="31" s="1"/>
  <c r="B51" i="31" a="1"/>
  <c r="B51" i="31" s="1"/>
  <c r="B115" i="31" a="1"/>
  <c r="B115" i="31" s="1"/>
  <c r="B179" i="31" a="1"/>
  <c r="B179" i="31" s="1"/>
  <c r="B206" i="29" a="1"/>
  <c r="B206" i="29" s="1"/>
  <c r="B45" i="29" a="1"/>
  <c r="B45" i="29" s="1"/>
  <c r="B107" i="29" a="1"/>
  <c r="B107" i="29" s="1"/>
  <c r="B171" i="29" a="1"/>
  <c r="B171" i="29" s="1"/>
  <c r="B5" i="31" a="1"/>
  <c r="B5" i="31" s="1"/>
  <c r="B68" i="31" a="1"/>
  <c r="B68" i="31" s="1"/>
  <c r="B132" i="31" a="1"/>
  <c r="B132" i="31" s="1"/>
  <c r="B155" i="33" a="1"/>
  <c r="B155" i="33" s="1"/>
  <c r="B219" i="29" a="1"/>
  <c r="B219" i="29" s="1"/>
  <c r="B46" i="29" a="1"/>
  <c r="B46" i="29" s="1"/>
  <c r="B108" i="29" a="1"/>
  <c r="B108" i="29" s="1"/>
  <c r="B172" i="29" a="1"/>
  <c r="B172" i="29" s="1"/>
  <c r="B6" i="31" a="1"/>
  <c r="B6" i="31" s="1"/>
  <c r="B69" i="31" a="1"/>
  <c r="B69" i="31" s="1"/>
  <c r="B150" i="33" a="1"/>
  <c r="B150" i="33" s="1"/>
  <c r="B214" i="29" a="1"/>
  <c r="B214" i="29" s="1"/>
  <c r="B61" i="29" a="1"/>
  <c r="B61" i="29" s="1"/>
  <c r="B125" i="29" a="1"/>
  <c r="B125" i="29" s="1"/>
  <c r="B189" i="29" a="1"/>
  <c r="B189" i="29" s="1"/>
  <c r="B26" i="31" a="1"/>
  <c r="B26" i="31" s="1"/>
  <c r="B94" i="31" a="1"/>
  <c r="B94" i="31" s="1"/>
  <c r="B158" i="31" a="1"/>
  <c r="B158" i="31" s="1"/>
  <c r="B170" i="33" a="1"/>
  <c r="B170" i="33" s="1"/>
  <c r="B9" i="29" a="1"/>
  <c r="B9" i="29" s="1"/>
  <c r="B70" i="29" a="1"/>
  <c r="B70" i="29" s="1"/>
  <c r="B134" i="29" a="1"/>
  <c r="B134" i="29" s="1"/>
  <c r="B198" i="29" a="1"/>
  <c r="B198" i="29" s="1"/>
  <c r="B33" i="31" a="1"/>
  <c r="B33" i="31" s="1"/>
  <c r="B95" i="31" a="1"/>
  <c r="B95" i="31" s="1"/>
  <c r="B159" i="31" a="1"/>
  <c r="B159" i="31" s="1"/>
  <c r="B31" i="32" a="1"/>
  <c r="B31" i="32" s="1"/>
  <c r="B95" i="32" a="1"/>
  <c r="B95" i="32" s="1"/>
  <c r="B159" i="32" a="1"/>
  <c r="B159" i="32" s="1"/>
  <c r="B187" i="31" a="1"/>
  <c r="B187" i="31" s="1"/>
  <c r="B56" i="32" a="1"/>
  <c r="B56" i="32" s="1"/>
  <c r="B120" i="32" a="1"/>
  <c r="B120" i="32" s="1"/>
  <c r="B184" i="32" a="1"/>
  <c r="B184" i="32" s="1"/>
  <c r="B17" i="32" a="1"/>
  <c r="B17" i="32" s="1"/>
  <c r="B81" i="32" a="1"/>
  <c r="B81" i="32" s="1"/>
  <c r="B145" i="32" a="1"/>
  <c r="B145" i="32" s="1"/>
  <c r="B176" i="31" a="1"/>
  <c r="B176" i="31" s="1"/>
  <c r="B42" i="32" a="1"/>
  <c r="B42" i="32" s="1"/>
  <c r="B106" i="32" a="1"/>
  <c r="B106" i="32" s="1"/>
  <c r="B170" i="32" a="1"/>
  <c r="B170" i="32" s="1"/>
  <c r="B4" i="32" a="1"/>
  <c r="B4" i="32" s="1"/>
  <c r="B67" i="32" a="1"/>
  <c r="B67" i="32" s="1"/>
  <c r="B131" i="32" a="1"/>
  <c r="B131" i="32" s="1"/>
  <c r="B165" i="31" a="1"/>
  <c r="B165" i="31" s="1"/>
  <c r="B36" i="32" a="1"/>
  <c r="B36" i="32" s="1"/>
  <c r="B100" i="32" a="1"/>
  <c r="B100" i="32" s="1"/>
  <c r="B164" i="32" a="1"/>
  <c r="B164" i="32" s="1"/>
  <c r="B13" i="32" a="1"/>
  <c r="B13" i="32" s="1"/>
  <c r="B77" i="32" a="1"/>
  <c r="B77" i="32" s="1"/>
  <c r="B141" i="32" a="1"/>
  <c r="B141" i="32" s="1"/>
  <c r="B205" i="32" a="1"/>
  <c r="B205" i="32" s="1"/>
  <c r="B46" i="32" a="1"/>
  <c r="B46" i="32" s="1"/>
  <c r="B110" i="32" a="1"/>
  <c r="B110" i="32" s="1"/>
  <c r="B174" i="32" a="1"/>
  <c r="B174" i="32" s="1"/>
  <c r="B225" i="32" a="1"/>
  <c r="B225" i="32" s="1"/>
  <c r="B227" i="32" a="1"/>
  <c r="B227" i="32" s="1"/>
  <c r="B229" i="32" a="1"/>
  <c r="B229" i="32" s="1"/>
  <c r="B202" i="32" a="1"/>
  <c r="B202" i="32" s="1"/>
  <c r="D42" i="2" l="1"/>
  <c r="E42" i="2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E159" i="2" s="1"/>
  <c r="E160" i="2" s="1"/>
  <c r="E161" i="2" s="1"/>
  <c r="E162" i="2" s="1"/>
  <c r="E163" i="2" s="1"/>
  <c r="E164" i="2" s="1"/>
  <c r="E165" i="2" s="1"/>
  <c r="E166" i="2" s="1"/>
  <c r="E167" i="2" s="1"/>
  <c r="E168" i="2" s="1"/>
  <c r="E169" i="2" s="1"/>
  <c r="E170" i="2" s="1"/>
  <c r="E171" i="2" s="1"/>
  <c r="E172" i="2" s="1"/>
  <c r="E173" i="2" s="1"/>
  <c r="E174" i="2" s="1"/>
  <c r="E175" i="2" s="1"/>
  <c r="E176" i="2" s="1"/>
  <c r="E177" i="2" s="1"/>
  <c r="E178" i="2" s="1"/>
  <c r="E179" i="2" s="1"/>
  <c r="E180" i="2" s="1"/>
  <c r="E181" i="2" s="1"/>
  <c r="E182" i="2" s="1"/>
  <c r="E183" i="2" s="1"/>
  <c r="E184" i="2" s="1"/>
  <c r="E185" i="2" s="1"/>
  <c r="E186" i="2" s="1"/>
  <c r="E187" i="2" s="1"/>
  <c r="E188" i="2" s="1"/>
  <c r="E189" i="2" s="1"/>
  <c r="E190" i="2" s="1"/>
  <c r="E191" i="2" s="1"/>
  <c r="E192" i="2" s="1"/>
  <c r="E193" i="2" s="1"/>
  <c r="E194" i="2" s="1"/>
  <c r="E195" i="2" s="1"/>
  <c r="E196" i="2" s="1"/>
  <c r="E197" i="2" s="1"/>
  <c r="E198" i="2" s="1"/>
  <c r="E199" i="2" s="1"/>
  <c r="E200" i="2" s="1"/>
  <c r="E201" i="2" s="1"/>
  <c r="E202" i="2" s="1"/>
  <c r="E203" i="2" s="1"/>
  <c r="E204" i="2" s="1"/>
  <c r="E205" i="2" s="1"/>
  <c r="E206" i="2" s="1"/>
  <c r="E207" i="2" s="1"/>
  <c r="E208" i="2" s="1"/>
  <c r="E209" i="2" s="1"/>
  <c r="E210" i="2" s="1"/>
  <c r="E211" i="2" s="1"/>
  <c r="E212" i="2" s="1"/>
  <c r="E213" i="2" s="1"/>
  <c r="E214" i="2" s="1"/>
  <c r="E215" i="2" s="1"/>
  <c r="E216" i="2" s="1"/>
  <c r="E217" i="2" s="1"/>
  <c r="E218" i="2" s="1"/>
  <c r="E219" i="2" s="1"/>
  <c r="E220" i="2" s="1"/>
  <c r="E221" i="2" s="1"/>
  <c r="E222" i="2" s="1"/>
  <c r="E223" i="2" s="1"/>
  <c r="E224" i="2" s="1"/>
  <c r="E225" i="2" s="1"/>
  <c r="E226" i="2" s="1"/>
  <c r="E227" i="2" s="1"/>
  <c r="E228" i="2" s="1"/>
  <c r="E229" i="2" s="1"/>
  <c r="E230" i="2" s="1"/>
  <c r="E231" i="2" s="1"/>
  <c r="C165" i="31"/>
  <c r="D165" i="31"/>
  <c r="D9" i="29"/>
  <c r="C9" i="29"/>
  <c r="C214" i="29"/>
  <c r="D214" i="29"/>
  <c r="D155" i="33"/>
  <c r="C155" i="33"/>
  <c r="C179" i="31"/>
  <c r="D179" i="31"/>
  <c r="C138" i="31"/>
  <c r="D138" i="31"/>
  <c r="C145" i="31"/>
  <c r="D145" i="31"/>
  <c r="D104" i="31"/>
  <c r="C104" i="31"/>
  <c r="D67" i="33"/>
  <c r="C67" i="33"/>
  <c r="C65" i="33"/>
  <c r="D65" i="33"/>
  <c r="C69" i="33"/>
  <c r="D69" i="33"/>
  <c r="C200" i="31"/>
  <c r="D200" i="31"/>
  <c r="D87" i="31"/>
  <c r="C87" i="31"/>
  <c r="C86" i="31"/>
  <c r="D86" i="31"/>
  <c r="D226" i="31"/>
  <c r="C226" i="31"/>
  <c r="D225" i="31"/>
  <c r="C225" i="31"/>
  <c r="C208" i="31"/>
  <c r="D208" i="31"/>
  <c r="D169" i="29"/>
  <c r="C169" i="29"/>
  <c r="C176" i="29"/>
  <c r="D176" i="29"/>
  <c r="C135" i="29"/>
  <c r="D135" i="29"/>
  <c r="C28" i="33"/>
  <c r="D28" i="33"/>
  <c r="C45" i="33"/>
  <c r="D45" i="33"/>
  <c r="C36" i="33"/>
  <c r="D36" i="33"/>
  <c r="C215" i="29"/>
  <c r="D215" i="29"/>
  <c r="D2" i="33"/>
  <c r="C2" i="33"/>
  <c r="D180" i="31"/>
  <c r="C180" i="31"/>
  <c r="C163" i="31"/>
  <c r="D163" i="31"/>
  <c r="D122" i="31"/>
  <c r="C122" i="31"/>
  <c r="D129" i="31"/>
  <c r="C129" i="31"/>
  <c r="C88" i="31"/>
  <c r="D88" i="31"/>
  <c r="C48" i="33"/>
  <c r="D48" i="33"/>
  <c r="C46" i="33"/>
  <c r="D46" i="33"/>
  <c r="C50" i="33"/>
  <c r="D50" i="33"/>
  <c r="C47" i="29"/>
  <c r="D47" i="29"/>
  <c r="C34" i="29"/>
  <c r="D34" i="29"/>
  <c r="C194" i="33"/>
  <c r="D194" i="33"/>
  <c r="C180" i="33"/>
  <c r="D180" i="33"/>
  <c r="D160" i="33"/>
  <c r="C160" i="33"/>
  <c r="C185" i="31"/>
  <c r="D185" i="31"/>
  <c r="C144" i="31"/>
  <c r="D144" i="31"/>
  <c r="C106" i="33"/>
  <c r="D106" i="33"/>
  <c r="C103" i="33"/>
  <c r="D103" i="33"/>
  <c r="D107" i="33"/>
  <c r="C107" i="33"/>
  <c r="D167" i="31"/>
  <c r="C167" i="31"/>
  <c r="D228" i="31"/>
  <c r="C228" i="31"/>
  <c r="D219" i="31"/>
  <c r="C219" i="31"/>
  <c r="C140" i="29"/>
  <c r="D140" i="29"/>
  <c r="C139" i="29"/>
  <c r="D139" i="29"/>
  <c r="C122" i="29"/>
  <c r="D122" i="29"/>
  <c r="D81" i="29"/>
  <c r="C81" i="29"/>
  <c r="C88" i="29"/>
  <c r="D88" i="29"/>
  <c r="C48" i="29"/>
  <c r="D48" i="29"/>
  <c r="D123" i="33"/>
  <c r="C123" i="33"/>
  <c r="C127" i="33"/>
  <c r="D127" i="33"/>
  <c r="C194" i="31"/>
  <c r="D194" i="31"/>
  <c r="D195" i="33"/>
  <c r="C195" i="33"/>
  <c r="D175" i="33"/>
  <c r="C175" i="33"/>
  <c r="D156" i="31"/>
  <c r="C156" i="31"/>
  <c r="C139" i="31"/>
  <c r="D139" i="31"/>
  <c r="D98" i="31"/>
  <c r="C98" i="31"/>
  <c r="C105" i="31"/>
  <c r="D105" i="31"/>
  <c r="D64" i="31"/>
  <c r="C64" i="31"/>
  <c r="C29" i="33"/>
  <c r="D29" i="33"/>
  <c r="C20" i="33"/>
  <c r="D20" i="33"/>
  <c r="C24" i="33"/>
  <c r="D24" i="33"/>
  <c r="C150" i="29"/>
  <c r="D150" i="29"/>
  <c r="C141" i="29"/>
  <c r="D141" i="29"/>
  <c r="C60" i="29"/>
  <c r="D60" i="29"/>
  <c r="C59" i="29"/>
  <c r="D59" i="29"/>
  <c r="C38" i="29"/>
  <c r="D38" i="29"/>
  <c r="C5" i="29"/>
  <c r="D5" i="29"/>
  <c r="C4" i="29"/>
  <c r="D4" i="29"/>
  <c r="D196" i="33"/>
  <c r="C196" i="33"/>
  <c r="D40" i="33"/>
  <c r="C40" i="33"/>
  <c r="D44" i="33"/>
  <c r="C44" i="33"/>
  <c r="D189" i="31"/>
  <c r="C189" i="31"/>
  <c r="C78" i="29"/>
  <c r="D78" i="29"/>
  <c r="C69" i="29"/>
  <c r="D69" i="29"/>
  <c r="D225" i="29"/>
  <c r="C225" i="29"/>
  <c r="C213" i="29"/>
  <c r="D213" i="29"/>
  <c r="C192" i="33"/>
  <c r="D192" i="33"/>
  <c r="C166" i="33"/>
  <c r="D166" i="33"/>
  <c r="C165" i="33"/>
  <c r="D165" i="33"/>
  <c r="C138" i="33"/>
  <c r="D138" i="33"/>
  <c r="C135" i="33"/>
  <c r="D135" i="33"/>
  <c r="D139" i="33"/>
  <c r="C139" i="33"/>
  <c r="D170" i="33"/>
  <c r="C170" i="33"/>
  <c r="C150" i="33"/>
  <c r="D150" i="33"/>
  <c r="C132" i="31"/>
  <c r="D132" i="31"/>
  <c r="C115" i="31"/>
  <c r="D115" i="31"/>
  <c r="C74" i="31"/>
  <c r="D74" i="31"/>
  <c r="D81" i="31"/>
  <c r="C81" i="31"/>
  <c r="C40" i="31"/>
  <c r="D40" i="31"/>
  <c r="D3" i="33"/>
  <c r="C3" i="33"/>
  <c r="C228" i="33"/>
  <c r="D228" i="33"/>
  <c r="C5" i="33"/>
  <c r="D5" i="33"/>
  <c r="D20" i="31"/>
  <c r="C20" i="31"/>
  <c r="D19" i="31"/>
  <c r="C19" i="31"/>
  <c r="C164" i="29"/>
  <c r="D164" i="29"/>
  <c r="C163" i="29"/>
  <c r="D163" i="29"/>
  <c r="C146" i="29"/>
  <c r="D146" i="29"/>
  <c r="D105" i="29"/>
  <c r="C105" i="29"/>
  <c r="C112" i="29"/>
  <c r="D112" i="29"/>
  <c r="C71" i="29"/>
  <c r="D71" i="29"/>
  <c r="C204" i="33"/>
  <c r="D204" i="33"/>
  <c r="C208" i="33"/>
  <c r="D208" i="33"/>
  <c r="C157" i="33"/>
  <c r="D157" i="33"/>
  <c r="C117" i="31"/>
  <c r="D117" i="31"/>
  <c r="D116" i="31"/>
  <c r="C116" i="31"/>
  <c r="C99" i="31"/>
  <c r="D99" i="31"/>
  <c r="D58" i="31"/>
  <c r="C58" i="31"/>
  <c r="C65" i="31"/>
  <c r="D65" i="31"/>
  <c r="C27" i="31"/>
  <c r="D27" i="31"/>
  <c r="D211" i="33"/>
  <c r="C211" i="33"/>
  <c r="C209" i="33"/>
  <c r="D209" i="33"/>
  <c r="C213" i="33"/>
  <c r="D213" i="33"/>
  <c r="D209" i="29"/>
  <c r="C209" i="29"/>
  <c r="C188" i="33"/>
  <c r="D188" i="33"/>
  <c r="D172" i="31"/>
  <c r="C172" i="31"/>
  <c r="C155" i="31"/>
  <c r="D155" i="31"/>
  <c r="D114" i="31"/>
  <c r="C114" i="31"/>
  <c r="C121" i="31"/>
  <c r="D121" i="31"/>
  <c r="C80" i="31"/>
  <c r="D80" i="31"/>
  <c r="C42" i="33"/>
  <c r="D42" i="33"/>
  <c r="C39" i="33"/>
  <c r="D39" i="33"/>
  <c r="D43" i="33"/>
  <c r="C43" i="33"/>
  <c r="C166" i="29"/>
  <c r="D166" i="29"/>
  <c r="C157" i="29"/>
  <c r="D157" i="29"/>
  <c r="C76" i="29"/>
  <c r="D76" i="29"/>
  <c r="C75" i="29"/>
  <c r="D75" i="29"/>
  <c r="C58" i="29"/>
  <c r="D58" i="29"/>
  <c r="C18" i="29"/>
  <c r="D18" i="29"/>
  <c r="C23" i="29"/>
  <c r="D23" i="29"/>
  <c r="C216" i="29"/>
  <c r="D216" i="29"/>
  <c r="D59" i="33"/>
  <c r="C59" i="33"/>
  <c r="C63" i="33"/>
  <c r="D63" i="33"/>
  <c r="C186" i="31"/>
  <c r="D186" i="31"/>
  <c r="C182" i="31"/>
  <c r="D182" i="31"/>
  <c r="D93" i="31"/>
  <c r="C93" i="31"/>
  <c r="D92" i="31"/>
  <c r="C92" i="31"/>
  <c r="D75" i="31"/>
  <c r="C75" i="31"/>
  <c r="D35" i="31"/>
  <c r="C35" i="31"/>
  <c r="D41" i="31"/>
  <c r="C41" i="31"/>
  <c r="D229" i="31"/>
  <c r="C229" i="31"/>
  <c r="C124" i="33"/>
  <c r="D124" i="33"/>
  <c r="C141" i="33"/>
  <c r="D141" i="33"/>
  <c r="C132" i="33"/>
  <c r="D132" i="33"/>
  <c r="C199" i="31"/>
  <c r="D199" i="31"/>
  <c r="C86" i="29"/>
  <c r="D86" i="29"/>
  <c r="C77" i="29"/>
  <c r="D77" i="29"/>
  <c r="C230" i="29"/>
  <c r="D230" i="29"/>
  <c r="C218" i="29"/>
  <c r="D218" i="29"/>
  <c r="D199" i="33"/>
  <c r="C199" i="33"/>
  <c r="C172" i="33"/>
  <c r="D172" i="33"/>
  <c r="D171" i="33"/>
  <c r="C171" i="33"/>
  <c r="C144" i="33"/>
  <c r="D144" i="33"/>
  <c r="D203" i="33"/>
  <c r="C203" i="33"/>
  <c r="C207" i="33"/>
  <c r="D207" i="33"/>
  <c r="D181" i="31"/>
  <c r="C181" i="31"/>
  <c r="C15" i="29"/>
  <c r="D15" i="29"/>
  <c r="C220" i="29"/>
  <c r="D220" i="29"/>
  <c r="C162" i="33"/>
  <c r="D162" i="33"/>
  <c r="C148" i="33"/>
  <c r="D148" i="33"/>
  <c r="D146" i="31"/>
  <c r="C146" i="31"/>
  <c r="C153" i="31"/>
  <c r="D153" i="31"/>
  <c r="C112" i="31"/>
  <c r="D112" i="31"/>
  <c r="C74" i="33"/>
  <c r="D74" i="33"/>
  <c r="C71" i="33"/>
  <c r="D71" i="33"/>
  <c r="D75" i="33"/>
  <c r="C75" i="33"/>
  <c r="H42" i="26"/>
  <c r="H43" i="26" s="1"/>
  <c r="H44" i="26" s="1"/>
  <c r="H45" i="26" s="1"/>
  <c r="H46" i="26" s="1"/>
  <c r="H47" i="26" s="1"/>
  <c r="H48" i="26" s="1"/>
  <c r="H49" i="26" s="1"/>
  <c r="H50" i="26" s="1"/>
  <c r="H51" i="26" s="1"/>
  <c r="I42" i="26"/>
  <c r="I43" i="26" s="1"/>
  <c r="I44" i="26" s="1"/>
  <c r="I45" i="26" s="1"/>
  <c r="I46" i="26" s="1"/>
  <c r="I47" i="26" s="1"/>
  <c r="I48" i="26" s="1"/>
  <c r="I49" i="26" s="1"/>
  <c r="I50" i="26" s="1"/>
  <c r="I51" i="26" s="1"/>
  <c r="I52" i="26" s="1"/>
  <c r="I53" i="26" s="1"/>
  <c r="I54" i="26" s="1"/>
  <c r="I55" i="26" s="1"/>
  <c r="I56" i="26" s="1"/>
  <c r="I57" i="26" s="1"/>
  <c r="I58" i="26" s="1"/>
  <c r="I59" i="26" s="1"/>
  <c r="I60" i="26" s="1"/>
  <c r="I61" i="26" s="1"/>
  <c r="I62" i="26" s="1"/>
  <c r="I63" i="26" s="1"/>
  <c r="I64" i="26" s="1"/>
  <c r="I65" i="26" s="1"/>
  <c r="I66" i="26" s="1"/>
  <c r="I67" i="26" s="1"/>
  <c r="I68" i="26" s="1"/>
  <c r="I69" i="26" s="1"/>
  <c r="I70" i="26" s="1"/>
  <c r="I71" i="26" s="1"/>
  <c r="I72" i="26" s="1"/>
  <c r="I73" i="26" s="1"/>
  <c r="I74" i="26" s="1"/>
  <c r="I75" i="26" s="1"/>
  <c r="I76" i="26" s="1"/>
  <c r="I77" i="26" s="1"/>
  <c r="I78" i="26" s="1"/>
  <c r="I79" i="26" s="1"/>
  <c r="I80" i="26" s="1"/>
  <c r="I81" i="26" s="1"/>
  <c r="I82" i="26" s="1"/>
  <c r="I83" i="26" s="1"/>
  <c r="I84" i="26" s="1"/>
  <c r="I85" i="26" s="1"/>
  <c r="I86" i="26" s="1"/>
  <c r="I87" i="26" s="1"/>
  <c r="I88" i="26" s="1"/>
  <c r="I89" i="26" s="1"/>
  <c r="I90" i="26" s="1"/>
  <c r="I91" i="26" s="1"/>
  <c r="I92" i="26" s="1"/>
  <c r="I93" i="26" s="1"/>
  <c r="I94" i="26" s="1"/>
  <c r="I95" i="26" s="1"/>
  <c r="I96" i="26" s="1"/>
  <c r="I97" i="26" s="1"/>
  <c r="I98" i="26" s="1"/>
  <c r="I99" i="26" s="1"/>
  <c r="I100" i="26" s="1"/>
  <c r="I101" i="26" s="1"/>
  <c r="I102" i="26" s="1"/>
  <c r="I103" i="26" s="1"/>
  <c r="I104" i="26" s="1"/>
  <c r="I105" i="26" s="1"/>
  <c r="I106" i="26" s="1"/>
  <c r="I107" i="26" s="1"/>
  <c r="I108" i="26" s="1"/>
  <c r="I109" i="26" s="1"/>
  <c r="I110" i="26" s="1"/>
  <c r="I111" i="26" s="1"/>
  <c r="I112" i="26" s="1"/>
  <c r="I113" i="26" s="1"/>
  <c r="I114" i="26" s="1"/>
  <c r="I115" i="26" s="1"/>
  <c r="I116" i="26" s="1"/>
  <c r="I117" i="26" s="1"/>
  <c r="I118" i="26" s="1"/>
  <c r="I119" i="26" s="1"/>
  <c r="I120" i="26" s="1"/>
  <c r="I121" i="26" s="1"/>
  <c r="I122" i="26" s="1"/>
  <c r="I123" i="26" s="1"/>
  <c r="I124" i="26" s="1"/>
  <c r="I125" i="26" s="1"/>
  <c r="I126" i="26" s="1"/>
  <c r="I127" i="26" s="1"/>
  <c r="I128" i="26" s="1"/>
  <c r="I129" i="26" s="1"/>
  <c r="I130" i="26" s="1"/>
  <c r="I131" i="26" s="1"/>
  <c r="I132" i="26" s="1"/>
  <c r="I133" i="26" s="1"/>
  <c r="I134" i="26" s="1"/>
  <c r="I135" i="26" s="1"/>
  <c r="I136" i="26" s="1"/>
  <c r="I137" i="26" s="1"/>
  <c r="I138" i="26" s="1"/>
  <c r="I139" i="26" s="1"/>
  <c r="I140" i="26" s="1"/>
  <c r="I141" i="26" s="1"/>
  <c r="I142" i="26" s="1"/>
  <c r="I143" i="26" s="1"/>
  <c r="I144" i="26" s="1"/>
  <c r="I145" i="26" s="1"/>
  <c r="I146" i="26" s="1"/>
  <c r="I147" i="26" s="1"/>
  <c r="I148" i="26" s="1"/>
  <c r="I149" i="26" s="1"/>
  <c r="I150" i="26" s="1"/>
  <c r="I151" i="26" s="1"/>
  <c r="I152" i="26" s="1"/>
  <c r="I153" i="26" s="1"/>
  <c r="I154" i="26" s="1"/>
  <c r="I155" i="26" s="1"/>
  <c r="I156" i="26" s="1"/>
  <c r="I157" i="26" s="1"/>
  <c r="I158" i="26" s="1"/>
  <c r="I159" i="26" s="1"/>
  <c r="I160" i="26" s="1"/>
  <c r="I161" i="26" s="1"/>
  <c r="I162" i="26" s="1"/>
  <c r="I163" i="26" s="1"/>
  <c r="I164" i="26" s="1"/>
  <c r="I165" i="26" s="1"/>
  <c r="I166" i="26" s="1"/>
  <c r="I167" i="26" s="1"/>
  <c r="I168" i="26" s="1"/>
  <c r="I169" i="26" s="1"/>
  <c r="I170" i="26" s="1"/>
  <c r="I171" i="26" s="1"/>
  <c r="I172" i="26" s="1"/>
  <c r="I173" i="26" s="1"/>
  <c r="I174" i="26" s="1"/>
  <c r="I175" i="26" s="1"/>
  <c r="I176" i="26" s="1"/>
  <c r="I177" i="26" s="1"/>
  <c r="I178" i="26" s="1"/>
  <c r="I179" i="26" s="1"/>
  <c r="I180" i="26" s="1"/>
  <c r="I181" i="26" s="1"/>
  <c r="I182" i="26" s="1"/>
  <c r="I183" i="26" s="1"/>
  <c r="I184" i="26" s="1"/>
  <c r="I185" i="26" s="1"/>
  <c r="I186" i="26" s="1"/>
  <c r="I187" i="26" s="1"/>
  <c r="I188" i="26" s="1"/>
  <c r="I189" i="26" s="1"/>
  <c r="I190" i="26" s="1"/>
  <c r="I191" i="26" s="1"/>
  <c r="I192" i="26" s="1"/>
  <c r="I193" i="26" s="1"/>
  <c r="I194" i="26" s="1"/>
  <c r="I195" i="26" s="1"/>
  <c r="I196" i="26" s="1"/>
  <c r="I197" i="26" s="1"/>
  <c r="I198" i="26" s="1"/>
  <c r="I199" i="26" s="1"/>
  <c r="I200" i="26" s="1"/>
  <c r="I201" i="26" s="1"/>
  <c r="I202" i="26" s="1"/>
  <c r="I203" i="26" s="1"/>
  <c r="I204" i="26" s="1"/>
  <c r="I205" i="26" s="1"/>
  <c r="I206" i="26" s="1"/>
  <c r="I207" i="26" s="1"/>
  <c r="I208" i="26" s="1"/>
  <c r="I209" i="26" s="1"/>
  <c r="I210" i="26" s="1"/>
  <c r="I211" i="26" s="1"/>
  <c r="I212" i="26" s="1"/>
  <c r="I213" i="26" s="1"/>
  <c r="I214" i="26" s="1"/>
  <c r="I215" i="26" s="1"/>
  <c r="I216" i="26" s="1"/>
  <c r="I217" i="26" s="1"/>
  <c r="I218" i="26" s="1"/>
  <c r="I219" i="26" s="1"/>
  <c r="I220" i="26" s="1"/>
  <c r="I221" i="26" s="1"/>
  <c r="I222" i="26" s="1"/>
  <c r="I223" i="26" s="1"/>
  <c r="I224" i="26" s="1"/>
  <c r="I225" i="26" s="1"/>
  <c r="I226" i="26" s="1"/>
  <c r="I227" i="26" s="1"/>
  <c r="I228" i="26" s="1"/>
  <c r="I229" i="26" s="1"/>
  <c r="I230" i="26" s="1"/>
  <c r="I231" i="26" s="1"/>
  <c r="C159" i="31"/>
  <c r="D159" i="31"/>
  <c r="D158" i="31"/>
  <c r="C158" i="31"/>
  <c r="D69" i="31"/>
  <c r="C69" i="31"/>
  <c r="D68" i="31"/>
  <c r="C68" i="31"/>
  <c r="C51" i="31"/>
  <c r="D51" i="31"/>
  <c r="D10" i="31"/>
  <c r="C10" i="31"/>
  <c r="C15" i="31"/>
  <c r="D15" i="31"/>
  <c r="C205" i="31"/>
  <c r="D205" i="31"/>
  <c r="D105" i="33"/>
  <c r="C105" i="33"/>
  <c r="D115" i="33"/>
  <c r="C115" i="33"/>
  <c r="D113" i="33"/>
  <c r="C113" i="33"/>
  <c r="C190" i="29"/>
  <c r="D190" i="29"/>
  <c r="C181" i="29"/>
  <c r="D181" i="29"/>
  <c r="C100" i="29"/>
  <c r="D100" i="29"/>
  <c r="C99" i="29"/>
  <c r="D99" i="29"/>
  <c r="C82" i="29"/>
  <c r="D82" i="29"/>
  <c r="C43" i="29"/>
  <c r="D43" i="29"/>
  <c r="D49" i="29"/>
  <c r="C49" i="29"/>
  <c r="C10" i="29"/>
  <c r="D10" i="29"/>
  <c r="D85" i="33"/>
  <c r="C85" i="33"/>
  <c r="D89" i="33"/>
  <c r="C89" i="33"/>
  <c r="D197" i="31"/>
  <c r="C197" i="31"/>
  <c r="D143" i="31"/>
  <c r="C143" i="31"/>
  <c r="C142" i="31"/>
  <c r="D142" i="31"/>
  <c r="D53" i="31"/>
  <c r="C53" i="31"/>
  <c r="C52" i="31"/>
  <c r="D52" i="31"/>
  <c r="C36" i="31"/>
  <c r="D36" i="31"/>
  <c r="C223" i="31"/>
  <c r="D223" i="31"/>
  <c r="D230" i="31"/>
  <c r="C230" i="31"/>
  <c r="C191" i="29"/>
  <c r="D191" i="29"/>
  <c r="D86" i="33"/>
  <c r="C86" i="33"/>
  <c r="D96" i="33"/>
  <c r="C96" i="33"/>
  <c r="D94" i="33"/>
  <c r="C94" i="33"/>
  <c r="D198" i="31"/>
  <c r="C198" i="31"/>
  <c r="C109" i="31"/>
  <c r="D109" i="31"/>
  <c r="C108" i="31"/>
  <c r="D108" i="31"/>
  <c r="C91" i="31"/>
  <c r="D91" i="31"/>
  <c r="C50" i="31"/>
  <c r="D50" i="31"/>
  <c r="C57" i="31"/>
  <c r="D57" i="31"/>
  <c r="D21" i="31"/>
  <c r="C21" i="31"/>
  <c r="D205" i="33"/>
  <c r="C205" i="33"/>
  <c r="D202" i="33"/>
  <c r="C202" i="33"/>
  <c r="D206" i="33"/>
  <c r="C206" i="33"/>
  <c r="C102" i="29"/>
  <c r="D102" i="29"/>
  <c r="C93" i="29"/>
  <c r="D93" i="29"/>
  <c r="C14" i="29"/>
  <c r="D14" i="29"/>
  <c r="C13" i="29"/>
  <c r="D13" i="29"/>
  <c r="C223" i="29"/>
  <c r="D223" i="29"/>
  <c r="D191" i="33"/>
  <c r="C191" i="33"/>
  <c r="C184" i="33"/>
  <c r="D184" i="33"/>
  <c r="C151" i="33"/>
  <c r="D151" i="33"/>
  <c r="C222" i="33"/>
  <c r="D222" i="33"/>
  <c r="C226" i="33"/>
  <c r="D226" i="33"/>
  <c r="D149" i="31"/>
  <c r="C149" i="31"/>
  <c r="C119" i="31"/>
  <c r="D119" i="31"/>
  <c r="C118" i="31"/>
  <c r="D118" i="31"/>
  <c r="C31" i="31"/>
  <c r="D31" i="31"/>
  <c r="D24" i="31"/>
  <c r="C24" i="31"/>
  <c r="C17" i="31"/>
  <c r="D17" i="31"/>
  <c r="D201" i="29"/>
  <c r="C201" i="29"/>
  <c r="C206" i="31"/>
  <c r="D206" i="31"/>
  <c r="C167" i="29"/>
  <c r="D167" i="29"/>
  <c r="D60" i="33"/>
  <c r="C60" i="33"/>
  <c r="D77" i="33"/>
  <c r="C77" i="33"/>
  <c r="C68" i="33"/>
  <c r="D68" i="33"/>
  <c r="C192" i="31"/>
  <c r="D192" i="31"/>
  <c r="C22" i="29"/>
  <c r="D22" i="29"/>
  <c r="C8" i="29"/>
  <c r="D8" i="29"/>
  <c r="C168" i="33"/>
  <c r="D168" i="33"/>
  <c r="C161" i="33"/>
  <c r="D161" i="33"/>
  <c r="C154" i="31"/>
  <c r="D154" i="31"/>
  <c r="D161" i="31"/>
  <c r="C161" i="31"/>
  <c r="C120" i="31"/>
  <c r="D120" i="31"/>
  <c r="C80" i="33"/>
  <c r="D80" i="33"/>
  <c r="C78" i="33"/>
  <c r="D78" i="33"/>
  <c r="C82" i="33"/>
  <c r="D82" i="33"/>
  <c r="D168" i="31"/>
  <c r="C168" i="31"/>
  <c r="D176" i="33"/>
  <c r="C176" i="33"/>
  <c r="C156" i="33"/>
  <c r="D156" i="33"/>
  <c r="C140" i="31"/>
  <c r="D140" i="31"/>
  <c r="C123" i="31"/>
  <c r="D123" i="31"/>
  <c r="D82" i="31"/>
  <c r="C82" i="31"/>
  <c r="D89" i="31"/>
  <c r="C89" i="31"/>
  <c r="D48" i="31"/>
  <c r="C48" i="31"/>
  <c r="D10" i="33"/>
  <c r="C10" i="33"/>
  <c r="D7" i="33"/>
  <c r="C7" i="33"/>
  <c r="C11" i="33"/>
  <c r="D11" i="33"/>
  <c r="C95" i="31"/>
  <c r="D95" i="31"/>
  <c r="D94" i="31"/>
  <c r="C94" i="31"/>
  <c r="D6" i="31"/>
  <c r="C6" i="31"/>
  <c r="D5" i="31"/>
  <c r="C5" i="31"/>
  <c r="D216" i="31"/>
  <c r="C216" i="31"/>
  <c r="D177" i="29"/>
  <c r="C177" i="29"/>
  <c r="C184" i="29"/>
  <c r="D184" i="29"/>
  <c r="C143" i="29"/>
  <c r="D143" i="29"/>
  <c r="C41" i="33"/>
  <c r="D41" i="33"/>
  <c r="D51" i="33"/>
  <c r="C51" i="33"/>
  <c r="C49" i="33"/>
  <c r="D49" i="33"/>
  <c r="D173" i="31"/>
  <c r="C173" i="31"/>
  <c r="C126" i="29"/>
  <c r="D126" i="29"/>
  <c r="C117" i="29"/>
  <c r="D117" i="29"/>
  <c r="C39" i="29"/>
  <c r="D39" i="29"/>
  <c r="C32" i="29"/>
  <c r="D32" i="29"/>
  <c r="C12" i="29"/>
  <c r="D12" i="29"/>
  <c r="C211" i="29"/>
  <c r="D211" i="29"/>
  <c r="C210" i="29"/>
  <c r="D210" i="29"/>
  <c r="C177" i="33"/>
  <c r="D177" i="33"/>
  <c r="C21" i="33"/>
  <c r="D21" i="33"/>
  <c r="C25" i="33"/>
  <c r="D25" i="33"/>
  <c r="C191" i="31"/>
  <c r="D191" i="31"/>
  <c r="D79" i="31"/>
  <c r="C79" i="31"/>
  <c r="C78" i="31"/>
  <c r="D78" i="31"/>
  <c r="D218" i="31"/>
  <c r="C218" i="31"/>
  <c r="C217" i="31"/>
  <c r="D217" i="31"/>
  <c r="C2" i="29"/>
  <c r="D2" i="29"/>
  <c r="D161" i="29"/>
  <c r="C161" i="29"/>
  <c r="C168" i="29"/>
  <c r="D168" i="29"/>
  <c r="C127" i="29"/>
  <c r="D127" i="29"/>
  <c r="C22" i="33"/>
  <c r="D22" i="33"/>
  <c r="C32" i="33"/>
  <c r="D32" i="33"/>
  <c r="C30" i="33"/>
  <c r="D30" i="33"/>
  <c r="C188" i="31"/>
  <c r="D188" i="31"/>
  <c r="D135" i="31"/>
  <c r="C135" i="31"/>
  <c r="D134" i="31"/>
  <c r="C134" i="31"/>
  <c r="C45" i="31"/>
  <c r="D45" i="31"/>
  <c r="D44" i="31"/>
  <c r="C44" i="31"/>
  <c r="C30" i="31"/>
  <c r="D30" i="31"/>
  <c r="C215" i="31"/>
  <c r="D215" i="31"/>
  <c r="C222" i="31"/>
  <c r="D222" i="31"/>
  <c r="C183" i="29"/>
  <c r="D183" i="29"/>
  <c r="C79" i="33"/>
  <c r="D79" i="33"/>
  <c r="C90" i="33"/>
  <c r="D90" i="33"/>
  <c r="C87" i="33"/>
  <c r="D87" i="33"/>
  <c r="D41" i="29"/>
  <c r="C41" i="29"/>
  <c r="C27" i="29"/>
  <c r="D27" i="29"/>
  <c r="D187" i="33"/>
  <c r="C187" i="33"/>
  <c r="C174" i="33"/>
  <c r="D174" i="33"/>
  <c r="C154" i="33"/>
  <c r="D154" i="33"/>
  <c r="D177" i="31"/>
  <c r="C177" i="31"/>
  <c r="D136" i="31"/>
  <c r="C136" i="31"/>
  <c r="C99" i="33"/>
  <c r="D99" i="33"/>
  <c r="C97" i="33"/>
  <c r="D97" i="33"/>
  <c r="D101" i="33"/>
  <c r="C101" i="33"/>
  <c r="D55" i="31"/>
  <c r="C55" i="31"/>
  <c r="D54" i="31"/>
  <c r="C54" i="31"/>
  <c r="C196" i="29"/>
  <c r="D196" i="29"/>
  <c r="C195" i="29"/>
  <c r="D195" i="29"/>
  <c r="C178" i="29"/>
  <c r="D178" i="29"/>
  <c r="D137" i="29"/>
  <c r="C137" i="29"/>
  <c r="C144" i="29"/>
  <c r="D144" i="29"/>
  <c r="C103" i="29"/>
  <c r="D103" i="29"/>
  <c r="C230" i="33"/>
  <c r="D230" i="33"/>
  <c r="C13" i="33"/>
  <c r="D13" i="33"/>
  <c r="C4" i="33"/>
  <c r="D4" i="33"/>
  <c r="D184" i="31"/>
  <c r="C184" i="31"/>
  <c r="C189" i="33"/>
  <c r="D189" i="33"/>
  <c r="C169" i="33"/>
  <c r="D169" i="33"/>
  <c r="C148" i="31"/>
  <c r="D148" i="31"/>
  <c r="C131" i="31"/>
  <c r="D131" i="31"/>
  <c r="C90" i="31"/>
  <c r="D90" i="31"/>
  <c r="D97" i="31"/>
  <c r="C97" i="31"/>
  <c r="D56" i="31"/>
  <c r="C56" i="31"/>
  <c r="C16" i="33"/>
  <c r="D16" i="33"/>
  <c r="C14" i="33"/>
  <c r="D14" i="33"/>
  <c r="C18" i="33"/>
  <c r="D18" i="33"/>
  <c r="C133" i="31"/>
  <c r="D133" i="31"/>
  <c r="D166" i="31"/>
  <c r="C166" i="31"/>
  <c r="D77" i="31"/>
  <c r="C77" i="31"/>
  <c r="D76" i="31"/>
  <c r="C76" i="31"/>
  <c r="C59" i="31"/>
  <c r="D59" i="31"/>
  <c r="C16" i="31"/>
  <c r="D16" i="31"/>
  <c r="C22" i="31"/>
  <c r="D22" i="31"/>
  <c r="D213" i="31"/>
  <c r="C213" i="31"/>
  <c r="C111" i="33"/>
  <c r="D111" i="33"/>
  <c r="C122" i="33"/>
  <c r="D122" i="33"/>
  <c r="C119" i="33"/>
  <c r="D119" i="33"/>
  <c r="D26" i="31"/>
  <c r="C26" i="31"/>
  <c r="C172" i="29"/>
  <c r="D172" i="29"/>
  <c r="C171" i="29"/>
  <c r="D171" i="29"/>
  <c r="C154" i="29"/>
  <c r="D154" i="29"/>
  <c r="D113" i="29"/>
  <c r="C113" i="29"/>
  <c r="C120" i="29"/>
  <c r="D120" i="29"/>
  <c r="C79" i="29"/>
  <c r="D79" i="29"/>
  <c r="C210" i="33"/>
  <c r="D210" i="33"/>
  <c r="C214" i="33"/>
  <c r="D214" i="33"/>
  <c r="C212" i="33"/>
  <c r="D212" i="33"/>
  <c r="C157" i="31"/>
  <c r="D157" i="31"/>
  <c r="C62" i="29"/>
  <c r="D62" i="29"/>
  <c r="C53" i="29"/>
  <c r="D53" i="29"/>
  <c r="C207" i="29"/>
  <c r="D207" i="29"/>
  <c r="C200" i="33"/>
  <c r="D200" i="33"/>
  <c r="D179" i="33"/>
  <c r="C179" i="33"/>
  <c r="D153" i="33"/>
  <c r="C153" i="33"/>
  <c r="C160" i="31"/>
  <c r="D160" i="31"/>
  <c r="C125" i="33"/>
  <c r="D125" i="33"/>
  <c r="C116" i="33"/>
  <c r="D116" i="33"/>
  <c r="C120" i="33"/>
  <c r="D120" i="33"/>
  <c r="C193" i="31"/>
  <c r="D193" i="31"/>
  <c r="C14" i="31"/>
  <c r="D14" i="31"/>
  <c r="C13" i="31"/>
  <c r="D13" i="31"/>
  <c r="C156" i="29"/>
  <c r="D156" i="29"/>
  <c r="C155" i="29"/>
  <c r="D155" i="29"/>
  <c r="C138" i="29"/>
  <c r="D138" i="29"/>
  <c r="D97" i="29"/>
  <c r="C97" i="29"/>
  <c r="C104" i="29"/>
  <c r="D104" i="29"/>
  <c r="C63" i="29"/>
  <c r="D63" i="29"/>
  <c r="C136" i="33"/>
  <c r="D136" i="33"/>
  <c r="C140" i="33"/>
  <c r="D140" i="33"/>
  <c r="D178" i="31"/>
  <c r="C178" i="31"/>
  <c r="D71" i="31"/>
  <c r="C71" i="31"/>
  <c r="D70" i="31"/>
  <c r="C70" i="31"/>
  <c r="D210" i="31"/>
  <c r="C210" i="31"/>
  <c r="D209" i="31"/>
  <c r="C209" i="31"/>
  <c r="C194" i="29"/>
  <c r="D194" i="29"/>
  <c r="D153" i="29"/>
  <c r="C153" i="29"/>
  <c r="C160" i="29"/>
  <c r="D160" i="29"/>
  <c r="C119" i="29"/>
  <c r="D119" i="29"/>
  <c r="C15" i="33"/>
  <c r="D15" i="33"/>
  <c r="C26" i="33"/>
  <c r="D26" i="33"/>
  <c r="C23" i="33"/>
  <c r="D23" i="33"/>
  <c r="C202" i="29"/>
  <c r="D202" i="29"/>
  <c r="C182" i="33"/>
  <c r="D182" i="33"/>
  <c r="D164" i="31"/>
  <c r="C164" i="31"/>
  <c r="C147" i="31"/>
  <c r="D147" i="31"/>
  <c r="C106" i="31"/>
  <c r="D106" i="31"/>
  <c r="C113" i="31"/>
  <c r="D113" i="31"/>
  <c r="C72" i="31"/>
  <c r="D72" i="31"/>
  <c r="D35" i="33"/>
  <c r="C35" i="33"/>
  <c r="C33" i="33"/>
  <c r="D33" i="33"/>
  <c r="C37" i="33"/>
  <c r="D37" i="33"/>
  <c r="C220" i="31"/>
  <c r="D220" i="31"/>
  <c r="C211" i="31"/>
  <c r="D211" i="31"/>
  <c r="C132" i="29"/>
  <c r="D132" i="29"/>
  <c r="C131" i="29"/>
  <c r="D131" i="29"/>
  <c r="C114" i="29"/>
  <c r="D114" i="29"/>
  <c r="D73" i="29"/>
  <c r="C73" i="29"/>
  <c r="C80" i="29"/>
  <c r="D80" i="29"/>
  <c r="C42" i="29"/>
  <c r="D42" i="29"/>
  <c r="C117" i="33"/>
  <c r="D117" i="33"/>
  <c r="C121" i="33"/>
  <c r="D121" i="33"/>
  <c r="C170" i="31"/>
  <c r="D170" i="31"/>
  <c r="C174" i="31"/>
  <c r="D174" i="31"/>
  <c r="D85" i="31"/>
  <c r="C85" i="31"/>
  <c r="C84" i="31"/>
  <c r="D84" i="31"/>
  <c r="C67" i="31"/>
  <c r="D67" i="31"/>
  <c r="D29" i="31"/>
  <c r="C29" i="31"/>
  <c r="D28" i="31"/>
  <c r="C28" i="31"/>
  <c r="C221" i="31"/>
  <c r="D221" i="31"/>
  <c r="D118" i="33"/>
  <c r="C118" i="33"/>
  <c r="D128" i="33"/>
  <c r="C128" i="33"/>
  <c r="D126" i="33"/>
  <c r="C126" i="33"/>
  <c r="C103" i="31"/>
  <c r="D103" i="31"/>
  <c r="D102" i="31"/>
  <c r="C102" i="31"/>
  <c r="D12" i="31"/>
  <c r="C12" i="31"/>
  <c r="D11" i="31"/>
  <c r="C11" i="31"/>
  <c r="D224" i="31"/>
  <c r="C224" i="31"/>
  <c r="D185" i="29"/>
  <c r="C185" i="29"/>
  <c r="C192" i="29"/>
  <c r="D192" i="29"/>
  <c r="C151" i="29"/>
  <c r="D151" i="29"/>
  <c r="C47" i="33"/>
  <c r="D47" i="33"/>
  <c r="C58" i="33"/>
  <c r="D58" i="33"/>
  <c r="C55" i="33"/>
  <c r="D55" i="33"/>
  <c r="D33" i="31"/>
  <c r="C33" i="31"/>
  <c r="C189" i="29"/>
  <c r="D189" i="29"/>
  <c r="C107" i="29"/>
  <c r="D107" i="29"/>
  <c r="C90" i="29"/>
  <c r="D90" i="29"/>
  <c r="C50" i="29"/>
  <c r="D50" i="29"/>
  <c r="C56" i="29"/>
  <c r="D56" i="29"/>
  <c r="C16" i="29"/>
  <c r="D16" i="29"/>
  <c r="D91" i="33"/>
  <c r="C91" i="33"/>
  <c r="C95" i="33"/>
  <c r="D95" i="33"/>
  <c r="C221" i="29"/>
  <c r="D221" i="29"/>
  <c r="C208" i="29"/>
  <c r="D208" i="29"/>
  <c r="C149" i="33"/>
  <c r="D149" i="33"/>
  <c r="D171" i="31"/>
  <c r="C171" i="31"/>
  <c r="C130" i="31"/>
  <c r="D130" i="31"/>
  <c r="C137" i="31"/>
  <c r="D137" i="31"/>
  <c r="C96" i="31"/>
  <c r="D96" i="31"/>
  <c r="C61" i="33"/>
  <c r="D61" i="33"/>
  <c r="C52" i="33"/>
  <c r="D52" i="33"/>
  <c r="C56" i="33"/>
  <c r="D56" i="33"/>
  <c r="C182" i="29"/>
  <c r="D182" i="29"/>
  <c r="C173" i="29"/>
  <c r="D173" i="29"/>
  <c r="C92" i="29"/>
  <c r="D92" i="29"/>
  <c r="C91" i="29"/>
  <c r="D91" i="29"/>
  <c r="C74" i="29"/>
  <c r="D74" i="29"/>
  <c r="C37" i="29"/>
  <c r="D37" i="29"/>
  <c r="C36" i="29"/>
  <c r="D36" i="29"/>
  <c r="C3" i="29"/>
  <c r="D3" i="29"/>
  <c r="C72" i="33"/>
  <c r="D72" i="33"/>
  <c r="C76" i="33"/>
  <c r="D76" i="33"/>
  <c r="D183" i="31"/>
  <c r="C183" i="31"/>
  <c r="C7" i="31"/>
  <c r="D7" i="31"/>
  <c r="D227" i="31"/>
  <c r="C227" i="31"/>
  <c r="C148" i="29"/>
  <c r="D148" i="29"/>
  <c r="C147" i="29"/>
  <c r="D147" i="29"/>
  <c r="C130" i="29"/>
  <c r="D130" i="29"/>
  <c r="D89" i="29"/>
  <c r="C89" i="29"/>
  <c r="C96" i="29"/>
  <c r="D96" i="29"/>
  <c r="C55" i="29"/>
  <c r="D55" i="29"/>
  <c r="C130" i="33"/>
  <c r="D130" i="33"/>
  <c r="C134" i="33"/>
  <c r="D134" i="33"/>
  <c r="D195" i="31"/>
  <c r="C195" i="31"/>
  <c r="C190" i="31"/>
  <c r="D190" i="31"/>
  <c r="D101" i="31"/>
  <c r="C101" i="31"/>
  <c r="D100" i="31"/>
  <c r="C100" i="31"/>
  <c r="D83" i="31"/>
  <c r="C83" i="31"/>
  <c r="D42" i="31"/>
  <c r="C42" i="31"/>
  <c r="C49" i="31"/>
  <c r="D49" i="31"/>
  <c r="C8" i="31"/>
  <c r="D8" i="31"/>
  <c r="C137" i="33"/>
  <c r="D137" i="33"/>
  <c r="D147" i="33"/>
  <c r="C147" i="33"/>
  <c r="C145" i="33"/>
  <c r="D145" i="33"/>
  <c r="C158" i="29"/>
  <c r="D158" i="29"/>
  <c r="C149" i="29"/>
  <c r="D149" i="29"/>
  <c r="C68" i="29"/>
  <c r="D68" i="29"/>
  <c r="C67" i="29"/>
  <c r="D67" i="29"/>
  <c r="C44" i="29"/>
  <c r="D44" i="29"/>
  <c r="C11" i="29"/>
  <c r="D11" i="29"/>
  <c r="D17" i="29"/>
  <c r="C17" i="29"/>
  <c r="C203" i="29"/>
  <c r="D203" i="29"/>
  <c r="C53" i="33"/>
  <c r="D53" i="33"/>
  <c r="C57" i="33"/>
  <c r="D57" i="33"/>
  <c r="C111" i="31"/>
  <c r="D111" i="31"/>
  <c r="D110" i="31"/>
  <c r="C110" i="31"/>
  <c r="D25" i="31"/>
  <c r="C25" i="31"/>
  <c r="D18" i="31"/>
  <c r="C18" i="31"/>
  <c r="D4" i="31"/>
  <c r="C4" i="31"/>
  <c r="D193" i="29"/>
  <c r="C193" i="29"/>
  <c r="C200" i="29"/>
  <c r="D200" i="29"/>
  <c r="C159" i="29"/>
  <c r="D159" i="29"/>
  <c r="C54" i="33"/>
  <c r="D54" i="33"/>
  <c r="C64" i="33"/>
  <c r="D64" i="33"/>
  <c r="C62" i="33"/>
  <c r="D62" i="33"/>
  <c r="C39" i="31"/>
  <c r="D39" i="31"/>
  <c r="D32" i="31"/>
  <c r="C32" i="31"/>
  <c r="C180" i="29"/>
  <c r="D180" i="29"/>
  <c r="C179" i="29"/>
  <c r="D179" i="29"/>
  <c r="C162" i="29"/>
  <c r="D162" i="29"/>
  <c r="D121" i="29"/>
  <c r="C121" i="29"/>
  <c r="C128" i="29"/>
  <c r="D128" i="29"/>
  <c r="C87" i="29"/>
  <c r="D87" i="29"/>
  <c r="C217" i="33"/>
  <c r="D217" i="33"/>
  <c r="C221" i="33"/>
  <c r="D221" i="33"/>
  <c r="C218" i="33"/>
  <c r="D218" i="33"/>
  <c r="C198" i="29"/>
  <c r="D198" i="29"/>
  <c r="C108" i="29"/>
  <c r="D108" i="29"/>
  <c r="C187" i="31"/>
  <c r="D187" i="31"/>
  <c r="C134" i="29"/>
  <c r="D134" i="29"/>
  <c r="C125" i="29"/>
  <c r="D125" i="29"/>
  <c r="C46" i="29"/>
  <c r="D46" i="29"/>
  <c r="C45" i="29"/>
  <c r="D45" i="29"/>
  <c r="D25" i="29"/>
  <c r="C25" i="29"/>
  <c r="C222" i="29"/>
  <c r="D222" i="29"/>
  <c r="D217" i="29"/>
  <c r="C217" i="29"/>
  <c r="D183" i="33"/>
  <c r="C183" i="33"/>
  <c r="C27" i="33"/>
  <c r="D27" i="33"/>
  <c r="D31" i="33"/>
  <c r="C31" i="33"/>
  <c r="D163" i="33"/>
  <c r="C163" i="33"/>
  <c r="D125" i="31"/>
  <c r="C125" i="31"/>
  <c r="D124" i="31"/>
  <c r="C124" i="31"/>
  <c r="D107" i="31"/>
  <c r="C107" i="31"/>
  <c r="C66" i="31"/>
  <c r="D66" i="31"/>
  <c r="C73" i="31"/>
  <c r="D73" i="31"/>
  <c r="D34" i="31"/>
  <c r="C34" i="31"/>
  <c r="D224" i="33"/>
  <c r="C224" i="33"/>
  <c r="D215" i="33"/>
  <c r="C215" i="33"/>
  <c r="C219" i="33"/>
  <c r="D219" i="33"/>
  <c r="C141" i="31"/>
  <c r="D141" i="31"/>
  <c r="C118" i="29"/>
  <c r="D118" i="29"/>
  <c r="C109" i="29"/>
  <c r="D109" i="29"/>
  <c r="D33" i="29"/>
  <c r="C33" i="29"/>
  <c r="C26" i="29"/>
  <c r="D26" i="29"/>
  <c r="C6" i="29"/>
  <c r="D6" i="29"/>
  <c r="C205" i="29"/>
  <c r="D205" i="29"/>
  <c r="C204" i="29"/>
  <c r="D204" i="29"/>
  <c r="D164" i="33"/>
  <c r="C164" i="33"/>
  <c r="D8" i="33"/>
  <c r="C8" i="33"/>
  <c r="C12" i="33"/>
  <c r="D12" i="33"/>
  <c r="C174" i="29"/>
  <c r="D174" i="29"/>
  <c r="C165" i="29"/>
  <c r="D165" i="29"/>
  <c r="C84" i="29"/>
  <c r="D84" i="29"/>
  <c r="C83" i="29"/>
  <c r="D83" i="29"/>
  <c r="C66" i="29"/>
  <c r="D66" i="29"/>
  <c r="C24" i="29"/>
  <c r="D24" i="29"/>
  <c r="C30" i="29"/>
  <c r="D30" i="29"/>
  <c r="C226" i="29"/>
  <c r="D226" i="29"/>
  <c r="D66" i="33"/>
  <c r="C66" i="33"/>
  <c r="D70" i="33"/>
  <c r="C70" i="33"/>
  <c r="C175" i="31"/>
  <c r="D175" i="31"/>
  <c r="D127" i="31"/>
  <c r="C127" i="31"/>
  <c r="C126" i="31"/>
  <c r="D126" i="31"/>
  <c r="D38" i="31"/>
  <c r="C38" i="31"/>
  <c r="C37" i="31"/>
  <c r="D37" i="31"/>
  <c r="D23" i="31"/>
  <c r="C23" i="31"/>
  <c r="C207" i="31"/>
  <c r="D207" i="31"/>
  <c r="C214" i="31"/>
  <c r="D214" i="31"/>
  <c r="C175" i="29"/>
  <c r="D175" i="29"/>
  <c r="C73" i="33"/>
  <c r="D73" i="33"/>
  <c r="D83" i="33"/>
  <c r="C83" i="33"/>
  <c r="C81" i="33"/>
  <c r="D81" i="33"/>
  <c r="C94" i="29"/>
  <c r="D94" i="29"/>
  <c r="C85" i="29"/>
  <c r="D85" i="29"/>
  <c r="C7" i="29"/>
  <c r="D7" i="29"/>
  <c r="C224" i="29"/>
  <c r="D224" i="29"/>
  <c r="C212" i="29"/>
  <c r="D212" i="29"/>
  <c r="D185" i="33"/>
  <c r="C185" i="33"/>
  <c r="C178" i="33"/>
  <c r="D178" i="33"/>
  <c r="D142" i="33"/>
  <c r="C142" i="33"/>
  <c r="D216" i="33"/>
  <c r="C216" i="33"/>
  <c r="D220" i="33"/>
  <c r="C220" i="33"/>
  <c r="D47" i="31"/>
  <c r="C47" i="31"/>
  <c r="D46" i="31"/>
  <c r="C46" i="31"/>
  <c r="C188" i="29"/>
  <c r="D188" i="29"/>
  <c r="C187" i="29"/>
  <c r="D187" i="29"/>
  <c r="C170" i="29"/>
  <c r="D170" i="29"/>
  <c r="D129" i="29"/>
  <c r="C129" i="29"/>
  <c r="C136" i="29"/>
  <c r="D136" i="29"/>
  <c r="C95" i="29"/>
  <c r="D95" i="29"/>
  <c r="C223" i="33"/>
  <c r="D223" i="33"/>
  <c r="D227" i="33"/>
  <c r="C227" i="33"/>
  <c r="C225" i="33"/>
  <c r="D225" i="33"/>
  <c r="D204" i="31"/>
  <c r="C204" i="31"/>
  <c r="C197" i="29"/>
  <c r="D197" i="29"/>
  <c r="C116" i="29"/>
  <c r="D116" i="29"/>
  <c r="C115" i="29"/>
  <c r="D115" i="29"/>
  <c r="C98" i="29"/>
  <c r="D98" i="29"/>
  <c r="D57" i="29"/>
  <c r="C57" i="29"/>
  <c r="C64" i="29"/>
  <c r="D64" i="29"/>
  <c r="C29" i="29"/>
  <c r="D29" i="29"/>
  <c r="D98" i="33"/>
  <c r="C98" i="33"/>
  <c r="D102" i="33"/>
  <c r="C102" i="33"/>
  <c r="D176" i="31"/>
  <c r="C176" i="31"/>
  <c r="C70" i="29"/>
  <c r="D70" i="29"/>
  <c r="C61" i="29"/>
  <c r="D61" i="29"/>
  <c r="C219" i="29"/>
  <c r="D219" i="29"/>
  <c r="C206" i="29"/>
  <c r="D206" i="29"/>
  <c r="D186" i="33"/>
  <c r="C186" i="33"/>
  <c r="C159" i="33"/>
  <c r="D159" i="33"/>
  <c r="C152" i="33"/>
  <c r="D152" i="33"/>
  <c r="D131" i="33"/>
  <c r="C131" i="33"/>
  <c r="C129" i="33"/>
  <c r="D129" i="33"/>
  <c r="C133" i="33"/>
  <c r="D133" i="33"/>
  <c r="E133" i="33" s="1"/>
  <c r="D151" i="31"/>
  <c r="C151" i="31"/>
  <c r="D150" i="31"/>
  <c r="C150" i="31"/>
  <c r="D61" i="31"/>
  <c r="C61" i="31"/>
  <c r="C60" i="31"/>
  <c r="D60" i="31"/>
  <c r="D43" i="31"/>
  <c r="C43" i="31"/>
  <c r="D3" i="31"/>
  <c r="C3" i="31"/>
  <c r="D9" i="31"/>
  <c r="C9" i="31"/>
  <c r="C199" i="29"/>
  <c r="D199" i="29"/>
  <c r="C92" i="33"/>
  <c r="D92" i="33"/>
  <c r="C109" i="33"/>
  <c r="D109" i="33"/>
  <c r="C100" i="33"/>
  <c r="D100" i="33"/>
  <c r="C54" i="29"/>
  <c r="D54" i="29"/>
  <c r="C40" i="29"/>
  <c r="D40" i="29"/>
  <c r="C201" i="33"/>
  <c r="D201" i="33"/>
  <c r="C193" i="33"/>
  <c r="D193" i="33"/>
  <c r="D173" i="33"/>
  <c r="C173" i="33"/>
  <c r="C143" i="33"/>
  <c r="D143" i="33"/>
  <c r="C152" i="31"/>
  <c r="D152" i="31"/>
  <c r="C112" i="33"/>
  <c r="D112" i="33"/>
  <c r="C110" i="33"/>
  <c r="D110" i="33"/>
  <c r="C114" i="33"/>
  <c r="D114" i="33"/>
  <c r="C110" i="29"/>
  <c r="D110" i="29"/>
  <c r="C101" i="29"/>
  <c r="D101" i="29"/>
  <c r="C20" i="29"/>
  <c r="D20" i="29"/>
  <c r="C19" i="29"/>
  <c r="D19" i="29"/>
  <c r="C229" i="29"/>
  <c r="D229" i="29"/>
  <c r="C198" i="33"/>
  <c r="D198" i="33"/>
  <c r="D197" i="33"/>
  <c r="C197" i="33"/>
  <c r="C158" i="33"/>
  <c r="D158" i="33"/>
  <c r="C229" i="33"/>
  <c r="D229" i="33"/>
  <c r="C6" i="33"/>
  <c r="D6" i="33"/>
  <c r="C162" i="31"/>
  <c r="D162" i="31"/>
  <c r="C63" i="31"/>
  <c r="D63" i="31"/>
  <c r="C62" i="31"/>
  <c r="D62" i="31"/>
  <c r="C202" i="31"/>
  <c r="D202" i="31"/>
  <c r="D201" i="31"/>
  <c r="C201" i="31"/>
  <c r="C186" i="29"/>
  <c r="D186" i="29"/>
  <c r="D145" i="29"/>
  <c r="C145" i="29"/>
  <c r="C152" i="29"/>
  <c r="D152" i="29"/>
  <c r="C111" i="29"/>
  <c r="D111" i="29"/>
  <c r="D9" i="33"/>
  <c r="C9" i="33"/>
  <c r="C19" i="33"/>
  <c r="D19" i="33"/>
  <c r="D17" i="33"/>
  <c r="C17" i="33"/>
  <c r="C2" i="31"/>
  <c r="D2" i="31"/>
  <c r="C28" i="29"/>
  <c r="D28" i="29"/>
  <c r="C21" i="29"/>
  <c r="D21" i="29"/>
  <c r="C181" i="33"/>
  <c r="D181" i="33"/>
  <c r="C167" i="33"/>
  <c r="D167" i="33"/>
  <c r="C146" i="33"/>
  <c r="D146" i="33"/>
  <c r="D169" i="31"/>
  <c r="C169" i="31"/>
  <c r="D128" i="31"/>
  <c r="C128" i="31"/>
  <c r="C93" i="33"/>
  <c r="D93" i="33"/>
  <c r="C84" i="33"/>
  <c r="D84" i="33"/>
  <c r="C88" i="33"/>
  <c r="D88" i="33"/>
  <c r="D212" i="31"/>
  <c r="C212" i="31"/>
  <c r="D203" i="31"/>
  <c r="C203" i="31"/>
  <c r="C124" i="29"/>
  <c r="D124" i="29"/>
  <c r="C123" i="29"/>
  <c r="D123" i="29"/>
  <c r="C106" i="29"/>
  <c r="D106" i="29"/>
  <c r="D65" i="29"/>
  <c r="C65" i="29"/>
  <c r="C72" i="29"/>
  <c r="D72" i="29"/>
  <c r="C35" i="29"/>
  <c r="D35" i="29"/>
  <c r="C104" i="33"/>
  <c r="D104" i="33"/>
  <c r="C108" i="33"/>
  <c r="D108" i="33"/>
  <c r="D196" i="31"/>
  <c r="C196" i="31"/>
  <c r="C142" i="29"/>
  <c r="D142" i="29"/>
  <c r="C133" i="29"/>
  <c r="D133" i="29"/>
  <c r="C52" i="29"/>
  <c r="D52" i="29"/>
  <c r="C51" i="29"/>
  <c r="D51" i="29"/>
  <c r="C31" i="29"/>
  <c r="D31" i="29"/>
  <c r="C228" i="29"/>
  <c r="D228" i="29"/>
  <c r="C227" i="29"/>
  <c r="D227" i="29"/>
  <c r="C190" i="33"/>
  <c r="D190" i="33"/>
  <c r="C34" i="33"/>
  <c r="D34" i="33"/>
  <c r="C38" i="33"/>
  <c r="D38" i="33"/>
  <c r="F134" i="33" l="1"/>
  <c r="F135" i="33" s="1"/>
  <c r="F136" i="33" s="1"/>
  <c r="F137" i="33" s="1"/>
  <c r="F138" i="33" s="1"/>
  <c r="F139" i="33" s="1"/>
  <c r="F140" i="33" s="1"/>
  <c r="F141" i="33" s="1"/>
  <c r="F142" i="33" s="1"/>
  <c r="F143" i="33" s="1"/>
  <c r="F144" i="33" s="1"/>
  <c r="F145" i="33" s="1"/>
  <c r="F146" i="33" s="1"/>
  <c r="F147" i="33" s="1"/>
  <c r="F148" i="33" s="1"/>
  <c r="F149" i="33" s="1"/>
  <c r="F150" i="33" s="1"/>
  <c r="F151" i="33" s="1"/>
  <c r="F152" i="33" s="1"/>
  <c r="F153" i="33" s="1"/>
  <c r="F154" i="33" s="1"/>
  <c r="F155" i="33" s="1"/>
  <c r="F156" i="33" s="1"/>
  <c r="F157" i="33" s="1"/>
  <c r="F158" i="33" s="1"/>
  <c r="F159" i="33" s="1"/>
  <c r="F160" i="33" s="1"/>
  <c r="F161" i="33" s="1"/>
  <c r="F162" i="33" s="1"/>
  <c r="F163" i="33" s="1"/>
  <c r="F164" i="33" s="1"/>
  <c r="F165" i="33" s="1"/>
  <c r="F166" i="33" s="1"/>
  <c r="F167" i="33" s="1"/>
  <c r="F168" i="33" s="1"/>
  <c r="F169" i="33" s="1"/>
  <c r="F170" i="33" s="1"/>
  <c r="F171" i="33" s="1"/>
  <c r="F172" i="33" s="1"/>
  <c r="F173" i="33" s="1"/>
  <c r="F174" i="33" s="1"/>
  <c r="F175" i="33" s="1"/>
  <c r="F176" i="33" s="1"/>
  <c r="F177" i="33" s="1"/>
  <c r="F178" i="33" s="1"/>
  <c r="F179" i="33" s="1"/>
  <c r="F180" i="33" s="1"/>
  <c r="F181" i="33" s="1"/>
  <c r="F182" i="33" s="1"/>
  <c r="F183" i="33" s="1"/>
  <c r="F184" i="33" s="1"/>
  <c r="F185" i="33" s="1"/>
  <c r="F186" i="33" s="1"/>
  <c r="F187" i="33" s="1"/>
  <c r="F188" i="33" s="1"/>
  <c r="F189" i="33" s="1"/>
  <c r="F190" i="33" s="1"/>
  <c r="F191" i="33" s="1"/>
  <c r="F192" i="33" s="1"/>
  <c r="F193" i="33" s="1"/>
  <c r="F194" i="33" s="1"/>
  <c r="F195" i="33" s="1"/>
  <c r="F196" i="33" s="1"/>
  <c r="F197" i="33" s="1"/>
  <c r="F198" i="33" s="1"/>
  <c r="F199" i="33" s="1"/>
  <c r="F200" i="33" s="1"/>
  <c r="F201" i="33" s="1"/>
  <c r="F202" i="33" s="1"/>
  <c r="F203" i="33" s="1"/>
  <c r="F204" i="33" s="1"/>
  <c r="F205" i="33" s="1"/>
  <c r="F206" i="33" s="1"/>
  <c r="F207" i="33" s="1"/>
  <c r="F208" i="33" s="1"/>
  <c r="F209" i="33" s="1"/>
  <c r="F210" i="33" s="1"/>
  <c r="F211" i="33" s="1"/>
  <c r="F212" i="33" s="1"/>
  <c r="F213" i="33" s="1"/>
  <c r="F214" i="33" s="1"/>
  <c r="F215" i="33" s="1"/>
  <c r="F216" i="33" s="1"/>
  <c r="F217" i="33" s="1"/>
  <c r="F218" i="33" s="1"/>
  <c r="F219" i="33" s="1"/>
  <c r="F220" i="33" s="1"/>
  <c r="F221" i="33" s="1"/>
  <c r="F222" i="33" s="1"/>
  <c r="F223" i="33" s="1"/>
  <c r="F224" i="33" s="1"/>
  <c r="F225" i="33" s="1"/>
  <c r="F226" i="33" s="1"/>
  <c r="F227" i="33" s="1"/>
  <c r="F228" i="33" s="1"/>
  <c r="F229" i="33" s="1"/>
  <c r="F230" i="33" s="1"/>
  <c r="F231" i="33" s="1"/>
  <c r="E134" i="33"/>
  <c r="J51" i="26"/>
  <c r="H52" i="26"/>
  <c r="F2" i="31"/>
  <c r="F3" i="31" s="1"/>
  <c r="F4" i="31" s="1"/>
  <c r="F5" i="31" s="1"/>
  <c r="F6" i="31" s="1"/>
  <c r="F7" i="31" s="1"/>
  <c r="F8" i="31" s="1"/>
  <c r="F9" i="31" s="1"/>
  <c r="F10" i="31" s="1"/>
  <c r="F11" i="31" s="1"/>
  <c r="F12" i="31" s="1"/>
  <c r="F13" i="31" s="1"/>
  <c r="F14" i="31" s="1"/>
  <c r="F15" i="31" s="1"/>
  <c r="F16" i="31" s="1"/>
  <c r="F17" i="31" s="1"/>
  <c r="F18" i="31" s="1"/>
  <c r="F19" i="31" s="1"/>
  <c r="F20" i="31" s="1"/>
  <c r="F21" i="31" s="1"/>
  <c r="F22" i="31" s="1"/>
  <c r="F23" i="31" s="1"/>
  <c r="F24" i="31" s="1"/>
  <c r="F25" i="31" s="1"/>
  <c r="F26" i="31" s="1"/>
  <c r="F27" i="31" s="1"/>
  <c r="F28" i="31" s="1"/>
  <c r="F29" i="31" s="1"/>
  <c r="F30" i="31" s="1"/>
  <c r="F31" i="31" s="1"/>
  <c r="F32" i="31" s="1"/>
  <c r="F33" i="31" s="1"/>
  <c r="F34" i="31" s="1"/>
  <c r="F35" i="31" s="1"/>
  <c r="F36" i="31" s="1"/>
  <c r="F37" i="31" s="1"/>
  <c r="F38" i="31" s="1"/>
  <c r="F39" i="31" s="1"/>
  <c r="F40" i="31" s="1"/>
  <c r="F41" i="31" s="1"/>
  <c r="F42" i="31" s="1"/>
  <c r="F43" i="31" s="1"/>
  <c r="F44" i="31" s="1"/>
  <c r="F45" i="31" s="1"/>
  <c r="F46" i="31" s="1"/>
  <c r="F47" i="31" s="1"/>
  <c r="F48" i="31" s="1"/>
  <c r="F49" i="31" s="1"/>
  <c r="F50" i="31" s="1"/>
  <c r="F51" i="31" s="1"/>
  <c r="F52" i="31" s="1"/>
  <c r="F53" i="31" s="1"/>
  <c r="F54" i="31" s="1"/>
  <c r="F55" i="31" s="1"/>
  <c r="F56" i="31" s="1"/>
  <c r="F57" i="31" s="1"/>
  <c r="F58" i="31" s="1"/>
  <c r="F59" i="31" s="1"/>
  <c r="F60" i="31" s="1"/>
  <c r="F61" i="31" s="1"/>
  <c r="F62" i="31" s="1"/>
  <c r="F63" i="31" s="1"/>
  <c r="F64" i="31" s="1"/>
  <c r="F65" i="31" s="1"/>
  <c r="F66" i="31" s="1"/>
  <c r="F67" i="31" s="1"/>
  <c r="F68" i="31" s="1"/>
  <c r="F69" i="31" s="1"/>
  <c r="F70" i="31" s="1"/>
  <c r="F71" i="31" s="1"/>
  <c r="F72" i="31" s="1"/>
  <c r="F73" i="31" s="1"/>
  <c r="F74" i="31" s="1"/>
  <c r="F75" i="31" s="1"/>
  <c r="F76" i="31" s="1"/>
  <c r="F77" i="31" s="1"/>
  <c r="F78" i="31" s="1"/>
  <c r="F79" i="31" s="1"/>
  <c r="F80" i="31" s="1"/>
  <c r="F81" i="31" s="1"/>
  <c r="F82" i="31" s="1"/>
  <c r="F83" i="31" s="1"/>
  <c r="F84" i="31" s="1"/>
  <c r="F85" i="31" s="1"/>
  <c r="F86" i="31" s="1"/>
  <c r="F87" i="31" s="1"/>
  <c r="F88" i="31" s="1"/>
  <c r="F89" i="31" s="1"/>
  <c r="F90" i="31" s="1"/>
  <c r="F91" i="31" s="1"/>
  <c r="F92" i="31" s="1"/>
  <c r="F93" i="31" s="1"/>
  <c r="F94" i="31" s="1"/>
  <c r="F95" i="31" s="1"/>
  <c r="F96" i="31" s="1"/>
  <c r="F97" i="31" s="1"/>
  <c r="F98" i="31" s="1"/>
  <c r="F99" i="31" s="1"/>
  <c r="F100" i="31" s="1"/>
  <c r="F101" i="31" s="1"/>
  <c r="F102" i="31" s="1"/>
  <c r="F103" i="31" s="1"/>
  <c r="F104" i="31" s="1"/>
  <c r="F105" i="31" s="1"/>
  <c r="F106" i="31" s="1"/>
  <c r="F107" i="31" s="1"/>
  <c r="F108" i="31" s="1"/>
  <c r="F109" i="31" s="1"/>
  <c r="F110" i="31" s="1"/>
  <c r="F111" i="31" s="1"/>
  <c r="F112" i="31" s="1"/>
  <c r="F113" i="31" s="1"/>
  <c r="F114" i="31" s="1"/>
  <c r="F115" i="31" s="1"/>
  <c r="F116" i="31" s="1"/>
  <c r="F117" i="31" s="1"/>
  <c r="F118" i="31" s="1"/>
  <c r="F119" i="31" s="1"/>
  <c r="F120" i="31" s="1"/>
  <c r="F121" i="31" s="1"/>
  <c r="F122" i="31" s="1"/>
  <c r="F123" i="31" s="1"/>
  <c r="F124" i="31" s="1"/>
  <c r="F125" i="31" s="1"/>
  <c r="F126" i="31" s="1"/>
  <c r="F127" i="31" s="1"/>
  <c r="F128" i="31" s="1"/>
  <c r="F129" i="31" s="1"/>
  <c r="F130" i="31" s="1"/>
  <c r="F131" i="31" s="1"/>
  <c r="F132" i="31" s="1"/>
  <c r="F133" i="31" s="1"/>
  <c r="F134" i="31" s="1"/>
  <c r="F135" i="31" s="1"/>
  <c r="F136" i="31" s="1"/>
  <c r="F137" i="31" s="1"/>
  <c r="F138" i="31" s="1"/>
  <c r="F139" i="31" s="1"/>
  <c r="F140" i="31" s="1"/>
  <c r="F141" i="31" s="1"/>
  <c r="F142" i="31" s="1"/>
  <c r="F143" i="31" s="1"/>
  <c r="F144" i="31" s="1"/>
  <c r="F145" i="31" s="1"/>
  <c r="F146" i="31" s="1"/>
  <c r="F147" i="31" s="1"/>
  <c r="F148" i="31" s="1"/>
  <c r="F149" i="31" s="1"/>
  <c r="F150" i="31" s="1"/>
  <c r="F151" i="31" s="1"/>
  <c r="F152" i="31" s="1"/>
  <c r="F153" i="31" s="1"/>
  <c r="F154" i="31" s="1"/>
  <c r="F155" i="31" s="1"/>
  <c r="F156" i="31" s="1"/>
  <c r="F157" i="31" s="1"/>
  <c r="F158" i="31" s="1"/>
  <c r="F159" i="31" s="1"/>
  <c r="F160" i="31" s="1"/>
  <c r="F161" i="31" s="1"/>
  <c r="F162" i="31" s="1"/>
  <c r="F163" i="31" s="1"/>
  <c r="F164" i="31" s="1"/>
  <c r="F165" i="31" s="1"/>
  <c r="F166" i="31" s="1"/>
  <c r="F167" i="31" s="1"/>
  <c r="F168" i="31" s="1"/>
  <c r="F169" i="31" s="1"/>
  <c r="F170" i="31" s="1"/>
  <c r="F171" i="31" s="1"/>
  <c r="F172" i="31" s="1"/>
  <c r="F173" i="31" s="1"/>
  <c r="F174" i="31" s="1"/>
  <c r="F175" i="31" s="1"/>
  <c r="F176" i="31" s="1"/>
  <c r="F177" i="31" s="1"/>
  <c r="F178" i="31" s="1"/>
  <c r="F179" i="31" s="1"/>
  <c r="F180" i="31" s="1"/>
  <c r="F181" i="31" s="1"/>
  <c r="F182" i="31" s="1"/>
  <c r="F183" i="31" s="1"/>
  <c r="F184" i="31" s="1"/>
  <c r="F185" i="31" s="1"/>
  <c r="F186" i="31" s="1"/>
  <c r="F187" i="31" s="1"/>
  <c r="F188" i="31" s="1"/>
  <c r="F189" i="31" s="1"/>
  <c r="F190" i="31" s="1"/>
  <c r="F191" i="31" s="1"/>
  <c r="F192" i="31" s="1"/>
  <c r="F193" i="31" s="1"/>
  <c r="F194" i="31" s="1"/>
  <c r="F195" i="31" s="1"/>
  <c r="F196" i="31" s="1"/>
  <c r="F197" i="31" s="1"/>
  <c r="F198" i="31" s="1"/>
  <c r="F199" i="31" s="1"/>
  <c r="F200" i="31" s="1"/>
  <c r="F201" i="31" s="1"/>
  <c r="F202" i="31" s="1"/>
  <c r="F203" i="31" s="1"/>
  <c r="F204" i="31" s="1"/>
  <c r="F205" i="31" s="1"/>
  <c r="F206" i="31" s="1"/>
  <c r="F207" i="31" s="1"/>
  <c r="F208" i="31" s="1"/>
  <c r="F209" i="31" s="1"/>
  <c r="F210" i="31" s="1"/>
  <c r="F211" i="31" s="1"/>
  <c r="F212" i="31" s="1"/>
  <c r="F213" i="31" s="1"/>
  <c r="F214" i="31" s="1"/>
  <c r="F215" i="31" s="1"/>
  <c r="F216" i="31" s="1"/>
  <c r="F217" i="31" s="1"/>
  <c r="F218" i="31" s="1"/>
  <c r="F219" i="31" s="1"/>
  <c r="F220" i="31" s="1"/>
  <c r="F221" i="31" s="1"/>
  <c r="F222" i="31" s="1"/>
  <c r="F223" i="31" s="1"/>
  <c r="F224" i="31" s="1"/>
  <c r="F225" i="31" s="1"/>
  <c r="F226" i="31" s="1"/>
  <c r="F227" i="31" s="1"/>
  <c r="F228" i="31" s="1"/>
  <c r="F229" i="31" s="1"/>
  <c r="F230" i="31" s="1"/>
  <c r="F231" i="31" s="1"/>
  <c r="E2" i="31"/>
  <c r="E2" i="29"/>
  <c r="F2" i="29"/>
  <c r="F3" i="29" s="1"/>
  <c r="F4" i="29" s="1"/>
  <c r="F5" i="29" s="1"/>
  <c r="F6" i="29" s="1"/>
  <c r="F7" i="29" s="1"/>
  <c r="F8" i="29" s="1"/>
  <c r="F9" i="29" s="1"/>
  <c r="F10" i="29" s="1"/>
  <c r="F11" i="29" s="1"/>
  <c r="F12" i="29" s="1"/>
  <c r="F13" i="29" s="1"/>
  <c r="F14" i="29" s="1"/>
  <c r="F15" i="29" s="1"/>
  <c r="F16" i="29" s="1"/>
  <c r="F17" i="29" s="1"/>
  <c r="F18" i="29" s="1"/>
  <c r="F19" i="29" s="1"/>
  <c r="F20" i="29" s="1"/>
  <c r="F21" i="29" s="1"/>
  <c r="F22" i="29" s="1"/>
  <c r="F23" i="29" s="1"/>
  <c r="F24" i="29" s="1"/>
  <c r="F25" i="29" s="1"/>
  <c r="F26" i="29" s="1"/>
  <c r="F27" i="29" s="1"/>
  <c r="F28" i="29" s="1"/>
  <c r="F29" i="29" s="1"/>
  <c r="F30" i="29" s="1"/>
  <c r="F31" i="29" s="1"/>
  <c r="F32" i="29" s="1"/>
  <c r="F33" i="29" s="1"/>
  <c r="F34" i="29" s="1"/>
  <c r="F35" i="29" s="1"/>
  <c r="F36" i="29" s="1"/>
  <c r="F37" i="29" s="1"/>
  <c r="F38" i="29" s="1"/>
  <c r="F39" i="29" s="1"/>
  <c r="F40" i="29" s="1"/>
  <c r="F41" i="29" s="1"/>
  <c r="F42" i="29" s="1"/>
  <c r="F43" i="29" s="1"/>
  <c r="F44" i="29" s="1"/>
  <c r="F45" i="29" s="1"/>
  <c r="F46" i="29" s="1"/>
  <c r="F47" i="29" s="1"/>
  <c r="F48" i="29" s="1"/>
  <c r="F49" i="29" s="1"/>
  <c r="F50" i="29" s="1"/>
  <c r="F51" i="29" s="1"/>
  <c r="F52" i="29" s="1"/>
  <c r="F53" i="29" s="1"/>
  <c r="F54" i="29" s="1"/>
  <c r="F55" i="29" s="1"/>
  <c r="F56" i="29" s="1"/>
  <c r="F57" i="29" s="1"/>
  <c r="F58" i="29" s="1"/>
  <c r="F59" i="29" s="1"/>
  <c r="F60" i="29" s="1"/>
  <c r="F61" i="29" s="1"/>
  <c r="F62" i="29" s="1"/>
  <c r="F63" i="29" s="1"/>
  <c r="F64" i="29" s="1"/>
  <c r="F65" i="29" s="1"/>
  <c r="F66" i="29" s="1"/>
  <c r="F67" i="29" s="1"/>
  <c r="F68" i="29" s="1"/>
  <c r="F69" i="29" s="1"/>
  <c r="F70" i="29" s="1"/>
  <c r="F71" i="29" s="1"/>
  <c r="F72" i="29" s="1"/>
  <c r="F73" i="29" s="1"/>
  <c r="F74" i="29" s="1"/>
  <c r="F75" i="29" s="1"/>
  <c r="F76" i="29" s="1"/>
  <c r="F77" i="29" s="1"/>
  <c r="F78" i="29" s="1"/>
  <c r="F79" i="29" s="1"/>
  <c r="F80" i="29" s="1"/>
  <c r="F81" i="29" s="1"/>
  <c r="F82" i="29" s="1"/>
  <c r="F83" i="29" s="1"/>
  <c r="F84" i="29" s="1"/>
  <c r="F85" i="29" s="1"/>
  <c r="F86" i="29" s="1"/>
  <c r="F87" i="29" s="1"/>
  <c r="F88" i="29" s="1"/>
  <c r="F89" i="29" s="1"/>
  <c r="F90" i="29" s="1"/>
  <c r="F91" i="29" s="1"/>
  <c r="F92" i="29" s="1"/>
  <c r="F93" i="29" s="1"/>
  <c r="F94" i="29" s="1"/>
  <c r="F95" i="29" s="1"/>
  <c r="F96" i="29" s="1"/>
  <c r="F97" i="29" s="1"/>
  <c r="F98" i="29" s="1"/>
  <c r="F99" i="29" s="1"/>
  <c r="F100" i="29" s="1"/>
  <c r="F101" i="29" s="1"/>
  <c r="F102" i="29" s="1"/>
  <c r="F103" i="29" s="1"/>
  <c r="F104" i="29" s="1"/>
  <c r="F105" i="29" s="1"/>
  <c r="F106" i="29" s="1"/>
  <c r="F107" i="29" s="1"/>
  <c r="F108" i="29" s="1"/>
  <c r="F109" i="29" s="1"/>
  <c r="F110" i="29" s="1"/>
  <c r="F111" i="29" s="1"/>
  <c r="F112" i="29" s="1"/>
  <c r="F113" i="29" s="1"/>
  <c r="F114" i="29" s="1"/>
  <c r="F115" i="29" s="1"/>
  <c r="F116" i="29" s="1"/>
  <c r="F117" i="29" s="1"/>
  <c r="F118" i="29" s="1"/>
  <c r="F119" i="29" s="1"/>
  <c r="F120" i="29" s="1"/>
  <c r="F121" i="29" s="1"/>
  <c r="F122" i="29" s="1"/>
  <c r="F123" i="29" s="1"/>
  <c r="F124" i="29" s="1"/>
  <c r="F125" i="29" s="1"/>
  <c r="F126" i="29" s="1"/>
  <c r="F127" i="29" s="1"/>
  <c r="F128" i="29" s="1"/>
  <c r="F129" i="29" s="1"/>
  <c r="F130" i="29" s="1"/>
  <c r="F131" i="29" s="1"/>
  <c r="F132" i="29" s="1"/>
  <c r="F133" i="29" s="1"/>
  <c r="F134" i="29" s="1"/>
  <c r="F135" i="29" s="1"/>
  <c r="F136" i="29" s="1"/>
  <c r="F137" i="29" s="1"/>
  <c r="F138" i="29" s="1"/>
  <c r="F139" i="29" s="1"/>
  <c r="F140" i="29" s="1"/>
  <c r="F141" i="29" s="1"/>
  <c r="F142" i="29" s="1"/>
  <c r="F143" i="29" s="1"/>
  <c r="F144" i="29" s="1"/>
  <c r="F145" i="29" s="1"/>
  <c r="F146" i="29" s="1"/>
  <c r="F147" i="29" s="1"/>
  <c r="F148" i="29" s="1"/>
  <c r="F149" i="29" s="1"/>
  <c r="F150" i="29" s="1"/>
  <c r="F151" i="29" s="1"/>
  <c r="F152" i="29" s="1"/>
  <c r="F153" i="29" s="1"/>
  <c r="F154" i="29" s="1"/>
  <c r="F155" i="29" s="1"/>
  <c r="F156" i="29" s="1"/>
  <c r="F157" i="29" s="1"/>
  <c r="F158" i="29" s="1"/>
  <c r="F159" i="29" s="1"/>
  <c r="F160" i="29" s="1"/>
  <c r="F161" i="29" s="1"/>
  <c r="F162" i="29" s="1"/>
  <c r="F163" i="29" s="1"/>
  <c r="F164" i="29" s="1"/>
  <c r="F165" i="29" s="1"/>
  <c r="F166" i="29" s="1"/>
  <c r="F167" i="29" s="1"/>
  <c r="F168" i="29" s="1"/>
  <c r="F169" i="29" s="1"/>
  <c r="F170" i="29" s="1"/>
  <c r="F171" i="29" s="1"/>
  <c r="F172" i="29" s="1"/>
  <c r="F173" i="29" s="1"/>
  <c r="F174" i="29" s="1"/>
  <c r="F175" i="29" s="1"/>
  <c r="F176" i="29" s="1"/>
  <c r="F177" i="29" s="1"/>
  <c r="F178" i="29" s="1"/>
  <c r="F179" i="29" s="1"/>
  <c r="F180" i="29" s="1"/>
  <c r="F181" i="29" s="1"/>
  <c r="F182" i="29" s="1"/>
  <c r="F183" i="29" s="1"/>
  <c r="F184" i="29" s="1"/>
  <c r="F185" i="29" s="1"/>
  <c r="F186" i="29" s="1"/>
  <c r="F187" i="29" s="1"/>
  <c r="F188" i="29" s="1"/>
  <c r="F189" i="29" s="1"/>
  <c r="F190" i="29" s="1"/>
  <c r="F191" i="29" s="1"/>
  <c r="F192" i="29" s="1"/>
  <c r="F193" i="29" s="1"/>
  <c r="F194" i="29" s="1"/>
  <c r="F195" i="29" s="1"/>
  <c r="F196" i="29" s="1"/>
  <c r="F197" i="29" s="1"/>
  <c r="F198" i="29" s="1"/>
  <c r="F199" i="29" s="1"/>
  <c r="F200" i="29" s="1"/>
  <c r="F201" i="29" s="1"/>
  <c r="F202" i="29" s="1"/>
  <c r="F203" i="29" s="1"/>
  <c r="F204" i="29" s="1"/>
  <c r="F205" i="29" s="1"/>
  <c r="F206" i="29" s="1"/>
  <c r="F207" i="29" s="1"/>
  <c r="F208" i="29" s="1"/>
  <c r="F209" i="29" s="1"/>
  <c r="F210" i="29" s="1"/>
  <c r="F211" i="29" s="1"/>
  <c r="F212" i="29" s="1"/>
  <c r="F213" i="29" s="1"/>
  <c r="F214" i="29" s="1"/>
  <c r="F215" i="29" s="1"/>
  <c r="F216" i="29" s="1"/>
  <c r="F217" i="29" s="1"/>
  <c r="F218" i="29" s="1"/>
  <c r="F219" i="29" s="1"/>
  <c r="F220" i="29" s="1"/>
  <c r="F221" i="29" s="1"/>
  <c r="F222" i="29" s="1"/>
  <c r="F223" i="29" s="1"/>
  <c r="F224" i="29" s="1"/>
  <c r="F225" i="29" s="1"/>
  <c r="F226" i="29" s="1"/>
  <c r="F227" i="29" s="1"/>
  <c r="F228" i="29" s="1"/>
  <c r="F229" i="29" s="1"/>
  <c r="F230" i="29" s="1"/>
  <c r="F231" i="29" s="1"/>
  <c r="D43" i="2"/>
  <c r="F42" i="2"/>
  <c r="G42" i="2" l="1"/>
  <c r="H42" i="2" s="1"/>
  <c r="I42" i="2" s="1"/>
  <c r="J52" i="26"/>
  <c r="H53" i="26"/>
  <c r="E3" i="29"/>
  <c r="G2" i="29"/>
  <c r="G2" i="31"/>
  <c r="E3" i="31"/>
  <c r="D44" i="2"/>
  <c r="F43" i="2"/>
  <c r="G134" i="33"/>
  <c r="E135" i="33"/>
  <c r="G135" i="33" l="1"/>
  <c r="H135" i="33" s="1"/>
  <c r="I135" i="33" s="1"/>
  <c r="E136" i="33"/>
  <c r="H134" i="33"/>
  <c r="I134" i="33" s="1"/>
  <c r="J134" i="33" s="1"/>
  <c r="D45" i="2"/>
  <c r="F44" i="2"/>
  <c r="G44" i="2" s="1"/>
  <c r="E4" i="29"/>
  <c r="G3" i="29"/>
  <c r="G43" i="2"/>
  <c r="H43" i="2" s="1"/>
  <c r="I43" i="2" s="1"/>
  <c r="G3" i="31"/>
  <c r="E4" i="31"/>
  <c r="H54" i="26"/>
  <c r="J53" i="26"/>
  <c r="J135" i="33" l="1"/>
  <c r="E5" i="29"/>
  <c r="G4" i="29"/>
  <c r="H55" i="26"/>
  <c r="J54" i="26"/>
  <c r="D46" i="2"/>
  <c r="F45" i="2"/>
  <c r="G4" i="31"/>
  <c r="E5" i="31"/>
  <c r="H44" i="2"/>
  <c r="I44" i="2" s="1"/>
  <c r="G136" i="33"/>
  <c r="E137" i="33"/>
  <c r="D47" i="2" l="1"/>
  <c r="F46" i="2"/>
  <c r="J55" i="26"/>
  <c r="H56" i="26"/>
  <c r="G45" i="2"/>
  <c r="H45" i="2" s="1"/>
  <c r="I45" i="2" s="1"/>
  <c r="H136" i="33"/>
  <c r="I136" i="33" s="1"/>
  <c r="J136" i="33" s="1"/>
  <c r="E6" i="31"/>
  <c r="G5" i="31"/>
  <c r="E6" i="29"/>
  <c r="G5" i="29"/>
  <c r="G137" i="33"/>
  <c r="E138" i="33"/>
  <c r="E7" i="31" l="1"/>
  <c r="G6" i="31"/>
  <c r="G46" i="2"/>
  <c r="H46" i="2" s="1"/>
  <c r="I46" i="2" s="1"/>
  <c r="H137" i="33"/>
  <c r="I137" i="33" s="1"/>
  <c r="J137" i="33" s="1"/>
  <c r="J56" i="26"/>
  <c r="H57" i="26"/>
  <c r="D48" i="2"/>
  <c r="F47" i="2"/>
  <c r="G6" i="29"/>
  <c r="E7" i="29"/>
  <c r="E139" i="33"/>
  <c r="G138" i="33"/>
  <c r="H138" i="33" s="1"/>
  <c r="I138" i="33" s="1"/>
  <c r="J138" i="33" l="1"/>
  <c r="G47" i="2"/>
  <c r="H47" i="2" s="1"/>
  <c r="I47" i="2" s="1"/>
  <c r="E8" i="31"/>
  <c r="G7" i="31"/>
  <c r="G7" i="29"/>
  <c r="E8" i="29"/>
  <c r="H58" i="26"/>
  <c r="J57" i="26"/>
  <c r="E140" i="33"/>
  <c r="G139" i="33"/>
  <c r="D49" i="2"/>
  <c r="F48" i="2"/>
  <c r="G48" i="2" s="1"/>
  <c r="D50" i="2" l="1"/>
  <c r="F49" i="2"/>
  <c r="G8" i="31"/>
  <c r="E9" i="31"/>
  <c r="E141" i="33"/>
  <c r="G140" i="33"/>
  <c r="H140" i="33" s="1"/>
  <c r="I140" i="33" s="1"/>
  <c r="G8" i="29"/>
  <c r="E9" i="29"/>
  <c r="J58" i="26"/>
  <c r="H59" i="26"/>
  <c r="H139" i="33"/>
  <c r="I139" i="33" s="1"/>
  <c r="J139" i="33" s="1"/>
  <c r="H48" i="2"/>
  <c r="I48" i="2" s="1"/>
  <c r="J140" i="33" l="1"/>
  <c r="G49" i="2"/>
  <c r="H49" i="2" s="1"/>
  <c r="I49" i="2" s="1"/>
  <c r="G9" i="31"/>
  <c r="E10" i="31"/>
  <c r="E10" i="29"/>
  <c r="G9" i="29"/>
  <c r="G141" i="33"/>
  <c r="E142" i="33"/>
  <c r="D51" i="2"/>
  <c r="F50" i="2"/>
  <c r="J59" i="26"/>
  <c r="K59" i="26" s="1"/>
  <c r="H60" i="26"/>
  <c r="G50" i="2" l="1"/>
  <c r="H50" i="2" s="1"/>
  <c r="I50" i="2" s="1"/>
  <c r="H61" i="26"/>
  <c r="J60" i="26"/>
  <c r="L59" i="26"/>
  <c r="G142" i="33"/>
  <c r="E143" i="33"/>
  <c r="G10" i="31"/>
  <c r="E11" i="31"/>
  <c r="D52" i="2"/>
  <c r="F51" i="2"/>
  <c r="G10" i="29"/>
  <c r="E11" i="29"/>
  <c r="H141" i="33"/>
  <c r="I141" i="33" s="1"/>
  <c r="J141" i="33" s="1"/>
  <c r="G51" i="2" l="1"/>
  <c r="H51" i="2" s="1"/>
  <c r="I51" i="2" s="1"/>
  <c r="K60" i="26"/>
  <c r="L60" i="26" s="1"/>
  <c r="H142" i="33"/>
  <c r="I142" i="33" s="1"/>
  <c r="J142" i="33" s="1"/>
  <c r="E12" i="31"/>
  <c r="G11" i="31"/>
  <c r="H10" i="31"/>
  <c r="I10" i="31" s="1"/>
  <c r="E12" i="29"/>
  <c r="G11" i="29"/>
  <c r="H10" i="29"/>
  <c r="I10" i="29" s="1"/>
  <c r="D53" i="2"/>
  <c r="F52" i="2"/>
  <c r="G143" i="33"/>
  <c r="E144" i="33"/>
  <c r="J61" i="26"/>
  <c r="K61" i="26" s="1"/>
  <c r="H62" i="26"/>
  <c r="G52" i="2" l="1"/>
  <c r="H52" i="2" s="1"/>
  <c r="I52" i="2" s="1"/>
  <c r="G12" i="29"/>
  <c r="E13" i="29"/>
  <c r="J62" i="26"/>
  <c r="H63" i="26"/>
  <c r="L61" i="26"/>
  <c r="G144" i="33"/>
  <c r="E145" i="33"/>
  <c r="E13" i="31"/>
  <c r="G12" i="31"/>
  <c r="H143" i="33"/>
  <c r="I143" i="33" s="1"/>
  <c r="J143" i="33" s="1"/>
  <c r="D54" i="2"/>
  <c r="F53" i="2"/>
  <c r="H11" i="29"/>
  <c r="I11" i="29" s="1"/>
  <c r="J11" i="29" s="1"/>
  <c r="H11" i="31"/>
  <c r="I11" i="31" s="1"/>
  <c r="J11" i="31" s="1"/>
  <c r="K62" i="26" l="1"/>
  <c r="L62" i="26" s="1"/>
  <c r="H12" i="31"/>
  <c r="I12" i="31" s="1"/>
  <c r="J12" i="31" s="1"/>
  <c r="J63" i="26"/>
  <c r="H64" i="26"/>
  <c r="D55" i="2"/>
  <c r="F54" i="2"/>
  <c r="E146" i="33"/>
  <c r="G145" i="33"/>
  <c r="G13" i="29"/>
  <c r="H13" i="29" s="1"/>
  <c r="I13" i="29" s="1"/>
  <c r="E14" i="29"/>
  <c r="G53" i="2"/>
  <c r="H53" i="2" s="1"/>
  <c r="I53" i="2" s="1"/>
  <c r="H144" i="33"/>
  <c r="I144" i="33" s="1"/>
  <c r="J144" i="33" s="1"/>
  <c r="H12" i="29"/>
  <c r="I12" i="29" s="1"/>
  <c r="J12" i="29" s="1"/>
  <c r="G13" i="31"/>
  <c r="E14" i="31"/>
  <c r="J13" i="29" l="1"/>
  <c r="G54" i="2"/>
  <c r="H54" i="2" s="1"/>
  <c r="I54" i="2" s="1"/>
  <c r="K63" i="26"/>
  <c r="L63" i="26" s="1"/>
  <c r="G14" i="29"/>
  <c r="H14" i="29" s="1"/>
  <c r="I14" i="29" s="1"/>
  <c r="E15" i="29"/>
  <c r="E15" i="31"/>
  <c r="G14" i="31"/>
  <c r="H14" i="31" s="1"/>
  <c r="I14" i="31" s="1"/>
  <c r="D56" i="2"/>
  <c r="F55" i="2"/>
  <c r="H145" i="33"/>
  <c r="I145" i="33" s="1"/>
  <c r="J145" i="33" s="1"/>
  <c r="E147" i="33"/>
  <c r="G146" i="33"/>
  <c r="H13" i="31"/>
  <c r="I13" i="31" s="1"/>
  <c r="J13" i="31" s="1"/>
  <c r="J64" i="26"/>
  <c r="K64" i="26" s="1"/>
  <c r="H65" i="26"/>
  <c r="J14" i="29" l="1"/>
  <c r="J14" i="31"/>
  <c r="G55" i="2"/>
  <c r="H55" i="2" s="1"/>
  <c r="I55" i="2" s="1"/>
  <c r="E16" i="29"/>
  <c r="G15" i="29"/>
  <c r="H15" i="29" s="1"/>
  <c r="I15" i="29" s="1"/>
  <c r="H146" i="33"/>
  <c r="I146" i="33" s="1"/>
  <c r="J146" i="33" s="1"/>
  <c r="L64" i="26"/>
  <c r="E16" i="31"/>
  <c r="G15" i="31"/>
  <c r="J65" i="26"/>
  <c r="K65" i="26" s="1"/>
  <c r="H66" i="26"/>
  <c r="E148" i="33"/>
  <c r="G147" i="33"/>
  <c r="D57" i="2"/>
  <c r="F56" i="2"/>
  <c r="J15" i="29" l="1"/>
  <c r="G56" i="2"/>
  <c r="H56" i="2" s="1"/>
  <c r="I56" i="2" s="1"/>
  <c r="H15" i="31"/>
  <c r="I15" i="31" s="1"/>
  <c r="J15" i="31" s="1"/>
  <c r="J66" i="26"/>
  <c r="H67" i="26"/>
  <c r="G16" i="29"/>
  <c r="E17" i="29"/>
  <c r="D58" i="2"/>
  <c r="F57" i="2"/>
  <c r="L65" i="26"/>
  <c r="G16" i="31"/>
  <c r="E17" i="31"/>
  <c r="H147" i="33"/>
  <c r="I147" i="33" s="1"/>
  <c r="J147" i="33" s="1"/>
  <c r="E149" i="33"/>
  <c r="G148" i="33"/>
  <c r="H148" i="33" s="1"/>
  <c r="I148" i="33" l="1"/>
  <c r="J148" i="33" s="1"/>
  <c r="G57" i="2"/>
  <c r="H57" i="2" s="1"/>
  <c r="I57" i="2" s="1"/>
  <c r="K66" i="26"/>
  <c r="L66" i="26" s="1"/>
  <c r="E150" i="33"/>
  <c r="G149" i="33"/>
  <c r="H16" i="31"/>
  <c r="I16" i="31" s="1"/>
  <c r="J16" i="31" s="1"/>
  <c r="G17" i="29"/>
  <c r="E18" i="29"/>
  <c r="J67" i="26"/>
  <c r="K67" i="26" s="1"/>
  <c r="H68" i="26"/>
  <c r="D59" i="2"/>
  <c r="F58" i="2"/>
  <c r="G58" i="2" s="1"/>
  <c r="H16" i="29"/>
  <c r="I16" i="29" s="1"/>
  <c r="J16" i="29" s="1"/>
  <c r="G17" i="31"/>
  <c r="E18" i="31"/>
  <c r="H69" i="26" l="1"/>
  <c r="J68" i="26"/>
  <c r="G18" i="29"/>
  <c r="E19" i="29"/>
  <c r="E19" i="31"/>
  <c r="G18" i="31"/>
  <c r="H58" i="2"/>
  <c r="I58" i="2" s="1"/>
  <c r="H17" i="29"/>
  <c r="I17" i="29" s="1"/>
  <c r="J17" i="29" s="1"/>
  <c r="H149" i="33"/>
  <c r="I149" i="33" s="1"/>
  <c r="J149" i="33" s="1"/>
  <c r="L67" i="26"/>
  <c r="H17" i="31"/>
  <c r="I17" i="31" s="1"/>
  <c r="J17" i="31" s="1"/>
  <c r="D60" i="2"/>
  <c r="F59" i="2"/>
  <c r="E151" i="33"/>
  <c r="G150" i="33"/>
  <c r="K68" i="26" l="1"/>
  <c r="L68" i="26" s="1"/>
  <c r="G59" i="2"/>
  <c r="H59" i="2" s="1"/>
  <c r="I59" i="2" s="1"/>
  <c r="H18" i="31"/>
  <c r="I18" i="31" s="1"/>
  <c r="J18" i="31" s="1"/>
  <c r="E20" i="29"/>
  <c r="G19" i="29"/>
  <c r="E152" i="33"/>
  <c r="G151" i="33"/>
  <c r="D61" i="2"/>
  <c r="F60" i="2"/>
  <c r="H18" i="29"/>
  <c r="I18" i="29" s="1"/>
  <c r="J18" i="29" s="1"/>
  <c r="G19" i="31"/>
  <c r="E20" i="31"/>
  <c r="H150" i="33"/>
  <c r="I150" i="33" s="1"/>
  <c r="J150" i="33" s="1"/>
  <c r="J69" i="26"/>
  <c r="H70" i="26"/>
  <c r="G60" i="2" l="1"/>
  <c r="H60" i="2" s="1"/>
  <c r="I60" i="2" s="1"/>
  <c r="K69" i="26"/>
  <c r="L69" i="26" s="1"/>
  <c r="E21" i="29"/>
  <c r="G20" i="29"/>
  <c r="E21" i="31"/>
  <c r="G20" i="31"/>
  <c r="H19" i="31"/>
  <c r="I19" i="31" s="1"/>
  <c r="J19" i="31" s="1"/>
  <c r="H151" i="33"/>
  <c r="I151" i="33" s="1"/>
  <c r="J151" i="33" s="1"/>
  <c r="J70" i="26"/>
  <c r="H71" i="26"/>
  <c r="E153" i="33"/>
  <c r="G152" i="33"/>
  <c r="H152" i="33" s="1"/>
  <c r="I152" i="33" s="1"/>
  <c r="D62" i="2"/>
  <c r="F61" i="2"/>
  <c r="H19" i="29"/>
  <c r="I19" i="29" s="1"/>
  <c r="J19" i="29" s="1"/>
  <c r="J152" i="33" l="1"/>
  <c r="K70" i="26"/>
  <c r="L70" i="26" s="1"/>
  <c r="H20" i="31"/>
  <c r="I20" i="31" s="1"/>
  <c r="J20" i="31" s="1"/>
  <c r="D63" i="2"/>
  <c r="F62" i="2"/>
  <c r="H20" i="29"/>
  <c r="I20" i="29" s="1"/>
  <c r="J20" i="29" s="1"/>
  <c r="G21" i="31"/>
  <c r="E22" i="31"/>
  <c r="E154" i="33"/>
  <c r="G153" i="33"/>
  <c r="J71" i="26"/>
  <c r="H72" i="26"/>
  <c r="E22" i="29"/>
  <c r="G21" i="29"/>
  <c r="G61" i="2"/>
  <c r="H61" i="2" s="1"/>
  <c r="I61" i="2" s="1"/>
  <c r="G62" i="2" l="1"/>
  <c r="H62" i="2" s="1"/>
  <c r="I62" i="2" s="1"/>
  <c r="K71" i="26"/>
  <c r="L71" i="26" s="1"/>
  <c r="G154" i="33"/>
  <c r="E155" i="33"/>
  <c r="D64" i="2"/>
  <c r="F63" i="2"/>
  <c r="G63" i="2" s="1"/>
  <c r="H21" i="29"/>
  <c r="I21" i="29" s="1"/>
  <c r="J21" i="29" s="1"/>
  <c r="E23" i="29"/>
  <c r="G22" i="29"/>
  <c r="H73" i="26"/>
  <c r="J72" i="26"/>
  <c r="K72" i="26" s="1"/>
  <c r="H21" i="31"/>
  <c r="I21" i="31" s="1"/>
  <c r="J21" i="31" s="1"/>
  <c r="E23" i="31"/>
  <c r="G22" i="31"/>
  <c r="H153" i="33"/>
  <c r="I153" i="33" s="1"/>
  <c r="J153" i="33" s="1"/>
  <c r="G23" i="31" l="1"/>
  <c r="E24" i="31"/>
  <c r="H63" i="2"/>
  <c r="I63" i="2" s="1"/>
  <c r="D65" i="2"/>
  <c r="F64" i="2"/>
  <c r="E156" i="33"/>
  <c r="G155" i="33"/>
  <c r="L72" i="26"/>
  <c r="H154" i="33"/>
  <c r="I154" i="33" s="1"/>
  <c r="J154" i="33" s="1"/>
  <c r="H74" i="26"/>
  <c r="J73" i="26"/>
  <c r="K73" i="26" s="1"/>
  <c r="E24" i="29"/>
  <c r="G23" i="29"/>
  <c r="H22" i="31"/>
  <c r="I22" i="31" s="1"/>
  <c r="J22" i="31" s="1"/>
  <c r="H22" i="29"/>
  <c r="I22" i="29" s="1"/>
  <c r="J22" i="29" s="1"/>
  <c r="G64" i="2" l="1"/>
  <c r="H64" i="2" s="1"/>
  <c r="I64" i="2" s="1"/>
  <c r="L73" i="26"/>
  <c r="H155" i="33"/>
  <c r="I155" i="33" s="1"/>
  <c r="J155" i="33" s="1"/>
  <c r="E25" i="31"/>
  <c r="G24" i="31"/>
  <c r="H24" i="31" s="1"/>
  <c r="I24" i="31" s="1"/>
  <c r="D66" i="2"/>
  <c r="F65" i="2"/>
  <c r="G65" i="2" s="1"/>
  <c r="J74" i="26"/>
  <c r="H75" i="26"/>
  <c r="G156" i="33"/>
  <c r="E157" i="33"/>
  <c r="H23" i="31"/>
  <c r="I23" i="31" s="1"/>
  <c r="J23" i="31" s="1"/>
  <c r="G24" i="29"/>
  <c r="E25" i="29"/>
  <c r="H23" i="29"/>
  <c r="I23" i="29" s="1"/>
  <c r="J23" i="29" s="1"/>
  <c r="J24" i="31" l="1"/>
  <c r="K74" i="26"/>
  <c r="L74" i="26" s="1"/>
  <c r="J75" i="26"/>
  <c r="H76" i="26"/>
  <c r="H156" i="33"/>
  <c r="I156" i="33" s="1"/>
  <c r="J156" i="33" s="1"/>
  <c r="D67" i="2"/>
  <c r="F66" i="2"/>
  <c r="G25" i="29"/>
  <c r="E26" i="29"/>
  <c r="H24" i="29"/>
  <c r="I24" i="29" s="1"/>
  <c r="J24" i="29" s="1"/>
  <c r="H65" i="2"/>
  <c r="I65" i="2" s="1"/>
  <c r="G25" i="31"/>
  <c r="E26" i="31"/>
  <c r="G157" i="33"/>
  <c r="E158" i="33"/>
  <c r="G66" i="2" l="1"/>
  <c r="H66" i="2" s="1"/>
  <c r="I66" i="2" s="1"/>
  <c r="K75" i="26"/>
  <c r="L75" i="26" s="1"/>
  <c r="E159" i="33"/>
  <c r="G158" i="33"/>
  <c r="H158" i="33" s="1"/>
  <c r="I158" i="33" s="1"/>
  <c r="H25" i="29"/>
  <c r="I25" i="29" s="1"/>
  <c r="J25" i="29" s="1"/>
  <c r="E27" i="29"/>
  <c r="G26" i="29"/>
  <c r="H157" i="33"/>
  <c r="I157" i="33" s="1"/>
  <c r="J157" i="33" s="1"/>
  <c r="H25" i="31"/>
  <c r="I25" i="31" s="1"/>
  <c r="J25" i="31" s="1"/>
  <c r="D68" i="2"/>
  <c r="F67" i="2"/>
  <c r="J76" i="26"/>
  <c r="K76" i="26" s="1"/>
  <c r="H77" i="26"/>
  <c r="E27" i="31"/>
  <c r="G26" i="31"/>
  <c r="J158" i="33" l="1"/>
  <c r="G67" i="2"/>
  <c r="H67" i="2" s="1"/>
  <c r="I67" i="2" s="1"/>
  <c r="E28" i="31"/>
  <c r="G27" i="31"/>
  <c r="L76" i="26"/>
  <c r="H78" i="26"/>
  <c r="J77" i="26"/>
  <c r="D69" i="2"/>
  <c r="F68" i="2"/>
  <c r="G27" i="29"/>
  <c r="H27" i="29" s="1"/>
  <c r="I27" i="29" s="1"/>
  <c r="E28" i="29"/>
  <c r="G159" i="33"/>
  <c r="E160" i="33"/>
  <c r="H26" i="29"/>
  <c r="I26" i="29" s="1"/>
  <c r="J26" i="29" s="1"/>
  <c r="H26" i="31"/>
  <c r="I26" i="31" s="1"/>
  <c r="J26" i="31" s="1"/>
  <c r="J27" i="29" l="1"/>
  <c r="K77" i="26"/>
  <c r="L77" i="26" s="1"/>
  <c r="J78" i="26"/>
  <c r="K78" i="26" s="1"/>
  <c r="H79" i="26"/>
  <c r="E29" i="29"/>
  <c r="G28" i="29"/>
  <c r="H159" i="33"/>
  <c r="I159" i="33" s="1"/>
  <c r="J159" i="33" s="1"/>
  <c r="D70" i="2"/>
  <c r="F69" i="2"/>
  <c r="G69" i="2" s="1"/>
  <c r="H27" i="31"/>
  <c r="I27" i="31" s="1"/>
  <c r="J27" i="31" s="1"/>
  <c r="E29" i="31"/>
  <c r="G28" i="31"/>
  <c r="G68" i="2"/>
  <c r="H68" i="2" s="1"/>
  <c r="I68" i="2" s="1"/>
  <c r="G160" i="33"/>
  <c r="E161" i="33"/>
  <c r="H69" i="2" l="1"/>
  <c r="I69" i="2" s="1"/>
  <c r="E162" i="33"/>
  <c r="G161" i="33"/>
  <c r="H28" i="29"/>
  <c r="I28" i="29" s="1"/>
  <c r="J28" i="29" s="1"/>
  <c r="H160" i="33"/>
  <c r="I160" i="33" s="1"/>
  <c r="J160" i="33" s="1"/>
  <c r="H28" i="31"/>
  <c r="I28" i="31" s="1"/>
  <c r="J28" i="31" s="1"/>
  <c r="D71" i="2"/>
  <c r="F70" i="2"/>
  <c r="G29" i="29"/>
  <c r="H29" i="29" s="1"/>
  <c r="I29" i="29" s="1"/>
  <c r="E30" i="29"/>
  <c r="H80" i="26"/>
  <c r="J79" i="26"/>
  <c r="K79" i="26" s="1"/>
  <c r="G29" i="31"/>
  <c r="E30" i="31"/>
  <c r="L78" i="26"/>
  <c r="J29" i="29" l="1"/>
  <c r="G70" i="2"/>
  <c r="H70" i="2" s="1"/>
  <c r="I70" i="2" s="1"/>
  <c r="L79" i="26"/>
  <c r="G30" i="29"/>
  <c r="E31" i="29"/>
  <c r="H161" i="33"/>
  <c r="I161" i="33" s="1"/>
  <c r="J161" i="33" s="1"/>
  <c r="E163" i="33"/>
  <c r="G162" i="33"/>
  <c r="H162" i="33" s="1"/>
  <c r="I162" i="33" s="1"/>
  <c r="G30" i="31"/>
  <c r="E31" i="31"/>
  <c r="H29" i="31"/>
  <c r="I29" i="31" s="1"/>
  <c r="J29" i="31" s="1"/>
  <c r="H81" i="26"/>
  <c r="J80" i="26"/>
  <c r="D72" i="2"/>
  <c r="F71" i="2"/>
  <c r="G71" i="2" s="1"/>
  <c r="J162" i="33" l="1"/>
  <c r="K80" i="26"/>
  <c r="L80" i="26" s="1"/>
  <c r="D73" i="2"/>
  <c r="F72" i="2"/>
  <c r="E32" i="29"/>
  <c r="G31" i="29"/>
  <c r="G163" i="33"/>
  <c r="E164" i="33"/>
  <c r="H30" i="29"/>
  <c r="I30" i="29" s="1"/>
  <c r="J30" i="29" s="1"/>
  <c r="G31" i="31"/>
  <c r="E32" i="31"/>
  <c r="H30" i="31"/>
  <c r="I30" i="31" s="1"/>
  <c r="J30" i="31" s="1"/>
  <c r="H71" i="2"/>
  <c r="I71" i="2" s="1"/>
  <c r="J81" i="26"/>
  <c r="H82" i="26"/>
  <c r="G72" i="2" l="1"/>
  <c r="H72" i="2" s="1"/>
  <c r="I72" i="2" s="1"/>
  <c r="K81" i="26"/>
  <c r="L81" i="26" s="1"/>
  <c r="H31" i="31"/>
  <c r="I31" i="31" s="1"/>
  <c r="J31" i="31" s="1"/>
  <c r="J82" i="26"/>
  <c r="H83" i="26"/>
  <c r="H31" i="29"/>
  <c r="I31" i="29" s="1"/>
  <c r="J31" i="29" s="1"/>
  <c r="E33" i="29"/>
  <c r="G32" i="29"/>
  <c r="G164" i="33"/>
  <c r="E165" i="33"/>
  <c r="D74" i="2"/>
  <c r="F73" i="2"/>
  <c r="G73" i="2" s="1"/>
  <c r="E33" i="31"/>
  <c r="G32" i="31"/>
  <c r="H163" i="33"/>
  <c r="I163" i="33" s="1"/>
  <c r="J163" i="33" s="1"/>
  <c r="H73" i="2" l="1"/>
  <c r="I73" i="2" s="1"/>
  <c r="K82" i="26"/>
  <c r="L82" i="26" s="1"/>
  <c r="G33" i="31"/>
  <c r="E34" i="31"/>
  <c r="H84" i="26"/>
  <c r="J83" i="26"/>
  <c r="K83" i="26" s="1"/>
  <c r="G165" i="33"/>
  <c r="E166" i="33"/>
  <c r="D75" i="2"/>
  <c r="F74" i="2"/>
  <c r="H164" i="33"/>
  <c r="I164" i="33" s="1"/>
  <c r="J164" i="33" s="1"/>
  <c r="H32" i="29"/>
  <c r="I32" i="29" s="1"/>
  <c r="J32" i="29" s="1"/>
  <c r="G33" i="29"/>
  <c r="E34" i="29"/>
  <c r="H32" i="31"/>
  <c r="I32" i="31" s="1"/>
  <c r="J32" i="31" s="1"/>
  <c r="L83" i="26" l="1"/>
  <c r="E167" i="33"/>
  <c r="G166" i="33"/>
  <c r="H85" i="26"/>
  <c r="J84" i="26"/>
  <c r="G74" i="2"/>
  <c r="H74" i="2" s="1"/>
  <c r="I74" i="2" s="1"/>
  <c r="E35" i="31"/>
  <c r="G34" i="31"/>
  <c r="H165" i="33"/>
  <c r="I165" i="33" s="1"/>
  <c r="J165" i="33" s="1"/>
  <c r="G34" i="29"/>
  <c r="E35" i="29"/>
  <c r="H33" i="29"/>
  <c r="I33" i="29" s="1"/>
  <c r="J33" i="29" s="1"/>
  <c r="D76" i="2"/>
  <c r="F75" i="2"/>
  <c r="H33" i="31"/>
  <c r="I33" i="31" s="1"/>
  <c r="J33" i="31" s="1"/>
  <c r="G75" i="2" l="1"/>
  <c r="H75" i="2" s="1"/>
  <c r="I75" i="2" s="1"/>
  <c r="K84" i="26"/>
  <c r="L84" i="26" s="1"/>
  <c r="H166" i="33"/>
  <c r="I166" i="33" s="1"/>
  <c r="J166" i="33" s="1"/>
  <c r="J85" i="26"/>
  <c r="K85" i="26" s="1"/>
  <c r="H86" i="26"/>
  <c r="E36" i="29"/>
  <c r="G35" i="29"/>
  <c r="H34" i="31"/>
  <c r="I34" i="31" s="1"/>
  <c r="J34" i="31" s="1"/>
  <c r="E168" i="33"/>
  <c r="G167" i="33"/>
  <c r="H34" i="29"/>
  <c r="I34" i="29" s="1"/>
  <c r="J34" i="29" s="1"/>
  <c r="E36" i="31"/>
  <c r="G35" i="31"/>
  <c r="D77" i="2"/>
  <c r="F76" i="2"/>
  <c r="G76" i="2" s="1"/>
  <c r="J86" i="26" l="1"/>
  <c r="H87" i="26"/>
  <c r="G36" i="29"/>
  <c r="H36" i="29" s="1"/>
  <c r="E37" i="29"/>
  <c r="L85" i="26"/>
  <c r="D78" i="2"/>
  <c r="F77" i="2"/>
  <c r="H35" i="29"/>
  <c r="I35" i="29" s="1"/>
  <c r="J35" i="29" s="1"/>
  <c r="H167" i="33"/>
  <c r="I167" i="33" s="1"/>
  <c r="J167" i="33" s="1"/>
  <c r="E169" i="33"/>
  <c r="G168" i="33"/>
  <c r="H35" i="31"/>
  <c r="I35" i="31" s="1"/>
  <c r="J35" i="31" s="1"/>
  <c r="E37" i="31"/>
  <c r="G36" i="31"/>
  <c r="H36" i="31" s="1"/>
  <c r="H76" i="2"/>
  <c r="I76" i="2" s="1"/>
  <c r="I36" i="31" l="1"/>
  <c r="J36" i="31" s="1"/>
  <c r="I36" i="29"/>
  <c r="J36" i="29" s="1"/>
  <c r="K86" i="26"/>
  <c r="L86" i="26" s="1"/>
  <c r="E38" i="29"/>
  <c r="G37" i="29"/>
  <c r="G169" i="33"/>
  <c r="E170" i="33"/>
  <c r="J87" i="26"/>
  <c r="H88" i="26"/>
  <c r="G77" i="2"/>
  <c r="H77" i="2" s="1"/>
  <c r="I77" i="2" s="1"/>
  <c r="E38" i="31"/>
  <c r="G37" i="31"/>
  <c r="H168" i="33"/>
  <c r="I168" i="33" s="1"/>
  <c r="J168" i="33" s="1"/>
  <c r="D79" i="2"/>
  <c r="F78" i="2"/>
  <c r="K87" i="26" l="1"/>
  <c r="L87" i="26" s="1"/>
  <c r="G78" i="2"/>
  <c r="H78" i="2" s="1"/>
  <c r="I78" i="2" s="1"/>
  <c r="D80" i="2"/>
  <c r="F79" i="2"/>
  <c r="G79" i="2" s="1"/>
  <c r="H37" i="29"/>
  <c r="I37" i="29" s="1"/>
  <c r="J37" i="29" s="1"/>
  <c r="E171" i="33"/>
  <c r="G170" i="33"/>
  <c r="E39" i="29"/>
  <c r="G38" i="29"/>
  <c r="E39" i="31"/>
  <c r="G38" i="31"/>
  <c r="H38" i="31" s="1"/>
  <c r="I38" i="31" s="1"/>
  <c r="H89" i="26"/>
  <c r="J88" i="26"/>
  <c r="H169" i="33"/>
  <c r="I169" i="33" s="1"/>
  <c r="J169" i="33" s="1"/>
  <c r="H37" i="31"/>
  <c r="I37" i="31" s="1"/>
  <c r="J37" i="31" s="1"/>
  <c r="J38" i="31" l="1"/>
  <c r="K88" i="26"/>
  <c r="L88" i="26" s="1"/>
  <c r="H38" i="29"/>
  <c r="I38" i="29" s="1"/>
  <c r="J38" i="29" s="1"/>
  <c r="E40" i="29"/>
  <c r="G39" i="29"/>
  <c r="H79" i="2"/>
  <c r="I79" i="2" s="1"/>
  <c r="H170" i="33"/>
  <c r="I170" i="33" s="1"/>
  <c r="J170" i="33" s="1"/>
  <c r="D81" i="2"/>
  <c r="F80" i="2"/>
  <c r="G171" i="33"/>
  <c r="E172" i="33"/>
  <c r="J89" i="26"/>
  <c r="H90" i="26"/>
  <c r="G39" i="31"/>
  <c r="E40" i="31"/>
  <c r="K89" i="26" l="1"/>
  <c r="L89" i="26" s="1"/>
  <c r="H171" i="33"/>
  <c r="I171" i="33" s="1"/>
  <c r="J171" i="33" s="1"/>
  <c r="H39" i="31"/>
  <c r="I39" i="31" s="1"/>
  <c r="J39" i="31" s="1"/>
  <c r="E41" i="29"/>
  <c r="G40" i="29"/>
  <c r="E173" i="33"/>
  <c r="G172" i="33"/>
  <c r="G80" i="2"/>
  <c r="H80" i="2" s="1"/>
  <c r="I80" i="2" s="1"/>
  <c r="D82" i="2"/>
  <c r="F81" i="2"/>
  <c r="H91" i="26"/>
  <c r="J90" i="26"/>
  <c r="K90" i="26" s="1"/>
  <c r="H39" i="29"/>
  <c r="I39" i="29" s="1"/>
  <c r="J39" i="29" s="1"/>
  <c r="G40" i="31"/>
  <c r="E41" i="31"/>
  <c r="H40" i="31" l="1"/>
  <c r="I40" i="31" s="1"/>
  <c r="J40" i="31" s="1"/>
  <c r="H40" i="29"/>
  <c r="I40" i="29" s="1"/>
  <c r="J40" i="29" s="1"/>
  <c r="D83" i="2"/>
  <c r="F82" i="2"/>
  <c r="G82" i="2" s="1"/>
  <c r="L90" i="26"/>
  <c r="E42" i="31"/>
  <c r="G41" i="31"/>
  <c r="G81" i="2"/>
  <c r="H81" i="2" s="1"/>
  <c r="I81" i="2" s="1"/>
  <c r="E42" i="29"/>
  <c r="G41" i="29"/>
  <c r="H92" i="26"/>
  <c r="J91" i="26"/>
  <c r="K91" i="26" s="1"/>
  <c r="H172" i="33"/>
  <c r="I172" i="33" s="1"/>
  <c r="J172" i="33" s="1"/>
  <c r="E174" i="33"/>
  <c r="G173" i="33"/>
  <c r="D84" i="2" l="1"/>
  <c r="F83" i="2"/>
  <c r="J92" i="26"/>
  <c r="H93" i="26"/>
  <c r="H41" i="29"/>
  <c r="I41" i="29" s="1"/>
  <c r="J41" i="29" s="1"/>
  <c r="H173" i="33"/>
  <c r="I173" i="33" s="1"/>
  <c r="J173" i="33" s="1"/>
  <c r="G42" i="31"/>
  <c r="E43" i="31"/>
  <c r="H41" i="31"/>
  <c r="I41" i="31" s="1"/>
  <c r="J41" i="31" s="1"/>
  <c r="G42" i="29"/>
  <c r="E43" i="29"/>
  <c r="E175" i="33"/>
  <c r="G174" i="33"/>
  <c r="L91" i="26"/>
  <c r="H82" i="2"/>
  <c r="I82" i="2" s="1"/>
  <c r="K92" i="26" l="1"/>
  <c r="L92" i="26" s="1"/>
  <c r="H42" i="29"/>
  <c r="I42" i="29" s="1"/>
  <c r="J42" i="29" s="1"/>
  <c r="J93" i="26"/>
  <c r="K93" i="26" s="1"/>
  <c r="H94" i="26"/>
  <c r="H42" i="31"/>
  <c r="I42" i="31" s="1"/>
  <c r="J42" i="31" s="1"/>
  <c r="G83" i="2"/>
  <c r="H83" i="2" s="1"/>
  <c r="I83" i="2" s="1"/>
  <c r="E44" i="31"/>
  <c r="G43" i="31"/>
  <c r="D85" i="2"/>
  <c r="F84" i="2"/>
  <c r="G43" i="29"/>
  <c r="E44" i="29"/>
  <c r="G175" i="33"/>
  <c r="E176" i="33"/>
  <c r="H174" i="33"/>
  <c r="I174" i="33" s="1"/>
  <c r="J174" i="33" s="1"/>
  <c r="G84" i="2" l="1"/>
  <c r="H84" i="2" s="1"/>
  <c r="I84" i="2" s="1"/>
  <c r="E45" i="31"/>
  <c r="G44" i="31"/>
  <c r="L93" i="26"/>
  <c r="H43" i="31"/>
  <c r="I43" i="31" s="1"/>
  <c r="J43" i="31" s="1"/>
  <c r="H175" i="33"/>
  <c r="I175" i="33" s="1"/>
  <c r="J175" i="33" s="1"/>
  <c r="H43" i="29"/>
  <c r="I43" i="29" s="1"/>
  <c r="J43" i="29" s="1"/>
  <c r="H95" i="26"/>
  <c r="J94" i="26"/>
  <c r="E45" i="29"/>
  <c r="G44" i="29"/>
  <c r="E177" i="33"/>
  <c r="G176" i="33"/>
  <c r="D86" i="2"/>
  <c r="F85" i="2"/>
  <c r="K94" i="26" l="1"/>
  <c r="L94" i="26" s="1"/>
  <c r="J95" i="26"/>
  <c r="H96" i="26"/>
  <c r="E178" i="33"/>
  <c r="G177" i="33"/>
  <c r="H176" i="33"/>
  <c r="I176" i="33" s="1"/>
  <c r="J176" i="33" s="1"/>
  <c r="G45" i="29"/>
  <c r="E46" i="29"/>
  <c r="G85" i="2"/>
  <c r="H85" i="2" s="1"/>
  <c r="I85" i="2" s="1"/>
  <c r="H44" i="31"/>
  <c r="I44" i="31" s="1"/>
  <c r="J44" i="31" s="1"/>
  <c r="D87" i="2"/>
  <c r="F86" i="2"/>
  <c r="H44" i="29"/>
  <c r="I44" i="29" s="1"/>
  <c r="J44" i="29" s="1"/>
  <c r="E46" i="31"/>
  <c r="G45" i="31"/>
  <c r="G86" i="2" l="1"/>
  <c r="H86" i="2" s="1"/>
  <c r="I86" i="2" s="1"/>
  <c r="K95" i="26"/>
  <c r="L95" i="26" s="1"/>
  <c r="E47" i="29"/>
  <c r="G46" i="29"/>
  <c r="H177" i="33"/>
  <c r="I177" i="33" s="1"/>
  <c r="J177" i="33" s="1"/>
  <c r="H45" i="31"/>
  <c r="I45" i="31" s="1"/>
  <c r="J45" i="31" s="1"/>
  <c r="E47" i="31"/>
  <c r="G46" i="31"/>
  <c r="H46" i="31" s="1"/>
  <c r="I46" i="31" s="1"/>
  <c r="H45" i="29"/>
  <c r="I45" i="29" s="1"/>
  <c r="J45" i="29" s="1"/>
  <c r="E179" i="33"/>
  <c r="G178" i="33"/>
  <c r="D88" i="2"/>
  <c r="F87" i="2"/>
  <c r="G87" i="2" s="1"/>
  <c r="H97" i="26"/>
  <c r="J96" i="26"/>
  <c r="K96" i="26" s="1"/>
  <c r="J46" i="31" l="1"/>
  <c r="H87" i="2"/>
  <c r="I87" i="2" s="1"/>
  <c r="D89" i="2"/>
  <c r="F88" i="2"/>
  <c r="H178" i="33"/>
  <c r="I178" i="33" s="1"/>
  <c r="J178" i="33" s="1"/>
  <c r="J97" i="26"/>
  <c r="H98" i="26"/>
  <c r="E180" i="33"/>
  <c r="G179" i="33"/>
  <c r="H46" i="29"/>
  <c r="I46" i="29" s="1"/>
  <c r="J46" i="29" s="1"/>
  <c r="E48" i="29"/>
  <c r="G47" i="29"/>
  <c r="G47" i="31"/>
  <c r="E48" i="31"/>
  <c r="L96" i="26"/>
  <c r="K97" i="26" l="1"/>
  <c r="L97" i="26" s="1"/>
  <c r="G180" i="33"/>
  <c r="E181" i="33"/>
  <c r="J98" i="26"/>
  <c r="H99" i="26"/>
  <c r="G88" i="2"/>
  <c r="H88" i="2" s="1"/>
  <c r="I88" i="2" s="1"/>
  <c r="D90" i="2"/>
  <c r="F89" i="2"/>
  <c r="G89" i="2" s="1"/>
  <c r="H47" i="29"/>
  <c r="I47" i="29" s="1"/>
  <c r="J47" i="29" s="1"/>
  <c r="H179" i="33"/>
  <c r="I179" i="33" s="1"/>
  <c r="J179" i="33" s="1"/>
  <c r="E49" i="29"/>
  <c r="G48" i="29"/>
  <c r="E49" i="31"/>
  <c r="G48" i="31"/>
  <c r="H47" i="31"/>
  <c r="I47" i="31" s="1"/>
  <c r="J47" i="31" s="1"/>
  <c r="K98" i="26" l="1"/>
  <c r="L98" i="26" s="1"/>
  <c r="H89" i="2"/>
  <c r="I89" i="2" s="1"/>
  <c r="J99" i="26"/>
  <c r="K99" i="26" s="1"/>
  <c r="H100" i="26"/>
  <c r="G181" i="33"/>
  <c r="E182" i="33"/>
  <c r="H48" i="29"/>
  <c r="I48" i="29" s="1"/>
  <c r="J48" i="29" s="1"/>
  <c r="G49" i="29"/>
  <c r="E50" i="29"/>
  <c r="H180" i="33"/>
  <c r="I180" i="33" s="1"/>
  <c r="J180" i="33" s="1"/>
  <c r="D91" i="2"/>
  <c r="F90" i="2"/>
  <c r="G90" i="2" s="1"/>
  <c r="H48" i="31"/>
  <c r="I48" i="31" s="1"/>
  <c r="J48" i="31" s="1"/>
  <c r="G49" i="31"/>
  <c r="E50" i="31"/>
  <c r="H181" i="33" l="1"/>
  <c r="I181" i="33" s="1"/>
  <c r="J181" i="33" s="1"/>
  <c r="L99" i="26"/>
  <c r="H49" i="29"/>
  <c r="I49" i="29" s="1"/>
  <c r="J49" i="29" s="1"/>
  <c r="E183" i="33"/>
  <c r="G182" i="33"/>
  <c r="J100" i="26"/>
  <c r="H101" i="26"/>
  <c r="G50" i="31"/>
  <c r="E51" i="31"/>
  <c r="G50" i="29"/>
  <c r="E51" i="29"/>
  <c r="H90" i="2"/>
  <c r="I90" i="2" s="1"/>
  <c r="H49" i="31"/>
  <c r="I49" i="31" s="1"/>
  <c r="J49" i="31" s="1"/>
  <c r="D92" i="2"/>
  <c r="F91" i="2"/>
  <c r="M100" i="26" l="1"/>
  <c r="N100" i="26" s="1"/>
  <c r="K100" i="26"/>
  <c r="L100" i="26" s="1"/>
  <c r="G183" i="33"/>
  <c r="E184" i="33"/>
  <c r="G51" i="29"/>
  <c r="H51" i="29" s="1"/>
  <c r="E52" i="29"/>
  <c r="G91" i="2"/>
  <c r="H91" i="2" s="1"/>
  <c r="I91" i="2" s="1"/>
  <c r="H50" i="29"/>
  <c r="I50" i="29" s="1"/>
  <c r="J50" i="29" s="1"/>
  <c r="D93" i="2"/>
  <c r="F92" i="2"/>
  <c r="E52" i="31"/>
  <c r="G51" i="31"/>
  <c r="H51" i="31" s="1"/>
  <c r="I51" i="31" s="1"/>
  <c r="H182" i="33"/>
  <c r="I182" i="33" s="1"/>
  <c r="J182" i="33" s="1"/>
  <c r="H50" i="31"/>
  <c r="I50" i="31" s="1"/>
  <c r="J50" i="31" s="1"/>
  <c r="J101" i="26"/>
  <c r="M101" i="26" s="1"/>
  <c r="H102" i="26"/>
  <c r="J51" i="31" l="1"/>
  <c r="I51" i="29"/>
  <c r="J51" i="29" s="1"/>
  <c r="K101" i="26"/>
  <c r="L101" i="26" s="1"/>
  <c r="H183" i="33"/>
  <c r="I183" i="33" s="1"/>
  <c r="J183" i="33" s="1"/>
  <c r="G92" i="2"/>
  <c r="H92" i="2" s="1"/>
  <c r="I92" i="2" s="1"/>
  <c r="D94" i="2"/>
  <c r="F93" i="2"/>
  <c r="G52" i="29"/>
  <c r="H52" i="29" s="1"/>
  <c r="E53" i="29"/>
  <c r="E185" i="33"/>
  <c r="G184" i="33"/>
  <c r="E53" i="31"/>
  <c r="G52" i="31"/>
  <c r="J102" i="26"/>
  <c r="H103" i="26"/>
  <c r="N101" i="26"/>
  <c r="I52" i="29" l="1"/>
  <c r="J52" i="29" s="1"/>
  <c r="G93" i="2"/>
  <c r="H93" i="2" s="1"/>
  <c r="I93" i="2" s="1"/>
  <c r="M102" i="26"/>
  <c r="N102" i="26" s="1"/>
  <c r="K102" i="26"/>
  <c r="L102" i="26" s="1"/>
  <c r="H52" i="31"/>
  <c r="I52" i="31" s="1"/>
  <c r="J52" i="31" s="1"/>
  <c r="G53" i="31"/>
  <c r="E54" i="31"/>
  <c r="G185" i="33"/>
  <c r="E186" i="33"/>
  <c r="H184" i="33"/>
  <c r="I184" i="33" s="1"/>
  <c r="J184" i="33" s="1"/>
  <c r="E54" i="29"/>
  <c r="G53" i="29"/>
  <c r="J103" i="26"/>
  <c r="K103" i="26" s="1"/>
  <c r="H104" i="26"/>
  <c r="D95" i="2"/>
  <c r="F94" i="2"/>
  <c r="G94" i="2" l="1"/>
  <c r="H94" i="2" s="1"/>
  <c r="I94" i="2" s="1"/>
  <c r="J104" i="26"/>
  <c r="H105" i="26"/>
  <c r="H185" i="33"/>
  <c r="I185" i="33" s="1"/>
  <c r="J185" i="33" s="1"/>
  <c r="G54" i="31"/>
  <c r="E55" i="31"/>
  <c r="M103" i="26"/>
  <c r="N103" i="26" s="1"/>
  <c r="L103" i="26"/>
  <c r="H53" i="29"/>
  <c r="I53" i="29" s="1"/>
  <c r="J53" i="29" s="1"/>
  <c r="G54" i="29"/>
  <c r="E55" i="29"/>
  <c r="H53" i="31"/>
  <c r="I53" i="31" s="1"/>
  <c r="J53" i="31" s="1"/>
  <c r="D96" i="2"/>
  <c r="F95" i="2"/>
  <c r="E187" i="33"/>
  <c r="G186" i="33"/>
  <c r="G95" i="2" l="1"/>
  <c r="H95" i="2" s="1"/>
  <c r="I95" i="2" s="1"/>
  <c r="M104" i="26"/>
  <c r="N104" i="26" s="1"/>
  <c r="K104" i="26"/>
  <c r="L104" i="26" s="1"/>
  <c r="J105" i="26"/>
  <c r="K105" i="26" s="1"/>
  <c r="H106" i="26"/>
  <c r="G187" i="33"/>
  <c r="E188" i="33"/>
  <c r="G55" i="29"/>
  <c r="E56" i="29"/>
  <c r="H54" i="29"/>
  <c r="I54" i="29" s="1"/>
  <c r="J54" i="29" s="1"/>
  <c r="D97" i="2"/>
  <c r="F96" i="2"/>
  <c r="G96" i="2" s="1"/>
  <c r="H54" i="31"/>
  <c r="I54" i="31" s="1"/>
  <c r="J54" i="31" s="1"/>
  <c r="H186" i="33"/>
  <c r="I186" i="33" s="1"/>
  <c r="J186" i="33" s="1"/>
  <c r="E56" i="31"/>
  <c r="G55" i="31"/>
  <c r="H96" i="2" l="1"/>
  <c r="I96" i="2" s="1"/>
  <c r="E57" i="29"/>
  <c r="G56" i="29"/>
  <c r="D98" i="2"/>
  <c r="F97" i="2"/>
  <c r="E189" i="33"/>
  <c r="G188" i="33"/>
  <c r="H55" i="31"/>
  <c r="I55" i="31" s="1"/>
  <c r="J55" i="31" s="1"/>
  <c r="H187" i="33"/>
  <c r="I187" i="33" s="1"/>
  <c r="J187" i="33" s="1"/>
  <c r="E57" i="31"/>
  <c r="G56" i="31"/>
  <c r="H107" i="26"/>
  <c r="J106" i="26"/>
  <c r="K106" i="26" s="1"/>
  <c r="H55" i="29"/>
  <c r="I55" i="29" s="1"/>
  <c r="J55" i="29" s="1"/>
  <c r="M105" i="26"/>
  <c r="N105" i="26" s="1"/>
  <c r="L105" i="26"/>
  <c r="G97" i="2" l="1"/>
  <c r="H97" i="2" s="1"/>
  <c r="I97" i="2" s="1"/>
  <c r="E58" i="29"/>
  <c r="G57" i="29"/>
  <c r="D99" i="2"/>
  <c r="F98" i="2"/>
  <c r="G98" i="2" s="1"/>
  <c r="H56" i="29"/>
  <c r="I56" i="29" s="1"/>
  <c r="J56" i="29" s="1"/>
  <c r="H56" i="31"/>
  <c r="I56" i="31" s="1"/>
  <c r="J56" i="31" s="1"/>
  <c r="M106" i="26"/>
  <c r="N106" i="26" s="1"/>
  <c r="L106" i="26"/>
  <c r="E58" i="31"/>
  <c r="G57" i="31"/>
  <c r="H188" i="33"/>
  <c r="I188" i="33" s="1"/>
  <c r="J188" i="33" s="1"/>
  <c r="E190" i="33"/>
  <c r="G189" i="33"/>
  <c r="J107" i="26"/>
  <c r="H108" i="26"/>
  <c r="K107" i="26" l="1"/>
  <c r="L107" i="26" s="1"/>
  <c r="H98" i="2"/>
  <c r="I98" i="2" s="1"/>
  <c r="E191" i="33"/>
  <c r="G190" i="33"/>
  <c r="D100" i="2"/>
  <c r="F99" i="2"/>
  <c r="H189" i="33"/>
  <c r="I189" i="33" s="1"/>
  <c r="J189" i="33" s="1"/>
  <c r="G58" i="31"/>
  <c r="E59" i="31"/>
  <c r="H57" i="29"/>
  <c r="I57" i="29" s="1"/>
  <c r="J57" i="29" s="1"/>
  <c r="J108" i="26"/>
  <c r="H109" i="26"/>
  <c r="E59" i="29"/>
  <c r="G58" i="29"/>
  <c r="M107" i="26"/>
  <c r="N107" i="26" s="1"/>
  <c r="H57" i="31"/>
  <c r="I57" i="31" s="1"/>
  <c r="J57" i="31" s="1"/>
  <c r="G99" i="2" l="1"/>
  <c r="H99" i="2" s="1"/>
  <c r="I99" i="2" s="1"/>
  <c r="K108" i="26"/>
  <c r="L108" i="26" s="1"/>
  <c r="D101" i="2"/>
  <c r="F100" i="2"/>
  <c r="G100" i="2" s="1"/>
  <c r="H58" i="29"/>
  <c r="I58" i="29" s="1"/>
  <c r="J58" i="29" s="1"/>
  <c r="H58" i="31"/>
  <c r="I58" i="31" s="1"/>
  <c r="J58" i="31" s="1"/>
  <c r="H190" i="33"/>
  <c r="I190" i="33" s="1"/>
  <c r="J190" i="33" s="1"/>
  <c r="H110" i="26"/>
  <c r="J109" i="26"/>
  <c r="K109" i="26" s="1"/>
  <c r="E192" i="33"/>
  <c r="G191" i="33"/>
  <c r="M108" i="26"/>
  <c r="N108" i="26" s="1"/>
  <c r="E60" i="31"/>
  <c r="G59" i="31"/>
  <c r="E60" i="29"/>
  <c r="G59" i="29"/>
  <c r="H111" i="26" l="1"/>
  <c r="J110" i="26"/>
  <c r="H59" i="29"/>
  <c r="I59" i="29" s="1"/>
  <c r="J59" i="29" s="1"/>
  <c r="E61" i="29"/>
  <c r="G60" i="29"/>
  <c r="H191" i="33"/>
  <c r="I191" i="33" s="1"/>
  <c r="J191" i="33" s="1"/>
  <c r="E193" i="33"/>
  <c r="G192" i="33"/>
  <c r="H100" i="2"/>
  <c r="I100" i="2" s="1"/>
  <c r="G60" i="31"/>
  <c r="E61" i="31"/>
  <c r="M109" i="26"/>
  <c r="N109" i="26" s="1"/>
  <c r="L109" i="26"/>
  <c r="H59" i="31"/>
  <c r="I59" i="31" s="1"/>
  <c r="J59" i="31" s="1"/>
  <c r="D102" i="2"/>
  <c r="F101" i="2"/>
  <c r="G101" i="2" l="1"/>
  <c r="H101" i="2" s="1"/>
  <c r="I101" i="2" s="1"/>
  <c r="K110" i="26"/>
  <c r="L110" i="26" s="1"/>
  <c r="M110" i="26"/>
  <c r="N110" i="26" s="1"/>
  <c r="H112" i="26"/>
  <c r="J111" i="26"/>
  <c r="H60" i="29"/>
  <c r="I60" i="29" s="1"/>
  <c r="J60" i="29" s="1"/>
  <c r="D103" i="2"/>
  <c r="F102" i="2"/>
  <c r="G102" i="2" s="1"/>
  <c r="E62" i="29"/>
  <c r="G61" i="29"/>
  <c r="E62" i="31"/>
  <c r="G61" i="31"/>
  <c r="H60" i="31"/>
  <c r="I60" i="31" s="1"/>
  <c r="J60" i="31" s="1"/>
  <c r="G193" i="33"/>
  <c r="E194" i="33"/>
  <c r="H192" i="33"/>
  <c r="I192" i="33" s="1"/>
  <c r="J192" i="33" s="1"/>
  <c r="K111" i="26" l="1"/>
  <c r="L111" i="26" s="1"/>
  <c r="M111" i="26"/>
  <c r="N111" i="26" s="1"/>
  <c r="H113" i="26"/>
  <c r="J112" i="26"/>
  <c r="K112" i="26" s="1"/>
  <c r="H61" i="31"/>
  <c r="I61" i="31" s="1"/>
  <c r="J61" i="31" s="1"/>
  <c r="E63" i="29"/>
  <c r="G62" i="29"/>
  <c r="H61" i="29"/>
  <c r="I61" i="29" s="1"/>
  <c r="J61" i="29" s="1"/>
  <c r="H102" i="2"/>
  <c r="I102" i="2" s="1"/>
  <c r="H193" i="33"/>
  <c r="I193" i="33" s="1"/>
  <c r="J193" i="33" s="1"/>
  <c r="D104" i="2"/>
  <c r="F103" i="2"/>
  <c r="E63" i="31"/>
  <c r="G62" i="31"/>
  <c r="E195" i="33"/>
  <c r="G194" i="33"/>
  <c r="M112" i="26" l="1"/>
  <c r="N112" i="26" s="1"/>
  <c r="L112" i="26"/>
  <c r="H114" i="26"/>
  <c r="J113" i="26"/>
  <c r="H62" i="29"/>
  <c r="I62" i="29" s="1"/>
  <c r="J62" i="29" s="1"/>
  <c r="G103" i="2"/>
  <c r="H103" i="2" s="1"/>
  <c r="I103" i="2" s="1"/>
  <c r="D105" i="2"/>
  <c r="F104" i="2"/>
  <c r="G104" i="2" s="1"/>
  <c r="H62" i="31"/>
  <c r="I62" i="31" s="1"/>
  <c r="J62" i="31" s="1"/>
  <c r="G63" i="31"/>
  <c r="E64" i="31"/>
  <c r="E64" i="29"/>
  <c r="G63" i="29"/>
  <c r="H194" i="33"/>
  <c r="I194" i="33" s="1"/>
  <c r="J194" i="33" s="1"/>
  <c r="G195" i="33"/>
  <c r="E196" i="33"/>
  <c r="K113" i="26" l="1"/>
  <c r="L113" i="26" s="1"/>
  <c r="M113" i="26"/>
  <c r="N113" i="26" s="1"/>
  <c r="J114" i="26"/>
  <c r="H115" i="26"/>
  <c r="E65" i="31"/>
  <c r="G64" i="31"/>
  <c r="H195" i="33"/>
  <c r="I195" i="33" s="1"/>
  <c r="J195" i="33" s="1"/>
  <c r="D106" i="2"/>
  <c r="F105" i="2"/>
  <c r="G196" i="33"/>
  <c r="E197" i="33"/>
  <c r="H104" i="2"/>
  <c r="I104" i="2" s="1"/>
  <c r="H63" i="29"/>
  <c r="I63" i="29" s="1"/>
  <c r="J63" i="29" s="1"/>
  <c r="G64" i="29"/>
  <c r="E65" i="29"/>
  <c r="H63" i="31"/>
  <c r="I63" i="31" s="1"/>
  <c r="J63" i="31" s="1"/>
  <c r="K114" i="26" l="1"/>
  <c r="L114" i="26" s="1"/>
  <c r="J115" i="26"/>
  <c r="K115" i="26" s="1"/>
  <c r="H116" i="26"/>
  <c r="M114" i="26"/>
  <c r="N114" i="26" s="1"/>
  <c r="H196" i="33"/>
  <c r="I196" i="33" s="1"/>
  <c r="J196" i="33" s="1"/>
  <c r="G105" i="2"/>
  <c r="H105" i="2" s="1"/>
  <c r="I105" i="2" s="1"/>
  <c r="D107" i="2"/>
  <c r="F106" i="2"/>
  <c r="G65" i="29"/>
  <c r="E66" i="29"/>
  <c r="H64" i="29"/>
  <c r="I64" i="29" s="1"/>
  <c r="J64" i="29" s="1"/>
  <c r="H64" i="31"/>
  <c r="I64" i="31" s="1"/>
  <c r="J64" i="31" s="1"/>
  <c r="G197" i="33"/>
  <c r="H197" i="33" s="1"/>
  <c r="I197" i="33" s="1"/>
  <c r="E198" i="33"/>
  <c r="E66" i="31"/>
  <c r="G65" i="31"/>
  <c r="J197" i="33" l="1"/>
  <c r="G106" i="2"/>
  <c r="H106" i="2" s="1"/>
  <c r="I106" i="2" s="1"/>
  <c r="G66" i="29"/>
  <c r="E67" i="29"/>
  <c r="E199" i="33"/>
  <c r="G198" i="33"/>
  <c r="H198" i="33" s="1"/>
  <c r="I198" i="33" s="1"/>
  <c r="D108" i="2"/>
  <c r="F107" i="2"/>
  <c r="H65" i="29"/>
  <c r="I65" i="29" s="1"/>
  <c r="J65" i="29" s="1"/>
  <c r="J116" i="26"/>
  <c r="H117" i="26"/>
  <c r="H65" i="31"/>
  <c r="I65" i="31" s="1"/>
  <c r="J65" i="31" s="1"/>
  <c r="G66" i="31"/>
  <c r="E67" i="31"/>
  <c r="M115" i="26"/>
  <c r="N115" i="26" s="1"/>
  <c r="L115" i="26"/>
  <c r="J198" i="33" l="1"/>
  <c r="K116" i="26"/>
  <c r="L116" i="26" s="1"/>
  <c r="J117" i="26"/>
  <c r="H118" i="26"/>
  <c r="E200" i="33"/>
  <c r="G199" i="33"/>
  <c r="M116" i="26"/>
  <c r="N116" i="26" s="1"/>
  <c r="E68" i="31"/>
  <c r="G67" i="31"/>
  <c r="H67" i="31" s="1"/>
  <c r="I67" i="31" s="1"/>
  <c r="G107" i="2"/>
  <c r="H107" i="2" s="1"/>
  <c r="I107" i="2" s="1"/>
  <c r="E68" i="29"/>
  <c r="G67" i="29"/>
  <c r="H66" i="31"/>
  <c r="I66" i="31" s="1"/>
  <c r="J66" i="31" s="1"/>
  <c r="D109" i="2"/>
  <c r="F108" i="2"/>
  <c r="H66" i="29"/>
  <c r="I66" i="29" s="1"/>
  <c r="J66" i="29" s="1"/>
  <c r="J67" i="31" l="1"/>
  <c r="G108" i="2"/>
  <c r="H108" i="2" s="1"/>
  <c r="I108" i="2" s="1"/>
  <c r="K117" i="26"/>
  <c r="L117" i="26" s="1"/>
  <c r="H199" i="33"/>
  <c r="I199" i="33" s="1"/>
  <c r="J199" i="33" s="1"/>
  <c r="E201" i="33"/>
  <c r="G200" i="33"/>
  <c r="H200" i="33" s="1"/>
  <c r="I200" i="33" s="1"/>
  <c r="D110" i="2"/>
  <c r="F109" i="2"/>
  <c r="E69" i="31"/>
  <c r="G68" i="31"/>
  <c r="J118" i="26"/>
  <c r="K118" i="26" s="1"/>
  <c r="H119" i="26"/>
  <c r="M117" i="26"/>
  <c r="N117" i="26" s="1"/>
  <c r="H67" i="29"/>
  <c r="I67" i="29" s="1"/>
  <c r="J67" i="29" s="1"/>
  <c r="E69" i="29"/>
  <c r="G68" i="29"/>
  <c r="J200" i="33" l="1"/>
  <c r="J119" i="26"/>
  <c r="H120" i="26"/>
  <c r="M118" i="26"/>
  <c r="N118" i="26" s="1"/>
  <c r="L118" i="26"/>
  <c r="H68" i="29"/>
  <c r="I68" i="29" s="1"/>
  <c r="J68" i="29" s="1"/>
  <c r="G69" i="31"/>
  <c r="H69" i="31" s="1"/>
  <c r="I69" i="31" s="1"/>
  <c r="E70" i="31"/>
  <c r="E202" i="33"/>
  <c r="G201" i="33"/>
  <c r="H201" i="33" s="1"/>
  <c r="I201" i="33" s="1"/>
  <c r="E70" i="29"/>
  <c r="G69" i="29"/>
  <c r="G109" i="2"/>
  <c r="H109" i="2" s="1"/>
  <c r="I109" i="2" s="1"/>
  <c r="H68" i="31"/>
  <c r="I68" i="31" s="1"/>
  <c r="J68" i="31" s="1"/>
  <c r="D111" i="2"/>
  <c r="F110" i="2"/>
  <c r="J69" i="31" l="1"/>
  <c r="J201" i="33"/>
  <c r="G110" i="2"/>
  <c r="H110" i="2" s="1"/>
  <c r="I110" i="2" s="1"/>
  <c r="K119" i="26"/>
  <c r="L119" i="26" s="1"/>
  <c r="E71" i="29"/>
  <c r="G70" i="29"/>
  <c r="G70" i="31"/>
  <c r="E71" i="31"/>
  <c r="G202" i="33"/>
  <c r="E203" i="33"/>
  <c r="H121" i="26"/>
  <c r="J120" i="26"/>
  <c r="D112" i="2"/>
  <c r="F111" i="2"/>
  <c r="M119" i="26"/>
  <c r="N119" i="26" s="1"/>
  <c r="H69" i="29"/>
  <c r="I69" i="29" s="1"/>
  <c r="J69" i="29" s="1"/>
  <c r="G111" i="2" l="1"/>
  <c r="H111" i="2" s="1"/>
  <c r="I111" i="2" s="1"/>
  <c r="K120" i="26"/>
  <c r="L120" i="26" s="1"/>
  <c r="E72" i="29"/>
  <c r="G71" i="29"/>
  <c r="D113" i="2"/>
  <c r="F112" i="2"/>
  <c r="E72" i="31"/>
  <c r="G71" i="31"/>
  <c r="H70" i="31"/>
  <c r="I70" i="31" s="1"/>
  <c r="J70" i="31" s="1"/>
  <c r="H70" i="29"/>
  <c r="I70" i="29" s="1"/>
  <c r="J70" i="29" s="1"/>
  <c r="E204" i="33"/>
  <c r="G203" i="33"/>
  <c r="M120" i="26"/>
  <c r="N120" i="26" s="1"/>
  <c r="J121" i="26"/>
  <c r="K121" i="26" s="1"/>
  <c r="H122" i="26"/>
  <c r="H202" i="33"/>
  <c r="I202" i="33" s="1"/>
  <c r="J202" i="33" s="1"/>
  <c r="G112" i="2" l="1"/>
  <c r="H112" i="2" s="1"/>
  <c r="I112" i="2" s="1"/>
  <c r="G72" i="31"/>
  <c r="E73" i="31"/>
  <c r="H71" i="31"/>
  <c r="I71" i="31" s="1"/>
  <c r="J71" i="31" s="1"/>
  <c r="H203" i="33"/>
  <c r="I203" i="33" s="1"/>
  <c r="J203" i="33" s="1"/>
  <c r="D114" i="2"/>
  <c r="F113" i="2"/>
  <c r="J122" i="26"/>
  <c r="H123" i="26"/>
  <c r="M121" i="26"/>
  <c r="N121" i="26" s="1"/>
  <c r="L121" i="26"/>
  <c r="H71" i="29"/>
  <c r="I71" i="29" s="1"/>
  <c r="J71" i="29" s="1"/>
  <c r="E205" i="33"/>
  <c r="G204" i="33"/>
  <c r="G72" i="29"/>
  <c r="E73" i="29"/>
  <c r="K122" i="26" l="1"/>
  <c r="L122" i="26" s="1"/>
  <c r="M122" i="26"/>
  <c r="N122" i="26" s="1"/>
  <c r="G73" i="29"/>
  <c r="E74" i="29"/>
  <c r="G113" i="2"/>
  <c r="H113" i="2" s="1"/>
  <c r="I113" i="2" s="1"/>
  <c r="H204" i="33"/>
  <c r="I204" i="33" s="1"/>
  <c r="J204" i="33" s="1"/>
  <c r="D115" i="2"/>
  <c r="F114" i="2"/>
  <c r="E206" i="33"/>
  <c r="G205" i="33"/>
  <c r="E74" i="31"/>
  <c r="G73" i="31"/>
  <c r="H72" i="29"/>
  <c r="I72" i="29" s="1"/>
  <c r="J72" i="29" s="1"/>
  <c r="J123" i="26"/>
  <c r="H124" i="26"/>
  <c r="H72" i="31"/>
  <c r="I72" i="31" s="1"/>
  <c r="J72" i="31" s="1"/>
  <c r="G114" i="2" l="1"/>
  <c r="H114" i="2" s="1"/>
  <c r="I114" i="2" s="1"/>
  <c r="K123" i="26"/>
  <c r="L123" i="26" s="1"/>
  <c r="H73" i="29"/>
  <c r="I73" i="29" s="1"/>
  <c r="J73" i="29" s="1"/>
  <c r="D116" i="2"/>
  <c r="F115" i="2"/>
  <c r="E75" i="29"/>
  <c r="G74" i="29"/>
  <c r="H73" i="31"/>
  <c r="I73" i="31" s="1"/>
  <c r="J73" i="31" s="1"/>
  <c r="M123" i="26"/>
  <c r="N123" i="26" s="1"/>
  <c r="E75" i="31"/>
  <c r="G74" i="31"/>
  <c r="J124" i="26"/>
  <c r="K124" i="26" s="1"/>
  <c r="H125" i="26"/>
  <c r="H205" i="33"/>
  <c r="I205" i="33" s="1"/>
  <c r="J205" i="33" s="1"/>
  <c r="G206" i="33"/>
  <c r="E207" i="33"/>
  <c r="G115" i="2" l="1"/>
  <c r="H115" i="2" s="1"/>
  <c r="I115" i="2" s="1"/>
  <c r="J125" i="26"/>
  <c r="H126" i="26"/>
  <c r="M124" i="26"/>
  <c r="N124" i="26" s="1"/>
  <c r="L124" i="26"/>
  <c r="G75" i="31"/>
  <c r="E76" i="31"/>
  <c r="D117" i="2"/>
  <c r="F116" i="2"/>
  <c r="G116" i="2" s="1"/>
  <c r="H206" i="33"/>
  <c r="I206" i="33" s="1"/>
  <c r="J206" i="33" s="1"/>
  <c r="G75" i="29"/>
  <c r="E76" i="29"/>
  <c r="H74" i="31"/>
  <c r="I74" i="31" s="1"/>
  <c r="J74" i="31" s="1"/>
  <c r="E208" i="33"/>
  <c r="G207" i="33"/>
  <c r="H207" i="33" s="1"/>
  <c r="I207" i="33" s="1"/>
  <c r="H74" i="29"/>
  <c r="I74" i="29" s="1"/>
  <c r="J74" i="29" s="1"/>
  <c r="J207" i="33" l="1"/>
  <c r="K125" i="26"/>
  <c r="L125" i="26" s="1"/>
  <c r="H116" i="2"/>
  <c r="I116" i="2" s="1"/>
  <c r="H127" i="26"/>
  <c r="J126" i="26"/>
  <c r="K126" i="26" s="1"/>
  <c r="E77" i="29"/>
  <c r="G76" i="29"/>
  <c r="M125" i="26"/>
  <c r="N125" i="26" s="1"/>
  <c r="E209" i="33"/>
  <c r="G208" i="33"/>
  <c r="H75" i="31"/>
  <c r="I75" i="31" s="1"/>
  <c r="J75" i="31" s="1"/>
  <c r="D118" i="2"/>
  <c r="F117" i="2"/>
  <c r="E77" i="31"/>
  <c r="G76" i="31"/>
  <c r="H75" i="29"/>
  <c r="I75" i="29" s="1"/>
  <c r="J75" i="29" s="1"/>
  <c r="G117" i="2" l="1"/>
  <c r="H117" i="2" s="1"/>
  <c r="I117" i="2" s="1"/>
  <c r="D119" i="2"/>
  <c r="F118" i="2"/>
  <c r="H76" i="29"/>
  <c r="I76" i="29" s="1"/>
  <c r="J76" i="29" s="1"/>
  <c r="G77" i="29"/>
  <c r="E78" i="29"/>
  <c r="M126" i="26"/>
  <c r="N126" i="26" s="1"/>
  <c r="L126" i="26"/>
  <c r="H208" i="33"/>
  <c r="I208" i="33" s="1"/>
  <c r="J208" i="33" s="1"/>
  <c r="J127" i="26"/>
  <c r="H128" i="26"/>
  <c r="E78" i="31"/>
  <c r="G77" i="31"/>
  <c r="E210" i="33"/>
  <c r="G209" i="33"/>
  <c r="H76" i="31"/>
  <c r="I76" i="31" s="1"/>
  <c r="J76" i="31" s="1"/>
  <c r="G118" i="2" l="1"/>
  <c r="H118" i="2" s="1"/>
  <c r="I118" i="2" s="1"/>
  <c r="K127" i="26"/>
  <c r="L127" i="26" s="1"/>
  <c r="M127" i="26"/>
  <c r="N127" i="26" s="1"/>
  <c r="D120" i="2"/>
  <c r="F119" i="2"/>
  <c r="G119" i="2" s="1"/>
  <c r="H129" i="26"/>
  <c r="J128" i="26"/>
  <c r="K128" i="26" s="1"/>
  <c r="H77" i="31"/>
  <c r="I77" i="31" s="1"/>
  <c r="J77" i="31" s="1"/>
  <c r="E79" i="31"/>
  <c r="G78" i="31"/>
  <c r="G78" i="29"/>
  <c r="E79" i="29"/>
  <c r="H209" i="33"/>
  <c r="I209" i="33" s="1"/>
  <c r="J209" i="33" s="1"/>
  <c r="G210" i="33"/>
  <c r="E211" i="33"/>
  <c r="H77" i="29"/>
  <c r="I77" i="29" s="1"/>
  <c r="J77" i="29" s="1"/>
  <c r="M128" i="26" l="1"/>
  <c r="N128" i="26" s="1"/>
  <c r="L128" i="26"/>
  <c r="H119" i="2"/>
  <c r="I119" i="2" s="1"/>
  <c r="E212" i="33"/>
  <c r="G211" i="33"/>
  <c r="D121" i="2"/>
  <c r="F120" i="2"/>
  <c r="G79" i="29"/>
  <c r="E80" i="29"/>
  <c r="H78" i="29"/>
  <c r="I78" i="29" s="1"/>
  <c r="J78" i="29" s="1"/>
  <c r="H210" i="33"/>
  <c r="I210" i="33" s="1"/>
  <c r="J210" i="33" s="1"/>
  <c r="H130" i="26"/>
  <c r="J129" i="26"/>
  <c r="E80" i="31"/>
  <c r="G79" i="31"/>
  <c r="H78" i="31"/>
  <c r="I78" i="31" s="1"/>
  <c r="J78" i="31" s="1"/>
  <c r="G120" i="2" l="1"/>
  <c r="H120" i="2" s="1"/>
  <c r="I120" i="2" s="1"/>
  <c r="K129" i="26"/>
  <c r="L129" i="26" s="1"/>
  <c r="M129" i="26"/>
  <c r="N129" i="26" s="1"/>
  <c r="E81" i="29"/>
  <c r="G80" i="29"/>
  <c r="D122" i="2"/>
  <c r="F121" i="2"/>
  <c r="J130" i="26"/>
  <c r="H131" i="26"/>
  <c r="H79" i="29"/>
  <c r="I79" i="29" s="1"/>
  <c r="J79" i="29" s="1"/>
  <c r="H211" i="33"/>
  <c r="I211" i="33" s="1"/>
  <c r="J211" i="33" s="1"/>
  <c r="G80" i="31"/>
  <c r="E81" i="31"/>
  <c r="H79" i="31"/>
  <c r="I79" i="31" s="1"/>
  <c r="J79" i="31" s="1"/>
  <c r="E213" i="33"/>
  <c r="G212" i="33"/>
  <c r="G121" i="2" l="1"/>
  <c r="H121" i="2" s="1"/>
  <c r="I121" i="2" s="1"/>
  <c r="K130" i="26"/>
  <c r="L130" i="26" s="1"/>
  <c r="E82" i="29"/>
  <c r="G81" i="29"/>
  <c r="M130" i="26"/>
  <c r="N130" i="26" s="1"/>
  <c r="G81" i="31"/>
  <c r="E82" i="31"/>
  <c r="D123" i="2"/>
  <c r="F122" i="2"/>
  <c r="H80" i="31"/>
  <c r="I80" i="31" s="1"/>
  <c r="J80" i="31" s="1"/>
  <c r="H80" i="29"/>
  <c r="I80" i="29" s="1"/>
  <c r="J80" i="29" s="1"/>
  <c r="H212" i="33"/>
  <c r="I212" i="33" s="1"/>
  <c r="J212" i="33" s="1"/>
  <c r="E214" i="33"/>
  <c r="G213" i="33"/>
  <c r="H132" i="26"/>
  <c r="J131" i="26"/>
  <c r="K131" i="26" l="1"/>
  <c r="L131" i="26" s="1"/>
  <c r="H213" i="33"/>
  <c r="I213" i="33" s="1"/>
  <c r="J213" i="33" s="1"/>
  <c r="G122" i="2"/>
  <c r="H122" i="2" s="1"/>
  <c r="I122" i="2" s="1"/>
  <c r="D124" i="2"/>
  <c r="F123" i="2"/>
  <c r="E215" i="33"/>
  <c r="G214" i="33"/>
  <c r="E83" i="31"/>
  <c r="G82" i="31"/>
  <c r="H81" i="29"/>
  <c r="I81" i="29" s="1"/>
  <c r="J81" i="29" s="1"/>
  <c r="H81" i="31"/>
  <c r="I81" i="31" s="1"/>
  <c r="J81" i="31" s="1"/>
  <c r="E83" i="29"/>
  <c r="G82" i="29"/>
  <c r="M131" i="26"/>
  <c r="N131" i="26" s="1"/>
  <c r="J132" i="26"/>
  <c r="H133" i="26"/>
  <c r="G123" i="2" l="1"/>
  <c r="H123" i="2" s="1"/>
  <c r="I123" i="2" s="1"/>
  <c r="K132" i="26"/>
  <c r="L132" i="26" s="1"/>
  <c r="D125" i="2"/>
  <c r="F124" i="2"/>
  <c r="J133" i="26"/>
  <c r="H134" i="26"/>
  <c r="H82" i="29"/>
  <c r="I82" i="29" s="1"/>
  <c r="J82" i="29" s="1"/>
  <c r="G83" i="31"/>
  <c r="H83" i="31" s="1"/>
  <c r="I83" i="31" s="1"/>
  <c r="E84" i="31"/>
  <c r="M132" i="26"/>
  <c r="N132" i="26" s="1"/>
  <c r="G83" i="29"/>
  <c r="E84" i="29"/>
  <c r="H214" i="33"/>
  <c r="I214" i="33" s="1"/>
  <c r="J214" i="33" s="1"/>
  <c r="H82" i="31"/>
  <c r="I82" i="31" s="1"/>
  <c r="J82" i="31" s="1"/>
  <c r="G215" i="33"/>
  <c r="E216" i="33"/>
  <c r="J83" i="31" l="1"/>
  <c r="G124" i="2"/>
  <c r="H124" i="2" s="1"/>
  <c r="I124" i="2" s="1"/>
  <c r="K133" i="26"/>
  <c r="L133" i="26" s="1"/>
  <c r="J134" i="26"/>
  <c r="H135" i="26"/>
  <c r="E85" i="29"/>
  <c r="G84" i="29"/>
  <c r="M133" i="26"/>
  <c r="N133" i="26" s="1"/>
  <c r="E217" i="33"/>
  <c r="G216" i="33"/>
  <c r="D126" i="2"/>
  <c r="F125" i="2"/>
  <c r="E85" i="31"/>
  <c r="G84" i="31"/>
  <c r="H215" i="33"/>
  <c r="I215" i="33" s="1"/>
  <c r="J215" i="33" s="1"/>
  <c r="H83" i="29"/>
  <c r="I83" i="29" s="1"/>
  <c r="J83" i="29" s="1"/>
  <c r="G125" i="2" l="1"/>
  <c r="H125" i="2" s="1"/>
  <c r="I125" i="2" s="1"/>
  <c r="K134" i="26"/>
  <c r="L134" i="26" s="1"/>
  <c r="H84" i="29"/>
  <c r="I84" i="29" s="1"/>
  <c r="J84" i="29" s="1"/>
  <c r="G85" i="29"/>
  <c r="H85" i="29" s="1"/>
  <c r="I85" i="29" s="1"/>
  <c r="E86" i="29"/>
  <c r="J135" i="26"/>
  <c r="H136" i="26"/>
  <c r="D127" i="2"/>
  <c r="F126" i="2"/>
  <c r="G126" i="2" s="1"/>
  <c r="M134" i="26"/>
  <c r="N134" i="26" s="1"/>
  <c r="G217" i="33"/>
  <c r="E218" i="33"/>
  <c r="H84" i="31"/>
  <c r="I84" i="31" s="1"/>
  <c r="J84" i="31" s="1"/>
  <c r="H216" i="33"/>
  <c r="I216" i="33" s="1"/>
  <c r="J216" i="33" s="1"/>
  <c r="G85" i="31"/>
  <c r="E86" i="31"/>
  <c r="J85" i="29" l="1"/>
  <c r="K135" i="26"/>
  <c r="L135" i="26" s="1"/>
  <c r="G218" i="33"/>
  <c r="E219" i="33"/>
  <c r="H85" i="31"/>
  <c r="I85" i="31" s="1"/>
  <c r="J85" i="31" s="1"/>
  <c r="G86" i="29"/>
  <c r="H86" i="29" s="1"/>
  <c r="I86" i="29" s="1"/>
  <c r="E87" i="29"/>
  <c r="M135" i="26"/>
  <c r="N135" i="26" s="1"/>
  <c r="H126" i="2"/>
  <c r="I126" i="2" s="1"/>
  <c r="D128" i="2"/>
  <c r="F127" i="2"/>
  <c r="G127" i="2" s="1"/>
  <c r="H217" i="33"/>
  <c r="I217" i="33" s="1"/>
  <c r="J217" i="33" s="1"/>
  <c r="E87" i="31"/>
  <c r="G86" i="31"/>
  <c r="H86" i="31" s="1"/>
  <c r="H137" i="26"/>
  <c r="J136" i="26"/>
  <c r="J86" i="29" l="1"/>
  <c r="I86" i="31"/>
  <c r="J86" i="31" s="1"/>
  <c r="K136" i="26"/>
  <c r="L136" i="26" s="1"/>
  <c r="E88" i="29"/>
  <c r="G87" i="29"/>
  <c r="D129" i="2"/>
  <c r="F128" i="2"/>
  <c r="E88" i="31"/>
  <c r="G87" i="31"/>
  <c r="M136" i="26"/>
  <c r="N136" i="26" s="1"/>
  <c r="J137" i="26"/>
  <c r="H138" i="26"/>
  <c r="H127" i="2"/>
  <c r="I127" i="2" s="1"/>
  <c r="G219" i="33"/>
  <c r="H219" i="33" s="1"/>
  <c r="I219" i="33" s="1"/>
  <c r="E220" i="33"/>
  <c r="H218" i="33"/>
  <c r="I218" i="33" s="1"/>
  <c r="J218" i="33" s="1"/>
  <c r="J219" i="33" l="1"/>
  <c r="K137" i="26"/>
  <c r="L137" i="26" s="1"/>
  <c r="G128" i="2"/>
  <c r="H128" i="2" s="1"/>
  <c r="I128" i="2" s="1"/>
  <c r="E89" i="31"/>
  <c r="G88" i="31"/>
  <c r="H88" i="31" s="1"/>
  <c r="I88" i="31" s="1"/>
  <c r="D130" i="2"/>
  <c r="F129" i="2"/>
  <c r="G129" i="2" s="1"/>
  <c r="J138" i="26"/>
  <c r="H139" i="26"/>
  <c r="E221" i="33"/>
  <c r="G220" i="33"/>
  <c r="H87" i="29"/>
  <c r="I87" i="29" s="1"/>
  <c r="J87" i="29" s="1"/>
  <c r="H87" i="31"/>
  <c r="I87" i="31" s="1"/>
  <c r="J87" i="31" s="1"/>
  <c r="M137" i="26"/>
  <c r="N137" i="26" s="1"/>
  <c r="G88" i="29"/>
  <c r="E89" i="29"/>
  <c r="J88" i="31" l="1"/>
  <c r="K138" i="26"/>
  <c r="L138" i="26" s="1"/>
  <c r="H129" i="2"/>
  <c r="I129" i="2" s="1"/>
  <c r="D131" i="2"/>
  <c r="F130" i="2"/>
  <c r="H220" i="33"/>
  <c r="I220" i="33" s="1"/>
  <c r="J220" i="33" s="1"/>
  <c r="E90" i="29"/>
  <c r="G89" i="29"/>
  <c r="M138" i="26"/>
  <c r="N138" i="26" s="1"/>
  <c r="G89" i="31"/>
  <c r="E90" i="31"/>
  <c r="E222" i="33"/>
  <c r="G221" i="33"/>
  <c r="J139" i="26"/>
  <c r="H140" i="26"/>
  <c r="H88" i="29"/>
  <c r="I88" i="29" s="1"/>
  <c r="J88" i="29" s="1"/>
  <c r="K139" i="26" l="1"/>
  <c r="L139" i="26" s="1"/>
  <c r="M139" i="26"/>
  <c r="N139" i="26" s="1"/>
  <c r="H221" i="33"/>
  <c r="I221" i="33" s="1"/>
  <c r="J221" i="33" s="1"/>
  <c r="G130" i="2"/>
  <c r="H130" i="2" s="1"/>
  <c r="I130" i="2" s="1"/>
  <c r="J140" i="26"/>
  <c r="K140" i="26" s="1"/>
  <c r="H141" i="26"/>
  <c r="D132" i="2"/>
  <c r="F131" i="2"/>
  <c r="G131" i="2" s="1"/>
  <c r="H89" i="29"/>
  <c r="I89" i="29" s="1"/>
  <c r="J89" i="29" s="1"/>
  <c r="E91" i="29"/>
  <c r="G90" i="29"/>
  <c r="E223" i="33"/>
  <c r="G222" i="33"/>
  <c r="E91" i="31"/>
  <c r="G90" i="31"/>
  <c r="H89" i="31"/>
  <c r="I89" i="31" s="1"/>
  <c r="J89" i="31" s="1"/>
  <c r="J141" i="26" l="1"/>
  <c r="H142" i="26"/>
  <c r="D133" i="2"/>
  <c r="F132" i="2"/>
  <c r="G132" i="2" s="1"/>
  <c r="H90" i="31"/>
  <c r="I90" i="31" s="1"/>
  <c r="J90" i="31" s="1"/>
  <c r="M140" i="26"/>
  <c r="N140" i="26" s="1"/>
  <c r="L140" i="26"/>
  <c r="E92" i="31"/>
  <c r="G91" i="31"/>
  <c r="H222" i="33"/>
  <c r="I222" i="33" s="1"/>
  <c r="J222" i="33" s="1"/>
  <c r="G223" i="33"/>
  <c r="H223" i="33" s="1"/>
  <c r="I223" i="33" s="1"/>
  <c r="E224" i="33"/>
  <c r="H90" i="29"/>
  <c r="I90" i="29" s="1"/>
  <c r="J90" i="29" s="1"/>
  <c r="G91" i="29"/>
  <c r="E92" i="29"/>
  <c r="H131" i="2"/>
  <c r="I131" i="2" s="1"/>
  <c r="J223" i="33" l="1"/>
  <c r="K141" i="26"/>
  <c r="L141" i="26" s="1"/>
  <c r="H132" i="2"/>
  <c r="I132" i="2" s="1"/>
  <c r="D134" i="2"/>
  <c r="F133" i="2"/>
  <c r="H91" i="29"/>
  <c r="I91" i="29" s="1"/>
  <c r="J91" i="29" s="1"/>
  <c r="H143" i="26"/>
  <c r="J142" i="26"/>
  <c r="K142" i="26" s="1"/>
  <c r="E93" i="31"/>
  <c r="G92" i="31"/>
  <c r="M141" i="26"/>
  <c r="N141" i="26" s="1"/>
  <c r="G92" i="29"/>
  <c r="E93" i="29"/>
  <c r="H91" i="31"/>
  <c r="I91" i="31" s="1"/>
  <c r="J91" i="31" s="1"/>
  <c r="G224" i="33"/>
  <c r="E225" i="33"/>
  <c r="H224" i="33" l="1"/>
  <c r="I224" i="33" s="1"/>
  <c r="J224" i="33" s="1"/>
  <c r="E226" i="33"/>
  <c r="G225" i="33"/>
  <c r="H225" i="33" s="1"/>
  <c r="I225" i="33" s="1"/>
  <c r="G133" i="2"/>
  <c r="H133" i="2" s="1"/>
  <c r="I133" i="2" s="1"/>
  <c r="H92" i="31"/>
  <c r="I92" i="31" s="1"/>
  <c r="J92" i="31" s="1"/>
  <c r="D135" i="2"/>
  <c r="F134" i="2"/>
  <c r="J143" i="26"/>
  <c r="H144" i="26"/>
  <c r="G93" i="31"/>
  <c r="E94" i="31"/>
  <c r="M142" i="26"/>
  <c r="N142" i="26" s="1"/>
  <c r="L142" i="26"/>
  <c r="G93" i="29"/>
  <c r="E94" i="29"/>
  <c r="H92" i="29"/>
  <c r="I92" i="29" s="1"/>
  <c r="J92" i="29" s="1"/>
  <c r="J225" i="33" l="1"/>
  <c r="G134" i="2"/>
  <c r="H134" i="2" s="1"/>
  <c r="I134" i="2" s="1"/>
  <c r="K143" i="26"/>
  <c r="L143" i="26" s="1"/>
  <c r="M143" i="26"/>
  <c r="N143" i="26" s="1"/>
  <c r="H145" i="26"/>
  <c r="J144" i="26"/>
  <c r="G226" i="33"/>
  <c r="H226" i="33" s="1"/>
  <c r="I226" i="33" s="1"/>
  <c r="E227" i="33"/>
  <c r="G94" i="31"/>
  <c r="E95" i="31"/>
  <c r="H93" i="31"/>
  <c r="I93" i="31" s="1"/>
  <c r="J93" i="31" s="1"/>
  <c r="D136" i="2"/>
  <c r="F135" i="2"/>
  <c r="G135" i="2" s="1"/>
  <c r="E95" i="29"/>
  <c r="G94" i="29"/>
  <c r="H93" i="29"/>
  <c r="I93" i="29" s="1"/>
  <c r="J93" i="29" s="1"/>
  <c r="J226" i="33" l="1"/>
  <c r="K144" i="26"/>
  <c r="L144" i="26" s="1"/>
  <c r="E96" i="29"/>
  <c r="G95" i="29"/>
  <c r="E96" i="31"/>
  <c r="G95" i="31"/>
  <c r="H95" i="31" s="1"/>
  <c r="I95" i="31" s="1"/>
  <c r="H94" i="31"/>
  <c r="I94" i="31" s="1"/>
  <c r="J94" i="31" s="1"/>
  <c r="G227" i="33"/>
  <c r="E228" i="33"/>
  <c r="H135" i="2"/>
  <c r="I135" i="2" s="1"/>
  <c r="J145" i="26"/>
  <c r="K145" i="26" s="1"/>
  <c r="H146" i="26"/>
  <c r="D137" i="2"/>
  <c r="F136" i="2"/>
  <c r="H94" i="29"/>
  <c r="I94" i="29" s="1"/>
  <c r="J94" i="29" s="1"/>
  <c r="M144" i="26"/>
  <c r="N144" i="26" s="1"/>
  <c r="J95" i="31" l="1"/>
  <c r="H227" i="33"/>
  <c r="I227" i="33" s="1"/>
  <c r="J227" i="33" s="1"/>
  <c r="M145" i="26"/>
  <c r="N145" i="26" s="1"/>
  <c r="L145" i="26"/>
  <c r="J146" i="26"/>
  <c r="H147" i="26"/>
  <c r="E97" i="31"/>
  <c r="G96" i="31"/>
  <c r="G136" i="2"/>
  <c r="H136" i="2" s="1"/>
  <c r="I136" i="2" s="1"/>
  <c r="H95" i="29"/>
  <c r="I95" i="29" s="1"/>
  <c r="J95" i="29" s="1"/>
  <c r="D138" i="2"/>
  <c r="F137" i="2"/>
  <c r="G228" i="33"/>
  <c r="E229" i="33"/>
  <c r="E97" i="29"/>
  <c r="G96" i="29"/>
  <c r="G137" i="2" l="1"/>
  <c r="H137" i="2" s="1"/>
  <c r="I137" i="2" s="1"/>
  <c r="K146" i="26"/>
  <c r="L146" i="26" s="1"/>
  <c r="H96" i="29"/>
  <c r="I96" i="29" s="1"/>
  <c r="J96" i="29" s="1"/>
  <c r="M146" i="26"/>
  <c r="N146" i="26" s="1"/>
  <c r="H228" i="33"/>
  <c r="I228" i="33" s="1"/>
  <c r="J228" i="33" s="1"/>
  <c r="H148" i="26"/>
  <c r="J147" i="26"/>
  <c r="E98" i="29"/>
  <c r="G97" i="29"/>
  <c r="G229" i="33"/>
  <c r="H229" i="33" s="1"/>
  <c r="I229" i="33" s="1"/>
  <c r="E230" i="33"/>
  <c r="D139" i="2"/>
  <c r="F138" i="2"/>
  <c r="H96" i="31"/>
  <c r="I96" i="31" s="1"/>
  <c r="J96" i="31" s="1"/>
  <c r="E98" i="31"/>
  <c r="G97" i="31"/>
  <c r="H97" i="31" s="1"/>
  <c r="J229" i="33" l="1"/>
  <c r="I97" i="31"/>
  <c r="J97" i="31" s="1"/>
  <c r="G138" i="2"/>
  <c r="H138" i="2" s="1"/>
  <c r="I138" i="2" s="1"/>
  <c r="K147" i="26"/>
  <c r="L147" i="26" s="1"/>
  <c r="G98" i="29"/>
  <c r="E99" i="29"/>
  <c r="J148" i="26"/>
  <c r="K148" i="26" s="1"/>
  <c r="H149" i="26"/>
  <c r="G230" i="33"/>
  <c r="H230" i="33" s="1"/>
  <c r="I230" i="33" s="1"/>
  <c r="E231" i="33"/>
  <c r="G231" i="33" s="1"/>
  <c r="G98" i="31"/>
  <c r="E99" i="31"/>
  <c r="M147" i="26"/>
  <c r="N147" i="26" s="1"/>
  <c r="D140" i="2"/>
  <c r="F139" i="2"/>
  <c r="H97" i="29"/>
  <c r="I97" i="29" s="1"/>
  <c r="J97" i="29" s="1"/>
  <c r="J230" i="33" l="1"/>
  <c r="G139" i="2"/>
  <c r="H139" i="2" s="1"/>
  <c r="I139" i="2" s="1"/>
  <c r="G99" i="29"/>
  <c r="H99" i="29" s="1"/>
  <c r="E100" i="29"/>
  <c r="D141" i="2"/>
  <c r="F140" i="2"/>
  <c r="G140" i="2" s="1"/>
  <c r="G99" i="31"/>
  <c r="E100" i="31"/>
  <c r="H98" i="29"/>
  <c r="I98" i="29" s="1"/>
  <c r="J98" i="29" s="1"/>
  <c r="H98" i="31"/>
  <c r="I98" i="31" s="1"/>
  <c r="J98" i="31" s="1"/>
  <c r="M148" i="26"/>
  <c r="N148" i="26" s="1"/>
  <c r="L148" i="26"/>
  <c r="J149" i="26"/>
  <c r="K149" i="26" s="1"/>
  <c r="H150" i="26"/>
  <c r="H231" i="33"/>
  <c r="I231" i="33" s="1"/>
  <c r="J231" i="33" l="1"/>
  <c r="L2" i="33"/>
  <c r="L3" i="33" s="1"/>
  <c r="I99" i="29"/>
  <c r="J99" i="29" s="1"/>
  <c r="H140" i="2"/>
  <c r="I140" i="2" s="1"/>
  <c r="D142" i="2"/>
  <c r="F141" i="2"/>
  <c r="H99" i="31"/>
  <c r="I99" i="31" s="1"/>
  <c r="J99" i="31" s="1"/>
  <c r="G100" i="29"/>
  <c r="E101" i="29"/>
  <c r="H151" i="26"/>
  <c r="J150" i="26"/>
  <c r="M149" i="26"/>
  <c r="N149" i="26" s="1"/>
  <c r="L149" i="26"/>
  <c r="E101" i="31"/>
  <c r="G100" i="31"/>
  <c r="M2" i="33" l="1"/>
  <c r="N2" i="33" s="1"/>
  <c r="K150" i="26"/>
  <c r="L150" i="26" s="1"/>
  <c r="J151" i="26"/>
  <c r="K151" i="26" s="1"/>
  <c r="H152" i="26"/>
  <c r="H100" i="31"/>
  <c r="I100" i="31" s="1"/>
  <c r="J100" i="31" s="1"/>
  <c r="L4" i="33"/>
  <c r="M3" i="33"/>
  <c r="G141" i="2"/>
  <c r="H141" i="2" s="1"/>
  <c r="I141" i="2" s="1"/>
  <c r="M150" i="26"/>
  <c r="N150" i="26" s="1"/>
  <c r="D143" i="2"/>
  <c r="F142" i="2"/>
  <c r="G142" i="2" s="1"/>
  <c r="H100" i="29"/>
  <c r="I100" i="29" s="1"/>
  <c r="J100" i="29" s="1"/>
  <c r="E102" i="31"/>
  <c r="G101" i="31"/>
  <c r="E102" i="29"/>
  <c r="G101" i="29"/>
  <c r="O2" i="33" l="1"/>
  <c r="P2" i="33" s="1"/>
  <c r="M151" i="26"/>
  <c r="N151" i="26" s="1"/>
  <c r="N3" i="33"/>
  <c r="O3" i="33"/>
  <c r="M4" i="33"/>
  <c r="L5" i="33"/>
  <c r="D144" i="2"/>
  <c r="F143" i="2"/>
  <c r="E103" i="31"/>
  <c r="G102" i="31"/>
  <c r="G102" i="29"/>
  <c r="E103" i="29"/>
  <c r="H101" i="29"/>
  <c r="I101" i="29" s="1"/>
  <c r="J101" i="29" s="1"/>
  <c r="H153" i="26"/>
  <c r="J152" i="26"/>
  <c r="H101" i="31"/>
  <c r="I101" i="31" s="1"/>
  <c r="J101" i="31" s="1"/>
  <c r="L151" i="26"/>
  <c r="H142" i="2"/>
  <c r="I142" i="2" s="1"/>
  <c r="P3" i="33" l="1"/>
  <c r="G143" i="2"/>
  <c r="H143" i="2" s="1"/>
  <c r="I143" i="2" s="1"/>
  <c r="M152" i="26"/>
  <c r="N152" i="26" s="1"/>
  <c r="K152" i="26"/>
  <c r="L152" i="26" s="1"/>
  <c r="D145" i="2"/>
  <c r="F144" i="2"/>
  <c r="G103" i="29"/>
  <c r="E104" i="29"/>
  <c r="M5" i="33"/>
  <c r="L6" i="33"/>
  <c r="O4" i="33"/>
  <c r="N4" i="33"/>
  <c r="H102" i="31"/>
  <c r="I102" i="31" s="1"/>
  <c r="J102" i="31" s="1"/>
  <c r="G103" i="31"/>
  <c r="E104" i="31"/>
  <c r="H102" i="29"/>
  <c r="I102" i="29" s="1"/>
  <c r="J102" i="29" s="1"/>
  <c r="J153" i="26"/>
  <c r="K153" i="26" s="1"/>
  <c r="H154" i="26"/>
  <c r="P4" i="33" l="1"/>
  <c r="S2" i="33" s="1"/>
  <c r="G144" i="2"/>
  <c r="H144" i="2" s="1"/>
  <c r="I144" i="2" s="1"/>
  <c r="M153" i="26"/>
  <c r="N153" i="26" s="1"/>
  <c r="E105" i="29"/>
  <c r="G104" i="29"/>
  <c r="H103" i="29"/>
  <c r="I103" i="29" s="1"/>
  <c r="J103" i="29" s="1"/>
  <c r="D146" i="2"/>
  <c r="F145" i="2"/>
  <c r="L153" i="26"/>
  <c r="H103" i="31"/>
  <c r="I103" i="31" s="1"/>
  <c r="J103" i="31" s="1"/>
  <c r="L7" i="33"/>
  <c r="M6" i="33"/>
  <c r="J154" i="26"/>
  <c r="H155" i="26"/>
  <c r="E105" i="31"/>
  <c r="G104" i="31"/>
  <c r="N5" i="33"/>
  <c r="O5" i="33"/>
  <c r="G145" i="2" l="1"/>
  <c r="H145" i="2" s="1"/>
  <c r="I145" i="2" s="1"/>
  <c r="M154" i="26"/>
  <c r="N154" i="26" s="1"/>
  <c r="K154" i="26"/>
  <c r="L154" i="26" s="1"/>
  <c r="O6" i="33"/>
  <c r="N6" i="33"/>
  <c r="D147" i="2"/>
  <c r="F146" i="2"/>
  <c r="H104" i="29"/>
  <c r="I104" i="29" s="1"/>
  <c r="J104" i="29" s="1"/>
  <c r="G105" i="31"/>
  <c r="E106" i="31"/>
  <c r="L8" i="33"/>
  <c r="M7" i="33"/>
  <c r="G105" i="29"/>
  <c r="E106" i="29"/>
  <c r="J155" i="26"/>
  <c r="H156" i="26"/>
  <c r="P5" i="33"/>
  <c r="H104" i="31"/>
  <c r="I104" i="31" s="1"/>
  <c r="J104" i="31" s="1"/>
  <c r="P6" i="33" l="1"/>
  <c r="G146" i="2"/>
  <c r="H146" i="2" s="1"/>
  <c r="I146" i="2" s="1"/>
  <c r="M155" i="26"/>
  <c r="N155" i="26" s="1"/>
  <c r="K155" i="26"/>
  <c r="L155" i="26" s="1"/>
  <c r="O7" i="33"/>
  <c r="N7" i="33"/>
  <c r="L9" i="33"/>
  <c r="M8" i="33"/>
  <c r="H105" i="31"/>
  <c r="I105" i="31" s="1"/>
  <c r="J105" i="31" s="1"/>
  <c r="J156" i="26"/>
  <c r="H157" i="26"/>
  <c r="E107" i="31"/>
  <c r="G106" i="31"/>
  <c r="E107" i="29"/>
  <c r="G106" i="29"/>
  <c r="H105" i="29"/>
  <c r="I105" i="29" s="1"/>
  <c r="J105" i="29" s="1"/>
  <c r="D148" i="2"/>
  <c r="F147" i="2"/>
  <c r="P7" i="33" l="1"/>
  <c r="G147" i="2"/>
  <c r="H147" i="2" s="1"/>
  <c r="I147" i="2" s="1"/>
  <c r="M156" i="26"/>
  <c r="N156" i="26" s="1"/>
  <c r="K156" i="26"/>
  <c r="L156" i="26" s="1"/>
  <c r="N8" i="33"/>
  <c r="O8" i="33"/>
  <c r="D149" i="2"/>
  <c r="F148" i="2"/>
  <c r="L10" i="33"/>
  <c r="M9" i="33"/>
  <c r="J157" i="26"/>
  <c r="H158" i="26"/>
  <c r="H106" i="29"/>
  <c r="I106" i="29" s="1"/>
  <c r="J106" i="29" s="1"/>
  <c r="G107" i="29"/>
  <c r="E108" i="29"/>
  <c r="H106" i="31"/>
  <c r="I106" i="31" s="1"/>
  <c r="J106" i="31" s="1"/>
  <c r="G107" i="31"/>
  <c r="E108" i="31"/>
  <c r="M157" i="26" l="1"/>
  <c r="N157" i="26" s="1"/>
  <c r="K157" i="26"/>
  <c r="L157" i="26" s="1"/>
  <c r="P8" i="33"/>
  <c r="J158" i="26"/>
  <c r="H159" i="26"/>
  <c r="G108" i="29"/>
  <c r="E109" i="29"/>
  <c r="G148" i="2"/>
  <c r="H148" i="2" s="1"/>
  <c r="I148" i="2" s="1"/>
  <c r="H107" i="31"/>
  <c r="I107" i="31" s="1"/>
  <c r="J107" i="31" s="1"/>
  <c r="H107" i="29"/>
  <c r="I107" i="29" s="1"/>
  <c r="J107" i="29" s="1"/>
  <c r="D150" i="2"/>
  <c r="F149" i="2"/>
  <c r="N9" i="33"/>
  <c r="O9" i="33"/>
  <c r="M10" i="33"/>
  <c r="L11" i="33"/>
  <c r="G108" i="31"/>
  <c r="E109" i="31"/>
  <c r="G149" i="2" l="1"/>
  <c r="H149" i="2" s="1"/>
  <c r="I149" i="2" s="1"/>
  <c r="M158" i="26"/>
  <c r="N158" i="26" s="1"/>
  <c r="K158" i="26"/>
  <c r="L158" i="26" s="1"/>
  <c r="E110" i="31"/>
  <c r="G109" i="31"/>
  <c r="L12" i="33"/>
  <c r="M11" i="33"/>
  <c r="N10" i="33"/>
  <c r="O10" i="33"/>
  <c r="E110" i="29"/>
  <c r="G109" i="29"/>
  <c r="J159" i="26"/>
  <c r="H160" i="26"/>
  <c r="H108" i="31"/>
  <c r="I108" i="31" s="1"/>
  <c r="J108" i="31" s="1"/>
  <c r="H108" i="29"/>
  <c r="I108" i="29" s="1"/>
  <c r="J108" i="29" s="1"/>
  <c r="D151" i="2"/>
  <c r="F150" i="2"/>
  <c r="G150" i="2" s="1"/>
  <c r="P9" i="33"/>
  <c r="M159" i="26" l="1"/>
  <c r="N159" i="26" s="1"/>
  <c r="K159" i="26"/>
  <c r="L159" i="26" s="1"/>
  <c r="E111" i="29"/>
  <c r="G110" i="29"/>
  <c r="H109" i="29"/>
  <c r="I109" i="29" s="1"/>
  <c r="J109" i="29" s="1"/>
  <c r="G110" i="31"/>
  <c r="E111" i="31"/>
  <c r="O11" i="33"/>
  <c r="N11" i="33"/>
  <c r="P10" i="33"/>
  <c r="H109" i="31"/>
  <c r="I109" i="31" s="1"/>
  <c r="J109" i="31" s="1"/>
  <c r="H150" i="2"/>
  <c r="I150" i="2" s="1"/>
  <c r="D152" i="2"/>
  <c r="F151" i="2"/>
  <c r="G151" i="2" s="1"/>
  <c r="J160" i="26"/>
  <c r="H161" i="26"/>
  <c r="L13" i="33"/>
  <c r="M12" i="33"/>
  <c r="P11" i="33" l="1"/>
  <c r="M160" i="26"/>
  <c r="N160" i="26" s="1"/>
  <c r="K160" i="26"/>
  <c r="L160" i="26" s="1"/>
  <c r="G111" i="29"/>
  <c r="E112" i="29"/>
  <c r="M13" i="33"/>
  <c r="L14" i="33"/>
  <c r="G111" i="31"/>
  <c r="E112" i="31"/>
  <c r="O12" i="33"/>
  <c r="N12" i="33"/>
  <c r="J161" i="26"/>
  <c r="H162" i="26"/>
  <c r="H151" i="2"/>
  <c r="I151" i="2" s="1"/>
  <c r="D153" i="2"/>
  <c r="F152" i="2"/>
  <c r="H110" i="31"/>
  <c r="I110" i="31" s="1"/>
  <c r="J110" i="31" s="1"/>
  <c r="H110" i="29"/>
  <c r="I110" i="29" s="1"/>
  <c r="J110" i="29" s="1"/>
  <c r="P12" i="33" l="1"/>
  <c r="M161" i="26"/>
  <c r="N161" i="26" s="1"/>
  <c r="K161" i="26"/>
  <c r="L161" i="26" s="1"/>
  <c r="D154" i="2"/>
  <c r="F153" i="2"/>
  <c r="L15" i="33"/>
  <c r="M14" i="33"/>
  <c r="N13" i="33"/>
  <c r="O13" i="33"/>
  <c r="H111" i="31"/>
  <c r="I111" i="31" s="1"/>
  <c r="J111" i="31" s="1"/>
  <c r="E113" i="29"/>
  <c r="G112" i="29"/>
  <c r="G152" i="2"/>
  <c r="H152" i="2" s="1"/>
  <c r="I152" i="2" s="1"/>
  <c r="H163" i="26"/>
  <c r="J162" i="26"/>
  <c r="M162" i="26" s="1"/>
  <c r="H111" i="29"/>
  <c r="I111" i="29" s="1"/>
  <c r="J111" i="29" s="1"/>
  <c r="E113" i="31"/>
  <c r="G112" i="31"/>
  <c r="H112" i="31" s="1"/>
  <c r="I112" i="31" l="1"/>
  <c r="J112" i="31" s="1"/>
  <c r="K162" i="26"/>
  <c r="L162" i="26" s="1"/>
  <c r="G153" i="2"/>
  <c r="H153" i="2" s="1"/>
  <c r="I153" i="2" s="1"/>
  <c r="P13" i="33"/>
  <c r="N14" i="33"/>
  <c r="O14" i="33"/>
  <c r="E114" i="29"/>
  <c r="G113" i="29"/>
  <c r="M15" i="33"/>
  <c r="L16" i="33"/>
  <c r="N162" i="26"/>
  <c r="H112" i="29"/>
  <c r="I112" i="29" s="1"/>
  <c r="J112" i="29" s="1"/>
  <c r="E114" i="31"/>
  <c r="G113" i="31"/>
  <c r="J163" i="26"/>
  <c r="H164" i="26"/>
  <c r="D155" i="2"/>
  <c r="F154" i="2"/>
  <c r="P14" i="33" l="1"/>
  <c r="M163" i="26"/>
  <c r="N163" i="26" s="1"/>
  <c r="K163" i="26"/>
  <c r="L163" i="26" s="1"/>
  <c r="L17" i="33"/>
  <c r="M16" i="33"/>
  <c r="N15" i="33"/>
  <c r="O15" i="33"/>
  <c r="H113" i="29"/>
  <c r="I113" i="29" s="1"/>
  <c r="J113" i="29" s="1"/>
  <c r="G154" i="2"/>
  <c r="H154" i="2" s="1"/>
  <c r="I154" i="2" s="1"/>
  <c r="D156" i="2"/>
  <c r="F155" i="2"/>
  <c r="G114" i="29"/>
  <c r="E115" i="29"/>
  <c r="J164" i="26"/>
  <c r="H165" i="26"/>
  <c r="H113" i="31"/>
  <c r="I113" i="31" s="1"/>
  <c r="J113" i="31" s="1"/>
  <c r="G114" i="31"/>
  <c r="H114" i="31" s="1"/>
  <c r="I114" i="31" s="1"/>
  <c r="E115" i="31"/>
  <c r="J114" i="31" l="1"/>
  <c r="M164" i="26"/>
  <c r="N164" i="26" s="1"/>
  <c r="K164" i="26"/>
  <c r="L164" i="26" s="1"/>
  <c r="G115" i="31"/>
  <c r="H115" i="31" s="1"/>
  <c r="I115" i="31" s="1"/>
  <c r="E116" i="31"/>
  <c r="G155" i="2"/>
  <c r="H155" i="2" s="1"/>
  <c r="I155" i="2" s="1"/>
  <c r="D157" i="2"/>
  <c r="F156" i="2"/>
  <c r="P15" i="33"/>
  <c r="N16" i="33"/>
  <c r="O16" i="33"/>
  <c r="J165" i="26"/>
  <c r="H166" i="26"/>
  <c r="L18" i="33"/>
  <c r="M17" i="33"/>
  <c r="E116" i="29"/>
  <c r="G115" i="29"/>
  <c r="H114" i="29"/>
  <c r="I114" i="29" s="1"/>
  <c r="J114" i="29" s="1"/>
  <c r="J115" i="31" l="1"/>
  <c r="G156" i="2"/>
  <c r="H156" i="2" s="1"/>
  <c r="I156" i="2" s="1"/>
  <c r="M165" i="26"/>
  <c r="N165" i="26" s="1"/>
  <c r="K165" i="26"/>
  <c r="L165" i="26" s="1"/>
  <c r="P16" i="33"/>
  <c r="D158" i="2"/>
  <c r="F157" i="2"/>
  <c r="M18" i="33"/>
  <c r="L19" i="33"/>
  <c r="G116" i="29"/>
  <c r="E117" i="29"/>
  <c r="H115" i="29"/>
  <c r="I115" i="29" s="1"/>
  <c r="J115" i="29" s="1"/>
  <c r="H167" i="26"/>
  <c r="J166" i="26"/>
  <c r="G116" i="31"/>
  <c r="E117" i="31"/>
  <c r="O17" i="33"/>
  <c r="N17" i="33"/>
  <c r="M166" i="26" l="1"/>
  <c r="N166" i="26" s="1"/>
  <c r="K166" i="26"/>
  <c r="L166" i="26" s="1"/>
  <c r="P17" i="33"/>
  <c r="H168" i="26"/>
  <c r="J167" i="26"/>
  <c r="G117" i="29"/>
  <c r="H117" i="29" s="1"/>
  <c r="I117" i="29" s="1"/>
  <c r="E118" i="29"/>
  <c r="L20" i="33"/>
  <c r="M19" i="33"/>
  <c r="O18" i="33"/>
  <c r="N18" i="33"/>
  <c r="H116" i="29"/>
  <c r="I116" i="29" s="1"/>
  <c r="J116" i="29" s="1"/>
  <c r="G117" i="31"/>
  <c r="E118" i="31"/>
  <c r="G157" i="2"/>
  <c r="H157" i="2" s="1"/>
  <c r="I157" i="2" s="1"/>
  <c r="H116" i="31"/>
  <c r="I116" i="31" s="1"/>
  <c r="J116" i="31" s="1"/>
  <c r="D159" i="2"/>
  <c r="F158" i="2"/>
  <c r="J117" i="29" l="1"/>
  <c r="G158" i="2"/>
  <c r="H158" i="2" s="1"/>
  <c r="I158" i="2" s="1"/>
  <c r="K167" i="26"/>
  <c r="L167" i="26" s="1"/>
  <c r="M167" i="26"/>
  <c r="N167" i="26" s="1"/>
  <c r="P18" i="33"/>
  <c r="O19" i="33"/>
  <c r="N19" i="33"/>
  <c r="E119" i="31"/>
  <c r="G118" i="31"/>
  <c r="H117" i="31"/>
  <c r="I117" i="31" s="1"/>
  <c r="J117" i="31" s="1"/>
  <c r="M20" i="33"/>
  <c r="L21" i="33"/>
  <c r="E119" i="29"/>
  <c r="G118" i="29"/>
  <c r="D160" i="2"/>
  <c r="F159" i="2"/>
  <c r="G159" i="2" s="1"/>
  <c r="J168" i="26"/>
  <c r="H169" i="26"/>
  <c r="M168" i="26" l="1"/>
  <c r="N168" i="26" s="1"/>
  <c r="K168" i="26"/>
  <c r="L168" i="26" s="1"/>
  <c r="P19" i="33"/>
  <c r="H159" i="2"/>
  <c r="I159" i="2" s="1"/>
  <c r="J169" i="26"/>
  <c r="H170" i="26"/>
  <c r="E120" i="29"/>
  <c r="G119" i="29"/>
  <c r="H118" i="31"/>
  <c r="I118" i="31" s="1"/>
  <c r="J118" i="31" s="1"/>
  <c r="G119" i="31"/>
  <c r="E120" i="31"/>
  <c r="H118" i="29"/>
  <c r="I118" i="29" s="1"/>
  <c r="J118" i="29" s="1"/>
  <c r="D161" i="2"/>
  <c r="F160" i="2"/>
  <c r="M21" i="33"/>
  <c r="L22" i="33"/>
  <c r="M22" i="33" s="1"/>
  <c r="O20" i="33"/>
  <c r="N20" i="33"/>
  <c r="P20" i="33" l="1"/>
  <c r="M169" i="26"/>
  <c r="N169" i="26" s="1"/>
  <c r="K169" i="26"/>
  <c r="L169" i="26" s="1"/>
  <c r="D162" i="2"/>
  <c r="F161" i="2"/>
  <c r="H119" i="29"/>
  <c r="I119" i="29" s="1"/>
  <c r="J119" i="29" s="1"/>
  <c r="G160" i="2"/>
  <c r="H160" i="2" s="1"/>
  <c r="I160" i="2" s="1"/>
  <c r="G120" i="29"/>
  <c r="H120" i="29" s="1"/>
  <c r="E121" i="29"/>
  <c r="G120" i="31"/>
  <c r="E121" i="31"/>
  <c r="J170" i="26"/>
  <c r="H171" i="26"/>
  <c r="N22" i="33"/>
  <c r="O22" i="33"/>
  <c r="H119" i="31"/>
  <c r="I119" i="31" s="1"/>
  <c r="J119" i="31" s="1"/>
  <c r="N21" i="33"/>
  <c r="O21" i="33"/>
  <c r="P21" i="33" l="1"/>
  <c r="I120" i="29"/>
  <c r="J120" i="29" s="1"/>
  <c r="G161" i="2"/>
  <c r="H161" i="2" s="1"/>
  <c r="I161" i="2" s="1"/>
  <c r="M170" i="26"/>
  <c r="N170" i="26" s="1"/>
  <c r="K170" i="26"/>
  <c r="L170" i="26" s="1"/>
  <c r="P22" i="33"/>
  <c r="E122" i="31"/>
  <c r="G121" i="31"/>
  <c r="H120" i="31"/>
  <c r="I120" i="31" s="1"/>
  <c r="J120" i="31" s="1"/>
  <c r="G121" i="29"/>
  <c r="H121" i="29" s="1"/>
  <c r="I121" i="29" s="1"/>
  <c r="E122" i="29"/>
  <c r="D163" i="2"/>
  <c r="F162" i="2"/>
  <c r="H172" i="26"/>
  <c r="J171" i="26"/>
  <c r="J121" i="29" l="1"/>
  <c r="G162" i="2"/>
  <c r="H162" i="2" s="1"/>
  <c r="I162" i="2" s="1"/>
  <c r="M171" i="26"/>
  <c r="N171" i="26" s="1"/>
  <c r="K171" i="26"/>
  <c r="L171" i="26" s="1"/>
  <c r="H121" i="31"/>
  <c r="I121" i="31" s="1"/>
  <c r="J121" i="31" s="1"/>
  <c r="G122" i="29"/>
  <c r="H122" i="29" s="1"/>
  <c r="I122" i="29" s="1"/>
  <c r="E123" i="29"/>
  <c r="J172" i="26"/>
  <c r="H173" i="26"/>
  <c r="G122" i="31"/>
  <c r="H122" i="31" s="1"/>
  <c r="I122" i="31" s="1"/>
  <c r="E123" i="31"/>
  <c r="D164" i="2"/>
  <c r="F163" i="2"/>
  <c r="G163" i="2" s="1"/>
  <c r="J122" i="31" l="1"/>
  <c r="J122" i="29"/>
  <c r="M172" i="26"/>
  <c r="N172" i="26" s="1"/>
  <c r="K172" i="26"/>
  <c r="L172" i="26" s="1"/>
  <c r="D165" i="2"/>
  <c r="F164" i="2"/>
  <c r="E124" i="29"/>
  <c r="G123" i="29"/>
  <c r="E124" i="31"/>
  <c r="G123" i="31"/>
  <c r="H163" i="2"/>
  <c r="I163" i="2" s="1"/>
  <c r="J173" i="26"/>
  <c r="H174" i="26"/>
  <c r="M173" i="26" l="1"/>
  <c r="N173" i="26" s="1"/>
  <c r="K173" i="26"/>
  <c r="L173" i="26" s="1"/>
  <c r="E125" i="31"/>
  <c r="G124" i="31"/>
  <c r="E125" i="29"/>
  <c r="G124" i="29"/>
  <c r="H124" i="29" s="1"/>
  <c r="G164" i="2"/>
  <c r="H164" i="2" s="1"/>
  <c r="I164" i="2" s="1"/>
  <c r="H123" i="29"/>
  <c r="I123" i="29" s="1"/>
  <c r="J123" i="29" s="1"/>
  <c r="D166" i="2"/>
  <c r="F165" i="2"/>
  <c r="H123" i="31"/>
  <c r="I123" i="31" s="1"/>
  <c r="J123" i="31" s="1"/>
  <c r="J174" i="26"/>
  <c r="H175" i="26"/>
  <c r="I124" i="29" l="1"/>
  <c r="J124" i="29" s="1"/>
  <c r="G165" i="2"/>
  <c r="H165" i="2" s="1"/>
  <c r="I165" i="2" s="1"/>
  <c r="M174" i="26"/>
  <c r="N174" i="26" s="1"/>
  <c r="K174" i="26"/>
  <c r="L174" i="26" s="1"/>
  <c r="H176" i="26"/>
  <c r="J175" i="26"/>
  <c r="E126" i="29"/>
  <c r="G125" i="29"/>
  <c r="E126" i="31"/>
  <c r="G125" i="31"/>
  <c r="D167" i="2"/>
  <c r="F166" i="2"/>
  <c r="H124" i="31"/>
  <c r="I124" i="31" s="1"/>
  <c r="J124" i="31" s="1"/>
  <c r="M175" i="26" l="1"/>
  <c r="N175" i="26" s="1"/>
  <c r="K175" i="26"/>
  <c r="L175" i="26" s="1"/>
  <c r="E127" i="29"/>
  <c r="G126" i="29"/>
  <c r="H126" i="29" s="1"/>
  <c r="I126" i="29" s="1"/>
  <c r="E127" i="31"/>
  <c r="G126" i="31"/>
  <c r="H125" i="29"/>
  <c r="I125" i="29" s="1"/>
  <c r="J125" i="29" s="1"/>
  <c r="D168" i="2"/>
  <c r="F167" i="2"/>
  <c r="G167" i="2" s="1"/>
  <c r="G166" i="2"/>
  <c r="H166" i="2" s="1"/>
  <c r="I166" i="2" s="1"/>
  <c r="H125" i="31"/>
  <c r="I125" i="31" s="1"/>
  <c r="J125" i="31" s="1"/>
  <c r="J176" i="26"/>
  <c r="H177" i="26"/>
  <c r="J126" i="29" l="1"/>
  <c r="M176" i="26"/>
  <c r="N176" i="26" s="1"/>
  <c r="K176" i="26"/>
  <c r="L176" i="26" s="1"/>
  <c r="H126" i="31"/>
  <c r="I126" i="31" s="1"/>
  <c r="J126" i="31" s="1"/>
  <c r="G127" i="31"/>
  <c r="E128" i="31"/>
  <c r="J177" i="26"/>
  <c r="H178" i="26"/>
  <c r="H167" i="2"/>
  <c r="I167" i="2" s="1"/>
  <c r="D169" i="2"/>
  <c r="F168" i="2"/>
  <c r="E128" i="29"/>
  <c r="G127" i="29"/>
  <c r="M177" i="26" l="1"/>
  <c r="N177" i="26" s="1"/>
  <c r="K177" i="26"/>
  <c r="L177" i="26" s="1"/>
  <c r="H127" i="29"/>
  <c r="I127" i="29" s="1"/>
  <c r="J127" i="29" s="1"/>
  <c r="J178" i="26"/>
  <c r="H179" i="26"/>
  <c r="H127" i="31"/>
  <c r="I127" i="31" s="1"/>
  <c r="J127" i="31" s="1"/>
  <c r="E129" i="29"/>
  <c r="G128" i="29"/>
  <c r="G168" i="2"/>
  <c r="H168" i="2" s="1"/>
  <c r="I168" i="2" s="1"/>
  <c r="D170" i="2"/>
  <c r="F169" i="2"/>
  <c r="G169" i="2" s="1"/>
  <c r="E129" i="31"/>
  <c r="G128" i="31"/>
  <c r="H128" i="31" s="1"/>
  <c r="I128" i="31" s="1"/>
  <c r="J128" i="31" l="1"/>
  <c r="M178" i="26"/>
  <c r="N178" i="26" s="1"/>
  <c r="K178" i="26"/>
  <c r="L178" i="26" s="1"/>
  <c r="G129" i="29"/>
  <c r="E130" i="29"/>
  <c r="H169" i="2"/>
  <c r="I169" i="2" s="1"/>
  <c r="H128" i="29"/>
  <c r="I128" i="29" s="1"/>
  <c r="J128" i="29" s="1"/>
  <c r="G129" i="31"/>
  <c r="E130" i="31"/>
  <c r="D171" i="2"/>
  <c r="F170" i="2"/>
  <c r="H180" i="26"/>
  <c r="J179" i="26"/>
  <c r="M179" i="26" l="1"/>
  <c r="N179" i="26" s="1"/>
  <c r="K179" i="26"/>
  <c r="L179" i="26" s="1"/>
  <c r="G170" i="2"/>
  <c r="H170" i="2" s="1"/>
  <c r="I170" i="2" s="1"/>
  <c r="D172" i="2"/>
  <c r="F171" i="2"/>
  <c r="G171" i="2" s="1"/>
  <c r="G130" i="31"/>
  <c r="E131" i="31"/>
  <c r="H129" i="29"/>
  <c r="I129" i="29" s="1"/>
  <c r="J129" i="29" s="1"/>
  <c r="H129" i="31"/>
  <c r="I129" i="31" s="1"/>
  <c r="J129" i="31" s="1"/>
  <c r="H181" i="26"/>
  <c r="J180" i="26"/>
  <c r="G130" i="29"/>
  <c r="H130" i="29" s="1"/>
  <c r="E131" i="29"/>
  <c r="I130" i="29" l="1"/>
  <c r="J130" i="29" s="1"/>
  <c r="K180" i="26"/>
  <c r="L180" i="26" s="1"/>
  <c r="M180" i="26"/>
  <c r="N180" i="26" s="1"/>
  <c r="D173" i="2"/>
  <c r="F172" i="2"/>
  <c r="J181" i="26"/>
  <c r="H182" i="26"/>
  <c r="E132" i="31"/>
  <c r="G131" i="31"/>
  <c r="H171" i="2"/>
  <c r="I171" i="2" s="1"/>
  <c r="G131" i="29"/>
  <c r="E132" i="29"/>
  <c r="H130" i="31"/>
  <c r="I130" i="31" s="1"/>
  <c r="J130" i="31" s="1"/>
  <c r="G172" i="2" l="1"/>
  <c r="H172" i="2" s="1"/>
  <c r="I172" i="2" s="1"/>
  <c r="M181" i="26"/>
  <c r="N181" i="26" s="1"/>
  <c r="K181" i="26"/>
  <c r="L181" i="26" s="1"/>
  <c r="E133" i="29"/>
  <c r="G132" i="29"/>
  <c r="G132" i="31"/>
  <c r="E133" i="31"/>
  <c r="D174" i="2"/>
  <c r="F173" i="2"/>
  <c r="J182" i="26"/>
  <c r="H183" i="26"/>
  <c r="H131" i="29"/>
  <c r="I131" i="29" s="1"/>
  <c r="J131" i="29" s="1"/>
  <c r="H131" i="31"/>
  <c r="I131" i="31" s="1"/>
  <c r="J131" i="31" s="1"/>
  <c r="M182" i="26" l="1"/>
  <c r="N182" i="26" s="1"/>
  <c r="K182" i="26"/>
  <c r="L182" i="26" s="1"/>
  <c r="H132" i="31"/>
  <c r="I132" i="31" s="1"/>
  <c r="J132" i="31" s="1"/>
  <c r="E134" i="31"/>
  <c r="G133" i="31"/>
  <c r="D175" i="2"/>
  <c r="F174" i="2"/>
  <c r="G174" i="2" s="1"/>
  <c r="H132" i="29"/>
  <c r="I132" i="29" s="1"/>
  <c r="J132" i="29" s="1"/>
  <c r="J183" i="26"/>
  <c r="H184" i="26"/>
  <c r="G173" i="2"/>
  <c r="H173" i="2" s="1"/>
  <c r="I173" i="2" s="1"/>
  <c r="G133" i="29"/>
  <c r="E134" i="29"/>
  <c r="M183" i="26" l="1"/>
  <c r="N183" i="26" s="1"/>
  <c r="K183" i="26"/>
  <c r="L183" i="26" s="1"/>
  <c r="D176" i="2"/>
  <c r="F175" i="2"/>
  <c r="J184" i="26"/>
  <c r="H185" i="26"/>
  <c r="E135" i="31"/>
  <c r="G134" i="31"/>
  <c r="H133" i="31"/>
  <c r="I133" i="31" s="1"/>
  <c r="J133" i="31" s="1"/>
  <c r="E135" i="29"/>
  <c r="G134" i="29"/>
  <c r="H133" i="29"/>
  <c r="I133" i="29" s="1"/>
  <c r="J133" i="29" s="1"/>
  <c r="H174" i="2"/>
  <c r="I174" i="2" s="1"/>
  <c r="G175" i="2" l="1"/>
  <c r="H175" i="2" s="1"/>
  <c r="I175" i="2" s="1"/>
  <c r="M184" i="26"/>
  <c r="N184" i="26" s="1"/>
  <c r="K184" i="26"/>
  <c r="L184" i="26" s="1"/>
  <c r="E136" i="31"/>
  <c r="G135" i="31"/>
  <c r="J185" i="26"/>
  <c r="H186" i="26"/>
  <c r="D177" i="2"/>
  <c r="F176" i="2"/>
  <c r="H134" i="29"/>
  <c r="I134" i="29" s="1"/>
  <c r="J134" i="29" s="1"/>
  <c r="G135" i="29"/>
  <c r="E136" i="29"/>
  <c r="H134" i="31"/>
  <c r="I134" i="31" s="1"/>
  <c r="J134" i="31" s="1"/>
  <c r="G176" i="2" l="1"/>
  <c r="H176" i="2" s="1"/>
  <c r="I176" i="2" s="1"/>
  <c r="M185" i="26"/>
  <c r="N185" i="26" s="1"/>
  <c r="K185" i="26"/>
  <c r="L185" i="26" s="1"/>
  <c r="E137" i="31"/>
  <c r="G136" i="31"/>
  <c r="H135" i="29"/>
  <c r="I135" i="29" s="1"/>
  <c r="J135" i="29" s="1"/>
  <c r="D178" i="2"/>
  <c r="F177" i="2"/>
  <c r="H135" i="31"/>
  <c r="I135" i="31" s="1"/>
  <c r="J135" i="31" s="1"/>
  <c r="E137" i="29"/>
  <c r="G136" i="29"/>
  <c r="J186" i="26"/>
  <c r="H187" i="26"/>
  <c r="G177" i="2" l="1"/>
  <c r="H177" i="2" s="1"/>
  <c r="I177" i="2" s="1"/>
  <c r="M186" i="26"/>
  <c r="N186" i="26" s="1"/>
  <c r="K186" i="26"/>
  <c r="L186" i="26" s="1"/>
  <c r="G137" i="29"/>
  <c r="E138" i="29"/>
  <c r="H136" i="31"/>
  <c r="I136" i="31" s="1"/>
  <c r="J136" i="31" s="1"/>
  <c r="H136" i="29"/>
  <c r="I136" i="29" s="1"/>
  <c r="J136" i="29" s="1"/>
  <c r="G137" i="31"/>
  <c r="E138" i="31"/>
  <c r="D179" i="2"/>
  <c r="F178" i="2"/>
  <c r="J187" i="26"/>
  <c r="H188" i="26"/>
  <c r="K187" i="26" l="1"/>
  <c r="L187" i="26" s="1"/>
  <c r="H189" i="26"/>
  <c r="J188" i="26"/>
  <c r="K188" i="26" s="1"/>
  <c r="G138" i="31"/>
  <c r="E139" i="31"/>
  <c r="G138" i="29"/>
  <c r="E139" i="29"/>
  <c r="G178" i="2"/>
  <c r="H178" i="2" s="1"/>
  <c r="I178" i="2" s="1"/>
  <c r="H137" i="29"/>
  <c r="I137" i="29" s="1"/>
  <c r="J137" i="29" s="1"/>
  <c r="H137" i="31"/>
  <c r="I137" i="31" s="1"/>
  <c r="J137" i="31" s="1"/>
  <c r="M187" i="26"/>
  <c r="N187" i="26" s="1"/>
  <c r="D180" i="2"/>
  <c r="F179" i="2"/>
  <c r="G179" i="2" l="1"/>
  <c r="H179" i="2" s="1"/>
  <c r="I179" i="2" s="1"/>
  <c r="D181" i="2"/>
  <c r="F180" i="2"/>
  <c r="H138" i="29"/>
  <c r="I138" i="29" s="1"/>
  <c r="J138" i="29" s="1"/>
  <c r="H138" i="31"/>
  <c r="I138" i="31" s="1"/>
  <c r="J138" i="31" s="1"/>
  <c r="M188" i="26"/>
  <c r="N188" i="26" s="1"/>
  <c r="L188" i="26"/>
  <c r="E140" i="31"/>
  <c r="G139" i="31"/>
  <c r="J189" i="26"/>
  <c r="H190" i="26"/>
  <c r="G139" i="29"/>
  <c r="H139" i="29" s="1"/>
  <c r="I139" i="29" s="1"/>
  <c r="E140" i="29"/>
  <c r="J139" i="29" l="1"/>
  <c r="K189" i="26"/>
  <c r="L189" i="26" s="1"/>
  <c r="G140" i="31"/>
  <c r="E141" i="31"/>
  <c r="G180" i="2"/>
  <c r="H180" i="2" s="1"/>
  <c r="I180" i="2" s="1"/>
  <c r="G140" i="29"/>
  <c r="E141" i="29"/>
  <c r="M189" i="26"/>
  <c r="N189" i="26" s="1"/>
  <c r="D182" i="2"/>
  <c r="F181" i="2"/>
  <c r="G181" i="2" s="1"/>
  <c r="J190" i="26"/>
  <c r="H191" i="26"/>
  <c r="H139" i="31"/>
  <c r="I139" i="31" s="1"/>
  <c r="J139" i="31" s="1"/>
  <c r="H181" i="2" l="1"/>
  <c r="I181" i="2" s="1"/>
  <c r="M190" i="26"/>
  <c r="N190" i="26" s="1"/>
  <c r="K190" i="26"/>
  <c r="L190" i="26" s="1"/>
  <c r="H140" i="29"/>
  <c r="I140" i="29" s="1"/>
  <c r="J140" i="29" s="1"/>
  <c r="D183" i="2"/>
  <c r="F182" i="2"/>
  <c r="G182" i="2" s="1"/>
  <c r="G141" i="31"/>
  <c r="E142" i="31"/>
  <c r="J191" i="26"/>
  <c r="H192" i="26"/>
  <c r="E142" i="29"/>
  <c r="G141" i="29"/>
  <c r="H141" i="29" s="1"/>
  <c r="I141" i="29" s="1"/>
  <c r="H140" i="31"/>
  <c r="I140" i="31" s="1"/>
  <c r="J140" i="31" s="1"/>
  <c r="J141" i="29" l="1"/>
  <c r="K191" i="26"/>
  <c r="L191" i="26" s="1"/>
  <c r="H182" i="2"/>
  <c r="I182" i="2" s="1"/>
  <c r="D184" i="2"/>
  <c r="F183" i="2"/>
  <c r="H193" i="26"/>
  <c r="J192" i="26"/>
  <c r="M191" i="26"/>
  <c r="N191" i="26" s="1"/>
  <c r="G142" i="31"/>
  <c r="E143" i="31"/>
  <c r="E143" i="29"/>
  <c r="G142" i="29"/>
  <c r="H141" i="31"/>
  <c r="I141" i="31" s="1"/>
  <c r="J141" i="31" s="1"/>
  <c r="G183" i="2" l="1"/>
  <c r="H183" i="2" s="1"/>
  <c r="I183" i="2" s="1"/>
  <c r="M192" i="26"/>
  <c r="N192" i="26" s="1"/>
  <c r="K192" i="26"/>
  <c r="L192" i="26" s="1"/>
  <c r="G143" i="31"/>
  <c r="E144" i="31"/>
  <c r="H194" i="26"/>
  <c r="J193" i="26"/>
  <c r="D185" i="2"/>
  <c r="F184" i="2"/>
  <c r="H142" i="31"/>
  <c r="I142" i="31" s="1"/>
  <c r="J142" i="31" s="1"/>
  <c r="H142" i="29"/>
  <c r="I142" i="29" s="1"/>
  <c r="J142" i="29" s="1"/>
  <c r="E144" i="29"/>
  <c r="G143" i="29"/>
  <c r="G184" i="2" l="1"/>
  <c r="H184" i="2" s="1"/>
  <c r="I184" i="2" s="1"/>
  <c r="K193" i="26"/>
  <c r="L193" i="26" s="1"/>
  <c r="M193" i="26"/>
  <c r="N193" i="26" s="1"/>
  <c r="E145" i="31"/>
  <c r="G144" i="31"/>
  <c r="G144" i="29"/>
  <c r="E145" i="29"/>
  <c r="H195" i="26"/>
  <c r="J194" i="26"/>
  <c r="H143" i="29"/>
  <c r="I143" i="29" s="1"/>
  <c r="J143" i="29" s="1"/>
  <c r="D186" i="2"/>
  <c r="F185" i="2"/>
  <c r="H143" i="31"/>
  <c r="I143" i="31" s="1"/>
  <c r="J143" i="31" s="1"/>
  <c r="M194" i="26" l="1"/>
  <c r="N194" i="26" s="1"/>
  <c r="K194" i="26"/>
  <c r="L194" i="26" s="1"/>
  <c r="E146" i="31"/>
  <c r="G145" i="31"/>
  <c r="H145" i="31" s="1"/>
  <c r="I145" i="31" s="1"/>
  <c r="H144" i="31"/>
  <c r="I144" i="31" s="1"/>
  <c r="J144" i="31" s="1"/>
  <c r="D187" i="2"/>
  <c r="F186" i="2"/>
  <c r="G186" i="2" s="1"/>
  <c r="J195" i="26"/>
  <c r="H196" i="26"/>
  <c r="H144" i="29"/>
  <c r="I144" i="29" s="1"/>
  <c r="J144" i="29" s="1"/>
  <c r="G185" i="2"/>
  <c r="H185" i="2" s="1"/>
  <c r="I185" i="2" s="1"/>
  <c r="E146" i="29"/>
  <c r="G145" i="29"/>
  <c r="J145" i="31" l="1"/>
  <c r="M195" i="26"/>
  <c r="N195" i="26" s="1"/>
  <c r="K195" i="26"/>
  <c r="L195" i="26" s="1"/>
  <c r="J196" i="26"/>
  <c r="H197" i="26"/>
  <c r="H186" i="2"/>
  <c r="I186" i="2" s="1"/>
  <c r="H145" i="29"/>
  <c r="I145" i="29" s="1"/>
  <c r="J145" i="29" s="1"/>
  <c r="D188" i="2"/>
  <c r="F187" i="2"/>
  <c r="E147" i="29"/>
  <c r="G146" i="29"/>
  <c r="G146" i="31"/>
  <c r="E147" i="31"/>
  <c r="M196" i="26" l="1"/>
  <c r="N196" i="26" s="1"/>
  <c r="K196" i="26"/>
  <c r="L196" i="26" s="1"/>
  <c r="D189" i="2"/>
  <c r="F188" i="2"/>
  <c r="G147" i="31"/>
  <c r="E148" i="31"/>
  <c r="H146" i="31"/>
  <c r="I146" i="31" s="1"/>
  <c r="J146" i="31" s="1"/>
  <c r="J197" i="26"/>
  <c r="M197" i="26" s="1"/>
  <c r="H198" i="26"/>
  <c r="H146" i="29"/>
  <c r="I146" i="29" s="1"/>
  <c r="J146" i="29" s="1"/>
  <c r="E148" i="29"/>
  <c r="G147" i="29"/>
  <c r="G187" i="2"/>
  <c r="H187" i="2" s="1"/>
  <c r="I187" i="2" s="1"/>
  <c r="K197" i="26" l="1"/>
  <c r="L197" i="26" s="1"/>
  <c r="G188" i="2"/>
  <c r="H188" i="2" s="1"/>
  <c r="I188" i="2" s="1"/>
  <c r="H147" i="31"/>
  <c r="I147" i="31" s="1"/>
  <c r="J147" i="31" s="1"/>
  <c r="N197" i="26"/>
  <c r="E149" i="29"/>
  <c r="G148" i="29"/>
  <c r="D190" i="2"/>
  <c r="F189" i="2"/>
  <c r="G148" i="31"/>
  <c r="E149" i="31"/>
  <c r="J198" i="26"/>
  <c r="H199" i="26"/>
  <c r="H147" i="29"/>
  <c r="I147" i="29" s="1"/>
  <c r="J147" i="29" s="1"/>
  <c r="M198" i="26" l="1"/>
  <c r="N198" i="26" s="1"/>
  <c r="K198" i="26"/>
  <c r="L198" i="26" s="1"/>
  <c r="E150" i="31"/>
  <c r="G149" i="31"/>
  <c r="J199" i="26"/>
  <c r="H200" i="26"/>
  <c r="G189" i="2"/>
  <c r="H189" i="2" s="1"/>
  <c r="I189" i="2" s="1"/>
  <c r="H148" i="31"/>
  <c r="I148" i="31" s="1"/>
  <c r="J148" i="31" s="1"/>
  <c r="H148" i="29"/>
  <c r="I148" i="29" s="1"/>
  <c r="J148" i="29" s="1"/>
  <c r="G149" i="29"/>
  <c r="E150" i="29"/>
  <c r="D191" i="2"/>
  <c r="F190" i="2"/>
  <c r="G190" i="2" s="1"/>
  <c r="M199" i="26" l="1"/>
  <c r="N199" i="26" s="1"/>
  <c r="K199" i="26"/>
  <c r="L199" i="26" s="1"/>
  <c r="H201" i="26"/>
  <c r="J200" i="26"/>
  <c r="H149" i="31"/>
  <c r="I149" i="31" s="1"/>
  <c r="J149" i="31" s="1"/>
  <c r="H190" i="2"/>
  <c r="I190" i="2" s="1"/>
  <c r="G150" i="29"/>
  <c r="E151" i="29"/>
  <c r="H149" i="29"/>
  <c r="I149" i="29" s="1"/>
  <c r="J149" i="29" s="1"/>
  <c r="G150" i="31"/>
  <c r="E151" i="31"/>
  <c r="D192" i="2"/>
  <c r="F191" i="2"/>
  <c r="M200" i="26" l="1"/>
  <c r="N200" i="26" s="1"/>
  <c r="O200" i="26"/>
  <c r="K200" i="26"/>
  <c r="L200" i="26" s="1"/>
  <c r="H150" i="31"/>
  <c r="I150" i="31" s="1"/>
  <c r="J150" i="31" s="1"/>
  <c r="D193" i="2"/>
  <c r="F192" i="2"/>
  <c r="J201" i="26"/>
  <c r="H202" i="26"/>
  <c r="E152" i="29"/>
  <c r="G151" i="29"/>
  <c r="G191" i="2"/>
  <c r="H191" i="2" s="1"/>
  <c r="I191" i="2" s="1"/>
  <c r="H150" i="29"/>
  <c r="I150" i="29" s="1"/>
  <c r="J150" i="29" s="1"/>
  <c r="G151" i="31"/>
  <c r="E152" i="31"/>
  <c r="M201" i="26" l="1"/>
  <c r="N201" i="26" s="1"/>
  <c r="K201" i="26"/>
  <c r="L201" i="26" s="1"/>
  <c r="H151" i="31"/>
  <c r="I151" i="31" s="1"/>
  <c r="J151" i="31" s="1"/>
  <c r="H151" i="29"/>
  <c r="I151" i="29" s="1"/>
  <c r="J151" i="29" s="1"/>
  <c r="G152" i="31"/>
  <c r="E153" i="31"/>
  <c r="O201" i="26"/>
  <c r="G152" i="29"/>
  <c r="E153" i="29"/>
  <c r="H203" i="26"/>
  <c r="J202" i="26"/>
  <c r="G192" i="2"/>
  <c r="H192" i="2" s="1"/>
  <c r="I192" i="2" s="1"/>
  <c r="D194" i="2"/>
  <c r="F193" i="2"/>
  <c r="O202" i="26" l="1"/>
  <c r="M202" i="26"/>
  <c r="N202" i="26" s="1"/>
  <c r="K202" i="26"/>
  <c r="L202" i="26" s="1"/>
  <c r="G153" i="29"/>
  <c r="E154" i="29"/>
  <c r="H152" i="29"/>
  <c r="I152" i="29" s="1"/>
  <c r="J152" i="29" s="1"/>
  <c r="H152" i="31"/>
  <c r="I152" i="31" s="1"/>
  <c r="J152" i="31" s="1"/>
  <c r="J203" i="26"/>
  <c r="H204" i="26"/>
  <c r="G193" i="2"/>
  <c r="H193" i="2" s="1"/>
  <c r="I193" i="2" s="1"/>
  <c r="D195" i="2"/>
  <c r="F194" i="2"/>
  <c r="E154" i="31"/>
  <c r="G153" i="31"/>
  <c r="G194" i="2" l="1"/>
  <c r="H194" i="2" s="1"/>
  <c r="I194" i="2" s="1"/>
  <c r="O203" i="26"/>
  <c r="M203" i="26"/>
  <c r="N203" i="26" s="1"/>
  <c r="K203" i="26"/>
  <c r="L203" i="26" s="1"/>
  <c r="G154" i="29"/>
  <c r="H154" i="29" s="1"/>
  <c r="E155" i="29"/>
  <c r="H153" i="29"/>
  <c r="I153" i="29" s="1"/>
  <c r="J153" i="29" s="1"/>
  <c r="H153" i="31"/>
  <c r="I153" i="31" s="1"/>
  <c r="J153" i="31" s="1"/>
  <c r="D196" i="2"/>
  <c r="F195" i="2"/>
  <c r="G154" i="31"/>
  <c r="E155" i="31"/>
  <c r="H205" i="26"/>
  <c r="J204" i="26"/>
  <c r="I154" i="29" l="1"/>
  <c r="J154" i="29" s="1"/>
  <c r="G195" i="2"/>
  <c r="H195" i="2" s="1"/>
  <c r="I195" i="2" s="1"/>
  <c r="O204" i="26"/>
  <c r="M204" i="26"/>
  <c r="N204" i="26" s="1"/>
  <c r="H206" i="26"/>
  <c r="J205" i="26"/>
  <c r="K205" i="26" s="1"/>
  <c r="K204" i="26"/>
  <c r="L204" i="26" s="1"/>
  <c r="H154" i="31"/>
  <c r="I154" i="31" s="1"/>
  <c r="J154" i="31" s="1"/>
  <c r="G155" i="29"/>
  <c r="E156" i="29"/>
  <c r="G155" i="31"/>
  <c r="E156" i="31"/>
  <c r="D197" i="2"/>
  <c r="F196" i="2"/>
  <c r="G196" i="2" s="1"/>
  <c r="M205" i="26" l="1"/>
  <c r="N205" i="26" s="1"/>
  <c r="O205" i="26"/>
  <c r="H155" i="31"/>
  <c r="I155" i="31" s="1"/>
  <c r="J155" i="31" s="1"/>
  <c r="D198" i="2"/>
  <c r="F197" i="2"/>
  <c r="G197" i="2" s="1"/>
  <c r="E157" i="31"/>
  <c r="G156" i="31"/>
  <c r="G156" i="29"/>
  <c r="H156" i="29" s="1"/>
  <c r="I156" i="29" s="1"/>
  <c r="E157" i="29"/>
  <c r="H155" i="29"/>
  <c r="I155" i="29" s="1"/>
  <c r="J155" i="29" s="1"/>
  <c r="H196" i="2"/>
  <c r="I196" i="2" s="1"/>
  <c r="L205" i="26"/>
  <c r="J206" i="26"/>
  <c r="K206" i="26" s="1"/>
  <c r="H207" i="26"/>
  <c r="J156" i="29" l="1"/>
  <c r="O206" i="26"/>
  <c r="M206" i="26"/>
  <c r="N206" i="26" s="1"/>
  <c r="E158" i="31"/>
  <c r="G157" i="31"/>
  <c r="H208" i="26"/>
  <c r="J207" i="26"/>
  <c r="L206" i="26"/>
  <c r="D199" i="2"/>
  <c r="F198" i="2"/>
  <c r="G157" i="29"/>
  <c r="E158" i="29"/>
  <c r="H197" i="2"/>
  <c r="I197" i="2" s="1"/>
  <c r="H156" i="31"/>
  <c r="I156" i="31" s="1"/>
  <c r="J156" i="31" s="1"/>
  <c r="G198" i="2" l="1"/>
  <c r="H198" i="2" s="1"/>
  <c r="I198" i="2" s="1"/>
  <c r="M207" i="26"/>
  <c r="N207" i="26" s="1"/>
  <c r="O207" i="26"/>
  <c r="K207" i="26"/>
  <c r="L207" i="26" s="1"/>
  <c r="J208" i="26"/>
  <c r="H209" i="26"/>
  <c r="G158" i="29"/>
  <c r="E159" i="29"/>
  <c r="H157" i="31"/>
  <c r="I157" i="31" s="1"/>
  <c r="J157" i="31" s="1"/>
  <c r="D200" i="2"/>
  <c r="F199" i="2"/>
  <c r="H157" i="29"/>
  <c r="I157" i="29" s="1"/>
  <c r="J157" i="29" s="1"/>
  <c r="G158" i="31"/>
  <c r="E159" i="31"/>
  <c r="G199" i="2" l="1"/>
  <c r="H199" i="2" s="1"/>
  <c r="I199" i="2" s="1"/>
  <c r="O208" i="26"/>
  <c r="M208" i="26"/>
  <c r="N208" i="26" s="1"/>
  <c r="K208" i="26"/>
  <c r="L208" i="26" s="1"/>
  <c r="D201" i="2"/>
  <c r="F200" i="2"/>
  <c r="H158" i="29"/>
  <c r="I158" i="29" s="1"/>
  <c r="J158" i="29" s="1"/>
  <c r="J209" i="26"/>
  <c r="H210" i="26"/>
  <c r="G159" i="31"/>
  <c r="E160" i="31"/>
  <c r="H158" i="31"/>
  <c r="I158" i="31" s="1"/>
  <c r="J158" i="31" s="1"/>
  <c r="G159" i="29"/>
  <c r="H159" i="29" s="1"/>
  <c r="E160" i="29"/>
  <c r="I159" i="29" l="1"/>
  <c r="J159" i="29" s="1"/>
  <c r="G200" i="2"/>
  <c r="H200" i="2" s="1"/>
  <c r="I200" i="2" s="1"/>
  <c r="O209" i="26"/>
  <c r="M209" i="26"/>
  <c r="N209" i="26" s="1"/>
  <c r="K209" i="26"/>
  <c r="L209" i="26" s="1"/>
  <c r="H211" i="26"/>
  <c r="J210" i="26"/>
  <c r="E161" i="31"/>
  <c r="G160" i="31"/>
  <c r="H160" i="31" s="1"/>
  <c r="I160" i="31" s="1"/>
  <c r="H159" i="31"/>
  <c r="I159" i="31" s="1"/>
  <c r="J159" i="31" s="1"/>
  <c r="D202" i="2"/>
  <c r="F201" i="2"/>
  <c r="G160" i="29"/>
  <c r="E161" i="29"/>
  <c r="J160" i="31" l="1"/>
  <c r="G201" i="2"/>
  <c r="H201" i="2" s="1"/>
  <c r="I201" i="2" s="1"/>
  <c r="M210" i="26"/>
  <c r="N210" i="26" s="1"/>
  <c r="O210" i="26"/>
  <c r="E162" i="29"/>
  <c r="G161" i="29"/>
  <c r="H161" i="29" s="1"/>
  <c r="I161" i="29" s="1"/>
  <c r="H212" i="26"/>
  <c r="J211" i="26"/>
  <c r="K211" i="26" s="1"/>
  <c r="K210" i="26"/>
  <c r="L210" i="26" s="1"/>
  <c r="H160" i="29"/>
  <c r="I160" i="29" s="1"/>
  <c r="J160" i="29" s="1"/>
  <c r="D203" i="2"/>
  <c r="F202" i="2"/>
  <c r="E162" i="31"/>
  <c r="G161" i="31"/>
  <c r="J161" i="29" l="1"/>
  <c r="G202" i="2"/>
  <c r="H202" i="2" s="1"/>
  <c r="I202" i="2" s="1"/>
  <c r="M211" i="26"/>
  <c r="N211" i="26" s="1"/>
  <c r="O211" i="26"/>
  <c r="E163" i="31"/>
  <c r="G162" i="31"/>
  <c r="D204" i="2"/>
  <c r="F203" i="2"/>
  <c r="L211" i="26"/>
  <c r="H213" i="26"/>
  <c r="J212" i="26"/>
  <c r="G162" i="29"/>
  <c r="E163" i="29"/>
  <c r="H161" i="31"/>
  <c r="I161" i="31" s="1"/>
  <c r="J161" i="31" s="1"/>
  <c r="G203" i="2" l="1"/>
  <c r="H203" i="2" s="1"/>
  <c r="I203" i="2" s="1"/>
  <c r="O212" i="26"/>
  <c r="M212" i="26"/>
  <c r="N212" i="26" s="1"/>
  <c r="K212" i="26"/>
  <c r="L212" i="26" s="1"/>
  <c r="D205" i="2"/>
  <c r="F204" i="2"/>
  <c r="H162" i="31"/>
  <c r="I162" i="31" s="1"/>
  <c r="J162" i="31" s="1"/>
  <c r="E164" i="29"/>
  <c r="G163" i="29"/>
  <c r="G163" i="31"/>
  <c r="E164" i="31"/>
  <c r="H162" i="29"/>
  <c r="I162" i="29" s="1"/>
  <c r="J162" i="29" s="1"/>
  <c r="H214" i="26"/>
  <c r="J213" i="26"/>
  <c r="G204" i="2" l="1"/>
  <c r="H204" i="2" s="1"/>
  <c r="I204" i="2" s="1"/>
  <c r="M213" i="26"/>
  <c r="N213" i="26" s="1"/>
  <c r="O213" i="26"/>
  <c r="H215" i="26"/>
  <c r="J214" i="26"/>
  <c r="G164" i="29"/>
  <c r="E165" i="29"/>
  <c r="E165" i="31"/>
  <c r="G164" i="31"/>
  <c r="H163" i="29"/>
  <c r="I163" i="29" s="1"/>
  <c r="J163" i="29" s="1"/>
  <c r="K213" i="26"/>
  <c r="L213" i="26" s="1"/>
  <c r="H163" i="31"/>
  <c r="I163" i="31" s="1"/>
  <c r="J163" i="31" s="1"/>
  <c r="D206" i="2"/>
  <c r="F205" i="2"/>
  <c r="G205" i="2" l="1"/>
  <c r="H205" i="2" s="1"/>
  <c r="I205" i="2" s="1"/>
  <c r="O214" i="26"/>
  <c r="M214" i="26"/>
  <c r="N214" i="26" s="1"/>
  <c r="G165" i="31"/>
  <c r="H165" i="31" s="1"/>
  <c r="E166" i="31"/>
  <c r="D207" i="2"/>
  <c r="F206" i="2"/>
  <c r="G165" i="29"/>
  <c r="E166" i="29"/>
  <c r="H164" i="29"/>
  <c r="I164" i="29" s="1"/>
  <c r="J164" i="29" s="1"/>
  <c r="H216" i="26"/>
  <c r="J215" i="26"/>
  <c r="K215" i="26" s="1"/>
  <c r="K214" i="26"/>
  <c r="L214" i="26" s="1"/>
  <c r="H164" i="31"/>
  <c r="I164" i="31" s="1"/>
  <c r="J164" i="31" s="1"/>
  <c r="I165" i="31" l="1"/>
  <c r="J165" i="31" s="1"/>
  <c r="G206" i="2"/>
  <c r="H206" i="2" s="1"/>
  <c r="I206" i="2" s="1"/>
  <c r="M215" i="26"/>
  <c r="N215" i="26" s="1"/>
  <c r="O215" i="26"/>
  <c r="E167" i="31"/>
  <c r="G166" i="31"/>
  <c r="H217" i="26"/>
  <c r="J216" i="26"/>
  <c r="K216" i="26" s="1"/>
  <c r="D208" i="2"/>
  <c r="F207" i="2"/>
  <c r="L215" i="26"/>
  <c r="E167" i="29"/>
  <c r="G166" i="29"/>
  <c r="H165" i="29"/>
  <c r="I165" i="29" s="1"/>
  <c r="J165" i="29" s="1"/>
  <c r="G207" i="2" l="1"/>
  <c r="H207" i="2" s="1"/>
  <c r="I207" i="2" s="1"/>
  <c r="M216" i="26"/>
  <c r="N216" i="26" s="1"/>
  <c r="O216" i="26"/>
  <c r="H166" i="29"/>
  <c r="I166" i="29" s="1"/>
  <c r="J166" i="29" s="1"/>
  <c r="H166" i="31"/>
  <c r="I166" i="31" s="1"/>
  <c r="J166" i="31" s="1"/>
  <c r="E168" i="31"/>
  <c r="G167" i="31"/>
  <c r="J217" i="26"/>
  <c r="H218" i="26"/>
  <c r="E168" i="29"/>
  <c r="G167" i="29"/>
  <c r="L216" i="26"/>
  <c r="D209" i="2"/>
  <c r="F208" i="2"/>
  <c r="G208" i="2" l="1"/>
  <c r="H208" i="2" s="1"/>
  <c r="I208" i="2" s="1"/>
  <c r="O217" i="26"/>
  <c r="M217" i="26"/>
  <c r="N217" i="26" s="1"/>
  <c r="K217" i="26"/>
  <c r="L217" i="26" s="1"/>
  <c r="H167" i="31"/>
  <c r="I167" i="31" s="1"/>
  <c r="J167" i="31" s="1"/>
  <c r="H167" i="29"/>
  <c r="I167" i="29" s="1"/>
  <c r="J167" i="29" s="1"/>
  <c r="G168" i="31"/>
  <c r="E169" i="31"/>
  <c r="D210" i="2"/>
  <c r="F209" i="2"/>
  <c r="G209" i="2" s="1"/>
  <c r="E169" i="29"/>
  <c r="G168" i="29"/>
  <c r="J218" i="26"/>
  <c r="H219" i="26"/>
  <c r="M218" i="26" l="1"/>
  <c r="N218" i="26" s="1"/>
  <c r="O218" i="26"/>
  <c r="K218" i="26"/>
  <c r="L218" i="26" s="1"/>
  <c r="D211" i="2"/>
  <c r="F210" i="2"/>
  <c r="H209" i="2"/>
  <c r="I209" i="2" s="1"/>
  <c r="J219" i="26"/>
  <c r="H220" i="26"/>
  <c r="H168" i="29"/>
  <c r="I168" i="29" s="1"/>
  <c r="J168" i="29" s="1"/>
  <c r="G169" i="29"/>
  <c r="E170" i="29"/>
  <c r="E170" i="31"/>
  <c r="G169" i="31"/>
  <c r="H168" i="31"/>
  <c r="I168" i="31" s="1"/>
  <c r="J168" i="31" s="1"/>
  <c r="G210" i="2" l="1"/>
  <c r="H210" i="2" s="1"/>
  <c r="I210" i="2" s="1"/>
  <c r="O219" i="26"/>
  <c r="M219" i="26"/>
  <c r="N219" i="26" s="1"/>
  <c r="K219" i="26"/>
  <c r="L219" i="26" s="1"/>
  <c r="H221" i="26"/>
  <c r="J220" i="26"/>
  <c r="D212" i="2"/>
  <c r="F211" i="2"/>
  <c r="H169" i="31"/>
  <c r="I169" i="31" s="1"/>
  <c r="J169" i="31" s="1"/>
  <c r="E171" i="31"/>
  <c r="G170" i="31"/>
  <c r="E171" i="29"/>
  <c r="G170" i="29"/>
  <c r="H169" i="29"/>
  <c r="I169" i="29" s="1"/>
  <c r="J169" i="29" s="1"/>
  <c r="G211" i="2" l="1"/>
  <c r="H211" i="2" s="1"/>
  <c r="I211" i="2" s="1"/>
  <c r="M220" i="26"/>
  <c r="N220" i="26" s="1"/>
  <c r="O220" i="26"/>
  <c r="K220" i="26"/>
  <c r="L220" i="26" s="1"/>
  <c r="H170" i="29"/>
  <c r="I170" i="29" s="1"/>
  <c r="J170" i="29" s="1"/>
  <c r="H222" i="26"/>
  <c r="J221" i="26"/>
  <c r="H170" i="31"/>
  <c r="I170" i="31" s="1"/>
  <c r="J170" i="31" s="1"/>
  <c r="D213" i="2"/>
  <c r="F212" i="2"/>
  <c r="G212" i="2" s="1"/>
  <c r="G171" i="29"/>
  <c r="E172" i="29"/>
  <c r="E172" i="31"/>
  <c r="G171" i="31"/>
  <c r="H212" i="2" l="1"/>
  <c r="I212" i="2" s="1"/>
  <c r="M221" i="26"/>
  <c r="N221" i="26" s="1"/>
  <c r="O221" i="26"/>
  <c r="K221" i="26"/>
  <c r="L221" i="26" s="1"/>
  <c r="H223" i="26"/>
  <c r="J222" i="26"/>
  <c r="D214" i="2"/>
  <c r="F213" i="2"/>
  <c r="H171" i="31"/>
  <c r="I171" i="31" s="1"/>
  <c r="J171" i="31" s="1"/>
  <c r="E173" i="31"/>
  <c r="G172" i="31"/>
  <c r="H172" i="31" s="1"/>
  <c r="I172" i="31" s="1"/>
  <c r="E173" i="29"/>
  <c r="G172" i="29"/>
  <c r="H171" i="29"/>
  <c r="I171" i="29" s="1"/>
  <c r="J171" i="29" s="1"/>
  <c r="J172" i="31" l="1"/>
  <c r="G213" i="2"/>
  <c r="H213" i="2" s="1"/>
  <c r="I213" i="2" s="1"/>
  <c r="O222" i="26"/>
  <c r="M222" i="26"/>
  <c r="N222" i="26" s="1"/>
  <c r="K222" i="26"/>
  <c r="L222" i="26" s="1"/>
  <c r="J223" i="26"/>
  <c r="H224" i="26"/>
  <c r="E174" i="31"/>
  <c r="G173" i="31"/>
  <c r="D215" i="2"/>
  <c r="F214" i="2"/>
  <c r="H172" i="29"/>
  <c r="I172" i="29" s="1"/>
  <c r="J172" i="29" s="1"/>
  <c r="E174" i="29"/>
  <c r="G173" i="29"/>
  <c r="G214" i="2" l="1"/>
  <c r="H214" i="2" s="1"/>
  <c r="I214" i="2" s="1"/>
  <c r="M223" i="26"/>
  <c r="N223" i="26" s="1"/>
  <c r="O223" i="26"/>
  <c r="K223" i="26"/>
  <c r="L223" i="26" s="1"/>
  <c r="G174" i="31"/>
  <c r="H174" i="31" s="1"/>
  <c r="I174" i="31" s="1"/>
  <c r="E175" i="31"/>
  <c r="H225" i="26"/>
  <c r="J224" i="26"/>
  <c r="G174" i="29"/>
  <c r="E175" i="29"/>
  <c r="D216" i="2"/>
  <c r="F215" i="2"/>
  <c r="G215" i="2" s="1"/>
  <c r="H173" i="31"/>
  <c r="I173" i="31" s="1"/>
  <c r="J173" i="31" s="1"/>
  <c r="H173" i="29"/>
  <c r="I173" i="29" s="1"/>
  <c r="J173" i="29" s="1"/>
  <c r="J174" i="31" l="1"/>
  <c r="M224" i="26"/>
  <c r="N224" i="26" s="1"/>
  <c r="O224" i="26"/>
  <c r="K224" i="26"/>
  <c r="L224" i="26" s="1"/>
  <c r="J225" i="26"/>
  <c r="H226" i="26"/>
  <c r="H215" i="2"/>
  <c r="I215" i="2" s="1"/>
  <c r="H174" i="29"/>
  <c r="I174" i="29" s="1"/>
  <c r="J174" i="29" s="1"/>
  <c r="D217" i="2"/>
  <c r="F216" i="2"/>
  <c r="G175" i="31"/>
  <c r="H175" i="31" s="1"/>
  <c r="I175" i="31" s="1"/>
  <c r="E176" i="31"/>
  <c r="G175" i="29"/>
  <c r="H175" i="29" s="1"/>
  <c r="I175" i="29" s="1"/>
  <c r="E176" i="29"/>
  <c r="J175" i="29" l="1"/>
  <c r="J175" i="31"/>
  <c r="G216" i="2"/>
  <c r="H216" i="2" s="1"/>
  <c r="I216" i="2" s="1"/>
  <c r="O225" i="26"/>
  <c r="M225" i="26"/>
  <c r="N225" i="26" s="1"/>
  <c r="K225" i="26"/>
  <c r="L225" i="26" s="1"/>
  <c r="E177" i="31"/>
  <c r="G176" i="31"/>
  <c r="H227" i="26"/>
  <c r="J226" i="26"/>
  <c r="G176" i="29"/>
  <c r="H176" i="29" s="1"/>
  <c r="I176" i="29" s="1"/>
  <c r="E177" i="29"/>
  <c r="D218" i="2"/>
  <c r="F217" i="2"/>
  <c r="J176" i="29" l="1"/>
  <c r="G217" i="2"/>
  <c r="H217" i="2" s="1"/>
  <c r="I217" i="2" s="1"/>
  <c r="O226" i="26"/>
  <c r="M226" i="26"/>
  <c r="N226" i="26" s="1"/>
  <c r="K226" i="26"/>
  <c r="L226" i="26" s="1"/>
  <c r="H176" i="31"/>
  <c r="I176" i="31" s="1"/>
  <c r="J176" i="31" s="1"/>
  <c r="D219" i="2"/>
  <c r="F218" i="2"/>
  <c r="E178" i="29"/>
  <c r="G177" i="29"/>
  <c r="H228" i="26"/>
  <c r="J227" i="26"/>
  <c r="E178" i="31"/>
  <c r="G177" i="31"/>
  <c r="G218" i="2" l="1"/>
  <c r="H218" i="2" s="1"/>
  <c r="I218" i="2" s="1"/>
  <c r="M227" i="26"/>
  <c r="N227" i="26" s="1"/>
  <c r="O227" i="26"/>
  <c r="K227" i="26"/>
  <c r="L227" i="26" s="1"/>
  <c r="J228" i="26"/>
  <c r="K228" i="26" s="1"/>
  <c r="H229" i="26"/>
  <c r="H177" i="29"/>
  <c r="I177" i="29" s="1"/>
  <c r="J177" i="29" s="1"/>
  <c r="G178" i="29"/>
  <c r="E179" i="29"/>
  <c r="H177" i="31"/>
  <c r="I177" i="31" s="1"/>
  <c r="J177" i="31" s="1"/>
  <c r="D220" i="2"/>
  <c r="F219" i="2"/>
  <c r="G178" i="31"/>
  <c r="E179" i="31"/>
  <c r="G219" i="2" l="1"/>
  <c r="H219" i="2" s="1"/>
  <c r="I219" i="2" s="1"/>
  <c r="O228" i="26"/>
  <c r="M228" i="26"/>
  <c r="N228" i="26" s="1"/>
  <c r="D221" i="2"/>
  <c r="F220" i="2"/>
  <c r="H178" i="29"/>
  <c r="I178" i="29" s="1"/>
  <c r="J178" i="29" s="1"/>
  <c r="H230" i="26"/>
  <c r="J229" i="26"/>
  <c r="G179" i="31"/>
  <c r="E180" i="31"/>
  <c r="L228" i="26"/>
  <c r="G179" i="29"/>
  <c r="E180" i="29"/>
  <c r="H178" i="31"/>
  <c r="I178" i="31" s="1"/>
  <c r="J178" i="31" s="1"/>
  <c r="O229" i="26" l="1"/>
  <c r="M229" i="26"/>
  <c r="N229" i="26" s="1"/>
  <c r="K229" i="26"/>
  <c r="L229" i="26" s="1"/>
  <c r="E181" i="29"/>
  <c r="G180" i="29"/>
  <c r="H231" i="26"/>
  <c r="J231" i="26" s="1"/>
  <c r="J230" i="26"/>
  <c r="G220" i="2"/>
  <c r="H220" i="2" s="1"/>
  <c r="I220" i="2" s="1"/>
  <c r="D222" i="2"/>
  <c r="F221" i="2"/>
  <c r="H179" i="29"/>
  <c r="I179" i="29" s="1"/>
  <c r="J179" i="29" s="1"/>
  <c r="H179" i="31"/>
  <c r="I179" i="31" s="1"/>
  <c r="J179" i="31" s="1"/>
  <c r="G180" i="31"/>
  <c r="E181" i="31"/>
  <c r="G221" i="2" l="1"/>
  <c r="H221" i="2" s="1"/>
  <c r="I221" i="2" s="1"/>
  <c r="O231" i="26"/>
  <c r="M231" i="26"/>
  <c r="Q8" i="26" s="1"/>
  <c r="R8" i="26" s="1"/>
  <c r="Q9" i="26"/>
  <c r="R9" i="26" s="1"/>
  <c r="K231" i="26"/>
  <c r="L231" i="26" s="1"/>
  <c r="O230" i="26"/>
  <c r="M230" i="26"/>
  <c r="N230" i="26" s="1"/>
  <c r="K230" i="26"/>
  <c r="L230" i="26" s="1"/>
  <c r="D223" i="2"/>
  <c r="F222" i="2"/>
  <c r="H180" i="29"/>
  <c r="I180" i="29" s="1"/>
  <c r="J180" i="29" s="1"/>
  <c r="E182" i="29"/>
  <c r="G181" i="29"/>
  <c r="Q7" i="26"/>
  <c r="R7" i="26" s="1"/>
  <c r="G181" i="31"/>
  <c r="E182" i="31"/>
  <c r="H180" i="31"/>
  <c r="I180" i="31" s="1"/>
  <c r="J180" i="31" s="1"/>
  <c r="N231" i="26" l="1"/>
  <c r="Q10" i="26" s="1"/>
  <c r="R10" i="26" s="1"/>
  <c r="T2" i="26" s="1"/>
  <c r="G222" i="2"/>
  <c r="H222" i="2" s="1"/>
  <c r="I222" i="2" s="1"/>
  <c r="G182" i="29"/>
  <c r="H182" i="29" s="1"/>
  <c r="I182" i="29" s="1"/>
  <c r="E183" i="29"/>
  <c r="G182" i="31"/>
  <c r="E183" i="31"/>
  <c r="H181" i="31"/>
  <c r="I181" i="31" s="1"/>
  <c r="J181" i="31" s="1"/>
  <c r="D224" i="2"/>
  <c r="F223" i="2"/>
  <c r="H181" i="29"/>
  <c r="I181" i="29" s="1"/>
  <c r="J181" i="29" s="1"/>
  <c r="J182" i="29" l="1"/>
  <c r="G223" i="2"/>
  <c r="H223" i="2" s="1"/>
  <c r="I223" i="2" s="1"/>
  <c r="D225" i="2"/>
  <c r="F224" i="2"/>
  <c r="G224" i="2" s="1"/>
  <c r="E184" i="31"/>
  <c r="G183" i="31"/>
  <c r="E184" i="29"/>
  <c r="G183" i="29"/>
  <c r="H182" i="31"/>
  <c r="I182" i="31" s="1"/>
  <c r="J182" i="31" s="1"/>
  <c r="H224" i="2" l="1"/>
  <c r="I224" i="2" s="1"/>
  <c r="H183" i="31"/>
  <c r="I183" i="31" s="1"/>
  <c r="J183" i="31" s="1"/>
  <c r="E185" i="29"/>
  <c r="G184" i="29"/>
  <c r="D226" i="2"/>
  <c r="F225" i="2"/>
  <c r="G225" i="2" s="1"/>
  <c r="H225" i="2" s="1"/>
  <c r="E185" i="31"/>
  <c r="G184" i="31"/>
  <c r="H183" i="29"/>
  <c r="I183" i="29" s="1"/>
  <c r="J183" i="29" s="1"/>
  <c r="I225" i="2" l="1"/>
  <c r="H184" i="31"/>
  <c r="I184" i="31" s="1"/>
  <c r="J184" i="31" s="1"/>
  <c r="H184" i="29"/>
  <c r="I184" i="29" s="1"/>
  <c r="J184" i="29" s="1"/>
  <c r="E186" i="29"/>
  <c r="G185" i="29"/>
  <c r="G185" i="31"/>
  <c r="E186" i="31"/>
  <c r="D227" i="2"/>
  <c r="F226" i="2"/>
  <c r="G226" i="2" l="1"/>
  <c r="H226" i="2" s="1"/>
  <c r="I226" i="2" s="1"/>
  <c r="E187" i="31"/>
  <c r="G186" i="31"/>
  <c r="H185" i="29"/>
  <c r="I185" i="29" s="1"/>
  <c r="J185" i="29" s="1"/>
  <c r="E187" i="29"/>
  <c r="G186" i="29"/>
  <c r="D228" i="2"/>
  <c r="F227" i="2"/>
  <c r="H185" i="31"/>
  <c r="I185" i="31" s="1"/>
  <c r="J185" i="31" s="1"/>
  <c r="G227" i="2" l="1"/>
  <c r="H227" i="2" s="1"/>
  <c r="I227" i="2" s="1"/>
  <c r="D229" i="2"/>
  <c r="F228" i="2"/>
  <c r="H186" i="29"/>
  <c r="I186" i="29" s="1"/>
  <c r="J186" i="29" s="1"/>
  <c r="G187" i="31"/>
  <c r="E188" i="31"/>
  <c r="H186" i="31"/>
  <c r="I186" i="31" s="1"/>
  <c r="J186" i="31" s="1"/>
  <c r="G187" i="29"/>
  <c r="E188" i="29"/>
  <c r="G228" i="2" l="1"/>
  <c r="H228" i="2" s="1"/>
  <c r="I228" i="2" s="1"/>
  <c r="H187" i="29"/>
  <c r="I187" i="29" s="1"/>
  <c r="J187" i="29" s="1"/>
  <c r="G188" i="29"/>
  <c r="E189" i="29"/>
  <c r="D230" i="2"/>
  <c r="F229" i="2"/>
  <c r="E189" i="31"/>
  <c r="G188" i="31"/>
  <c r="H187" i="31"/>
  <c r="I187" i="31" s="1"/>
  <c r="J187" i="31" s="1"/>
  <c r="G229" i="2" l="1"/>
  <c r="H229" i="2" s="1"/>
  <c r="I229" i="2" s="1"/>
  <c r="H188" i="29"/>
  <c r="I188" i="29" s="1"/>
  <c r="J188" i="29" s="1"/>
  <c r="E190" i="29"/>
  <c r="G189" i="29"/>
  <c r="H188" i="31"/>
  <c r="I188" i="31" s="1"/>
  <c r="J188" i="31" s="1"/>
  <c r="G189" i="31"/>
  <c r="E190" i="31"/>
  <c r="D231" i="2"/>
  <c r="F231" i="2" s="1"/>
  <c r="F230" i="2"/>
  <c r="G230" i="2" s="1"/>
  <c r="H230" i="2" s="1"/>
  <c r="I230" i="2" l="1"/>
  <c r="G231" i="2"/>
  <c r="H231" i="2" s="1"/>
  <c r="H189" i="29"/>
  <c r="I189" i="29" s="1"/>
  <c r="J189" i="29" s="1"/>
  <c r="E191" i="29"/>
  <c r="G190" i="29"/>
  <c r="G190" i="31"/>
  <c r="E191" i="31"/>
  <c r="H189" i="31"/>
  <c r="I189" i="31" s="1"/>
  <c r="J189" i="31" s="1"/>
  <c r="I231" i="2" l="1"/>
  <c r="K2" i="2" s="1"/>
  <c r="L2" i="2" s="1"/>
  <c r="R4" i="2" s="1"/>
  <c r="H190" i="31"/>
  <c r="I190" i="31" s="1"/>
  <c r="J190" i="31" s="1"/>
  <c r="H190" i="29"/>
  <c r="I190" i="29" s="1"/>
  <c r="J190" i="29" s="1"/>
  <c r="E192" i="29"/>
  <c r="G191" i="29"/>
  <c r="G191" i="31"/>
  <c r="H191" i="31" s="1"/>
  <c r="E192" i="31"/>
  <c r="K3" i="2" l="1"/>
  <c r="K4" i="2" s="1"/>
  <c r="I191" i="31"/>
  <c r="J191" i="31" s="1"/>
  <c r="M2" i="2"/>
  <c r="N2" i="2"/>
  <c r="G192" i="31"/>
  <c r="E193" i="31"/>
  <c r="H191" i="29"/>
  <c r="I191" i="29" s="1"/>
  <c r="J191" i="29" s="1"/>
  <c r="E193" i="29"/>
  <c r="G192" i="29"/>
  <c r="L3" i="2" l="1"/>
  <c r="N3" i="2" s="1"/>
  <c r="L4" i="2"/>
  <c r="K5" i="2"/>
  <c r="O2" i="2"/>
  <c r="G193" i="29"/>
  <c r="E194" i="29"/>
  <c r="E194" i="31"/>
  <c r="G193" i="31"/>
  <c r="H192" i="31"/>
  <c r="I192" i="31" s="1"/>
  <c r="J192" i="31" s="1"/>
  <c r="H192" i="29"/>
  <c r="I192" i="29" s="1"/>
  <c r="J192" i="29" s="1"/>
  <c r="M3" i="2" l="1"/>
  <c r="O3" i="2" s="1"/>
  <c r="N4" i="2"/>
  <c r="M4" i="2"/>
  <c r="K6" i="2"/>
  <c r="L5" i="2"/>
  <c r="G194" i="31"/>
  <c r="H194" i="31" s="1"/>
  <c r="E195" i="31"/>
  <c r="G194" i="29"/>
  <c r="E195" i="29"/>
  <c r="H193" i="31"/>
  <c r="I193" i="31" s="1"/>
  <c r="J193" i="31" s="1"/>
  <c r="H193" i="29"/>
  <c r="I193" i="29" s="1"/>
  <c r="J193" i="29" s="1"/>
  <c r="I194" i="31" l="1"/>
  <c r="J194" i="31" s="1"/>
  <c r="N5" i="2"/>
  <c r="M5" i="2"/>
  <c r="K7" i="2"/>
  <c r="L6" i="2"/>
  <c r="O4" i="2"/>
  <c r="R2" i="2" s="1"/>
  <c r="H194" i="29"/>
  <c r="I194" i="29" s="1"/>
  <c r="J194" i="29" s="1"/>
  <c r="G195" i="31"/>
  <c r="E196" i="31"/>
  <c r="E196" i="29"/>
  <c r="G195" i="29"/>
  <c r="L7" i="2" l="1"/>
  <c r="K8" i="2"/>
  <c r="M6" i="2"/>
  <c r="N6" i="2"/>
  <c r="O5" i="2"/>
  <c r="E197" i="29"/>
  <c r="G196" i="29"/>
  <c r="H195" i="31"/>
  <c r="I195" i="31" s="1"/>
  <c r="J195" i="31" s="1"/>
  <c r="G196" i="31"/>
  <c r="H196" i="31" s="1"/>
  <c r="I196" i="31" s="1"/>
  <c r="E197" i="31"/>
  <c r="H195" i="29"/>
  <c r="I195" i="29" s="1"/>
  <c r="J195" i="29" s="1"/>
  <c r="J196" i="31" l="1"/>
  <c r="O6" i="2"/>
  <c r="L8" i="2"/>
  <c r="K9" i="2"/>
  <c r="M7" i="2"/>
  <c r="N7" i="2"/>
  <c r="G197" i="31"/>
  <c r="E198" i="31"/>
  <c r="H196" i="29"/>
  <c r="I196" i="29" s="1"/>
  <c r="J196" i="29" s="1"/>
  <c r="G197" i="29"/>
  <c r="E198" i="29"/>
  <c r="O7" i="2" l="1"/>
  <c r="K10" i="2"/>
  <c r="L9" i="2"/>
  <c r="N8" i="2"/>
  <c r="M8" i="2"/>
  <c r="H197" i="29"/>
  <c r="I197" i="29" s="1"/>
  <c r="J197" i="29" s="1"/>
  <c r="E199" i="31"/>
  <c r="G198" i="31"/>
  <c r="H198" i="31" s="1"/>
  <c r="E199" i="29"/>
  <c r="G198" i="29"/>
  <c r="H197" i="31"/>
  <c r="I197" i="31" s="1"/>
  <c r="J197" i="31" s="1"/>
  <c r="O8" i="2" l="1"/>
  <c r="I198" i="31"/>
  <c r="J198" i="31" s="1"/>
  <c r="N9" i="2"/>
  <c r="M9" i="2"/>
  <c r="L10" i="2"/>
  <c r="K11" i="2"/>
  <c r="G199" i="31"/>
  <c r="E200" i="31"/>
  <c r="H198" i="29"/>
  <c r="I198" i="29" s="1"/>
  <c r="J198" i="29" s="1"/>
  <c r="G199" i="29"/>
  <c r="E200" i="29"/>
  <c r="N10" i="2" l="1"/>
  <c r="M10" i="2"/>
  <c r="K12" i="2"/>
  <c r="L11" i="2"/>
  <c r="O9" i="2"/>
  <c r="E201" i="29"/>
  <c r="G200" i="29"/>
  <c r="H200" i="29" s="1"/>
  <c r="I200" i="29" s="1"/>
  <c r="H199" i="29"/>
  <c r="I199" i="29" s="1"/>
  <c r="J199" i="29" s="1"/>
  <c r="E201" i="31"/>
  <c r="G200" i="31"/>
  <c r="H199" i="31"/>
  <c r="I199" i="31" s="1"/>
  <c r="J199" i="31" s="1"/>
  <c r="J200" i="29" l="1"/>
  <c r="K13" i="2"/>
  <c r="L12" i="2"/>
  <c r="M11" i="2"/>
  <c r="N11" i="2"/>
  <c r="O10" i="2"/>
  <c r="G201" i="31"/>
  <c r="E202" i="31"/>
  <c r="G201" i="29"/>
  <c r="E202" i="29"/>
  <c r="H200" i="31"/>
  <c r="I200" i="31" s="1"/>
  <c r="J200" i="31" s="1"/>
  <c r="L13" i="2" l="1"/>
  <c r="K14" i="2"/>
  <c r="O11" i="2"/>
  <c r="M12" i="2"/>
  <c r="N12" i="2"/>
  <c r="H201" i="31"/>
  <c r="I201" i="31" s="1"/>
  <c r="J201" i="31" s="1"/>
  <c r="E203" i="29"/>
  <c r="G202" i="29"/>
  <c r="H201" i="29"/>
  <c r="I201" i="29" s="1"/>
  <c r="J201" i="29" s="1"/>
  <c r="G202" i="31"/>
  <c r="E203" i="31"/>
  <c r="O12" i="2" l="1"/>
  <c r="M13" i="2"/>
  <c r="N13" i="2"/>
  <c r="K15" i="2"/>
  <c r="L14" i="2"/>
  <c r="H202" i="31"/>
  <c r="I202" i="31" s="1"/>
  <c r="J202" i="31" s="1"/>
  <c r="H202" i="29"/>
  <c r="I202" i="29" s="1"/>
  <c r="J202" i="29" s="1"/>
  <c r="E204" i="29"/>
  <c r="G203" i="29"/>
  <c r="G203" i="31"/>
  <c r="E204" i="31"/>
  <c r="O13" i="2" l="1"/>
  <c r="N14" i="2"/>
  <c r="M14" i="2"/>
  <c r="K16" i="2"/>
  <c r="L15" i="2"/>
  <c r="H203" i="29"/>
  <c r="I203" i="29" s="1"/>
  <c r="J203" i="29" s="1"/>
  <c r="G204" i="29"/>
  <c r="E205" i="29"/>
  <c r="H203" i="31"/>
  <c r="I203" i="31" s="1"/>
  <c r="J203" i="31" s="1"/>
  <c r="G204" i="31"/>
  <c r="E205" i="31"/>
  <c r="M15" i="2" l="1"/>
  <c r="N15" i="2"/>
  <c r="L16" i="2"/>
  <c r="K17" i="2"/>
  <c r="O14" i="2"/>
  <c r="H204" i="29"/>
  <c r="I204" i="29" s="1"/>
  <c r="J204" i="29" s="1"/>
  <c r="H204" i="31"/>
  <c r="I204" i="31" s="1"/>
  <c r="J204" i="31" s="1"/>
  <c r="G205" i="29"/>
  <c r="H205" i="29" s="1"/>
  <c r="I205" i="29" s="1"/>
  <c r="E206" i="29"/>
  <c r="G205" i="31"/>
  <c r="E206" i="31"/>
  <c r="J205" i="29" l="1"/>
  <c r="O15" i="2"/>
  <c r="K18" i="2"/>
  <c r="L17" i="2"/>
  <c r="M16" i="2"/>
  <c r="N16" i="2"/>
  <c r="H205" i="31"/>
  <c r="I205" i="31" s="1"/>
  <c r="J205" i="31" s="1"/>
  <c r="G206" i="31"/>
  <c r="E207" i="31"/>
  <c r="G206" i="29"/>
  <c r="E207" i="29"/>
  <c r="K19" i="2" l="1"/>
  <c r="L18" i="2"/>
  <c r="O16" i="2"/>
  <c r="N17" i="2"/>
  <c r="M17" i="2"/>
  <c r="G207" i="31"/>
  <c r="H207" i="31" s="1"/>
  <c r="I207" i="31" s="1"/>
  <c r="E208" i="31"/>
  <c r="H206" i="29"/>
  <c r="I206" i="29" s="1"/>
  <c r="J206" i="29" s="1"/>
  <c r="H206" i="31"/>
  <c r="I206" i="31" s="1"/>
  <c r="J206" i="31" s="1"/>
  <c r="G207" i="29"/>
  <c r="E208" i="29"/>
  <c r="J207" i="31" l="1"/>
  <c r="O17" i="2"/>
  <c r="M18" i="2"/>
  <c r="N18" i="2"/>
  <c r="L19" i="2"/>
  <c r="K20" i="2"/>
  <c r="G208" i="31"/>
  <c r="E209" i="31"/>
  <c r="H207" i="29"/>
  <c r="I207" i="29" s="1"/>
  <c r="J207" i="29" s="1"/>
  <c r="G208" i="29"/>
  <c r="H208" i="29" s="1"/>
  <c r="E209" i="29"/>
  <c r="I208" i="29" l="1"/>
  <c r="J208" i="29" s="1"/>
  <c r="O18" i="2"/>
  <c r="L20" i="2"/>
  <c r="K21" i="2"/>
  <c r="N19" i="2"/>
  <c r="M19" i="2"/>
  <c r="E210" i="31"/>
  <c r="G209" i="31"/>
  <c r="H208" i="31"/>
  <c r="I208" i="31" s="1"/>
  <c r="J208" i="31" s="1"/>
  <c r="G209" i="29"/>
  <c r="E210" i="29"/>
  <c r="O19" i="2" l="1"/>
  <c r="M20" i="2"/>
  <c r="N20" i="2"/>
  <c r="L21" i="2"/>
  <c r="K22" i="2"/>
  <c r="L22" i="2" s="1"/>
  <c r="G210" i="29"/>
  <c r="E211" i="29"/>
  <c r="H209" i="29"/>
  <c r="I209" i="29" s="1"/>
  <c r="J209" i="29" s="1"/>
  <c r="H209" i="31"/>
  <c r="I209" i="31" s="1"/>
  <c r="J209" i="31" s="1"/>
  <c r="G210" i="31"/>
  <c r="E211" i="31"/>
  <c r="O20" i="2" l="1"/>
  <c r="N22" i="2"/>
  <c r="M22" i="2"/>
  <c r="M21" i="2"/>
  <c r="N21" i="2"/>
  <c r="G211" i="31"/>
  <c r="E212" i="31"/>
  <c r="G211" i="29"/>
  <c r="E212" i="29"/>
  <c r="H210" i="31"/>
  <c r="I210" i="31" s="1"/>
  <c r="J210" i="31" s="1"/>
  <c r="H210" i="29"/>
  <c r="I210" i="29" s="1"/>
  <c r="J210" i="29" s="1"/>
  <c r="O21" i="2" l="1"/>
  <c r="O22" i="2"/>
  <c r="G212" i="29"/>
  <c r="E213" i="29"/>
  <c r="E213" i="31"/>
  <c r="G212" i="31"/>
  <c r="H211" i="29"/>
  <c r="I211" i="29" s="1"/>
  <c r="J211" i="29" s="1"/>
  <c r="H211" i="31"/>
  <c r="I211" i="31" s="1"/>
  <c r="J211" i="31" s="1"/>
  <c r="H212" i="31" l="1"/>
  <c r="I212" i="31" s="1"/>
  <c r="J212" i="31" s="1"/>
  <c r="G213" i="31"/>
  <c r="E214" i="31"/>
  <c r="G213" i="29"/>
  <c r="E214" i="29"/>
  <c r="H212" i="29"/>
  <c r="I212" i="29" s="1"/>
  <c r="J212" i="29" s="1"/>
  <c r="G214" i="31" l="1"/>
  <c r="E215" i="31"/>
  <c r="H213" i="31"/>
  <c r="I213" i="31" s="1"/>
  <c r="J213" i="31" s="1"/>
  <c r="E215" i="29"/>
  <c r="G214" i="29"/>
  <c r="H214" i="29" s="1"/>
  <c r="I214" i="29" s="1"/>
  <c r="H213" i="29"/>
  <c r="I213" i="29" s="1"/>
  <c r="J213" i="29" s="1"/>
  <c r="J214" i="29" l="1"/>
  <c r="G215" i="29"/>
  <c r="E216" i="29"/>
  <c r="E216" i="31"/>
  <c r="G215" i="31"/>
  <c r="H214" i="31"/>
  <c r="I214" i="31" s="1"/>
  <c r="J214" i="31" s="1"/>
  <c r="G216" i="31" l="1"/>
  <c r="H216" i="31" s="1"/>
  <c r="I216" i="31" s="1"/>
  <c r="E217" i="31"/>
  <c r="H215" i="31"/>
  <c r="I215" i="31" s="1"/>
  <c r="J215" i="31" s="1"/>
  <c r="G216" i="29"/>
  <c r="E217" i="29"/>
  <c r="H215" i="29"/>
  <c r="I215" i="29" s="1"/>
  <c r="J215" i="29" s="1"/>
  <c r="J216" i="31" l="1"/>
  <c r="H216" i="29"/>
  <c r="I216" i="29" s="1"/>
  <c r="J216" i="29" s="1"/>
  <c r="G217" i="31"/>
  <c r="E218" i="31"/>
  <c r="G217" i="29"/>
  <c r="E218" i="29"/>
  <c r="G218" i="31" l="1"/>
  <c r="H218" i="31" s="1"/>
  <c r="I218" i="31" s="1"/>
  <c r="E219" i="31"/>
  <c r="H217" i="29"/>
  <c r="I217" i="29" s="1"/>
  <c r="J217" i="29" s="1"/>
  <c r="H217" i="31"/>
  <c r="I217" i="31" s="1"/>
  <c r="J217" i="31" s="1"/>
  <c r="G218" i="29"/>
  <c r="H218" i="29" s="1"/>
  <c r="I218" i="29" s="1"/>
  <c r="E219" i="29"/>
  <c r="J218" i="31" l="1"/>
  <c r="J218" i="29"/>
  <c r="E220" i="31"/>
  <c r="G219" i="31"/>
  <c r="G219" i="29"/>
  <c r="E220" i="29"/>
  <c r="H219" i="29" l="1"/>
  <c r="I219" i="29" s="1"/>
  <c r="J219" i="29" s="1"/>
  <c r="H219" i="31"/>
  <c r="I219" i="31" s="1"/>
  <c r="J219" i="31" s="1"/>
  <c r="G220" i="31"/>
  <c r="H220" i="31" s="1"/>
  <c r="E221" i="31"/>
  <c r="G220" i="29"/>
  <c r="E221" i="29"/>
  <c r="I220" i="31" l="1"/>
  <c r="J220" i="31" s="1"/>
  <c r="E222" i="29"/>
  <c r="G221" i="29"/>
  <c r="H220" i="29"/>
  <c r="I220" i="29" s="1"/>
  <c r="J220" i="29" s="1"/>
  <c r="E222" i="31"/>
  <c r="G221" i="31"/>
  <c r="E223" i="31" l="1"/>
  <c r="G222" i="31"/>
  <c r="H222" i="31" s="1"/>
  <c r="I222" i="31" s="1"/>
  <c r="H221" i="29"/>
  <c r="I221" i="29" s="1"/>
  <c r="J221" i="29" s="1"/>
  <c r="H221" i="31"/>
  <c r="I221" i="31" s="1"/>
  <c r="J221" i="31" s="1"/>
  <c r="G222" i="29"/>
  <c r="E223" i="29"/>
  <c r="J222" i="31" l="1"/>
  <c r="H222" i="29"/>
  <c r="I222" i="29" s="1"/>
  <c r="J222" i="29" s="1"/>
  <c r="G223" i="29"/>
  <c r="E224" i="29"/>
  <c r="G223" i="31"/>
  <c r="H223" i="31" s="1"/>
  <c r="E224" i="31"/>
  <c r="I223" i="31" l="1"/>
  <c r="J223" i="31" s="1"/>
  <c r="G224" i="31"/>
  <c r="E225" i="31"/>
  <c r="G224" i="29"/>
  <c r="E225" i="29"/>
  <c r="H223" i="29"/>
  <c r="I223" i="29" s="1"/>
  <c r="J223" i="29" s="1"/>
  <c r="H224" i="29" l="1"/>
  <c r="I224" i="29" s="1"/>
  <c r="J224" i="29" s="1"/>
  <c r="G225" i="29"/>
  <c r="E226" i="29"/>
  <c r="G225" i="31"/>
  <c r="E226" i="31"/>
  <c r="H224" i="31"/>
  <c r="I224" i="31" s="1"/>
  <c r="J224" i="31" s="1"/>
  <c r="H225" i="31" l="1"/>
  <c r="I225" i="31" s="1"/>
  <c r="J225" i="31" s="1"/>
  <c r="G226" i="29"/>
  <c r="E227" i="29"/>
  <c r="G226" i="31"/>
  <c r="H226" i="31" s="1"/>
  <c r="I226" i="31" s="1"/>
  <c r="E227" i="31"/>
  <c r="H225" i="29"/>
  <c r="I225" i="29" s="1"/>
  <c r="J225" i="29" s="1"/>
  <c r="J226" i="31" l="1"/>
  <c r="G227" i="29"/>
  <c r="H227" i="29" s="1"/>
  <c r="I227" i="29" s="1"/>
  <c r="E228" i="29"/>
  <c r="H226" i="29"/>
  <c r="I226" i="29" s="1"/>
  <c r="J226" i="29" s="1"/>
  <c r="E228" i="31"/>
  <c r="G227" i="31"/>
  <c r="J227" i="29" l="1"/>
  <c r="H227" i="31"/>
  <c r="I227" i="31" s="1"/>
  <c r="J227" i="31" s="1"/>
  <c r="E229" i="29"/>
  <c r="G228" i="29"/>
  <c r="E229" i="31"/>
  <c r="G228" i="31"/>
  <c r="H228" i="31" s="1"/>
  <c r="I228" i="31" s="1"/>
  <c r="J228" i="31" l="1"/>
  <c r="H228" i="29"/>
  <c r="I228" i="29" s="1"/>
  <c r="J228" i="29" s="1"/>
  <c r="E230" i="31"/>
  <c r="G229" i="31"/>
  <c r="H229" i="31" s="1"/>
  <c r="I229" i="31" s="1"/>
  <c r="E230" i="29"/>
  <c r="G229" i="29"/>
  <c r="H229" i="29" s="1"/>
  <c r="I229" i="29" s="1"/>
  <c r="J229" i="29" l="1"/>
  <c r="J229" i="31"/>
  <c r="G230" i="29"/>
  <c r="H230" i="29" s="1"/>
  <c r="I230" i="29" s="1"/>
  <c r="E231" i="29"/>
  <c r="G231" i="29" s="1"/>
  <c r="G230" i="31"/>
  <c r="E231" i="31"/>
  <c r="G231" i="31" s="1"/>
  <c r="J230" i="29" l="1"/>
  <c r="H231" i="29"/>
  <c r="I231" i="29" s="1"/>
  <c r="H230" i="31"/>
  <c r="I230" i="31" s="1"/>
  <c r="J230" i="31" s="1"/>
  <c r="H231" i="31"/>
  <c r="I231" i="31" s="1"/>
  <c r="J231" i="31" l="1"/>
  <c r="J231" i="29"/>
  <c r="L2" i="29"/>
  <c r="L3" i="29" s="1"/>
  <c r="L4" i="29" s="1"/>
  <c r="L2" i="31"/>
  <c r="L3" i="31" s="1"/>
  <c r="M3" i="29" l="1"/>
  <c r="N3" i="29" s="1"/>
  <c r="M2" i="29"/>
  <c r="O2" i="29" s="1"/>
  <c r="M2" i="31"/>
  <c r="N2" i="31" s="1"/>
  <c r="M4" i="29"/>
  <c r="L5" i="29"/>
  <c r="L4" i="31"/>
  <c r="M3" i="31"/>
  <c r="O3" i="29" l="1"/>
  <c r="N2" i="29"/>
  <c r="P2" i="29" s="1"/>
  <c r="O2" i="31"/>
  <c r="P2" i="31" s="1"/>
  <c r="N4" i="29"/>
  <c r="O4" i="29"/>
  <c r="O3" i="31"/>
  <c r="N3" i="31"/>
  <c r="L5" i="31"/>
  <c r="M4" i="31"/>
  <c r="L6" i="29"/>
  <c r="M5" i="29"/>
  <c r="P3" i="29" l="1"/>
  <c r="P3" i="31"/>
  <c r="M6" i="29"/>
  <c r="L7" i="29"/>
  <c r="N5" i="29"/>
  <c r="O5" i="29"/>
  <c r="O4" i="31"/>
  <c r="N4" i="31"/>
  <c r="L6" i="31"/>
  <c r="M5" i="31"/>
  <c r="P4" i="29"/>
  <c r="S2" i="29" l="1"/>
  <c r="P4" i="31"/>
  <c r="S2" i="31" s="1"/>
  <c r="P5" i="29"/>
  <c r="M6" i="31"/>
  <c r="L7" i="31"/>
  <c r="N5" i="31"/>
  <c r="O5" i="31"/>
  <c r="M7" i="29"/>
  <c r="L8" i="29"/>
  <c r="O6" i="29"/>
  <c r="N6" i="29"/>
  <c r="P6" i="29" l="1"/>
  <c r="M8" i="29"/>
  <c r="L9" i="29"/>
  <c r="O7" i="29"/>
  <c r="N7" i="29"/>
  <c r="P5" i="31"/>
  <c r="L8" i="31"/>
  <c r="M7" i="31"/>
  <c r="O6" i="31"/>
  <c r="N6" i="31"/>
  <c r="P7" i="29" l="1"/>
  <c r="M8" i="31"/>
  <c r="L9" i="31"/>
  <c r="L10" i="29"/>
  <c r="M9" i="29"/>
  <c r="O7" i="31"/>
  <c r="N7" i="31"/>
  <c r="P6" i="31"/>
  <c r="O8" i="29"/>
  <c r="N8" i="29"/>
  <c r="P7" i="31" l="1"/>
  <c r="O9" i="29"/>
  <c r="N9" i="29"/>
  <c r="M10" i="29"/>
  <c r="L11" i="29"/>
  <c r="L10" i="31"/>
  <c r="M9" i="31"/>
  <c r="P8" i="29"/>
  <c r="O8" i="31"/>
  <c r="N8" i="31"/>
  <c r="P9" i="29" l="1"/>
  <c r="O10" i="29"/>
  <c r="N10" i="29"/>
  <c r="M10" i="31"/>
  <c r="L11" i="31"/>
  <c r="N9" i="31"/>
  <c r="O9" i="31"/>
  <c r="L12" i="29"/>
  <c r="M11" i="29"/>
  <c r="P8" i="31"/>
  <c r="P10" i="29" l="1"/>
  <c r="L13" i="29"/>
  <c r="M12" i="29"/>
  <c r="N10" i="31"/>
  <c r="O10" i="31"/>
  <c r="O11" i="29"/>
  <c r="N11" i="29"/>
  <c r="P9" i="31"/>
  <c r="M11" i="31"/>
  <c r="L12" i="31"/>
  <c r="P11" i="29" l="1"/>
  <c r="N11" i="31"/>
  <c r="O11" i="31"/>
  <c r="N12" i="29"/>
  <c r="O12" i="29"/>
  <c r="P10" i="31"/>
  <c r="L13" i="31"/>
  <c r="M12" i="31"/>
  <c r="M13" i="29"/>
  <c r="L14" i="29"/>
  <c r="N13" i="29" l="1"/>
  <c r="O13" i="29"/>
  <c r="L14" i="31"/>
  <c r="M13" i="31"/>
  <c r="P12" i="29"/>
  <c r="O12" i="31"/>
  <c r="N12" i="31"/>
  <c r="L15" i="29"/>
  <c r="M14" i="29"/>
  <c r="P11" i="31"/>
  <c r="P12" i="31" l="1"/>
  <c r="L16" i="29"/>
  <c r="M15" i="29"/>
  <c r="N13" i="31"/>
  <c r="O13" i="31"/>
  <c r="M14" i="31"/>
  <c r="L15" i="31"/>
  <c r="O14" i="29"/>
  <c r="N14" i="29"/>
  <c r="P13" i="29"/>
  <c r="P14" i="29" l="1"/>
  <c r="P13" i="31"/>
  <c r="L16" i="31"/>
  <c r="M15" i="31"/>
  <c r="O14" i="31"/>
  <c r="N14" i="31"/>
  <c r="O15" i="29"/>
  <c r="N15" i="29"/>
  <c r="L17" i="29"/>
  <c r="M16" i="29"/>
  <c r="P14" i="31" l="1"/>
  <c r="P15" i="29"/>
  <c r="N16" i="29"/>
  <c r="O16" i="29"/>
  <c r="L18" i="29"/>
  <c r="M17" i="29"/>
  <c r="O15" i="31"/>
  <c r="N15" i="31"/>
  <c r="L17" i="31"/>
  <c r="M16" i="31"/>
  <c r="O16" i="31" l="1"/>
  <c r="N16" i="31"/>
  <c r="L18" i="31"/>
  <c r="M17" i="31"/>
  <c r="N17" i="29"/>
  <c r="O17" i="29"/>
  <c r="L19" i="29"/>
  <c r="M18" i="29"/>
  <c r="P15" i="31"/>
  <c r="P16" i="29"/>
  <c r="P16" i="31" l="1"/>
  <c r="O18" i="29"/>
  <c r="N18" i="29"/>
  <c r="M19" i="29"/>
  <c r="L20" i="29"/>
  <c r="P17" i="29"/>
  <c r="O17" i="31"/>
  <c r="N17" i="31"/>
  <c r="M18" i="31"/>
  <c r="L19" i="31"/>
  <c r="P17" i="31" l="1"/>
  <c r="P18" i="29"/>
  <c r="M20" i="29"/>
  <c r="L21" i="29"/>
  <c r="N19" i="29"/>
  <c r="O19" i="29"/>
  <c r="N18" i="31"/>
  <c r="O18" i="31"/>
  <c r="M19" i="31"/>
  <c r="L20" i="31"/>
  <c r="O19" i="31" l="1"/>
  <c r="N19" i="31"/>
  <c r="P18" i="31"/>
  <c r="M20" i="31"/>
  <c r="L21" i="31"/>
  <c r="P19" i="29"/>
  <c r="L22" i="29"/>
  <c r="M22" i="29" s="1"/>
  <c r="M21" i="29"/>
  <c r="N20" i="29"/>
  <c r="O20" i="29"/>
  <c r="P19" i="31" l="1"/>
  <c r="N21" i="29"/>
  <c r="O21" i="29"/>
  <c r="N20" i="31"/>
  <c r="O20" i="31"/>
  <c r="N22" i="29"/>
  <c r="O22" i="29"/>
  <c r="L22" i="31"/>
  <c r="M22" i="31" s="1"/>
  <c r="M21" i="31"/>
  <c r="P20" i="29"/>
  <c r="P22" i="29" l="1"/>
  <c r="P20" i="31"/>
  <c r="N22" i="31"/>
  <c r="O22" i="31"/>
  <c r="N21" i="31"/>
  <c r="O21" i="31"/>
  <c r="P21" i="29"/>
  <c r="P22" i="31" l="1"/>
  <c r="P2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Okay</author>
  </authors>
  <commentList>
    <comment ref="D2" authorId="0" shapeId="0" xr:uid="{00000000-0006-0000-0C00-000001000000}">
      <text>
        <r>
          <rPr>
            <b/>
            <sz val="9"/>
            <color indexed="10"/>
            <rFont val="宋体"/>
            <family val="3"/>
            <charset val="134"/>
          </rPr>
          <t>D2单元格为选股判断条件，综合运行AND OR 组合方式调整相应公式</t>
        </r>
      </text>
    </comment>
  </commentList>
</comments>
</file>

<file path=xl/sharedStrings.xml><?xml version="1.0" encoding="utf-8"?>
<sst xmlns="http://schemas.openxmlformats.org/spreadsheetml/2006/main" count="8090" uniqueCount="7752">
  <si>
    <t>序</t>
  </si>
  <si>
    <t>代码</t>
  </si>
  <si>
    <t>名称</t>
  </si>
  <si>
    <t>000927</t>
  </si>
  <si>
    <t>600358</t>
  </si>
  <si>
    <t>300267</t>
  </si>
  <si>
    <t>000638</t>
  </si>
  <si>
    <t>000520</t>
  </si>
  <si>
    <t>600279</t>
  </si>
  <si>
    <t>300079</t>
  </si>
  <si>
    <t>002134</t>
  </si>
  <si>
    <t>601008</t>
  </si>
  <si>
    <t>600860</t>
  </si>
  <si>
    <t>002532</t>
  </si>
  <si>
    <t>002631</t>
  </si>
  <si>
    <t>002489</t>
  </si>
  <si>
    <t>000615</t>
  </si>
  <si>
    <t>603607</t>
  </si>
  <si>
    <t>600278</t>
  </si>
  <si>
    <t>600146</t>
  </si>
  <si>
    <t>002265</t>
  </si>
  <si>
    <t>002045</t>
  </si>
  <si>
    <t>603110</t>
  </si>
  <si>
    <t>300507</t>
  </si>
  <si>
    <t>002761</t>
  </si>
  <si>
    <t>002274</t>
  </si>
  <si>
    <t>000063</t>
  </si>
  <si>
    <t>300411</t>
  </si>
  <si>
    <t>002886</t>
  </si>
  <si>
    <t>603360</t>
  </si>
  <si>
    <t>300542</t>
  </si>
  <si>
    <t>300483</t>
  </si>
  <si>
    <t>300291</t>
  </si>
  <si>
    <t>300220</t>
  </si>
  <si>
    <t>002699</t>
  </si>
  <si>
    <t>300578</t>
  </si>
  <si>
    <t>300201</t>
  </si>
  <si>
    <t>300099</t>
  </si>
  <si>
    <t>002824</t>
  </si>
  <si>
    <t>002177</t>
  </si>
  <si>
    <t>000590</t>
  </si>
  <si>
    <t>002835</t>
  </si>
  <si>
    <t>300110</t>
  </si>
  <si>
    <t>002655</t>
  </si>
  <si>
    <t>002503</t>
  </si>
  <si>
    <t>600775</t>
  </si>
  <si>
    <t>300527</t>
  </si>
  <si>
    <t>600093</t>
  </si>
  <si>
    <t>002387</t>
  </si>
  <si>
    <t>000813</t>
  </si>
  <si>
    <t>600558</t>
  </si>
  <si>
    <t>600664</t>
  </si>
  <si>
    <t>002447</t>
  </si>
  <si>
    <t>002714</t>
  </si>
  <si>
    <t>600671</t>
  </si>
  <si>
    <t>300202</t>
  </si>
  <si>
    <t>002295</t>
  </si>
  <si>
    <t>002017</t>
  </si>
  <si>
    <t>300414</t>
  </si>
  <si>
    <t>601880</t>
  </si>
  <si>
    <t>300007</t>
  </si>
  <si>
    <t>603007</t>
  </si>
  <si>
    <t>002449</t>
  </si>
  <si>
    <t>000779</t>
  </si>
  <si>
    <t>300518</t>
  </si>
  <si>
    <t>002723</t>
  </si>
  <si>
    <t>002903</t>
  </si>
  <si>
    <t>300379</t>
  </si>
  <si>
    <t>600486</t>
  </si>
  <si>
    <t>603997</t>
  </si>
  <si>
    <t>600963</t>
  </si>
  <si>
    <t>300174</t>
  </si>
  <si>
    <t>002231</t>
  </si>
  <si>
    <t>002305</t>
  </si>
  <si>
    <t>603722</t>
  </si>
  <si>
    <t>603696</t>
  </si>
  <si>
    <t>603322</t>
  </si>
  <si>
    <t>000910</t>
  </si>
  <si>
    <t>002905</t>
  </si>
  <si>
    <t>600171</t>
  </si>
  <si>
    <t>600580</t>
  </si>
  <si>
    <t>300468</t>
  </si>
  <si>
    <t>000976</t>
  </si>
  <si>
    <t>002227</t>
  </si>
  <si>
    <t>600751</t>
  </si>
  <si>
    <t>300118</t>
  </si>
  <si>
    <t>603918</t>
  </si>
  <si>
    <t>603839</t>
  </si>
  <si>
    <t>600896</t>
  </si>
  <si>
    <t>600202</t>
  </si>
  <si>
    <t>002163</t>
  </si>
  <si>
    <t>000014</t>
  </si>
  <si>
    <t>002549</t>
  </si>
  <si>
    <t>300142</t>
  </si>
  <si>
    <t>603336</t>
  </si>
  <si>
    <t>002300</t>
  </si>
  <si>
    <t>000936</t>
  </si>
  <si>
    <t>300353</t>
  </si>
  <si>
    <t>002792</t>
  </si>
  <si>
    <t>002853</t>
  </si>
  <si>
    <t>600276</t>
  </si>
  <si>
    <t>600026</t>
  </si>
  <si>
    <t>603188</t>
  </si>
  <si>
    <t>300502</t>
  </si>
  <si>
    <t>002235</t>
  </si>
  <si>
    <t>002544</t>
  </si>
  <si>
    <t>000716</t>
  </si>
  <si>
    <t>002117</t>
  </si>
  <si>
    <t>002691</t>
  </si>
  <si>
    <t>300670</t>
  </si>
  <si>
    <t>300598</t>
  </si>
  <si>
    <t>601888</t>
  </si>
  <si>
    <t>300407</t>
  </si>
  <si>
    <t>600602</t>
  </si>
  <si>
    <t>002032</t>
  </si>
  <si>
    <t>002410</t>
  </si>
  <si>
    <t>600080</t>
  </si>
  <si>
    <t>603716</t>
  </si>
  <si>
    <t>300285</t>
  </si>
  <si>
    <t>002841</t>
  </si>
  <si>
    <t>002862</t>
  </si>
  <si>
    <t>002758</t>
  </si>
  <si>
    <t>603797</t>
  </si>
  <si>
    <t>002677</t>
  </si>
  <si>
    <t>300419</t>
  </si>
  <si>
    <t>002921</t>
  </si>
  <si>
    <t>300615</t>
  </si>
  <si>
    <t>603301</t>
  </si>
  <si>
    <t>002909</t>
  </si>
  <si>
    <t>002453</t>
  </si>
  <si>
    <t>002372</t>
  </si>
  <si>
    <t>000830</t>
  </si>
  <si>
    <t>300667</t>
  </si>
  <si>
    <t>002191</t>
  </si>
  <si>
    <t>600712</t>
  </si>
  <si>
    <t>000568</t>
  </si>
  <si>
    <t>300717</t>
  </si>
  <si>
    <t>600529</t>
  </si>
  <si>
    <t>300500</t>
  </si>
  <si>
    <t>603998</t>
  </si>
  <si>
    <t>000856</t>
  </si>
  <si>
    <t>002772</t>
  </si>
  <si>
    <t>002232</t>
  </si>
  <si>
    <t>002918</t>
  </si>
  <si>
    <t>603300</t>
  </si>
  <si>
    <t>002602</t>
  </si>
  <si>
    <t>000526</t>
  </si>
  <si>
    <t>002916</t>
  </si>
  <si>
    <t>002910</t>
  </si>
  <si>
    <t>002722</t>
  </si>
  <si>
    <t>002547</t>
  </si>
  <si>
    <t>600798</t>
  </si>
  <si>
    <t>603385</t>
  </si>
  <si>
    <t>603161</t>
  </si>
  <si>
    <t>000034</t>
  </si>
  <si>
    <t>300563</t>
  </si>
  <si>
    <t>300117</t>
  </si>
  <si>
    <t>300540</t>
  </si>
  <si>
    <t>002636</t>
  </si>
  <si>
    <t>600020</t>
  </si>
  <si>
    <t>600352</t>
  </si>
  <si>
    <t>300221</t>
  </si>
  <si>
    <t>002541</t>
  </si>
  <si>
    <t>600496</t>
  </si>
  <si>
    <t>300635</t>
  </si>
  <si>
    <t>300146</t>
  </si>
  <si>
    <t>002494</t>
  </si>
  <si>
    <t>002567</t>
  </si>
  <si>
    <t>002791</t>
  </si>
  <si>
    <t>002500</t>
  </si>
  <si>
    <t>002923</t>
  </si>
  <si>
    <t>002159</t>
  </si>
  <si>
    <t>002043</t>
  </si>
  <si>
    <t>603579</t>
  </si>
  <si>
    <t>300184</t>
  </si>
  <si>
    <t>300308</t>
  </si>
  <si>
    <t>002633</t>
  </si>
  <si>
    <t>002228</t>
  </si>
  <si>
    <t>600971</t>
  </si>
  <si>
    <t>300612</t>
  </si>
  <si>
    <t>002663</t>
  </si>
  <si>
    <t>300386</t>
  </si>
  <si>
    <t>300567</t>
  </si>
  <si>
    <t>002926</t>
  </si>
  <si>
    <t>002738</t>
  </si>
  <si>
    <t>603939</t>
  </si>
  <si>
    <t>603801</t>
  </si>
  <si>
    <t>002576</t>
  </si>
  <si>
    <t>300541</t>
  </si>
  <si>
    <t>300346</t>
  </si>
  <si>
    <t>002798</t>
  </si>
  <si>
    <t>001696</t>
  </si>
  <si>
    <t>600155</t>
  </si>
  <si>
    <t>002887</t>
  </si>
  <si>
    <t>002813</t>
  </si>
  <si>
    <t>603063</t>
  </si>
  <si>
    <t>300675</t>
  </si>
  <si>
    <t>002608</t>
  </si>
  <si>
    <t>002282</t>
  </si>
  <si>
    <t>000582</t>
  </si>
  <si>
    <t>600114</t>
  </si>
  <si>
    <t>002667</t>
  </si>
  <si>
    <t>002730</t>
  </si>
  <si>
    <t>603043</t>
  </si>
  <si>
    <t>603010</t>
  </si>
  <si>
    <t>000909</t>
  </si>
  <si>
    <t>300659</t>
  </si>
  <si>
    <t>000922</t>
  </si>
  <si>
    <t>002138</t>
  </si>
  <si>
    <t>603106</t>
  </si>
  <si>
    <t>600077</t>
  </si>
  <si>
    <t>603260</t>
  </si>
  <si>
    <t>002846</t>
  </si>
  <si>
    <t>002753</t>
  </si>
  <si>
    <t>002242</t>
  </si>
  <si>
    <t>601919</t>
  </si>
  <si>
    <t>002548</t>
  </si>
  <si>
    <t>002353</t>
  </si>
  <si>
    <t>300738</t>
  </si>
  <si>
    <t>002668</t>
  </si>
  <si>
    <t>600239</t>
  </si>
  <si>
    <t>300686</t>
  </si>
  <si>
    <t>603928</t>
  </si>
  <si>
    <t>600157</t>
  </si>
  <si>
    <t>300548</t>
  </si>
  <si>
    <t>600212</t>
  </si>
  <si>
    <t>002562</t>
  </si>
  <si>
    <t>600120</t>
  </si>
  <si>
    <t>603339</t>
  </si>
  <si>
    <t>600483</t>
  </si>
  <si>
    <t>603181</t>
  </si>
  <si>
    <t>002552</t>
  </si>
  <si>
    <t>002007</t>
  </si>
  <si>
    <t>000913</t>
  </si>
  <si>
    <t>002796</t>
  </si>
  <si>
    <t>600612</t>
  </si>
  <si>
    <t>300238</t>
  </si>
  <si>
    <t>002309</t>
  </si>
  <si>
    <t>603877</t>
  </si>
  <si>
    <t>600975</t>
  </si>
  <si>
    <t>002662</t>
  </si>
  <si>
    <t>002074</t>
  </si>
  <si>
    <t>002622</t>
  </si>
  <si>
    <t>603685</t>
  </si>
  <si>
    <t>002342</t>
  </si>
  <si>
    <t>603218</t>
  </si>
  <si>
    <t>600288</t>
  </si>
  <si>
    <t>300721</t>
  </si>
  <si>
    <t>300470</t>
  </si>
  <si>
    <t>300630</t>
  </si>
  <si>
    <t>300092</t>
  </si>
  <si>
    <t>603228</t>
  </si>
  <si>
    <t>300189</t>
  </si>
  <si>
    <t>002882</t>
  </si>
  <si>
    <t>002643</t>
  </si>
  <si>
    <t>000819</t>
  </si>
  <si>
    <t>002869</t>
  </si>
  <si>
    <t>002585</t>
  </si>
  <si>
    <t>002856</t>
  </si>
  <si>
    <t>600861</t>
  </si>
  <si>
    <t>000985</t>
  </si>
  <si>
    <t>002446</t>
  </si>
  <si>
    <t>600217</t>
  </si>
  <si>
    <t>600009</t>
  </si>
  <si>
    <t>300290</t>
  </si>
  <si>
    <t>600787</t>
  </si>
  <si>
    <t>000635</t>
  </si>
  <si>
    <t>002837</t>
  </si>
  <si>
    <t>000858</t>
  </si>
  <si>
    <t>603725</t>
  </si>
  <si>
    <t>603668</t>
  </si>
  <si>
    <t>002776</t>
  </si>
  <si>
    <t>600777</t>
  </si>
  <si>
    <t>300522</t>
  </si>
  <si>
    <t>002810</t>
  </si>
  <si>
    <t>002384</t>
  </si>
  <si>
    <t>002079</t>
  </si>
  <si>
    <t>300604</t>
  </si>
  <si>
    <t>601208</t>
  </si>
  <si>
    <t>600734</t>
  </si>
  <si>
    <t>002425</t>
  </si>
  <si>
    <t>000851</t>
  </si>
  <si>
    <t>300065</t>
  </si>
  <si>
    <t>002929</t>
  </si>
  <si>
    <t>601966</t>
  </si>
  <si>
    <t>002818</t>
  </si>
  <si>
    <t>600498</t>
  </si>
  <si>
    <t>600116</t>
  </si>
  <si>
    <t>002665</t>
  </si>
  <si>
    <t>000906</t>
  </si>
  <si>
    <t>000429</t>
  </si>
  <si>
    <t>300662</t>
  </si>
  <si>
    <t>600691</t>
  </si>
  <si>
    <t>002152</t>
  </si>
  <si>
    <t>000605</t>
  </si>
  <si>
    <t>300684</t>
  </si>
  <si>
    <t>300446</t>
  </si>
  <si>
    <t>002897</t>
  </si>
  <si>
    <t>603365</t>
  </si>
  <si>
    <t>300438</t>
  </si>
  <si>
    <t>603818</t>
  </si>
  <si>
    <t>601500</t>
  </si>
  <si>
    <t>002144</t>
  </si>
  <si>
    <t>603987</t>
  </si>
  <si>
    <t>300465</t>
  </si>
  <si>
    <t>300444</t>
  </si>
  <si>
    <t>600242</t>
  </si>
  <si>
    <t>002157</t>
  </si>
  <si>
    <t>603690</t>
  </si>
  <si>
    <t>002836</t>
  </si>
  <si>
    <t>002681</t>
  </si>
  <si>
    <t>300445</t>
  </si>
  <si>
    <t>002539</t>
  </si>
  <si>
    <t>000690</t>
  </si>
  <si>
    <t>603611</t>
  </si>
  <si>
    <t>603813</t>
  </si>
  <si>
    <t>300132</t>
  </si>
  <si>
    <t>603969</t>
  </si>
  <si>
    <t>002396</t>
  </si>
  <si>
    <t>000039</t>
  </si>
  <si>
    <t>002634</t>
  </si>
  <si>
    <t>000600</t>
  </si>
  <si>
    <t>300352</t>
  </si>
  <si>
    <t>300139</t>
  </si>
  <si>
    <t>002106</t>
  </si>
  <si>
    <t>300311</t>
  </si>
  <si>
    <t>603067</t>
  </si>
  <si>
    <t>603269</t>
  </si>
  <si>
    <t>600382</t>
  </si>
  <si>
    <t>300344</t>
  </si>
  <si>
    <t>002868</t>
  </si>
  <si>
    <t>002046</t>
  </si>
  <si>
    <t>603555</t>
  </si>
  <si>
    <t>600592</t>
  </si>
  <si>
    <t>600477</t>
  </si>
  <si>
    <t>300504</t>
  </si>
  <si>
    <t>002695</t>
  </si>
  <si>
    <t>000695</t>
  </si>
  <si>
    <t>601012</t>
  </si>
  <si>
    <t>300193</t>
  </si>
  <si>
    <t>002912</t>
  </si>
  <si>
    <t>002120</t>
  </si>
  <si>
    <t>300597</t>
  </si>
  <si>
    <t>600197</t>
  </si>
  <si>
    <t>603338</t>
  </si>
  <si>
    <t>600520</t>
  </si>
  <si>
    <t>002751</t>
  </si>
  <si>
    <t>300751</t>
  </si>
  <si>
    <t>000967</t>
  </si>
  <si>
    <t>300498</t>
  </si>
  <si>
    <t>600519</t>
  </si>
  <si>
    <t>300107</t>
  </si>
  <si>
    <t>002438</t>
  </si>
  <si>
    <t>603963</t>
  </si>
  <si>
    <t>002919</t>
  </si>
  <si>
    <t>603848</t>
  </si>
  <si>
    <t>603009</t>
  </si>
  <si>
    <t>000687</t>
  </si>
  <si>
    <t>603823</t>
  </si>
  <si>
    <t>603500</t>
  </si>
  <si>
    <t>300009</t>
  </si>
  <si>
    <t>002528</t>
  </si>
  <si>
    <t>603958</t>
  </si>
  <si>
    <t>002508</t>
  </si>
  <si>
    <t>002724</t>
  </si>
  <si>
    <t>300260</t>
  </si>
  <si>
    <t>000912</t>
  </si>
  <si>
    <t>000803</t>
  </si>
  <si>
    <t>000785</t>
  </si>
  <si>
    <t>600707</t>
  </si>
  <si>
    <t>002848</t>
  </si>
  <si>
    <t>000718</t>
  </si>
  <si>
    <t>601588</t>
  </si>
  <si>
    <t>002299</t>
  </si>
  <si>
    <t>300466</t>
  </si>
  <si>
    <t>002116</t>
  </si>
  <si>
    <t>603806</t>
  </si>
  <si>
    <t>002690</t>
  </si>
  <si>
    <t>300486</t>
  </si>
  <si>
    <t>000799</t>
  </si>
  <si>
    <t>300299</t>
  </si>
  <si>
    <t>300760</t>
  </si>
  <si>
    <t>002743</t>
  </si>
  <si>
    <t>002001</t>
  </si>
  <si>
    <t>601111</t>
  </si>
  <si>
    <t>600249</t>
  </si>
  <si>
    <t>002530</t>
  </si>
  <si>
    <t>002465</t>
  </si>
  <si>
    <t>002308</t>
  </si>
  <si>
    <t>603587</t>
  </si>
  <si>
    <t>601869</t>
  </si>
  <si>
    <t>603316</t>
  </si>
  <si>
    <t>600859</t>
  </si>
  <si>
    <t>600871</t>
  </si>
  <si>
    <t>600428</t>
  </si>
  <si>
    <t>002867</t>
  </si>
  <si>
    <t>002582</t>
  </si>
  <si>
    <t>603605</t>
  </si>
  <si>
    <t>603313</t>
  </si>
  <si>
    <t>002246</t>
  </si>
  <si>
    <t>300420</t>
  </si>
  <si>
    <t>002801</t>
  </si>
  <si>
    <t>600017</t>
  </si>
  <si>
    <t>300093</t>
  </si>
  <si>
    <t>002769</t>
  </si>
  <si>
    <t>601018</t>
  </si>
  <si>
    <t>300208</t>
  </si>
  <si>
    <t>300159</t>
  </si>
  <si>
    <t>601000</t>
  </si>
  <si>
    <t>000923</t>
  </si>
  <si>
    <t>603929</t>
  </si>
  <si>
    <t>603609</t>
  </si>
  <si>
    <t>600546</t>
  </si>
  <si>
    <t>300456</t>
  </si>
  <si>
    <t>300378</t>
  </si>
  <si>
    <t>300141</t>
  </si>
  <si>
    <t>603909</t>
  </si>
  <si>
    <t>300515</t>
  </si>
  <si>
    <t>300310</t>
  </si>
  <si>
    <t>000555</t>
  </si>
  <si>
    <t>300151</t>
  </si>
  <si>
    <t>002514</t>
  </si>
  <si>
    <t>601700</t>
  </si>
  <si>
    <t>000989</t>
  </si>
  <si>
    <t>002037</t>
  </si>
  <si>
    <t>600438</t>
  </si>
  <si>
    <t>300701</t>
  </si>
  <si>
    <t>603803</t>
  </si>
  <si>
    <t>300591</t>
  </si>
  <si>
    <t>300512</t>
  </si>
  <si>
    <t>002165</t>
  </si>
  <si>
    <t>600872</t>
  </si>
  <si>
    <t>600961</t>
  </si>
  <si>
    <t>300560</t>
  </si>
  <si>
    <t>600713</t>
  </si>
  <si>
    <t>603133</t>
  </si>
  <si>
    <t>601677</t>
  </si>
  <si>
    <t>600273</t>
  </si>
  <si>
    <t>300053</t>
  </si>
  <si>
    <t>002851</t>
  </si>
  <si>
    <t>300638</t>
  </si>
  <si>
    <t>300397</t>
  </si>
  <si>
    <t>600599</t>
  </si>
  <si>
    <t>300571</t>
  </si>
  <si>
    <t>603089</t>
  </si>
  <si>
    <t>300387</t>
  </si>
  <si>
    <t>603559</t>
  </si>
  <si>
    <t>000860</t>
  </si>
  <si>
    <t>300382</t>
  </si>
  <si>
    <t>002035</t>
  </si>
  <si>
    <t>000584</t>
  </si>
  <si>
    <t>603661</t>
  </si>
  <si>
    <t>603616</t>
  </si>
  <si>
    <t>601866</t>
  </si>
  <si>
    <t>300298</t>
  </si>
  <si>
    <t>002135</t>
  </si>
  <si>
    <t>603968</t>
  </si>
  <si>
    <t>600368</t>
  </si>
  <si>
    <t>002829</t>
  </si>
  <si>
    <t>002507</t>
  </si>
  <si>
    <t>002358</t>
  </si>
  <si>
    <t>300400</t>
  </si>
  <si>
    <t>300354</t>
  </si>
  <si>
    <t>603959</t>
  </si>
  <si>
    <t>603022</t>
  </si>
  <si>
    <t>300262</t>
  </si>
  <si>
    <t>300336</t>
  </si>
  <si>
    <t>002217</t>
  </si>
  <si>
    <t>002419</t>
  </si>
  <si>
    <t>300207</t>
  </si>
  <si>
    <t>002542</t>
  </si>
  <si>
    <t>603960</t>
  </si>
  <si>
    <t>600071</t>
  </si>
  <si>
    <t>300655</t>
  </si>
  <si>
    <t>000619</t>
  </si>
  <si>
    <t>600776</t>
  </si>
  <si>
    <t>300398</t>
  </si>
  <si>
    <t>600563</t>
  </si>
  <si>
    <t>300268</t>
  </si>
  <si>
    <t>300192</t>
  </si>
  <si>
    <t>600640</t>
  </si>
  <si>
    <t>603890</t>
  </si>
  <si>
    <t>300342</t>
  </si>
  <si>
    <t>002898</t>
  </si>
  <si>
    <t>002475</t>
  </si>
  <si>
    <t>002008</t>
  </si>
  <si>
    <t>000159</t>
  </si>
  <si>
    <t>603220</t>
  </si>
  <si>
    <t>600480</t>
  </si>
  <si>
    <t>002858</t>
  </si>
  <si>
    <t>002725</t>
  </si>
  <si>
    <t>600862</t>
  </si>
  <si>
    <t>300647</t>
  </si>
  <si>
    <t>300450</t>
  </si>
  <si>
    <t>300356</t>
  </si>
  <si>
    <t>300296</t>
  </si>
  <si>
    <t>002857</t>
  </si>
  <si>
    <t>603288</t>
  </si>
  <si>
    <t>603708</t>
  </si>
  <si>
    <t>600794</t>
  </si>
  <si>
    <t>002230</t>
  </si>
  <si>
    <t>002223</t>
  </si>
  <si>
    <t>603790</t>
  </si>
  <si>
    <t>600885</t>
  </si>
  <si>
    <t>600436</t>
  </si>
  <si>
    <t>300537</t>
  </si>
  <si>
    <t>000561</t>
  </si>
  <si>
    <t>601766</t>
  </si>
  <si>
    <t>300521</t>
  </si>
  <si>
    <t>300138</t>
  </si>
  <si>
    <t>002311</t>
  </si>
  <si>
    <t>000908</t>
  </si>
  <si>
    <t>603633</t>
  </si>
  <si>
    <t>300529</t>
  </si>
  <si>
    <t>603895</t>
  </si>
  <si>
    <t>600575</t>
  </si>
  <si>
    <t>300718</t>
  </si>
  <si>
    <t>300252</t>
  </si>
  <si>
    <t>000557</t>
  </si>
  <si>
    <t>601872</t>
  </si>
  <si>
    <t>000519</t>
  </si>
  <si>
    <t>603665</t>
  </si>
  <si>
    <t>000400</t>
  </si>
  <si>
    <t>000826</t>
  </si>
  <si>
    <t>600094</t>
  </si>
  <si>
    <t>300639</t>
  </si>
  <si>
    <t>002902</t>
  </si>
  <si>
    <t>002126</t>
  </si>
  <si>
    <t>600766</t>
  </si>
  <si>
    <t>600717</t>
  </si>
  <si>
    <t>002701</t>
  </si>
  <si>
    <t>002339</t>
  </si>
  <si>
    <t>600435</t>
  </si>
  <si>
    <t>002702</t>
  </si>
  <si>
    <t>002591</t>
  </si>
  <si>
    <t>002444</t>
  </si>
  <si>
    <t>603991</t>
  </si>
  <si>
    <t>600764</t>
  </si>
  <si>
    <t>603040</t>
  </si>
  <si>
    <t>002189</t>
  </si>
  <si>
    <t>603079</t>
  </si>
  <si>
    <t>300605</t>
  </si>
  <si>
    <t>002131</t>
  </si>
  <si>
    <t>000938</t>
  </si>
  <si>
    <t>002093</t>
  </si>
  <si>
    <t>300395</t>
  </si>
  <si>
    <t>002715</t>
  </si>
  <si>
    <t>603083</t>
  </si>
  <si>
    <t>600748</t>
  </si>
  <si>
    <t>600426</t>
  </si>
  <si>
    <t>000655</t>
  </si>
  <si>
    <t>603286</t>
  </si>
  <si>
    <t>600719</t>
  </si>
  <si>
    <t>600138</t>
  </si>
  <si>
    <t>002670</t>
  </si>
  <si>
    <t>002376</t>
  </si>
  <si>
    <t>002293</t>
  </si>
  <si>
    <t>000096</t>
  </si>
  <si>
    <t>600600</t>
  </si>
  <si>
    <t>002627</t>
  </si>
  <si>
    <t>000536</t>
  </si>
  <si>
    <t>603393</t>
  </si>
  <si>
    <t>601789</t>
  </si>
  <si>
    <t>300499</t>
  </si>
  <si>
    <t>002697</t>
  </si>
  <si>
    <t>300665</t>
  </si>
  <si>
    <t>600742</t>
  </si>
  <si>
    <t>300603</t>
  </si>
  <si>
    <t>300523</t>
  </si>
  <si>
    <t>000836</t>
  </si>
  <si>
    <t>000586</t>
  </si>
  <si>
    <t>600779</t>
  </si>
  <si>
    <t>600559</t>
  </si>
  <si>
    <t>002281</t>
  </si>
  <si>
    <t>000070</t>
  </si>
  <si>
    <t>002890</t>
  </si>
  <si>
    <t>002184</t>
  </si>
  <si>
    <t>000887</t>
  </si>
  <si>
    <t>603828</t>
  </si>
  <si>
    <t>603533</t>
  </si>
  <si>
    <t>002809</t>
  </si>
  <si>
    <t>000728</t>
  </si>
  <si>
    <t>000150</t>
  </si>
  <si>
    <t>603388</t>
  </si>
  <si>
    <t>300683</t>
  </si>
  <si>
    <t>002823</t>
  </si>
  <si>
    <t>002779</t>
  </si>
  <si>
    <t>603588</t>
  </si>
  <si>
    <t>600268</t>
  </si>
  <si>
    <t>300694</t>
  </si>
  <si>
    <t>300661</t>
  </si>
  <si>
    <t>002767</t>
  </si>
  <si>
    <t>603639</t>
  </si>
  <si>
    <t>600525</t>
  </si>
  <si>
    <t>300369</t>
  </si>
  <si>
    <t>600323</t>
  </si>
  <si>
    <t>600183</t>
  </si>
  <si>
    <t>002865</t>
  </si>
  <si>
    <t>002071</t>
  </si>
  <si>
    <t>002405</t>
  </si>
  <si>
    <t>300134</t>
  </si>
  <si>
    <t>000607</t>
  </si>
  <si>
    <t>600487</t>
  </si>
  <si>
    <t>600267</t>
  </si>
  <si>
    <t>600308</t>
  </si>
  <si>
    <t>300555</t>
  </si>
  <si>
    <t>300545</t>
  </si>
  <si>
    <t>300052</t>
  </si>
  <si>
    <t>603606</t>
  </si>
  <si>
    <t>603496</t>
  </si>
  <si>
    <t>002860</t>
  </si>
  <si>
    <t>603096</t>
  </si>
  <si>
    <t>603871</t>
  </si>
  <si>
    <t>600233</t>
  </si>
  <si>
    <t>300581</t>
  </si>
  <si>
    <t>603655</t>
  </si>
  <si>
    <t>001965</t>
  </si>
  <si>
    <t>603993</t>
  </si>
  <si>
    <t>601108</t>
  </si>
  <si>
    <t>600148</t>
  </si>
  <si>
    <t>300129</t>
  </si>
  <si>
    <t>300673</t>
  </si>
  <si>
    <t>300628</t>
  </si>
  <si>
    <t>002338</t>
  </si>
  <si>
    <t>000918</t>
  </si>
  <si>
    <t>000099</t>
  </si>
  <si>
    <t>603817</t>
  </si>
  <si>
    <t>603630</t>
  </si>
  <si>
    <t>603186</t>
  </si>
  <si>
    <t>300401</t>
  </si>
  <si>
    <t>300223</t>
  </si>
  <si>
    <t>002491</t>
  </si>
  <si>
    <t>002347</t>
  </si>
  <si>
    <t>603976</t>
  </si>
  <si>
    <t>300021</t>
  </si>
  <si>
    <t>002469</t>
  </si>
  <si>
    <t>002421</t>
  </si>
  <si>
    <t>601811</t>
  </si>
  <si>
    <t>600882</t>
  </si>
  <si>
    <t>300148</t>
  </si>
  <si>
    <t>002793</t>
  </si>
  <si>
    <t>603517</t>
  </si>
  <si>
    <t>600866</t>
  </si>
  <si>
    <t>600315</t>
  </si>
  <si>
    <t>300679</t>
  </si>
  <si>
    <t>300177</t>
  </si>
  <si>
    <t>300158</t>
  </si>
  <si>
    <t>002254</t>
  </si>
  <si>
    <t>603618</t>
  </si>
  <si>
    <t>603223</t>
  </si>
  <si>
    <t>603056</t>
  </si>
  <si>
    <t>002698</t>
  </si>
  <si>
    <t>000090</t>
  </si>
  <si>
    <t>603866</t>
  </si>
  <si>
    <t>300570</t>
  </si>
  <si>
    <t>000596</t>
  </si>
  <si>
    <t>603358</t>
  </si>
  <si>
    <t>600979</t>
  </si>
  <si>
    <t>600570</t>
  </si>
  <si>
    <t>002345</t>
  </si>
  <si>
    <t>601188</t>
  </si>
  <si>
    <t>002468</t>
  </si>
  <si>
    <t>300123</t>
  </si>
  <si>
    <t>603200</t>
  </si>
  <si>
    <t>300622</t>
  </si>
  <si>
    <t>002513</t>
  </si>
  <si>
    <t>603933</t>
  </si>
  <si>
    <t>603799</t>
  </si>
  <si>
    <t>603638</t>
  </si>
  <si>
    <t>300424</t>
  </si>
  <si>
    <t>002705</t>
  </si>
  <si>
    <t>603970</t>
  </si>
  <si>
    <t>300618</t>
  </si>
  <si>
    <t>002153</t>
  </si>
  <si>
    <t>002127</t>
  </si>
  <si>
    <t>603005</t>
  </si>
  <si>
    <t>601633</t>
  </si>
  <si>
    <t>000725</t>
  </si>
  <si>
    <t>000501</t>
  </si>
  <si>
    <t>600636</t>
  </si>
  <si>
    <t>300739</t>
  </si>
  <si>
    <t>300681</t>
  </si>
  <si>
    <t>300383</t>
  </si>
  <si>
    <t>300315</t>
  </si>
  <si>
    <t>603903</t>
  </si>
  <si>
    <t>300256</t>
  </si>
  <si>
    <t>002614</t>
  </si>
  <si>
    <t>002115</t>
  </si>
  <si>
    <t>603042</t>
  </si>
  <si>
    <t>601788</t>
  </si>
  <si>
    <t>600677</t>
  </si>
  <si>
    <t>000948</t>
  </si>
  <si>
    <t>603580</t>
  </si>
  <si>
    <t>300565</t>
  </si>
  <si>
    <t>300513</t>
  </si>
  <si>
    <t>002156</t>
  </si>
  <si>
    <t>600682</t>
  </si>
  <si>
    <t>300292</t>
  </si>
  <si>
    <t>002229</t>
  </si>
  <si>
    <t>300381</t>
  </si>
  <si>
    <t>300282</t>
  </si>
  <si>
    <t>000151</t>
  </si>
  <si>
    <t>603712</t>
  </si>
  <si>
    <t>600754</t>
  </si>
  <si>
    <t>600006</t>
  </si>
  <si>
    <t>002563</t>
  </si>
  <si>
    <t>002244</t>
  </si>
  <si>
    <t>603912</t>
  </si>
  <si>
    <t>300552</t>
  </si>
  <si>
    <t>002313</t>
  </si>
  <si>
    <t>002148</t>
  </si>
  <si>
    <t>603165</t>
  </si>
  <si>
    <t>601298</t>
  </si>
  <si>
    <t>601128</t>
  </si>
  <si>
    <t>603822</t>
  </si>
  <si>
    <t>603508</t>
  </si>
  <si>
    <t>600161</t>
  </si>
  <si>
    <t>300482</t>
  </si>
  <si>
    <t>300203</t>
  </si>
  <si>
    <t>000539</t>
  </si>
  <si>
    <t>000069</t>
  </si>
  <si>
    <t>300561</t>
  </si>
  <si>
    <t>002304</t>
  </si>
  <si>
    <t>603683</t>
  </si>
  <si>
    <t>603558</t>
  </si>
  <si>
    <t>603259</t>
  </si>
  <si>
    <t>601688</t>
  </si>
  <si>
    <t>600105</t>
  </si>
  <si>
    <t>002583</t>
  </si>
  <si>
    <t>000727</t>
  </si>
  <si>
    <t>603738</t>
  </si>
  <si>
    <t>603031</t>
  </si>
  <si>
    <t>600704</t>
  </si>
  <si>
    <t>300327</t>
  </si>
  <si>
    <t>601028</t>
  </si>
  <si>
    <t>300236</t>
  </si>
  <si>
    <t>002760</t>
  </si>
  <si>
    <t>002399</t>
  </si>
  <si>
    <t>600703</t>
  </si>
  <si>
    <t>601058</t>
  </si>
  <si>
    <t>300671</t>
  </si>
  <si>
    <t>002560</t>
  </si>
  <si>
    <t>002478</t>
  </si>
  <si>
    <t>000839</t>
  </si>
  <si>
    <t>300403</t>
  </si>
  <si>
    <t>000636</t>
  </si>
  <si>
    <t>000050</t>
  </si>
  <si>
    <t>300525</t>
  </si>
  <si>
    <t>601689</t>
  </si>
  <si>
    <t>600522</t>
  </si>
  <si>
    <t>000829</t>
  </si>
  <si>
    <t>000610</t>
  </si>
  <si>
    <t>300281</t>
  </si>
  <si>
    <t>002296</t>
  </si>
  <si>
    <t>603920</t>
  </si>
  <si>
    <t>603214</t>
  </si>
  <si>
    <t>600577</t>
  </si>
  <si>
    <t>300232</t>
  </si>
  <si>
    <t>300136</t>
  </si>
  <si>
    <t>000999</t>
  </si>
  <si>
    <t>603711</t>
  </si>
  <si>
    <t>600127</t>
  </si>
  <si>
    <t>600052</t>
  </si>
  <si>
    <t>300415</t>
  </si>
  <si>
    <t>000901</t>
  </si>
  <si>
    <t>000065</t>
  </si>
  <si>
    <t>300509</t>
  </si>
  <si>
    <t>002013</t>
  </si>
  <si>
    <t>603988</t>
  </si>
  <si>
    <t>603099</t>
  </si>
  <si>
    <t>600887</t>
  </si>
  <si>
    <t>002686</t>
  </si>
  <si>
    <t>002123</t>
  </si>
  <si>
    <t>600809</t>
  </si>
  <si>
    <t>600100</t>
  </si>
  <si>
    <t>300433</t>
  </si>
  <si>
    <t>300429</t>
  </si>
  <si>
    <t>002209</t>
  </si>
  <si>
    <t>601992</t>
  </si>
  <si>
    <t>000885</t>
  </si>
  <si>
    <t>603709</t>
  </si>
  <si>
    <t>603258</t>
  </si>
  <si>
    <t>600036</t>
  </si>
  <si>
    <t>300651</t>
  </si>
  <si>
    <t>002044</t>
  </si>
  <si>
    <t>603660</t>
  </si>
  <si>
    <t>600550</t>
  </si>
  <si>
    <t>300711</t>
  </si>
  <si>
    <t>300589</t>
  </si>
  <si>
    <t>300328</t>
  </si>
  <si>
    <t>002380</t>
  </si>
  <si>
    <t>600710</t>
  </si>
  <si>
    <t>600633</t>
  </si>
  <si>
    <t>600243</t>
  </si>
  <si>
    <t>601881</t>
  </si>
  <si>
    <t>600903</t>
  </si>
  <si>
    <t>600845</t>
  </si>
  <si>
    <t>300672</t>
  </si>
  <si>
    <t>300447</t>
  </si>
  <si>
    <t>300321</t>
  </si>
  <si>
    <t>002457</t>
  </si>
  <si>
    <t>000016</t>
  </si>
  <si>
    <t>603328</t>
  </si>
  <si>
    <t>603177</t>
  </si>
  <si>
    <t>600353</t>
  </si>
  <si>
    <t>600198</t>
  </si>
  <si>
    <t>002811</t>
  </si>
  <si>
    <t>002688</t>
  </si>
  <si>
    <t>002546</t>
  </si>
  <si>
    <t>600749</t>
  </si>
  <si>
    <t>002623</t>
  </si>
  <si>
    <t>002185</t>
  </si>
  <si>
    <t>603299</t>
  </si>
  <si>
    <t>300590</t>
  </si>
  <si>
    <t>300394</t>
  </si>
  <si>
    <t>300115</t>
  </si>
  <si>
    <t>000889</t>
  </si>
  <si>
    <t>603098</t>
  </si>
  <si>
    <t>601377</t>
  </si>
  <si>
    <t>300634</t>
  </si>
  <si>
    <t>002349</t>
  </si>
  <si>
    <t>000801</t>
  </si>
  <si>
    <t>000759</t>
  </si>
  <si>
    <t>601138</t>
  </si>
  <si>
    <t>600068</t>
  </si>
  <si>
    <t>300404</t>
  </si>
  <si>
    <t>002635</t>
  </si>
  <si>
    <t>000058</t>
  </si>
  <si>
    <t>300547</t>
  </si>
  <si>
    <t>300120</t>
  </si>
  <si>
    <t>000023</t>
  </si>
  <si>
    <t>601933</t>
  </si>
  <si>
    <t>002368</t>
  </si>
  <si>
    <t>603656</t>
  </si>
  <si>
    <t>300248</t>
  </si>
  <si>
    <t>002941</t>
  </si>
  <si>
    <t>002786</t>
  </si>
  <si>
    <t>000828</t>
  </si>
  <si>
    <t>300045</t>
  </si>
  <si>
    <t>000987</t>
  </si>
  <si>
    <t>603311</t>
  </si>
  <si>
    <t>002802</t>
  </si>
  <si>
    <t>000062</t>
  </si>
  <si>
    <t>603679</t>
  </si>
  <si>
    <t>601098</t>
  </si>
  <si>
    <t>300530</t>
  </si>
  <si>
    <t>002866</t>
  </si>
  <si>
    <t>000831</t>
  </si>
  <si>
    <t>600584</t>
  </si>
  <si>
    <t>600316</t>
  </si>
  <si>
    <t>300113</t>
  </si>
  <si>
    <t>002795</t>
  </si>
  <si>
    <t>002409</t>
  </si>
  <si>
    <t>300627</t>
  </si>
  <si>
    <t>002142</t>
  </si>
  <si>
    <t>601877</t>
  </si>
  <si>
    <t>300600</t>
  </si>
  <si>
    <t>300003</t>
  </si>
  <si>
    <t>002938</t>
  </si>
  <si>
    <t>002850</t>
  </si>
  <si>
    <t>603977</t>
  </si>
  <si>
    <t>603699</t>
  </si>
  <si>
    <t>603527</t>
  </si>
  <si>
    <t>603429</t>
  </si>
  <si>
    <t>603029</t>
  </si>
  <si>
    <t>601989</t>
  </si>
  <si>
    <t>601975</t>
  </si>
  <si>
    <t>601200</t>
  </si>
  <si>
    <t>601007</t>
  </si>
  <si>
    <t>601002</t>
  </si>
  <si>
    <t>600958</t>
  </si>
  <si>
    <t>600909</t>
  </si>
  <si>
    <t>600855</t>
  </si>
  <si>
    <t>600667</t>
  </si>
  <si>
    <t>600517</t>
  </si>
  <si>
    <t>600392</t>
  </si>
  <si>
    <t>600391</t>
  </si>
  <si>
    <t>600348</t>
  </si>
  <si>
    <t>600343</t>
  </si>
  <si>
    <t>600237</t>
  </si>
  <si>
    <t>600221</t>
  </si>
  <si>
    <t>600173</t>
  </si>
  <si>
    <t>600163</t>
  </si>
  <si>
    <t>600150</t>
  </si>
  <si>
    <t>600106</t>
  </si>
  <si>
    <t>600103</t>
  </si>
  <si>
    <t>300729</t>
  </si>
  <si>
    <t>300706</t>
  </si>
  <si>
    <t>300678</t>
  </si>
  <si>
    <t>300649</t>
  </si>
  <si>
    <t>300576</t>
  </si>
  <si>
    <t>300514</t>
  </si>
  <si>
    <t>300496</t>
  </si>
  <si>
    <t>300492</t>
  </si>
  <si>
    <t>300359</t>
  </si>
  <si>
    <t>300333</t>
  </si>
  <si>
    <t>300330</t>
  </si>
  <si>
    <t>300312</t>
  </si>
  <si>
    <t>300266</t>
  </si>
  <si>
    <t>300254</t>
  </si>
  <si>
    <t>300218</t>
  </si>
  <si>
    <t>300188</t>
  </si>
  <si>
    <t>300185</t>
  </si>
  <si>
    <t>300176</t>
  </si>
  <si>
    <t>300168</t>
  </si>
  <si>
    <t>300140</t>
  </si>
  <si>
    <t>300126</t>
  </si>
  <si>
    <t>300124</t>
  </si>
  <si>
    <t>300094</t>
  </si>
  <si>
    <t>300076</t>
  </si>
  <si>
    <t>300069</t>
  </si>
  <si>
    <t>002885</t>
  </si>
  <si>
    <t>002812</t>
  </si>
  <si>
    <t>002782</t>
  </si>
  <si>
    <t>002706</t>
  </si>
  <si>
    <t>002692</t>
  </si>
  <si>
    <t>002689</t>
  </si>
  <si>
    <t>002682</t>
  </si>
  <si>
    <t>002632</t>
  </si>
  <si>
    <t>002625</t>
  </si>
  <si>
    <t>002616</t>
  </si>
  <si>
    <t>002615</t>
  </si>
  <si>
    <t>002610</t>
  </si>
  <si>
    <t>002551</t>
  </si>
  <si>
    <t>002536</t>
  </si>
  <si>
    <t>002430</t>
  </si>
  <si>
    <t>002426</t>
  </si>
  <si>
    <t>002402</t>
  </si>
  <si>
    <t>002392</t>
  </si>
  <si>
    <t>002391</t>
  </si>
  <si>
    <t>002327</t>
  </si>
  <si>
    <t>002291</t>
  </si>
  <si>
    <t>002269</t>
  </si>
  <si>
    <t>002245</t>
  </si>
  <si>
    <t>002241</t>
  </si>
  <si>
    <t>002224</t>
  </si>
  <si>
    <t>002205</t>
  </si>
  <si>
    <t>002202</t>
  </si>
  <si>
    <t>002140</t>
  </si>
  <si>
    <t>002121</t>
  </si>
  <si>
    <t>002088</t>
  </si>
  <si>
    <t>002064</t>
  </si>
  <si>
    <t>002023</t>
  </si>
  <si>
    <t>000977</t>
  </si>
  <si>
    <t>000958</t>
  </si>
  <si>
    <t>000902</t>
  </si>
  <si>
    <t>000800</t>
  </si>
  <si>
    <t>000755</t>
  </si>
  <si>
    <t>000733</t>
  </si>
  <si>
    <t>000608</t>
  </si>
  <si>
    <t>000592</t>
  </si>
  <si>
    <t>000530</t>
  </si>
  <si>
    <t>000503</t>
  </si>
  <si>
    <t>000430</t>
  </si>
  <si>
    <t>000037</t>
  </si>
  <si>
    <t>000006</t>
  </si>
  <si>
    <t>000004</t>
  </si>
  <si>
    <t>300724</t>
  </si>
  <si>
    <t>300656</t>
  </si>
  <si>
    <t>002819</t>
  </si>
  <si>
    <t>002729</t>
  </si>
  <si>
    <t>603396</t>
  </si>
  <si>
    <t>300385</t>
  </si>
  <si>
    <t>002873</t>
  </si>
  <si>
    <t>002179</t>
  </si>
  <si>
    <t>603926</t>
  </si>
  <si>
    <t>603518</t>
  </si>
  <si>
    <t>300396</t>
  </si>
  <si>
    <t>002462</t>
  </si>
  <si>
    <t>603566</t>
  </si>
  <si>
    <t>603315</t>
  </si>
  <si>
    <t>603088</t>
  </si>
  <si>
    <t>300442</t>
  </si>
  <si>
    <t>002895</t>
  </si>
  <si>
    <t>002051</t>
  </si>
  <si>
    <t>603897</t>
  </si>
  <si>
    <t>600980</t>
  </si>
  <si>
    <t>002768</t>
  </si>
  <si>
    <t>002040</t>
  </si>
  <si>
    <t>600588</t>
  </si>
  <si>
    <t>300587</t>
  </si>
  <si>
    <t>300531</t>
  </si>
  <si>
    <t>300078</t>
  </si>
  <si>
    <t>300015</t>
  </si>
  <si>
    <t>002749</t>
  </si>
  <si>
    <t>002394</t>
  </si>
  <si>
    <t>603889</t>
  </si>
  <si>
    <t>300271</t>
  </si>
  <si>
    <t>300100</t>
  </si>
  <si>
    <t>000576</t>
  </si>
  <si>
    <t>000089</t>
  </si>
  <si>
    <t>603456</t>
  </si>
  <si>
    <t>601882</t>
  </si>
  <si>
    <t>600753</t>
  </si>
  <si>
    <t>600389</t>
  </si>
  <si>
    <t>300620</t>
  </si>
  <si>
    <t>300098</t>
  </si>
  <si>
    <t>002840</t>
  </si>
  <si>
    <t>002129</t>
  </si>
  <si>
    <t>603131</t>
  </si>
  <si>
    <t>603116</t>
  </si>
  <si>
    <t>600073</t>
  </si>
  <si>
    <t>300715</t>
  </si>
  <si>
    <t>300707</t>
  </si>
  <si>
    <t>300511</t>
  </si>
  <si>
    <t>300153</t>
  </si>
  <si>
    <t>002748</t>
  </si>
  <si>
    <t>002731</t>
  </si>
  <si>
    <t>600476</t>
  </si>
  <si>
    <t>300319</t>
  </si>
  <si>
    <t>002278</t>
  </si>
  <si>
    <t>002216</t>
  </si>
  <si>
    <t>002003</t>
  </si>
  <si>
    <t>000703</t>
  </si>
  <si>
    <t>603858</t>
  </si>
  <si>
    <t>601901</t>
  </si>
  <si>
    <t>600879</t>
  </si>
  <si>
    <t>600770</t>
  </si>
  <si>
    <t>600590</t>
  </si>
  <si>
    <t>600235</t>
  </si>
  <si>
    <t>300610</t>
  </si>
  <si>
    <t>000783</t>
  </si>
  <si>
    <t>000711</t>
  </si>
  <si>
    <t>603356</t>
  </si>
  <si>
    <t>600050</t>
  </si>
  <si>
    <t>300349</t>
  </si>
  <si>
    <t>300215</t>
  </si>
  <si>
    <t>300102</t>
  </si>
  <si>
    <t>002687</t>
  </si>
  <si>
    <t>002357</t>
  </si>
  <si>
    <t>002286</t>
  </si>
  <si>
    <t>002056</t>
  </si>
  <si>
    <t>603999</t>
  </si>
  <si>
    <t>600583</t>
  </si>
  <si>
    <t>600104</t>
  </si>
  <si>
    <t>300399</t>
  </si>
  <si>
    <t>002580</t>
  </si>
  <si>
    <t>002416</t>
  </si>
  <si>
    <t>000890</t>
  </si>
  <si>
    <t>000025</t>
  </si>
  <si>
    <t>603698</t>
  </si>
  <si>
    <t>603337</t>
  </si>
  <si>
    <t>600338</t>
  </si>
  <si>
    <t>300723</t>
  </si>
  <si>
    <t>002946</t>
  </si>
  <si>
    <t>002388</t>
  </si>
  <si>
    <t>002094</t>
  </si>
  <si>
    <t>000301</t>
  </si>
  <si>
    <t>603377</t>
  </si>
  <si>
    <t>600705</t>
  </si>
  <si>
    <t>600552</t>
  </si>
  <si>
    <t>002579</t>
  </si>
  <si>
    <t>002261</t>
  </si>
  <si>
    <t>000651</t>
  </si>
  <si>
    <t>601228</t>
  </si>
  <si>
    <t>600585</t>
  </si>
  <si>
    <t>000676</t>
  </si>
  <si>
    <t>603556</t>
  </si>
  <si>
    <t>603378</t>
  </si>
  <si>
    <t>603039</t>
  </si>
  <si>
    <t>603033</t>
  </si>
  <si>
    <t>603016</t>
  </si>
  <si>
    <t>600597</t>
  </si>
  <si>
    <t>600497</t>
  </si>
  <si>
    <t>600297</t>
  </si>
  <si>
    <t>300611</t>
  </si>
  <si>
    <t>300402</t>
  </si>
  <si>
    <t>300295</t>
  </si>
  <si>
    <t>002317</t>
  </si>
  <si>
    <t>603667</t>
  </si>
  <si>
    <t>300377</t>
  </si>
  <si>
    <t>300253</t>
  </si>
  <si>
    <t>002717</t>
  </si>
  <si>
    <t>603855</t>
  </si>
  <si>
    <t>603118</t>
  </si>
  <si>
    <t>600433</t>
  </si>
  <si>
    <t>300477</t>
  </si>
  <si>
    <t>002935</t>
  </si>
  <si>
    <t>002746</t>
  </si>
  <si>
    <t>002735</t>
  </si>
  <si>
    <t>002383</t>
  </si>
  <si>
    <t>000961</t>
  </si>
  <si>
    <t>000686</t>
  </si>
  <si>
    <t>601225</t>
  </si>
  <si>
    <t>601163</t>
  </si>
  <si>
    <t>600973</t>
  </si>
  <si>
    <t>600785</t>
  </si>
  <si>
    <t>002212</t>
  </si>
  <si>
    <t>002186</t>
  </si>
  <si>
    <t>002128</t>
  </si>
  <si>
    <t>000040</t>
  </si>
  <si>
    <t>603986</t>
  </si>
  <si>
    <t>600135</t>
  </si>
  <si>
    <t>300702</t>
  </si>
  <si>
    <t>002659</t>
  </si>
  <si>
    <t>002486</t>
  </si>
  <si>
    <t>600029</t>
  </si>
  <si>
    <t>002650</t>
  </si>
  <si>
    <t>000998</t>
  </si>
  <si>
    <t>603787</t>
  </si>
  <si>
    <t>600998</t>
  </si>
  <si>
    <t>600039</t>
  </si>
  <si>
    <t>300586</t>
  </si>
  <si>
    <t>002859</t>
  </si>
  <si>
    <t>002481</t>
  </si>
  <si>
    <t>002331</t>
  </si>
  <si>
    <t>002312</t>
  </si>
  <si>
    <t>603966</t>
  </si>
  <si>
    <t>600643</t>
  </si>
  <si>
    <t>600605</t>
  </si>
  <si>
    <t>600311</t>
  </si>
  <si>
    <t>300573</t>
  </si>
  <si>
    <t>002104</t>
  </si>
  <si>
    <t>603278</t>
  </si>
  <si>
    <t>603008</t>
  </si>
  <si>
    <t>601878</t>
  </si>
  <si>
    <t>601390</t>
  </si>
  <si>
    <t>600216</t>
  </si>
  <si>
    <t>300613</t>
  </si>
  <si>
    <t>300495</t>
  </si>
  <si>
    <t>300454</t>
  </si>
  <si>
    <t>300286</t>
  </si>
  <si>
    <t>300255</t>
  </si>
  <si>
    <t>002413</t>
  </si>
  <si>
    <t>000753</t>
  </si>
  <si>
    <t>600835</t>
  </si>
  <si>
    <t>600018</t>
  </si>
  <si>
    <t>300653</t>
  </si>
  <si>
    <t>603728</t>
  </si>
  <si>
    <t>601958</t>
  </si>
  <si>
    <t>600825</t>
  </si>
  <si>
    <t>600109</t>
  </si>
  <si>
    <t>600012</t>
  </si>
  <si>
    <t>002414</t>
  </si>
  <si>
    <t>600876</t>
  </si>
  <si>
    <t>600398</t>
  </si>
  <si>
    <t>600097</t>
  </si>
  <si>
    <t>300730</t>
  </si>
  <si>
    <t>300338</t>
  </si>
  <si>
    <t>300131</t>
  </si>
  <si>
    <t>600962</t>
  </si>
  <si>
    <t>600619</t>
  </si>
  <si>
    <t>600292</t>
  </si>
  <si>
    <t>002448</t>
  </si>
  <si>
    <t>000729</t>
  </si>
  <si>
    <t>000529</t>
  </si>
  <si>
    <t>601518</t>
  </si>
  <si>
    <t>601158</t>
  </si>
  <si>
    <t>600814</t>
  </si>
  <si>
    <t>300626</t>
  </si>
  <si>
    <t>300405</t>
  </si>
  <si>
    <t>300172</t>
  </si>
  <si>
    <t>002891</t>
  </si>
  <si>
    <t>001872</t>
  </si>
  <si>
    <t>000861</t>
  </si>
  <si>
    <t>000550</t>
  </si>
  <si>
    <t>000544</t>
  </si>
  <si>
    <t>601727</t>
  </si>
  <si>
    <t>601229</t>
  </si>
  <si>
    <t>300716</t>
  </si>
  <si>
    <t>300599</t>
  </si>
  <si>
    <t>300088</t>
  </si>
  <si>
    <t>002543</t>
  </si>
  <si>
    <t>002533</t>
  </si>
  <si>
    <t>002451</t>
  </si>
  <si>
    <t>603885</t>
  </si>
  <si>
    <t>600863</t>
  </si>
  <si>
    <t>600397</t>
  </si>
  <si>
    <t>300660</t>
  </si>
  <si>
    <t>002520</t>
  </si>
  <si>
    <t>002211</t>
  </si>
  <si>
    <t>002173</t>
  </si>
  <si>
    <t>002065</t>
  </si>
  <si>
    <t>000767</t>
  </si>
  <si>
    <t>000011</t>
  </si>
  <si>
    <t>603680</t>
  </si>
  <si>
    <t>603369</t>
  </si>
  <si>
    <t>603333</t>
  </si>
  <si>
    <t>601222</t>
  </si>
  <si>
    <t>600851</t>
  </si>
  <si>
    <t>600395</t>
  </si>
  <si>
    <t>600260</t>
  </si>
  <si>
    <t>300219</t>
  </si>
  <si>
    <t>002847</t>
  </si>
  <si>
    <t>603578</t>
  </si>
  <si>
    <t>300501</t>
  </si>
  <si>
    <t>300231</t>
  </si>
  <si>
    <t>300049</t>
  </si>
  <si>
    <t>002651</t>
  </si>
  <si>
    <t>002496</t>
  </si>
  <si>
    <t>000603</t>
  </si>
  <si>
    <t>603101</t>
  </si>
  <si>
    <t>300458</t>
  </si>
  <si>
    <t>603615</t>
  </si>
  <si>
    <t>300075</t>
  </si>
  <si>
    <t>000876</t>
  </si>
  <si>
    <t>603192</t>
  </si>
  <si>
    <t>600827</t>
  </si>
  <si>
    <t>600482</t>
  </si>
  <si>
    <t>600327</t>
  </si>
  <si>
    <t>300235</t>
  </si>
  <si>
    <t>300121</t>
  </si>
  <si>
    <t>002678</t>
  </si>
  <si>
    <t>001979</t>
  </si>
  <si>
    <t>603778</t>
  </si>
  <si>
    <t>600549</t>
  </si>
  <si>
    <t>300550</t>
  </si>
  <si>
    <t>300412</t>
  </si>
  <si>
    <t>300054</t>
  </si>
  <si>
    <t>002666</t>
  </si>
  <si>
    <t>300722</t>
  </si>
  <si>
    <t>002674</t>
  </si>
  <si>
    <t>603703</t>
  </si>
  <si>
    <t>603689</t>
  </si>
  <si>
    <t>601606</t>
  </si>
  <si>
    <t>600685</t>
  </si>
  <si>
    <t>600452</t>
  </si>
  <si>
    <t>600131</t>
  </si>
  <si>
    <t>300373</t>
  </si>
  <si>
    <t>002251</t>
  </si>
  <si>
    <t>601101</t>
  </si>
  <si>
    <t>600361</t>
  </si>
  <si>
    <t>300154</t>
  </si>
  <si>
    <t>601890</t>
  </si>
  <si>
    <t>600269</t>
  </si>
  <si>
    <t>600079</t>
  </si>
  <si>
    <t>002599</t>
  </si>
  <si>
    <t>002452</t>
  </si>
  <si>
    <t>603979</t>
  </si>
  <si>
    <t>603629</t>
  </si>
  <si>
    <t>603387</t>
  </si>
  <si>
    <t>603348</t>
  </si>
  <si>
    <t>603012</t>
  </si>
  <si>
    <t>601636</t>
  </si>
  <si>
    <t>600380</t>
  </si>
  <si>
    <t>600287</t>
  </si>
  <si>
    <t>600280</t>
  </si>
  <si>
    <t>600130</t>
  </si>
  <si>
    <t>300631</t>
  </si>
  <si>
    <t>002669</t>
  </si>
  <si>
    <t>002535</t>
  </si>
  <si>
    <t>603898</t>
  </si>
  <si>
    <t>603589</t>
  </si>
  <si>
    <t>603167</t>
  </si>
  <si>
    <t>603100</t>
  </si>
  <si>
    <t>002343</t>
  </si>
  <si>
    <t>000650</t>
  </si>
  <si>
    <t>603669</t>
  </si>
  <si>
    <t>603321</t>
  </si>
  <si>
    <t>603277</t>
  </si>
  <si>
    <t>600363</t>
  </si>
  <si>
    <t>300750</t>
  </si>
  <si>
    <t>002234</t>
  </si>
  <si>
    <t>601666</t>
  </si>
  <si>
    <t>601600</t>
  </si>
  <si>
    <t>002732</t>
  </si>
  <si>
    <t>002248</t>
  </si>
  <si>
    <t>603486</t>
  </si>
  <si>
    <t>603458</t>
  </si>
  <si>
    <t>601818</t>
  </si>
  <si>
    <t>300625</t>
  </si>
  <si>
    <t>300623</t>
  </si>
  <si>
    <t>300505</t>
  </si>
  <si>
    <t>300459</t>
  </si>
  <si>
    <t>300316</t>
  </si>
  <si>
    <t>002471</t>
  </si>
  <si>
    <t>600123</t>
  </si>
  <si>
    <t>300650</t>
  </si>
  <si>
    <t>300314</t>
  </si>
  <si>
    <t>300133</t>
  </si>
  <si>
    <t>002237</t>
  </si>
  <si>
    <t>002014</t>
  </si>
  <si>
    <t>000996</t>
  </si>
  <si>
    <t>000838</t>
  </si>
  <si>
    <t>603800</t>
  </si>
  <si>
    <t>603283</t>
  </si>
  <si>
    <t>600537</t>
  </si>
  <si>
    <t>600390</t>
  </si>
  <si>
    <t>300557</t>
  </si>
  <si>
    <t>002497</t>
  </si>
  <si>
    <t>002455</t>
  </si>
  <si>
    <t>000617</t>
  </si>
  <si>
    <t>000581</t>
  </si>
  <si>
    <t>603595</t>
  </si>
  <si>
    <t>603178</t>
  </si>
  <si>
    <t>600523</t>
  </si>
  <si>
    <t>600022</t>
  </si>
  <si>
    <t>300334</t>
  </si>
  <si>
    <t>300097</t>
  </si>
  <si>
    <t>002545</t>
  </si>
  <si>
    <t>603985</t>
  </si>
  <si>
    <t>601900</t>
  </si>
  <si>
    <t>600642</t>
  </si>
  <si>
    <t>300479</t>
  </si>
  <si>
    <t>300473</t>
  </si>
  <si>
    <t>300155</t>
  </si>
  <si>
    <t>002328</t>
  </si>
  <si>
    <t>002151</t>
  </si>
  <si>
    <t>002066</t>
  </si>
  <si>
    <t>000012</t>
  </si>
  <si>
    <t>000002</t>
  </si>
  <si>
    <t>603603</t>
  </si>
  <si>
    <t>600894</t>
  </si>
  <si>
    <t>300027</t>
  </si>
  <si>
    <t>002933</t>
  </si>
  <si>
    <t>002326</t>
  </si>
  <si>
    <t>002321</t>
  </si>
  <si>
    <t>002270</t>
  </si>
  <si>
    <t>603386</t>
  </si>
  <si>
    <t>603179</t>
  </si>
  <si>
    <t>600176</t>
  </si>
  <si>
    <t>300350</t>
  </si>
  <si>
    <t>300284</t>
  </si>
  <si>
    <t>300180</t>
  </si>
  <si>
    <t>002703</t>
  </si>
  <si>
    <t>002647</t>
  </si>
  <si>
    <t>002506</t>
  </si>
  <si>
    <t>002389</t>
  </si>
  <si>
    <t>603989</t>
  </si>
  <si>
    <t>603758</t>
  </si>
  <si>
    <t>601899</t>
  </si>
  <si>
    <t>601211</t>
  </si>
  <si>
    <t>600310</t>
  </si>
  <si>
    <t>300619</t>
  </si>
  <si>
    <t>300368</t>
  </si>
  <si>
    <t>300224</t>
  </si>
  <si>
    <t>300072</t>
  </si>
  <si>
    <t>002435</t>
  </si>
  <si>
    <t>002203</t>
  </si>
  <si>
    <t>600594</t>
  </si>
  <si>
    <t>300726</t>
  </si>
  <si>
    <t>300657</t>
  </si>
  <si>
    <t>300617</t>
  </si>
  <si>
    <t>300549</t>
  </si>
  <si>
    <t>601808</t>
  </si>
  <si>
    <t>601799</t>
  </si>
  <si>
    <t>600984</t>
  </si>
  <si>
    <t>600063</t>
  </si>
  <si>
    <t>300520</t>
  </si>
  <si>
    <t>300250</t>
  </si>
  <si>
    <t>002459</t>
  </si>
  <si>
    <t>002081</t>
  </si>
  <si>
    <t>000960</t>
  </si>
  <si>
    <t>000778</t>
  </si>
  <si>
    <t>603757</t>
  </si>
  <si>
    <t>603139</t>
  </si>
  <si>
    <t>601258</t>
  </si>
  <si>
    <t>600067</t>
  </si>
  <si>
    <t>300551</t>
  </si>
  <si>
    <t>300127</t>
  </si>
  <si>
    <t>002825</t>
  </si>
  <si>
    <t>002815</t>
  </si>
  <si>
    <t>002408</t>
  </si>
  <si>
    <t>000796</t>
  </si>
  <si>
    <t>000554</t>
  </si>
  <si>
    <t>000060</t>
  </si>
  <si>
    <t>603726</t>
  </si>
  <si>
    <t>601186</t>
  </si>
  <si>
    <t>601001</t>
  </si>
  <si>
    <t>600372</t>
  </si>
  <si>
    <t>300460</t>
  </si>
  <si>
    <t>300370</t>
  </si>
  <si>
    <t>300212</t>
  </si>
  <si>
    <t>300050</t>
  </si>
  <si>
    <t>002646</t>
  </si>
  <si>
    <t>002406</t>
  </si>
  <si>
    <t>002022</t>
  </si>
  <si>
    <t>600729</t>
  </si>
  <si>
    <t>300592</t>
  </si>
  <si>
    <t>300575</t>
  </si>
  <si>
    <t>300474</t>
  </si>
  <si>
    <t>002517</t>
  </si>
  <si>
    <t>002510</t>
  </si>
  <si>
    <t>002404</t>
  </si>
  <si>
    <t>002215</t>
  </si>
  <si>
    <t>000970</t>
  </si>
  <si>
    <t>600469</t>
  </si>
  <si>
    <t>600258</t>
  </si>
  <si>
    <t>300680</t>
  </si>
  <si>
    <t>300363</t>
  </si>
  <si>
    <t>300066</t>
  </si>
  <si>
    <t>002258</t>
  </si>
  <si>
    <t>000155</t>
  </si>
  <si>
    <t>300441</t>
  </si>
  <si>
    <t>300101</t>
  </si>
  <si>
    <t>300038</t>
  </si>
  <si>
    <t>002807</t>
  </si>
  <si>
    <t>002206</t>
  </si>
  <si>
    <t>000045</t>
  </si>
  <si>
    <t>603568</t>
  </si>
  <si>
    <t>603506</t>
  </si>
  <si>
    <t>601139</t>
  </si>
  <si>
    <t>600694</t>
  </si>
  <si>
    <t>600122</t>
  </si>
  <si>
    <t>300389</t>
  </si>
  <si>
    <t>300304</t>
  </si>
  <si>
    <t>002763</t>
  </si>
  <si>
    <t>000983</t>
  </si>
  <si>
    <t>000903</t>
  </si>
  <si>
    <t>000415</t>
  </si>
  <si>
    <t>000008</t>
  </si>
  <si>
    <t>603298</t>
  </si>
  <si>
    <t>603232</t>
  </si>
  <si>
    <t>603189</t>
  </si>
  <si>
    <t>601375</t>
  </si>
  <si>
    <t>300427</t>
  </si>
  <si>
    <t>002797</t>
  </si>
  <si>
    <t>002087</t>
  </si>
  <si>
    <t>603117</t>
  </si>
  <si>
    <t>600784</t>
  </si>
  <si>
    <t>300636</t>
  </si>
  <si>
    <t>300302</t>
  </si>
  <si>
    <t>002888</t>
  </si>
  <si>
    <t>002371</t>
  </si>
  <si>
    <t>002062</t>
  </si>
  <si>
    <t>000848</t>
  </si>
  <si>
    <t>000663</t>
  </si>
  <si>
    <t>000413</t>
  </si>
  <si>
    <t>600856</t>
  </si>
  <si>
    <t>600801</t>
  </si>
  <si>
    <t>600693</t>
  </si>
  <si>
    <t>600503</t>
  </si>
  <si>
    <t>600367</t>
  </si>
  <si>
    <t>300276</t>
  </si>
  <si>
    <t>300025</t>
  </si>
  <si>
    <t>603026</t>
  </si>
  <si>
    <t>601567</t>
  </si>
  <si>
    <t>601238</t>
  </si>
  <si>
    <t>600444</t>
  </si>
  <si>
    <t>300696</t>
  </si>
  <si>
    <t>300251</t>
  </si>
  <si>
    <t>603331</t>
  </si>
  <si>
    <t>600919</t>
  </si>
  <si>
    <t>300601</t>
  </si>
  <si>
    <t>300297</t>
  </si>
  <si>
    <t>300227</t>
  </si>
  <si>
    <t>002727</t>
  </si>
  <si>
    <t>002640</t>
  </si>
  <si>
    <t>002080</t>
  </si>
  <si>
    <t>000937</t>
  </si>
  <si>
    <t>000815</t>
  </si>
  <si>
    <t>000668</t>
  </si>
  <si>
    <t>603345</t>
  </si>
  <si>
    <t>603078</t>
  </si>
  <si>
    <t>600999</t>
  </si>
  <si>
    <t>300710</t>
  </si>
  <si>
    <t>300293</t>
  </si>
  <si>
    <t>300068</t>
  </si>
  <si>
    <t>300042</t>
  </si>
  <si>
    <t>002875</t>
  </si>
  <si>
    <t>002493</t>
  </si>
  <si>
    <t>002474</t>
  </si>
  <si>
    <t>600897</t>
  </si>
  <si>
    <t>600790</t>
  </si>
  <si>
    <t>002762</t>
  </si>
  <si>
    <t>000591</t>
  </si>
  <si>
    <t>600869</t>
  </si>
  <si>
    <t>600728</t>
  </si>
  <si>
    <t>600051</t>
  </si>
  <si>
    <t>600038</t>
  </si>
  <si>
    <t>600030</t>
  </si>
  <si>
    <t>600025</t>
  </si>
  <si>
    <t>600015</t>
  </si>
  <si>
    <t>300533</t>
  </si>
  <si>
    <t>300077</t>
  </si>
  <si>
    <t>002344</t>
  </si>
  <si>
    <t>002090</t>
  </si>
  <si>
    <t>603901</t>
  </si>
  <si>
    <t>600884</t>
  </si>
  <si>
    <t>600727</t>
  </si>
  <si>
    <t>600061</t>
  </si>
  <si>
    <t>300365</t>
  </si>
  <si>
    <t>002534</t>
  </si>
  <si>
    <t>600623</t>
  </si>
  <si>
    <t>300416</t>
  </si>
  <si>
    <t>300347</t>
  </si>
  <si>
    <t>000702</t>
  </si>
  <si>
    <t>603663</t>
  </si>
  <si>
    <t>603103</t>
  </si>
  <si>
    <t>600836</t>
  </si>
  <si>
    <t>600369</t>
  </si>
  <si>
    <t>300669</t>
  </si>
  <si>
    <t>300106</t>
  </si>
  <si>
    <t>603718</t>
  </si>
  <si>
    <t>603488</t>
  </si>
  <si>
    <t>601009</t>
  </si>
  <si>
    <t>600603</t>
  </si>
  <si>
    <t>600571</t>
  </si>
  <si>
    <t>600475</t>
  </si>
  <si>
    <t>300384</t>
  </si>
  <si>
    <t>000768</t>
  </si>
  <si>
    <t>000419</t>
  </si>
  <si>
    <t>603238</t>
  </si>
  <si>
    <t>600908</t>
  </si>
  <si>
    <t>300443</t>
  </si>
  <si>
    <t>601838</t>
  </si>
  <si>
    <t>300543</t>
  </si>
  <si>
    <t>300528</t>
  </si>
  <si>
    <t>300503</t>
  </si>
  <si>
    <t>300422</t>
  </si>
  <si>
    <t>002906</t>
  </si>
  <si>
    <t>002739</t>
  </si>
  <si>
    <t>002621</t>
  </si>
  <si>
    <t>002335</t>
  </si>
  <si>
    <t>002137</t>
  </si>
  <si>
    <t>000863</t>
  </si>
  <si>
    <t>603776</t>
  </si>
  <si>
    <t>600977</t>
  </si>
  <si>
    <t>600170</t>
  </si>
  <si>
    <t>600151</t>
  </si>
  <si>
    <t>300697</t>
  </si>
  <si>
    <t>300559</t>
  </si>
  <si>
    <t>002523</t>
  </si>
  <si>
    <t>601169</t>
  </si>
  <si>
    <t>600616</t>
  </si>
  <si>
    <t>600611</t>
  </si>
  <si>
    <t>300277</t>
  </si>
  <si>
    <t>002470</t>
  </si>
  <si>
    <t>002362</t>
  </si>
  <si>
    <t>002124</t>
  </si>
  <si>
    <t>601668</t>
  </si>
  <si>
    <t>300676</t>
  </si>
  <si>
    <t>002913</t>
  </si>
  <si>
    <t>002657</t>
  </si>
  <si>
    <t>002395</t>
  </si>
  <si>
    <t>002256</t>
  </si>
  <si>
    <t>000895</t>
  </si>
  <si>
    <t>000573</t>
  </si>
  <si>
    <t>000498</t>
  </si>
  <si>
    <t>601198</t>
  </si>
  <si>
    <t>600966</t>
  </si>
  <si>
    <t>600714</t>
  </si>
  <si>
    <t>600586</t>
  </si>
  <si>
    <t>600019</t>
  </si>
  <si>
    <t>000567</t>
  </si>
  <si>
    <t>000541</t>
  </si>
  <si>
    <t>601166</t>
  </si>
  <si>
    <t>600933</t>
  </si>
  <si>
    <t>600081</t>
  </si>
  <si>
    <t>300666</t>
  </si>
  <si>
    <t>000758</t>
  </si>
  <si>
    <t>000656</t>
  </si>
  <si>
    <t>600673</t>
  </si>
  <si>
    <t>600663</t>
  </si>
  <si>
    <t>600415</t>
  </si>
  <si>
    <t>300275</t>
  </si>
  <si>
    <t>002789</t>
  </si>
  <si>
    <t>000738</t>
  </si>
  <si>
    <t>600470</t>
  </si>
  <si>
    <t>300463</t>
  </si>
  <si>
    <t>300430</t>
  </si>
  <si>
    <t>002925</t>
  </si>
  <si>
    <t>002519</t>
  </si>
  <si>
    <t>002139</t>
  </si>
  <si>
    <t>002048</t>
  </si>
  <si>
    <t>600231</t>
  </si>
  <si>
    <t>300360</t>
  </si>
  <si>
    <t>300020</t>
  </si>
  <si>
    <t>000088</t>
  </si>
  <si>
    <t>603156</t>
  </si>
  <si>
    <t>600561</t>
  </si>
  <si>
    <t>600303</t>
  </si>
  <si>
    <t>300732</t>
  </si>
  <si>
    <t>300418</t>
  </si>
  <si>
    <t>002352</t>
  </si>
  <si>
    <t>000988</t>
  </si>
  <si>
    <t>000599</t>
  </si>
  <si>
    <t>603199</t>
  </si>
  <si>
    <t>601800</t>
  </si>
  <si>
    <t>600649</t>
  </si>
  <si>
    <t>300700</t>
  </si>
  <si>
    <t>300493</t>
  </si>
  <si>
    <t>300307</t>
  </si>
  <si>
    <t>002442</t>
  </si>
  <si>
    <t>000757</t>
  </si>
  <si>
    <t>000623</t>
  </si>
  <si>
    <t>601619</t>
  </si>
  <si>
    <t>600990</t>
  </si>
  <si>
    <t>600988</t>
  </si>
  <si>
    <t>600629</t>
  </si>
  <si>
    <t>600578</t>
  </si>
  <si>
    <t>300652</t>
  </si>
  <si>
    <t>300488</t>
  </si>
  <si>
    <t>002310</t>
  </si>
  <si>
    <t>000622</t>
  </si>
  <si>
    <t>603688</t>
  </si>
  <si>
    <t>601579</t>
  </si>
  <si>
    <t>300243</t>
  </si>
  <si>
    <t>601126</t>
  </si>
  <si>
    <t>300426</t>
  </si>
  <si>
    <t>300272</t>
  </si>
  <si>
    <t>002778</t>
  </si>
  <si>
    <t>002504</t>
  </si>
  <si>
    <t>002439</t>
  </si>
  <si>
    <t>002375</t>
  </si>
  <si>
    <t>000528</t>
  </si>
  <si>
    <t>601113</t>
  </si>
  <si>
    <t>300375</t>
  </si>
  <si>
    <t>000017</t>
  </si>
  <si>
    <t>603838</t>
  </si>
  <si>
    <t>600926</t>
  </si>
  <si>
    <t>600660</t>
  </si>
  <si>
    <t>600516</t>
  </si>
  <si>
    <t>600185</t>
  </si>
  <si>
    <t>600172</t>
  </si>
  <si>
    <t>300421</t>
  </si>
  <si>
    <t>300175</t>
  </si>
  <si>
    <t>002787</t>
  </si>
  <si>
    <t>002272</t>
  </si>
  <si>
    <t>600893</t>
  </si>
  <si>
    <t>300677</t>
  </si>
  <si>
    <t>300467</t>
  </si>
  <si>
    <t>300335</t>
  </si>
  <si>
    <t>000030</t>
  </si>
  <si>
    <t>603030</t>
  </si>
  <si>
    <t>600761</t>
  </si>
  <si>
    <t>600724</t>
  </si>
  <si>
    <t>600360</t>
  </si>
  <si>
    <t>600320</t>
  </si>
  <si>
    <t>600277</t>
  </si>
  <si>
    <t>600188</t>
  </si>
  <si>
    <t>600078</t>
  </si>
  <si>
    <t>000966</t>
  </si>
  <si>
    <t>000883</t>
  </si>
  <si>
    <t>601998</t>
  </si>
  <si>
    <t>601015</t>
  </si>
  <si>
    <t>600626</t>
  </si>
  <si>
    <t>600362</t>
  </si>
  <si>
    <t>600008</t>
  </si>
  <si>
    <t>002024</t>
  </si>
  <si>
    <t>000712</t>
  </si>
  <si>
    <t>000552</t>
  </si>
  <si>
    <t>603187</t>
  </si>
  <si>
    <t>601898</t>
  </si>
  <si>
    <t>600898</t>
  </si>
  <si>
    <t>300632</t>
  </si>
  <si>
    <t>002196</t>
  </si>
  <si>
    <t>002160</t>
  </si>
  <si>
    <t>000875</t>
  </si>
  <si>
    <t>000688</t>
  </si>
  <si>
    <t>000661</t>
  </si>
  <si>
    <t>603289</t>
  </si>
  <si>
    <t>600965</t>
  </si>
  <si>
    <t>600901</t>
  </si>
  <si>
    <t>600215</t>
  </si>
  <si>
    <t>300455</t>
  </si>
  <si>
    <t>002092</t>
  </si>
  <si>
    <t>002047</t>
  </si>
  <si>
    <t>000880</t>
  </si>
  <si>
    <t>000795</t>
  </si>
  <si>
    <t>600829</t>
  </si>
  <si>
    <t>600661</t>
  </si>
  <si>
    <t>600350</t>
  </si>
  <si>
    <t>600293</t>
  </si>
  <si>
    <t>600169</t>
  </si>
  <si>
    <t>600059</t>
  </si>
  <si>
    <t>002316</t>
  </si>
  <si>
    <t>000731</t>
  </si>
  <si>
    <t>603586</t>
  </si>
  <si>
    <t>601318</t>
  </si>
  <si>
    <t>600743</t>
  </si>
  <si>
    <t>600650</t>
  </si>
  <si>
    <t>300641</t>
  </si>
  <si>
    <t>300024</t>
  </si>
  <si>
    <t>002570</t>
  </si>
  <si>
    <t>002132</t>
  </si>
  <si>
    <t>002097</t>
  </si>
  <si>
    <t>000597</t>
  </si>
  <si>
    <t>603727</t>
  </si>
  <si>
    <t>603303</t>
  </si>
  <si>
    <t>300270</t>
  </si>
  <si>
    <t>002920</t>
  </si>
  <si>
    <t>002833</t>
  </si>
  <si>
    <t>002685</t>
  </si>
  <si>
    <t>002664</t>
  </si>
  <si>
    <t>002645</t>
  </si>
  <si>
    <t>002526</t>
  </si>
  <si>
    <t>002298</t>
  </si>
  <si>
    <t>603050</t>
  </si>
  <si>
    <t>601777</t>
  </si>
  <si>
    <t>601010</t>
  </si>
  <si>
    <t>300230</t>
  </si>
  <si>
    <t>002911</t>
  </si>
  <si>
    <t>002422</t>
  </si>
  <si>
    <t>000423</t>
  </si>
  <si>
    <t>000411</t>
  </si>
  <si>
    <t>603015</t>
  </si>
  <si>
    <t>600739</t>
  </si>
  <si>
    <t>600731</t>
  </si>
  <si>
    <t>300757</t>
  </si>
  <si>
    <t>002683</t>
  </si>
  <si>
    <t>002183</t>
  </si>
  <si>
    <t>002168</t>
  </si>
  <si>
    <t>000488</t>
  </si>
  <si>
    <t>601669</t>
  </si>
  <si>
    <t>600589</t>
  </si>
  <si>
    <t>600118</t>
  </si>
  <si>
    <t>002658</t>
  </si>
  <si>
    <t>002577</t>
  </si>
  <si>
    <t>603318</t>
  </si>
  <si>
    <t>601011</t>
  </si>
  <si>
    <t>600699</t>
  </si>
  <si>
    <t>300439</t>
  </si>
  <si>
    <t>002025</t>
  </si>
  <si>
    <t>000685</t>
  </si>
  <si>
    <t>000019</t>
  </si>
  <si>
    <t>603058</t>
  </si>
  <si>
    <t>601555</t>
  </si>
  <si>
    <t>600997</t>
  </si>
  <si>
    <t>600035</t>
  </si>
  <si>
    <t>600000</t>
  </si>
  <si>
    <t>300733</t>
  </si>
  <si>
    <t>002930</t>
  </si>
  <si>
    <t>002587</t>
  </si>
  <si>
    <t>002540</t>
  </si>
  <si>
    <t>603700</t>
  </si>
  <si>
    <t>601398</t>
  </si>
  <si>
    <t>600162</t>
  </si>
  <si>
    <t>600129</t>
  </si>
  <si>
    <t>002672</t>
  </si>
  <si>
    <t>002661</t>
  </si>
  <si>
    <t>002559</t>
  </si>
  <si>
    <t>002366</t>
  </si>
  <si>
    <t>002169</t>
  </si>
  <si>
    <t>000027</t>
  </si>
  <si>
    <t>601168</t>
  </si>
  <si>
    <t>601117</t>
  </si>
  <si>
    <t>600995</t>
  </si>
  <si>
    <t>600111</t>
  </si>
  <si>
    <t>300166</t>
  </si>
  <si>
    <t>002479</t>
  </si>
  <si>
    <t>002350</t>
  </si>
  <si>
    <t>002218</t>
  </si>
  <si>
    <t>000852</t>
  </si>
  <si>
    <t>000736</t>
  </si>
  <si>
    <t>603357</t>
  </si>
  <si>
    <t>600322</t>
  </si>
  <si>
    <t>300689</t>
  </si>
  <si>
    <t>300366</t>
  </si>
  <si>
    <t>300205</t>
  </si>
  <si>
    <t>300150</t>
  </si>
  <si>
    <t>002718</t>
  </si>
  <si>
    <t>002361</t>
  </si>
  <si>
    <t>002318</t>
  </si>
  <si>
    <t>000546</t>
  </si>
  <si>
    <t>000505</t>
  </si>
  <si>
    <t>603881</t>
  </si>
  <si>
    <t>603637</t>
  </si>
  <si>
    <t>600016</t>
  </si>
  <si>
    <t>600010</t>
  </si>
  <si>
    <t>002441</t>
  </si>
  <si>
    <t>002253</t>
  </si>
  <si>
    <t>000721</t>
  </si>
  <si>
    <t>000662</t>
  </si>
  <si>
    <t>603937</t>
  </si>
  <si>
    <t>600795</t>
  </si>
  <si>
    <t>600702</t>
  </si>
  <si>
    <t>002472</t>
  </si>
  <si>
    <t>002201</t>
  </si>
  <si>
    <t>601996</t>
  </si>
  <si>
    <t>601577</t>
  </si>
  <si>
    <t>600262</t>
  </si>
  <si>
    <t>600125</t>
  </si>
  <si>
    <t>002042</t>
  </si>
  <si>
    <t>000510</t>
  </si>
  <si>
    <t>601595</t>
  </si>
  <si>
    <t>600027</t>
  </si>
  <si>
    <t>300393</t>
  </si>
  <si>
    <t>002575</t>
  </si>
  <si>
    <t>000997</t>
  </si>
  <si>
    <t>000952</t>
  </si>
  <si>
    <t>603773</t>
  </si>
  <si>
    <t>601618</t>
  </si>
  <si>
    <t>600853</t>
  </si>
  <si>
    <t>600573</t>
  </si>
  <si>
    <t>600168</t>
  </si>
  <si>
    <t>300002</t>
  </si>
  <si>
    <t>002283</t>
  </si>
  <si>
    <t>002060</t>
  </si>
  <si>
    <t>000980</t>
  </si>
  <si>
    <t>000333</t>
  </si>
  <si>
    <t>603330</t>
  </si>
  <si>
    <t>603159</t>
  </si>
  <si>
    <t>603111</t>
  </si>
  <si>
    <t>601985</t>
  </si>
  <si>
    <t>600271</t>
  </si>
  <si>
    <t>300237</t>
  </si>
  <si>
    <t>002728</t>
  </si>
  <si>
    <t>002630</t>
  </si>
  <si>
    <t>002454</t>
  </si>
  <si>
    <t>000900</t>
  </si>
  <si>
    <t>601388</t>
  </si>
  <si>
    <t>600628</t>
  </si>
  <si>
    <t>300719</t>
  </si>
  <si>
    <t>002734</t>
  </si>
  <si>
    <t>002561</t>
  </si>
  <si>
    <t>002466</t>
  </si>
  <si>
    <t>002329</t>
  </si>
  <si>
    <t>000926</t>
  </si>
  <si>
    <t>601968</t>
  </si>
  <si>
    <t>600528</t>
  </si>
  <si>
    <t>600033</t>
  </si>
  <si>
    <t>300712</t>
  </si>
  <si>
    <t>300371</t>
  </si>
  <si>
    <t>002943</t>
  </si>
  <si>
    <t>002752</t>
  </si>
  <si>
    <t>002719</t>
  </si>
  <si>
    <t>002174</t>
  </si>
  <si>
    <t>603268</t>
  </si>
  <si>
    <t>601598</t>
  </si>
  <si>
    <t>601366</t>
  </si>
  <si>
    <t>601155</t>
  </si>
  <si>
    <t>600375</t>
  </si>
  <si>
    <t>002839</t>
  </si>
  <si>
    <t>002588</t>
  </si>
  <si>
    <t>002553</t>
  </si>
  <si>
    <t>002550</t>
  </si>
  <si>
    <t>002068</t>
  </si>
  <si>
    <t>000750</t>
  </si>
  <si>
    <t>000630</t>
  </si>
  <si>
    <t>000056</t>
  </si>
  <si>
    <t>000028</t>
  </si>
  <si>
    <t>603628</t>
  </si>
  <si>
    <t>603203</t>
  </si>
  <si>
    <t>600791</t>
  </si>
  <si>
    <t>600750</t>
  </si>
  <si>
    <t>600366</t>
  </si>
  <si>
    <t>600333</t>
  </si>
  <si>
    <t>600113</t>
  </si>
  <si>
    <t>300288</t>
  </si>
  <si>
    <t>002330</t>
  </si>
  <si>
    <t>002322</t>
  </si>
  <si>
    <t>002108</t>
  </si>
  <si>
    <t>002009</t>
  </si>
  <si>
    <t>000001</t>
  </si>
  <si>
    <t>603878</t>
  </si>
  <si>
    <t>603869</t>
  </si>
  <si>
    <t>600675</t>
  </si>
  <si>
    <t>600645</t>
  </si>
  <si>
    <t>600535</t>
  </si>
  <si>
    <t>600225</t>
  </si>
  <si>
    <t>300519</t>
  </si>
  <si>
    <t>300423</t>
  </si>
  <si>
    <t>300326</t>
  </si>
  <si>
    <t>300258</t>
  </si>
  <si>
    <t>002101</t>
  </si>
  <si>
    <t>000822</t>
  </si>
  <si>
    <t>000551</t>
  </si>
  <si>
    <t>600833</t>
  </si>
  <si>
    <t>600658</t>
  </si>
  <si>
    <t>600089</t>
  </si>
  <si>
    <t>300278</t>
  </si>
  <si>
    <t>300163</t>
  </si>
  <si>
    <t>300035</t>
  </si>
  <si>
    <t>002817</t>
  </si>
  <si>
    <t>002367</t>
  </si>
  <si>
    <t>000401</t>
  </si>
  <si>
    <t>603860</t>
  </si>
  <si>
    <t>603466</t>
  </si>
  <si>
    <t>600830</t>
  </si>
  <si>
    <t>600820</t>
  </si>
  <si>
    <t>600060</t>
  </si>
  <si>
    <t>300698</t>
  </si>
  <si>
    <t>300044</t>
  </si>
  <si>
    <t>002799</t>
  </si>
  <si>
    <t>603108</t>
  </si>
  <si>
    <t>300516</t>
  </si>
  <si>
    <t>002889</t>
  </si>
  <si>
    <t>002167</t>
  </si>
  <si>
    <t>002027</t>
  </si>
  <si>
    <t>603515</t>
  </si>
  <si>
    <t>002222</t>
  </si>
  <si>
    <t>000920</t>
  </si>
  <si>
    <t>000807</t>
  </si>
  <si>
    <t>000637</t>
  </si>
  <si>
    <t>600567</t>
  </si>
  <si>
    <t>600565</t>
  </si>
  <si>
    <t>600416</t>
  </si>
  <si>
    <t>300532</t>
  </si>
  <si>
    <t>002297</t>
  </si>
  <si>
    <t>002141</t>
  </si>
  <si>
    <t>603693</t>
  </si>
  <si>
    <t>600683</t>
  </si>
  <si>
    <t>600617</t>
  </si>
  <si>
    <t>300692</t>
  </si>
  <si>
    <t>300602</t>
  </si>
  <si>
    <t>300222</t>
  </si>
  <si>
    <t>300210</t>
  </si>
  <si>
    <t>002487</t>
  </si>
  <si>
    <t>002240</t>
  </si>
  <si>
    <t>002096</t>
  </si>
  <si>
    <t>603678</t>
  </si>
  <si>
    <t>601019</t>
  </si>
  <si>
    <t>600307</t>
  </si>
  <si>
    <t>600305</t>
  </si>
  <si>
    <t>600143</t>
  </si>
  <si>
    <t>300554</t>
  </si>
  <si>
    <t>300196</t>
  </si>
  <si>
    <t>300012</t>
  </si>
  <si>
    <t>002830</t>
  </si>
  <si>
    <t>002821</t>
  </si>
  <si>
    <t>002482</t>
  </si>
  <si>
    <t>002403</t>
  </si>
  <si>
    <t>603677</t>
  </si>
  <si>
    <t>601939</t>
  </si>
  <si>
    <t>601699</t>
  </si>
  <si>
    <t>601069</t>
  </si>
  <si>
    <t>600248</t>
  </si>
  <si>
    <t>600004</t>
  </si>
  <si>
    <t>300300</t>
  </si>
  <si>
    <t>300187</t>
  </si>
  <si>
    <t>300055</t>
  </si>
  <si>
    <t>603707</t>
  </si>
  <si>
    <t>600596</t>
  </si>
  <si>
    <t>600448</t>
  </si>
  <si>
    <t>600196</t>
  </si>
  <si>
    <t>600085</t>
  </si>
  <si>
    <t>300517</t>
  </si>
  <si>
    <t>300245</t>
  </si>
  <si>
    <t>300217</t>
  </si>
  <si>
    <t>002653</t>
  </si>
  <si>
    <t>002498</t>
  </si>
  <si>
    <t>002443</t>
  </si>
  <si>
    <t>000700</t>
  </si>
  <si>
    <t>000598</t>
  </si>
  <si>
    <t>603035</t>
  </si>
  <si>
    <t>600837</t>
  </si>
  <si>
    <t>300720</t>
  </si>
  <si>
    <t>002822</t>
  </si>
  <si>
    <t>603617</t>
  </si>
  <si>
    <t>603020</t>
  </si>
  <si>
    <t>600774</t>
  </si>
  <si>
    <t>601616</t>
  </si>
  <si>
    <t>600792</t>
  </si>
  <si>
    <t>600491</t>
  </si>
  <si>
    <t>600066</t>
  </si>
  <si>
    <t>300585</t>
  </si>
  <si>
    <t>300584</t>
  </si>
  <si>
    <t>300225</t>
  </si>
  <si>
    <t>002624</t>
  </si>
  <si>
    <t>002029</t>
  </si>
  <si>
    <t>600760</t>
  </si>
  <si>
    <t>600184</t>
  </si>
  <si>
    <t>002574</t>
  </si>
  <si>
    <t>002360</t>
  </si>
  <si>
    <t>000673</t>
  </si>
  <si>
    <t>603887</t>
  </si>
  <si>
    <t>600917</t>
  </si>
  <si>
    <t>600621</t>
  </si>
  <si>
    <t>300484</t>
  </si>
  <si>
    <t>300388</t>
  </si>
  <si>
    <t>300178</t>
  </si>
  <si>
    <t>300064</t>
  </si>
  <si>
    <t>002091</t>
  </si>
  <si>
    <t>002026</t>
  </si>
  <si>
    <t>000402</t>
  </si>
  <si>
    <t>600439</t>
  </si>
  <si>
    <t>600126</t>
  </si>
  <si>
    <t>002085</t>
  </si>
  <si>
    <t>000565</t>
  </si>
  <si>
    <t>000416</t>
  </si>
  <si>
    <t>000036</t>
  </si>
  <si>
    <t>601005</t>
  </si>
  <si>
    <t>600562</t>
  </si>
  <si>
    <t>600505</t>
  </si>
  <si>
    <t>300080</t>
  </si>
  <si>
    <t>300046</t>
  </si>
  <si>
    <t>002644</t>
  </si>
  <si>
    <t>002619</t>
  </si>
  <si>
    <t>002182</t>
  </si>
  <si>
    <t>000959</t>
  </si>
  <si>
    <t>603239</t>
  </si>
  <si>
    <t>600418</t>
  </si>
  <si>
    <t>600107</t>
  </si>
  <si>
    <t>600069</t>
  </si>
  <si>
    <t>300553</t>
  </si>
  <si>
    <t>300114</t>
  </si>
  <si>
    <t>002428</t>
  </si>
  <si>
    <t>000825</t>
  </si>
  <si>
    <t>000523</t>
  </si>
  <si>
    <t>603416</t>
  </si>
  <si>
    <t>600548</t>
  </si>
  <si>
    <t>600500</t>
  </si>
  <si>
    <t>600467</t>
  </si>
  <si>
    <t>300621</t>
  </si>
  <si>
    <t>300294</t>
  </si>
  <si>
    <t>002649</t>
  </si>
  <si>
    <t>000882</t>
  </si>
  <si>
    <t>603309</t>
  </si>
  <si>
    <t>603183</t>
  </si>
  <si>
    <t>600983</t>
  </si>
  <si>
    <t>300345</t>
  </si>
  <si>
    <t>002855</t>
  </si>
  <si>
    <t>002775</t>
  </si>
  <si>
    <t>002490</t>
  </si>
  <si>
    <t>002275</t>
  </si>
  <si>
    <t>600839</t>
  </si>
  <si>
    <t>002521</t>
  </si>
  <si>
    <t>000776</t>
  </si>
  <si>
    <t>000533</t>
  </si>
  <si>
    <t>603602</t>
  </si>
  <si>
    <t>601199</t>
  </si>
  <si>
    <t>600715</t>
  </si>
  <si>
    <t>600538</t>
  </si>
  <si>
    <t>002652</t>
  </si>
  <si>
    <t>000042</t>
  </si>
  <si>
    <t>603157</t>
  </si>
  <si>
    <t>601179</t>
  </si>
  <si>
    <t>300464</t>
  </si>
  <si>
    <t>300351</t>
  </si>
  <si>
    <t>002456</t>
  </si>
  <si>
    <t>002379</t>
  </si>
  <si>
    <t>002288</t>
  </si>
  <si>
    <t>002267</t>
  </si>
  <si>
    <t>000935</t>
  </si>
  <si>
    <t>300195</t>
  </si>
  <si>
    <t>002726</t>
  </si>
  <si>
    <t>000616</t>
  </si>
  <si>
    <t>603886</t>
  </si>
  <si>
    <t>603737</t>
  </si>
  <si>
    <t>603601</t>
  </si>
  <si>
    <t>600587</t>
  </si>
  <si>
    <t>600461</t>
  </si>
  <si>
    <t>300746</t>
  </si>
  <si>
    <t>002790</t>
  </si>
  <si>
    <t>002700</t>
  </si>
  <si>
    <t>002537</t>
  </si>
  <si>
    <t>000589</t>
  </si>
  <si>
    <t>603996</t>
  </si>
  <si>
    <t>601918</t>
  </si>
  <si>
    <t>600826</t>
  </si>
  <si>
    <t>600551</t>
  </si>
  <si>
    <t>600383</t>
  </si>
  <si>
    <t>600058</t>
  </si>
  <si>
    <t>002871</t>
  </si>
  <si>
    <t>002401</t>
  </si>
  <si>
    <t>002133</t>
  </si>
  <si>
    <t>000709</t>
  </si>
  <si>
    <t>000026</t>
  </si>
  <si>
    <t>603017</t>
  </si>
  <si>
    <t>600821</t>
  </si>
  <si>
    <t>600582</t>
  </si>
  <si>
    <t>600090</t>
  </si>
  <si>
    <t>300358</t>
  </si>
  <si>
    <t>002832</t>
  </si>
  <si>
    <t>002586</t>
  </si>
  <si>
    <t>002341</t>
  </si>
  <si>
    <t>603789</t>
  </si>
  <si>
    <t>603389</t>
  </si>
  <si>
    <t>603037</t>
  </si>
  <si>
    <t>601997</t>
  </si>
  <si>
    <t>600285</t>
  </si>
  <si>
    <t>300246</t>
  </si>
  <si>
    <t>300014</t>
  </si>
  <si>
    <t>000524</t>
  </si>
  <si>
    <t>600857</t>
  </si>
  <si>
    <t>600606</t>
  </si>
  <si>
    <t>600495</t>
  </si>
  <si>
    <t>600132</t>
  </si>
  <si>
    <t>300462</t>
  </si>
  <si>
    <t>002773</t>
  </si>
  <si>
    <t>002527</t>
  </si>
  <si>
    <t>002006</t>
  </si>
  <si>
    <t>000928</t>
  </si>
  <si>
    <t>603919</t>
  </si>
  <si>
    <t>601360</t>
  </si>
  <si>
    <t>600864</t>
  </si>
  <si>
    <t>600780</t>
  </si>
  <si>
    <t>600250</t>
  </si>
  <si>
    <t>600011</t>
  </si>
  <si>
    <t>300708</t>
  </si>
  <si>
    <t>300664</t>
  </si>
  <si>
    <t>300339</t>
  </si>
  <si>
    <t>300279</t>
  </si>
  <si>
    <t>002431</t>
  </si>
  <si>
    <t>002052</t>
  </si>
  <si>
    <t>603041</t>
  </si>
  <si>
    <t>603023</t>
  </si>
  <si>
    <t>603011</t>
  </si>
  <si>
    <t>601801</t>
  </si>
  <si>
    <t>300740</t>
  </si>
  <si>
    <t>300440</t>
  </si>
  <si>
    <t>300410</t>
  </si>
  <si>
    <t>300070</t>
  </si>
  <si>
    <t>002641</t>
  </si>
  <si>
    <t>002618</t>
  </si>
  <si>
    <t>000421</t>
  </si>
  <si>
    <t>000417</t>
  </si>
  <si>
    <t>603123</t>
  </si>
  <si>
    <t>002831</t>
  </si>
  <si>
    <t>002348</t>
  </si>
  <si>
    <t>000061</t>
  </si>
  <si>
    <t>603917</t>
  </si>
  <si>
    <t>603196</t>
  </si>
  <si>
    <t>603038</t>
  </si>
  <si>
    <t>601999</t>
  </si>
  <si>
    <t>601969</t>
  </si>
  <si>
    <t>601216</t>
  </si>
  <si>
    <t>600115</t>
  </si>
  <si>
    <t>300583</t>
  </si>
  <si>
    <t>300436</t>
  </si>
  <si>
    <t>300031</t>
  </si>
  <si>
    <t>603777</t>
  </si>
  <si>
    <t>603160</t>
  </si>
  <si>
    <t>601231</t>
  </si>
  <si>
    <t>600355</t>
  </si>
  <si>
    <t>300234</t>
  </si>
  <si>
    <t>300135</t>
  </si>
  <si>
    <t>002370</t>
  </si>
  <si>
    <t>002264</t>
  </si>
  <si>
    <t>000791</t>
  </si>
  <si>
    <t>000548</t>
  </si>
  <si>
    <t>603826</t>
  </si>
  <si>
    <t>603536</t>
  </si>
  <si>
    <t>603516</t>
  </si>
  <si>
    <t>603090</t>
  </si>
  <si>
    <t>601106</t>
  </si>
  <si>
    <t>300761</t>
  </si>
  <si>
    <t>300437</t>
  </si>
  <si>
    <t>002057</t>
  </si>
  <si>
    <t>603883</t>
  </si>
  <si>
    <t>603666</t>
  </si>
  <si>
    <t>600028</t>
  </si>
  <si>
    <t>600021</t>
  </si>
  <si>
    <t>300406</t>
  </si>
  <si>
    <t>300355</t>
  </si>
  <si>
    <t>002849</t>
  </si>
  <si>
    <t>002180</t>
  </si>
  <si>
    <t>603825</t>
  </si>
  <si>
    <t>600865</t>
  </si>
  <si>
    <t>300085</t>
  </si>
  <si>
    <t>300084</t>
  </si>
  <si>
    <t>002771</t>
  </si>
  <si>
    <t>002740</t>
  </si>
  <si>
    <t>002578</t>
  </si>
  <si>
    <t>002512</t>
  </si>
  <si>
    <t>000802</t>
  </si>
  <si>
    <t>603766</t>
  </si>
  <si>
    <t>603355</t>
  </si>
  <si>
    <t>601107</t>
  </si>
  <si>
    <t>601020</t>
  </si>
  <si>
    <t>601016</t>
  </si>
  <si>
    <t>600745</t>
  </si>
  <si>
    <t>300481</t>
  </si>
  <si>
    <t>300323</t>
  </si>
  <si>
    <t>300265</t>
  </si>
  <si>
    <t>002828</t>
  </si>
  <si>
    <t>000697</t>
  </si>
  <si>
    <t>603055</t>
  </si>
  <si>
    <t>600967</t>
  </si>
  <si>
    <t>600502</t>
  </si>
  <si>
    <t>300409</t>
  </si>
  <si>
    <t>002679</t>
  </si>
  <si>
    <t>000587</t>
  </si>
  <si>
    <t>000507</t>
  </si>
  <si>
    <t>603013</t>
  </si>
  <si>
    <t>600406</t>
  </si>
  <si>
    <t>600291</t>
  </si>
  <si>
    <t>300457</t>
  </si>
  <si>
    <t>300213</t>
  </si>
  <si>
    <t>300041</t>
  </si>
  <si>
    <t>000975</t>
  </si>
  <si>
    <t>603421</t>
  </si>
  <si>
    <t>600735</t>
  </si>
  <si>
    <t>600576</t>
  </si>
  <si>
    <t>300731</t>
  </si>
  <si>
    <t>300703</t>
  </si>
  <si>
    <t>002415</t>
  </si>
  <si>
    <t>002075</t>
  </si>
  <si>
    <t>603003</t>
  </si>
  <si>
    <t>601086</t>
  </si>
  <si>
    <t>600531</t>
  </si>
  <si>
    <t>300742</t>
  </si>
  <si>
    <t>300059</t>
  </si>
  <si>
    <t>002363</t>
  </si>
  <si>
    <t>603323</t>
  </si>
  <si>
    <t>603025</t>
  </si>
  <si>
    <t>600400</t>
  </si>
  <si>
    <t>300688</t>
  </si>
  <si>
    <t>300086</t>
  </si>
  <si>
    <t>002373</t>
  </si>
  <si>
    <t>000963</t>
  </si>
  <si>
    <t>000881</t>
  </si>
  <si>
    <t>000628</t>
  </si>
  <si>
    <t>603599</t>
  </si>
  <si>
    <t>600510</t>
  </si>
  <si>
    <t>300642</t>
  </si>
  <si>
    <t>300475</t>
  </si>
  <si>
    <t>300242</t>
  </si>
  <si>
    <t>300160</t>
  </si>
  <si>
    <t>300108</t>
  </si>
  <si>
    <t>002294</t>
  </si>
  <si>
    <t>002247</t>
  </si>
  <si>
    <t>002204</t>
  </si>
  <si>
    <t>000965</t>
  </si>
  <si>
    <t>000777</t>
  </si>
  <si>
    <t>000534</t>
  </si>
  <si>
    <t>000408</t>
  </si>
  <si>
    <t>603308</t>
  </si>
  <si>
    <t>600569</t>
  </si>
  <si>
    <t>300164</t>
  </si>
  <si>
    <t>002280</t>
  </si>
  <si>
    <t>603305</t>
  </si>
  <si>
    <t>600547</t>
  </si>
  <si>
    <t>300595</t>
  </si>
  <si>
    <t>300090</t>
  </si>
  <si>
    <t>002780</t>
  </si>
  <si>
    <t>002393</t>
  </si>
  <si>
    <t>603585</t>
  </si>
  <si>
    <t>601218</t>
  </si>
  <si>
    <t>600121</t>
  </si>
  <si>
    <t>300644</t>
  </si>
  <si>
    <t>300569</t>
  </si>
  <si>
    <t>300017</t>
  </si>
  <si>
    <t>000683</t>
  </si>
  <si>
    <t>603227</t>
  </si>
  <si>
    <t>601990</t>
  </si>
  <si>
    <t>600960</t>
  </si>
  <si>
    <t>002319</t>
  </si>
  <si>
    <t>002292</t>
  </si>
  <si>
    <t>002136</t>
  </si>
  <si>
    <t>002098</t>
  </si>
  <si>
    <t>000506</t>
  </si>
  <si>
    <t>600883</t>
  </si>
  <si>
    <t>600566</t>
  </si>
  <si>
    <t>600166</t>
  </si>
  <si>
    <t>000713</t>
  </si>
  <si>
    <t>000166</t>
  </si>
  <si>
    <t>603444</t>
  </si>
  <si>
    <t>600929</t>
  </si>
  <si>
    <t>600593</t>
  </si>
  <si>
    <t>600328</t>
  </si>
  <si>
    <t>002020</t>
  </si>
  <si>
    <t>603519</t>
  </si>
  <si>
    <t>600740</t>
  </si>
  <si>
    <t>600579</t>
  </si>
  <si>
    <t>600207</t>
  </si>
  <si>
    <t>002628</t>
  </si>
  <si>
    <t>002611</t>
  </si>
  <si>
    <t>603129</t>
  </si>
  <si>
    <t>300668</t>
  </si>
  <si>
    <t>300476</t>
  </si>
  <si>
    <t>002939</t>
  </si>
  <si>
    <t>603368</t>
  </si>
  <si>
    <t>600609</t>
  </si>
  <si>
    <t>600335</t>
  </si>
  <si>
    <t>300727</t>
  </si>
  <si>
    <t>603105</t>
  </si>
  <si>
    <t>600165</t>
  </si>
  <si>
    <t>300329</t>
  </si>
  <si>
    <t>002613</t>
  </si>
  <si>
    <t>002581</t>
  </si>
  <si>
    <t>002485</t>
  </si>
  <si>
    <t>002483</t>
  </si>
  <si>
    <t>002277</t>
  </si>
  <si>
    <t>000929</t>
  </si>
  <si>
    <t>300431</t>
  </si>
  <si>
    <t>300169</t>
  </si>
  <si>
    <t>002713</t>
  </si>
  <si>
    <t>002600</t>
  </si>
  <si>
    <t>002590</t>
  </si>
  <si>
    <t>000797</t>
  </si>
  <si>
    <t>000049</t>
  </si>
  <si>
    <t>603876</t>
  </si>
  <si>
    <t>603596</t>
  </si>
  <si>
    <t>600300</t>
  </si>
  <si>
    <t>300687</t>
  </si>
  <si>
    <t>300011</t>
  </si>
  <si>
    <t>601118</t>
  </si>
  <si>
    <t>600874</t>
  </si>
  <si>
    <t>300211</t>
  </si>
  <si>
    <t>000514</t>
  </si>
  <si>
    <t>600481</t>
  </si>
  <si>
    <t>002340</t>
  </si>
  <si>
    <t>600647</t>
  </si>
  <si>
    <t>600393</t>
  </si>
  <si>
    <t>300606</t>
  </si>
  <si>
    <t>300019</t>
  </si>
  <si>
    <t>002880</t>
  </si>
  <si>
    <t>002741</t>
  </si>
  <si>
    <t>002620</t>
  </si>
  <si>
    <t>002301</t>
  </si>
  <si>
    <t>000521</t>
  </si>
  <si>
    <t>603899</t>
  </si>
  <si>
    <t>603868</t>
  </si>
  <si>
    <t>600880</t>
  </si>
  <si>
    <t>600808</t>
  </si>
  <si>
    <t>600152</t>
  </si>
  <si>
    <t>300425</t>
  </si>
  <si>
    <t>002709</t>
  </si>
  <si>
    <t>603856</t>
  </si>
  <si>
    <t>600512</t>
  </si>
  <si>
    <t>000698</t>
  </si>
  <si>
    <t>603399</t>
  </si>
  <si>
    <t>600330</t>
  </si>
  <si>
    <t>300490</t>
  </si>
  <si>
    <t>300233</t>
  </si>
  <si>
    <t>002063</t>
  </si>
  <si>
    <t>002061</t>
  </si>
  <si>
    <t>001896</t>
  </si>
  <si>
    <t>600892</t>
  </si>
  <si>
    <t>300609</t>
  </si>
  <si>
    <t>300608</t>
  </si>
  <si>
    <t>300535</t>
  </si>
  <si>
    <t>300082</t>
  </si>
  <si>
    <t>300047</t>
  </si>
  <si>
    <t>002436</t>
  </si>
  <si>
    <t>000513</t>
  </si>
  <si>
    <t>300748</t>
  </si>
  <si>
    <t>300259</t>
  </si>
  <si>
    <t>002463</t>
  </si>
  <si>
    <t>002236</t>
  </si>
  <si>
    <t>000425</t>
  </si>
  <si>
    <t>603198</t>
  </si>
  <si>
    <t>600765</t>
  </si>
  <si>
    <t>600635</t>
  </si>
  <si>
    <t>300546</t>
  </si>
  <si>
    <t>300157</t>
  </si>
  <si>
    <t>002378</t>
  </si>
  <si>
    <t>002028</t>
  </si>
  <si>
    <t>603538</t>
  </si>
  <si>
    <t>600429</t>
  </si>
  <si>
    <t>300741</t>
  </si>
  <si>
    <t>300453</t>
  </si>
  <si>
    <t>002922</t>
  </si>
  <si>
    <t>002597</t>
  </si>
  <si>
    <t>002233</t>
  </si>
  <si>
    <t>300170</t>
  </si>
  <si>
    <t>000968</t>
  </si>
  <si>
    <t>000708</t>
  </si>
  <si>
    <t>000671</t>
  </si>
  <si>
    <t>000032</t>
  </si>
  <si>
    <t>603701</t>
  </si>
  <si>
    <t>603222</t>
  </si>
  <si>
    <t>603069</t>
  </si>
  <si>
    <t>601928</t>
  </si>
  <si>
    <t>600339</t>
  </si>
  <si>
    <t>600312</t>
  </si>
  <si>
    <t>600219</t>
  </si>
  <si>
    <t>603366</t>
  </si>
  <si>
    <t>601858</t>
  </si>
  <si>
    <t>600195</t>
  </si>
  <si>
    <t>300179</t>
  </si>
  <si>
    <t>603706</t>
  </si>
  <si>
    <t>600811</t>
  </si>
  <si>
    <t>600317</t>
  </si>
  <si>
    <t>300190</t>
  </si>
  <si>
    <t>002805</t>
  </si>
  <si>
    <t>002146</t>
  </si>
  <si>
    <t>000878</t>
  </si>
  <si>
    <t>600939</t>
  </si>
  <si>
    <t>300057</t>
  </si>
  <si>
    <t>002369</t>
  </si>
  <si>
    <t>002031</t>
  </si>
  <si>
    <t>000921</t>
  </si>
  <si>
    <t>000537</t>
  </si>
  <si>
    <t>300324</t>
  </si>
  <si>
    <t>002770</t>
  </si>
  <si>
    <t>002571</t>
  </si>
  <si>
    <t>002155</t>
  </si>
  <si>
    <t>600354</t>
  </si>
  <si>
    <t>002892</t>
  </si>
  <si>
    <t>002187</t>
  </si>
  <si>
    <t>002150</t>
  </si>
  <si>
    <t>000559</t>
  </si>
  <si>
    <t>603520</t>
  </si>
  <si>
    <t>601908</t>
  </si>
  <si>
    <t>600031</t>
  </si>
  <si>
    <t>300747</t>
  </si>
  <si>
    <t>000898</t>
  </si>
  <si>
    <t>603882</t>
  </si>
  <si>
    <t>603658</t>
  </si>
  <si>
    <t>603619</t>
  </si>
  <si>
    <t>603499</t>
  </si>
  <si>
    <t>603367</t>
  </si>
  <si>
    <t>600796</t>
  </si>
  <si>
    <t>600117</t>
  </si>
  <si>
    <t>300428</t>
  </si>
  <si>
    <t>300089</t>
  </si>
  <si>
    <t>300026</t>
  </si>
  <si>
    <t>002736</t>
  </si>
  <si>
    <t>002612</t>
  </si>
  <si>
    <t>000547</t>
  </si>
  <si>
    <t>000031</t>
  </si>
  <si>
    <t>600744</t>
  </si>
  <si>
    <t>300043</t>
  </si>
  <si>
    <t>600768</t>
  </si>
  <si>
    <t>600128</t>
  </si>
  <si>
    <t>300489</t>
  </si>
  <si>
    <t>300331</t>
  </si>
  <si>
    <t>300016</t>
  </si>
  <si>
    <t>002568</t>
  </si>
  <si>
    <t>603363</t>
  </si>
  <si>
    <t>603060</t>
  </si>
  <si>
    <t>600838</t>
  </si>
  <si>
    <t>300736</t>
  </si>
  <si>
    <t>300643</t>
  </si>
  <si>
    <t>002598</t>
  </si>
  <si>
    <t>000888</t>
  </si>
  <si>
    <t>603505</t>
  </si>
  <si>
    <t>002893</t>
  </si>
  <si>
    <t>002572</t>
  </si>
  <si>
    <t>002555</t>
  </si>
  <si>
    <t>603329</t>
  </si>
  <si>
    <t>603320</t>
  </si>
  <si>
    <t>600843</t>
  </si>
  <si>
    <t>600206</t>
  </si>
  <si>
    <t>300199</t>
  </si>
  <si>
    <t>002601</t>
  </si>
  <si>
    <t>002511</t>
  </si>
  <si>
    <t>002103</t>
  </si>
  <si>
    <t>000930</t>
  </si>
  <si>
    <t>000157</t>
  </si>
  <si>
    <t>600098</t>
  </si>
  <si>
    <t>300112</t>
  </si>
  <si>
    <t>002593</t>
  </si>
  <si>
    <t>002105</t>
  </si>
  <si>
    <t>603567</t>
  </si>
  <si>
    <t>603306</t>
  </si>
  <si>
    <t>603077</t>
  </si>
  <si>
    <t>600847</t>
  </si>
  <si>
    <t>600758</t>
  </si>
  <si>
    <t>600458</t>
  </si>
  <si>
    <t>300695</t>
  </si>
  <si>
    <t>300191</t>
  </si>
  <si>
    <t>002111</t>
  </si>
  <si>
    <t>002100</t>
  </si>
  <si>
    <t>600741</t>
  </si>
  <si>
    <t>600318</t>
  </si>
  <si>
    <t>600055</t>
  </si>
  <si>
    <t>002694</t>
  </si>
  <si>
    <t>002226</t>
  </si>
  <si>
    <t>603380</t>
  </si>
  <si>
    <t>603226</t>
  </si>
  <si>
    <t>601607</t>
  </si>
  <si>
    <t>600272</t>
  </si>
  <si>
    <t>600256</t>
  </si>
  <si>
    <t>600048</t>
  </si>
  <si>
    <t>300257</t>
  </si>
  <si>
    <t>002936</t>
  </si>
  <si>
    <t>002671</t>
  </si>
  <si>
    <t>000678</t>
  </si>
  <si>
    <t>603861</t>
  </si>
  <si>
    <t>600325</t>
  </si>
  <si>
    <t>300116</t>
  </si>
  <si>
    <t>002826</t>
  </si>
  <si>
    <t>000933</t>
  </si>
  <si>
    <t>000823</t>
  </si>
  <si>
    <t>000809</t>
  </si>
  <si>
    <t>600499</t>
  </si>
  <si>
    <t>600332</t>
  </si>
  <si>
    <t>300214</t>
  </si>
  <si>
    <t>300200</t>
  </si>
  <si>
    <t>002901</t>
  </si>
  <si>
    <t>002877</t>
  </si>
  <si>
    <t>000905</t>
  </si>
  <si>
    <t>000821</t>
  </si>
  <si>
    <t>000078</t>
  </si>
  <si>
    <t>600657</t>
  </si>
  <si>
    <t>300745</t>
  </si>
  <si>
    <t>002896</t>
  </si>
  <si>
    <t>002838</t>
  </si>
  <si>
    <t>002502</t>
  </si>
  <si>
    <t>002034</t>
  </si>
  <si>
    <t>000692</t>
  </si>
  <si>
    <t>601929</t>
  </si>
  <si>
    <t>002942</t>
  </si>
  <si>
    <t>002054</t>
  </si>
  <si>
    <t>000657</t>
  </si>
  <si>
    <t>603233</t>
  </si>
  <si>
    <t>601369</t>
  </si>
  <si>
    <t>600976</t>
  </si>
  <si>
    <t>600557</t>
  </si>
  <si>
    <t>600099</t>
  </si>
  <si>
    <t>600054</t>
  </si>
  <si>
    <t>300713</t>
  </si>
  <si>
    <t>002931</t>
  </si>
  <si>
    <t>002112</t>
  </si>
  <si>
    <t>000717</t>
  </si>
  <si>
    <t>600179</t>
  </si>
  <si>
    <t>002354</t>
  </si>
  <si>
    <t>002055</t>
  </si>
  <si>
    <t>000859</t>
  </si>
  <si>
    <t>000627</t>
  </si>
  <si>
    <t>000035</t>
  </si>
  <si>
    <t>603113</t>
  </si>
  <si>
    <t>300204</t>
  </si>
  <si>
    <t>000766</t>
  </si>
  <si>
    <t>000428</t>
  </si>
  <si>
    <t>600533</t>
  </si>
  <si>
    <t>300735</t>
  </si>
  <si>
    <t>002932</t>
  </si>
  <si>
    <t>002412</t>
  </si>
  <si>
    <t>002078</t>
  </si>
  <si>
    <t>000790</t>
  </si>
  <si>
    <t>000059</t>
  </si>
  <si>
    <t>603080</t>
  </si>
  <si>
    <t>601336</t>
  </si>
  <si>
    <t>601116</t>
  </si>
  <si>
    <t>600986</t>
  </si>
  <si>
    <t>300144</t>
  </si>
  <si>
    <t>002529</t>
  </si>
  <si>
    <t>002509</t>
  </si>
  <si>
    <t>000869</t>
  </si>
  <si>
    <t>000560</t>
  </si>
  <si>
    <t>600644</t>
  </si>
  <si>
    <t>600076</t>
  </si>
  <si>
    <t>300451</t>
  </si>
  <si>
    <t>300122</t>
  </si>
  <si>
    <t>002279</t>
  </si>
  <si>
    <t>603713</t>
  </si>
  <si>
    <t>600468</t>
  </si>
  <si>
    <t>002429</t>
  </si>
  <si>
    <t>002411</t>
  </si>
  <si>
    <t>002069</t>
  </si>
  <si>
    <t>000068</t>
  </si>
  <si>
    <t>603158</t>
  </si>
  <si>
    <t>600805</t>
  </si>
  <si>
    <t>600689</t>
  </si>
  <si>
    <t>300081</t>
  </si>
  <si>
    <t>002870</t>
  </si>
  <si>
    <t>300685</t>
  </si>
  <si>
    <t>603816</t>
  </si>
  <si>
    <t>603657</t>
  </si>
  <si>
    <t>601599</t>
  </si>
  <si>
    <t>600854</t>
  </si>
  <si>
    <t>600336</t>
  </si>
  <si>
    <t>300640</t>
  </si>
  <si>
    <t>000780</t>
  </si>
  <si>
    <t>600875</t>
  </si>
  <si>
    <t>600340</t>
  </si>
  <si>
    <t>300209</t>
  </si>
  <si>
    <t>300022</t>
  </si>
  <si>
    <t>603266</t>
  </si>
  <si>
    <t>603126</t>
  </si>
  <si>
    <t>603121</t>
  </si>
  <si>
    <t>601601</t>
  </si>
  <si>
    <t>600981</t>
  </si>
  <si>
    <t>600257</t>
  </si>
  <si>
    <t>300491</t>
  </si>
  <si>
    <t>300183</t>
  </si>
  <si>
    <t>002843</t>
  </si>
  <si>
    <t>002756</t>
  </si>
  <si>
    <t>002675</t>
  </si>
  <si>
    <t>000680</t>
  </si>
  <si>
    <t>000593</t>
  </si>
  <si>
    <t>603798</t>
  </si>
  <si>
    <t>601162</t>
  </si>
  <si>
    <t>600755</t>
  </si>
  <si>
    <t>600568</t>
  </si>
  <si>
    <t>600329</t>
  </si>
  <si>
    <t>300579</t>
  </si>
  <si>
    <t>300448</t>
  </si>
  <si>
    <t>002881</t>
  </si>
  <si>
    <t>002852</t>
  </si>
  <si>
    <t>600844</t>
  </si>
  <si>
    <t>600818</t>
  </si>
  <si>
    <t>600802</t>
  </si>
  <si>
    <t>300633</t>
  </si>
  <si>
    <t>300128</t>
  </si>
  <si>
    <t>000629</t>
  </si>
  <si>
    <t>000595</t>
  </si>
  <si>
    <t>300341</t>
  </si>
  <si>
    <t>300240</t>
  </si>
  <si>
    <t>300105</t>
  </si>
  <si>
    <t>002099</t>
  </si>
  <si>
    <t>603808</t>
  </si>
  <si>
    <t>603686</t>
  </si>
  <si>
    <t>601628</t>
  </si>
  <si>
    <t>601339</t>
  </si>
  <si>
    <t>600676</t>
  </si>
  <si>
    <t>300320</t>
  </si>
  <si>
    <t>300147</t>
  </si>
  <si>
    <t>002757</t>
  </si>
  <si>
    <t>002522</t>
  </si>
  <si>
    <t>002214</t>
  </si>
  <si>
    <t>600545</t>
  </si>
  <si>
    <t>300040</t>
  </si>
  <si>
    <t>603833</t>
  </si>
  <si>
    <t>603185</t>
  </si>
  <si>
    <t>603166</t>
  </si>
  <si>
    <t>600295</t>
  </si>
  <si>
    <t>300287</t>
  </si>
  <si>
    <t>300274</t>
  </si>
  <si>
    <t>300239</t>
  </si>
  <si>
    <t>002721</t>
  </si>
  <si>
    <t>000516</t>
  </si>
  <si>
    <t>600822</t>
  </si>
  <si>
    <t>600737</t>
  </si>
  <si>
    <t>600175</t>
  </si>
  <si>
    <t>300648</t>
  </si>
  <si>
    <t>300087</t>
  </si>
  <si>
    <t>000625</t>
  </si>
  <si>
    <t>600816</t>
  </si>
  <si>
    <t>002434</t>
  </si>
  <si>
    <t>300629</t>
  </si>
  <si>
    <t>300417</t>
  </si>
  <si>
    <t>300306</t>
  </si>
  <si>
    <t>002377</t>
  </si>
  <si>
    <t>002374</t>
  </si>
  <si>
    <t>300494</t>
  </si>
  <si>
    <t>300480</t>
  </si>
  <si>
    <t>002095</t>
  </si>
  <si>
    <t>601021</t>
  </si>
  <si>
    <t>600665</t>
  </si>
  <si>
    <t>300273</t>
  </si>
  <si>
    <t>603880</t>
  </si>
  <si>
    <t>603779</t>
  </si>
  <si>
    <t>300301</t>
  </si>
  <si>
    <t>000620</t>
  </si>
  <si>
    <t>601611</t>
  </si>
  <si>
    <t>600365</t>
  </si>
  <si>
    <t>000601</t>
  </si>
  <si>
    <t>603608</t>
  </si>
  <si>
    <t>600653</t>
  </si>
  <si>
    <t>600101</t>
  </si>
  <si>
    <t>300432</t>
  </si>
  <si>
    <t>002884</t>
  </si>
  <si>
    <t>600309</t>
  </si>
  <si>
    <t>600167</t>
  </si>
  <si>
    <t>002800</t>
  </si>
  <si>
    <t>002084</t>
  </si>
  <si>
    <t>000762</t>
  </si>
  <si>
    <t>000723</t>
  </si>
  <si>
    <t>600180</t>
  </si>
  <si>
    <t>300348</t>
  </si>
  <si>
    <t>000426</t>
  </si>
  <si>
    <t>603335</t>
  </si>
  <si>
    <t>603085</t>
  </si>
  <si>
    <t>600678</t>
  </si>
  <si>
    <t>300013</t>
  </si>
  <si>
    <t>002842</t>
  </si>
  <si>
    <t>000835</t>
  </si>
  <si>
    <t>600868</t>
  </si>
  <si>
    <t>600718</t>
  </si>
  <si>
    <t>600708</t>
  </si>
  <si>
    <t>300364</t>
  </si>
  <si>
    <t>300182</t>
  </si>
  <si>
    <t>300036</t>
  </si>
  <si>
    <t>002059</t>
  </si>
  <si>
    <t>002033</t>
  </si>
  <si>
    <t>000719</t>
  </si>
  <si>
    <t>000525</t>
  </si>
  <si>
    <t>603128</t>
  </si>
  <si>
    <t>600506</t>
  </si>
  <si>
    <t>603729</t>
  </si>
  <si>
    <t>603535</t>
  </si>
  <si>
    <t>601566</t>
  </si>
  <si>
    <t>300753</t>
  </si>
  <si>
    <t>603018</t>
  </si>
  <si>
    <t>600655</t>
  </si>
  <si>
    <t>300497</t>
  </si>
  <si>
    <t>300413</t>
  </si>
  <si>
    <t>603297</t>
  </si>
  <si>
    <t>601233</t>
  </si>
  <si>
    <t>600648</t>
  </si>
  <si>
    <t>600560</t>
  </si>
  <si>
    <t>002845</t>
  </si>
  <si>
    <t>002603</t>
  </si>
  <si>
    <t>000518</t>
  </si>
  <si>
    <t>603028</t>
  </si>
  <si>
    <t>600403</t>
  </si>
  <si>
    <t>300261</t>
  </si>
  <si>
    <t>300063</t>
  </si>
  <si>
    <t>002654</t>
  </si>
  <si>
    <t>000751</t>
  </si>
  <si>
    <t>603730</t>
  </si>
  <si>
    <t>600858</t>
  </si>
  <si>
    <t>600781</t>
  </si>
  <si>
    <t>000338</t>
  </si>
  <si>
    <t>601127</t>
  </si>
  <si>
    <t>600823</t>
  </si>
  <si>
    <t>600810</t>
  </si>
  <si>
    <t>600763</t>
  </si>
  <si>
    <t>300637</t>
  </si>
  <si>
    <t>002273</t>
  </si>
  <si>
    <t>600834</t>
  </si>
  <si>
    <t>300674</t>
  </si>
  <si>
    <t>300033</t>
  </si>
  <si>
    <t>000691</t>
  </si>
  <si>
    <t>603027</t>
  </si>
  <si>
    <t>300408</t>
  </si>
  <si>
    <t>002284</t>
  </si>
  <si>
    <t>002154</t>
  </si>
  <si>
    <t>002945</t>
  </si>
  <si>
    <t>002557</t>
  </si>
  <si>
    <t>600890</t>
  </si>
  <si>
    <t>002816</t>
  </si>
  <si>
    <t>000410</t>
  </si>
  <si>
    <t>300137</t>
  </si>
  <si>
    <t>300071</t>
  </si>
  <si>
    <t>300032</t>
  </si>
  <si>
    <t>002170</t>
  </si>
  <si>
    <t>000633</t>
  </si>
  <si>
    <t>603809</t>
  </si>
  <si>
    <t>600281</t>
  </si>
  <si>
    <t>600241</t>
  </si>
  <si>
    <t>300018</t>
  </si>
  <si>
    <t>002742</t>
  </si>
  <si>
    <t>300749</t>
  </si>
  <si>
    <t>002940</t>
  </si>
  <si>
    <t>300376</t>
  </si>
  <si>
    <t>002440</t>
  </si>
  <si>
    <t>603136</t>
  </si>
  <si>
    <t>600959</t>
  </si>
  <si>
    <t>600639</t>
  </si>
  <si>
    <t>600159</t>
  </si>
  <si>
    <t>300309</t>
  </si>
  <si>
    <t>300198</t>
  </si>
  <si>
    <t>603197</t>
  </si>
  <si>
    <t>600409</t>
  </si>
  <si>
    <t>002626</t>
  </si>
  <si>
    <t>601949</t>
  </si>
  <si>
    <t>600057</t>
  </si>
  <si>
    <t>000543</t>
  </si>
  <si>
    <t>603906</t>
  </si>
  <si>
    <t>002011</t>
  </si>
  <si>
    <t>603583</t>
  </si>
  <si>
    <t>603332</t>
  </si>
  <si>
    <t>600376</t>
  </si>
  <si>
    <t>600229</t>
  </si>
  <si>
    <t>300367</t>
  </si>
  <si>
    <t>300145</t>
  </si>
  <si>
    <t>600793</t>
  </si>
  <si>
    <t>600387</t>
  </si>
  <si>
    <t>600062</t>
  </si>
  <si>
    <t>002107</t>
  </si>
  <si>
    <t>300048</t>
  </si>
  <si>
    <t>000899</t>
  </si>
  <si>
    <t>600895</t>
  </si>
  <si>
    <t>600637</t>
  </si>
  <si>
    <t>600620</t>
  </si>
  <si>
    <t>300030</t>
  </si>
  <si>
    <t>000786</t>
  </si>
  <si>
    <t>603829</t>
  </si>
  <si>
    <t>600153</t>
  </si>
  <si>
    <t>300109</t>
  </si>
  <si>
    <t>002516</t>
  </si>
  <si>
    <t>600072</t>
  </si>
  <si>
    <t>300051</t>
  </si>
  <si>
    <t>002433</t>
  </si>
  <si>
    <t>603168</t>
  </si>
  <si>
    <t>600507</t>
  </si>
  <si>
    <t>002928</t>
  </si>
  <si>
    <t>002879</t>
  </si>
  <si>
    <t>002747</t>
  </si>
  <si>
    <t>601319</t>
  </si>
  <si>
    <t>601003</t>
  </si>
  <si>
    <t>601099</t>
  </si>
  <si>
    <t>300058</t>
  </si>
  <si>
    <t>300039</t>
  </si>
  <si>
    <t>002325</t>
  </si>
  <si>
    <t>601330</t>
  </si>
  <si>
    <t>600992</t>
  </si>
  <si>
    <t>600757</t>
  </si>
  <si>
    <t>300743</t>
  </si>
  <si>
    <t>300452</t>
  </si>
  <si>
    <t>002774</t>
  </si>
  <si>
    <t>002765</t>
  </si>
  <si>
    <t>603810</t>
  </si>
  <si>
    <t>600178</t>
  </si>
  <si>
    <t>002609</t>
  </si>
  <si>
    <t>600828</t>
  </si>
  <si>
    <t>600230</t>
  </si>
  <si>
    <t>002271</t>
  </si>
  <si>
    <t>603045</t>
  </si>
  <si>
    <t>002397</t>
  </si>
  <si>
    <t>000626</t>
  </si>
  <si>
    <t>000833</t>
  </si>
  <si>
    <t>603319</t>
  </si>
  <si>
    <t>601608</t>
  </si>
  <si>
    <t>600037</t>
  </si>
  <si>
    <t>300197</t>
  </si>
  <si>
    <t>603036</t>
  </si>
  <si>
    <t>600736</t>
  </si>
  <si>
    <t>600095</t>
  </si>
  <si>
    <t>002948</t>
  </si>
  <si>
    <t>002637</t>
  </si>
  <si>
    <t>600532</t>
  </si>
  <si>
    <t>000545</t>
  </si>
  <si>
    <t>600824</t>
  </si>
  <si>
    <t>600601</t>
  </si>
  <si>
    <t>000925</t>
  </si>
  <si>
    <t>000782</t>
  </si>
  <si>
    <t>000659</t>
  </si>
  <si>
    <t>603326</t>
  </si>
  <si>
    <t>600978</t>
  </si>
  <si>
    <t>600255</t>
  </si>
  <si>
    <t>603788</t>
  </si>
  <si>
    <t>600738</t>
  </si>
  <si>
    <t>600690</t>
  </si>
  <si>
    <t>600515</t>
  </si>
  <si>
    <t>600190</t>
  </si>
  <si>
    <t>600110</t>
  </si>
  <si>
    <t>300607</t>
  </si>
  <si>
    <t>300461</t>
  </si>
  <si>
    <t>002863</t>
  </si>
  <si>
    <t>002808</t>
  </si>
  <si>
    <t>002476</t>
  </si>
  <si>
    <t>300226</t>
  </si>
  <si>
    <t>002564</t>
  </si>
  <si>
    <t>601066</t>
  </si>
  <si>
    <t>600797</t>
  </si>
  <si>
    <t>300156</t>
  </si>
  <si>
    <t>002385</t>
  </si>
  <si>
    <t>000632</t>
  </si>
  <si>
    <t>603086</t>
  </si>
  <si>
    <t>000403</t>
  </si>
  <si>
    <t>603843</t>
  </si>
  <si>
    <t>600133</t>
  </si>
  <si>
    <t>002554</t>
  </si>
  <si>
    <t>002484</t>
  </si>
  <si>
    <t>002225</t>
  </si>
  <si>
    <t>600346</t>
  </si>
  <si>
    <t>300249</t>
  </si>
  <si>
    <t>002314</t>
  </si>
  <si>
    <t>002004</t>
  </si>
  <si>
    <t>000917</t>
  </si>
  <si>
    <t>000701</t>
  </si>
  <si>
    <t>000517</t>
  </si>
  <si>
    <t>600613</t>
  </si>
  <si>
    <t>300229</t>
  </si>
  <si>
    <t>300095</t>
  </si>
  <si>
    <t>002262</t>
  </si>
  <si>
    <t>603359</t>
  </si>
  <si>
    <t>600759</t>
  </si>
  <si>
    <t>300562</t>
  </si>
  <si>
    <t>002907</t>
  </si>
  <si>
    <t>000553</t>
  </si>
  <si>
    <t>600804</t>
  </si>
  <si>
    <t>600511</t>
  </si>
  <si>
    <t>600987</t>
  </si>
  <si>
    <t>600319</t>
  </si>
  <si>
    <t>002038</t>
  </si>
  <si>
    <t>002334</t>
  </si>
  <si>
    <t>000915</t>
  </si>
  <si>
    <t>000046</t>
  </si>
  <si>
    <t>600782</t>
  </si>
  <si>
    <t>300392</t>
  </si>
  <si>
    <t>002716</t>
  </si>
  <si>
    <t>002606</t>
  </si>
  <si>
    <t>000892</t>
  </si>
  <si>
    <t>601100</t>
  </si>
  <si>
    <t>600662</t>
  </si>
  <si>
    <t>600191</t>
  </si>
  <si>
    <t>300303</t>
  </si>
  <si>
    <t>002876</t>
  </si>
  <si>
    <t>603990</t>
  </si>
  <si>
    <t>603648</t>
  </si>
  <si>
    <t>600970</t>
  </si>
  <si>
    <t>002518</t>
  </si>
  <si>
    <t>002398</t>
  </si>
  <si>
    <t>002058</t>
  </si>
  <si>
    <t>600306</t>
  </si>
  <si>
    <t>002878</t>
  </si>
  <si>
    <t>002693</t>
  </si>
  <si>
    <t>000931</t>
  </si>
  <si>
    <t>000007</t>
  </si>
  <si>
    <t>600521</t>
  </si>
  <si>
    <t>300362</t>
  </si>
  <si>
    <t>002287</t>
  </si>
  <si>
    <t>601137</t>
  </si>
  <si>
    <t>600410</t>
  </si>
  <si>
    <t>600223</t>
  </si>
  <si>
    <t>300737</t>
  </si>
  <si>
    <t>300149</t>
  </si>
  <si>
    <t>002696</t>
  </si>
  <si>
    <t>600888</t>
  </si>
  <si>
    <t>300083</t>
  </si>
  <si>
    <t>300593</t>
  </si>
  <si>
    <t>002917</t>
  </si>
  <si>
    <t>600208</t>
  </si>
  <si>
    <t>300510</t>
  </si>
  <si>
    <t>002355</t>
  </si>
  <si>
    <t>002125</t>
  </si>
  <si>
    <t>002531</t>
  </si>
  <si>
    <t>600313</t>
  </si>
  <si>
    <t>002915</t>
  </si>
  <si>
    <t>002707</t>
  </si>
  <si>
    <t>002648</t>
  </si>
  <si>
    <t>002524</t>
  </si>
  <si>
    <t>002467</t>
  </si>
  <si>
    <t>000789</t>
  </si>
  <si>
    <t>000563</t>
  </si>
  <si>
    <t>603978</t>
  </si>
  <si>
    <t>603127</t>
  </si>
  <si>
    <t>600298</t>
  </si>
  <si>
    <t>300313</t>
  </si>
  <si>
    <t>002589</t>
  </si>
  <si>
    <t>002617</t>
  </si>
  <si>
    <t>000609</t>
  </si>
  <si>
    <t>600299</t>
  </si>
  <si>
    <t>002673</t>
  </si>
  <si>
    <t>600969</t>
  </si>
  <si>
    <t>600420</t>
  </si>
  <si>
    <t>002239</t>
  </si>
  <si>
    <t>000932</t>
  </si>
  <si>
    <t>000100</t>
  </si>
  <si>
    <t>600618</t>
  </si>
  <si>
    <t>603569</t>
  </si>
  <si>
    <t>600540</t>
  </si>
  <si>
    <t>002019</t>
  </si>
  <si>
    <t>300244</t>
  </si>
  <si>
    <t>603717</t>
  </si>
  <si>
    <t>600501</t>
  </si>
  <si>
    <t>600226</t>
  </si>
  <si>
    <t>600141</t>
  </si>
  <si>
    <t>002781</t>
  </si>
  <si>
    <t>000810</t>
  </si>
  <si>
    <t>601965</t>
  </si>
  <si>
    <t>600449</t>
  </si>
  <si>
    <t>300269</t>
  </si>
  <si>
    <t>002320</t>
  </si>
  <si>
    <t>002030</t>
  </si>
  <si>
    <t>601038</t>
  </si>
  <si>
    <t>600210</t>
  </si>
  <si>
    <t>300434</t>
  </si>
  <si>
    <t>000153</t>
  </si>
  <si>
    <t>600711</t>
  </si>
  <si>
    <t>600187</t>
  </si>
  <si>
    <t>300558</t>
  </si>
  <si>
    <t>000666</t>
  </si>
  <si>
    <t>002315</t>
  </si>
  <si>
    <t>002464</t>
  </si>
  <si>
    <t>600681</t>
  </si>
  <si>
    <t>600490</t>
  </si>
  <si>
    <t>600201</t>
  </si>
  <si>
    <t>000679</t>
  </si>
  <si>
    <t>300616</t>
  </si>
  <si>
    <t>002745</t>
  </si>
  <si>
    <t>300171</t>
  </si>
  <si>
    <t>300062</t>
  </si>
  <si>
    <t>002460</t>
  </si>
  <si>
    <t>603076</t>
  </si>
  <si>
    <t>300023</t>
  </si>
  <si>
    <t>002473</t>
  </si>
  <si>
    <t>002558</t>
  </si>
  <si>
    <t>000919</t>
  </si>
  <si>
    <t>002785</t>
  </si>
  <si>
    <t>002195</t>
  </si>
  <si>
    <t>002016</t>
  </si>
  <si>
    <t>601717</t>
  </si>
  <si>
    <t>601519</t>
  </si>
  <si>
    <t>002864</t>
  </si>
  <si>
    <t>002381</t>
  </si>
  <si>
    <t>603676</t>
  </si>
  <si>
    <t>600261</t>
  </si>
  <si>
    <t>300572</t>
  </si>
  <si>
    <t>300380</t>
  </si>
  <si>
    <t>002386</t>
  </si>
  <si>
    <t>002243</t>
  </si>
  <si>
    <t>600158</t>
  </si>
  <si>
    <t>300008</t>
  </si>
  <si>
    <t>002400</t>
  </si>
  <si>
    <t>000812</t>
  </si>
  <si>
    <t>603980</t>
  </si>
  <si>
    <t>603208</t>
  </si>
  <si>
    <t>600803</t>
  </si>
  <si>
    <t>300588</t>
  </si>
  <si>
    <t>300318</t>
  </si>
  <si>
    <t>600455</t>
  </si>
  <si>
    <t>300577</t>
  </si>
  <si>
    <t>002119</t>
  </si>
  <si>
    <t>600850</t>
  </si>
  <si>
    <t>600773</t>
  </si>
  <si>
    <t>600530</t>
  </si>
  <si>
    <t>600139</t>
  </si>
  <si>
    <t>002803</t>
  </si>
  <si>
    <t>002594</t>
  </si>
  <si>
    <t>002161</t>
  </si>
  <si>
    <t>000818</t>
  </si>
  <si>
    <t>000811</t>
  </si>
  <si>
    <t>600075</t>
  </si>
  <si>
    <t>002221</t>
  </si>
  <si>
    <t>603225</t>
  </si>
  <si>
    <t>600993</t>
  </si>
  <si>
    <t>002050</t>
  </si>
  <si>
    <t>603019</t>
  </si>
  <si>
    <t>600283</t>
  </si>
  <si>
    <t>300539</t>
  </si>
  <si>
    <t>002181</t>
  </si>
  <si>
    <t>601886</t>
  </si>
  <si>
    <t>600425</t>
  </si>
  <si>
    <t>300478</t>
  </si>
  <si>
    <t>603229</t>
  </si>
  <si>
    <t>000735</t>
  </si>
  <si>
    <t>300624</t>
  </si>
  <si>
    <t>002492</t>
  </si>
  <si>
    <t>000672</t>
  </si>
  <si>
    <t>603383</t>
  </si>
  <si>
    <t>600982</t>
  </si>
  <si>
    <t>300435</t>
  </si>
  <si>
    <t>300280</t>
  </si>
  <si>
    <t>002036</t>
  </si>
  <si>
    <t>300167</t>
  </si>
  <si>
    <t>300111</t>
  </si>
  <si>
    <t>002708</t>
  </si>
  <si>
    <t>002285</t>
  </si>
  <si>
    <t>600720</t>
  </si>
  <si>
    <t>000021</t>
  </si>
  <si>
    <t>600378</t>
  </si>
  <si>
    <t>600373</t>
  </si>
  <si>
    <t>300073</t>
  </si>
  <si>
    <t>002067</t>
  </si>
  <si>
    <t>000969</t>
  </si>
  <si>
    <t>000407</t>
  </si>
  <si>
    <t>600189</t>
  </si>
  <si>
    <t>300705</t>
  </si>
  <si>
    <t>002114</t>
  </si>
  <si>
    <t>000009</t>
  </si>
  <si>
    <t>600266</t>
  </si>
  <si>
    <t>600252</t>
  </si>
  <si>
    <t>603659</t>
  </si>
  <si>
    <t>002382</t>
  </si>
  <si>
    <t>000973</t>
  </si>
  <si>
    <t>000756</t>
  </si>
  <si>
    <t>000020</t>
  </si>
  <si>
    <t>600746</t>
  </si>
  <si>
    <t>002737</t>
  </si>
  <si>
    <t>002424</t>
  </si>
  <si>
    <t>600641</t>
  </si>
  <si>
    <t>300096</t>
  </si>
  <si>
    <t>002193</t>
  </si>
  <si>
    <t>000978</t>
  </si>
  <si>
    <t>300534</t>
  </si>
  <si>
    <t>000420</t>
  </si>
  <si>
    <t>600251</t>
  </si>
  <si>
    <t>600841</t>
  </si>
  <si>
    <t>000005</t>
  </si>
  <si>
    <t>600459</t>
  </si>
  <si>
    <t>002364</t>
  </si>
  <si>
    <t>300658</t>
  </si>
  <si>
    <t>300556</t>
  </si>
  <si>
    <t>300289</t>
  </si>
  <si>
    <t>603351</t>
  </si>
  <si>
    <t>603059</t>
  </si>
  <si>
    <t>002712</t>
  </si>
  <si>
    <t>002158</t>
  </si>
  <si>
    <t>300682</t>
  </si>
  <si>
    <t>000798</t>
  </si>
  <si>
    <t>600668</t>
  </si>
  <si>
    <t>000715</t>
  </si>
  <si>
    <t>600733</t>
  </si>
  <si>
    <t>600488</t>
  </si>
  <si>
    <t>002145</t>
  </si>
  <si>
    <t>000570</t>
  </si>
  <si>
    <t>601860</t>
  </si>
  <si>
    <t>600604</t>
  </si>
  <si>
    <t>600446</t>
  </si>
  <si>
    <t>000705</t>
  </si>
  <si>
    <t>600160</t>
  </si>
  <si>
    <t>600070</t>
  </si>
  <si>
    <t>300645</t>
  </si>
  <si>
    <t>002255</t>
  </si>
  <si>
    <t>002171</t>
  </si>
  <si>
    <t>600527</t>
  </si>
  <si>
    <t>002458</t>
  </si>
  <si>
    <t>300566</t>
  </si>
  <si>
    <t>300125</t>
  </si>
  <si>
    <t>002788</t>
  </si>
  <si>
    <t>300247</t>
  </si>
  <si>
    <t>603879</t>
  </si>
  <si>
    <t>300056</t>
  </si>
  <si>
    <t>300006</t>
  </si>
  <si>
    <t>002660</t>
  </si>
  <si>
    <t>603612</t>
  </si>
  <si>
    <t>600405</t>
  </si>
  <si>
    <t>002176</t>
  </si>
  <si>
    <t>600136</t>
  </si>
  <si>
    <t>002827</t>
  </si>
  <si>
    <t>000665</t>
  </si>
  <si>
    <t>600290</t>
  </si>
  <si>
    <t>000540</t>
  </si>
  <si>
    <t>002012</t>
  </si>
  <si>
    <t>002015</t>
  </si>
  <si>
    <t>002759</t>
  </si>
  <si>
    <t>600227</t>
  </si>
  <si>
    <t>300264</t>
  </si>
  <si>
    <t>002346</t>
  </si>
  <si>
    <t>000532</t>
  </si>
  <si>
    <t>603908</t>
  </si>
  <si>
    <t>600622</t>
  </si>
  <si>
    <t>600581</t>
  </si>
  <si>
    <t>600889</t>
  </si>
  <si>
    <t>600867</t>
  </si>
  <si>
    <t>600651</t>
  </si>
  <si>
    <t>603066</t>
  </si>
  <si>
    <t>300305</t>
  </si>
  <si>
    <t>000055</t>
  </si>
  <si>
    <t>603768</t>
  </si>
  <si>
    <t>603767</t>
  </si>
  <si>
    <t>002584</t>
  </si>
  <si>
    <t>603626</t>
  </si>
  <si>
    <t>000739</t>
  </si>
  <si>
    <t>000564</t>
  </si>
  <si>
    <t>600684</t>
  </si>
  <si>
    <t>002656</t>
  </si>
  <si>
    <t>002556</t>
  </si>
  <si>
    <t>002432</t>
  </si>
  <si>
    <t>000949</t>
  </si>
  <si>
    <t>600513</t>
  </si>
  <si>
    <t>000631</t>
  </si>
  <si>
    <t>600985</t>
  </si>
  <si>
    <t>002197</t>
  </si>
  <si>
    <t>601952</t>
  </si>
  <si>
    <t>600386</t>
  </si>
  <si>
    <t>300162</t>
  </si>
  <si>
    <t>002219</t>
  </si>
  <si>
    <t>300752</t>
  </si>
  <si>
    <t>300061</t>
  </si>
  <si>
    <t>300010</t>
  </si>
  <si>
    <t>002303</t>
  </si>
  <si>
    <t>002073</t>
  </si>
  <si>
    <t>600199</t>
  </si>
  <si>
    <t>600756</t>
  </si>
  <si>
    <t>000509</t>
  </si>
  <si>
    <t>300206</t>
  </si>
  <si>
    <t>002947</t>
  </si>
  <si>
    <t>603938</t>
  </si>
  <si>
    <t>603811</t>
  </si>
  <si>
    <t>002166</t>
  </si>
  <si>
    <t>300004</t>
  </si>
  <si>
    <t>002505</t>
  </si>
  <si>
    <t>600638</t>
  </si>
  <si>
    <t>600598</t>
  </si>
  <si>
    <t>600053</t>
  </si>
  <si>
    <t>600996</t>
  </si>
  <si>
    <t>600064</t>
  </si>
  <si>
    <t>002596</t>
  </si>
  <si>
    <t>300390</t>
  </si>
  <si>
    <t>300357</t>
  </si>
  <si>
    <t>600509</t>
  </si>
  <si>
    <t>002638</t>
  </si>
  <si>
    <t>002164</t>
  </si>
  <si>
    <t>000038</t>
  </si>
  <si>
    <t>600730</t>
  </si>
  <si>
    <t>600936</t>
  </si>
  <si>
    <t>002783</t>
  </si>
  <si>
    <t>002515</t>
  </si>
  <si>
    <t>002332</t>
  </si>
  <si>
    <t>002861</t>
  </si>
  <si>
    <t>002777</t>
  </si>
  <si>
    <t>000066</t>
  </si>
  <si>
    <t>002538</t>
  </si>
  <si>
    <t>002220</t>
  </si>
  <si>
    <t>002213</t>
  </si>
  <si>
    <t>300337</t>
  </si>
  <si>
    <t>300582</t>
  </si>
  <si>
    <t>300130</t>
  </si>
  <si>
    <t>002950</t>
  </si>
  <si>
    <t>002162</t>
  </si>
  <si>
    <t>002755</t>
  </si>
  <si>
    <t>603398</t>
  </si>
  <si>
    <t>002900</t>
  </si>
  <si>
    <t>000950</t>
  </si>
  <si>
    <t>000669</t>
  </si>
  <si>
    <t>600706</t>
  </si>
  <si>
    <t>002010</t>
  </si>
  <si>
    <t>000886</t>
  </si>
  <si>
    <t>603081</t>
  </si>
  <si>
    <t>300091</t>
  </si>
  <si>
    <t>002607</t>
  </si>
  <si>
    <t>002461</t>
  </si>
  <si>
    <t>000156</t>
  </si>
  <si>
    <t>300693</t>
  </si>
  <si>
    <t>601828</t>
  </si>
  <si>
    <t>002351</t>
  </si>
  <si>
    <t>300283</t>
  </si>
  <si>
    <t>000404</t>
  </si>
  <si>
    <t>600381</t>
  </si>
  <si>
    <t>600137</t>
  </si>
  <si>
    <t>603598</t>
  </si>
  <si>
    <t>600460</t>
  </si>
  <si>
    <t>600555</t>
  </si>
  <si>
    <t>300143</t>
  </si>
  <si>
    <t>002178</t>
  </si>
  <si>
    <t>601311</t>
  </si>
  <si>
    <t>600211</t>
  </si>
  <si>
    <t>300469</t>
  </si>
  <si>
    <t>000862</t>
  </si>
  <si>
    <t>600259</t>
  </si>
  <si>
    <t>000710</t>
  </si>
  <si>
    <t>600463</t>
  </si>
  <si>
    <t>300759</t>
  </si>
  <si>
    <t>000566</t>
  </si>
  <si>
    <t>002937</t>
  </si>
  <si>
    <t>600819</t>
  </si>
  <si>
    <t>300690</t>
  </si>
  <si>
    <t>300472</t>
  </si>
  <si>
    <t>600371</t>
  </si>
  <si>
    <t>300568</t>
  </si>
  <si>
    <t>300322</t>
  </si>
  <si>
    <t>000612</t>
  </si>
  <si>
    <t>002302</t>
  </si>
  <si>
    <t>002565</t>
  </si>
  <si>
    <t>002041</t>
  </si>
  <si>
    <t>002276</t>
  </si>
  <si>
    <t>300487</t>
  </si>
  <si>
    <t>300691</t>
  </si>
  <si>
    <t>002130</t>
  </si>
  <si>
    <t>300194</t>
  </si>
  <si>
    <t>002899</t>
  </si>
  <si>
    <t>000681</t>
  </si>
  <si>
    <t>002082</t>
  </si>
  <si>
    <t>000606</t>
  </si>
  <si>
    <t>300029</t>
  </si>
  <si>
    <t>002268</t>
  </si>
  <si>
    <t>600716</t>
  </si>
  <si>
    <t>603590</t>
  </si>
  <si>
    <t>300756</t>
  </si>
  <si>
    <t>603916</t>
  </si>
  <si>
    <t>002927</t>
  </si>
  <si>
    <t>600326</t>
  </si>
  <si>
    <t>600177</t>
  </si>
  <si>
    <t>600679</t>
  </si>
  <si>
    <t>600379</t>
  </si>
  <si>
    <t>300332</t>
  </si>
  <si>
    <t>300034</t>
  </si>
  <si>
    <t>603021</t>
  </si>
  <si>
    <t>002480</t>
  </si>
  <si>
    <t>000877</t>
  </si>
  <si>
    <t>002676</t>
  </si>
  <si>
    <t>002250</t>
  </si>
  <si>
    <t>600345</t>
  </si>
  <si>
    <t>002252</t>
  </si>
  <si>
    <t>603138</t>
  </si>
  <si>
    <t>601678</t>
  </si>
  <si>
    <t>300709</t>
  </si>
  <si>
    <t>601226</t>
  </si>
  <si>
    <t>600331</t>
  </si>
  <si>
    <t>300317</t>
  </si>
  <si>
    <t>002566</t>
  </si>
  <si>
    <t>601326</t>
  </si>
  <si>
    <t>600789</t>
  </si>
  <si>
    <t>603600</t>
  </si>
  <si>
    <t>601865</t>
  </si>
  <si>
    <t>300119</t>
  </si>
  <si>
    <t>000761</t>
  </si>
  <si>
    <t>603477</t>
  </si>
  <si>
    <t>000793</t>
  </si>
  <si>
    <t>600466</t>
  </si>
  <si>
    <t>002053</t>
  </si>
  <si>
    <t>300228</t>
  </si>
  <si>
    <t>601615</t>
  </si>
  <si>
    <t>000502</t>
  </si>
  <si>
    <t>000531</t>
  </si>
  <si>
    <t>300074</t>
  </si>
  <si>
    <t>002806</t>
  </si>
  <si>
    <t>603650</t>
  </si>
  <si>
    <t>000962</t>
  </si>
  <si>
    <t>603739</t>
  </si>
  <si>
    <t>600812</t>
  </si>
  <si>
    <t>600846</t>
  </si>
  <si>
    <t>300241</t>
  </si>
  <si>
    <t>002110</t>
  </si>
  <si>
    <t>603032</t>
  </si>
  <si>
    <t>603955</t>
  </si>
  <si>
    <t>002605</t>
  </si>
  <si>
    <t>600337</t>
  </si>
  <si>
    <t>601333</t>
  </si>
  <si>
    <t>600630</t>
  </si>
  <si>
    <t>600302</t>
  </si>
  <si>
    <t>600056</t>
  </si>
  <si>
    <t>600220</t>
  </si>
  <si>
    <t>603507</t>
  </si>
  <si>
    <t>000639</t>
  </si>
  <si>
    <t>002595</t>
  </si>
  <si>
    <t>600351</t>
  </si>
  <si>
    <t>000682</t>
  </si>
  <si>
    <t>300526</t>
  </si>
  <si>
    <t>603636</t>
  </si>
  <si>
    <t>603721</t>
  </si>
  <si>
    <t>300485</t>
  </si>
  <si>
    <t>000722</t>
  </si>
  <si>
    <t>603169</t>
  </si>
  <si>
    <t>600200</t>
  </si>
  <si>
    <t>600478</t>
  </si>
  <si>
    <t>603888</t>
  </si>
  <si>
    <t>603936</t>
  </si>
  <si>
    <t>300508</t>
  </si>
  <si>
    <t>600695</t>
  </si>
  <si>
    <t>300538</t>
  </si>
  <si>
    <t>002109</t>
  </si>
  <si>
    <t>300343</t>
  </si>
  <si>
    <t>002365</t>
  </si>
  <si>
    <t>600082</t>
  </si>
  <si>
    <t>002307</t>
  </si>
  <si>
    <t>300699</t>
  </si>
  <si>
    <t>000558</t>
  </si>
  <si>
    <t>601718</t>
  </si>
  <si>
    <t>603002</t>
  </si>
  <si>
    <t>000613</t>
  </si>
  <si>
    <t>603900</t>
  </si>
  <si>
    <t>300001</t>
  </si>
  <si>
    <t>300580</t>
  </si>
  <si>
    <t>300758</t>
  </si>
  <si>
    <t>002249</t>
  </si>
  <si>
    <t>601177</t>
  </si>
  <si>
    <t>603859</t>
  </si>
  <si>
    <t>002208</t>
  </si>
  <si>
    <t>002437</t>
  </si>
  <si>
    <t>600686</t>
  </si>
  <si>
    <t>002418</t>
  </si>
  <si>
    <t>600722</t>
  </si>
  <si>
    <t>002002</t>
  </si>
  <si>
    <t>300037</t>
  </si>
  <si>
    <t>300340</t>
  </si>
  <si>
    <t>300152</t>
  </si>
  <si>
    <t>000788</t>
  </si>
  <si>
    <t>600881</t>
  </si>
  <si>
    <t>600928</t>
  </si>
  <si>
    <t>600213</t>
  </si>
  <si>
    <t>002238</t>
  </si>
  <si>
    <t>300263</t>
  </si>
  <si>
    <t>601212</t>
  </si>
  <si>
    <t>002488</t>
  </si>
  <si>
    <t>601068</t>
  </si>
  <si>
    <t>000732</t>
  </si>
  <si>
    <t>300181</t>
  </si>
  <si>
    <t>600831</t>
  </si>
  <si>
    <t>600086</t>
  </si>
  <si>
    <t>002592</t>
  </si>
  <si>
    <t>002266</t>
  </si>
  <si>
    <t>000652</t>
  </si>
  <si>
    <t>002198</t>
  </si>
  <si>
    <t>600692</t>
  </si>
  <si>
    <t>600783</t>
  </si>
  <si>
    <t>600479</t>
  </si>
  <si>
    <t>600456</t>
  </si>
  <si>
    <t>600359</t>
  </si>
  <si>
    <t>002908</t>
  </si>
  <si>
    <t>002118</t>
  </si>
  <si>
    <t>002407</t>
  </si>
  <si>
    <t>002417</t>
  </si>
  <si>
    <t>002192</t>
  </si>
  <si>
    <t>603501</t>
  </si>
  <si>
    <t>603956</t>
  </si>
  <si>
    <t>600848</t>
  </si>
  <si>
    <t>300103</t>
  </si>
  <si>
    <t>002076</t>
  </si>
  <si>
    <t>002495</t>
  </si>
  <si>
    <t>600192</t>
  </si>
  <si>
    <t>002949</t>
  </si>
  <si>
    <t>000158</t>
  </si>
  <si>
    <t>603577</t>
  </si>
  <si>
    <t>600246</t>
  </si>
  <si>
    <t>300161</t>
  </si>
  <si>
    <t>000951</t>
  </si>
  <si>
    <t>000993</t>
  </si>
  <si>
    <t>600873</t>
  </si>
  <si>
    <t>002149</t>
  </si>
  <si>
    <t>603733</t>
  </si>
  <si>
    <t>603528</t>
  </si>
  <si>
    <t>300536</t>
  </si>
  <si>
    <t>600493</t>
  </si>
  <si>
    <t>300067</t>
  </si>
  <si>
    <t>600771</t>
  </si>
  <si>
    <t>600088</t>
  </si>
  <si>
    <t>603006</t>
  </si>
  <si>
    <t>600284</t>
  </si>
  <si>
    <t>600222</t>
  </si>
  <si>
    <t>300471</t>
  </si>
  <si>
    <t>000957</t>
  </si>
  <si>
    <t>002820</t>
  </si>
  <si>
    <t>000677</t>
  </si>
  <si>
    <t>300005</t>
  </si>
  <si>
    <t>002172</t>
  </si>
  <si>
    <t>002083</t>
  </si>
  <si>
    <t>000837</t>
  </si>
  <si>
    <t>002077</t>
  </si>
  <si>
    <t>000850</t>
  </si>
  <si>
    <t>300755</t>
  </si>
  <si>
    <t>000955</t>
  </si>
  <si>
    <t>600232</t>
  </si>
  <si>
    <t>002639</t>
  </si>
  <si>
    <t>601515</t>
  </si>
  <si>
    <t>600156</t>
  </si>
  <si>
    <t>002750</t>
  </si>
  <si>
    <t>002337</t>
  </si>
  <si>
    <t>600108</t>
  </si>
  <si>
    <t>300449</t>
  </si>
  <si>
    <t>002883</t>
  </si>
  <si>
    <t>600624</t>
  </si>
  <si>
    <t>600543</t>
  </si>
  <si>
    <t>600356</t>
  </si>
  <si>
    <t>600096</t>
  </si>
  <si>
    <t>300663</t>
  </si>
  <si>
    <t>002733</t>
  </si>
  <si>
    <t>603896</t>
  </si>
  <si>
    <t>603180</t>
  </si>
  <si>
    <t>603000</t>
  </si>
  <si>
    <t>600800</t>
  </si>
  <si>
    <t>600422</t>
  </si>
  <si>
    <t>600419</t>
  </si>
  <si>
    <t>600218</t>
  </si>
  <si>
    <t>300725</t>
  </si>
  <si>
    <t>300165</t>
  </si>
  <si>
    <t>603922</t>
  </si>
  <si>
    <t>600536</t>
  </si>
  <si>
    <t>300654</t>
  </si>
  <si>
    <t>000990</t>
  </si>
  <si>
    <t>600572</t>
  </si>
  <si>
    <t>002390</t>
  </si>
  <si>
    <t>600203</t>
  </si>
  <si>
    <t>基本信息</t>
    <phoneticPr fontId="1" type="noConversion"/>
  </si>
  <si>
    <t>项目</t>
    <phoneticPr fontId="3" type="noConversion"/>
  </si>
  <si>
    <t>时间</t>
    <phoneticPr fontId="3" type="noConversion"/>
  </si>
  <si>
    <t>数量</t>
    <phoneticPr fontId="3" type="noConversion"/>
  </si>
  <si>
    <t>时间</t>
    <phoneticPr fontId="1" type="noConversion"/>
  </si>
  <si>
    <t>收盘价</t>
    <phoneticPr fontId="1" type="noConversion"/>
  </si>
  <si>
    <t>DIF</t>
    <phoneticPr fontId="1" type="noConversion"/>
  </si>
  <si>
    <t>EMA12</t>
    <phoneticPr fontId="1" type="noConversion"/>
  </si>
  <si>
    <t>EMA26</t>
    <phoneticPr fontId="1" type="noConversion"/>
  </si>
  <si>
    <t>DEA</t>
    <phoneticPr fontId="1" type="noConversion"/>
  </si>
  <si>
    <t>MACD</t>
    <phoneticPr fontId="1" type="noConversion"/>
  </si>
  <si>
    <t>MACD金叉</t>
    <phoneticPr fontId="1" type="noConversion"/>
  </si>
  <si>
    <t>PRZ0</t>
    <phoneticPr fontId="1" type="noConversion"/>
  </si>
  <si>
    <t>输出结果</t>
    <phoneticPr fontId="1" type="noConversion"/>
  </si>
  <si>
    <t>东方创业</t>
  </si>
  <si>
    <t>昆药集团</t>
  </si>
  <si>
    <t>金证股份</t>
  </si>
  <si>
    <t>市北高新</t>
  </si>
  <si>
    <t>复旦复华</t>
  </si>
  <si>
    <t>飞乐音响</t>
  </si>
  <si>
    <t>财通证券</t>
  </si>
  <si>
    <t>亚星锚链</t>
  </si>
  <si>
    <t>黑芝麻</t>
  </si>
  <si>
    <t>北大医药</t>
  </si>
  <si>
    <t>厦门港务</t>
  </si>
  <si>
    <t>东信和平</t>
  </si>
  <si>
    <t>新界泵业</t>
  </si>
  <si>
    <t>北陆药业</t>
  </si>
  <si>
    <t>星辉娱乐</t>
  </si>
  <si>
    <t>银之杰</t>
  </si>
  <si>
    <t>同益股份</t>
  </si>
  <si>
    <t>金叉次数</t>
    <phoneticPr fontId="1" type="noConversion"/>
  </si>
  <si>
    <t>位置</t>
    <phoneticPr fontId="1" type="noConversion"/>
  </si>
  <si>
    <t>与最后一次背离？</t>
    <phoneticPr fontId="1" type="noConversion"/>
  </si>
  <si>
    <t>中视传媒</t>
  </si>
  <si>
    <t>神奇制药</t>
  </si>
  <si>
    <t>中船防务</t>
  </si>
  <si>
    <t>中路股份</t>
  </si>
  <si>
    <t>晓程科技</t>
  </si>
  <si>
    <t>鼎捷软件</t>
  </si>
  <si>
    <t>参数值</t>
    <phoneticPr fontId="1" type="noConversion"/>
  </si>
  <si>
    <t>参数项</t>
    <phoneticPr fontId="1" type="noConversion"/>
  </si>
  <si>
    <t>回溯周期</t>
    <phoneticPr fontId="1" type="noConversion"/>
  </si>
  <si>
    <t>DIF偏离</t>
    <phoneticPr fontId="1" type="noConversion"/>
  </si>
  <si>
    <t>DIF回归</t>
    <phoneticPr fontId="1" type="noConversion"/>
  </si>
  <si>
    <t>最高价</t>
    <phoneticPr fontId="1" type="noConversion"/>
  </si>
  <si>
    <t>最低价</t>
    <phoneticPr fontId="1" type="noConversion"/>
  </si>
  <si>
    <t>MAN</t>
    <phoneticPr fontId="1" type="noConversion"/>
  </si>
  <si>
    <t>高-低</t>
    <phoneticPr fontId="1" type="noConversion"/>
  </si>
  <si>
    <t>标准化DIF</t>
    <phoneticPr fontId="1" type="noConversion"/>
  </si>
  <si>
    <t>DIF最大值</t>
    <phoneticPr fontId="1" type="noConversion"/>
  </si>
  <si>
    <t>50周期新高周期</t>
    <phoneticPr fontId="1" type="noConversion"/>
  </si>
  <si>
    <t>顺灏股份</t>
  </si>
  <si>
    <t>中船科技</t>
  </si>
  <si>
    <t>深南电A</t>
  </si>
  <si>
    <t>天和防务</t>
  </si>
  <si>
    <t>乐凯新材</t>
  </si>
  <si>
    <t>东方电子</t>
  </si>
  <si>
    <t>华东科技</t>
  </si>
  <si>
    <t>领益智造</t>
  </si>
  <si>
    <t>宁波建工</t>
  </si>
  <si>
    <t>诚志股份</t>
  </si>
  <si>
    <t>易世达</t>
  </si>
  <si>
    <t>中信重工</t>
  </si>
  <si>
    <t>大冷股份</t>
  </si>
  <si>
    <t>西仪股份</t>
  </si>
  <si>
    <t>浙富控股</t>
  </si>
  <si>
    <t>民和股份</t>
  </si>
  <si>
    <t>辉丰股份</t>
  </si>
  <si>
    <t>拓普集团</t>
  </si>
  <si>
    <t>力帆股份</t>
  </si>
  <si>
    <t>金固股份</t>
  </si>
  <si>
    <t>哈投股份</t>
  </si>
  <si>
    <t>浪潮软件</t>
  </si>
  <si>
    <t>宝信软件</t>
  </si>
  <si>
    <t>远光软件</t>
  </si>
  <si>
    <t>汉得信息</t>
  </si>
  <si>
    <t>南京新百</t>
  </si>
  <si>
    <t>文峰股份</t>
  </si>
  <si>
    <t>骆驼股份</t>
  </si>
  <si>
    <t>万隆光电</t>
  </si>
  <si>
    <t>龙韵股份</t>
  </si>
  <si>
    <t>宣亚国际</t>
  </si>
  <si>
    <t>康恩贝</t>
  </si>
  <si>
    <t>誉衡药业</t>
  </si>
  <si>
    <t>龙津药业</t>
  </si>
  <si>
    <t>白银有色</t>
  </si>
  <si>
    <t>联合光电</t>
  </si>
  <si>
    <t>商赢环球</t>
  </si>
  <si>
    <t>金鹰股份</t>
  </si>
  <si>
    <t>重庆港九</t>
  </si>
  <si>
    <t>广东榕泰</t>
  </si>
  <si>
    <t>世龙实业</t>
  </si>
  <si>
    <t>西藏旅游</t>
  </si>
  <si>
    <t>天邦股份</t>
  </si>
  <si>
    <t>正邦科技</t>
  </si>
  <si>
    <t>国信证券</t>
  </si>
  <si>
    <t>顶点软件</t>
  </si>
  <si>
    <t>中科金财</t>
  </si>
  <si>
    <t>长江通信</t>
  </si>
  <si>
    <t>创维数字</t>
  </si>
  <si>
    <t>数码科技</t>
  </si>
  <si>
    <t>常山药业</t>
  </si>
  <si>
    <t>尔康制药</t>
  </si>
  <si>
    <t>和胜股份</t>
  </si>
  <si>
    <t>华菱星马</t>
  </si>
  <si>
    <t>中国应急</t>
  </si>
  <si>
    <t>福安药业</t>
  </si>
  <si>
    <t>延安必康</t>
  </si>
  <si>
    <t>大唐电信</t>
  </si>
  <si>
    <t>启迪古汉</t>
  </si>
  <si>
    <t>唐人神</t>
  </si>
  <si>
    <t>华仁药业</t>
  </si>
  <si>
    <t>京投发展</t>
  </si>
  <si>
    <t>铁汉生态</t>
  </si>
  <si>
    <t>辽宁成大</t>
  </si>
  <si>
    <t>元力股份</t>
  </si>
  <si>
    <t>中源家居</t>
  </si>
  <si>
    <t>农尚环境</t>
  </si>
  <si>
    <t>东音股份</t>
  </si>
  <si>
    <t>中昌数据</t>
  </si>
  <si>
    <t>城投控股</t>
  </si>
  <si>
    <t>智动力</t>
  </si>
  <si>
    <t>顺利办</t>
  </si>
  <si>
    <t>维力医疗</t>
  </si>
  <si>
    <t>东宏股份</t>
  </si>
  <si>
    <t>京能电力</t>
  </si>
  <si>
    <t>瑞普生物</t>
  </si>
  <si>
    <t>长久物流</t>
  </si>
  <si>
    <t>华荣股份</t>
  </si>
  <si>
    <t>华菱精工</t>
  </si>
  <si>
    <t>汇嘉时代</t>
  </si>
  <si>
    <t>联诚精密</t>
  </si>
  <si>
    <t>海翔药业</t>
  </si>
  <si>
    <t>中房股份</t>
  </si>
  <si>
    <t>大烨智能</t>
  </si>
  <si>
    <t>圣邦股份</t>
  </si>
  <si>
    <t>一汽夏利</t>
  </si>
  <si>
    <t>埃斯顿</t>
  </si>
  <si>
    <t>世嘉科技</t>
  </si>
  <si>
    <t>新凤鸣</t>
  </si>
  <si>
    <t>百隆东方</t>
  </si>
  <si>
    <t>东风汽车</t>
  </si>
  <si>
    <t>希努尔</t>
  </si>
  <si>
    <t>中环环保</t>
  </si>
  <si>
    <t>岳阳林纸</t>
  </si>
  <si>
    <t>金陵药业</t>
  </si>
  <si>
    <t>嘉应制药</t>
  </si>
  <si>
    <t>南京聚隆</t>
  </si>
  <si>
    <t>开尔新材</t>
  </si>
  <si>
    <t>瑞康医药</t>
  </si>
  <si>
    <t>百傲化学</t>
  </si>
  <si>
    <t>红阳能源</t>
  </si>
  <si>
    <t>旋极信息</t>
  </si>
  <si>
    <t>东诚药业</t>
  </si>
  <si>
    <t>四川长虹</t>
  </si>
  <si>
    <t>全通教育</t>
  </si>
  <si>
    <t>外高桥</t>
  </si>
  <si>
    <t>吉宏股份</t>
  </si>
  <si>
    <t>厚普股份</t>
  </si>
  <si>
    <t>中化岩土</t>
  </si>
  <si>
    <t>长虹美菱</t>
  </si>
  <si>
    <t>东方金钰</t>
  </si>
  <si>
    <t>石化油服</t>
  </si>
  <si>
    <t>东风科技</t>
  </si>
  <si>
    <t>置信电气</t>
  </si>
  <si>
    <t>浙江交科</t>
  </si>
  <si>
    <t>精准信息</t>
  </si>
  <si>
    <t>华策影视</t>
  </si>
  <si>
    <t>东方能源</t>
  </si>
  <si>
    <t>华控赛格</t>
  </si>
  <si>
    <t>方盛制药</t>
  </si>
  <si>
    <t>天神娱乐</t>
  </si>
  <si>
    <t>国际实业</t>
  </si>
  <si>
    <t>凯龙股份</t>
  </si>
  <si>
    <t>华能国际</t>
  </si>
  <si>
    <t>科蓝软件</t>
  </si>
  <si>
    <t>闰土股份</t>
  </si>
  <si>
    <t>沙钢股份</t>
  </si>
  <si>
    <t>一汽轿车</t>
  </si>
  <si>
    <t>新能泰山</t>
  </si>
  <si>
    <t>中国船舶</t>
  </si>
  <si>
    <t>莱美药业</t>
  </si>
  <si>
    <t>新五丰</t>
  </si>
  <si>
    <t>大名城</t>
  </si>
  <si>
    <t>起步股份</t>
  </si>
  <si>
    <t>600778</t>
  </si>
  <si>
    <t>000720</t>
  </si>
  <si>
    <t>600769</t>
  </si>
  <si>
    <t>600370</t>
  </si>
  <si>
    <t>603557</t>
  </si>
  <si>
    <t>000043</t>
  </si>
  <si>
    <t>300391</t>
  </si>
  <si>
    <t>002573</t>
  </si>
  <si>
    <t>300596</t>
  </si>
  <si>
    <t>002423</t>
  </si>
  <si>
    <t>600282</t>
  </si>
  <si>
    <t>DEA</t>
    <phoneticPr fontId="1" type="noConversion"/>
  </si>
  <si>
    <t>DIF顶点后的最低值</t>
    <phoneticPr fontId="1" type="noConversion"/>
  </si>
  <si>
    <t>MACD</t>
    <phoneticPr fontId="1" type="noConversion"/>
  </si>
  <si>
    <t>DIF顶点后的MACD小于0个数</t>
    <phoneticPr fontId="1" type="noConversion"/>
  </si>
  <si>
    <t>DIF50周期最大值</t>
    <phoneticPr fontId="1" type="noConversion"/>
  </si>
  <si>
    <t>DIF最新值</t>
    <phoneticPr fontId="1" type="noConversion"/>
  </si>
  <si>
    <t>项目</t>
    <phoneticPr fontId="1" type="noConversion"/>
  </si>
  <si>
    <t>数值</t>
    <phoneticPr fontId="1" type="noConversion"/>
  </si>
  <si>
    <t>判断</t>
    <phoneticPr fontId="1" type="noConversion"/>
  </si>
  <si>
    <t>序号</t>
    <phoneticPr fontId="1" type="noConversion"/>
  </si>
  <si>
    <t>代码</t>
    <phoneticPr fontId="1" type="noConversion"/>
  </si>
  <si>
    <t>名称</t>
    <phoneticPr fontId="1" type="noConversion"/>
  </si>
  <si>
    <t>行号</t>
    <phoneticPr fontId="1" type="noConversion"/>
  </si>
  <si>
    <t>自选个数</t>
    <phoneticPr fontId="1" type="noConversion"/>
  </si>
  <si>
    <t>序</t>
    <phoneticPr fontId="1" type="noConversion"/>
  </si>
  <si>
    <t>综合判断</t>
    <phoneticPr fontId="1" type="noConversion"/>
  </si>
  <si>
    <t>选股名称</t>
    <phoneticPr fontId="1" type="noConversion"/>
  </si>
  <si>
    <t>选股代码</t>
    <phoneticPr fontId="1" type="noConversion"/>
  </si>
  <si>
    <t>比较金叉参数</t>
    <phoneticPr fontId="1" type="noConversion"/>
  </si>
  <si>
    <t>数据行号</t>
    <phoneticPr fontId="1" type="noConversion"/>
  </si>
  <si>
    <t>-</t>
    <phoneticPr fontId="1" type="noConversion"/>
  </si>
  <si>
    <t>时间</t>
  </si>
  <si>
    <t>开盘价</t>
  </si>
  <si>
    <t>收盘价</t>
  </si>
  <si>
    <t>最高价</t>
  </si>
  <si>
    <t>最低价</t>
  </si>
  <si>
    <t>成交量</t>
  </si>
  <si>
    <t>时间估算</t>
    <phoneticPr fontId="1" type="noConversion"/>
  </si>
  <si>
    <t>个数</t>
    <phoneticPr fontId="1" type="noConversion"/>
  </si>
  <si>
    <t>速度(秒/个)</t>
    <phoneticPr fontId="3" type="noConversion"/>
  </si>
  <si>
    <t>时间(分)</t>
    <phoneticPr fontId="1" type="noConversion"/>
  </si>
  <si>
    <t>步长参数</t>
    <phoneticPr fontId="1" type="noConversion"/>
  </si>
  <si>
    <t>2-150</t>
    <phoneticPr fontId="1" type="noConversion"/>
  </si>
  <si>
    <t>备注</t>
    <phoneticPr fontId="1" type="noConversion"/>
  </si>
  <si>
    <t>背离_小时.</t>
    <phoneticPr fontId="1" type="noConversion"/>
  </si>
  <si>
    <t>背离_30分.</t>
    <phoneticPr fontId="1" type="noConversion"/>
  </si>
  <si>
    <t>背离_15分.</t>
    <phoneticPr fontId="1" type="noConversion"/>
  </si>
  <si>
    <t>背离_5分.</t>
    <phoneticPr fontId="1" type="noConversion"/>
  </si>
  <si>
    <t>日线计算</t>
    <phoneticPr fontId="3" type="noConversion"/>
  </si>
  <si>
    <t>分钟计算</t>
    <phoneticPr fontId="3" type="noConversion"/>
  </si>
  <si>
    <t>合计</t>
    <phoneticPr fontId="3" type="noConversion"/>
  </si>
  <si>
    <t>序号</t>
  </si>
  <si>
    <t>石大胜华</t>
  </si>
  <si>
    <t>选股条件设定</t>
    <phoneticPr fontId="3" type="noConversion"/>
  </si>
  <si>
    <t>自动选股</t>
    <phoneticPr fontId="1" type="noConversion"/>
  </si>
  <si>
    <t>涨跌幅</t>
    <phoneticPr fontId="1" type="noConversion"/>
  </si>
  <si>
    <t>BK0475</t>
  </si>
  <si>
    <t>银行</t>
  </si>
  <si>
    <t>BK0474</t>
  </si>
  <si>
    <t>保险</t>
  </si>
  <si>
    <t>BK0477</t>
  </si>
  <si>
    <t>酿酒行业</t>
  </si>
  <si>
    <t>BK0728</t>
  </si>
  <si>
    <t>环保工程</t>
  </si>
  <si>
    <t>BK0481</t>
  </si>
  <si>
    <t>汽车行业</t>
  </si>
  <si>
    <t>BK0473</t>
  </si>
  <si>
    <t>券商信托</t>
  </si>
  <si>
    <t>BK0420</t>
  </si>
  <si>
    <t>民航机场</t>
  </si>
  <si>
    <t>BK0476</t>
  </si>
  <si>
    <t>木业家具</t>
  </si>
  <si>
    <t>BK0427</t>
  </si>
  <si>
    <t>公用事业</t>
  </si>
  <si>
    <t>BK0471</t>
  </si>
  <si>
    <t>化纤行业</t>
  </si>
  <si>
    <t>BK0428</t>
  </si>
  <si>
    <t>电力行业</t>
  </si>
  <si>
    <t>BK0733</t>
  </si>
  <si>
    <t>包装材料</t>
  </si>
  <si>
    <t>BK0546</t>
  </si>
  <si>
    <t>玻璃陶瓷</t>
  </si>
  <si>
    <t>BK0739</t>
  </si>
  <si>
    <t>金属制品</t>
  </si>
  <si>
    <t>BK0545</t>
  </si>
  <si>
    <t>机械行业</t>
  </si>
  <si>
    <t>BK0425</t>
  </si>
  <si>
    <t>工程建设</t>
  </si>
  <si>
    <t>BK0910</t>
  </si>
  <si>
    <t>专用设备</t>
  </si>
  <si>
    <t>BK0725</t>
  </si>
  <si>
    <t>装修装饰</t>
  </si>
  <si>
    <t>BK0424</t>
  </si>
  <si>
    <t>水泥建材</t>
  </si>
  <si>
    <t>BK0484</t>
  </si>
  <si>
    <t>国际贸易</t>
  </si>
  <si>
    <t>BK0450</t>
  </si>
  <si>
    <t>港口水运</t>
  </si>
  <si>
    <t>BK0538</t>
  </si>
  <si>
    <t>化工行业</t>
  </si>
  <si>
    <t>BK0451</t>
  </si>
  <si>
    <t>房地产</t>
  </si>
  <si>
    <t>BK0730</t>
  </si>
  <si>
    <t>农药兽药</t>
  </si>
  <si>
    <t>BK0732</t>
  </si>
  <si>
    <t>贵金属</t>
  </si>
  <si>
    <t>BK0734</t>
  </si>
  <si>
    <t>珠宝首饰</t>
  </si>
  <si>
    <t>BK0486</t>
  </si>
  <si>
    <t>文化传媒</t>
  </si>
  <si>
    <t>BK0485</t>
  </si>
  <si>
    <t>旅游酒店</t>
  </si>
  <si>
    <t>BK0422</t>
  </si>
  <si>
    <t>交运物流</t>
  </si>
  <si>
    <t>BK0436</t>
  </si>
  <si>
    <t>纺织服装</t>
  </si>
  <si>
    <t>BK0727</t>
  </si>
  <si>
    <t>医疗行业</t>
  </si>
  <si>
    <t>BK0421</t>
  </si>
  <si>
    <t>高速公路</t>
  </si>
  <si>
    <t>BK0465</t>
  </si>
  <si>
    <t>医药制造</t>
  </si>
  <si>
    <t>BK0454</t>
  </si>
  <si>
    <t>塑胶制品</t>
  </si>
  <si>
    <t>BK0726</t>
  </si>
  <si>
    <t>园林工程</t>
  </si>
  <si>
    <t>BK0438</t>
  </si>
  <si>
    <t>食品饮料</t>
  </si>
  <si>
    <t>BK0479</t>
  </si>
  <si>
    <t>钢铁行业</t>
  </si>
  <si>
    <t>BK0457</t>
  </si>
  <si>
    <t>输配电气</t>
  </si>
  <si>
    <t>BK0740</t>
  </si>
  <si>
    <t>文教休闲</t>
  </si>
  <si>
    <t>BK0738</t>
  </si>
  <si>
    <t>多元金融</t>
  </si>
  <si>
    <t>BK0429</t>
  </si>
  <si>
    <t>交运设备</t>
  </si>
  <si>
    <t>BK0731</t>
  </si>
  <si>
    <t>化肥行业</t>
  </si>
  <si>
    <t>BK0537</t>
  </si>
  <si>
    <t>材料行业</t>
  </si>
  <si>
    <t>BK0482</t>
  </si>
  <si>
    <t>商业百货</t>
  </si>
  <si>
    <t>BK0437</t>
  </si>
  <si>
    <t>煤炭采选</t>
  </si>
  <si>
    <t>BK0478</t>
  </si>
  <si>
    <t>有色金属</t>
  </si>
  <si>
    <t>BK0470</t>
  </si>
  <si>
    <t>造纸印刷</t>
  </si>
  <si>
    <t>BK0456</t>
  </si>
  <si>
    <t>家电行业</t>
  </si>
  <si>
    <t>BK0464</t>
  </si>
  <si>
    <t>石油行业</t>
  </si>
  <si>
    <t>BK0458</t>
  </si>
  <si>
    <t>仪器仪表</t>
  </si>
  <si>
    <t>BK0440</t>
  </si>
  <si>
    <t>工艺商品</t>
  </si>
  <si>
    <t>BK0735</t>
  </si>
  <si>
    <t>安防设备</t>
  </si>
  <si>
    <t>BK0433</t>
  </si>
  <si>
    <t>农牧饲渔</t>
  </si>
  <si>
    <t>BK0737</t>
  </si>
  <si>
    <t>软件服务</t>
  </si>
  <si>
    <t>BK0459</t>
  </si>
  <si>
    <t>电子元件</t>
  </si>
  <si>
    <t>BK0480</t>
  </si>
  <si>
    <t>航天航空</t>
  </si>
  <si>
    <t>BK0539</t>
  </si>
  <si>
    <t>综合行业</t>
  </si>
  <si>
    <t>BK0736</t>
  </si>
  <si>
    <t>电信运营</t>
  </si>
  <si>
    <t>BK0447</t>
  </si>
  <si>
    <t>电子信息</t>
  </si>
  <si>
    <t>BK0448</t>
  </si>
  <si>
    <t>通讯行业</t>
  </si>
  <si>
    <t>BK0729</t>
  </si>
  <si>
    <t>船舶制造</t>
  </si>
  <si>
    <t>最新价</t>
    <phoneticPr fontId="1" type="noConversion"/>
  </si>
  <si>
    <t>人民网</t>
  </si>
  <si>
    <t>奥马电器</t>
  </si>
  <si>
    <t>贵州茅台</t>
  </si>
  <si>
    <t>科融环境</t>
  </si>
  <si>
    <t>御银股份</t>
  </si>
  <si>
    <t>美的集团</t>
  </si>
  <si>
    <t>300772</t>
  </si>
  <si>
    <t>运达股份</t>
  </si>
  <si>
    <t>网宿科技</t>
  </si>
  <si>
    <t>格力电器</t>
  </si>
  <si>
    <t>中联重科</t>
  </si>
  <si>
    <t>蠡湖股份</t>
  </si>
  <si>
    <t>潍柴动力</t>
  </si>
  <si>
    <t>002955</t>
  </si>
  <si>
    <t>鸿合科技</t>
  </si>
  <si>
    <t>招商蛇口</t>
  </si>
  <si>
    <t>金力永磁</t>
  </si>
  <si>
    <t>立讯精密</t>
  </si>
  <si>
    <t>美尚生态</t>
  </si>
  <si>
    <t>胜利精密</t>
  </si>
  <si>
    <t>海康威视</t>
  </si>
  <si>
    <t>恒瑞医药</t>
  </si>
  <si>
    <t>豫能控股</t>
  </si>
  <si>
    <t>金逸影视</t>
  </si>
  <si>
    <t>泸州老窖</t>
  </si>
  <si>
    <t>焦作万方</t>
  </si>
  <si>
    <t>三一重工</t>
  </si>
  <si>
    <t>300770</t>
  </si>
  <si>
    <t>新媒股份</t>
  </si>
  <si>
    <t>龙蟠科技</t>
  </si>
  <si>
    <t>华昌化工</t>
  </si>
  <si>
    <t>全柴动力</t>
  </si>
  <si>
    <t>天晟新材</t>
  </si>
  <si>
    <t>有研新材</t>
  </si>
  <si>
    <t>洋河股份</t>
  </si>
  <si>
    <t>工商银行</t>
  </si>
  <si>
    <t>天翔环境</t>
  </si>
  <si>
    <t>蔚蓝生物</t>
  </si>
  <si>
    <t>恒铭达</t>
  </si>
  <si>
    <t>华培动力</t>
  </si>
  <si>
    <t>智能自控</t>
  </si>
  <si>
    <t>德宏股份</t>
  </si>
  <si>
    <t>桐昆股份</t>
  </si>
  <si>
    <t>亚星客车</t>
  </si>
  <si>
    <t>通光线缆</t>
  </si>
  <si>
    <t>花园生物</t>
  </si>
  <si>
    <t>南京银行</t>
  </si>
  <si>
    <t>601288</t>
  </si>
  <si>
    <t>农业银行</t>
  </si>
  <si>
    <t>同花顺</t>
  </si>
  <si>
    <t>鼎信通讯</t>
  </si>
  <si>
    <t>大族激光</t>
  </si>
  <si>
    <t>中南建设</t>
  </si>
  <si>
    <t>森远股份</t>
  </si>
  <si>
    <t>精功科技</t>
  </si>
  <si>
    <t>中京电子</t>
  </si>
  <si>
    <t>天风证券</t>
  </si>
  <si>
    <t>双汇发展</t>
  </si>
  <si>
    <t>中国人保</t>
  </si>
  <si>
    <t>陕西煤业</t>
  </si>
  <si>
    <t>大华股份</t>
  </si>
  <si>
    <t>德联集团</t>
  </si>
  <si>
    <t>中国平安</t>
  </si>
  <si>
    <t>海螺水泥</t>
  </si>
  <si>
    <t>新宏泽</t>
  </si>
  <si>
    <t>中国中期</t>
  </si>
  <si>
    <t>西部牧业</t>
  </si>
  <si>
    <t>爱康科技</t>
  </si>
  <si>
    <t>京天利</t>
  </si>
  <si>
    <t>明阳智能</t>
  </si>
  <si>
    <t>信维通信</t>
  </si>
  <si>
    <t>维科技术</t>
  </si>
  <si>
    <t>青青稞酒</t>
  </si>
  <si>
    <t>方正证券</t>
  </si>
  <si>
    <t>顶固集创</t>
  </si>
  <si>
    <t>光力科技</t>
  </si>
  <si>
    <t>上海雅仕</t>
  </si>
  <si>
    <t>青岛海尔</t>
  </si>
  <si>
    <t>兴业银行</t>
  </si>
  <si>
    <t>东方电气</t>
  </si>
  <si>
    <t>太化股份</t>
  </si>
  <si>
    <t>福建金森</t>
  </si>
  <si>
    <t>华瑞股份</t>
  </si>
  <si>
    <t>陕国投A</t>
  </si>
  <si>
    <t>华映科技</t>
  </si>
  <si>
    <t>雪人股份</t>
  </si>
  <si>
    <t>天津松江</t>
  </si>
  <si>
    <t>隆基股份</t>
  </si>
  <si>
    <t>山西焦化</t>
  </si>
  <si>
    <t>603681</t>
  </si>
  <si>
    <t>永冠新材</t>
  </si>
  <si>
    <t>乐普医疗</t>
  </si>
  <si>
    <t>中泰股份</t>
  </si>
  <si>
    <t>航锦科技</t>
  </si>
  <si>
    <t>浦东建设</t>
  </si>
  <si>
    <t>新华保险</t>
  </si>
  <si>
    <t>华新水泥</t>
  </si>
  <si>
    <t>威华股份</t>
  </si>
  <si>
    <t>上海莱士</t>
  </si>
  <si>
    <t>天山生物</t>
  </si>
  <si>
    <t>歌尔股份</t>
  </si>
  <si>
    <t>川恒股份</t>
  </si>
  <si>
    <t>金河生物</t>
  </si>
  <si>
    <t>华夏银行</t>
  </si>
  <si>
    <t>吉翔股份</t>
  </si>
  <si>
    <t>金风科技</t>
  </si>
  <si>
    <t>600900</t>
  </si>
  <si>
    <t>长江电力</t>
  </si>
  <si>
    <t>长城证券</t>
  </si>
  <si>
    <t>浙江世宝</t>
  </si>
  <si>
    <t>日上集团</t>
  </si>
  <si>
    <t>贵研铂业</t>
  </si>
  <si>
    <t>名臣健康</t>
  </si>
  <si>
    <t>启迪桑德</t>
  </si>
  <si>
    <t>沪电股份</t>
  </si>
  <si>
    <t>比亚迪</t>
  </si>
  <si>
    <t>合力科技</t>
  </si>
  <si>
    <t>福莱特</t>
  </si>
  <si>
    <t>美亚柏科</t>
  </si>
  <si>
    <t>国泰集团</t>
  </si>
  <si>
    <t>红旗连锁</t>
  </si>
  <si>
    <t>龙蟒佰利</t>
  </si>
  <si>
    <t>德尔未来</t>
  </si>
  <si>
    <t>上海物贸</t>
  </si>
  <si>
    <t>中通客车</t>
  </si>
  <si>
    <t>维信诺</t>
  </si>
  <si>
    <t>中信建投</t>
  </si>
  <si>
    <t>上港集团</t>
  </si>
  <si>
    <t>锌业股份</t>
  </si>
  <si>
    <t>中信证券</t>
  </si>
  <si>
    <t>威派格</t>
  </si>
  <si>
    <t>福耀玻璃</t>
  </si>
  <si>
    <t>顺鑫农业</t>
  </si>
  <si>
    <t>贵州燃气</t>
  </si>
  <si>
    <t>恒力股份</t>
  </si>
  <si>
    <t>华纺股份</t>
  </si>
  <si>
    <t>海信家电</t>
  </si>
  <si>
    <t>双塔食品</t>
  </si>
  <si>
    <t>海联金汇</t>
  </si>
  <si>
    <t>002951</t>
  </si>
  <si>
    <t>金时科技</t>
  </si>
  <si>
    <t>招商银行</t>
  </si>
  <si>
    <t>威孚高科</t>
  </si>
  <si>
    <t>宜通世纪</t>
  </si>
  <si>
    <t>建设银行</t>
  </si>
  <si>
    <t>上海机场</t>
  </si>
  <si>
    <t>山煤国际</t>
  </si>
  <si>
    <t>全新好</t>
  </si>
  <si>
    <t>银星能源</t>
  </si>
  <si>
    <t>嘉凯城</t>
  </si>
  <si>
    <t>赛福天</t>
  </si>
  <si>
    <t>中科电气</t>
  </si>
  <si>
    <t>中航资本</t>
  </si>
  <si>
    <t>汇金科技</t>
  </si>
  <si>
    <t>中牧股份</t>
  </si>
  <si>
    <t>超频三</t>
  </si>
  <si>
    <t>协鑫集成</t>
  </si>
  <si>
    <t>华胜天成</t>
  </si>
  <si>
    <t>300773</t>
  </si>
  <si>
    <t>拉卡拉</t>
  </si>
  <si>
    <t>恒逸石化</t>
  </si>
  <si>
    <t>上海钢联</t>
  </si>
  <si>
    <t>富瑞特装</t>
  </si>
  <si>
    <t>华侨城A</t>
  </si>
  <si>
    <t>新和成</t>
  </si>
  <si>
    <t>吉祥航空</t>
  </si>
  <si>
    <t>中闽能源</t>
  </si>
  <si>
    <t>济川药业</t>
  </si>
  <si>
    <t>东方精工</t>
  </si>
  <si>
    <t>北辰实业</t>
  </si>
  <si>
    <t>600388</t>
  </si>
  <si>
    <t>龙净环保</t>
  </si>
  <si>
    <t>珠海中富</t>
  </si>
  <si>
    <t>冰轮环境</t>
  </si>
  <si>
    <t>江铃汽车</t>
  </si>
  <si>
    <t>金晶科技</t>
  </si>
  <si>
    <t>超图软件</t>
  </si>
  <si>
    <t>鹏辉能源</t>
  </si>
  <si>
    <t>华林证券</t>
  </si>
  <si>
    <t>梅花生物</t>
  </si>
  <si>
    <t>科锐国际</t>
  </si>
  <si>
    <t>华域汽车</t>
  </si>
  <si>
    <t>德新交运</t>
  </si>
  <si>
    <t>七一二</t>
  </si>
  <si>
    <t>白云山</t>
  </si>
  <si>
    <t>赢时胜</t>
  </si>
  <si>
    <t>立霸股份</t>
  </si>
  <si>
    <t>迪贝电气</t>
  </si>
  <si>
    <t>博济医药</t>
  </si>
  <si>
    <t>002333</t>
  </si>
  <si>
    <t>*ST罗普</t>
  </si>
  <si>
    <t>科力尔</t>
  </si>
  <si>
    <t>四方达</t>
  </si>
  <si>
    <t>新疆交建</t>
  </si>
  <si>
    <t>江苏银行</t>
  </si>
  <si>
    <t>宝新能源</t>
  </si>
  <si>
    <t>中国重汽</t>
  </si>
  <si>
    <t>成都银行</t>
  </si>
  <si>
    <t>畅联股份</t>
  </si>
  <si>
    <t>天成自控</t>
  </si>
  <si>
    <t>鸿达兴业</t>
  </si>
  <si>
    <t>奥普光电</t>
  </si>
  <si>
    <t>000897</t>
  </si>
  <si>
    <t>*ST津滨</t>
  </si>
  <si>
    <t>姚记扑克</t>
  </si>
  <si>
    <t>捷佳伟创</t>
  </si>
  <si>
    <t>金鸿控股</t>
  </si>
  <si>
    <t>信息发展</t>
  </si>
  <si>
    <t>西安旅游</t>
  </si>
  <si>
    <t>青岛银行</t>
  </si>
  <si>
    <t>共进股份</t>
  </si>
  <si>
    <t>万东医疗</t>
  </si>
  <si>
    <t>恩捷股份</t>
  </si>
  <si>
    <t>东旭蓝天</t>
  </si>
  <si>
    <t>吉林化纤</t>
  </si>
  <si>
    <t>000792</t>
  </si>
  <si>
    <t>*ST盐湖</t>
  </si>
  <si>
    <t>湘电股份</t>
  </si>
  <si>
    <t>光一科技</t>
  </si>
  <si>
    <t>紫金矿业</t>
  </si>
  <si>
    <t>东方材料</t>
  </si>
  <si>
    <t>金奥博</t>
  </si>
  <si>
    <t>金龙汽车</t>
  </si>
  <si>
    <t>美芝股份</t>
  </si>
  <si>
    <t>电连技术</t>
  </si>
  <si>
    <t>正海生物</t>
  </si>
  <si>
    <t>常熟银行</t>
  </si>
  <si>
    <t>深冷股份</t>
  </si>
  <si>
    <t>游族网络</t>
  </si>
  <si>
    <t>新乳业</t>
  </si>
  <si>
    <t>华电国际</t>
  </si>
  <si>
    <t>盘龙药业</t>
  </si>
  <si>
    <t>深纺织A</t>
  </si>
  <si>
    <t>千方科技</t>
  </si>
  <si>
    <t>滨化股份</t>
  </si>
  <si>
    <t>华资实业</t>
  </si>
  <si>
    <t>宗申动力</t>
  </si>
  <si>
    <t>铁龙物流</t>
  </si>
  <si>
    <t>芒果超媒</t>
  </si>
  <si>
    <t>新华网</t>
  </si>
  <si>
    <t>中公教育</t>
  </si>
  <si>
    <t>华峰超纤</t>
  </si>
  <si>
    <t>浙江鼎力</t>
  </si>
  <si>
    <t>兴瑞科技</t>
  </si>
  <si>
    <t>金枫酒业</t>
  </si>
  <si>
    <t>张家港行</t>
  </si>
  <si>
    <t>万通智控</t>
  </si>
  <si>
    <t>000018</t>
  </si>
  <si>
    <t>*ST神城</t>
  </si>
  <si>
    <t>国元证券</t>
  </si>
  <si>
    <t>健帆生物</t>
  </si>
  <si>
    <t>四川双马</t>
  </si>
  <si>
    <t>太阳能</t>
  </si>
  <si>
    <t>上海医药</t>
  </si>
  <si>
    <t>上海沪工</t>
  </si>
  <si>
    <t>田中精机</t>
  </si>
  <si>
    <t>正虹科技</t>
  </si>
  <si>
    <t>精伦电子</t>
  </si>
  <si>
    <t>600696</t>
  </si>
  <si>
    <t>ST岩石</t>
  </si>
  <si>
    <t>华孚时尚</t>
  </si>
  <si>
    <t>伊力特</t>
  </si>
  <si>
    <t>300762</t>
  </si>
  <si>
    <t>上海瀚讯</t>
  </si>
  <si>
    <t>绝味食品</t>
  </si>
  <si>
    <t>中核钛白</t>
  </si>
  <si>
    <t>长鹰信质</t>
  </si>
  <si>
    <t>三湘印象</t>
  </si>
  <si>
    <t>好当家</t>
  </si>
  <si>
    <t>雄韬股份</t>
  </si>
  <si>
    <t>三夫户外</t>
  </si>
  <si>
    <t>亚威股份</t>
  </si>
  <si>
    <t>三变科技</t>
  </si>
  <si>
    <t>天永智能</t>
  </si>
  <si>
    <t>宝鹰股份</t>
  </si>
  <si>
    <t>川能动力</t>
  </si>
  <si>
    <t>润达医疗</t>
  </si>
  <si>
    <t>诚益通</t>
  </si>
  <si>
    <t>派思股份</t>
  </si>
  <si>
    <t>京新药业</t>
  </si>
  <si>
    <t>海利生物</t>
  </si>
  <si>
    <t>合兴包装</t>
  </si>
  <si>
    <t>章源钨业</t>
  </si>
  <si>
    <t>光正集团</t>
  </si>
  <si>
    <t>江阴银行</t>
  </si>
  <si>
    <t>东方铁塔</t>
  </si>
  <si>
    <t>酒鬼酒</t>
  </si>
  <si>
    <t>华信新材</t>
  </si>
  <si>
    <t>西安银行</t>
  </si>
  <si>
    <t>玲珑轮胎</t>
  </si>
  <si>
    <t>国电南瑞</t>
  </si>
  <si>
    <t>英力特</t>
  </si>
  <si>
    <t>五矿发展</t>
  </si>
  <si>
    <t>华丽家族</t>
  </si>
  <si>
    <t>国风塑业</t>
  </si>
  <si>
    <t>长盛轴承</t>
  </si>
  <si>
    <t>玉龙股份</t>
  </si>
  <si>
    <t>中兴商业</t>
  </si>
  <si>
    <t>华自科技</t>
  </si>
  <si>
    <t>新华文轩</t>
  </si>
  <si>
    <t>北汽蓝谷</t>
  </si>
  <si>
    <t>中天能源</t>
  </si>
  <si>
    <t>金陵体育</t>
  </si>
  <si>
    <t>科斯伍德</t>
  </si>
  <si>
    <t>开立医疗</t>
  </si>
  <si>
    <t>京城股份</t>
  </si>
  <si>
    <t>重庆百货</t>
  </si>
  <si>
    <t>水晶光电</t>
  </si>
  <si>
    <t>合纵科技</t>
  </si>
  <si>
    <t>普洛药业</t>
  </si>
  <si>
    <t>通策医疗</t>
  </si>
  <si>
    <t>顺网科技</t>
  </si>
  <si>
    <t>今天国际</t>
  </si>
  <si>
    <t>西陇科学</t>
  </si>
  <si>
    <t>均胜电子</t>
  </si>
  <si>
    <t>金运激光</t>
  </si>
  <si>
    <t>华联综超</t>
  </si>
  <si>
    <t>双星新材</t>
  </si>
  <si>
    <t>节能风电</t>
  </si>
  <si>
    <t>康弘药业</t>
  </si>
  <si>
    <t>丽珠集团</t>
  </si>
  <si>
    <t>吉鑫科技</t>
  </si>
  <si>
    <t>数据港</t>
  </si>
  <si>
    <t>鹏鼎控股</t>
  </si>
  <si>
    <t>山大华特</t>
  </si>
  <si>
    <t>新元科技</t>
  </si>
  <si>
    <t>天龙股份</t>
  </si>
  <si>
    <t>神开股份</t>
  </si>
  <si>
    <t>三毛派神</t>
  </si>
  <si>
    <t>亚泰国际</t>
  </si>
  <si>
    <t>翔港科技</t>
  </si>
  <si>
    <t>中国出版</t>
  </si>
  <si>
    <t>陆家嘴</t>
  </si>
  <si>
    <t>新华传媒</t>
  </si>
  <si>
    <t>江河集团</t>
  </si>
  <si>
    <t>美诺华</t>
  </si>
  <si>
    <t>大同煤业</t>
  </si>
  <si>
    <t>合金投资</t>
  </si>
  <si>
    <t>大通燃气</t>
  </si>
  <si>
    <t>南京证券</t>
  </si>
  <si>
    <t>东富龙</t>
  </si>
  <si>
    <t>雅运股份</t>
  </si>
  <si>
    <t>开滦股份</t>
  </si>
  <si>
    <t>西藏珠峰</t>
  </si>
  <si>
    <t>金洲慈航</t>
  </si>
  <si>
    <t>贵阳银行</t>
  </si>
  <si>
    <t>泰禾集团</t>
  </si>
  <si>
    <t>广信股份</t>
  </si>
  <si>
    <t>中恒电气</t>
  </si>
  <si>
    <t>大洋电机</t>
  </si>
  <si>
    <t>天瑞仪器</t>
  </si>
  <si>
    <t>捷成股份</t>
  </si>
  <si>
    <t>翔鹭钨业</t>
  </si>
  <si>
    <t>润都股份</t>
  </si>
  <si>
    <t>建设机械</t>
  </si>
  <si>
    <t>明德生物</t>
  </si>
  <si>
    <t>大商股份</t>
  </si>
  <si>
    <t>300767</t>
  </si>
  <si>
    <t>震安科技</t>
  </si>
  <si>
    <t>002289</t>
  </si>
  <si>
    <t>*ST宇顺</t>
  </si>
  <si>
    <t>华伍股份</t>
  </si>
  <si>
    <t>天宇股份</t>
  </si>
  <si>
    <t>兄弟科技</t>
  </si>
  <si>
    <t>上机数控</t>
  </si>
  <si>
    <t>德赛电池</t>
  </si>
  <si>
    <t>金域医学</t>
  </si>
  <si>
    <t>西宁特钢</t>
  </si>
  <si>
    <t>金禾实业</t>
  </si>
  <si>
    <t>君正集团</t>
  </si>
  <si>
    <t>浙数文化</t>
  </si>
  <si>
    <t>菲林格尔</t>
  </si>
  <si>
    <t>百合花</t>
  </si>
  <si>
    <t>603379</t>
  </si>
  <si>
    <t>三美股份</t>
  </si>
  <si>
    <t>万顺新材</t>
  </si>
  <si>
    <t>来伊份</t>
  </si>
  <si>
    <t>泰和新材</t>
  </si>
  <si>
    <t>中原证券</t>
  </si>
  <si>
    <t>宝莫股份</t>
  </si>
  <si>
    <t>立思辰</t>
  </si>
  <si>
    <t>内蒙华电</t>
  </si>
  <si>
    <t>中交地产</t>
  </si>
  <si>
    <t>乾照光电</t>
  </si>
  <si>
    <t>浩丰科技</t>
  </si>
  <si>
    <t>郑州银行</t>
  </si>
  <si>
    <t>300768</t>
  </si>
  <si>
    <t>迪普科技</t>
  </si>
  <si>
    <t>理工光科</t>
  </si>
  <si>
    <t>深圳燃气</t>
  </si>
  <si>
    <t>紫鑫药业</t>
  </si>
  <si>
    <t>广田集团</t>
  </si>
  <si>
    <t>万安科技</t>
  </si>
  <si>
    <t>神雾环保</t>
  </si>
  <si>
    <t>纳思达</t>
  </si>
  <si>
    <t>神州泰岳</t>
  </si>
  <si>
    <t>沃森生物</t>
  </si>
  <si>
    <t>中钢国际</t>
  </si>
  <si>
    <t>云南城投</t>
  </si>
  <si>
    <t>西安饮食</t>
  </si>
  <si>
    <t>亿联网络</t>
  </si>
  <si>
    <t>兔宝宝</t>
  </si>
  <si>
    <t>600084</t>
  </si>
  <si>
    <t>*ST中葡</t>
  </si>
  <si>
    <t>柏堡龙</t>
  </si>
  <si>
    <t>广博股份</t>
  </si>
  <si>
    <t>崇达技术</t>
  </si>
  <si>
    <t>贝斯特</t>
  </si>
  <si>
    <t>联美控股</t>
  </si>
  <si>
    <t>宁波水表</t>
  </si>
  <si>
    <t>华仪电气</t>
  </si>
  <si>
    <t>实丰文化</t>
  </si>
  <si>
    <t>粤传媒</t>
  </si>
  <si>
    <t>恒康医疗</t>
  </si>
  <si>
    <t>云南铜业</t>
  </si>
  <si>
    <t>普利制药</t>
  </si>
  <si>
    <t>兰州民百</t>
  </si>
  <si>
    <t>力盛赛车</t>
  </si>
  <si>
    <t>苏博特</t>
  </si>
  <si>
    <t>神宇股份</t>
  </si>
  <si>
    <t>600023</t>
  </si>
  <si>
    <t>浙能电力</t>
  </si>
  <si>
    <t>奥特佳</t>
  </si>
  <si>
    <t>603982</t>
  </si>
  <si>
    <t>泉峰汽车</t>
  </si>
  <si>
    <t>阳煤化工</t>
  </si>
  <si>
    <t>精研科技</t>
  </si>
  <si>
    <t>申华控股</t>
  </si>
  <si>
    <t>福晶科技</t>
  </si>
  <si>
    <t>彩虹股份</t>
  </si>
  <si>
    <t>东风股份</t>
  </si>
  <si>
    <t>002427</t>
  </si>
  <si>
    <t>*ST尤夫</t>
  </si>
  <si>
    <t>安琪酵母</t>
  </si>
  <si>
    <t>南山控股</t>
  </si>
  <si>
    <t>东华能源</t>
  </si>
  <si>
    <t>麦格米特</t>
  </si>
  <si>
    <t>国新健康</t>
  </si>
  <si>
    <t>天士力</t>
  </si>
  <si>
    <t>智云股份</t>
  </si>
  <si>
    <t>镇海股份</t>
  </si>
  <si>
    <t>华能水电</t>
  </si>
  <si>
    <t>中航沈飞</t>
  </si>
  <si>
    <t>杭州银行</t>
  </si>
  <si>
    <t>梦百合</t>
  </si>
  <si>
    <t>金利华电</t>
  </si>
  <si>
    <t>宇晶股份</t>
  </si>
  <si>
    <t>熊猫金控</t>
  </si>
  <si>
    <t>东方环宇</t>
  </si>
  <si>
    <t>上海亚虹</t>
  </si>
  <si>
    <t>科大智能</t>
  </si>
  <si>
    <t>江特电机</t>
  </si>
  <si>
    <t>德邦股份</t>
  </si>
  <si>
    <t>奥美医疗</t>
  </si>
  <si>
    <t>华森制药</t>
  </si>
  <si>
    <t>皇氏集团</t>
  </si>
  <si>
    <t>柳工</t>
  </si>
  <si>
    <t>一心堂</t>
  </si>
  <si>
    <t>弘高创意</t>
  </si>
  <si>
    <t>七彩化学</t>
  </si>
  <si>
    <t>华中数控</t>
  </si>
  <si>
    <t>金发科技</t>
  </si>
  <si>
    <t>002952</t>
  </si>
  <si>
    <t>亚世光电</t>
  </si>
  <si>
    <t>联创互联</t>
  </si>
  <si>
    <t>劲胜智能</t>
  </si>
  <si>
    <t>新日恒力</t>
  </si>
  <si>
    <t>国盛金控</t>
  </si>
  <si>
    <t>华海药业</t>
  </si>
  <si>
    <t>粤高速A</t>
  </si>
  <si>
    <t>300777</t>
  </si>
  <si>
    <t>中简科技</t>
  </si>
  <si>
    <t>北方股份</t>
  </si>
  <si>
    <t>水星家纺</t>
  </si>
  <si>
    <t>探路者</t>
  </si>
  <si>
    <t>鸣志电器</t>
  </si>
  <si>
    <t>600732</t>
  </si>
  <si>
    <t>ST新梅</t>
  </si>
  <si>
    <t>好想你</t>
  </si>
  <si>
    <t>凤形股份</t>
  </si>
  <si>
    <t>怡球资源</t>
  </si>
  <si>
    <t>银龙股份</t>
  </si>
  <si>
    <t>鹏鹞环保</t>
  </si>
  <si>
    <t>新宁物流</t>
  </si>
  <si>
    <t>002324</t>
  </si>
  <si>
    <t>普利特</t>
  </si>
  <si>
    <t>两面针</t>
  </si>
  <si>
    <t>美康生物</t>
  </si>
  <si>
    <t>600556</t>
  </si>
  <si>
    <t>ST慧球</t>
  </si>
  <si>
    <t>山鹰纸业</t>
  </si>
  <si>
    <t>002147</t>
  </si>
  <si>
    <t>ST新光</t>
  </si>
  <si>
    <t>地素时尚</t>
  </si>
  <si>
    <t>当代明诚</t>
  </si>
  <si>
    <t>建艺集团</t>
  </si>
  <si>
    <t>深圳新星</t>
  </si>
  <si>
    <t>000760</t>
  </si>
  <si>
    <t>*ST斯太</t>
  </si>
  <si>
    <t>格力地产</t>
  </si>
  <si>
    <t>600595</t>
  </si>
  <si>
    <t>*ST中孚</t>
  </si>
  <si>
    <t>华阳国际</t>
  </si>
  <si>
    <t>罗平锌电</t>
  </si>
  <si>
    <t>亿晶光电</t>
  </si>
  <si>
    <t>上峰水泥</t>
  </si>
  <si>
    <t>中航三鑫</t>
  </si>
  <si>
    <t>600083</t>
  </si>
  <si>
    <t>博信股份</t>
  </si>
  <si>
    <t>华建集团</t>
  </si>
  <si>
    <t>国泰君安</t>
  </si>
  <si>
    <t>汤臣倍健</t>
  </si>
  <si>
    <t>皇庭国际</t>
  </si>
  <si>
    <t>海航科技</t>
  </si>
  <si>
    <t>雄帝科技</t>
  </si>
  <si>
    <t>凯撒旅游</t>
  </si>
  <si>
    <t>晨丰科技</t>
  </si>
  <si>
    <t>福建高速</t>
  </si>
  <si>
    <t>贵绳股份</t>
  </si>
  <si>
    <t>国统股份</t>
  </si>
  <si>
    <t>国投资本</t>
  </si>
  <si>
    <t>金洲管道</t>
  </si>
  <si>
    <t>华脉科技</t>
  </si>
  <si>
    <t>恒宝股份</t>
  </si>
  <si>
    <t>锦龙股份</t>
  </si>
  <si>
    <t>汇得科技</t>
  </si>
  <si>
    <t>600652</t>
  </si>
  <si>
    <t>*ST游久</t>
  </si>
  <si>
    <t>福成股份</t>
  </si>
  <si>
    <t>普莱柯</t>
  </si>
  <si>
    <t>联化科技</t>
  </si>
  <si>
    <t>景旺电子</t>
  </si>
  <si>
    <t>002766</t>
  </si>
  <si>
    <t>*ST索菱</t>
  </si>
  <si>
    <t>一汽富维</t>
  </si>
  <si>
    <t>湘潭电化</t>
  </si>
  <si>
    <t>旭升股份</t>
  </si>
  <si>
    <t>易见股份</t>
  </si>
  <si>
    <t>宁波富达</t>
  </si>
  <si>
    <t>渝三峡A</t>
  </si>
  <si>
    <t>002005</t>
  </si>
  <si>
    <t>*ST德豪</t>
  </si>
  <si>
    <t>002629</t>
  </si>
  <si>
    <t>*ST仁智</t>
  </si>
  <si>
    <t>光韵达</t>
  </si>
  <si>
    <t>海印股份</t>
  </si>
  <si>
    <t>西水股份</t>
  </si>
  <si>
    <t>松发股份</t>
  </si>
  <si>
    <t>鹿港文化</t>
  </si>
  <si>
    <t>青海春天</t>
  </si>
  <si>
    <t>水井坊</t>
  </si>
  <si>
    <t>亚通股份</t>
  </si>
  <si>
    <t>洛凯股份</t>
  </si>
  <si>
    <t>吉林高速</t>
  </si>
  <si>
    <t>会稽山</t>
  </si>
  <si>
    <t>恒立液压</t>
  </si>
  <si>
    <t>渝开发</t>
  </si>
  <si>
    <t>濮阳惠成</t>
  </si>
  <si>
    <t>腾信股份</t>
  </si>
  <si>
    <t>马钢股份</t>
  </si>
  <si>
    <t>大悦城</t>
  </si>
  <si>
    <t>广深铁路</t>
  </si>
  <si>
    <t>宋都股份</t>
  </si>
  <si>
    <t>尚纬股份</t>
  </si>
  <si>
    <t>路畅科技</t>
  </si>
  <si>
    <t>天奇股份</t>
  </si>
  <si>
    <t>博汇纸业</t>
  </si>
  <si>
    <t>飞鹿股份</t>
  </si>
  <si>
    <t>苏州龙杰</t>
  </si>
  <si>
    <t>苏美达</t>
  </si>
  <si>
    <t>上海电力</t>
  </si>
  <si>
    <t>天龙集团</t>
  </si>
  <si>
    <t>600815</t>
  </si>
  <si>
    <t>*ST厦工</t>
  </si>
  <si>
    <t>梅轮电梯</t>
  </si>
  <si>
    <t>中鼎股份</t>
  </si>
  <si>
    <t>赛象科技</t>
  </si>
  <si>
    <t>江山股份</t>
  </si>
  <si>
    <t>梦洁股份</t>
  </si>
  <si>
    <t>600615</t>
  </si>
  <si>
    <t>ST丰华</t>
  </si>
  <si>
    <t>日月股份</t>
  </si>
  <si>
    <t>天沃科技</t>
  </si>
  <si>
    <t>盛讯达</t>
  </si>
  <si>
    <t>喜临门</t>
  </si>
  <si>
    <t>保变电气</t>
  </si>
  <si>
    <t>佳隆股份</t>
  </si>
  <si>
    <t>南方轴承</t>
  </si>
  <si>
    <t>建投能源</t>
  </si>
  <si>
    <t>丰元股份</t>
  </si>
  <si>
    <t>安源煤业</t>
  </si>
  <si>
    <t>三圣股份</t>
  </si>
  <si>
    <t>凌钢股份</t>
  </si>
  <si>
    <t>倍加洁</t>
  </si>
  <si>
    <t>宁波精达</t>
  </si>
  <si>
    <t>东方国信</t>
  </si>
  <si>
    <t>老凤祥</t>
  </si>
  <si>
    <t>青山纸业</t>
  </si>
  <si>
    <t>森马服饰</t>
  </si>
  <si>
    <t>000585</t>
  </si>
  <si>
    <t>*ST东电</t>
  </si>
  <si>
    <t>唐德影视</t>
  </si>
  <si>
    <t>海能达</t>
  </si>
  <si>
    <t>首旅酒店</t>
  </si>
  <si>
    <t>600119</t>
  </si>
  <si>
    <t>*ST长投</t>
  </si>
  <si>
    <t>惠泉啤酒</t>
  </si>
  <si>
    <t>威星智能</t>
  </si>
  <si>
    <t>九鼎新材</t>
  </si>
  <si>
    <t>拓邦股份</t>
  </si>
  <si>
    <t>舒泰神</t>
  </si>
  <si>
    <t>山东药玻</t>
  </si>
  <si>
    <t>000972</t>
  </si>
  <si>
    <t>ST中基</t>
  </si>
  <si>
    <t>道恩股份</t>
  </si>
  <si>
    <t>渤海汽车</t>
  </si>
  <si>
    <t>绿景控股</t>
  </si>
  <si>
    <t>邦宝益智</t>
  </si>
  <si>
    <t>罗博特科</t>
  </si>
  <si>
    <t>扬子新材</t>
  </si>
  <si>
    <t>丝路视觉</t>
  </si>
  <si>
    <t>易事特</t>
  </si>
  <si>
    <t>鱼跃医疗</t>
  </si>
  <si>
    <t>博创科技</t>
  </si>
  <si>
    <t>高斯贝尔</t>
  </si>
  <si>
    <t>广州港</t>
  </si>
  <si>
    <t>日海智能</t>
  </si>
  <si>
    <t>002501</t>
  </si>
  <si>
    <t>*ST利源</t>
  </si>
  <si>
    <t>广汇物流</t>
  </si>
  <si>
    <t>远大控股</t>
  </si>
  <si>
    <t>华体科技</t>
  </si>
  <si>
    <t>高新发展</t>
  </si>
  <si>
    <t>千金药业</t>
  </si>
  <si>
    <t>当代东方</t>
  </si>
  <si>
    <t>中新药业</t>
  </si>
  <si>
    <t>顺威股份</t>
  </si>
  <si>
    <t>天顺风能</t>
  </si>
  <si>
    <t>鲁商置业</t>
  </si>
  <si>
    <t>理工环科</t>
  </si>
  <si>
    <t>中航电测</t>
  </si>
  <si>
    <t>柳药股份</t>
  </si>
  <si>
    <t>龙泉股份</t>
  </si>
  <si>
    <t>新易盛</t>
  </si>
  <si>
    <t>福达合金</t>
  </si>
  <si>
    <t>纳川股份</t>
  </si>
  <si>
    <t>盛弘股份</t>
  </si>
  <si>
    <t>中国高科</t>
  </si>
  <si>
    <t>华塑控股</t>
  </si>
  <si>
    <t>云海金属</t>
  </si>
  <si>
    <t>金钼股份</t>
  </si>
  <si>
    <t>爱婴室</t>
  </si>
  <si>
    <t>600275</t>
  </si>
  <si>
    <t>ST昌鱼</t>
  </si>
  <si>
    <t>凯利泰</t>
  </si>
  <si>
    <t>爱朋医疗</t>
  </si>
  <si>
    <t>名雕股份</t>
  </si>
  <si>
    <t>金杯电工</t>
  </si>
  <si>
    <t>飞科电器</t>
  </si>
  <si>
    <t>中源协和</t>
  </si>
  <si>
    <t>汉钟精机</t>
  </si>
  <si>
    <t>万达电影</t>
  </si>
  <si>
    <t>中国化学</t>
  </si>
  <si>
    <t>000572</t>
  </si>
  <si>
    <t>*ST海马</t>
  </si>
  <si>
    <t>宝鼎科技</t>
  </si>
  <si>
    <t>宝塔实业</t>
  </si>
  <si>
    <t>城市传媒</t>
  </si>
  <si>
    <t>阳谷华泰</t>
  </si>
  <si>
    <t>岭南股份</t>
  </si>
  <si>
    <t>600701</t>
  </si>
  <si>
    <t>*ST工新</t>
  </si>
  <si>
    <t>龙宇燃油</t>
  </si>
  <si>
    <t>湖南盐业</t>
  </si>
  <si>
    <t>海普瑞</t>
  </si>
  <si>
    <t>合肥城建</t>
  </si>
  <si>
    <t>深物业A</t>
  </si>
  <si>
    <t>隆利科技</t>
  </si>
  <si>
    <t>三孚股份</t>
  </si>
  <si>
    <t>永安林业</t>
  </si>
  <si>
    <t>华鹏飞</t>
  </si>
  <si>
    <t>金融街</t>
  </si>
  <si>
    <t>佛塑科技</t>
  </si>
  <si>
    <t>泸天化</t>
  </si>
  <si>
    <t>伟明环保</t>
  </si>
  <si>
    <t>人民同泰</t>
  </si>
  <si>
    <t>圆通速递</t>
  </si>
  <si>
    <t>际华集团</t>
  </si>
  <si>
    <t>家家悦</t>
  </si>
  <si>
    <t>福瑞股份</t>
  </si>
  <si>
    <t>广弘控股</t>
  </si>
  <si>
    <t>瑞凌股份</t>
  </si>
  <si>
    <t>广信材料</t>
  </si>
  <si>
    <t>长亮科技</t>
  </si>
  <si>
    <t>600891</t>
  </si>
  <si>
    <t>*ST秋林</t>
  </si>
  <si>
    <t>新疆火炬</t>
  </si>
  <si>
    <t>山东墨龙</t>
  </si>
  <si>
    <t>603317</t>
  </si>
  <si>
    <t>天味食品</t>
  </si>
  <si>
    <t>鞍重股份</t>
  </si>
  <si>
    <t>双象股份</t>
  </si>
  <si>
    <t>华帝股份</t>
  </si>
  <si>
    <t>601798</t>
  </si>
  <si>
    <t>ST蓝科</t>
  </si>
  <si>
    <t>百润股份</t>
  </si>
  <si>
    <t>纵横通信</t>
  </si>
  <si>
    <t>深粮控股</t>
  </si>
  <si>
    <t>首创股份</t>
  </si>
  <si>
    <t>中远海特</t>
  </si>
  <si>
    <t>盛达矿业</t>
  </si>
  <si>
    <t>惠威科技</t>
  </si>
  <si>
    <t>安徽水利</t>
  </si>
  <si>
    <t>仙琚制药</t>
  </si>
  <si>
    <t>海亮股份</t>
  </si>
  <si>
    <t>长城电工</t>
  </si>
  <si>
    <t>永清环保</t>
  </si>
  <si>
    <t>通合科技</t>
  </si>
  <si>
    <t>京泉华</t>
  </si>
  <si>
    <t>瀛通通讯</t>
  </si>
  <si>
    <t>珠江啤酒</t>
  </si>
  <si>
    <t>露天煤业</t>
  </si>
  <si>
    <t>凤凰传媒</t>
  </si>
  <si>
    <t>中百集团</t>
  </si>
  <si>
    <t>乐心医疗</t>
  </si>
  <si>
    <t>宝馨科技</t>
  </si>
  <si>
    <t>海大集团</t>
  </si>
  <si>
    <t>伟隆股份</t>
  </si>
  <si>
    <t>集友股份</t>
  </si>
  <si>
    <t>利民股份</t>
  </si>
  <si>
    <t>富安娜</t>
  </si>
  <si>
    <t>600726</t>
  </si>
  <si>
    <t>*ST华源</t>
  </si>
  <si>
    <t>利德曼</t>
  </si>
  <si>
    <t>华铭智能</t>
  </si>
  <si>
    <t>600396</t>
  </si>
  <si>
    <t>*ST金山</t>
  </si>
  <si>
    <t>安科生物</t>
  </si>
  <si>
    <t>002039</t>
  </si>
  <si>
    <t>黔源电力</t>
  </si>
  <si>
    <t>三祥新材</t>
  </si>
  <si>
    <t>富临精工</t>
  </si>
  <si>
    <t>002290</t>
  </si>
  <si>
    <t>*ST中科</t>
  </si>
  <si>
    <t>赛托生物</t>
  </si>
  <si>
    <t>建研集团</t>
  </si>
  <si>
    <t>永东股份</t>
  </si>
  <si>
    <t>华宏科技</t>
  </si>
  <si>
    <t>中装建设</t>
  </si>
  <si>
    <t>300779</t>
  </si>
  <si>
    <t>惠城环保</t>
  </si>
  <si>
    <t>佛燃股份</t>
  </si>
  <si>
    <t>宏创控股</t>
  </si>
  <si>
    <t>麦达数字</t>
  </si>
  <si>
    <t>春光科技</t>
  </si>
  <si>
    <t>天际股份</t>
  </si>
  <si>
    <t>文灿股份</t>
  </si>
  <si>
    <t>立昂技术</t>
  </si>
  <si>
    <t>英飞特</t>
  </si>
  <si>
    <t>鲁抗医药</t>
  </si>
  <si>
    <t>汇鸿集团</t>
  </si>
  <si>
    <t>恒源煤电</t>
  </si>
  <si>
    <t>轻纺城</t>
  </si>
  <si>
    <t>西部创业</t>
  </si>
  <si>
    <t>双成药业</t>
  </si>
  <si>
    <t>韵达股份</t>
  </si>
  <si>
    <t>时代万恒</t>
  </si>
  <si>
    <t>珠江实业</t>
  </si>
  <si>
    <t>杭氧股份</t>
  </si>
  <si>
    <t>润禾材料</t>
  </si>
  <si>
    <t>远达环保</t>
  </si>
  <si>
    <t>杭州园林</t>
  </si>
  <si>
    <t>香飘飘</t>
  </si>
  <si>
    <t>九典制药</t>
  </si>
  <si>
    <t>醋化股份</t>
  </si>
  <si>
    <t>荃银高科</t>
  </si>
  <si>
    <t>济民制药</t>
  </si>
  <si>
    <t>600747</t>
  </si>
  <si>
    <t>*ST大控</t>
  </si>
  <si>
    <t>红日药业</t>
  </si>
  <si>
    <t>大元泵业</t>
  </si>
  <si>
    <t>中成股份</t>
  </si>
  <si>
    <t>龙建股份</t>
  </si>
  <si>
    <t>大恒科技</t>
  </si>
  <si>
    <t>秦港股份</t>
  </si>
  <si>
    <t>亚士创能</t>
  </si>
  <si>
    <t>东安动力</t>
  </si>
  <si>
    <t>音飞储存</t>
  </si>
  <si>
    <t>吉林敖东</t>
  </si>
  <si>
    <t>兴发集团</t>
  </si>
  <si>
    <t>南山铝业</t>
  </si>
  <si>
    <t>603697</t>
  </si>
  <si>
    <t>有友食品</t>
  </si>
  <si>
    <t>601368</t>
  </si>
  <si>
    <t>依顿电子</t>
  </si>
  <si>
    <t>鲍斯股份</t>
  </si>
  <si>
    <t>辰安科技</t>
  </si>
  <si>
    <t>正泰电器</t>
  </si>
  <si>
    <t>苏宁环球</t>
  </si>
  <si>
    <t>杭锅股份</t>
  </si>
  <si>
    <t>江西长运</t>
  </si>
  <si>
    <t>联发股份</t>
  </si>
  <si>
    <t>国农科技</t>
  </si>
  <si>
    <t>安利股份</t>
  </si>
  <si>
    <t>珍宝岛</t>
  </si>
  <si>
    <t>安正时尚</t>
  </si>
  <si>
    <t>三超新材</t>
  </si>
  <si>
    <t>顾家家居</t>
  </si>
  <si>
    <t>元成股份</t>
  </si>
  <si>
    <t>新时达</t>
  </si>
  <si>
    <t>先锋电子</t>
  </si>
  <si>
    <t>奇信股份</t>
  </si>
  <si>
    <t>全信股份</t>
  </si>
  <si>
    <t>维宏股份</t>
  </si>
  <si>
    <t>北部湾港</t>
  </si>
  <si>
    <t>金宇车城</t>
  </si>
  <si>
    <t>江苏神通</t>
  </si>
  <si>
    <t>中原环保</t>
  </si>
  <si>
    <t>森特股份</t>
  </si>
  <si>
    <t>江苏索普</t>
  </si>
  <si>
    <t>应流股份</t>
  </si>
  <si>
    <t>泰胜风能</t>
  </si>
  <si>
    <t>凌云股份</t>
  </si>
  <si>
    <t>坤彩科技</t>
  </si>
  <si>
    <t>格尔软件</t>
  </si>
  <si>
    <t>和科达</t>
  </si>
  <si>
    <t>南都物业</t>
  </si>
  <si>
    <t>索通发展</t>
  </si>
  <si>
    <t>古鳌科技</t>
  </si>
  <si>
    <t>杰恩设计</t>
  </si>
  <si>
    <t>首开股份</t>
  </si>
  <si>
    <t>嘉友国际</t>
  </si>
  <si>
    <t>600321</t>
  </si>
  <si>
    <t>ST正源</t>
  </si>
  <si>
    <t>江苏新能</t>
  </si>
  <si>
    <t>惠发股份</t>
  </si>
  <si>
    <t>圣济堂</t>
  </si>
  <si>
    <t>中再资环</t>
  </si>
  <si>
    <t>联明股份</t>
  </si>
  <si>
    <t>史丹利</t>
  </si>
  <si>
    <t>常铝股份</t>
  </si>
  <si>
    <t>美盛文化</t>
  </si>
  <si>
    <t>设计总院</t>
  </si>
  <si>
    <t>易联众</t>
  </si>
  <si>
    <t>铁岭新城</t>
  </si>
  <si>
    <t>坚瑞沃能</t>
  </si>
  <si>
    <t>603819</t>
  </si>
  <si>
    <t>神力股份</t>
  </si>
  <si>
    <t>杭州高新</t>
  </si>
  <si>
    <t>日盈电子</t>
  </si>
  <si>
    <t>园城黄金</t>
  </si>
  <si>
    <t>环能科技</t>
  </si>
  <si>
    <t>沃华医药</t>
  </si>
  <si>
    <t>天邑股份</t>
  </si>
  <si>
    <t>万邦达</t>
  </si>
  <si>
    <t>中润资源</t>
  </si>
  <si>
    <t>岱美股份</t>
  </si>
  <si>
    <t>雪浪环境</t>
  </si>
  <si>
    <t>汇纳科技</t>
  </si>
  <si>
    <t>宏达新材</t>
  </si>
  <si>
    <t>宁波中百</t>
  </si>
  <si>
    <t>英可瑞</t>
  </si>
  <si>
    <t>好利来</t>
  </si>
  <si>
    <t>东方银星</t>
  </si>
  <si>
    <t>英威腾</t>
  </si>
  <si>
    <t>北京城乡</t>
  </si>
  <si>
    <t>漫步者</t>
  </si>
  <si>
    <t>伊之密</t>
  </si>
  <si>
    <t>徐家汇</t>
  </si>
  <si>
    <t>龙元建设</t>
  </si>
  <si>
    <t>600723</t>
  </si>
  <si>
    <t>麦克奥迪</t>
  </si>
  <si>
    <t>西菱动力</t>
  </si>
  <si>
    <t>002086</t>
  </si>
  <si>
    <t>ST东海洋</t>
  </si>
  <si>
    <t>精锻科技</t>
  </si>
  <si>
    <t>濮耐股份</t>
  </si>
  <si>
    <t>000737</t>
  </si>
  <si>
    <t>ST南风</t>
  </si>
  <si>
    <t>洪涛股份</t>
  </si>
  <si>
    <t>三维股份</t>
  </si>
  <si>
    <t>天目湖</t>
  </si>
  <si>
    <t>达刚路机</t>
  </si>
  <si>
    <t>002143</t>
  </si>
  <si>
    <t>*ST印纪</t>
  </si>
  <si>
    <t>南京化纤</t>
  </si>
  <si>
    <t>亚太实业</t>
  </si>
  <si>
    <t>岱勒新材</t>
  </si>
  <si>
    <t>星云股份</t>
  </si>
  <si>
    <t>云意电气</t>
  </si>
  <si>
    <t>鹭燕医药</t>
  </si>
  <si>
    <t>鼎胜新材</t>
  </si>
  <si>
    <t>国立科技</t>
  </si>
  <si>
    <t>财信发展</t>
  </si>
  <si>
    <t>宁波富邦</t>
  </si>
  <si>
    <t>鲁北化工</t>
  </si>
  <si>
    <t>淳中科技</t>
  </si>
  <si>
    <t>新经典</t>
  </si>
  <si>
    <t>太安堂</t>
  </si>
  <si>
    <t>常熟汽饰</t>
  </si>
  <si>
    <t>勘设股份</t>
  </si>
  <si>
    <t>英搏尔</t>
  </si>
  <si>
    <t>杭电股份</t>
  </si>
  <si>
    <t>清源股份</t>
  </si>
  <si>
    <t>天地源</t>
  </si>
  <si>
    <t>安井食品</t>
  </si>
  <si>
    <t>奥飞娱乐</t>
  </si>
  <si>
    <t>智慧能源</t>
  </si>
  <si>
    <t>兆新股份</t>
  </si>
  <si>
    <t>搜于特</t>
  </si>
  <si>
    <t>300765</t>
  </si>
  <si>
    <t>新诺威</t>
  </si>
  <si>
    <t>通宝能源</t>
  </si>
  <si>
    <t>环球印务</t>
  </si>
  <si>
    <t>卫信康</t>
  </si>
  <si>
    <t>中马传动</t>
  </si>
  <si>
    <t>好太太</t>
  </si>
  <si>
    <t>600301</t>
  </si>
  <si>
    <t>ST南化</t>
  </si>
  <si>
    <t>200761</t>
  </si>
  <si>
    <t>本钢板B</t>
  </si>
  <si>
    <t>朗博科技</t>
  </si>
  <si>
    <t>大连友谊</t>
  </si>
  <si>
    <t>时代新材</t>
  </si>
  <si>
    <t>威唐工业</t>
  </si>
  <si>
    <t>中宠股份</t>
  </si>
  <si>
    <t>茂业商业</t>
  </si>
  <si>
    <t>中材节能</t>
  </si>
  <si>
    <t>中设股份</t>
  </si>
  <si>
    <t>中国银河</t>
  </si>
  <si>
    <t>海波重科</t>
  </si>
  <si>
    <t>东方电热</t>
  </si>
  <si>
    <t>运达科技</t>
  </si>
  <si>
    <t>翠微股份</t>
  </si>
  <si>
    <t>三联虹普</t>
  </si>
  <si>
    <t>凯发电气</t>
  </si>
  <si>
    <t>西南证券</t>
  </si>
  <si>
    <t>京山轻机</t>
  </si>
  <si>
    <t>九洲药业</t>
  </si>
  <si>
    <t>青龙管业</t>
  </si>
  <si>
    <t>渤海股份</t>
  </si>
  <si>
    <t>苏大维格</t>
  </si>
  <si>
    <t>安硕信息</t>
  </si>
  <si>
    <t>海川智能</t>
  </si>
  <si>
    <t>昂利康</t>
  </si>
  <si>
    <t>600725</t>
  </si>
  <si>
    <t>ST云维</t>
  </si>
  <si>
    <t>昂立教育</t>
  </si>
  <si>
    <t>金智科技</t>
  </si>
  <si>
    <t>清新环境</t>
  </si>
  <si>
    <t>300775</t>
  </si>
  <si>
    <t>三角防务</t>
  </si>
  <si>
    <t>台华新材</t>
  </si>
  <si>
    <t>日科化学</t>
  </si>
  <si>
    <t>山东海化</t>
  </si>
  <si>
    <t>引力传媒</t>
  </si>
  <si>
    <t>科顺股份</t>
  </si>
  <si>
    <t>新光药业</t>
  </si>
  <si>
    <t>易尚展示</t>
  </si>
  <si>
    <t>世茂股份</t>
  </si>
  <si>
    <t>诚邦股份</t>
  </si>
  <si>
    <t>我爱我家</t>
  </si>
  <si>
    <t>上柴股份</t>
  </si>
  <si>
    <t>艾艾精工</t>
  </si>
  <si>
    <t>苏试试验</t>
  </si>
  <si>
    <t>弘讯科技</t>
  </si>
  <si>
    <t>汇金通</t>
  </si>
  <si>
    <t>丽岛新材</t>
  </si>
  <si>
    <t>今飞凯达</t>
  </si>
  <si>
    <t>开能健康</t>
  </si>
  <si>
    <t>福建水泥</t>
  </si>
  <si>
    <t>丰原药业</t>
  </si>
  <si>
    <t>锦江投资</t>
  </si>
  <si>
    <t>万和电气</t>
  </si>
  <si>
    <t>兰生股份</t>
  </si>
  <si>
    <t>康普顿</t>
  </si>
  <si>
    <t>宇环数控</t>
  </si>
  <si>
    <t>603967</t>
  </si>
  <si>
    <t>中创物流</t>
  </si>
  <si>
    <t>600247</t>
  </si>
  <si>
    <t>ST成城</t>
  </si>
  <si>
    <t>朗姿股份</t>
  </si>
  <si>
    <t>香雪制药</t>
  </si>
  <si>
    <t>海源复材</t>
  </si>
  <si>
    <t>亚玛顿</t>
  </si>
  <si>
    <t>振江股份</t>
  </si>
  <si>
    <t>华钰矿业</t>
  </si>
  <si>
    <t>中电环保</t>
  </si>
  <si>
    <t>东方电缆</t>
  </si>
  <si>
    <t>如意集团</t>
  </si>
  <si>
    <t>000816</t>
  </si>
  <si>
    <t>*ST慧业</t>
  </si>
  <si>
    <t>优德精密</t>
  </si>
  <si>
    <t>太龙照明</t>
  </si>
  <si>
    <t>彩讯股份</t>
  </si>
  <si>
    <t>天安新材</t>
  </si>
  <si>
    <t>森霸传感</t>
  </si>
  <si>
    <t>中亚股份</t>
  </si>
  <si>
    <t>盛天网络</t>
  </si>
  <si>
    <t>金杯汽车</t>
  </si>
  <si>
    <t>鄂尔多斯</t>
  </si>
  <si>
    <t>红宝丽</t>
  </si>
  <si>
    <t>精工钢构</t>
  </si>
  <si>
    <t>603327</t>
  </si>
  <si>
    <t>福蓉科技</t>
  </si>
  <si>
    <t>苏常柴A</t>
  </si>
  <si>
    <t>中华企业</t>
  </si>
  <si>
    <t>赞宇科技</t>
  </si>
  <si>
    <t>冀凯股份</t>
  </si>
  <si>
    <t>开山股份</t>
  </si>
  <si>
    <t>悦达投资</t>
  </si>
  <si>
    <t>600421</t>
  </si>
  <si>
    <t>*ST仰帆</t>
  </si>
  <si>
    <t>康惠制药</t>
  </si>
  <si>
    <t>祥龙电业</t>
  </si>
  <si>
    <t>汉宇集团</t>
  </si>
  <si>
    <t>华天酒店</t>
  </si>
  <si>
    <t>凤凰股份</t>
  </si>
  <si>
    <t>福鞍股份</t>
  </si>
  <si>
    <t>洛阳玻璃</t>
  </si>
  <si>
    <t>中山公用</t>
  </si>
  <si>
    <t>中原传媒</t>
  </si>
  <si>
    <t>亚太股份</t>
  </si>
  <si>
    <t>裕同科技</t>
  </si>
  <si>
    <t>文山电力</t>
  </si>
  <si>
    <t>科华恒盛</t>
  </si>
  <si>
    <t>万里扬</t>
  </si>
  <si>
    <t>九州通</t>
  </si>
  <si>
    <t>达安基因</t>
  </si>
  <si>
    <t>民德电子</t>
  </si>
  <si>
    <t>世联行</t>
  </si>
  <si>
    <t>上工申贝</t>
  </si>
  <si>
    <t>恒润股份</t>
  </si>
  <si>
    <t>中环装备</t>
  </si>
  <si>
    <t>全筑股份</t>
  </si>
  <si>
    <t>延江股份</t>
  </si>
  <si>
    <t>百大集团</t>
  </si>
  <si>
    <t>恒通股份</t>
  </si>
  <si>
    <t>杭州解百</t>
  </si>
  <si>
    <t>华立股份</t>
  </si>
  <si>
    <t>哈药股份</t>
  </si>
  <si>
    <t>江龙船艇</t>
  </si>
  <si>
    <t>英唐智控</t>
  </si>
  <si>
    <t>万泽股份</t>
  </si>
  <si>
    <t>招商公路</t>
  </si>
  <si>
    <t>潍柴重机</t>
  </si>
  <si>
    <t>周大生</t>
  </si>
  <si>
    <t>佳士科技</t>
  </si>
  <si>
    <t>星期六</t>
  </si>
  <si>
    <t>海利尔</t>
  </si>
  <si>
    <t>振华股份</t>
  </si>
  <si>
    <t>广东鸿图</t>
  </si>
  <si>
    <t>妙可蓝多</t>
  </si>
  <si>
    <t>200160</t>
  </si>
  <si>
    <t>东沣B</t>
  </si>
  <si>
    <t>快克股份</t>
  </si>
  <si>
    <t>南纺股份</t>
  </si>
  <si>
    <t>郑煤机</t>
  </si>
  <si>
    <t>同兴达</t>
  </si>
  <si>
    <t>绿康生化</t>
  </si>
  <si>
    <t>宜宾纸业</t>
  </si>
  <si>
    <t>燕塘乳业</t>
  </si>
  <si>
    <t>英维克</t>
  </si>
  <si>
    <t>永艺股份</t>
  </si>
  <si>
    <t>天鹅股份</t>
  </si>
  <si>
    <t>杉杉股份</t>
  </si>
  <si>
    <t>易明医药</t>
  </si>
  <si>
    <t>康德莱</t>
  </si>
  <si>
    <t>莱绅通灵</t>
  </si>
  <si>
    <t>湘油泵</t>
  </si>
  <si>
    <t>同仁堂</t>
  </si>
  <si>
    <t>曲江文旅</t>
  </si>
  <si>
    <t>华媒控股</t>
  </si>
  <si>
    <t>900948</t>
  </si>
  <si>
    <t>伊泰B股</t>
  </si>
  <si>
    <t>双林股份</t>
  </si>
  <si>
    <t>金石东方</t>
  </si>
  <si>
    <t>上海凯宝</t>
  </si>
  <si>
    <t>吉林森工</t>
  </si>
  <si>
    <t>宏达高科</t>
  </si>
  <si>
    <t>泰禾光电</t>
  </si>
  <si>
    <t>康尼机电</t>
  </si>
  <si>
    <t>永太科技</t>
  </si>
  <si>
    <t>交运股份</t>
  </si>
  <si>
    <t>电子城</t>
  </si>
  <si>
    <t>吉艾科技</t>
  </si>
  <si>
    <t>南岭民爆</t>
  </si>
  <si>
    <t>宝光股份</t>
  </si>
  <si>
    <t>歌华有线</t>
  </si>
  <si>
    <t>山西路桥</t>
  </si>
  <si>
    <t>雷迪克</t>
  </si>
  <si>
    <t>900946</t>
  </si>
  <si>
    <t>*ST天雁B</t>
  </si>
  <si>
    <t>600385</t>
  </si>
  <si>
    <t>*ST金泰</t>
  </si>
  <si>
    <t>金龙羽</t>
  </si>
  <si>
    <t>兰花科创</t>
  </si>
  <si>
    <t>贝达药业</t>
  </si>
  <si>
    <t>联泰环保</t>
  </si>
  <si>
    <t>钢研高纳</t>
  </si>
  <si>
    <t>美力科技</t>
  </si>
  <si>
    <t>众生药业</t>
  </si>
  <si>
    <t>人福医药</t>
  </si>
  <si>
    <t>浙江广厦</t>
  </si>
  <si>
    <t>古越龙山</t>
  </si>
  <si>
    <t>赛隆药业</t>
  </si>
  <si>
    <t>900947</t>
  </si>
  <si>
    <t>振华B股</t>
  </si>
  <si>
    <t>威龙股份</t>
  </si>
  <si>
    <t>北京科锐</t>
  </si>
  <si>
    <t>高澜股份</t>
  </si>
  <si>
    <t>200011</t>
  </si>
  <si>
    <t>深物业B</t>
  </si>
  <si>
    <t>深桑达A</t>
  </si>
  <si>
    <t>中通国脉</t>
  </si>
  <si>
    <t>绿茵生态</t>
  </si>
  <si>
    <t>沃尔核材</t>
  </si>
  <si>
    <t>秦安股份</t>
  </si>
  <si>
    <t>200596</t>
  </si>
  <si>
    <t>古井贡B</t>
  </si>
  <si>
    <t>惠天热电</t>
  </si>
  <si>
    <t>中原内配</t>
  </si>
  <si>
    <t>安科瑞</t>
  </si>
  <si>
    <t>900955</t>
  </si>
  <si>
    <t>海创B股</t>
  </si>
  <si>
    <t>美亚光电</t>
  </si>
  <si>
    <t>迈克生物</t>
  </si>
  <si>
    <t>银座股份</t>
  </si>
  <si>
    <t>东尼电子</t>
  </si>
  <si>
    <t>900943</t>
  </si>
  <si>
    <t>开开B股</t>
  </si>
  <si>
    <t>长春燃气</t>
  </si>
  <si>
    <t>900914</t>
  </si>
  <si>
    <t>锦投B股</t>
  </si>
  <si>
    <t>空港股份</t>
  </si>
  <si>
    <t>远东传动</t>
  </si>
  <si>
    <t>杭齿前进</t>
  </si>
  <si>
    <t>洪城水业</t>
  </si>
  <si>
    <t>现代制药</t>
  </si>
  <si>
    <t>900912</t>
  </si>
  <si>
    <t>外高B股</t>
  </si>
  <si>
    <t>爱迪尔</t>
  </si>
  <si>
    <t>900913</t>
  </si>
  <si>
    <t>国新B股</t>
  </si>
  <si>
    <t>国城矿业</t>
  </si>
  <si>
    <t>春风动力</t>
  </si>
  <si>
    <t>曲美家居</t>
  </si>
  <si>
    <t>海立股份</t>
  </si>
  <si>
    <t>西藏药业</t>
  </si>
  <si>
    <t>精艺股份</t>
  </si>
  <si>
    <t>奥特迅</t>
  </si>
  <si>
    <t>广聚能源</t>
  </si>
  <si>
    <t>哈三联</t>
  </si>
  <si>
    <t>苏利股份</t>
  </si>
  <si>
    <t>华源控股</t>
  </si>
  <si>
    <t>和邦生物</t>
  </si>
  <si>
    <t>900907</t>
  </si>
  <si>
    <t>*ST鹏起B</t>
  </si>
  <si>
    <t>西昌电力</t>
  </si>
  <si>
    <t>安德利</t>
  </si>
  <si>
    <t>大湖股份</t>
  </si>
  <si>
    <t>集智股份</t>
  </si>
  <si>
    <t>久吾高科</t>
  </si>
  <si>
    <t>乐山电力</t>
  </si>
  <si>
    <t>900903</t>
  </si>
  <si>
    <t>大众B股</t>
  </si>
  <si>
    <t>000048</t>
  </si>
  <si>
    <t>*ST康达</t>
  </si>
  <si>
    <t>新疆天业</t>
  </si>
  <si>
    <t>900904</t>
  </si>
  <si>
    <t>神奇B股</t>
  </si>
  <si>
    <t>深华发A</t>
  </si>
  <si>
    <t>华铁股份</t>
  </si>
  <si>
    <t>徕木股份</t>
  </si>
  <si>
    <t>万里股份</t>
  </si>
  <si>
    <t>长沙银行</t>
  </si>
  <si>
    <t>美思德</t>
  </si>
  <si>
    <t>祥和实业</t>
  </si>
  <si>
    <t>江山欧派</t>
  </si>
  <si>
    <t>广宇发展</t>
  </si>
  <si>
    <t>金太阳</t>
  </si>
  <si>
    <t>达志科技</t>
  </si>
  <si>
    <t>900937</t>
  </si>
  <si>
    <t>*ST华电B</t>
  </si>
  <si>
    <t>威尔药业</t>
  </si>
  <si>
    <t>900934</t>
  </si>
  <si>
    <t>锦江B股</t>
  </si>
  <si>
    <t>丰林集团</t>
  </si>
  <si>
    <t>中石科技</t>
  </si>
  <si>
    <t>中核科技</t>
  </si>
  <si>
    <t>仙鹤股份</t>
  </si>
  <si>
    <t>200037</t>
  </si>
  <si>
    <t>深南电B</t>
  </si>
  <si>
    <t>金城医药</t>
  </si>
  <si>
    <t>丰山集团</t>
  </si>
  <si>
    <t>900938</t>
  </si>
  <si>
    <t>海科B</t>
  </si>
  <si>
    <t>国中水务</t>
  </si>
  <si>
    <t>威尔泰</t>
  </si>
  <si>
    <t>黄山胶囊</t>
  </si>
  <si>
    <t>新赛股份</t>
  </si>
  <si>
    <t>烽火电子</t>
  </si>
  <si>
    <t>200012</t>
  </si>
  <si>
    <t>南玻B</t>
  </si>
  <si>
    <t>粤电力A</t>
  </si>
  <si>
    <t>900932</t>
  </si>
  <si>
    <t>陆家B股</t>
  </si>
  <si>
    <t>科新机电</t>
  </si>
  <si>
    <t>晶华新材</t>
  </si>
  <si>
    <t>正丹股份</t>
  </si>
  <si>
    <t>新疆浩源</t>
  </si>
  <si>
    <t>沪宁股份</t>
  </si>
  <si>
    <t>乐惠国际</t>
  </si>
  <si>
    <t>微光股份</t>
  </si>
  <si>
    <t>凯众股份</t>
  </si>
  <si>
    <t>嘉泽新能</t>
  </si>
  <si>
    <t>悦心健康</t>
  </si>
  <si>
    <t>创源文化</t>
  </si>
  <si>
    <t>900908</t>
  </si>
  <si>
    <t>氯碱B股</t>
  </si>
  <si>
    <t>百利电气</t>
  </si>
  <si>
    <t>900941</t>
  </si>
  <si>
    <t>东信B股</t>
  </si>
  <si>
    <t>凯伦股份</t>
  </si>
  <si>
    <t>福达股份</t>
  </si>
  <si>
    <t>东珠生态</t>
  </si>
  <si>
    <t>900902</t>
  </si>
  <si>
    <t>市北B股</t>
  </si>
  <si>
    <t>兰州黄河</t>
  </si>
  <si>
    <t>通威股份</t>
  </si>
  <si>
    <t>900928</t>
  </si>
  <si>
    <t>临港B股</t>
  </si>
  <si>
    <t>600807</t>
  </si>
  <si>
    <t>ST天业</t>
  </si>
  <si>
    <t>红豆股份</t>
  </si>
  <si>
    <t>冰川网络</t>
  </si>
  <si>
    <t>移为通信</t>
  </si>
  <si>
    <t>万马科技</t>
  </si>
  <si>
    <t>贵州百灵</t>
  </si>
  <si>
    <t>金轮股份</t>
  </si>
  <si>
    <t>金牛化工</t>
  </si>
  <si>
    <t>同大股份</t>
  </si>
  <si>
    <t>奥飞数据</t>
  </si>
  <si>
    <t>华斯股份</t>
  </si>
  <si>
    <t>开开实业</t>
  </si>
  <si>
    <t>国旅联合</t>
  </si>
  <si>
    <t>华凯创意</t>
  </si>
  <si>
    <t>明星电力</t>
  </si>
  <si>
    <t>浙江东日</t>
  </si>
  <si>
    <t>恒林股份</t>
  </si>
  <si>
    <t>金一文化</t>
  </si>
  <si>
    <t>桂林旅游</t>
  </si>
  <si>
    <t>海顺新材</t>
  </si>
  <si>
    <t>蓝丰生化</t>
  </si>
  <si>
    <t>四通新材</t>
  </si>
  <si>
    <t>科华生物</t>
  </si>
  <si>
    <t>白云电器</t>
  </si>
  <si>
    <t>山河药辅</t>
  </si>
  <si>
    <t>广州酒家</t>
  </si>
  <si>
    <t>霞客环保</t>
  </si>
  <si>
    <t>海鸥住工</t>
  </si>
  <si>
    <t>000611</t>
  </si>
  <si>
    <t>*ST天首</t>
  </si>
  <si>
    <t>002175</t>
  </si>
  <si>
    <t>*ST东网</t>
  </si>
  <si>
    <t>600289</t>
  </si>
  <si>
    <t>*ST信通</t>
  </si>
  <si>
    <t>豪能股份</t>
  </si>
  <si>
    <t>永创智能</t>
  </si>
  <si>
    <t>百川股份</t>
  </si>
  <si>
    <t>乐歌股份</t>
  </si>
  <si>
    <t>金徽酒</t>
  </si>
  <si>
    <t>000953</t>
  </si>
  <si>
    <t>*ST河化</t>
  </si>
  <si>
    <t>圣龙股份</t>
  </si>
  <si>
    <t>积成电子</t>
  </si>
  <si>
    <t>浙江永强</t>
  </si>
  <si>
    <t>南京医药</t>
  </si>
  <si>
    <t>世运电路</t>
  </si>
  <si>
    <t>安靠智电</t>
  </si>
  <si>
    <t>株冶集团</t>
  </si>
  <si>
    <t>东百集团</t>
  </si>
  <si>
    <t>全聚德</t>
  </si>
  <si>
    <t>三棵树</t>
  </si>
  <si>
    <t>建科院</t>
  </si>
  <si>
    <t>特一药业</t>
  </si>
  <si>
    <t>金明精机</t>
  </si>
  <si>
    <t>道氏技术</t>
  </si>
  <si>
    <t>铁流股份</t>
  </si>
  <si>
    <t>锋龙股份</t>
  </si>
  <si>
    <t>中设集团</t>
  </si>
  <si>
    <t>好莱客</t>
  </si>
  <si>
    <t>峨眉山A</t>
  </si>
  <si>
    <t>华懋科技</t>
  </si>
  <si>
    <t>浙江仙通</t>
  </si>
  <si>
    <t>阳光股份</t>
  </si>
  <si>
    <t>海特生物</t>
  </si>
  <si>
    <t>哈工智能</t>
  </si>
  <si>
    <t>600186</t>
  </si>
  <si>
    <t>*ST莲花</t>
  </si>
  <si>
    <t>得利斯</t>
  </si>
  <si>
    <t>200625</t>
  </si>
  <si>
    <t>长安B</t>
  </si>
  <si>
    <t>圣达生物</t>
  </si>
  <si>
    <t>中文在线</t>
  </si>
  <si>
    <t>东杰智能</t>
  </si>
  <si>
    <t>华金资本</t>
  </si>
  <si>
    <t>众源新材</t>
  </si>
  <si>
    <t>上海机电</t>
  </si>
  <si>
    <t>光库科技</t>
  </si>
  <si>
    <t>麦趣尔</t>
  </si>
  <si>
    <t>众信旅游</t>
  </si>
  <si>
    <t>九华旅游</t>
  </si>
  <si>
    <t>睿能科技</t>
  </si>
  <si>
    <t>数源科技</t>
  </si>
  <si>
    <t>天药股份</t>
  </si>
  <si>
    <t>海伦钢琴</t>
  </si>
  <si>
    <t>长白山</t>
  </si>
  <si>
    <t>博通股份</t>
  </si>
  <si>
    <t>云内动力</t>
  </si>
  <si>
    <t>天华超净</t>
  </si>
  <si>
    <t>200018</t>
  </si>
  <si>
    <t>*ST神城B</t>
  </si>
  <si>
    <t>900905</t>
  </si>
  <si>
    <t>老凤祥B</t>
  </si>
  <si>
    <t>如通股份</t>
  </si>
  <si>
    <t>瑞泰科技</t>
  </si>
  <si>
    <t>城地股份</t>
  </si>
  <si>
    <t>603001</t>
  </si>
  <si>
    <t>奥康国际</t>
  </si>
  <si>
    <t>吉华集团</t>
  </si>
  <si>
    <t>炬华科技</t>
  </si>
  <si>
    <t>广哈通信</t>
  </si>
  <si>
    <t>中坚科技</t>
  </si>
  <si>
    <t>三丰智能</t>
  </si>
  <si>
    <t>滨江集团</t>
  </si>
  <si>
    <t>上海凤凰</t>
  </si>
  <si>
    <t>002207</t>
  </si>
  <si>
    <t>ST准油</t>
  </si>
  <si>
    <t>建研院</t>
  </si>
  <si>
    <t>棒杰股份</t>
  </si>
  <si>
    <t>东易日盛</t>
  </si>
  <si>
    <t>四川美丰</t>
  </si>
  <si>
    <t>广州发展</t>
  </si>
  <si>
    <t>600265</t>
  </si>
  <si>
    <t>ST景谷</t>
  </si>
  <si>
    <t>明泰铝业</t>
  </si>
  <si>
    <t>中嘉博创</t>
  </si>
  <si>
    <t>友阿股份</t>
  </si>
  <si>
    <t>久远银海</t>
  </si>
  <si>
    <t>英特集团</t>
  </si>
  <si>
    <t>国电电力</t>
  </si>
  <si>
    <t>戴维医疗</t>
  </si>
  <si>
    <t>江南高纤</t>
  </si>
  <si>
    <t>光电股份</t>
  </si>
  <si>
    <t>欢瑞世纪</t>
  </si>
  <si>
    <t>张裕A</t>
  </si>
  <si>
    <t>汉商集团</t>
  </si>
  <si>
    <t>上海洗霸</t>
  </si>
  <si>
    <t>南京公用</t>
  </si>
  <si>
    <t>002420</t>
  </si>
  <si>
    <t>*ST毅昌</t>
  </si>
  <si>
    <t>和顺电气</t>
  </si>
  <si>
    <t>快意电梯</t>
  </si>
  <si>
    <t>武汉中商</t>
  </si>
  <si>
    <t>江中药业</t>
  </si>
  <si>
    <t>万里石</t>
  </si>
  <si>
    <t>重庆燃气</t>
  </si>
  <si>
    <t>蓝英装备</t>
  </si>
  <si>
    <t>比音勒芬</t>
  </si>
  <si>
    <t>星光农机</t>
  </si>
  <si>
    <t>科森科技</t>
  </si>
  <si>
    <t>龙洲股份</t>
  </si>
  <si>
    <t>云南旅游</t>
  </si>
  <si>
    <t>博天环境</t>
  </si>
  <si>
    <t>友邦吊顶</t>
  </si>
  <si>
    <t>纽威股份</t>
  </si>
  <si>
    <t>万邦德</t>
  </si>
  <si>
    <t>川大智胜</t>
  </si>
  <si>
    <t>亿利达</t>
  </si>
  <si>
    <t>金石资源</t>
  </si>
  <si>
    <t>高盟新材</t>
  </si>
  <si>
    <t>金麒麟</t>
  </si>
  <si>
    <t>威帝股份</t>
  </si>
  <si>
    <t>莎普爱思</t>
  </si>
  <si>
    <t>大连热电</t>
  </si>
  <si>
    <t>002569</t>
  </si>
  <si>
    <t>*ST步森</t>
  </si>
  <si>
    <t>002200</t>
  </si>
  <si>
    <t>*ST云投</t>
  </si>
  <si>
    <t>拉夏贝尔</t>
  </si>
  <si>
    <t>钱江生化</t>
  </si>
  <si>
    <t>长安汽车</t>
  </si>
  <si>
    <t>农产品</t>
  </si>
  <si>
    <t>正平股份</t>
  </si>
  <si>
    <t>长青集团</t>
  </si>
  <si>
    <t>神剑股份</t>
  </si>
  <si>
    <t>东材科技</t>
  </si>
  <si>
    <t>600608</t>
  </si>
  <si>
    <t>ST沪科</t>
  </si>
  <si>
    <t>华扬联众</t>
  </si>
  <si>
    <t>哈尔斯</t>
  </si>
  <si>
    <t>皖通科技</t>
  </si>
  <si>
    <t>惠而浦</t>
  </si>
  <si>
    <t>中珠医疗</t>
  </si>
  <si>
    <t>亚振家居</t>
  </si>
  <si>
    <t>我乐家居</t>
  </si>
  <si>
    <t>600721</t>
  </si>
  <si>
    <t>*ST百花</t>
  </si>
  <si>
    <t>长城科技</t>
  </si>
  <si>
    <t>日出东方</t>
  </si>
  <si>
    <t>海欣食品</t>
  </si>
  <si>
    <t>哈森股份</t>
  </si>
  <si>
    <t>至正股份</t>
  </si>
  <si>
    <t>普丽盛</t>
  </si>
  <si>
    <t>珠江钢琴</t>
  </si>
  <si>
    <t>时代出版</t>
  </si>
  <si>
    <t>硅宝科技</t>
  </si>
  <si>
    <t>海鸥股份</t>
  </si>
  <si>
    <t>山东出版</t>
  </si>
  <si>
    <t>集泰股份</t>
  </si>
  <si>
    <t>000504</t>
  </si>
  <si>
    <t>*ST生物</t>
  </si>
  <si>
    <t>博腾股份</t>
  </si>
  <si>
    <t>600236</t>
  </si>
  <si>
    <t>桂冠电力</t>
  </si>
  <si>
    <t>大连电瓷</t>
  </si>
  <si>
    <t>600817</t>
  </si>
  <si>
    <t>ST宏盛</t>
  </si>
  <si>
    <t>金冠股份</t>
  </si>
  <si>
    <t>文科园林</t>
  </si>
  <si>
    <t>中航善达</t>
  </si>
  <si>
    <t>天汽模</t>
  </si>
  <si>
    <t>圣阳股份</t>
  </si>
  <si>
    <t>良信电器</t>
  </si>
  <si>
    <t>900933</t>
  </si>
  <si>
    <t>华新B股</t>
  </si>
  <si>
    <t>朗迪集团</t>
  </si>
  <si>
    <t>国光股份</t>
  </si>
  <si>
    <t>海容冷链</t>
  </si>
  <si>
    <t>迦南科技</t>
  </si>
  <si>
    <t>嘉寓股份</t>
  </si>
  <si>
    <t>天创时尚</t>
  </si>
  <si>
    <t>中公高科</t>
  </si>
  <si>
    <t>601991</t>
  </si>
  <si>
    <t>大唐发电</t>
  </si>
  <si>
    <t>大千生态</t>
  </si>
  <si>
    <t>菲利华</t>
  </si>
  <si>
    <t>仁东控股</t>
  </si>
  <si>
    <t>莱茵体育</t>
  </si>
  <si>
    <t>岭南控股</t>
  </si>
  <si>
    <t>昊志机电</t>
  </si>
  <si>
    <t>中欣氟材</t>
  </si>
  <si>
    <t>重庆啤酒</t>
  </si>
  <si>
    <t>600234</t>
  </si>
  <si>
    <t>*ST山水</t>
  </si>
  <si>
    <t>三雄极光</t>
  </si>
  <si>
    <t>掌阅科技</t>
  </si>
  <si>
    <t>永新光学</t>
  </si>
  <si>
    <t>维格娜丝</t>
  </si>
  <si>
    <t>华东重机</t>
  </si>
  <si>
    <t>恒丰纸业</t>
  </si>
  <si>
    <t>博士眼镜</t>
  </si>
  <si>
    <t>凤凰光学</t>
  </si>
  <si>
    <t>中飞股份</t>
  </si>
  <si>
    <t>中大力德</t>
  </si>
  <si>
    <t>山东威达</t>
  </si>
  <si>
    <t>长海股份</t>
  </si>
  <si>
    <t>亚普股份</t>
  </si>
  <si>
    <t>三德科技</t>
  </si>
  <si>
    <t>宏润建设</t>
  </si>
  <si>
    <t>002359</t>
  </si>
  <si>
    <t>*ST北讯</t>
  </si>
  <si>
    <t>华东数控</t>
  </si>
  <si>
    <t>四方股份</t>
  </si>
  <si>
    <t>卧龙电驱</t>
  </si>
  <si>
    <t>武汉控股</t>
  </si>
  <si>
    <t>易成新能</t>
  </si>
  <si>
    <t>香山股份</t>
  </si>
  <si>
    <t>通达动力</t>
  </si>
  <si>
    <t>宝色股份</t>
  </si>
  <si>
    <t>天目药业</t>
  </si>
  <si>
    <t>一拖股份</t>
  </si>
  <si>
    <t>科创新源</t>
  </si>
  <si>
    <t>原尚股份</t>
  </si>
  <si>
    <t>兆丰股份</t>
  </si>
  <si>
    <t>洪汇新材</t>
  </si>
  <si>
    <t>和晶科技</t>
  </si>
  <si>
    <t>大连圣亚</t>
  </si>
  <si>
    <t>恒基达鑫</t>
  </si>
  <si>
    <t>辅仁药业</t>
  </si>
  <si>
    <t>广东明珠</t>
  </si>
  <si>
    <t>白云机场</t>
  </si>
  <si>
    <t>信捷电气</t>
  </si>
  <si>
    <t>陕鼓动力</t>
  </si>
  <si>
    <t>迪瑞医疗</t>
  </si>
  <si>
    <t>新开源</t>
  </si>
  <si>
    <t>创业环保</t>
  </si>
  <si>
    <t>透景生命</t>
  </si>
  <si>
    <t>汇通能源</t>
  </si>
  <si>
    <t>合锻智能</t>
  </si>
  <si>
    <t>国芳集团</t>
  </si>
  <si>
    <t>大龙地产</t>
  </si>
  <si>
    <t>世名科技</t>
  </si>
  <si>
    <t>万润股份</t>
  </si>
  <si>
    <t>同达创业</t>
  </si>
  <si>
    <t>金信诺</t>
  </si>
  <si>
    <t>宏达股份</t>
  </si>
  <si>
    <t>002711</t>
  </si>
  <si>
    <t>*ST欧浦</t>
  </si>
  <si>
    <t>星帅尔</t>
  </si>
  <si>
    <t>西藏矿业</t>
  </si>
  <si>
    <t>宝利国际</t>
  </si>
  <si>
    <t>永新股份</t>
  </si>
  <si>
    <t>王子新材</t>
  </si>
  <si>
    <t>道森股份</t>
  </si>
  <si>
    <t>雅本化学</t>
  </si>
  <si>
    <t>浪莎股份</t>
  </si>
  <si>
    <t>卫光生物</t>
  </si>
  <si>
    <t>斯莱克</t>
  </si>
  <si>
    <t>000010</t>
  </si>
  <si>
    <t>*ST美丽</t>
  </si>
  <si>
    <t>富邦股份</t>
  </si>
  <si>
    <t>三晖电气</t>
  </si>
  <si>
    <t>盈峰环境</t>
  </si>
  <si>
    <t>诺普信</t>
  </si>
  <si>
    <t>中央商场</t>
  </si>
  <si>
    <t>依米康</t>
  </si>
  <si>
    <t>出版传媒</t>
  </si>
  <si>
    <t>新农股份</t>
  </si>
  <si>
    <t>隧道股份</t>
  </si>
  <si>
    <t>林洋能源</t>
  </si>
  <si>
    <t>中国科传</t>
  </si>
  <si>
    <t>002306</t>
  </si>
  <si>
    <t>*ST云网</t>
  </si>
  <si>
    <t>沧州明珠</t>
  </si>
  <si>
    <t>大晟文化</t>
  </si>
  <si>
    <t>宏盛股份</t>
  </si>
  <si>
    <t>梦舟股份</t>
  </si>
  <si>
    <t>重庆建工</t>
  </si>
  <si>
    <t>三房巷</t>
  </si>
  <si>
    <t>宝钢包装</t>
  </si>
  <si>
    <t>御家汇</t>
  </si>
  <si>
    <t>通润装备</t>
  </si>
  <si>
    <t>南华仪器</t>
  </si>
  <si>
    <t>三星医疗</t>
  </si>
  <si>
    <t>五洲新春</t>
  </si>
  <si>
    <t>四环生物</t>
  </si>
  <si>
    <t>红蜻蜓</t>
  </si>
  <si>
    <t>联环药业</t>
  </si>
  <si>
    <t>万业企业</t>
  </si>
  <si>
    <t>龙溪股份</t>
  </si>
  <si>
    <t>华银电力</t>
  </si>
  <si>
    <t>澄天伟业</t>
  </si>
  <si>
    <t>伟星股份</t>
  </si>
  <si>
    <t>胜宏科技</t>
  </si>
  <si>
    <t>达威股份</t>
  </si>
  <si>
    <t>沈阳化工</t>
  </si>
  <si>
    <t>海辰药业</t>
  </si>
  <si>
    <t>大东方</t>
  </si>
  <si>
    <t>科沃斯</t>
  </si>
  <si>
    <t>卧龙地产</t>
  </si>
  <si>
    <t>恺英网络</t>
  </si>
  <si>
    <t>南方航空</t>
  </si>
  <si>
    <t>春兰股份</t>
  </si>
  <si>
    <t>春秋电子</t>
  </si>
  <si>
    <t>道明光学</t>
  </si>
  <si>
    <t>天华院</t>
  </si>
  <si>
    <t>今创集团</t>
  </si>
  <si>
    <t>大庆华科</t>
  </si>
  <si>
    <t>华谊集团</t>
  </si>
  <si>
    <t>读者传媒</t>
  </si>
  <si>
    <t>中持股份</t>
  </si>
  <si>
    <t>蓝焰控股</t>
  </si>
  <si>
    <t>桂发祥</t>
  </si>
  <si>
    <t>安彩高科</t>
  </si>
  <si>
    <t>安阳钢铁</t>
  </si>
  <si>
    <t>江南水务</t>
  </si>
  <si>
    <t>长春经开</t>
  </si>
  <si>
    <t>天泽信息</t>
  </si>
  <si>
    <t>捷昌驱动</t>
  </si>
  <si>
    <t>富煌钢构</t>
  </si>
  <si>
    <t>中山金马</t>
  </si>
  <si>
    <t>江泉实业</t>
  </si>
  <si>
    <t>电魂网络</t>
  </si>
  <si>
    <t>四通股份</t>
  </si>
  <si>
    <t>龙马环卫</t>
  </si>
  <si>
    <t>东莞控股</t>
  </si>
  <si>
    <t>新野纺织</t>
  </si>
  <si>
    <t>中光防雷</t>
  </si>
  <si>
    <t>深中华A</t>
  </si>
  <si>
    <t>002072</t>
  </si>
  <si>
    <t>*ST凯瑞</t>
  </si>
  <si>
    <t>科大国创</t>
  </si>
  <si>
    <t>深天地A</t>
  </si>
  <si>
    <t>皮阿诺</t>
  </si>
  <si>
    <t>湖南投资</t>
  </si>
  <si>
    <t>凯普生物</t>
  </si>
  <si>
    <t>利安隆</t>
  </si>
  <si>
    <t>康斯特</t>
  </si>
  <si>
    <t>新乡化纤</t>
  </si>
  <si>
    <t>北京利尔</t>
  </si>
  <si>
    <t>中水渔业</t>
  </si>
  <si>
    <t>兰石重装</t>
  </si>
  <si>
    <t>瀚蓝环境</t>
  </si>
  <si>
    <t>多伦科技</t>
  </si>
  <si>
    <t>兴业科技</t>
  </si>
  <si>
    <t>双良节能</t>
  </si>
  <si>
    <t>东宝生物</t>
  </si>
  <si>
    <t>川金诺</t>
  </si>
  <si>
    <t>国投中鲁</t>
  </si>
  <si>
    <t>GQY视讯</t>
  </si>
  <si>
    <t>汉邦高科</t>
  </si>
  <si>
    <t>塞力斯</t>
  </si>
  <si>
    <t>再升科技</t>
  </si>
  <si>
    <t>穗恒运A</t>
  </si>
  <si>
    <t>长江润发</t>
  </si>
  <si>
    <t>海峡环保</t>
  </si>
  <si>
    <t>露笑科技</t>
  </si>
  <si>
    <t>碳元科技</t>
  </si>
  <si>
    <t>至纯科技</t>
  </si>
  <si>
    <t>漳州发展</t>
  </si>
  <si>
    <t>康旗股份</t>
  </si>
  <si>
    <t>002499</t>
  </si>
  <si>
    <t>*ST科林</t>
  </si>
  <si>
    <t>漳泽电力</t>
  </si>
  <si>
    <t>皖天然气</t>
  </si>
  <si>
    <t>易德龙</t>
  </si>
  <si>
    <t>新黄浦</t>
  </si>
  <si>
    <t>恒锋信息</t>
  </si>
  <si>
    <t>泰嘉股份</t>
  </si>
  <si>
    <t>600698</t>
  </si>
  <si>
    <t>*ST天雁</t>
  </si>
  <si>
    <t>200581</t>
  </si>
  <si>
    <t>苏威孚B</t>
  </si>
  <si>
    <t>世纪瑞尔</t>
  </si>
  <si>
    <t>中国西电</t>
  </si>
  <si>
    <t>亿通科技</t>
  </si>
  <si>
    <t>美达股份</t>
  </si>
  <si>
    <t>泰永长征</t>
  </si>
  <si>
    <t>爱司凯</t>
  </si>
  <si>
    <t>厦门国贸</t>
  </si>
  <si>
    <t>诺力股份</t>
  </si>
  <si>
    <t>中威电子</t>
  </si>
  <si>
    <t>元隆雅图</t>
  </si>
  <si>
    <t>002210</t>
  </si>
  <si>
    <t>*ST飞马</t>
  </si>
  <si>
    <t>雷曼光电</t>
  </si>
  <si>
    <t>拉芳家化</t>
  </si>
  <si>
    <t>凯中精密</t>
  </si>
  <si>
    <t>新劲刚</t>
  </si>
  <si>
    <t>环旭电子</t>
  </si>
  <si>
    <t>晨化股份</t>
  </si>
  <si>
    <t>尚荣医疗</t>
  </si>
  <si>
    <t>雪迪龙</t>
  </si>
  <si>
    <t>龙头股份</t>
  </si>
  <si>
    <t>000806</t>
  </si>
  <si>
    <t>ST银河</t>
  </si>
  <si>
    <t>佳沃股份</t>
  </si>
  <si>
    <t>汇金股份</t>
  </si>
  <si>
    <t>六国化工</t>
  </si>
  <si>
    <t>宁波热电</t>
  </si>
  <si>
    <t>雷柏科技</t>
  </si>
  <si>
    <t>振静股份</t>
  </si>
  <si>
    <t>神州信息</t>
  </si>
  <si>
    <t>电科院</t>
  </si>
  <si>
    <t>钱江摩托</t>
  </si>
  <si>
    <t>国祯环保</t>
  </si>
  <si>
    <t>天健集团</t>
  </si>
  <si>
    <t>德赛西威</t>
  </si>
  <si>
    <t>松芝股份</t>
  </si>
  <si>
    <t>保龄宝</t>
  </si>
  <si>
    <t>新筑股份</t>
  </si>
  <si>
    <t>600408</t>
  </si>
  <si>
    <t>ST安泰</t>
  </si>
  <si>
    <t>华阳集团</t>
  </si>
  <si>
    <t>金雷股份</t>
  </si>
  <si>
    <t>博迈科</t>
  </si>
  <si>
    <t>兴化股份</t>
  </si>
  <si>
    <t>中孚信息</t>
  </si>
  <si>
    <t>新华锦</t>
  </si>
  <si>
    <t>璞泰来</t>
  </si>
  <si>
    <t>新日股份</t>
  </si>
  <si>
    <t>长飞光纤</t>
  </si>
  <si>
    <t>中矿资源</t>
  </si>
  <si>
    <t>海螺型材</t>
  </si>
  <si>
    <t>新莱应材</t>
  </si>
  <si>
    <t>万方发展</t>
  </si>
  <si>
    <t>广生堂</t>
  </si>
  <si>
    <t>星网宇达</t>
  </si>
  <si>
    <t>坚朗五金</t>
  </si>
  <si>
    <t>安达维尔</t>
  </si>
  <si>
    <t>电工合金</t>
  </si>
  <si>
    <t>吉大通信</t>
  </si>
  <si>
    <t>清水源</t>
  </si>
  <si>
    <t>新雷能</t>
  </si>
  <si>
    <t>君禾股份</t>
  </si>
  <si>
    <t>盐田港</t>
  </si>
  <si>
    <t>同和药业</t>
  </si>
  <si>
    <t>华录百纳</t>
  </si>
  <si>
    <t>普邦股份</t>
  </si>
  <si>
    <t>金诚信</t>
  </si>
  <si>
    <t>道道全</t>
  </si>
  <si>
    <t>浙江东方</t>
  </si>
  <si>
    <t>皖通高速</t>
  </si>
  <si>
    <t>长城动漫</t>
  </si>
  <si>
    <t>广西广电</t>
  </si>
  <si>
    <t>永和智控</t>
  </si>
  <si>
    <t>鲁银投资</t>
  </si>
  <si>
    <t>华联控股</t>
  </si>
  <si>
    <t>广百股份</t>
  </si>
  <si>
    <t>银鸽投资</t>
  </si>
  <si>
    <t>乾景园林</t>
  </si>
  <si>
    <t>南宁百货</t>
  </si>
  <si>
    <t>天铁股份</t>
  </si>
  <si>
    <t>美邦服饰</t>
  </si>
  <si>
    <t>东江环保</t>
  </si>
  <si>
    <t>山河智能</t>
  </si>
  <si>
    <t>盛洋科技</t>
  </si>
  <si>
    <t>香梨股份</t>
  </si>
  <si>
    <t>锦州港</t>
  </si>
  <si>
    <t>亚泰集团</t>
  </si>
  <si>
    <t>新华联</t>
  </si>
  <si>
    <t>三维工程</t>
  </si>
  <si>
    <t>摩登大道</t>
  </si>
  <si>
    <t>中国武夷</t>
  </si>
  <si>
    <t>凯文教育</t>
  </si>
  <si>
    <t>汉嘉设计</t>
  </si>
  <si>
    <t>祥源文化</t>
  </si>
  <si>
    <t>怡达股份</t>
  </si>
  <si>
    <t>方正电机</t>
  </si>
  <si>
    <t>002122</t>
  </si>
  <si>
    <t>*ST天马</t>
  </si>
  <si>
    <t>新开普</t>
  </si>
  <si>
    <t>四方科技</t>
  </si>
  <si>
    <t>滨海能源</t>
  </si>
  <si>
    <t>600423</t>
  </si>
  <si>
    <t>*ST柳化</t>
  </si>
  <si>
    <t>600149</t>
  </si>
  <si>
    <t>ST坊展</t>
  </si>
  <si>
    <t>天原集团</t>
  </si>
  <si>
    <t>中利集团</t>
  </si>
  <si>
    <t>赛为智能</t>
  </si>
  <si>
    <t>万讯自控</t>
  </si>
  <si>
    <t>宁波高发</t>
  </si>
  <si>
    <t>百洋股份</t>
  </si>
  <si>
    <t>嘉诚国际</t>
  </si>
  <si>
    <t>巨星科技</t>
  </si>
  <si>
    <t>贝瑞基因</t>
  </si>
  <si>
    <t>江苏租赁</t>
  </si>
  <si>
    <t>巨力索具</t>
  </si>
  <si>
    <t>海宁皮城</t>
  </si>
  <si>
    <t>上海九百</t>
  </si>
  <si>
    <t>国机通用</t>
  </si>
  <si>
    <t>贤丰控股</t>
  </si>
  <si>
    <t>牧高笛</t>
  </si>
  <si>
    <t>五矿资本</t>
  </si>
  <si>
    <t>安纳达</t>
  </si>
  <si>
    <t>新联电子</t>
  </si>
  <si>
    <t>雄塑科技</t>
  </si>
  <si>
    <t>界龙实业</t>
  </si>
  <si>
    <t>克来机电</t>
  </si>
  <si>
    <t>东方嘉盛</t>
  </si>
  <si>
    <t>银泰资源</t>
  </si>
  <si>
    <t>桂林三金</t>
  </si>
  <si>
    <t>文一科技</t>
  </si>
  <si>
    <t>志邦家居</t>
  </si>
  <si>
    <t>横河模具</t>
  </si>
  <si>
    <t>丹化科技</t>
  </si>
  <si>
    <t>特锐德</t>
  </si>
  <si>
    <t>海南高速</t>
  </si>
  <si>
    <t>太空智造</t>
  </si>
  <si>
    <t>利君股份</t>
  </si>
  <si>
    <t>长春一东</t>
  </si>
  <si>
    <t>康芝药业</t>
  </si>
  <si>
    <t>新疆众和</t>
  </si>
  <si>
    <t>四川成渝</t>
  </si>
  <si>
    <t>中潜股份</t>
  </si>
  <si>
    <t>三爱富</t>
  </si>
  <si>
    <t>隆基机械</t>
  </si>
  <si>
    <t>兴业股份</t>
  </si>
  <si>
    <t>博瑞传播</t>
  </si>
  <si>
    <t>新余国科</t>
  </si>
  <si>
    <t>昌红科技</t>
  </si>
  <si>
    <t>金桥信息</t>
  </si>
  <si>
    <t>亚太科技</t>
  </si>
  <si>
    <t>冠豪高新</t>
  </si>
  <si>
    <t>中广核技</t>
  </si>
  <si>
    <t>600666</t>
  </si>
  <si>
    <t>*ST瑞德</t>
  </si>
  <si>
    <t>900926</t>
  </si>
  <si>
    <t>宝信B</t>
  </si>
  <si>
    <t>首钢股份</t>
  </si>
  <si>
    <t>三鑫医疗</t>
  </si>
  <si>
    <t>金瑞矿业</t>
  </si>
  <si>
    <t>九安医疗</t>
  </si>
  <si>
    <t>柯利达</t>
  </si>
  <si>
    <t>拓斯达</t>
  </si>
  <si>
    <t>天润曲轴</t>
  </si>
  <si>
    <t>张家界</t>
  </si>
  <si>
    <t>德创环保</t>
  </si>
  <si>
    <t>新泉股份</t>
  </si>
  <si>
    <t>天域生态</t>
  </si>
  <si>
    <t>大连重工</t>
  </si>
  <si>
    <t>海南矿业</t>
  </si>
  <si>
    <t>浩物股份</t>
  </si>
  <si>
    <t>步步高</t>
  </si>
  <si>
    <t>盐津铺子</t>
  </si>
  <si>
    <t>文投控股</t>
  </si>
  <si>
    <t>黑猫股份</t>
  </si>
  <si>
    <t>200869</t>
  </si>
  <si>
    <t>张裕B</t>
  </si>
  <si>
    <t>三全食品</t>
  </si>
  <si>
    <t>宏昌电子</t>
  </si>
  <si>
    <t>华通医药</t>
  </si>
  <si>
    <t>赛升药业</t>
  </si>
  <si>
    <t>真视通</t>
  </si>
  <si>
    <t>600870</t>
  </si>
  <si>
    <t>ST厦华</t>
  </si>
  <si>
    <t>众合科技</t>
  </si>
  <si>
    <t>新澳股份</t>
  </si>
  <si>
    <t>新智认知</t>
  </si>
  <si>
    <t>博敏电子</t>
  </si>
  <si>
    <t>昭衍新药</t>
  </si>
  <si>
    <t>南都电源</t>
  </si>
  <si>
    <t>鼎龙股份</t>
  </si>
  <si>
    <t>双一科技</t>
  </si>
  <si>
    <t>200028</t>
  </si>
  <si>
    <t>一致B</t>
  </si>
  <si>
    <t>上海电影</t>
  </si>
  <si>
    <t>600193</t>
  </si>
  <si>
    <t>ST创兴</t>
  </si>
  <si>
    <t>201872</t>
  </si>
  <si>
    <t>招港B</t>
  </si>
  <si>
    <t>国恩股份</t>
  </si>
  <si>
    <t>四川金顶</t>
  </si>
  <si>
    <t>大众交通</t>
  </si>
  <si>
    <t>永贵电器</t>
  </si>
  <si>
    <t>上海家化</t>
  </si>
  <si>
    <t>莱克电气</t>
  </si>
  <si>
    <t>红星发展</t>
  </si>
  <si>
    <t>老百姓</t>
  </si>
  <si>
    <t>荣晟环保</t>
  </si>
  <si>
    <t>越秀金控</t>
  </si>
  <si>
    <t>益佰制药</t>
  </si>
  <si>
    <t>信达地产</t>
  </si>
  <si>
    <t>拓日新能</t>
  </si>
  <si>
    <t>黑牡丹</t>
  </si>
  <si>
    <t>002188</t>
  </si>
  <si>
    <t>*ST巴士</t>
  </si>
  <si>
    <t>皇马科技</t>
  </si>
  <si>
    <t>中电电机</t>
  </si>
  <si>
    <t>海欣股份</t>
  </si>
  <si>
    <t>西部矿业</t>
  </si>
  <si>
    <t>航天电器</t>
  </si>
  <si>
    <t>华软科技</t>
  </si>
  <si>
    <t>纳尔股份</t>
  </si>
  <si>
    <t>国光电器</t>
  </si>
  <si>
    <t>600091</t>
  </si>
  <si>
    <t>ST明科</t>
  </si>
  <si>
    <t>中来股份</t>
  </si>
  <si>
    <t>江苏国信</t>
  </si>
  <si>
    <t>新美星</t>
  </si>
  <si>
    <t>沃格光电</t>
  </si>
  <si>
    <t>豪迈科技</t>
  </si>
  <si>
    <t>国联水产</t>
  </si>
  <si>
    <t>林州重机</t>
  </si>
  <si>
    <t>国药一致</t>
  </si>
  <si>
    <t>延长化建</t>
  </si>
  <si>
    <t>迪森股份</t>
  </si>
  <si>
    <t>未名医药</t>
  </si>
  <si>
    <t>京能置业</t>
  </si>
  <si>
    <t>华统股份</t>
  </si>
  <si>
    <t>鸿利智汇</t>
  </si>
  <si>
    <t>四方精创</t>
  </si>
  <si>
    <t>三元股份</t>
  </si>
  <si>
    <t>利群股份</t>
  </si>
  <si>
    <t>路通视信</t>
  </si>
  <si>
    <t>亚星化学</t>
  </si>
  <si>
    <t>五洋停车</t>
  </si>
  <si>
    <t>尖峰集团</t>
  </si>
  <si>
    <t>海航基础</t>
  </si>
  <si>
    <t>安通控股</t>
  </si>
  <si>
    <t>安奈儿</t>
  </si>
  <si>
    <t>津膜科技</t>
  </si>
  <si>
    <t>幸福蓝海</t>
  </si>
  <si>
    <t>招商港口</t>
  </si>
  <si>
    <t>兴蓉环境</t>
  </si>
  <si>
    <t>太龙药业</t>
  </si>
  <si>
    <t>三峡水利</t>
  </si>
  <si>
    <t>星宇股份</t>
  </si>
  <si>
    <t>海量数据</t>
  </si>
  <si>
    <t>长方集团</t>
  </si>
  <si>
    <t>大冶特钢</t>
  </si>
  <si>
    <t>大港股份</t>
  </si>
  <si>
    <t>沃施股份</t>
  </si>
  <si>
    <t>200725</t>
  </si>
  <si>
    <t>京东方B</t>
  </si>
  <si>
    <t>金莱特</t>
  </si>
  <si>
    <t>骅威文化</t>
  </si>
  <si>
    <t>量子生物</t>
  </si>
  <si>
    <t>海达股份</t>
  </si>
  <si>
    <t>中迪投资</t>
  </si>
  <si>
    <t>天地科技</t>
  </si>
  <si>
    <t>江苏雷利</t>
  </si>
  <si>
    <t>广安爱众</t>
  </si>
  <si>
    <t>青岛双星</t>
  </si>
  <si>
    <t>维业股份</t>
  </si>
  <si>
    <t>乐凯胶片</t>
  </si>
  <si>
    <t>中洲控股</t>
  </si>
  <si>
    <t>经纬辉开</t>
  </si>
  <si>
    <t>600228</t>
  </si>
  <si>
    <t>ST昌九</t>
  </si>
  <si>
    <t>国发股份</t>
  </si>
  <si>
    <t>超讯通信</t>
  </si>
  <si>
    <t>航新科技</t>
  </si>
  <si>
    <t>京汉股份</t>
  </si>
  <si>
    <t>香江控股</t>
  </si>
  <si>
    <t>中电兴发</t>
  </si>
  <si>
    <t>传化智联</t>
  </si>
  <si>
    <t>洁美科技</t>
  </si>
  <si>
    <t>溢多利</t>
  </si>
  <si>
    <t>大豪科技</t>
  </si>
  <si>
    <t>达实智能</t>
  </si>
  <si>
    <t>传艺科技</t>
  </si>
  <si>
    <t>登云股份</t>
  </si>
  <si>
    <t>先进数通</t>
  </si>
  <si>
    <t>光莆股份</t>
  </si>
  <si>
    <t>银宝山新</t>
  </si>
  <si>
    <t>友好集团</t>
  </si>
  <si>
    <t>康隆达</t>
  </si>
  <si>
    <t>中信海直</t>
  </si>
  <si>
    <t>陕天然气</t>
  </si>
  <si>
    <t>新文化</t>
  </si>
  <si>
    <t>齐峰新材</t>
  </si>
  <si>
    <t>得邦照明</t>
  </si>
  <si>
    <t>安记食品</t>
  </si>
  <si>
    <t>欣龙控股</t>
  </si>
  <si>
    <t>日机密封</t>
  </si>
  <si>
    <t>云图控股</t>
  </si>
  <si>
    <t>科华控股</t>
  </si>
  <si>
    <t>科达利</t>
  </si>
  <si>
    <t>科士达</t>
  </si>
  <si>
    <t>秦川机床</t>
  </si>
  <si>
    <t>华锋股份</t>
  </si>
  <si>
    <t>三角轮胎</t>
  </si>
  <si>
    <t>大有能源</t>
  </si>
  <si>
    <t>海洋王</t>
  </si>
  <si>
    <t>中煤能源</t>
  </si>
  <si>
    <t>中青宝</t>
  </si>
  <si>
    <t>久之洋</t>
  </si>
  <si>
    <t>江苏国泰</t>
  </si>
  <si>
    <t>亿嘉和</t>
  </si>
  <si>
    <t>新宏泰</t>
  </si>
  <si>
    <t>普路通</t>
  </si>
  <si>
    <t>第一医药</t>
  </si>
  <si>
    <t>鲁亿通</t>
  </si>
  <si>
    <t>冀东装备</t>
  </si>
  <si>
    <t>凯盛科技</t>
  </si>
  <si>
    <t>云南能投</t>
  </si>
  <si>
    <t>艾华集团</t>
  </si>
  <si>
    <t>朗科智能</t>
  </si>
  <si>
    <t>恒久科技</t>
  </si>
  <si>
    <t>欣天科技</t>
  </si>
  <si>
    <t>博思软件</t>
  </si>
  <si>
    <t>西藏城投</t>
  </si>
  <si>
    <t>东兴证券</t>
  </si>
  <si>
    <t>神火股份</t>
  </si>
  <si>
    <t>寿仙谷</t>
  </si>
  <si>
    <t>飞亚达A</t>
  </si>
  <si>
    <t>杭钢股份</t>
  </si>
  <si>
    <t>乔治白</t>
  </si>
  <si>
    <t>宜华健康</t>
  </si>
  <si>
    <t>阳光照明</t>
  </si>
  <si>
    <t>中国天楹</t>
  </si>
  <si>
    <t>弘宇股份</t>
  </si>
  <si>
    <t>新华制药</t>
  </si>
  <si>
    <t>金陵饭店</t>
  </si>
  <si>
    <t>000726</t>
  </si>
  <si>
    <t>鲁泰A</t>
  </si>
  <si>
    <t>富奥股份</t>
  </si>
  <si>
    <t>方正科技</t>
  </si>
  <si>
    <t>川润股份</t>
  </si>
  <si>
    <t>法尔胜</t>
  </si>
  <si>
    <t>京华激光</t>
  </si>
  <si>
    <t>安诺其</t>
  </si>
  <si>
    <t>蓝帆医疗</t>
  </si>
  <si>
    <t>世纪天鸿</t>
  </si>
  <si>
    <t>伊戈尔</t>
  </si>
  <si>
    <t>桃李面包</t>
  </si>
  <si>
    <t>涪陵电力</t>
  </si>
  <si>
    <t>华夏航空</t>
  </si>
  <si>
    <t>晨光生物</t>
  </si>
  <si>
    <t>和仁科技</t>
  </si>
  <si>
    <t>000893</t>
  </si>
  <si>
    <t>*ST东凌</t>
  </si>
  <si>
    <t>300763</t>
  </si>
  <si>
    <t>锦浪科技</t>
  </si>
  <si>
    <t>万润科技</t>
  </si>
  <si>
    <t>安车检测</t>
  </si>
  <si>
    <t>紫光学大</t>
  </si>
  <si>
    <t>002356</t>
  </si>
  <si>
    <t>*ST赫美</t>
  </si>
  <si>
    <t>瑞尔特</t>
  </si>
  <si>
    <t>顾地科技</t>
  </si>
  <si>
    <t>黄河旋风</t>
  </si>
  <si>
    <t>亚邦股份</t>
  </si>
  <si>
    <t>南方传媒</t>
  </si>
  <si>
    <t>沃特股份</t>
  </si>
  <si>
    <t>002336</t>
  </si>
  <si>
    <t>*ST人乐</t>
  </si>
  <si>
    <t>贵人鸟</t>
  </si>
  <si>
    <t>景峰医药</t>
  </si>
  <si>
    <t>宁波华翔</t>
  </si>
  <si>
    <t>山东华鹏</t>
  </si>
  <si>
    <t>合肥百货</t>
  </si>
  <si>
    <t>长航凤凰</t>
  </si>
  <si>
    <t>苏奥传感</t>
  </si>
  <si>
    <t>惠程科技</t>
  </si>
  <si>
    <t>久联发展</t>
  </si>
  <si>
    <t>强力新材</t>
  </si>
  <si>
    <t>东北制药</t>
  </si>
  <si>
    <t>陕西金叶</t>
  </si>
  <si>
    <t>奥联电子</t>
  </si>
  <si>
    <t>科林电气</t>
  </si>
  <si>
    <t>林海股份</t>
  </si>
  <si>
    <t>辉煌科技</t>
  </si>
  <si>
    <t>红墙股份</t>
  </si>
  <si>
    <t>002089</t>
  </si>
  <si>
    <t>*ST新海</t>
  </si>
  <si>
    <t>002259</t>
  </si>
  <si>
    <t>*ST升达</t>
  </si>
  <si>
    <t>东方锆业</t>
  </si>
  <si>
    <t>伊利股份</t>
  </si>
  <si>
    <t>华讯方舟</t>
  </si>
  <si>
    <t>云天化</t>
  </si>
  <si>
    <t>华创阳安</t>
  </si>
  <si>
    <t>联建光电</t>
  </si>
  <si>
    <t>通用股份</t>
  </si>
  <si>
    <t>襄阳轴承</t>
  </si>
  <si>
    <t>山鼎设计</t>
  </si>
  <si>
    <t>同济科技</t>
  </si>
  <si>
    <t>丽江旅游</t>
  </si>
  <si>
    <t>轴研科技</t>
  </si>
  <si>
    <t>成都路桥</t>
  </si>
  <si>
    <t>川环科技</t>
  </si>
  <si>
    <t>新华都</t>
  </si>
  <si>
    <t>扬帆新材</t>
  </si>
  <si>
    <t>德艺文创</t>
  </si>
  <si>
    <t>汇洁股份</t>
  </si>
  <si>
    <t>太辰光</t>
  </si>
  <si>
    <t>展鹏科技</t>
  </si>
  <si>
    <t>湖北能源</t>
  </si>
  <si>
    <t>江淮汽车</t>
  </si>
  <si>
    <t>金力泰</t>
  </si>
  <si>
    <t>常青股份</t>
  </si>
  <si>
    <t>迪马股份</t>
  </si>
  <si>
    <t>安居宝</t>
  </si>
  <si>
    <t>开元股份</t>
  </si>
  <si>
    <t>营口港</t>
  </si>
  <si>
    <t>剑桥科技</t>
  </si>
  <si>
    <t>韩建河山</t>
  </si>
  <si>
    <t>新天科技</t>
  </si>
  <si>
    <t>新宝股份</t>
  </si>
  <si>
    <t>九洲电气</t>
  </si>
  <si>
    <t>亚宝药业</t>
  </si>
  <si>
    <t>意华股份</t>
  </si>
  <si>
    <t>新朋股份</t>
  </si>
  <si>
    <t>天龙光电</t>
  </si>
  <si>
    <t>600508</t>
  </si>
  <si>
    <t>上海能源</t>
  </si>
  <si>
    <t>002445</t>
  </si>
  <si>
    <t>ST中南</t>
  </si>
  <si>
    <t>珀莱雅</t>
  </si>
  <si>
    <t>动力源</t>
  </si>
  <si>
    <t>陇神戎发</t>
  </si>
  <si>
    <t>能科股份</t>
  </si>
  <si>
    <t>三维丝</t>
  </si>
  <si>
    <t>顺钠股份</t>
  </si>
  <si>
    <t>红相股份</t>
  </si>
  <si>
    <t>迈为股份</t>
  </si>
  <si>
    <t>圣莱达</t>
  </si>
  <si>
    <t>视源股份</t>
  </si>
  <si>
    <t>思特奇</t>
  </si>
  <si>
    <t>盛运环保</t>
  </si>
  <si>
    <t>三特索道</t>
  </si>
  <si>
    <t>旷达科技</t>
  </si>
  <si>
    <t>星源材质</t>
  </si>
  <si>
    <t>华明装备</t>
  </si>
  <si>
    <t>北特科技</t>
  </si>
  <si>
    <t>赣粤高速</t>
  </si>
  <si>
    <t>旺能环境</t>
  </si>
  <si>
    <t>楚天科技</t>
  </si>
  <si>
    <t>华峰氨纶</t>
  </si>
  <si>
    <t>中航重机</t>
  </si>
  <si>
    <t>顺发恒业</t>
  </si>
  <si>
    <t>华谊嘉信</t>
  </si>
  <si>
    <t>维尔利</t>
  </si>
  <si>
    <t>通达股份</t>
  </si>
  <si>
    <t>宝通科技</t>
  </si>
  <si>
    <t>富春环保</t>
  </si>
  <si>
    <t>恒锋工具</t>
  </si>
  <si>
    <t>龙源技术</t>
  </si>
  <si>
    <t>福能股份</t>
  </si>
  <si>
    <t>联创光电</t>
  </si>
  <si>
    <t>龙星化工</t>
  </si>
  <si>
    <t>武进不锈</t>
  </si>
  <si>
    <t>贝肯能源</t>
  </si>
  <si>
    <t>博威合金</t>
  </si>
  <si>
    <t>优博讯</t>
  </si>
  <si>
    <t>继峰股份</t>
  </si>
  <si>
    <t>华宝股份</t>
  </si>
  <si>
    <t>隆盛科技</t>
  </si>
  <si>
    <t>紫江企业</t>
  </si>
  <si>
    <t>吉峰科技</t>
  </si>
  <si>
    <t>三木集团</t>
  </si>
  <si>
    <t>瑞和股份</t>
  </si>
  <si>
    <t>麦迪科技</t>
  </si>
  <si>
    <t>石英股份</t>
  </si>
  <si>
    <t>博晖创新</t>
  </si>
  <si>
    <t>天业通联</t>
  </si>
  <si>
    <t>天顺股份</t>
  </si>
  <si>
    <t>恒银金融</t>
  </si>
  <si>
    <t>太原重工</t>
  </si>
  <si>
    <t>电光科技</t>
  </si>
  <si>
    <t>冠城大通</t>
  </si>
  <si>
    <t>中油资本</t>
  </si>
  <si>
    <t>川仪股份</t>
  </si>
  <si>
    <t>千红制药</t>
  </si>
  <si>
    <t>辉隆股份</t>
  </si>
  <si>
    <t>迪生力</t>
  </si>
  <si>
    <t>钧达股份</t>
  </si>
  <si>
    <t>九牧王</t>
  </si>
  <si>
    <t>凯撒文化</t>
  </si>
  <si>
    <t>可立克</t>
  </si>
  <si>
    <t>粤宏远A</t>
  </si>
  <si>
    <t>鸿路钢构</t>
  </si>
  <si>
    <t>星湖科技</t>
  </si>
  <si>
    <t>同为股份</t>
  </si>
  <si>
    <t>帝欧家居</t>
  </si>
  <si>
    <t>延华智能</t>
  </si>
  <si>
    <t>600209</t>
  </si>
  <si>
    <t>ST罗顿</t>
  </si>
  <si>
    <t>三峡新材</t>
  </si>
  <si>
    <t>蓝思科技</t>
  </si>
  <si>
    <t>新国都</t>
  </si>
  <si>
    <t>雪莱特</t>
  </si>
  <si>
    <t>澄星股份</t>
  </si>
  <si>
    <t>联得装备</t>
  </si>
  <si>
    <t>亚太药业</t>
  </si>
  <si>
    <t>千禾味业</t>
  </si>
  <si>
    <t>华友钴业</t>
  </si>
  <si>
    <t>赣能股份</t>
  </si>
  <si>
    <t>600526</t>
  </si>
  <si>
    <t>*ST菲达</t>
  </si>
  <si>
    <t>劲拓股份</t>
  </si>
  <si>
    <t>迪安诊断</t>
  </si>
  <si>
    <t>300766</t>
  </si>
  <si>
    <t>每日互动</t>
  </si>
  <si>
    <t>金圆股份</t>
  </si>
  <si>
    <t>精华制药</t>
  </si>
  <si>
    <t>向日葵</t>
  </si>
  <si>
    <t>首航节能</t>
  </si>
  <si>
    <t>卓郎智能</t>
  </si>
  <si>
    <t>万盛股份</t>
  </si>
  <si>
    <t>中国海防</t>
  </si>
  <si>
    <t>钱江水利</t>
  </si>
  <si>
    <t>弘信电子</t>
  </si>
  <si>
    <t>美盈森</t>
  </si>
  <si>
    <t>津劝业</t>
  </si>
  <si>
    <t>星普医科</t>
  </si>
  <si>
    <t>润邦股份</t>
  </si>
  <si>
    <t>克明面业</t>
  </si>
  <si>
    <t>同德化工</t>
  </si>
  <si>
    <t>航天工程</t>
  </si>
  <si>
    <t>潜能恒信</t>
  </si>
  <si>
    <t>健盛集团</t>
  </si>
  <si>
    <t>众应互联</t>
  </si>
  <si>
    <t>泰合健康</t>
  </si>
  <si>
    <t>金刚玻璃</t>
  </si>
  <si>
    <t>大参林</t>
  </si>
  <si>
    <t>佛山照明</t>
  </si>
  <si>
    <t>601088</t>
  </si>
  <si>
    <t>中国神华</t>
  </si>
  <si>
    <t>科泰电源</t>
  </si>
  <si>
    <t>000422</t>
  </si>
  <si>
    <t>ST宜化</t>
  </si>
  <si>
    <t>万向钱潮</t>
  </si>
  <si>
    <t>深圳能源</t>
  </si>
  <si>
    <t>科力远</t>
  </si>
  <si>
    <t>容大感光</t>
  </si>
  <si>
    <t>恒大高新</t>
  </si>
  <si>
    <t>中远海发</t>
  </si>
  <si>
    <t>华远地产</t>
  </si>
  <si>
    <t>冀中能源</t>
  </si>
  <si>
    <t>百邦科技</t>
  </si>
  <si>
    <t>航天晨光</t>
  </si>
  <si>
    <t>力星股份</t>
  </si>
  <si>
    <t>保隆科技</t>
  </si>
  <si>
    <t>闽发铝业</t>
  </si>
  <si>
    <t>汉森制药</t>
  </si>
  <si>
    <t>浙江震元</t>
  </si>
  <si>
    <t>华北制药</t>
  </si>
  <si>
    <t>汉鼎宇佑</t>
  </si>
  <si>
    <t>蓝黛传动</t>
  </si>
  <si>
    <t>广宇集团</t>
  </si>
  <si>
    <t>中能电气</t>
  </si>
  <si>
    <t>大理药业</t>
  </si>
  <si>
    <t>000707</t>
  </si>
  <si>
    <t>ST双环</t>
  </si>
  <si>
    <t>标准股份</t>
  </si>
  <si>
    <t>豫金刚石</t>
  </si>
  <si>
    <t>栖霞建设</t>
  </si>
  <si>
    <t>孚日股份</t>
  </si>
  <si>
    <t>莫高股份</t>
  </si>
  <si>
    <t>苏盐井神</t>
  </si>
  <si>
    <t>正业科技</t>
  </si>
  <si>
    <t>002872</t>
  </si>
  <si>
    <t>*ST天圣</t>
  </si>
  <si>
    <t>英联股份</t>
  </si>
  <si>
    <t>茂化实华</t>
  </si>
  <si>
    <t>芭田股份</t>
  </si>
  <si>
    <t>山东矿机</t>
  </si>
  <si>
    <t>300771</t>
  </si>
  <si>
    <t>智莱科技</t>
  </si>
  <si>
    <t>河北宣工</t>
  </si>
  <si>
    <t>海汽集团</t>
  </si>
  <si>
    <t>阳普医疗</t>
  </si>
  <si>
    <t>002684</t>
  </si>
  <si>
    <t>*ST猛狮</t>
  </si>
  <si>
    <t>泰尔股份</t>
  </si>
  <si>
    <t>大连港</t>
  </si>
  <si>
    <t>上海建工</t>
  </si>
  <si>
    <t>益民集团</t>
  </si>
  <si>
    <t>东南网架</t>
  </si>
  <si>
    <t>大金重工</t>
  </si>
  <si>
    <t>柘中股份</t>
  </si>
  <si>
    <t>600238</t>
  </si>
  <si>
    <t>ST椰岛</t>
  </si>
  <si>
    <t>大西洋</t>
  </si>
  <si>
    <t>广济药业</t>
  </si>
  <si>
    <t>渤海轮渡</t>
  </si>
  <si>
    <t>锦富技术</t>
  </si>
  <si>
    <t>宜安科技</t>
  </si>
  <si>
    <t>长虹华意</t>
  </si>
  <si>
    <t>朗新科技</t>
  </si>
  <si>
    <t>南卫股份</t>
  </si>
  <si>
    <t>中南传媒</t>
  </si>
  <si>
    <t>天能重工</t>
  </si>
  <si>
    <t>炼石航空</t>
  </si>
  <si>
    <t>通程控股</t>
  </si>
  <si>
    <t>金发拉比</t>
  </si>
  <si>
    <t>佳力图</t>
  </si>
  <si>
    <t>迅游科技</t>
  </si>
  <si>
    <t>中超控股</t>
  </si>
  <si>
    <t>欣锐科技</t>
  </si>
  <si>
    <t>中旗股份</t>
  </si>
  <si>
    <t>民生控股</t>
  </si>
  <si>
    <t>000911</t>
  </si>
  <si>
    <t>*ST南糖</t>
  </si>
  <si>
    <t>熙菱信息</t>
  </si>
  <si>
    <t>密尔克卫</t>
  </si>
  <si>
    <t>博雅生物</t>
  </si>
  <si>
    <t>耀皮玻璃</t>
  </si>
  <si>
    <t>申通地铁</t>
  </si>
  <si>
    <t>青岛中程</t>
  </si>
  <si>
    <t>中钨高新</t>
  </si>
  <si>
    <t>600634</t>
  </si>
  <si>
    <t>*ST富控</t>
  </si>
  <si>
    <t>许继电气</t>
  </si>
  <si>
    <t>中富通</t>
  </si>
  <si>
    <t>腾邦国际</t>
  </si>
  <si>
    <t>萃华珠宝</t>
  </si>
  <si>
    <t>金辰股份</t>
  </si>
  <si>
    <t>朗玛信息</t>
  </si>
  <si>
    <t>002642</t>
  </si>
  <si>
    <t>*ST荣联</t>
  </si>
  <si>
    <t>仟源医药</t>
  </si>
  <si>
    <t>激智科技</t>
  </si>
  <si>
    <t>威海广泰</t>
  </si>
  <si>
    <t>中恒集团</t>
  </si>
  <si>
    <t>五洲交通</t>
  </si>
  <si>
    <t>新世界</t>
  </si>
  <si>
    <t>金路集团</t>
  </si>
  <si>
    <t>金科股份</t>
  </si>
  <si>
    <t>爱施德</t>
  </si>
  <si>
    <t>银轮股份</t>
  </si>
  <si>
    <t>嘉麟杰</t>
  </si>
  <si>
    <t>600007</t>
  </si>
  <si>
    <t>中国国贸</t>
  </si>
  <si>
    <t>昊华能源</t>
  </si>
  <si>
    <t>台基股份</t>
  </si>
  <si>
    <t>汇川技术</t>
  </si>
  <si>
    <t>暴风集团</t>
  </si>
  <si>
    <t>融捷健康</t>
  </si>
  <si>
    <t>八菱科技</t>
  </si>
  <si>
    <t>荣华实业</t>
  </si>
  <si>
    <t>宝德股份</t>
  </si>
  <si>
    <t>温州宏丰</t>
  </si>
  <si>
    <t>天富能源</t>
  </si>
  <si>
    <t>创力集团</t>
  </si>
  <si>
    <t>开润股份</t>
  </si>
  <si>
    <t>三六五网</t>
  </si>
  <si>
    <t>华数传媒</t>
  </si>
  <si>
    <t>中科信息</t>
  </si>
  <si>
    <t>瑞贝卡</t>
  </si>
  <si>
    <t>青松建化</t>
  </si>
  <si>
    <t>永兴特钢</t>
  </si>
  <si>
    <t>通葡股份</t>
  </si>
  <si>
    <t>欧普照明</t>
  </si>
  <si>
    <t>佳云科技</t>
  </si>
  <si>
    <t>神思电子</t>
  </si>
  <si>
    <t>兖州煤业</t>
  </si>
  <si>
    <t>城发环境</t>
  </si>
  <si>
    <t>精达股份</t>
  </si>
  <si>
    <t>恒立实业</t>
  </si>
  <si>
    <t>日照港</t>
  </si>
  <si>
    <t>哈空调</t>
  </si>
  <si>
    <t>英科医疗</t>
  </si>
  <si>
    <t>重庆钢铁</t>
  </si>
  <si>
    <t>羚锐制药</t>
  </si>
  <si>
    <t>江苏舜天</t>
  </si>
  <si>
    <t>国机汽车</t>
  </si>
  <si>
    <t>汉王科技</t>
  </si>
  <si>
    <t>香溢融通</t>
  </si>
  <si>
    <t>盘江股份</t>
  </si>
  <si>
    <t>特力A</t>
  </si>
  <si>
    <t>赛腾股份</t>
  </si>
  <si>
    <t>太阳电缆</t>
  </si>
  <si>
    <t>金财互联</t>
  </si>
  <si>
    <t>中原特钢</t>
  </si>
  <si>
    <t>恒信东方</t>
  </si>
  <si>
    <t>厦门信达</t>
  </si>
  <si>
    <t>佳发教育</t>
  </si>
  <si>
    <t>八一钢铁</t>
  </si>
  <si>
    <t>600240</t>
  </si>
  <si>
    <t>*ST华业</t>
  </si>
  <si>
    <t>大博医疗</t>
  </si>
  <si>
    <t>旭光股份</t>
  </si>
  <si>
    <t>振华重工</t>
  </si>
  <si>
    <t>航天彩虹</t>
  </si>
  <si>
    <t>广东骏亚</t>
  </si>
  <si>
    <t>茂硕电源</t>
  </si>
  <si>
    <t>恒泰艾普</t>
  </si>
  <si>
    <t>永高股份</t>
  </si>
  <si>
    <t>万马股份</t>
  </si>
  <si>
    <t>梅安森</t>
  </si>
  <si>
    <t>深振业A</t>
  </si>
  <si>
    <t>现代投资</t>
  </si>
  <si>
    <t>巴安水务</t>
  </si>
  <si>
    <t>粤泰股份</t>
  </si>
  <si>
    <t>中衡设计</t>
  </si>
  <si>
    <t>先河环保</t>
  </si>
  <si>
    <t>信邦制药</t>
  </si>
  <si>
    <t>葵花药业</t>
  </si>
  <si>
    <t>科达洁能</t>
  </si>
  <si>
    <t>粤水电</t>
  </si>
  <si>
    <t>600654</t>
  </si>
  <si>
    <t>*ST中安</t>
  </si>
  <si>
    <t>南洋股份</t>
  </si>
  <si>
    <t>粤桂股份</t>
  </si>
  <si>
    <t>盾安环境</t>
  </si>
  <si>
    <t>供销大集</t>
  </si>
  <si>
    <t>天地数码</t>
  </si>
  <si>
    <t>东方雨虹</t>
  </si>
  <si>
    <t>富祥股份</t>
  </si>
  <si>
    <t>东方钽业</t>
  </si>
  <si>
    <t>九芝堂</t>
  </si>
  <si>
    <t>远方信息</t>
  </si>
  <si>
    <t>益盛药业</t>
  </si>
  <si>
    <t>荣盛石化</t>
  </si>
  <si>
    <t>000981</t>
  </si>
  <si>
    <t>ST银亿</t>
  </si>
  <si>
    <t>招商轮船</t>
  </si>
  <si>
    <t>600518</t>
  </si>
  <si>
    <t>ST康美</t>
  </si>
  <si>
    <t>皖新传媒</t>
  </si>
  <si>
    <t>康盛股份</t>
  </si>
  <si>
    <t>智光电气</t>
  </si>
  <si>
    <t>中国一重</t>
  </si>
  <si>
    <t>福斯特</t>
  </si>
  <si>
    <t>思美传媒</t>
  </si>
  <si>
    <t>飞力达</t>
  </si>
  <si>
    <t>深信服</t>
  </si>
  <si>
    <t>安图生物</t>
  </si>
  <si>
    <t>002018</t>
  </si>
  <si>
    <t>*ST华信</t>
  </si>
  <si>
    <t>亚厦股份</t>
  </si>
  <si>
    <t>金海环境</t>
  </si>
  <si>
    <t>越博动力</t>
  </si>
  <si>
    <t>北新路桥</t>
  </si>
  <si>
    <t>万通地产</t>
  </si>
  <si>
    <t>海越能源</t>
  </si>
  <si>
    <t>天舟文化</t>
  </si>
  <si>
    <t>鞍钢股份</t>
  </si>
  <si>
    <t>金浦钛业</t>
  </si>
  <si>
    <t>四川路桥</t>
  </si>
  <si>
    <t>盛屯矿业</t>
  </si>
  <si>
    <t>国电南自</t>
  </si>
  <si>
    <t>奥克股份</t>
  </si>
  <si>
    <t>风神股份</t>
  </si>
  <si>
    <t>长高集团</t>
  </si>
  <si>
    <t>恒为科技</t>
  </si>
  <si>
    <t>金种子酒</t>
  </si>
  <si>
    <t>通裕重工</t>
  </si>
  <si>
    <t>紫天科技</t>
  </si>
  <si>
    <t>我武生物</t>
  </si>
  <si>
    <t>顺丰控股</t>
  </si>
  <si>
    <t>南钢股份</t>
  </si>
  <si>
    <t>方直科技</t>
  </si>
  <si>
    <t>北纬科技</t>
  </si>
  <si>
    <t>新兴装备</t>
  </si>
  <si>
    <t>华发股份</t>
  </si>
  <si>
    <t>美吉姆</t>
  </si>
  <si>
    <t>日发精机</t>
  </si>
  <si>
    <t>欧普康视</t>
  </si>
  <si>
    <t>蒙草生态</t>
  </si>
  <si>
    <t>新力金融</t>
  </si>
  <si>
    <t>天科股份</t>
  </si>
  <si>
    <t>寒锐钴业</t>
  </si>
  <si>
    <t>华润三九</t>
  </si>
  <si>
    <t>上海三毛</t>
  </si>
  <si>
    <t>回天新材</t>
  </si>
  <si>
    <t>晨鑫科技</t>
  </si>
  <si>
    <t>常宝股份</t>
  </si>
  <si>
    <t>华电重工</t>
  </si>
  <si>
    <t>通化金马</t>
  </si>
  <si>
    <t>重药控股</t>
  </si>
  <si>
    <t>000982</t>
  </si>
  <si>
    <t>*ST中绒</t>
  </si>
  <si>
    <t>北化股份</t>
  </si>
  <si>
    <t>国轩高科</t>
  </si>
  <si>
    <t>跨境通</t>
  </si>
  <si>
    <t>煌上煌</t>
  </si>
  <si>
    <t>中国电影</t>
  </si>
  <si>
    <t>景兴纸业</t>
  </si>
  <si>
    <t>600767</t>
  </si>
  <si>
    <t>ST运盛</t>
  </si>
  <si>
    <t>京威股份</t>
  </si>
  <si>
    <t>杭萧钢构</t>
  </si>
  <si>
    <t>捷顺科技</t>
  </si>
  <si>
    <t>彤程新材</t>
  </si>
  <si>
    <t>完美世界</t>
  </si>
  <si>
    <t>奇正藏药</t>
  </si>
  <si>
    <t>000752</t>
  </si>
  <si>
    <t>*ST西发</t>
  </si>
  <si>
    <t>富森美</t>
  </si>
  <si>
    <t>北京文化</t>
  </si>
  <si>
    <t>郴电国际</t>
  </si>
  <si>
    <t>利达光电</t>
  </si>
  <si>
    <t>阿科力</t>
  </si>
  <si>
    <t>合康新能</t>
  </si>
  <si>
    <t>康缘药业</t>
  </si>
  <si>
    <t>高科石化</t>
  </si>
  <si>
    <t>青松股份</t>
  </si>
  <si>
    <t>瑞茂通</t>
  </si>
  <si>
    <t>000409</t>
  </si>
  <si>
    <t>*ST地矿</t>
  </si>
  <si>
    <t>北方国际</t>
  </si>
  <si>
    <t>苏交科</t>
  </si>
  <si>
    <t>怡亚通</t>
  </si>
  <si>
    <t>智度股份</t>
  </si>
  <si>
    <t>江苏吴中</t>
  </si>
  <si>
    <t>双环传动</t>
  </si>
  <si>
    <t>佐力药业</t>
  </si>
  <si>
    <t>甘肃电投</t>
  </si>
  <si>
    <t>002021</t>
  </si>
  <si>
    <t>*ST中捷</t>
  </si>
  <si>
    <t>以岭药业</t>
  </si>
  <si>
    <t>云铝股份</t>
  </si>
  <si>
    <t>中远海能</t>
  </si>
  <si>
    <t>300769</t>
  </si>
  <si>
    <t>德方纳米</t>
  </si>
  <si>
    <t>报喜鸟</t>
  </si>
  <si>
    <t>北京城建</t>
  </si>
  <si>
    <t>德生科技</t>
  </si>
  <si>
    <t>三诺生物</t>
  </si>
  <si>
    <t>哈高科</t>
  </si>
  <si>
    <t>凯恩股份</t>
  </si>
  <si>
    <t>海信电器</t>
  </si>
  <si>
    <t>航民股份</t>
  </si>
  <si>
    <t>光环新网</t>
  </si>
  <si>
    <t>奥拓电子</t>
  </si>
  <si>
    <t>隆华科技</t>
  </si>
  <si>
    <t>聚力文化</t>
  </si>
  <si>
    <t>高能环境</t>
  </si>
  <si>
    <t>光大嘉宝</t>
  </si>
  <si>
    <t>隆鑫通用</t>
  </si>
  <si>
    <t>腾龙股份</t>
  </si>
  <si>
    <t>德展健康</t>
  </si>
  <si>
    <t>永利股份</t>
  </si>
  <si>
    <t>览海投资</t>
  </si>
  <si>
    <t>风语筑</t>
  </si>
  <si>
    <t>明牌珠宝</t>
  </si>
  <si>
    <t>慈文传媒</t>
  </si>
  <si>
    <t>和佳股份</t>
  </si>
  <si>
    <t>英派斯</t>
  </si>
  <si>
    <t>瀚叶股份</t>
  </si>
  <si>
    <t>青岛金王</t>
  </si>
  <si>
    <t>设研院</t>
  </si>
  <si>
    <t>长缆科技</t>
  </si>
  <si>
    <t>力生制药</t>
  </si>
  <si>
    <t>德美化工</t>
  </si>
  <si>
    <t>爱普股份</t>
  </si>
  <si>
    <t>000868</t>
  </si>
  <si>
    <t>*ST安凯</t>
  </si>
  <si>
    <t>002113</t>
  </si>
  <si>
    <t>ST天润</t>
  </si>
  <si>
    <t>国新能源</t>
  </si>
  <si>
    <t>绿庭投资</t>
  </si>
  <si>
    <t>天津普林</t>
  </si>
  <si>
    <t>富瀚微</t>
  </si>
  <si>
    <t>海航控股</t>
  </si>
  <si>
    <t>美联新材</t>
  </si>
  <si>
    <t>天津港</t>
  </si>
  <si>
    <t>珠海港</t>
  </si>
  <si>
    <t>大亚圣象</t>
  </si>
  <si>
    <t>中集集团</t>
  </si>
  <si>
    <t>小商品城</t>
  </si>
  <si>
    <t>长城影视</t>
  </si>
  <si>
    <t>华升股份</t>
  </si>
  <si>
    <t>光华科技</t>
  </si>
  <si>
    <t>康龙化成</t>
  </si>
  <si>
    <t>爱柯迪</t>
  </si>
  <si>
    <t>东方中科</t>
  </si>
  <si>
    <t>金达威</t>
  </si>
  <si>
    <t>锐奇股份</t>
  </si>
  <si>
    <t>聚飞光电</t>
  </si>
  <si>
    <t>尚品宅配</t>
  </si>
  <si>
    <t>海利得</t>
  </si>
  <si>
    <t>国创高新</t>
  </si>
  <si>
    <t>永辉超市</t>
  </si>
  <si>
    <t>三友化工</t>
  </si>
  <si>
    <t>建新股份</t>
  </si>
  <si>
    <t>平高电气</t>
  </si>
  <si>
    <t>远大智能</t>
  </si>
  <si>
    <t>锐科激光</t>
  </si>
  <si>
    <t>中国外运</t>
  </si>
  <si>
    <t>申通快递</t>
  </si>
  <si>
    <t>索菲亚</t>
  </si>
  <si>
    <t>中国中铁</t>
  </si>
  <si>
    <t>铭普光磁</t>
  </si>
  <si>
    <t>雪榕生物</t>
  </si>
  <si>
    <t>秀强股份</t>
  </si>
  <si>
    <t>华光股份</t>
  </si>
  <si>
    <t>创元科技</t>
  </si>
  <si>
    <t>诺德股份</t>
  </si>
  <si>
    <t>银邦股份</t>
  </si>
  <si>
    <t>浩云科技</t>
  </si>
  <si>
    <t>奥赛康</t>
  </si>
  <si>
    <t>汉缆股份</t>
  </si>
  <si>
    <t>科创信息</t>
  </si>
  <si>
    <t>上海环境</t>
  </si>
  <si>
    <t>龙江交通</t>
  </si>
  <si>
    <t>中元股份</t>
  </si>
  <si>
    <t>奥瑞金</t>
  </si>
  <si>
    <t>南国置业</t>
  </si>
  <si>
    <t>加加食品</t>
  </si>
  <si>
    <t>聚光科技</t>
  </si>
  <si>
    <t>基蛋生物</t>
  </si>
  <si>
    <t>瑞特股份</t>
  </si>
  <si>
    <t>安泰科技</t>
  </si>
  <si>
    <t>光明地产</t>
  </si>
  <si>
    <t>海泰发展</t>
  </si>
  <si>
    <t>天音控股</t>
  </si>
  <si>
    <t>科迪乳业</t>
  </si>
  <si>
    <t>世纪星源</t>
  </si>
  <si>
    <t>九强生物</t>
  </si>
  <si>
    <t>英飞拓</t>
  </si>
  <si>
    <t>古井贡酒</t>
  </si>
  <si>
    <t>世纪鼎利</t>
  </si>
  <si>
    <t>雅戈尔</t>
  </si>
  <si>
    <t>002477</t>
  </si>
  <si>
    <t>*ST雏鹰</t>
  </si>
  <si>
    <t>郑州煤电</t>
  </si>
  <si>
    <t>科达股份</t>
  </si>
  <si>
    <t>中铁工业</t>
  </si>
  <si>
    <t>光线传媒</t>
  </si>
  <si>
    <t>华闻传媒</t>
  </si>
  <si>
    <t>康达新材</t>
  </si>
  <si>
    <t>楚江新材</t>
  </si>
  <si>
    <t>德尔股份</t>
  </si>
  <si>
    <t>000820</t>
  </si>
  <si>
    <t>*ST节能</t>
  </si>
  <si>
    <t>600182</t>
  </si>
  <si>
    <t>S佳通</t>
  </si>
  <si>
    <t>广汇汽车</t>
  </si>
  <si>
    <t>吉比特</t>
  </si>
  <si>
    <t>航天动力</t>
  </si>
  <si>
    <t>三五互联</t>
  </si>
  <si>
    <t>中远海科</t>
  </si>
  <si>
    <t>平庄能源</t>
  </si>
  <si>
    <t>安道麦A</t>
  </si>
  <si>
    <t>东方日升</t>
  </si>
  <si>
    <t>东方园林</t>
  </si>
  <si>
    <t>文化长城</t>
  </si>
  <si>
    <t>王府井</t>
  </si>
  <si>
    <t>特尔佳</t>
  </si>
  <si>
    <t>600614</t>
  </si>
  <si>
    <t>*ST鹏起</t>
  </si>
  <si>
    <t>金安国纪</t>
  </si>
  <si>
    <t>宏达矿业</t>
  </si>
  <si>
    <t>华润双鹤</t>
  </si>
  <si>
    <t>光大证券</t>
  </si>
  <si>
    <t>海伦哲</t>
  </si>
  <si>
    <t>七匹狼</t>
  </si>
  <si>
    <t>南玻A</t>
  </si>
  <si>
    <t>鼎汉技术</t>
  </si>
  <si>
    <t>嘉化能源</t>
  </si>
  <si>
    <t>省广集团</t>
  </si>
  <si>
    <t>西部建设</t>
  </si>
  <si>
    <t>大业股份</t>
  </si>
  <si>
    <t>鹏欣资源</t>
  </si>
  <si>
    <t>通源石油</t>
  </si>
  <si>
    <t>巨轮智能</t>
  </si>
  <si>
    <t>贵广网络</t>
  </si>
  <si>
    <t>天通股份</t>
  </si>
  <si>
    <t>辰欣药业</t>
  </si>
  <si>
    <t>弘亚数控</t>
  </si>
  <si>
    <t>厦门空港</t>
  </si>
  <si>
    <t>光洋股份</t>
  </si>
  <si>
    <t>湖南发展</t>
  </si>
  <si>
    <t>荣安地产</t>
  </si>
  <si>
    <t>美尔雅</t>
  </si>
  <si>
    <t>宝莱特</t>
  </si>
  <si>
    <t>天马科技</t>
  </si>
  <si>
    <t>佳电股份</t>
  </si>
  <si>
    <t>新集能源</t>
  </si>
  <si>
    <t>中铝国际</t>
  </si>
  <si>
    <t>数字认证</t>
  </si>
  <si>
    <t>伟星新材</t>
  </si>
  <si>
    <t>福星股份</t>
  </si>
  <si>
    <t>佩蒂股份</t>
  </si>
  <si>
    <t>掌趣科技</t>
  </si>
  <si>
    <t>深南股份</t>
  </si>
  <si>
    <t>振东制药</t>
  </si>
  <si>
    <t>红太阳</t>
  </si>
  <si>
    <t>北巴传媒</t>
  </si>
  <si>
    <t>南京港</t>
  </si>
  <si>
    <t>银河电子</t>
  </si>
  <si>
    <t>初灵信息</t>
  </si>
  <si>
    <t>天奥电子</t>
  </si>
  <si>
    <t>康辰药业</t>
  </si>
  <si>
    <t>佛慈制药</t>
  </si>
  <si>
    <t>600462</t>
  </si>
  <si>
    <t>*ST九有</t>
  </si>
  <si>
    <t>药明康德</t>
  </si>
  <si>
    <t>招商南油</t>
  </si>
  <si>
    <t>万丰奥威</t>
  </si>
  <si>
    <t>湖南黄金</t>
  </si>
  <si>
    <t>康欣新材</t>
  </si>
  <si>
    <t>山东高速</t>
  </si>
  <si>
    <t>东方集团</t>
  </si>
  <si>
    <t>东方盛虹</t>
  </si>
  <si>
    <t>山东路桥</t>
  </si>
  <si>
    <t>600688</t>
  </si>
  <si>
    <t>上海石化</t>
  </si>
  <si>
    <t>飞凯材料</t>
  </si>
  <si>
    <t>厦门象屿</t>
  </si>
  <si>
    <t>长园集团</t>
  </si>
  <si>
    <t>皖能电力</t>
  </si>
  <si>
    <t>万兴科技</t>
  </si>
  <si>
    <t>棕榈股份</t>
  </si>
  <si>
    <t>山推股份</t>
  </si>
  <si>
    <t>多喜爱</t>
  </si>
  <si>
    <t>新洋丰</t>
  </si>
  <si>
    <t>安妮股份</t>
  </si>
  <si>
    <t>罗莱生活</t>
  </si>
  <si>
    <t>兴业证券</t>
  </si>
  <si>
    <t>中国核电</t>
  </si>
  <si>
    <t>高伟达</t>
  </si>
  <si>
    <t>江海股份</t>
  </si>
  <si>
    <t>塔牌集团</t>
  </si>
  <si>
    <t>海峡股份</t>
  </si>
  <si>
    <t>理邦仪器</t>
  </si>
  <si>
    <t>陕西黑猫</t>
  </si>
  <si>
    <t>601558</t>
  </si>
  <si>
    <t>ST锐电</t>
  </si>
  <si>
    <t>万林物流</t>
  </si>
  <si>
    <t>拓尔思</t>
  </si>
  <si>
    <t>胜利股份</t>
  </si>
  <si>
    <t>嘉事堂</t>
  </si>
  <si>
    <t>江西铜业</t>
  </si>
  <si>
    <t>深大通</t>
  </si>
  <si>
    <t>中远海控</t>
  </si>
  <si>
    <t>惠伦晶体</t>
  </si>
  <si>
    <t>美克家居</t>
  </si>
  <si>
    <t>银信科技</t>
  </si>
  <si>
    <t>海王生物</t>
  </si>
  <si>
    <t>碧水源</t>
  </si>
  <si>
    <t>创业黑马</t>
  </si>
  <si>
    <t>莱宝高科</t>
  </si>
  <si>
    <t>华铁科技</t>
  </si>
  <si>
    <t>潮宏基</t>
  </si>
  <si>
    <t>百川能源</t>
  </si>
  <si>
    <t>荣泰健康</t>
  </si>
  <si>
    <t>德力股份</t>
  </si>
  <si>
    <t>西王食品</t>
  </si>
  <si>
    <t>海思科</t>
  </si>
  <si>
    <t>科信技术</t>
  </si>
  <si>
    <t>中农立华</t>
  </si>
  <si>
    <t>瑞丰光电</t>
  </si>
  <si>
    <t>西藏天路</t>
  </si>
  <si>
    <t>贝因美</t>
  </si>
  <si>
    <t>大东海A</t>
  </si>
  <si>
    <t>乐通股份</t>
  </si>
  <si>
    <t>豫园股份</t>
  </si>
  <si>
    <t>安徽合力</t>
  </si>
  <si>
    <t>南方汇通</t>
  </si>
  <si>
    <t>新北洋</t>
  </si>
  <si>
    <t>内蒙一机</t>
  </si>
  <si>
    <t>蒙娜丽莎</t>
  </si>
  <si>
    <t>正元智慧</t>
  </si>
  <si>
    <t>中国动力</t>
  </si>
  <si>
    <t>润建股份</t>
  </si>
  <si>
    <t>司太立</t>
  </si>
  <si>
    <t>浙江医药</t>
  </si>
  <si>
    <t>创新医疗</t>
  </si>
  <si>
    <t>300778</t>
  </si>
  <si>
    <t>新城市</t>
  </si>
  <si>
    <t>澳洋顺昌</t>
  </si>
  <si>
    <t>太极集团</t>
  </si>
  <si>
    <t>达安股份</t>
  </si>
  <si>
    <t>众兴菌业</t>
  </si>
  <si>
    <t>浙江众成</t>
  </si>
  <si>
    <t>华联股份</t>
  </si>
  <si>
    <t>三泰控股</t>
  </si>
  <si>
    <t>华致酒行</t>
  </si>
  <si>
    <t>京运通</t>
  </si>
  <si>
    <t>京蓝科技</t>
  </si>
  <si>
    <t>凯美特气</t>
  </si>
  <si>
    <t>新晨科技</t>
  </si>
  <si>
    <t>深圳机场</t>
  </si>
  <si>
    <t>佳讯飞鸿</t>
  </si>
  <si>
    <t>中储股份</t>
  </si>
  <si>
    <t>台海核电</t>
  </si>
  <si>
    <t>雅克科技</t>
  </si>
  <si>
    <t>宏图高科</t>
  </si>
  <si>
    <t>泰山石油</t>
  </si>
  <si>
    <t>焦点科技</t>
  </si>
  <si>
    <t>富临运业</t>
  </si>
  <si>
    <t>生物股份</t>
  </si>
  <si>
    <t>金螳螂</t>
  </si>
  <si>
    <t>新研股份</t>
  </si>
  <si>
    <t>三盛教育</t>
  </si>
  <si>
    <t>泛海控股</t>
  </si>
  <si>
    <t>梦网集团</t>
  </si>
  <si>
    <t>海兰信</t>
  </si>
  <si>
    <t>森源电气</t>
  </si>
  <si>
    <t>招商证券</t>
  </si>
  <si>
    <t>浙江富润</t>
  </si>
  <si>
    <t>中金岭南</t>
  </si>
  <si>
    <t>长青股份</t>
  </si>
  <si>
    <t>飞荣达</t>
  </si>
  <si>
    <t>艾迪精密</t>
  </si>
  <si>
    <t>赢合科技</t>
  </si>
  <si>
    <t>生意宝</t>
  </si>
  <si>
    <t>002958</t>
  </si>
  <si>
    <t>青农商行</t>
  </si>
  <si>
    <t>聚隆科技</t>
  </si>
  <si>
    <t>三利谱</t>
  </si>
  <si>
    <t>奥维通信</t>
  </si>
  <si>
    <t>模塑科技</t>
  </si>
  <si>
    <t>中航电子</t>
  </si>
  <si>
    <t>庞大集团</t>
  </si>
  <si>
    <t>海联讯</t>
  </si>
  <si>
    <t>新宙邦</t>
  </si>
  <si>
    <t>建发股份</t>
  </si>
  <si>
    <t>通鼎互联</t>
  </si>
  <si>
    <t>中国电建</t>
  </si>
  <si>
    <t>韶能股份</t>
  </si>
  <si>
    <t>歌力思</t>
  </si>
  <si>
    <t>金溢科技</t>
  </si>
  <si>
    <t>南风股份</t>
  </si>
  <si>
    <t>广和通</t>
  </si>
  <si>
    <t>会畅通讯</t>
  </si>
  <si>
    <t>龙大肉食</t>
  </si>
  <si>
    <t>多氟多</t>
  </si>
  <si>
    <t>深天马A</t>
  </si>
  <si>
    <t>海默科技</t>
  </si>
  <si>
    <t>新钢股份</t>
  </si>
  <si>
    <t>贝通信</t>
  </si>
  <si>
    <t>中际旭创</t>
  </si>
  <si>
    <t>慈星股份</t>
  </si>
  <si>
    <t>金龙机电</t>
  </si>
  <si>
    <t>岳阳兴长</t>
  </si>
  <si>
    <t>中国核建</t>
  </si>
  <si>
    <t>邦讯技术</t>
  </si>
  <si>
    <t>科伦药业</t>
  </si>
  <si>
    <t>晶瑞股份</t>
  </si>
  <si>
    <t>平煤股份</t>
  </si>
  <si>
    <t>恩华药业</t>
  </si>
  <si>
    <t>中新赛克</t>
  </si>
  <si>
    <t>600886</t>
  </si>
  <si>
    <t>国投电力</t>
  </si>
  <si>
    <t>派生科技</t>
  </si>
  <si>
    <t>天广中茂</t>
  </si>
  <si>
    <t>国瓷材料</t>
  </si>
  <si>
    <t>航天机电</t>
  </si>
  <si>
    <t>獐子岛</t>
  </si>
  <si>
    <t>天山股份</t>
  </si>
  <si>
    <t>吉视传媒</t>
  </si>
  <si>
    <t>宜华生活</t>
  </si>
  <si>
    <t>沈阳机床</t>
  </si>
  <si>
    <t>信立泰</t>
  </si>
  <si>
    <t>四创电子</t>
  </si>
  <si>
    <t>利亚德</t>
  </si>
  <si>
    <t>新农开发</t>
  </si>
  <si>
    <t>海德股份</t>
  </si>
  <si>
    <t>威创股份</t>
  </si>
  <si>
    <t>安迪苏</t>
  </si>
  <si>
    <t>晨曦航空</t>
  </si>
  <si>
    <t>万孚生物</t>
  </si>
  <si>
    <t>禾丰牧业</t>
  </si>
  <si>
    <t>九阳股份</t>
  </si>
  <si>
    <t>数知科技</t>
  </si>
  <si>
    <t>聚龙股份</t>
  </si>
  <si>
    <t>宏川智慧</t>
  </si>
  <si>
    <t>酒钢宏兴</t>
  </si>
  <si>
    <t>兆驰股份</t>
  </si>
  <si>
    <t>上海银行</t>
  </si>
  <si>
    <t>东方网力</t>
  </si>
  <si>
    <t>兴齐眼药</t>
  </si>
  <si>
    <t>苏农银行</t>
  </si>
  <si>
    <t>山东钢铁</t>
  </si>
  <si>
    <t>铜峰电子</t>
  </si>
  <si>
    <t>百联股份</t>
  </si>
  <si>
    <t>荣丰控股</t>
  </si>
  <si>
    <t>600399</t>
  </si>
  <si>
    <t>ST抚钢</t>
  </si>
  <si>
    <t>康跃科技</t>
  </si>
  <si>
    <t>汇源通信</t>
  </si>
  <si>
    <t>洲际油气</t>
  </si>
  <si>
    <t>第一创业</t>
  </si>
  <si>
    <t>马应龙</t>
  </si>
  <si>
    <t>恒天海龙</t>
  </si>
  <si>
    <t>群兴玩具</t>
  </si>
  <si>
    <t>庄园牧场</t>
  </si>
  <si>
    <t>泰豪科技</t>
  </si>
  <si>
    <t>东阳光</t>
  </si>
  <si>
    <t>万集科技</t>
  </si>
  <si>
    <t>锦江股份</t>
  </si>
  <si>
    <t>海南海药</t>
  </si>
  <si>
    <t>兴民智通</t>
  </si>
  <si>
    <t>舍得酒业</t>
  </si>
  <si>
    <t>600674</t>
  </si>
  <si>
    <t>川投能源</t>
  </si>
  <si>
    <t>天宸股份</t>
  </si>
  <si>
    <t>奥佳华</t>
  </si>
  <si>
    <t>海陆重工</t>
  </si>
  <si>
    <t>珈伟新能</t>
  </si>
  <si>
    <t>洲明科技</t>
  </si>
  <si>
    <t>盛通股份</t>
  </si>
  <si>
    <t>康拓红外</t>
  </si>
  <si>
    <t>国美通讯</t>
  </si>
  <si>
    <t>友讯达</t>
  </si>
  <si>
    <t>三环集团</t>
  </si>
  <si>
    <t>众业达</t>
  </si>
  <si>
    <t>高乐股份</t>
  </si>
  <si>
    <t>爱乐达</t>
  </si>
  <si>
    <t>氯碱化工</t>
  </si>
  <si>
    <t>绿色动力</t>
  </si>
  <si>
    <t>600877</t>
  </si>
  <si>
    <t>*ST嘉陵</t>
  </si>
  <si>
    <t>中曼石油</t>
  </si>
  <si>
    <t>金能科技</t>
  </si>
  <si>
    <t>601006</t>
  </si>
  <si>
    <t>大秦铁路</t>
  </si>
  <si>
    <t>航天发展</t>
  </si>
  <si>
    <t>正海磁材</t>
  </si>
  <si>
    <t>司尔特</t>
  </si>
  <si>
    <t>赛意信息</t>
  </si>
  <si>
    <t>宁波港</t>
  </si>
  <si>
    <t>艾德生物</t>
  </si>
  <si>
    <t>中材科技</t>
  </si>
  <si>
    <t>五粮液</t>
  </si>
  <si>
    <t>金字火腿</t>
  </si>
  <si>
    <t>火炬电子</t>
  </si>
  <si>
    <t>新纶科技</t>
  </si>
  <si>
    <t>特变电工</t>
  </si>
  <si>
    <t>汉威科技</t>
  </si>
  <si>
    <t>600687</t>
  </si>
  <si>
    <t>*ST刚泰</t>
  </si>
  <si>
    <t>海澜之家</t>
  </si>
  <si>
    <t>创业慧康</t>
  </si>
  <si>
    <t>深赛格</t>
  </si>
  <si>
    <t>方大特钢</t>
  </si>
  <si>
    <t>浦东金桥</t>
  </si>
  <si>
    <t>中工国际</t>
  </si>
  <si>
    <t>湖南海利</t>
  </si>
  <si>
    <t>美凯龙</t>
  </si>
  <si>
    <t>福日电子</t>
  </si>
  <si>
    <t>盈趣科技</t>
  </si>
  <si>
    <t>广东甘化</t>
  </si>
  <si>
    <t>云南锗业</t>
  </si>
  <si>
    <t>柳钢股份</t>
  </si>
  <si>
    <t>星徽精密</t>
  </si>
  <si>
    <t>中天科技</t>
  </si>
  <si>
    <t>海航投资</t>
  </si>
  <si>
    <t>奥士康</t>
  </si>
  <si>
    <t>中国汽研</t>
  </si>
  <si>
    <t>天虹股份</t>
  </si>
  <si>
    <t>华西股份</t>
  </si>
  <si>
    <t>深康佳A</t>
  </si>
  <si>
    <t>青岛港</t>
  </si>
  <si>
    <t>雪峰科技</t>
  </si>
  <si>
    <t>一品红</t>
  </si>
  <si>
    <t>片仔癀</t>
  </si>
  <si>
    <t>合盛硅业</t>
  </si>
  <si>
    <t>恒华科技</t>
  </si>
  <si>
    <t>黄山旅游</t>
  </si>
  <si>
    <t>南威软件</t>
  </si>
  <si>
    <t>华西证券</t>
  </si>
  <si>
    <t>艾格拉斯</t>
  </si>
  <si>
    <t>三六零</t>
  </si>
  <si>
    <t>光启技术</t>
  </si>
  <si>
    <t>得润电子</t>
  </si>
  <si>
    <t>江南化工</t>
  </si>
  <si>
    <t>齐心集团</t>
  </si>
  <si>
    <t>大富科技</t>
  </si>
  <si>
    <t>养元饮品</t>
  </si>
  <si>
    <t>阳泉煤业</t>
  </si>
  <si>
    <t>科恒股份</t>
  </si>
  <si>
    <t>长城军工</t>
  </si>
  <si>
    <t>浔兴股份</t>
  </si>
  <si>
    <t>麦捷科技</t>
  </si>
  <si>
    <t>博云新材</t>
  </si>
  <si>
    <t>天夏智慧</t>
  </si>
  <si>
    <t>杰克股份</t>
  </si>
  <si>
    <t>鄂武商A</t>
  </si>
  <si>
    <t>天津磁卡</t>
  </si>
  <si>
    <t>中航机电</t>
  </si>
  <si>
    <t>中天金融</t>
  </si>
  <si>
    <t>600489</t>
  </si>
  <si>
    <t>中金黄金</t>
  </si>
  <si>
    <t>东华科技</t>
  </si>
  <si>
    <t>华鼎股份</t>
  </si>
  <si>
    <t>申万宏源</t>
  </si>
  <si>
    <t>新兴铸管</t>
  </si>
  <si>
    <t>金盾股份</t>
  </si>
  <si>
    <t>博实股份</t>
  </si>
  <si>
    <t>任子行</t>
  </si>
  <si>
    <t>通宇通讯</t>
  </si>
  <si>
    <t>云煤能源</t>
  </si>
  <si>
    <t>江化微</t>
  </si>
  <si>
    <t>宇通客车</t>
  </si>
  <si>
    <t>巨人网络</t>
  </si>
  <si>
    <t>长江传媒</t>
  </si>
  <si>
    <t>金健米业</t>
  </si>
  <si>
    <t>美格智能</t>
  </si>
  <si>
    <t>中粮生化</t>
  </si>
  <si>
    <t>智飞生物</t>
  </si>
  <si>
    <t>晨光文具</t>
  </si>
  <si>
    <t>徐工机械</t>
  </si>
  <si>
    <t>四川九洲</t>
  </si>
  <si>
    <t>双箭股份</t>
  </si>
  <si>
    <t>万向德农</t>
  </si>
  <si>
    <t>深圳华强</t>
  </si>
  <si>
    <t>海正药业</t>
  </si>
  <si>
    <t>元祖股份</t>
  </si>
  <si>
    <t>宁德时代</t>
  </si>
  <si>
    <t>中化国际</t>
  </si>
  <si>
    <t>聚灿光电</t>
  </si>
  <si>
    <t>扬农化工</t>
  </si>
  <si>
    <t>亚翔集成</t>
  </si>
  <si>
    <t>蓝盾股份</t>
  </si>
  <si>
    <t>证通电子</t>
  </si>
  <si>
    <t>安洁科技</t>
  </si>
  <si>
    <t>思源电气</t>
  </si>
  <si>
    <t>科陆电子</t>
  </si>
  <si>
    <t>金科文化</t>
  </si>
  <si>
    <t>众泰汽车</t>
  </si>
  <si>
    <t>汇顶科技</t>
  </si>
  <si>
    <t>广日股份</t>
  </si>
  <si>
    <t>复星医药</t>
  </si>
  <si>
    <t>朗源股份</t>
  </si>
  <si>
    <t>梅雁吉祥</t>
  </si>
  <si>
    <t>当升科技</t>
  </si>
  <si>
    <t>皖维高新</t>
  </si>
  <si>
    <t>东山精密</t>
  </si>
  <si>
    <t>晋亿实业</t>
  </si>
  <si>
    <t>天保基建</t>
  </si>
  <si>
    <t>世荣兆业</t>
  </si>
  <si>
    <t>惠博普</t>
  </si>
  <si>
    <t>靖远煤电</t>
  </si>
  <si>
    <t>久立特材</t>
  </si>
  <si>
    <t>雅化集团</t>
  </si>
  <si>
    <t>丹邦科技</t>
  </si>
  <si>
    <t>山西证券</t>
  </si>
  <si>
    <t>亚联发展</t>
  </si>
  <si>
    <t>平治信息</t>
  </si>
  <si>
    <t>华西能源</t>
  </si>
  <si>
    <t>申能股份</t>
  </si>
  <si>
    <t>康泰生物</t>
  </si>
  <si>
    <t>艾比森</t>
  </si>
  <si>
    <t>三维通信</t>
  </si>
  <si>
    <t>大禹节水</t>
  </si>
  <si>
    <t>锡业股份</t>
  </si>
  <si>
    <t>本钢板材</t>
  </si>
  <si>
    <t>新安股份</t>
  </si>
  <si>
    <t>华谊兄弟</t>
  </si>
  <si>
    <t>绿盟科技</t>
  </si>
  <si>
    <t>三钢闽光</t>
  </si>
  <si>
    <t>软控股份</t>
  </si>
  <si>
    <t>恒星科技</t>
  </si>
  <si>
    <t>丽鹏股份</t>
  </si>
  <si>
    <t>天威视讯</t>
  </si>
  <si>
    <t>方大集团</t>
  </si>
  <si>
    <t>兴业矿业</t>
  </si>
  <si>
    <t>海得控制</t>
  </si>
  <si>
    <t>中国人寿</t>
  </si>
  <si>
    <t>华通热力</t>
  </si>
  <si>
    <t>000971</t>
  </si>
  <si>
    <t>*ST高升</t>
  </si>
  <si>
    <t>山东黄金</t>
  </si>
  <si>
    <t>美晨生态</t>
  </si>
  <si>
    <t>华东电脑</t>
  </si>
  <si>
    <t>西部材料</t>
  </si>
  <si>
    <t>金正大</t>
  </si>
  <si>
    <t>苏垦农发</t>
  </si>
  <si>
    <t>神州数码</t>
  </si>
  <si>
    <t>佳都科技</t>
  </si>
  <si>
    <t>银江股份</t>
  </si>
  <si>
    <t>视觉中国</t>
  </si>
  <si>
    <t>烽火通信</t>
  </si>
  <si>
    <t>藏格控股</t>
  </si>
  <si>
    <t>融捷股份</t>
  </si>
  <si>
    <t>平潭发展</t>
  </si>
  <si>
    <t>富满电子</t>
  </si>
  <si>
    <t>捷荣技术</t>
  </si>
  <si>
    <t>002953</t>
  </si>
  <si>
    <t>日丰股份</t>
  </si>
  <si>
    <t>常山北明</t>
  </si>
  <si>
    <t>曙光股份</t>
  </si>
  <si>
    <t>三聚环保</t>
  </si>
  <si>
    <t>光威复材</t>
  </si>
  <si>
    <t>新潮能源</t>
  </si>
  <si>
    <t>中顺洁柔</t>
  </si>
  <si>
    <t>中金环境</t>
  </si>
  <si>
    <t>今世缘</t>
  </si>
  <si>
    <t>共达电声</t>
  </si>
  <si>
    <t>国脉科技</t>
  </si>
  <si>
    <t>浙江美大</t>
  </si>
  <si>
    <t>天茂集团</t>
  </si>
  <si>
    <t>中航高科</t>
  </si>
  <si>
    <t>华虹计通</t>
  </si>
  <si>
    <t>通化东宝</t>
  </si>
  <si>
    <t>数字政通</t>
  </si>
  <si>
    <t>傲农生物</t>
  </si>
  <si>
    <t>太平洋</t>
  </si>
  <si>
    <t>强生控股</t>
  </si>
  <si>
    <t>澳柯玛</t>
  </si>
  <si>
    <t>步长制药</t>
  </si>
  <si>
    <t>思创医惠</t>
  </si>
  <si>
    <t>久其软件</t>
  </si>
  <si>
    <t>瑞斯康达</t>
  </si>
  <si>
    <t>融钰集团</t>
  </si>
  <si>
    <t>天桥起重</t>
  </si>
  <si>
    <t>广电网络</t>
  </si>
  <si>
    <t>齐翔腾达</t>
  </si>
  <si>
    <t>豫光金铅</t>
  </si>
  <si>
    <t>振兴生化</t>
  </si>
  <si>
    <t>广电电气</t>
  </si>
  <si>
    <t>三花智控</t>
  </si>
  <si>
    <t>长春高新</t>
  </si>
  <si>
    <t>杰赛科技</t>
  </si>
  <si>
    <t>恒邦股份</t>
  </si>
  <si>
    <t>中材国际</t>
  </si>
  <si>
    <t>000571</t>
  </si>
  <si>
    <t>*ST大洲</t>
  </si>
  <si>
    <t>桂东电力</t>
  </si>
  <si>
    <t>先锋新材</t>
  </si>
  <si>
    <t>阳光城</t>
  </si>
  <si>
    <t>澳洋健康</t>
  </si>
  <si>
    <t>腾达建设</t>
  </si>
  <si>
    <t>航发控制</t>
  </si>
  <si>
    <t>双鹭药业</t>
  </si>
  <si>
    <t>先达股份</t>
  </si>
  <si>
    <t>精测电子</t>
  </si>
  <si>
    <t>新华医疗</t>
  </si>
  <si>
    <t>广电运通</t>
  </si>
  <si>
    <t>必创科技</t>
  </si>
  <si>
    <t>002102</t>
  </si>
  <si>
    <t>ST冠福</t>
  </si>
  <si>
    <t>跃岭股份</t>
  </si>
  <si>
    <t>潞安环能</t>
  </si>
  <si>
    <t>韦尔股份</t>
  </si>
  <si>
    <t>勤上股份</t>
  </si>
  <si>
    <t>永安行</t>
  </si>
  <si>
    <t>宝泰隆</t>
  </si>
  <si>
    <t>荣科科技</t>
  </si>
  <si>
    <t>中兴通讯</t>
  </si>
  <si>
    <t>金新农</t>
  </si>
  <si>
    <t>格林美</t>
  </si>
  <si>
    <t>永泰能源</t>
  </si>
  <si>
    <t>捷捷微电</t>
  </si>
  <si>
    <t>青岛啤酒</t>
  </si>
  <si>
    <t>恒实科技</t>
  </si>
  <si>
    <t>东港股份</t>
  </si>
  <si>
    <t>蓝光发展</t>
  </si>
  <si>
    <t>深南电路</t>
  </si>
  <si>
    <t>冠农股份</t>
  </si>
  <si>
    <t>华测导航</t>
  </si>
  <si>
    <t>太钢不锈</t>
  </si>
  <si>
    <t>超华科技</t>
  </si>
  <si>
    <t>鲁阳节能</t>
  </si>
  <si>
    <t>木林森</t>
  </si>
  <si>
    <t>华邦健康</t>
  </si>
  <si>
    <t>600377</t>
  </si>
  <si>
    <t>宁沪高速</t>
  </si>
  <si>
    <t>新湖中宝</t>
  </si>
  <si>
    <t>口子窖</t>
  </si>
  <si>
    <t>国星光电</t>
  </si>
  <si>
    <t>大立科技</t>
  </si>
  <si>
    <t>联创电子</t>
  </si>
  <si>
    <t>神州高铁</t>
  </si>
  <si>
    <t>三力士</t>
  </si>
  <si>
    <t>新亚制程</t>
  </si>
  <si>
    <t>兴源环境</t>
  </si>
  <si>
    <t>宁波银行</t>
  </si>
  <si>
    <t>高德红外</t>
  </si>
  <si>
    <t>华灿光电</t>
  </si>
  <si>
    <t>东软集团</t>
  </si>
  <si>
    <t>泰晶科技</t>
  </si>
  <si>
    <t>葛洲坝</t>
  </si>
  <si>
    <t>永鼎股份</t>
  </si>
  <si>
    <t>美锦能源</t>
  </si>
  <si>
    <t>工业富联</t>
  </si>
  <si>
    <t>凯莱英</t>
  </si>
  <si>
    <t>号百控股</t>
  </si>
  <si>
    <t>奋达科技</t>
  </si>
  <si>
    <t>金地集团</t>
  </si>
  <si>
    <t>东华软件</t>
  </si>
  <si>
    <t>中国中冶</t>
  </si>
  <si>
    <t>金通灵</t>
  </si>
  <si>
    <t>002190</t>
  </si>
  <si>
    <t>*ST集成</t>
  </si>
  <si>
    <t>易华录</t>
  </si>
  <si>
    <t>宇信科技</t>
  </si>
  <si>
    <t>603267</t>
  </si>
  <si>
    <t>鸿远电子</t>
  </si>
  <si>
    <t>朗科科技</t>
  </si>
  <si>
    <t>星网锐捷</t>
  </si>
  <si>
    <t>海航创新</t>
  </si>
  <si>
    <t>先导智能</t>
  </si>
  <si>
    <t>韶钢松山</t>
  </si>
  <si>
    <t>健友股份</t>
  </si>
  <si>
    <t>永安药业</t>
  </si>
  <si>
    <t>宋城演艺</t>
  </si>
  <si>
    <t>皖江物流</t>
  </si>
  <si>
    <t>京粮控股</t>
  </si>
  <si>
    <t>长源电力</t>
  </si>
  <si>
    <t>摩恩电气</t>
  </si>
  <si>
    <t>苏泊尔</t>
  </si>
  <si>
    <t>大康农业</t>
  </si>
  <si>
    <t>华贸物流</t>
  </si>
  <si>
    <t>渤海租赁</t>
  </si>
  <si>
    <t>宝钛股份</t>
  </si>
  <si>
    <t>中国交建</t>
  </si>
  <si>
    <t>湖北广电</t>
  </si>
  <si>
    <t>中关村</t>
  </si>
  <si>
    <t>硕贝德</t>
  </si>
  <si>
    <t>榕基软件</t>
  </si>
  <si>
    <t>亿帆医药</t>
  </si>
  <si>
    <t>中油工程</t>
  </si>
  <si>
    <t>晨鸣纸业</t>
  </si>
  <si>
    <t>东华测试</t>
  </si>
  <si>
    <t>海南橡胶</t>
  </si>
  <si>
    <t>太阳纸业</t>
  </si>
  <si>
    <t>卫宁健康</t>
  </si>
  <si>
    <t>晶方科技</t>
  </si>
  <si>
    <t>药石科技</t>
  </si>
  <si>
    <t>亚盛集团</t>
  </si>
  <si>
    <t>华正新材</t>
  </si>
  <si>
    <t>蓝晓科技</t>
  </si>
  <si>
    <t>万达信息</t>
  </si>
  <si>
    <t>泛微网络</t>
  </si>
  <si>
    <t>000667</t>
  </si>
  <si>
    <t>美好置业</t>
  </si>
  <si>
    <t>鸿博股份</t>
  </si>
  <si>
    <t>航天长峰</t>
  </si>
  <si>
    <t>经纬纺机</t>
  </si>
  <si>
    <t>红宇新材</t>
  </si>
  <si>
    <t>金隅集团</t>
  </si>
  <si>
    <t>东北证券</t>
  </si>
  <si>
    <t>金岭矿业</t>
  </si>
  <si>
    <t>鹏博士</t>
  </si>
  <si>
    <t>飞天诚信</t>
  </si>
  <si>
    <t>亨通光电</t>
  </si>
  <si>
    <t>中信银行</t>
  </si>
  <si>
    <t>河钢股份</t>
  </si>
  <si>
    <t>神马股份</t>
  </si>
  <si>
    <t>中国国旅</t>
  </si>
  <si>
    <t>阿石创</t>
  </si>
  <si>
    <t>601328</t>
  </si>
  <si>
    <t>交通银行</t>
  </si>
  <si>
    <t>石化机械</t>
  </si>
  <si>
    <t>宏大爆破</t>
  </si>
  <si>
    <t>三七互娱</t>
  </si>
  <si>
    <t>苏宁易购</t>
  </si>
  <si>
    <t>北新建材</t>
  </si>
  <si>
    <t>浙商中拓</t>
  </si>
  <si>
    <t>华大基因</t>
  </si>
  <si>
    <t>佳创视讯</t>
  </si>
  <si>
    <t>长江证券</t>
  </si>
  <si>
    <t>石基信息</t>
  </si>
  <si>
    <t>荣盛发展</t>
  </si>
  <si>
    <t>西部资源</t>
  </si>
  <si>
    <t>华锦股份</t>
  </si>
  <si>
    <t>上海新阳</t>
  </si>
  <si>
    <t>国睿科技</t>
  </si>
  <si>
    <t>中泰化学</t>
  </si>
  <si>
    <t>承德露露</t>
  </si>
  <si>
    <t>南京高科</t>
  </si>
  <si>
    <t>上海临港</t>
  </si>
  <si>
    <t>大智慧</t>
  </si>
  <si>
    <t>TCL集团</t>
  </si>
  <si>
    <t>航发科技</t>
  </si>
  <si>
    <t>广联达</t>
  </si>
  <si>
    <t>诚迈科技</t>
  </si>
  <si>
    <t>云赛智联</t>
  </si>
  <si>
    <t>天赐材料</t>
  </si>
  <si>
    <t>广誉远</t>
  </si>
  <si>
    <t>恒顺醋业</t>
  </si>
  <si>
    <t>长川科技</t>
  </si>
  <si>
    <t>凌霄泵业</t>
  </si>
  <si>
    <t>和而泰</t>
  </si>
  <si>
    <t>万年青</t>
  </si>
  <si>
    <t>康力电梯</t>
  </si>
  <si>
    <t>东方明珠</t>
  </si>
  <si>
    <t>东阿阿胶</t>
  </si>
  <si>
    <t>燕京啤酒</t>
  </si>
  <si>
    <t>景嘉微</t>
  </si>
  <si>
    <t>高鸿股份</t>
  </si>
  <si>
    <t>科隆股份</t>
  </si>
  <si>
    <t>中国石化</t>
  </si>
  <si>
    <t>000670</t>
  </si>
  <si>
    <t>*ST盈方</t>
  </si>
  <si>
    <t>国金证券</t>
  </si>
  <si>
    <t>天房发展</t>
  </si>
  <si>
    <t>山东章鼓</t>
  </si>
  <si>
    <t>上海电气</t>
  </si>
  <si>
    <t>东方通</t>
  </si>
  <si>
    <t>浦发银行</t>
  </si>
  <si>
    <t>广州浪奇</t>
  </si>
  <si>
    <t>涪陵榨菜</t>
  </si>
  <si>
    <t>中直股份</t>
  </si>
  <si>
    <t>凯乐科技</t>
  </si>
  <si>
    <t>博世科</t>
  </si>
  <si>
    <t>泰格医药</t>
  </si>
  <si>
    <t>华泰证券</t>
  </si>
  <si>
    <t>雷科防务</t>
  </si>
  <si>
    <t>迈瑞医疗</t>
  </si>
  <si>
    <t>金卡智能</t>
  </si>
  <si>
    <t>三江购物</t>
  </si>
  <si>
    <t>阳光电源</t>
  </si>
  <si>
    <t>赣锋锂业</t>
  </si>
  <si>
    <t>601857</t>
  </si>
  <si>
    <t>中国石油</t>
  </si>
  <si>
    <t>维维股份</t>
  </si>
  <si>
    <t>上实发展</t>
  </si>
  <si>
    <t>天喻信息</t>
  </si>
  <si>
    <t>天康生物</t>
  </si>
  <si>
    <t>北方导航</t>
  </si>
  <si>
    <t>金贵银业</t>
  </si>
  <si>
    <t>横店东磁</t>
  </si>
  <si>
    <t>兆易创新</t>
  </si>
  <si>
    <t>太极股份</t>
  </si>
  <si>
    <t>华宇软件</t>
  </si>
  <si>
    <t>吉药控股</t>
  </si>
  <si>
    <t>立华股份</t>
  </si>
  <si>
    <t>老板电器</t>
  </si>
  <si>
    <t>华夏幸福</t>
  </si>
  <si>
    <t>世纪华通</t>
  </si>
  <si>
    <t>宁波东力</t>
  </si>
  <si>
    <t>航天科技</t>
  </si>
  <si>
    <t>中炬高新</t>
  </si>
  <si>
    <t>南大光电</t>
  </si>
  <si>
    <t>中颖电子</t>
  </si>
  <si>
    <t>中信国安</t>
  </si>
  <si>
    <t>卓翼科技</t>
  </si>
  <si>
    <t>冠昊生物</t>
  </si>
  <si>
    <t>东方证券</t>
  </si>
  <si>
    <t>翰宇药业</t>
  </si>
  <si>
    <t>机器人</t>
  </si>
  <si>
    <t>中粮糖业</t>
  </si>
  <si>
    <t>沧州大化</t>
  </si>
  <si>
    <t>华昌达</t>
  </si>
  <si>
    <t>扬杰科技</t>
  </si>
  <si>
    <t>顺络电子</t>
  </si>
  <si>
    <t>江丰电子</t>
  </si>
  <si>
    <t>002194</t>
  </si>
  <si>
    <t>*ST凡谷</t>
  </si>
  <si>
    <t>卫星石化</t>
  </si>
  <si>
    <t>波导股份</t>
  </si>
  <si>
    <t>海南瑞泽</t>
  </si>
  <si>
    <t>西山煤电</t>
  </si>
  <si>
    <t>美年健康</t>
  </si>
  <si>
    <t>平安银行</t>
  </si>
  <si>
    <t>吉电股份</t>
  </si>
  <si>
    <t>全志科技</t>
  </si>
  <si>
    <t>洽洽食品</t>
  </si>
  <si>
    <t>天壕环境</t>
  </si>
  <si>
    <t>同济堂</t>
  </si>
  <si>
    <t>宏辉果蔬</t>
  </si>
  <si>
    <t>赛摩电气</t>
  </si>
  <si>
    <t>苏州高新</t>
  </si>
  <si>
    <t>申达股份</t>
  </si>
  <si>
    <t>天源迪科</t>
  </si>
  <si>
    <t>闻泰科技</t>
  </si>
  <si>
    <t>华鲁恒升</t>
  </si>
  <si>
    <t>国际医学</t>
  </si>
  <si>
    <t>明阳电路</t>
  </si>
  <si>
    <t>新城控股</t>
  </si>
  <si>
    <t>天海防务</t>
  </si>
  <si>
    <t>大众公用</t>
  </si>
  <si>
    <t>福田汽车</t>
  </si>
  <si>
    <t>西部证券</t>
  </si>
  <si>
    <t>东方航空</t>
  </si>
  <si>
    <t>山东赫达</t>
  </si>
  <si>
    <t>银河磁体</t>
  </si>
  <si>
    <t>昆仑万维</t>
  </si>
  <si>
    <t>迪威迅</t>
  </si>
  <si>
    <t>达华智能</t>
  </si>
  <si>
    <t>新大陆</t>
  </si>
  <si>
    <t>春兴精工</t>
  </si>
  <si>
    <t>弘业股份</t>
  </si>
  <si>
    <t>光迅科技</t>
  </si>
  <si>
    <t>汇中股份</t>
  </si>
  <si>
    <t>新奥股份</t>
  </si>
  <si>
    <t>北京银行</t>
  </si>
  <si>
    <t>联络互动</t>
  </si>
  <si>
    <t>拓维信息</t>
  </si>
  <si>
    <t>华力创通</t>
  </si>
  <si>
    <t>盛路通信</t>
  </si>
  <si>
    <t>洪都航空</t>
  </si>
  <si>
    <t>铜陵有色</t>
  </si>
  <si>
    <t>长盈精密</t>
  </si>
  <si>
    <t>富春股份</t>
  </si>
  <si>
    <t>华微电子</t>
  </si>
  <si>
    <t>中国宝安</t>
  </si>
  <si>
    <t>杰瑞股份</t>
  </si>
  <si>
    <t>博彦科技</t>
  </si>
  <si>
    <t>中兵红箭</t>
  </si>
  <si>
    <t>天孚通信</t>
  </si>
  <si>
    <t>润和软件</t>
  </si>
  <si>
    <t>民生银行</t>
  </si>
  <si>
    <t>华茂股份</t>
  </si>
  <si>
    <t>浙大网新</t>
  </si>
  <si>
    <t>欣旺达</t>
  </si>
  <si>
    <t>华兰生物</t>
  </si>
  <si>
    <t>冀东水泥</t>
  </si>
  <si>
    <t>闽东电力</t>
  </si>
  <si>
    <t>长荣股份</t>
  </si>
  <si>
    <t>欧比特</t>
  </si>
  <si>
    <t>山西汾酒</t>
  </si>
  <si>
    <t>仙坛股份</t>
  </si>
  <si>
    <t>兆日科技</t>
  </si>
  <si>
    <t>天银机电</t>
  </si>
  <si>
    <t>爱尔眼科</t>
  </si>
  <si>
    <t>高新兴</t>
  </si>
  <si>
    <t>远兴能源</t>
  </si>
  <si>
    <t>同洲电子</t>
  </si>
  <si>
    <t>电广传媒</t>
  </si>
  <si>
    <t>中国国航</t>
  </si>
  <si>
    <t>银禧科技</t>
  </si>
  <si>
    <t>航天电子</t>
  </si>
  <si>
    <t>东旭光电</t>
  </si>
  <si>
    <t>厦门钨业</t>
  </si>
  <si>
    <t>劲嘉股份</t>
  </si>
  <si>
    <t>利尔化学</t>
  </si>
  <si>
    <t>利欧股份</t>
  </si>
  <si>
    <t>赤峰黄金</t>
  </si>
  <si>
    <t>中航光电</t>
  </si>
  <si>
    <t>中色股份</t>
  </si>
  <si>
    <t>华测检测</t>
  </si>
  <si>
    <t>美都能源</t>
  </si>
  <si>
    <t>富通鑫茂</t>
  </si>
  <si>
    <t>华星创业</t>
  </si>
  <si>
    <t>中国铝业</t>
  </si>
  <si>
    <t>海通证券</t>
  </si>
  <si>
    <t>晶盛机电</t>
  </si>
  <si>
    <t>合力泰</t>
  </si>
  <si>
    <t>海天味业</t>
  </si>
  <si>
    <t>长信科技</t>
  </si>
  <si>
    <t>星星科技</t>
  </si>
  <si>
    <t>九鼎投资</t>
  </si>
  <si>
    <t>合众思壮</t>
  </si>
  <si>
    <t>振华科技</t>
  </si>
  <si>
    <t>同方股份</t>
  </si>
  <si>
    <t>安信信托</t>
  </si>
  <si>
    <t>万华化学</t>
  </si>
  <si>
    <t>绿地控股</t>
  </si>
  <si>
    <t>飞利信</t>
  </si>
  <si>
    <t>中科三环</t>
  </si>
  <si>
    <t>宏达电子</t>
  </si>
  <si>
    <t>海格通信</t>
  </si>
  <si>
    <t>华英农业</t>
  </si>
  <si>
    <t>万科A</t>
  </si>
  <si>
    <t>中国铁建</t>
  </si>
  <si>
    <t>洛阳钼业</t>
  </si>
  <si>
    <t>沙河股份</t>
  </si>
  <si>
    <t>002450</t>
  </si>
  <si>
    <t>*ST康得</t>
  </si>
  <si>
    <t>中国太保</t>
  </si>
  <si>
    <t>广发证券</t>
  </si>
  <si>
    <t>敦煌种业</t>
  </si>
  <si>
    <t>天齐锂业</t>
  </si>
  <si>
    <t>鹏翎股份</t>
  </si>
  <si>
    <t>超声电子</t>
  </si>
  <si>
    <t>中原高速</t>
  </si>
  <si>
    <t>物产中大</t>
  </si>
  <si>
    <t>光弘科技</t>
  </si>
  <si>
    <t>思维列控</t>
  </si>
  <si>
    <t>农发种业</t>
  </si>
  <si>
    <t>耐威科技</t>
  </si>
  <si>
    <t>紫光股份</t>
  </si>
  <si>
    <t>鲁信创投</t>
  </si>
  <si>
    <t>远望谷</t>
  </si>
  <si>
    <t>光大银行</t>
  </si>
  <si>
    <t>益生股份</t>
  </si>
  <si>
    <t>广汽集团</t>
  </si>
  <si>
    <t>亚光科技</t>
  </si>
  <si>
    <t>华菱钢铁</t>
  </si>
  <si>
    <t>卫士通</t>
  </si>
  <si>
    <t>中科创达</t>
  </si>
  <si>
    <t>交大昂立</t>
  </si>
  <si>
    <t>国科微</t>
  </si>
  <si>
    <t>启明星辰</t>
  </si>
  <si>
    <t>同有科技</t>
  </si>
  <si>
    <t>美利云</t>
  </si>
  <si>
    <t>恒生电子</t>
  </si>
  <si>
    <t>保利地产</t>
  </si>
  <si>
    <t>601988</t>
  </si>
  <si>
    <t>中国银行</t>
  </si>
  <si>
    <t>综艺股份</t>
  </si>
  <si>
    <t>中航飞机</t>
  </si>
  <si>
    <t>分众传媒</t>
  </si>
  <si>
    <t>包钢股份</t>
  </si>
  <si>
    <t>南天信息</t>
  </si>
  <si>
    <t>二六三</t>
  </si>
  <si>
    <t>东吴证券</t>
  </si>
  <si>
    <t>300776</t>
  </si>
  <si>
    <t>帝尔激光</t>
  </si>
  <si>
    <t>华平股份</t>
  </si>
  <si>
    <t>中国卫星</t>
  </si>
  <si>
    <t>嘉欣丝绸</t>
  </si>
  <si>
    <t>攀钢钒钛</t>
  </si>
  <si>
    <t>风华高科</t>
  </si>
  <si>
    <t>中体产业</t>
  </si>
  <si>
    <t>登海种业</t>
  </si>
  <si>
    <t>北大荒</t>
  </si>
  <si>
    <t>华工科技</t>
  </si>
  <si>
    <t>启明信息</t>
  </si>
  <si>
    <t>国海证券</t>
  </si>
  <si>
    <t>603068</t>
  </si>
  <si>
    <t>博通集成</t>
  </si>
  <si>
    <t>用友网络</t>
  </si>
  <si>
    <t>通富微电</t>
  </si>
  <si>
    <t>苏州固锝</t>
  </si>
  <si>
    <t>亿纬锂能</t>
  </si>
  <si>
    <t>航天信息</t>
  </si>
  <si>
    <t>中国海诚</t>
  </si>
  <si>
    <t>600989</t>
  </si>
  <si>
    <t>宝丰能源</t>
  </si>
  <si>
    <t>泰达股份</t>
  </si>
  <si>
    <t>北矿科技</t>
  </si>
  <si>
    <t>中国重工</t>
  </si>
  <si>
    <t>中国中车</t>
  </si>
  <si>
    <t>太极实业</t>
  </si>
  <si>
    <t>盛和资源</t>
  </si>
  <si>
    <t>南京熊猫</t>
  </si>
  <si>
    <t>京东方A</t>
  </si>
  <si>
    <t>深科技</t>
  </si>
  <si>
    <t>湘邮科技</t>
  </si>
  <si>
    <t>北方华创</t>
  </si>
  <si>
    <t>宁波韵升</t>
  </si>
  <si>
    <t>方大炭素</t>
  </si>
  <si>
    <t>天玑科技</t>
  </si>
  <si>
    <t>科大讯飞</t>
  </si>
  <si>
    <t>贵州轮胎</t>
  </si>
  <si>
    <t>南极电商</t>
  </si>
  <si>
    <t>中海达</t>
  </si>
  <si>
    <t>东软载波</t>
  </si>
  <si>
    <t>中国长城</t>
  </si>
  <si>
    <t>创意信息</t>
  </si>
  <si>
    <t>蓝色光标</t>
  </si>
  <si>
    <t>通产丽星</t>
  </si>
  <si>
    <t>张江高科</t>
  </si>
  <si>
    <t>三安光电</t>
  </si>
  <si>
    <t>二三四五</t>
  </si>
  <si>
    <t>中钢天源</t>
  </si>
  <si>
    <t>振芯科技</t>
  </si>
  <si>
    <t>广晟有色</t>
  </si>
  <si>
    <t>润欣科技</t>
  </si>
  <si>
    <t>力源信息</t>
  </si>
  <si>
    <t>康强电子</t>
  </si>
  <si>
    <t>欧菲光</t>
  </si>
  <si>
    <t>北方稀土</t>
  </si>
  <si>
    <t>北信源</t>
  </si>
  <si>
    <t>北斗星通</t>
  </si>
  <si>
    <t>海特高新</t>
  </si>
  <si>
    <t>北京君正</t>
  </si>
  <si>
    <t>亿利洁能</t>
  </si>
  <si>
    <t>丰乐种业</t>
  </si>
  <si>
    <t>华东医药</t>
  </si>
  <si>
    <t>隆平高科</t>
  </si>
  <si>
    <t>上汽集团</t>
  </si>
  <si>
    <t>四维图新</t>
  </si>
  <si>
    <t>温氏股份</t>
  </si>
  <si>
    <t>东方财富</t>
  </si>
  <si>
    <t>罗牛山</t>
  </si>
  <si>
    <t>东方通信</t>
  </si>
  <si>
    <t>中环股份</t>
  </si>
  <si>
    <t>实达集团</t>
  </si>
  <si>
    <t>保税科技</t>
  </si>
  <si>
    <t>牧原股份</t>
  </si>
  <si>
    <t>兴森科技</t>
  </si>
  <si>
    <t>三川智慧</t>
  </si>
  <si>
    <t>吴通控股</t>
  </si>
  <si>
    <t>上海贝岭</t>
  </si>
  <si>
    <t>楚天高速</t>
  </si>
  <si>
    <t>圣农发展</t>
  </si>
  <si>
    <t>鲁西化工</t>
  </si>
  <si>
    <t>特发信息</t>
  </si>
  <si>
    <t>航天通信</t>
  </si>
  <si>
    <t>中科曙光</t>
  </si>
  <si>
    <t>莱茵生物</t>
  </si>
  <si>
    <t>新希望</t>
  </si>
  <si>
    <t>双杰电气</t>
  </si>
  <si>
    <t>大北农</t>
  </si>
  <si>
    <t>中国联通</t>
  </si>
  <si>
    <t>安控科技</t>
  </si>
  <si>
    <t>浪潮信息</t>
  </si>
  <si>
    <t>中国软件</t>
  </si>
  <si>
    <t>国民技术</t>
  </si>
  <si>
    <t>仁和药业</t>
  </si>
  <si>
    <t>华天科技</t>
  </si>
  <si>
    <t>东土科技</t>
  </si>
  <si>
    <t>士兰微</t>
  </si>
  <si>
    <t>五矿稀土</t>
  </si>
  <si>
    <t>长电科技</t>
  </si>
  <si>
    <t>英洛华</t>
  </si>
  <si>
    <t>200152</t>
  </si>
  <si>
    <t>山航B</t>
  </si>
  <si>
    <t>-</t>
  </si>
  <si>
    <t>900956</t>
  </si>
  <si>
    <t>东贝B股</t>
  </si>
  <si>
    <t>000991</t>
  </si>
  <si>
    <t>通海高科</t>
  </si>
  <si>
    <t>300028</t>
  </si>
  <si>
    <t>金亚科技</t>
  </si>
  <si>
    <t>300361</t>
  </si>
  <si>
    <t>200019</t>
  </si>
  <si>
    <t>深粮B</t>
  </si>
  <si>
    <t>300104</t>
  </si>
  <si>
    <t>乐视网</t>
  </si>
  <si>
    <t>900911</t>
  </si>
  <si>
    <t>金桥B股</t>
  </si>
  <si>
    <t>上海天洋</t>
  </si>
  <si>
    <t>900917</t>
  </si>
  <si>
    <t>海欣B股</t>
  </si>
  <si>
    <t>601206</t>
  </si>
  <si>
    <t>海尔施</t>
  </si>
  <si>
    <t>900921</t>
  </si>
  <si>
    <t>丹科B股</t>
  </si>
  <si>
    <t>200020</t>
  </si>
  <si>
    <t>深华发B</t>
  </si>
  <si>
    <t>200468</t>
  </si>
  <si>
    <t>宁通信B</t>
  </si>
  <si>
    <t>新华百货</t>
  </si>
  <si>
    <t>昇兴股份</t>
  </si>
  <si>
    <t>200550</t>
  </si>
  <si>
    <t>江铃B</t>
  </si>
  <si>
    <t>900901</t>
  </si>
  <si>
    <t>云赛B股</t>
  </si>
  <si>
    <t>900918</t>
  </si>
  <si>
    <t>耀皮B股</t>
  </si>
  <si>
    <t>900929</t>
  </si>
  <si>
    <t>锦旅B股</t>
  </si>
  <si>
    <t>200771</t>
  </si>
  <si>
    <t>杭汽轮B</t>
  </si>
  <si>
    <t>601236</t>
  </si>
  <si>
    <t>红塔证券</t>
  </si>
  <si>
    <t>000418</t>
  </si>
  <si>
    <t>小天鹅A</t>
  </si>
  <si>
    <t>900945</t>
  </si>
  <si>
    <t>海控B股</t>
  </si>
  <si>
    <t>002680</t>
  </si>
  <si>
    <t>*ST长生</t>
  </si>
  <si>
    <t>900924</t>
  </si>
  <si>
    <t>上工B股</t>
  </si>
  <si>
    <t>200056</t>
  </si>
  <si>
    <t>皇庭B</t>
  </si>
  <si>
    <t>信隆健康</t>
  </si>
  <si>
    <t>300374</t>
  </si>
  <si>
    <t>恒通科技</t>
  </si>
  <si>
    <t>永福股份</t>
  </si>
  <si>
    <t>200429</t>
  </si>
  <si>
    <t>粤高速B</t>
  </si>
  <si>
    <t>高争民爆</t>
  </si>
  <si>
    <t>900909</t>
  </si>
  <si>
    <t>华谊B股</t>
  </si>
  <si>
    <t>青海华鼎</t>
  </si>
  <si>
    <t>600401</t>
  </si>
  <si>
    <t>600074</t>
  </si>
  <si>
    <t>*ST保千</t>
  </si>
  <si>
    <t>300780</t>
  </si>
  <si>
    <t>002604</t>
  </si>
  <si>
    <t>*ST龙力</t>
  </si>
  <si>
    <t>900923</t>
  </si>
  <si>
    <t>百联B股</t>
  </si>
  <si>
    <t>200025</t>
  </si>
  <si>
    <t>特力B</t>
  </si>
  <si>
    <t>200530</t>
  </si>
  <si>
    <t>大冷B</t>
  </si>
  <si>
    <t>裕兴股份</t>
  </si>
  <si>
    <t>200505</t>
  </si>
  <si>
    <t>京粮B</t>
  </si>
  <si>
    <t>900951</t>
  </si>
  <si>
    <t>ST大化B</t>
  </si>
  <si>
    <t>900940</t>
  </si>
  <si>
    <t>大名城B</t>
  </si>
  <si>
    <t>002710</t>
  </si>
  <si>
    <t>慈铭体检</t>
  </si>
  <si>
    <t>海天精工</t>
  </si>
  <si>
    <t>600485</t>
  </si>
  <si>
    <t>*ST信威</t>
  </si>
  <si>
    <t>603302</t>
  </si>
  <si>
    <t>鑫广绿环</t>
  </si>
  <si>
    <t>000995</t>
  </si>
  <si>
    <t>*ST皇台</t>
  </si>
  <si>
    <t>600145</t>
  </si>
  <si>
    <t>*ST新亿</t>
  </si>
  <si>
    <t>900952</t>
  </si>
  <si>
    <t>锦港B股</t>
  </si>
  <si>
    <t>300728</t>
  </si>
  <si>
    <t>天常股份</t>
  </si>
  <si>
    <t>600697</t>
  </si>
  <si>
    <t>欧亚集团</t>
  </si>
  <si>
    <t>200413</t>
  </si>
  <si>
    <t>东旭B</t>
  </si>
  <si>
    <t>蓝海华腾</t>
  </si>
  <si>
    <t>200986</t>
  </si>
  <si>
    <t>粤华包B</t>
  </si>
  <si>
    <t>200512</t>
  </si>
  <si>
    <t>闽灿坤B</t>
  </si>
  <si>
    <t>900953</t>
  </si>
  <si>
    <t>凯马B</t>
  </si>
  <si>
    <t>900910</t>
  </si>
  <si>
    <t>海立B股</t>
  </si>
  <si>
    <t>900939</t>
  </si>
  <si>
    <t>汇丽B</t>
  </si>
  <si>
    <t>北玻股份</t>
  </si>
  <si>
    <t>300646</t>
  </si>
  <si>
    <t>侨源气体</t>
  </si>
  <si>
    <t>爱仕达</t>
  </si>
  <si>
    <t>商业城</t>
  </si>
  <si>
    <t>百达精工</t>
  </si>
  <si>
    <t>200016</t>
  </si>
  <si>
    <t>深康佳B</t>
  </si>
  <si>
    <t>瑞丰高材</t>
  </si>
  <si>
    <t>茶花股份</t>
  </si>
  <si>
    <t>900925</t>
  </si>
  <si>
    <t>机电B股</t>
  </si>
  <si>
    <t>300781</t>
  </si>
  <si>
    <t>银都股份</t>
  </si>
  <si>
    <t>200026</t>
  </si>
  <si>
    <t>飞亚达B</t>
  </si>
  <si>
    <t>000029</t>
  </si>
  <si>
    <t>深深房A</t>
  </si>
  <si>
    <t>002049</t>
  </si>
  <si>
    <t>紫光国微</t>
  </si>
  <si>
    <t>600112</t>
  </si>
  <si>
    <t>ST天成</t>
  </si>
  <si>
    <t>002070</t>
  </si>
  <si>
    <t>603217</t>
  </si>
  <si>
    <t>元利科技</t>
  </si>
  <si>
    <t>200058</t>
  </si>
  <si>
    <t>深赛格B</t>
  </si>
  <si>
    <t>200553</t>
  </si>
  <si>
    <t>安道麦B</t>
  </si>
  <si>
    <t>002263</t>
  </si>
  <si>
    <t>*ST东南</t>
  </si>
  <si>
    <t>900927</t>
  </si>
  <si>
    <t>物贸B股</t>
  </si>
  <si>
    <t>200488</t>
  </si>
  <si>
    <t>晨鸣B</t>
  </si>
  <si>
    <t>300173</t>
  </si>
  <si>
    <t>智慧松德</t>
  </si>
  <si>
    <t>200613</t>
  </si>
  <si>
    <t>大东海B</t>
  </si>
  <si>
    <t>200029</t>
  </si>
  <si>
    <t>深深房B</t>
  </si>
  <si>
    <t>900942</t>
  </si>
  <si>
    <t>黄山B股</t>
  </si>
  <si>
    <t>金银河</t>
  </si>
  <si>
    <t>000693</t>
  </si>
  <si>
    <t>200045</t>
  </si>
  <si>
    <t>深纺织B</t>
  </si>
  <si>
    <t>300325</t>
  </si>
  <si>
    <t>德威新材</t>
  </si>
  <si>
    <t>600539</t>
  </si>
  <si>
    <t>ST狮头</t>
  </si>
  <si>
    <t>900936</t>
  </si>
  <si>
    <t>鄂资B股</t>
  </si>
  <si>
    <t>000538</t>
  </si>
  <si>
    <t>云南白药</t>
  </si>
  <si>
    <t>200168</t>
  </si>
  <si>
    <t>*ST舜喆B</t>
  </si>
  <si>
    <t>万里马</t>
  </si>
  <si>
    <t>900916</t>
  </si>
  <si>
    <t>凤凰B股</t>
  </si>
  <si>
    <t>200539</t>
  </si>
  <si>
    <t>粤电力B</t>
  </si>
  <si>
    <t>申科股份</t>
  </si>
  <si>
    <t>002720</t>
  </si>
  <si>
    <t>宏良股份</t>
  </si>
  <si>
    <t>宜昌交运</t>
  </si>
  <si>
    <t>三星新材</t>
  </si>
  <si>
    <t>200541</t>
  </si>
  <si>
    <t>粤照明B</t>
  </si>
  <si>
    <t>000939</t>
  </si>
  <si>
    <t>*ST凯迪</t>
  </si>
  <si>
    <t>200570</t>
  </si>
  <si>
    <t>苏常柴B</t>
  </si>
  <si>
    <t>200726</t>
  </si>
  <si>
    <t>鲁泰B</t>
  </si>
  <si>
    <t>启迪设计</t>
  </si>
  <si>
    <t>200992</t>
  </si>
  <si>
    <t>中鲁B</t>
  </si>
  <si>
    <t>002260</t>
  </si>
  <si>
    <t>*ST德奥</t>
  </si>
  <si>
    <t>600349</t>
  </si>
  <si>
    <t>富通昭和</t>
  </si>
  <si>
    <t>900920</t>
  </si>
  <si>
    <t>上柴B股</t>
  </si>
  <si>
    <t>200017</t>
  </si>
  <si>
    <t>深中华B</t>
  </si>
  <si>
    <t>200055</t>
  </si>
  <si>
    <t>方大B</t>
  </si>
  <si>
    <t>达意隆</t>
  </si>
  <si>
    <t>002525</t>
  </si>
  <si>
    <t>胜景山河</t>
  </si>
  <si>
    <t>600610</t>
  </si>
  <si>
    <t>*ST毅达</t>
  </si>
  <si>
    <t>200521</t>
  </si>
  <si>
    <t>虹美菱B</t>
  </si>
  <si>
    <t>900906</t>
  </si>
  <si>
    <t>*ST毅达B</t>
  </si>
  <si>
    <t>002199</t>
  </si>
  <si>
    <t>东晶电子</t>
  </si>
  <si>
    <t>603863</t>
  </si>
  <si>
    <t>松炀资源</t>
  </si>
  <si>
    <t>200054</t>
  </si>
  <si>
    <t>建车B</t>
  </si>
  <si>
    <t>300216</t>
  </si>
  <si>
    <t>千山药机</t>
  </si>
  <si>
    <t>新天药业</t>
  </si>
  <si>
    <t>900922</t>
  </si>
  <si>
    <t>三毛B股</t>
  </si>
  <si>
    <t>002257</t>
  </si>
  <si>
    <t>立立电子</t>
  </si>
  <si>
    <t>200706</t>
  </si>
  <si>
    <t>瓦轴B</t>
  </si>
  <si>
    <t>300506</t>
  </si>
  <si>
    <t>名家汇</t>
  </si>
  <si>
    <t>900957</t>
  </si>
  <si>
    <t>凌云B股</t>
  </si>
  <si>
    <t>900919</t>
  </si>
  <si>
    <t>绿庭B股</t>
  </si>
  <si>
    <t>002323</t>
  </si>
  <si>
    <t>*ST百特</t>
  </si>
  <si>
    <t>嘉澳环保</t>
  </si>
  <si>
    <t>900915</t>
  </si>
  <si>
    <t>中路B股</t>
  </si>
  <si>
    <t>200030</t>
  </si>
  <si>
    <t>富奥B</t>
  </si>
  <si>
    <t>行业涨跌幅排名</t>
    <phoneticPr fontId="1" type="noConversion"/>
  </si>
  <si>
    <t>行业资金净流入</t>
    <phoneticPr fontId="1" type="noConversion"/>
  </si>
  <si>
    <t>股票资金净流入额</t>
    <phoneticPr fontId="1" type="noConversion"/>
  </si>
  <si>
    <t>股票涨跌幅</t>
    <phoneticPr fontId="1" type="noConversion"/>
  </si>
  <si>
    <t>行业名称</t>
    <phoneticPr fontId="1" type="noConversion"/>
  </si>
  <si>
    <t>行业涨跌排名</t>
    <phoneticPr fontId="1" type="noConversion"/>
  </si>
  <si>
    <t>行业资金净流入</t>
    <phoneticPr fontId="1" type="noConversion"/>
  </si>
  <si>
    <t>最新</t>
  </si>
  <si>
    <t>涨幅%</t>
  </si>
  <si>
    <t>涨跌</t>
  </si>
  <si>
    <t>总手</t>
  </si>
  <si>
    <t>现手</t>
  </si>
  <si>
    <t>买入价</t>
  </si>
  <si>
    <t>卖出价</t>
  </si>
  <si>
    <t>涨速%</t>
  </si>
  <si>
    <t>换手%</t>
  </si>
  <si>
    <t>金额</t>
  </si>
  <si>
    <t>市盈率</t>
  </si>
  <si>
    <t>所属行业</t>
  </si>
  <si>
    <t>最高</t>
  </si>
  <si>
    <t>最低</t>
  </si>
  <si>
    <t>开盘</t>
  </si>
  <si>
    <t>昨收</t>
  </si>
  <si>
    <t>振幅%</t>
  </si>
  <si>
    <t>量比</t>
  </si>
  <si>
    <t>委比%</t>
  </si>
  <si>
    <t>委差</t>
  </si>
  <si>
    <t>均价</t>
  </si>
  <si>
    <t>内盘</t>
  </si>
  <si>
    <t>外盘</t>
  </si>
  <si>
    <t>内外比</t>
  </si>
  <si>
    <t>买一量</t>
  </si>
  <si>
    <t>卖一量</t>
  </si>
  <si>
    <t>市净率</t>
  </si>
  <si>
    <t>总股本</t>
  </si>
  <si>
    <t>总市值</t>
  </si>
  <si>
    <t>流通股本</t>
  </si>
  <si>
    <t>流通市值</t>
  </si>
  <si>
    <t>3日涨幅%</t>
  </si>
  <si>
    <t>6日涨幅%</t>
  </si>
  <si>
    <t>3日换手%</t>
  </si>
  <si>
    <t>6日换手%</t>
  </si>
  <si>
    <t>回调_日.</t>
  </si>
  <si>
    <t>背离_日.</t>
  </si>
  <si>
    <t>触发条件</t>
  </si>
  <si>
    <t>触发条件</t>
    <phoneticPr fontId="1" type="noConversion"/>
  </si>
  <si>
    <t>股票涨跌</t>
  </si>
  <si>
    <t>股票涨跌</t>
    <phoneticPr fontId="1" type="noConversion"/>
  </si>
  <si>
    <t>行业名称</t>
  </si>
  <si>
    <t>行业名称</t>
    <phoneticPr fontId="1" type="noConversion"/>
  </si>
  <si>
    <t>股票资金净流入</t>
  </si>
  <si>
    <t>股票资金净流入</t>
    <phoneticPr fontId="1" type="noConversion"/>
  </si>
  <si>
    <t>行业涨跌排名</t>
  </si>
  <si>
    <t>行业涨跌排名</t>
    <phoneticPr fontId="1" type="noConversion"/>
  </si>
  <si>
    <t>行业资金净流入</t>
  </si>
  <si>
    <t>选股代码</t>
  </si>
  <si>
    <t>选股名称</t>
  </si>
  <si>
    <t>金叉_日.</t>
    <phoneticPr fontId="1" type="noConversion"/>
  </si>
  <si>
    <t>宁波联合</t>
  </si>
  <si>
    <t>中国巨石</t>
  </si>
  <si>
    <t>健康元</t>
  </si>
  <si>
    <t>退市海润</t>
  </si>
  <si>
    <t>驰宏锌锗</t>
  </si>
  <si>
    <t>贵航股份</t>
  </si>
  <si>
    <t>宁波海运</t>
  </si>
  <si>
    <t>唐山港</t>
  </si>
  <si>
    <t>春秋航空</t>
  </si>
  <si>
    <t>绿城水务</t>
  </si>
  <si>
    <t>旗滨集团</t>
  </si>
  <si>
    <t>正裕工业</t>
  </si>
  <si>
    <t>泰瑞机器</t>
  </si>
  <si>
    <t>振德医疗</t>
  </si>
  <si>
    <t>伯特利</t>
  </si>
  <si>
    <t>诚意药业</t>
  </si>
  <si>
    <t>华泽退</t>
  </si>
  <si>
    <t>众和退</t>
  </si>
  <si>
    <t>科远智慧</t>
  </si>
  <si>
    <t>飞龙股份</t>
  </si>
  <si>
    <t>ST天宝</t>
  </si>
  <si>
    <t>ST围海</t>
  </si>
  <si>
    <t>300782</t>
  </si>
  <si>
    <t>卓胜微</t>
  </si>
  <si>
    <t>603915</t>
  </si>
  <si>
    <t>ST中新</t>
  </si>
  <si>
    <t>回归</t>
    <phoneticPr fontId="1" type="noConversion"/>
  </si>
  <si>
    <t>偏离</t>
    <phoneticPr fontId="1" type="noConversion"/>
  </si>
  <si>
    <t>序号</t>
    <phoneticPr fontId="1" type="noConversion"/>
  </si>
  <si>
    <t>循环参数</t>
    <phoneticPr fontId="1" type="noConversion"/>
  </si>
  <si>
    <t>时间</t>
    <phoneticPr fontId="1" type="noConversion"/>
  </si>
  <si>
    <t>1</t>
    <phoneticPr fontId="3" type="noConversion"/>
  </si>
  <si>
    <t>赛轮轮胎</t>
  </si>
  <si>
    <t>德恩精工</t>
  </si>
  <si>
    <t>法兰泰克</t>
  </si>
  <si>
    <t>诺邦股份</t>
  </si>
  <si>
    <t>百利科技</t>
  </si>
  <si>
    <t>太平鸟</t>
  </si>
  <si>
    <t>ST远程</t>
  </si>
  <si>
    <t>淮北矿业</t>
  </si>
  <si>
    <t>国药股份</t>
  </si>
  <si>
    <t>奇精机械</t>
  </si>
  <si>
    <t>无锡银行</t>
  </si>
  <si>
    <t>惠达卫浴</t>
  </si>
  <si>
    <t>杭叉集团</t>
  </si>
  <si>
    <t>金自天正</t>
  </si>
  <si>
    <t>连云港</t>
  </si>
  <si>
    <t>宁夏建材</t>
  </si>
  <si>
    <t>利通电子</t>
  </si>
  <si>
    <t>风范股份</t>
  </si>
  <si>
    <t>神农科技</t>
  </si>
  <si>
    <t>江苏有线</t>
  </si>
  <si>
    <t>祁连山</t>
  </si>
  <si>
    <t>新天然气</t>
  </si>
  <si>
    <t>光明乳业</t>
  </si>
  <si>
    <t>信雅达</t>
  </si>
  <si>
    <t>芯能科技</t>
  </si>
  <si>
    <t>宝钢股份</t>
  </si>
  <si>
    <t>长城汽车</t>
  </si>
  <si>
    <t>紫金银行</t>
  </si>
  <si>
    <t>航发动力</t>
  </si>
  <si>
    <t>巨化股份</t>
  </si>
  <si>
    <t>600968</t>
  </si>
  <si>
    <t>海油发展</t>
  </si>
  <si>
    <t>603867</t>
  </si>
  <si>
    <t>新化股份</t>
  </si>
  <si>
    <t>300783</t>
  </si>
  <si>
    <t>三只松鼠</t>
  </si>
  <si>
    <t>002956</t>
  </si>
  <si>
    <t>西麦食品</t>
  </si>
  <si>
    <t>300594</t>
  </si>
  <si>
    <t>朗进科技</t>
  </si>
  <si>
    <t>日线选股</t>
    <phoneticPr fontId="1" type="noConversion"/>
  </si>
  <si>
    <t>DR天坛生</t>
  </si>
  <si>
    <t>因赛集团</t>
  </si>
  <si>
    <t>西部黄金</t>
  </si>
  <si>
    <t>XD岷江水</t>
  </si>
  <si>
    <t>N国茂</t>
  </si>
  <si>
    <t>XD中海油</t>
  </si>
  <si>
    <t>XD欧派家</t>
  </si>
  <si>
    <t>天润乳业</t>
  </si>
  <si>
    <t>兰太实业</t>
  </si>
  <si>
    <t>XD华泰股</t>
  </si>
  <si>
    <t>XD爱建集</t>
  </si>
  <si>
    <t>XD大丰实</t>
  </si>
  <si>
    <t>东方时尚</t>
  </si>
  <si>
    <t>金鸿顺</t>
  </si>
  <si>
    <t>深高速</t>
  </si>
  <si>
    <t>DR横店影</t>
  </si>
  <si>
    <t>XD宝胜股</t>
  </si>
  <si>
    <t>XD首商股</t>
  </si>
  <si>
    <t>新坐标</t>
  </si>
  <si>
    <t>花王股份</t>
  </si>
  <si>
    <t>XD凤竹纺</t>
  </si>
  <si>
    <t>XD宏发股</t>
  </si>
  <si>
    <t>博深股份</t>
  </si>
  <si>
    <t>晋西车轴</t>
  </si>
  <si>
    <t>XD江苏阳</t>
  </si>
  <si>
    <t>XD金牌厨</t>
  </si>
  <si>
    <t>XD新通联</t>
  </si>
  <si>
    <t>老白干酒</t>
  </si>
  <si>
    <t>XD日播时</t>
  </si>
  <si>
    <t>重庆水务</t>
  </si>
  <si>
    <t>金花股份</t>
  </si>
  <si>
    <t>永悦科技</t>
  </si>
  <si>
    <t>XD中青旅</t>
  </si>
  <si>
    <t>XD开创国</t>
  </si>
  <si>
    <t>海兴电力</t>
  </si>
  <si>
    <t>灵康药业</t>
  </si>
  <si>
    <t>苏州科达</t>
  </si>
  <si>
    <t>益丰药房</t>
  </si>
  <si>
    <t>博闻科技</t>
  </si>
  <si>
    <t>禾望电气</t>
  </si>
  <si>
    <t>XD中文传</t>
  </si>
  <si>
    <t>迎驾贡酒</t>
  </si>
  <si>
    <t>XD东湖高</t>
  </si>
  <si>
    <t>XD小康股</t>
  </si>
  <si>
    <t>XD华达科</t>
  </si>
  <si>
    <t>民丰特纸</t>
  </si>
  <si>
    <t>东睦股份</t>
  </si>
  <si>
    <t>DR国检集</t>
  </si>
  <si>
    <t>XD合诚股</t>
  </si>
  <si>
    <t>XD海油工</t>
  </si>
  <si>
    <t>DR重庆路</t>
  </si>
  <si>
    <t>浙商证券</t>
  </si>
  <si>
    <t>XD华安证</t>
  </si>
  <si>
    <t>XD法拉电</t>
  </si>
  <si>
    <t>XD永吉股</t>
  </si>
  <si>
    <t>XD中国医</t>
  </si>
  <si>
    <t>生益科技</t>
  </si>
  <si>
    <t>XD华鑫股</t>
  </si>
  <si>
    <t>广汇能源</t>
  </si>
  <si>
    <t>南兴股份</t>
  </si>
  <si>
    <t>上海梅林</t>
  </si>
  <si>
    <t>XD网达软</t>
  </si>
  <si>
    <t>XD中国建</t>
  </si>
  <si>
    <t>浙江龙盛</t>
  </si>
  <si>
    <t>中广天择</t>
  </si>
  <si>
    <t>正川股份</t>
  </si>
  <si>
    <t>603256</t>
  </si>
  <si>
    <t>宏和科技</t>
  </si>
  <si>
    <t>健民集团</t>
  </si>
  <si>
    <t>XD奥翔药</t>
  </si>
  <si>
    <t>601698</t>
  </si>
  <si>
    <t>中国卫通</t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</si>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</sst>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yyyy/mm/dd\ ddd\ h:mm"/>
    <numFmt numFmtId="178" formatCode="hh:mm:ss"/>
    <numFmt numFmtId="179" formatCode="yyyy/mm/dd\ ddd\ h:mm:ss"/>
    <numFmt numFmtId="180" formatCode="yyyy\-mm\-dd\ hh:mm"/>
    <numFmt numFmtId="181" formatCode="yyyy/mm/dd\ h:mm"/>
    <numFmt numFmtId="182" formatCode="0_);[Red]\(0\)"/>
    <numFmt numFmtId="183" formatCode="0.0_);[Red]\(0.0\)"/>
    <numFmt numFmtId="184" formatCode="0_ "/>
  </numFmts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theme="1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11"/>
      <color theme="1"/>
      <name val="等线"/>
      <family val="2"/>
      <scheme val="minor"/>
    </font>
    <font>
      <b/>
      <sz val="9"/>
      <color indexed="10"/>
      <name val="宋体"/>
      <family val="3"/>
      <charset val="134"/>
    </font>
    <font>
      <u/>
      <sz val="11"/>
      <color theme="10"/>
      <name val="等线"/>
      <family val="2"/>
      <scheme val="minor"/>
    </font>
    <font>
      <b/>
      <u/>
      <sz val="11"/>
      <color rgb="FFFF0000"/>
      <name val="等线"/>
      <family val="3"/>
      <charset val="134"/>
      <scheme val="minor"/>
    </font>
    <font>
      <b/>
      <sz val="9"/>
      <color theme="1"/>
      <name val="宋体"/>
      <family val="3"/>
      <charset val="134"/>
    </font>
    <font>
      <b/>
      <sz val="9"/>
      <color rgb="FFFFFF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/>
  </cellStyleXfs>
  <cellXfs count="68">
    <xf numFmtId="0" fontId="0" fillId="0" borderId="0" xfId="0"/>
    <xf numFmtId="0" fontId="2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49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6" fontId="2" fillId="0" borderId="0" xfId="0" applyNumberFormat="1" applyFont="1" applyAlignment="1">
      <alignment horizontal="center"/>
    </xf>
    <xf numFmtId="22" fontId="2" fillId="0" borderId="0" xfId="0" applyNumberFormat="1" applyFont="1" applyAlignment="1">
      <alignment horizontal="center"/>
    </xf>
    <xf numFmtId="177" fontId="2" fillId="0" borderId="0" xfId="0" applyNumberFormat="1" applyFont="1" applyAlignment="1">
      <alignment horizontal="center"/>
    </xf>
    <xf numFmtId="178" fontId="2" fillId="0" borderId="0" xfId="0" applyNumberFormat="1" applyFont="1" applyAlignment="1">
      <alignment horizontal="center"/>
    </xf>
    <xf numFmtId="0" fontId="2" fillId="0" borderId="0" xfId="0" applyFont="1" applyBorder="1" applyAlignment="1">
      <alignment horizontal="center"/>
    </xf>
    <xf numFmtId="49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/>
    </xf>
    <xf numFmtId="180" fontId="2" fillId="0" borderId="0" xfId="0" applyNumberFormat="1" applyFont="1" applyAlignment="1">
      <alignment horizontal="center"/>
    </xf>
    <xf numFmtId="180" fontId="2" fillId="0" borderId="0" xfId="0" applyNumberFormat="1" applyFont="1" applyAlignment="1">
      <alignment horizontal="center" wrapText="1"/>
    </xf>
    <xf numFmtId="0" fontId="3" fillId="0" borderId="1" xfId="0" applyNumberFormat="1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wrapText="1"/>
    </xf>
    <xf numFmtId="0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180" fontId="2" fillId="0" borderId="1" xfId="0" applyNumberFormat="1" applyFont="1" applyBorder="1" applyAlignment="1">
      <alignment horizontal="center"/>
    </xf>
    <xf numFmtId="177" fontId="2" fillId="0" borderId="0" xfId="0" applyNumberFormat="1" applyFont="1" applyAlignment="1">
      <alignment horizontal="left"/>
    </xf>
    <xf numFmtId="9" fontId="5" fillId="0" borderId="0" xfId="1" applyFont="1" applyAlignment="1">
      <alignment horizontal="center"/>
    </xf>
    <xf numFmtId="49" fontId="2" fillId="0" borderId="0" xfId="0" applyNumberFormat="1" applyFont="1"/>
    <xf numFmtId="181" fontId="2" fillId="0" borderId="0" xfId="0" applyNumberFormat="1" applyFont="1" applyAlignment="1">
      <alignment horizontal="center"/>
    </xf>
    <xf numFmtId="182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14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4" fillId="0" borderId="2" xfId="0" applyNumberFormat="1" applyFont="1" applyBorder="1" applyAlignment="1">
      <alignment horizontal="center" vertical="center"/>
    </xf>
    <xf numFmtId="22" fontId="0" fillId="0" borderId="0" xfId="0" applyNumberFormat="1"/>
    <xf numFmtId="0" fontId="3" fillId="0" borderId="0" xfId="0" applyFont="1" applyAlignme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49" fontId="2" fillId="0" borderId="0" xfId="0" applyNumberFormat="1" applyFont="1" applyBorder="1" applyAlignment="1">
      <alignment horizont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10" fillId="2" borderId="1" xfId="0" applyFont="1" applyFill="1" applyBorder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80" fontId="2" fillId="0" borderId="0" xfId="0" applyNumberFormat="1" applyFont="1"/>
    <xf numFmtId="22" fontId="2" fillId="0" borderId="1" xfId="0" applyNumberFormat="1" applyFont="1" applyBorder="1" applyAlignment="1">
      <alignment horizontal="center"/>
    </xf>
    <xf numFmtId="183" fontId="2" fillId="0" borderId="0" xfId="0" applyNumberFormat="1" applyFont="1" applyAlignment="1">
      <alignment horizontal="center"/>
    </xf>
    <xf numFmtId="184" fontId="4" fillId="0" borderId="2" xfId="0" applyNumberFormat="1" applyFont="1" applyBorder="1" applyAlignment="1">
      <alignment horizontal="left" vertical="center"/>
    </xf>
    <xf numFmtId="184" fontId="2" fillId="0" borderId="0" xfId="0" applyNumberFormat="1" applyFont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9" fillId="0" borderId="1" xfId="2" applyFont="1" applyBorder="1" applyAlignment="1">
      <alignment horizontal="center"/>
    </xf>
  </cellXfs>
  <cellStyles count="3">
    <cellStyle name="百分比" xfId="1" builtinId="5"/>
    <cellStyle name="常规" xfId="0" builtinId="0"/>
    <cellStyle name="超链接" xfId="2" builtinId="8"/>
  </cellStyles>
  <dxfs count="0"/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7132224"/>
        <c:axId val="427132880"/>
      </c:barChart>
      <c:catAx>
        <c:axId val="427132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7132880"/>
        <c:crosses val="autoZero"/>
        <c:auto val="1"/>
        <c:lblAlgn val="ctr"/>
        <c:lblOffset val="100"/>
        <c:noMultiLvlLbl val="0"/>
      </c:catAx>
      <c:valAx>
        <c:axId val="42713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713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B531685-A5EE-4B6A-B13F-C18F38CC5815}">
  <sheetPr/>
  <sheetViews>
    <sheetView tabSelected="1" zoomScale="82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2</xdr:row>
          <xdr:rowOff>161925</xdr:rowOff>
        </xdr:from>
        <xdr:to>
          <xdr:col>12</xdr:col>
          <xdr:colOff>1304925</xdr:colOff>
          <xdr:row>4</xdr:row>
          <xdr:rowOff>85725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1</xdr:row>
          <xdr:rowOff>19050</xdr:rowOff>
        </xdr:from>
        <xdr:to>
          <xdr:col>12</xdr:col>
          <xdr:colOff>1304925</xdr:colOff>
          <xdr:row>2</xdr:row>
          <xdr:rowOff>123825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622BAB1-8A69-4C86-9915-D2696C954FF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7030A0"/>
  </sheetPr>
  <dimension ref="A1:R2144"/>
  <sheetViews>
    <sheetView showGridLines="0" zoomScaleNormal="100" workbookViewId="0">
      <pane xSplit="10" ySplit="1" topLeftCell="M2" activePane="bottomRight" state="frozen"/>
      <selection pane="topRight" activeCell="K1" sqref="K1"/>
      <selection pane="bottomLeft" activeCell="A2" sqref="A2"/>
      <selection pane="bottomRight" activeCell="C6" sqref="C6"/>
    </sheetView>
  </sheetViews>
  <sheetFormatPr defaultRowHeight="14.25" x14ac:dyDescent="0.2"/>
  <cols>
    <col min="1" max="1" width="4.75" style="1" bestFit="1" customWidth="1"/>
    <col min="2" max="2" width="8" style="7" bestFit="1" customWidth="1"/>
    <col min="3" max="3" width="32.125" style="43" bestFit="1" customWidth="1"/>
    <col min="4" max="4" width="8" style="29" bestFit="1" customWidth="1"/>
    <col min="5" max="5" width="8" style="1" bestFit="1" customWidth="1"/>
    <col min="6" max="6" width="13.125" style="1" bestFit="1" customWidth="1"/>
    <col min="7" max="7" width="8" style="1" bestFit="1" customWidth="1"/>
    <col min="8" max="8" width="11.375" style="1" bestFit="1" customWidth="1"/>
    <col min="9" max="9" width="13.125" style="64" bestFit="1" customWidth="1"/>
    <col min="10" max="10" width="20.625" style="11" customWidth="1"/>
    <col min="11" max="11" width="7.75" customWidth="1"/>
    <col min="12" max="12" width="6" customWidth="1"/>
    <col min="13" max="13" width="19.375" customWidth="1"/>
    <col min="14" max="14" width="7.5" style="1" bestFit="1" customWidth="1"/>
    <col min="15" max="15" width="13.875" style="1" bestFit="1" customWidth="1"/>
    <col min="16" max="16" width="6.875" style="7" customWidth="1"/>
    <col min="17" max="17" width="6.875" style="6" customWidth="1"/>
    <col min="18" max="18" width="7.875" style="6" customWidth="1"/>
  </cols>
  <sheetData>
    <row r="1" spans="1:18" ht="15" thickBot="1" x14ac:dyDescent="0.25">
      <c r="A1" s="9" t="s">
        <v>3642</v>
      </c>
      <c r="B1" s="8" t="s">
        <v>7603</v>
      </c>
      <c r="C1" s="9" t="s">
        <v>7592</v>
      </c>
      <c r="D1" s="44" t="s">
        <v>7604</v>
      </c>
      <c r="E1" s="9" t="s">
        <v>7594</v>
      </c>
      <c r="F1" s="9" t="s">
        <v>7598</v>
      </c>
      <c r="G1" s="8" t="s">
        <v>7596</v>
      </c>
      <c r="H1" s="53" t="s">
        <v>7600</v>
      </c>
      <c r="I1" s="63" t="s">
        <v>7602</v>
      </c>
      <c r="J1" s="9" t="s">
        <v>7636</v>
      </c>
      <c r="N1" s="8" t="s">
        <v>3405</v>
      </c>
      <c r="O1" s="8" t="s">
        <v>3406</v>
      </c>
      <c r="P1" s="8" t="s">
        <v>3407</v>
      </c>
    </row>
    <row r="2" spans="1:18" x14ac:dyDescent="0.2">
      <c r="A2" s="3"/>
      <c r="B2" s="4"/>
      <c r="C2" s="54"/>
      <c r="D2" s="51"/>
      <c r="E2" s="3"/>
      <c r="N2" s="12" t="s">
        <v>3404</v>
      </c>
      <c r="O2" s="35">
        <f>基本信息!$BB$1</f>
        <v>43629.646944444445</v>
      </c>
      <c r="P2" s="4">
        <f>COUNTA(基本信息!B:B)-1</f>
        <v>0</v>
      </c>
    </row>
    <row r="3" spans="1:18" x14ac:dyDescent="0.2">
      <c r="A3" s="3"/>
      <c r="B3" s="4"/>
      <c r="C3" s="54"/>
      <c r="D3" s="51"/>
      <c r="E3" s="3"/>
      <c r="N3" s="12" t="s">
        <v>3645</v>
      </c>
      <c r="O3" s="35">
        <v>43631.877164351848</v>
      </c>
      <c r="P3" s="4">
        <f>综合选股!AH2</f>
        <v>0</v>
      </c>
      <c r="Q3" s="32"/>
    </row>
    <row r="4" spans="1:18" x14ac:dyDescent="0.2">
      <c r="A4" s="3"/>
      <c r="B4" s="4"/>
      <c r="C4" s="54"/>
      <c r="D4" s="51"/>
      <c r="E4" s="3"/>
      <c r="N4" s="12"/>
      <c r="O4" s="20"/>
      <c r="P4" s="4"/>
    </row>
    <row r="5" spans="1:18" ht="15" thickBot="1" x14ac:dyDescent="0.25">
      <c r="A5" s="3"/>
      <c r="B5" s="4"/>
      <c r="C5" s="54"/>
      <c r="D5" s="51"/>
      <c r="E5" s="3"/>
      <c r="N5" s="67" t="s">
        <v>3644</v>
      </c>
      <c r="O5" s="67"/>
      <c r="P5" s="4"/>
    </row>
    <row r="6" spans="1:18" ht="15" thickTop="1" x14ac:dyDescent="0.2">
      <c r="A6" s="3"/>
      <c r="B6" s="4"/>
      <c r="C6" s="54"/>
      <c r="D6" s="51"/>
      <c r="E6" s="3"/>
      <c r="O6" s="36"/>
      <c r="P6" s="37"/>
      <c r="Q6" s="32"/>
    </row>
    <row r="7" spans="1:18" x14ac:dyDescent="0.2">
      <c r="A7" s="3"/>
      <c r="B7" s="4"/>
      <c r="C7" s="54"/>
      <c r="D7" s="51"/>
      <c r="E7" s="3"/>
      <c r="O7" s="35"/>
      <c r="P7" s="4"/>
      <c r="Q7" s="32"/>
    </row>
    <row r="8" spans="1:18" x14ac:dyDescent="0.2">
      <c r="A8" s="3"/>
      <c r="B8" s="4"/>
      <c r="C8" s="54"/>
      <c r="D8" s="51"/>
      <c r="E8" s="3"/>
      <c r="O8" s="20"/>
      <c r="P8" s="4"/>
    </row>
    <row r="9" spans="1:18" ht="15" thickBot="1" x14ac:dyDescent="0.25">
      <c r="A9" s="3"/>
      <c r="B9" s="4"/>
      <c r="C9" s="54"/>
      <c r="D9" s="51"/>
      <c r="E9" s="3"/>
      <c r="N9" s="8" t="s">
        <v>3632</v>
      </c>
      <c r="O9" s="8" t="s">
        <v>7637</v>
      </c>
      <c r="P9" s="34"/>
    </row>
    <row r="10" spans="1:18" x14ac:dyDescent="0.2">
      <c r="A10" s="3"/>
      <c r="B10" s="4"/>
      <c r="C10" s="54"/>
      <c r="D10" s="51"/>
      <c r="E10" s="3"/>
      <c r="O10" s="35"/>
      <c r="P10" s="34"/>
      <c r="Q10" s="32"/>
    </row>
    <row r="11" spans="1:18" x14ac:dyDescent="0.2">
      <c r="A11" s="3"/>
      <c r="B11" s="4"/>
      <c r="C11" s="54"/>
      <c r="D11" s="51"/>
      <c r="E11" s="3"/>
      <c r="O11" s="13"/>
      <c r="P11" s="34"/>
      <c r="R11"/>
    </row>
    <row r="12" spans="1:18" ht="15" thickBot="1" x14ac:dyDescent="0.25">
      <c r="A12" s="3"/>
      <c r="B12" s="4"/>
      <c r="C12" s="54"/>
      <c r="D12" s="51"/>
      <c r="E12" s="3"/>
      <c r="N12" s="8" t="s">
        <v>3628</v>
      </c>
      <c r="O12" s="8" t="s">
        <v>3630</v>
      </c>
      <c r="P12" s="8" t="s">
        <v>3629</v>
      </c>
      <c r="Q12" s="8" t="s">
        <v>3631</v>
      </c>
      <c r="R12"/>
    </row>
    <row r="13" spans="1:18" x14ac:dyDescent="0.2">
      <c r="A13" s="3"/>
      <c r="B13" s="4"/>
      <c r="C13" s="54"/>
      <c r="D13" s="51"/>
      <c r="E13" s="3"/>
      <c r="N13" s="1" t="s">
        <v>3639</v>
      </c>
      <c r="O13" s="10">
        <f>500/3383</f>
        <v>0.14779781259237362</v>
      </c>
      <c r="P13" s="7">
        <f>P2</f>
        <v>0</v>
      </c>
      <c r="Q13" s="62">
        <f>O13*P13/60</f>
        <v>0</v>
      </c>
      <c r="R13"/>
    </row>
    <row r="14" spans="1:18" x14ac:dyDescent="0.2">
      <c r="A14" s="3"/>
      <c r="B14" s="4"/>
      <c r="C14" s="54"/>
      <c r="D14" s="51"/>
      <c r="E14" s="3"/>
      <c r="N14" s="1" t="s">
        <v>3640</v>
      </c>
      <c r="O14" s="10">
        <f>17*60/3383</f>
        <v>0.30150753768844218</v>
      </c>
      <c r="P14" s="7">
        <f>P13</f>
        <v>0</v>
      </c>
      <c r="Q14" s="29">
        <f>O14*P14/60</f>
        <v>0</v>
      </c>
      <c r="R14"/>
    </row>
    <row r="15" spans="1:18" x14ac:dyDescent="0.2">
      <c r="A15" s="3"/>
      <c r="B15" s="4"/>
      <c r="C15" s="54"/>
      <c r="D15" s="51"/>
      <c r="E15" s="3"/>
      <c r="N15" s="1" t="s">
        <v>3641</v>
      </c>
      <c r="Q15" s="62">
        <f>SUM(Q13:Q14)</f>
        <v>0</v>
      </c>
      <c r="R15"/>
    </row>
    <row r="16" spans="1:18" x14ac:dyDescent="0.2">
      <c r="A16" s="3"/>
      <c r="B16" s="4"/>
      <c r="C16" s="54"/>
      <c r="D16" s="51"/>
      <c r="E16" s="3"/>
      <c r="Q16" s="1"/>
      <c r="R16"/>
    </row>
    <row r="17" spans="1:18" x14ac:dyDescent="0.2">
      <c r="A17" s="3"/>
      <c r="B17" s="4"/>
      <c r="C17" s="54"/>
      <c r="D17" s="51"/>
      <c r="E17" s="3"/>
      <c r="P17" s="4"/>
      <c r="Q17" s="1"/>
      <c r="R17"/>
    </row>
    <row r="18" spans="1:18" x14ac:dyDescent="0.2">
      <c r="A18" s="3"/>
      <c r="B18" s="4"/>
      <c r="C18" s="54"/>
      <c r="D18" s="51"/>
      <c r="E18" s="3"/>
      <c r="N18" s="33"/>
      <c r="P18" s="4"/>
      <c r="Q18" s="1"/>
      <c r="R18" s="1"/>
    </row>
    <row r="19" spans="1:18" x14ac:dyDescent="0.2">
      <c r="A19" s="3"/>
      <c r="B19" s="4"/>
      <c r="C19" s="54"/>
      <c r="D19" s="51"/>
      <c r="E19" s="3"/>
      <c r="N19"/>
      <c r="O19"/>
      <c r="P19"/>
      <c r="Q19"/>
      <c r="R19" s="1"/>
    </row>
    <row r="20" spans="1:18" x14ac:dyDescent="0.2">
      <c r="A20" s="3"/>
      <c r="B20" s="4"/>
      <c r="C20" s="54"/>
      <c r="D20" s="51"/>
      <c r="E20" s="3"/>
      <c r="N20"/>
      <c r="O20"/>
      <c r="P20"/>
      <c r="Q20"/>
      <c r="R20" s="1"/>
    </row>
    <row r="21" spans="1:18" x14ac:dyDescent="0.2">
      <c r="A21" s="3"/>
      <c r="B21" s="4"/>
      <c r="C21" s="54"/>
      <c r="D21" s="51"/>
      <c r="E21" s="3"/>
      <c r="N21"/>
      <c r="O21"/>
      <c r="P21"/>
      <c r="Q21"/>
      <c r="R21" s="1"/>
    </row>
    <row r="22" spans="1:18" x14ac:dyDescent="0.2">
      <c r="A22" s="3"/>
      <c r="B22" s="4"/>
      <c r="C22" s="54"/>
      <c r="D22" s="51"/>
      <c r="E22" s="3"/>
      <c r="N22"/>
      <c r="O22"/>
      <c r="P22"/>
      <c r="Q22"/>
      <c r="R22" s="1"/>
    </row>
    <row r="23" spans="1:18" x14ac:dyDescent="0.2">
      <c r="A23" s="3"/>
      <c r="B23" s="4"/>
      <c r="C23" s="54"/>
      <c r="D23" s="51"/>
      <c r="E23" s="3"/>
      <c r="N23"/>
      <c r="O23"/>
      <c r="P23"/>
      <c r="Q23"/>
      <c r="R23" s="1"/>
    </row>
    <row r="24" spans="1:18" x14ac:dyDescent="0.2">
      <c r="A24" s="3"/>
      <c r="B24" s="4"/>
      <c r="C24" s="54"/>
      <c r="D24" s="51"/>
      <c r="E24" s="3"/>
      <c r="N24"/>
      <c r="O24"/>
      <c r="P24"/>
      <c r="Q24"/>
      <c r="R24" s="1"/>
    </row>
    <row r="25" spans="1:18" x14ac:dyDescent="0.2">
      <c r="A25" s="3"/>
      <c r="B25" s="4"/>
      <c r="C25" s="54"/>
      <c r="D25" s="51"/>
      <c r="E25" s="3"/>
      <c r="N25"/>
      <c r="O25"/>
      <c r="P25"/>
      <c r="Q25"/>
      <c r="R25" s="1"/>
    </row>
    <row r="26" spans="1:18" x14ac:dyDescent="0.2">
      <c r="A26" s="3"/>
      <c r="B26" s="4"/>
      <c r="C26" s="54"/>
      <c r="D26" s="51"/>
      <c r="E26" s="3"/>
      <c r="P26" s="4"/>
      <c r="Q26" s="1"/>
      <c r="R26" s="1"/>
    </row>
    <row r="27" spans="1:18" x14ac:dyDescent="0.2">
      <c r="A27" s="3"/>
      <c r="B27" s="4"/>
      <c r="C27" s="54"/>
      <c r="D27" s="51"/>
      <c r="E27" s="3"/>
      <c r="P27" s="4"/>
      <c r="Q27" s="1"/>
      <c r="R27" s="1"/>
    </row>
    <row r="28" spans="1:18" x14ac:dyDescent="0.2">
      <c r="A28" s="3"/>
      <c r="B28" s="4"/>
      <c r="C28" s="54"/>
      <c r="D28" s="51"/>
      <c r="E28" s="3"/>
      <c r="P28" s="4"/>
      <c r="Q28" s="1"/>
      <c r="R28" s="1"/>
    </row>
    <row r="29" spans="1:18" x14ac:dyDescent="0.2">
      <c r="A29" s="3"/>
      <c r="B29" s="4"/>
      <c r="C29" s="54"/>
      <c r="D29" s="51"/>
      <c r="E29" s="3"/>
      <c r="P29" s="4"/>
      <c r="Q29" s="1"/>
      <c r="R29" s="1"/>
    </row>
    <row r="30" spans="1:18" x14ac:dyDescent="0.2">
      <c r="A30" s="3"/>
      <c r="B30" s="4"/>
      <c r="C30" s="54"/>
      <c r="D30" s="51"/>
      <c r="E30" s="3"/>
      <c r="P30" s="4"/>
      <c r="Q30" s="1"/>
      <c r="R30" s="1"/>
    </row>
    <row r="31" spans="1:18" x14ac:dyDescent="0.2">
      <c r="A31" s="3"/>
      <c r="B31" s="4"/>
      <c r="C31" s="54"/>
      <c r="D31" s="51"/>
      <c r="E31" s="3"/>
      <c r="P31" s="4"/>
    </row>
    <row r="32" spans="1:18" x14ac:dyDescent="0.2">
      <c r="A32" s="3"/>
      <c r="B32" s="4"/>
      <c r="C32" s="54"/>
      <c r="D32" s="51"/>
      <c r="E32" s="3"/>
      <c r="P32" s="4"/>
    </row>
    <row r="33" spans="1:16" x14ac:dyDescent="0.2">
      <c r="A33" s="3"/>
      <c r="B33" s="4"/>
      <c r="C33" s="54"/>
      <c r="D33" s="51"/>
      <c r="E33" s="3"/>
      <c r="P33" s="4"/>
    </row>
    <row r="34" spans="1:16" x14ac:dyDescent="0.2">
      <c r="A34" s="3"/>
      <c r="B34" s="4"/>
      <c r="C34" s="54"/>
      <c r="D34" s="51"/>
      <c r="E34" s="3"/>
      <c r="P34" s="4"/>
    </row>
    <row r="35" spans="1:16" x14ac:dyDescent="0.2">
      <c r="A35" s="3"/>
      <c r="B35" s="4"/>
      <c r="C35" s="54"/>
      <c r="D35" s="51"/>
      <c r="E35" s="3"/>
      <c r="P35" s="4"/>
    </row>
    <row r="36" spans="1:16" x14ac:dyDescent="0.2">
      <c r="A36" s="3"/>
      <c r="B36" s="4"/>
      <c r="C36" s="54"/>
      <c r="D36" s="51"/>
      <c r="E36" s="3"/>
      <c r="P36" s="4"/>
    </row>
    <row r="37" spans="1:16" x14ac:dyDescent="0.2">
      <c r="A37" s="3"/>
      <c r="B37" s="4"/>
      <c r="C37" s="54"/>
      <c r="D37" s="51"/>
      <c r="E37" s="3"/>
      <c r="P37" s="4"/>
    </row>
    <row r="38" spans="1:16" x14ac:dyDescent="0.2">
      <c r="A38" s="3"/>
      <c r="B38" s="4"/>
      <c r="C38" s="54"/>
      <c r="D38" s="51"/>
      <c r="E38" s="3"/>
      <c r="P38" s="4"/>
    </row>
    <row r="39" spans="1:16" x14ac:dyDescent="0.2">
      <c r="A39" s="3"/>
      <c r="B39" s="4"/>
      <c r="C39" s="54"/>
      <c r="D39" s="51"/>
      <c r="E39" s="3"/>
      <c r="P39" s="4"/>
    </row>
    <row r="40" spans="1:16" x14ac:dyDescent="0.2">
      <c r="A40" s="3"/>
      <c r="B40" s="4"/>
      <c r="C40" s="54"/>
      <c r="D40" s="51"/>
      <c r="E40" s="3"/>
      <c r="P40" s="4"/>
    </row>
    <row r="41" spans="1:16" x14ac:dyDescent="0.2">
      <c r="A41" s="3"/>
      <c r="B41" s="4"/>
      <c r="C41" s="54"/>
      <c r="D41" s="51"/>
      <c r="E41" s="3"/>
      <c r="P41" s="4"/>
    </row>
    <row r="42" spans="1:16" x14ac:dyDescent="0.2">
      <c r="A42" s="3"/>
      <c r="B42" s="4"/>
      <c r="C42" s="54"/>
      <c r="D42" s="51"/>
      <c r="E42" s="3"/>
      <c r="P42" s="4"/>
    </row>
    <row r="43" spans="1:16" x14ac:dyDescent="0.2">
      <c r="A43" s="3"/>
      <c r="B43" s="4"/>
      <c r="C43" s="54"/>
      <c r="D43" s="51"/>
      <c r="E43" s="3"/>
      <c r="P43" s="4"/>
    </row>
    <row r="44" spans="1:16" x14ac:dyDescent="0.2">
      <c r="A44" s="3"/>
      <c r="B44" s="4"/>
      <c r="C44" s="54"/>
      <c r="D44" s="51"/>
      <c r="E44" s="3"/>
      <c r="P44" s="4"/>
    </row>
    <row r="45" spans="1:16" x14ac:dyDescent="0.2">
      <c r="A45" s="3"/>
      <c r="B45" s="4"/>
      <c r="C45" s="54"/>
      <c r="D45" s="51"/>
      <c r="E45" s="3"/>
      <c r="P45" s="4"/>
    </row>
    <row r="46" spans="1:16" x14ac:dyDescent="0.2">
      <c r="A46" s="3"/>
      <c r="B46" s="4"/>
      <c r="C46" s="54"/>
      <c r="D46" s="51"/>
      <c r="E46" s="3"/>
      <c r="P46" s="4"/>
    </row>
    <row r="47" spans="1:16" x14ac:dyDescent="0.2">
      <c r="A47" s="3"/>
      <c r="B47" s="4"/>
      <c r="C47" s="54"/>
      <c r="D47" s="51"/>
      <c r="E47" s="3"/>
      <c r="P47" s="4"/>
    </row>
    <row r="48" spans="1:16" x14ac:dyDescent="0.2">
      <c r="A48" s="3"/>
      <c r="B48" s="15"/>
      <c r="C48" s="55"/>
      <c r="D48" s="52"/>
      <c r="E48" s="16"/>
      <c r="P48" s="4"/>
    </row>
    <row r="49" spans="1:16" x14ac:dyDescent="0.2">
      <c r="A49" s="3"/>
      <c r="B49" s="4"/>
      <c r="C49" s="54"/>
      <c r="D49" s="51"/>
      <c r="E49" s="3"/>
      <c r="P49" s="4"/>
    </row>
    <row r="50" spans="1:16" x14ac:dyDescent="0.2">
      <c r="A50" s="3"/>
      <c r="B50" s="4"/>
      <c r="C50" s="54"/>
      <c r="D50" s="51"/>
      <c r="E50" s="3"/>
      <c r="P50" s="4"/>
    </row>
    <row r="51" spans="1:16" x14ac:dyDescent="0.2">
      <c r="A51" s="3"/>
      <c r="B51" s="4"/>
      <c r="C51" s="54"/>
      <c r="D51" s="51"/>
      <c r="E51" s="3"/>
      <c r="P51" s="4"/>
    </row>
    <row r="52" spans="1:16" x14ac:dyDescent="0.2">
      <c r="A52" s="3"/>
      <c r="B52" s="4"/>
      <c r="C52" s="54"/>
      <c r="D52" s="51"/>
      <c r="E52" s="3"/>
      <c r="P52" s="4"/>
    </row>
    <row r="53" spans="1:16" x14ac:dyDescent="0.2">
      <c r="A53" s="3"/>
      <c r="B53" s="4"/>
      <c r="C53" s="54"/>
      <c r="D53" s="51"/>
      <c r="E53" s="3"/>
      <c r="P53" s="4"/>
    </row>
    <row r="54" spans="1:16" x14ac:dyDescent="0.2">
      <c r="A54" s="3"/>
      <c r="B54" s="4"/>
      <c r="C54" s="54"/>
      <c r="D54" s="51"/>
      <c r="E54" s="3"/>
      <c r="P54" s="4"/>
    </row>
    <row r="55" spans="1:16" x14ac:dyDescent="0.2">
      <c r="A55" s="3"/>
      <c r="B55" s="4"/>
      <c r="C55" s="54"/>
      <c r="D55" s="51"/>
      <c r="E55" s="3"/>
      <c r="P55" s="4"/>
    </row>
    <row r="56" spans="1:16" x14ac:dyDescent="0.2">
      <c r="A56" s="3"/>
      <c r="B56" s="4"/>
      <c r="C56" s="54"/>
      <c r="D56" s="51"/>
      <c r="E56" s="3"/>
      <c r="P56" s="4"/>
    </row>
    <row r="57" spans="1:16" x14ac:dyDescent="0.2">
      <c r="A57" s="3"/>
      <c r="B57" s="4"/>
      <c r="C57" s="54"/>
      <c r="D57" s="51"/>
      <c r="E57" s="3"/>
      <c r="P57" s="4"/>
    </row>
    <row r="58" spans="1:16" x14ac:dyDescent="0.2">
      <c r="A58" s="3"/>
      <c r="B58" s="4"/>
      <c r="C58" s="54"/>
      <c r="D58" s="51"/>
      <c r="E58" s="3"/>
      <c r="P58" s="4"/>
    </row>
    <row r="59" spans="1:16" x14ac:dyDescent="0.2">
      <c r="A59" s="3"/>
      <c r="B59" s="4"/>
      <c r="C59" s="54"/>
      <c r="D59" s="51"/>
      <c r="E59" s="3"/>
      <c r="P59" s="4"/>
    </row>
    <row r="60" spans="1:16" x14ac:dyDescent="0.2">
      <c r="A60" s="3"/>
      <c r="B60" s="4"/>
      <c r="C60" s="54"/>
      <c r="D60" s="51"/>
      <c r="E60" s="3"/>
      <c r="P60" s="4"/>
    </row>
    <row r="61" spans="1:16" x14ac:dyDescent="0.2">
      <c r="A61" s="3"/>
      <c r="B61" s="4"/>
      <c r="C61" s="54"/>
      <c r="D61" s="51"/>
      <c r="E61" s="3"/>
      <c r="P61" s="4"/>
    </row>
    <row r="62" spans="1:16" x14ac:dyDescent="0.2">
      <c r="A62" s="3"/>
      <c r="B62" s="4"/>
      <c r="C62" s="54"/>
      <c r="D62" s="51"/>
      <c r="E62" s="3"/>
      <c r="P62" s="4"/>
    </row>
    <row r="63" spans="1:16" x14ac:dyDescent="0.2">
      <c r="A63" s="3"/>
      <c r="B63" s="4"/>
      <c r="C63" s="54"/>
      <c r="D63" s="51"/>
      <c r="E63" s="3"/>
      <c r="P63" s="4"/>
    </row>
    <row r="64" spans="1:16" x14ac:dyDescent="0.2">
      <c r="A64" s="3"/>
      <c r="B64" s="4"/>
      <c r="C64" s="54"/>
      <c r="D64" s="51"/>
      <c r="E64" s="3"/>
      <c r="P64" s="4"/>
    </row>
    <row r="65" spans="1:16" x14ac:dyDescent="0.2">
      <c r="A65" s="3"/>
      <c r="B65" s="4"/>
      <c r="C65" s="54"/>
      <c r="D65" s="51"/>
      <c r="E65" s="3"/>
      <c r="P65" s="4"/>
    </row>
    <row r="66" spans="1:16" x14ac:dyDescent="0.2">
      <c r="A66" s="3"/>
      <c r="B66" s="4"/>
      <c r="C66" s="54"/>
      <c r="D66" s="51"/>
      <c r="E66" s="3"/>
      <c r="P66" s="4"/>
    </row>
    <row r="67" spans="1:16" x14ac:dyDescent="0.2">
      <c r="A67" s="3"/>
      <c r="B67" s="4"/>
      <c r="C67" s="54"/>
      <c r="D67" s="51"/>
      <c r="E67" s="3"/>
      <c r="P67" s="4"/>
    </row>
    <row r="68" spans="1:16" x14ac:dyDescent="0.2">
      <c r="A68" s="3"/>
      <c r="B68" s="4"/>
      <c r="C68" s="54"/>
      <c r="D68" s="51"/>
      <c r="E68" s="3"/>
      <c r="P68" s="4"/>
    </row>
    <row r="69" spans="1:16" x14ac:dyDescent="0.2">
      <c r="A69" s="3"/>
      <c r="B69" s="4"/>
      <c r="C69" s="54"/>
      <c r="D69" s="51"/>
      <c r="E69" s="3"/>
      <c r="P69" s="4"/>
    </row>
    <row r="70" spans="1:16" x14ac:dyDescent="0.2">
      <c r="A70" s="3"/>
      <c r="B70" s="4"/>
      <c r="C70" s="54"/>
      <c r="D70" s="51"/>
      <c r="E70" s="3"/>
      <c r="P70" s="4"/>
    </row>
    <row r="71" spans="1:16" x14ac:dyDescent="0.2">
      <c r="A71" s="3"/>
      <c r="B71" s="4"/>
      <c r="C71" s="54"/>
      <c r="D71" s="51"/>
      <c r="E71" s="3"/>
      <c r="P71" s="4"/>
    </row>
    <row r="72" spans="1:16" x14ac:dyDescent="0.2">
      <c r="A72" s="3"/>
      <c r="B72" s="4"/>
      <c r="C72" s="54"/>
      <c r="D72" s="51"/>
      <c r="E72" s="3"/>
      <c r="P72" s="4"/>
    </row>
    <row r="73" spans="1:16" x14ac:dyDescent="0.2">
      <c r="A73" s="3"/>
      <c r="B73" s="4"/>
      <c r="C73" s="54"/>
      <c r="D73" s="51"/>
      <c r="E73" s="3"/>
      <c r="P73" s="4"/>
    </row>
    <row r="74" spans="1:16" x14ac:dyDescent="0.2">
      <c r="A74" s="3"/>
      <c r="B74" s="4"/>
      <c r="C74" s="54"/>
      <c r="D74" s="51"/>
      <c r="E74" s="3"/>
      <c r="P74" s="4"/>
    </row>
    <row r="75" spans="1:16" x14ac:dyDescent="0.2">
      <c r="A75" s="3"/>
      <c r="B75" s="4"/>
      <c r="C75" s="54"/>
      <c r="D75" s="51"/>
      <c r="E75" s="3"/>
      <c r="P75" s="4"/>
    </row>
    <row r="76" spans="1:16" x14ac:dyDescent="0.2">
      <c r="A76" s="3"/>
      <c r="B76" s="4"/>
      <c r="C76" s="54"/>
      <c r="D76" s="51"/>
      <c r="E76" s="3"/>
      <c r="P76" s="4"/>
    </row>
    <row r="77" spans="1:16" x14ac:dyDescent="0.2">
      <c r="A77" s="3"/>
      <c r="B77" s="4"/>
      <c r="C77" s="54"/>
      <c r="D77" s="51"/>
      <c r="E77" s="3"/>
      <c r="P77" s="4"/>
    </row>
    <row r="78" spans="1:16" x14ac:dyDescent="0.2">
      <c r="A78" s="3"/>
      <c r="B78" s="4"/>
      <c r="C78" s="54"/>
      <c r="D78" s="51"/>
      <c r="E78" s="3"/>
      <c r="P78" s="4"/>
    </row>
    <row r="79" spans="1:16" x14ac:dyDescent="0.2">
      <c r="A79" s="3"/>
      <c r="B79" s="4"/>
      <c r="C79" s="54"/>
      <c r="D79" s="51"/>
      <c r="E79" s="3"/>
      <c r="P79" s="4"/>
    </row>
    <row r="80" spans="1:16" x14ac:dyDescent="0.2">
      <c r="A80" s="3"/>
      <c r="B80" s="4"/>
      <c r="C80" s="54"/>
      <c r="D80" s="51"/>
      <c r="E80" s="3"/>
      <c r="P80" s="4"/>
    </row>
    <row r="81" spans="1:16" x14ac:dyDescent="0.2">
      <c r="A81" s="3"/>
      <c r="B81" s="4"/>
      <c r="C81" s="54"/>
      <c r="D81" s="51"/>
      <c r="E81" s="3"/>
      <c r="P81" s="4"/>
    </row>
    <row r="82" spans="1:16" x14ac:dyDescent="0.2">
      <c r="A82" s="3"/>
      <c r="B82" s="4"/>
      <c r="C82" s="54"/>
      <c r="D82" s="51"/>
      <c r="E82" s="3"/>
      <c r="P82" s="4"/>
    </row>
    <row r="83" spans="1:16" x14ac:dyDescent="0.2">
      <c r="A83" s="3"/>
      <c r="B83" s="4"/>
      <c r="C83" s="54"/>
      <c r="D83" s="51"/>
      <c r="E83" s="3"/>
      <c r="P83" s="4"/>
    </row>
    <row r="84" spans="1:16" x14ac:dyDescent="0.2">
      <c r="A84" s="3"/>
      <c r="B84" s="4"/>
      <c r="C84" s="54"/>
      <c r="D84" s="51"/>
      <c r="E84" s="3"/>
      <c r="P84" s="4"/>
    </row>
    <row r="85" spans="1:16" x14ac:dyDescent="0.2">
      <c r="A85" s="3"/>
      <c r="B85" s="4"/>
      <c r="C85" s="54"/>
      <c r="D85" s="51"/>
      <c r="E85" s="3"/>
      <c r="P85" s="4"/>
    </row>
    <row r="86" spans="1:16" x14ac:dyDescent="0.2">
      <c r="A86" s="3"/>
      <c r="B86" s="4"/>
      <c r="C86" s="54"/>
      <c r="D86" s="51"/>
      <c r="E86" s="3"/>
      <c r="P86" s="4"/>
    </row>
    <row r="87" spans="1:16" x14ac:dyDescent="0.2">
      <c r="A87" s="3"/>
      <c r="B87" s="4"/>
      <c r="C87" s="54"/>
      <c r="D87" s="51"/>
      <c r="E87" s="3"/>
      <c r="P87" s="4"/>
    </row>
    <row r="88" spans="1:16" x14ac:dyDescent="0.2">
      <c r="A88" s="3"/>
      <c r="B88" s="4"/>
      <c r="C88" s="54"/>
      <c r="D88" s="51"/>
      <c r="E88" s="3"/>
      <c r="P88" s="4"/>
    </row>
    <row r="89" spans="1:16" x14ac:dyDescent="0.2">
      <c r="A89" s="3"/>
      <c r="B89" s="4"/>
      <c r="C89" s="54"/>
      <c r="D89" s="51"/>
      <c r="E89" s="3"/>
      <c r="P89" s="4"/>
    </row>
    <row r="90" spans="1:16" x14ac:dyDescent="0.2">
      <c r="A90" s="3"/>
      <c r="B90" s="4"/>
      <c r="C90" s="54"/>
      <c r="D90" s="51"/>
      <c r="E90" s="3"/>
      <c r="P90" s="4"/>
    </row>
    <row r="91" spans="1:16" x14ac:dyDescent="0.2">
      <c r="A91" s="3"/>
      <c r="B91" s="4"/>
      <c r="C91" s="54"/>
      <c r="D91" s="51"/>
      <c r="E91" s="3"/>
      <c r="P91" s="4"/>
    </row>
    <row r="92" spans="1:16" x14ac:dyDescent="0.2">
      <c r="A92" s="3"/>
      <c r="B92" s="4"/>
      <c r="C92" s="54"/>
      <c r="D92" s="51"/>
      <c r="E92" s="3"/>
      <c r="P92" s="4"/>
    </row>
    <row r="93" spans="1:16" x14ac:dyDescent="0.2">
      <c r="A93" s="3"/>
      <c r="B93" s="4"/>
      <c r="C93" s="54"/>
      <c r="D93" s="51"/>
      <c r="E93" s="3"/>
      <c r="P93" s="4"/>
    </row>
    <row r="94" spans="1:16" x14ac:dyDescent="0.2">
      <c r="A94" s="3"/>
      <c r="B94" s="4"/>
      <c r="C94" s="54"/>
      <c r="D94" s="51"/>
      <c r="E94" s="3"/>
      <c r="P94" s="4"/>
    </row>
    <row r="95" spans="1:16" x14ac:dyDescent="0.2">
      <c r="A95" s="3"/>
      <c r="B95" s="4"/>
      <c r="C95" s="54"/>
      <c r="D95" s="51"/>
      <c r="E95" s="3"/>
      <c r="P95" s="4"/>
    </row>
    <row r="96" spans="1:16" x14ac:dyDescent="0.2">
      <c r="A96" s="3"/>
      <c r="B96" s="4"/>
      <c r="C96" s="54"/>
      <c r="D96" s="51"/>
      <c r="E96" s="3"/>
      <c r="P96" s="4"/>
    </row>
    <row r="97" spans="1:16" x14ac:dyDescent="0.2">
      <c r="A97" s="3"/>
      <c r="B97" s="4"/>
      <c r="C97" s="54"/>
      <c r="D97" s="51"/>
      <c r="E97" s="3"/>
      <c r="P97" s="4"/>
    </row>
    <row r="98" spans="1:16" x14ac:dyDescent="0.2">
      <c r="A98" s="3"/>
      <c r="B98" s="4"/>
      <c r="C98" s="54"/>
      <c r="D98" s="51"/>
      <c r="E98" s="3"/>
      <c r="P98" s="4"/>
    </row>
    <row r="99" spans="1:16" x14ac:dyDescent="0.2">
      <c r="A99" s="3"/>
      <c r="B99" s="4"/>
      <c r="C99" s="54"/>
      <c r="D99" s="51"/>
      <c r="E99" s="3"/>
      <c r="P99" s="4"/>
    </row>
    <row r="100" spans="1:16" x14ac:dyDescent="0.2">
      <c r="A100" s="3"/>
      <c r="B100" s="4"/>
      <c r="C100" s="54"/>
      <c r="D100" s="51"/>
      <c r="E100" s="3"/>
      <c r="P100" s="4"/>
    </row>
    <row r="101" spans="1:16" x14ac:dyDescent="0.2">
      <c r="A101" s="3"/>
      <c r="B101" s="4"/>
      <c r="C101" s="54"/>
      <c r="D101" s="51"/>
      <c r="E101" s="3"/>
      <c r="P101" s="4"/>
    </row>
    <row r="102" spans="1:16" x14ac:dyDescent="0.2">
      <c r="A102" s="3"/>
      <c r="B102" s="4"/>
      <c r="C102" s="54"/>
      <c r="D102" s="51"/>
      <c r="E102" s="3"/>
      <c r="P102" s="4"/>
    </row>
    <row r="103" spans="1:16" x14ac:dyDescent="0.2">
      <c r="A103" s="3"/>
      <c r="B103" s="4"/>
      <c r="C103" s="54"/>
      <c r="D103" s="51"/>
      <c r="E103" s="3"/>
      <c r="P103" s="4"/>
    </row>
    <row r="104" spans="1:16" x14ac:dyDescent="0.2">
      <c r="A104" s="3"/>
      <c r="B104" s="4"/>
      <c r="C104" s="54"/>
      <c r="D104" s="51"/>
      <c r="E104" s="3"/>
      <c r="P104" s="4"/>
    </row>
    <row r="105" spans="1:16" x14ac:dyDescent="0.2">
      <c r="A105" s="3"/>
      <c r="B105" s="4"/>
      <c r="C105" s="54"/>
      <c r="D105" s="51"/>
      <c r="E105" s="3"/>
      <c r="P105" s="4"/>
    </row>
    <row r="106" spans="1:16" x14ac:dyDescent="0.2">
      <c r="A106" s="3"/>
      <c r="B106" s="4"/>
      <c r="C106" s="54"/>
      <c r="D106" s="51"/>
      <c r="E106" s="3"/>
      <c r="P106" s="4"/>
    </row>
    <row r="107" spans="1:16" x14ac:dyDescent="0.2">
      <c r="A107" s="3"/>
      <c r="B107" s="4"/>
      <c r="C107" s="54"/>
      <c r="D107" s="51"/>
      <c r="E107" s="3"/>
      <c r="P107" s="4"/>
    </row>
    <row r="108" spans="1:16" x14ac:dyDescent="0.2">
      <c r="A108" s="3"/>
      <c r="B108" s="4"/>
      <c r="C108" s="54"/>
      <c r="D108" s="51"/>
      <c r="E108" s="3"/>
      <c r="P108" s="4"/>
    </row>
    <row r="109" spans="1:16" x14ac:dyDescent="0.2">
      <c r="A109" s="3"/>
      <c r="B109" s="4"/>
      <c r="C109" s="54"/>
      <c r="D109" s="51"/>
      <c r="E109" s="3"/>
      <c r="P109" s="4"/>
    </row>
    <row r="110" spans="1:16" x14ac:dyDescent="0.2">
      <c r="A110" s="3"/>
      <c r="B110" s="4"/>
      <c r="C110" s="54"/>
      <c r="D110" s="51"/>
      <c r="E110" s="3"/>
      <c r="P110" s="4"/>
    </row>
    <row r="111" spans="1:16" x14ac:dyDescent="0.2">
      <c r="A111" s="3"/>
      <c r="B111" s="4"/>
      <c r="C111" s="54"/>
      <c r="D111" s="51"/>
      <c r="E111" s="3"/>
      <c r="P111" s="4"/>
    </row>
    <row r="112" spans="1:16" x14ac:dyDescent="0.2">
      <c r="A112" s="3"/>
      <c r="B112" s="4"/>
      <c r="C112" s="54"/>
      <c r="D112" s="51"/>
      <c r="E112" s="3"/>
      <c r="P112" s="4"/>
    </row>
    <row r="113" spans="1:16" x14ac:dyDescent="0.2">
      <c r="A113" s="3"/>
      <c r="B113" s="4"/>
      <c r="C113" s="54"/>
      <c r="D113" s="51"/>
      <c r="E113" s="3"/>
      <c r="P113" s="4"/>
    </row>
    <row r="114" spans="1:16" x14ac:dyDescent="0.2">
      <c r="A114" s="3"/>
      <c r="B114" s="4"/>
      <c r="C114" s="54"/>
      <c r="D114" s="51"/>
      <c r="E114" s="3"/>
      <c r="P114" s="4"/>
    </row>
    <row r="115" spans="1:16" x14ac:dyDescent="0.2">
      <c r="A115" s="3"/>
      <c r="B115" s="4"/>
      <c r="C115" s="54"/>
      <c r="D115" s="51"/>
      <c r="E115" s="3"/>
      <c r="P115" s="4"/>
    </row>
    <row r="116" spans="1:16" x14ac:dyDescent="0.2">
      <c r="A116" s="3"/>
      <c r="B116" s="4"/>
      <c r="C116" s="54"/>
      <c r="D116" s="51"/>
      <c r="E116" s="3"/>
      <c r="P116" s="4"/>
    </row>
    <row r="117" spans="1:16" x14ac:dyDescent="0.2">
      <c r="A117" s="3"/>
      <c r="B117" s="4"/>
      <c r="C117" s="54"/>
      <c r="D117" s="51"/>
      <c r="E117" s="3"/>
      <c r="P117" s="4"/>
    </row>
    <row r="118" spans="1:16" x14ac:dyDescent="0.2">
      <c r="A118" s="3"/>
      <c r="B118" s="4"/>
      <c r="C118" s="54"/>
      <c r="D118" s="51"/>
      <c r="E118" s="3"/>
      <c r="P118" s="4"/>
    </row>
    <row r="119" spans="1:16" x14ac:dyDescent="0.2">
      <c r="A119" s="3"/>
      <c r="B119" s="4"/>
      <c r="C119" s="54"/>
      <c r="D119" s="51"/>
      <c r="E119" s="3"/>
      <c r="P119" s="4"/>
    </row>
    <row r="120" spans="1:16" x14ac:dyDescent="0.2">
      <c r="A120" s="3"/>
      <c r="B120" s="4"/>
      <c r="C120" s="54"/>
      <c r="D120" s="51"/>
      <c r="E120" s="3"/>
      <c r="P120" s="4"/>
    </row>
    <row r="121" spans="1:16" x14ac:dyDescent="0.2">
      <c r="A121" s="3"/>
      <c r="B121" s="4"/>
      <c r="C121" s="54"/>
      <c r="D121" s="51"/>
      <c r="E121" s="3"/>
      <c r="P121" s="4"/>
    </row>
    <row r="122" spans="1:16" x14ac:dyDescent="0.2">
      <c r="A122" s="3"/>
      <c r="B122" s="4"/>
      <c r="C122" s="54"/>
      <c r="D122" s="51"/>
      <c r="E122" s="3"/>
      <c r="P122" s="4"/>
    </row>
    <row r="123" spans="1:16" x14ac:dyDescent="0.2">
      <c r="A123" s="3"/>
      <c r="B123" s="4"/>
      <c r="C123" s="54"/>
      <c r="D123" s="51"/>
      <c r="E123" s="3"/>
      <c r="P123" s="4"/>
    </row>
    <row r="124" spans="1:16" x14ac:dyDescent="0.2">
      <c r="A124" s="3"/>
      <c r="B124" s="4"/>
      <c r="C124" s="54"/>
      <c r="D124" s="51"/>
      <c r="E124" s="3"/>
      <c r="P124" s="4"/>
    </row>
    <row r="125" spans="1:16" x14ac:dyDescent="0.2">
      <c r="A125" s="3"/>
      <c r="B125" s="4"/>
      <c r="C125" s="54"/>
      <c r="D125" s="51"/>
      <c r="E125" s="3"/>
      <c r="P125" s="4"/>
    </row>
    <row r="126" spans="1:16" x14ac:dyDescent="0.2">
      <c r="A126" s="3"/>
      <c r="B126" s="4"/>
      <c r="C126" s="54"/>
      <c r="D126" s="51"/>
      <c r="E126" s="3"/>
      <c r="P126" s="4"/>
    </row>
    <row r="127" spans="1:16" x14ac:dyDescent="0.2">
      <c r="A127" s="3"/>
      <c r="B127" s="4"/>
      <c r="C127" s="54"/>
      <c r="D127" s="51"/>
      <c r="E127" s="3"/>
      <c r="P127" s="4"/>
    </row>
    <row r="128" spans="1:16" x14ac:dyDescent="0.2">
      <c r="A128" s="3"/>
      <c r="B128" s="4"/>
      <c r="C128" s="54"/>
      <c r="D128" s="51"/>
      <c r="E128" s="3"/>
      <c r="P128" s="4"/>
    </row>
    <row r="129" spans="1:16" x14ac:dyDescent="0.2">
      <c r="A129" s="3"/>
      <c r="B129" s="4"/>
      <c r="C129" s="54"/>
      <c r="D129" s="51"/>
      <c r="E129" s="3"/>
      <c r="P129" s="4"/>
    </row>
    <row r="130" spans="1:16" x14ac:dyDescent="0.2">
      <c r="A130" s="3"/>
      <c r="B130" s="4"/>
      <c r="C130" s="54"/>
      <c r="D130" s="51"/>
      <c r="E130" s="3"/>
      <c r="P130" s="4"/>
    </row>
    <row r="131" spans="1:16" x14ac:dyDescent="0.2">
      <c r="A131" s="3"/>
      <c r="B131" s="4"/>
      <c r="C131" s="54"/>
      <c r="D131" s="51"/>
      <c r="E131" s="3"/>
      <c r="P131" s="4"/>
    </row>
    <row r="132" spans="1:16" x14ac:dyDescent="0.2">
      <c r="A132" s="3"/>
      <c r="B132" s="4"/>
      <c r="C132" s="54"/>
      <c r="D132" s="51"/>
      <c r="E132" s="3"/>
      <c r="P132" s="4"/>
    </row>
    <row r="133" spans="1:16" x14ac:dyDescent="0.2">
      <c r="A133" s="3"/>
      <c r="B133" s="4"/>
      <c r="C133" s="54"/>
      <c r="D133" s="51"/>
      <c r="E133" s="3"/>
      <c r="P133" s="4"/>
    </row>
    <row r="134" spans="1:16" x14ac:dyDescent="0.2">
      <c r="A134" s="3"/>
      <c r="B134" s="4"/>
      <c r="C134" s="54"/>
      <c r="D134" s="51"/>
      <c r="E134" s="3"/>
      <c r="P134" s="4"/>
    </row>
    <row r="135" spans="1:16" x14ac:dyDescent="0.2">
      <c r="A135" s="3"/>
      <c r="B135" s="4"/>
      <c r="C135" s="54"/>
      <c r="D135" s="51"/>
      <c r="E135" s="3"/>
      <c r="P135" s="4"/>
    </row>
    <row r="136" spans="1:16" x14ac:dyDescent="0.2">
      <c r="A136" s="3"/>
      <c r="B136" s="4"/>
      <c r="C136" s="54"/>
      <c r="D136" s="51"/>
      <c r="E136" s="3"/>
      <c r="P136" s="4"/>
    </row>
    <row r="137" spans="1:16" x14ac:dyDescent="0.2">
      <c r="A137" s="3"/>
      <c r="B137" s="4"/>
      <c r="C137" s="54"/>
      <c r="D137" s="51"/>
      <c r="E137" s="3"/>
      <c r="P137" s="4"/>
    </row>
    <row r="138" spans="1:16" x14ac:dyDescent="0.2">
      <c r="A138" s="3"/>
      <c r="B138" s="4"/>
      <c r="C138" s="54"/>
      <c r="D138" s="51"/>
      <c r="E138" s="3"/>
      <c r="P138" s="4"/>
    </row>
    <row r="139" spans="1:16" x14ac:dyDescent="0.2">
      <c r="A139" s="3"/>
      <c r="B139" s="4"/>
      <c r="C139" s="54"/>
      <c r="D139" s="51"/>
      <c r="E139" s="3"/>
      <c r="P139" s="4"/>
    </row>
    <row r="140" spans="1:16" x14ac:dyDescent="0.2">
      <c r="A140" s="3"/>
      <c r="B140" s="4"/>
      <c r="C140" s="54"/>
      <c r="D140" s="51"/>
      <c r="E140" s="3"/>
      <c r="P140" s="4"/>
    </row>
    <row r="141" spans="1:16" x14ac:dyDescent="0.2">
      <c r="A141" s="3"/>
      <c r="B141" s="4"/>
      <c r="C141" s="54"/>
      <c r="D141" s="51"/>
      <c r="E141" s="3"/>
      <c r="P141" s="4"/>
    </row>
    <row r="142" spans="1:16" x14ac:dyDescent="0.2">
      <c r="A142" s="3"/>
      <c r="B142" s="4"/>
      <c r="C142" s="54"/>
      <c r="D142" s="51"/>
      <c r="E142" s="3"/>
      <c r="P142" s="4"/>
    </row>
    <row r="143" spans="1:16" x14ac:dyDescent="0.2">
      <c r="A143" s="3"/>
      <c r="B143" s="4"/>
      <c r="C143" s="54"/>
      <c r="D143" s="51"/>
      <c r="E143" s="3"/>
      <c r="P143" s="4"/>
    </row>
    <row r="144" spans="1:16" x14ac:dyDescent="0.2">
      <c r="A144" s="3"/>
      <c r="B144" s="4"/>
      <c r="C144" s="54"/>
      <c r="D144" s="51"/>
      <c r="E144" s="3"/>
      <c r="P144" s="4"/>
    </row>
    <row r="145" spans="1:16" x14ac:dyDescent="0.2">
      <c r="A145" s="3"/>
      <c r="B145" s="4"/>
      <c r="C145" s="54"/>
      <c r="D145" s="51"/>
      <c r="E145" s="3"/>
      <c r="P145" s="4"/>
    </row>
    <row r="146" spans="1:16" x14ac:dyDescent="0.2">
      <c r="A146" s="3"/>
      <c r="B146" s="4"/>
      <c r="C146" s="54"/>
      <c r="D146" s="51"/>
      <c r="E146" s="3"/>
      <c r="P146" s="4"/>
    </row>
    <row r="147" spans="1:16" x14ac:dyDescent="0.2">
      <c r="A147" s="3"/>
      <c r="B147" s="4"/>
      <c r="C147" s="54"/>
      <c r="D147" s="51"/>
      <c r="E147" s="3"/>
      <c r="P147" s="4"/>
    </row>
    <row r="148" spans="1:16" x14ac:dyDescent="0.2">
      <c r="A148" s="3"/>
      <c r="B148" s="4"/>
      <c r="C148" s="54"/>
      <c r="D148" s="51"/>
      <c r="E148" s="3"/>
      <c r="P148" s="4"/>
    </row>
    <row r="149" spans="1:16" x14ac:dyDescent="0.2">
      <c r="A149" s="3"/>
      <c r="B149" s="4"/>
      <c r="C149" s="54"/>
      <c r="D149" s="51"/>
      <c r="E149" s="3"/>
      <c r="P149" s="4"/>
    </row>
    <row r="150" spans="1:16" x14ac:dyDescent="0.2">
      <c r="A150" s="3"/>
      <c r="B150" s="4"/>
      <c r="C150" s="54"/>
      <c r="D150" s="51"/>
      <c r="E150" s="3"/>
      <c r="P150" s="4"/>
    </row>
    <row r="151" spans="1:16" x14ac:dyDescent="0.2">
      <c r="A151" s="3"/>
      <c r="B151" s="4"/>
      <c r="C151" s="54"/>
      <c r="D151" s="51"/>
      <c r="E151" s="3"/>
      <c r="P151" s="4"/>
    </row>
    <row r="152" spans="1:16" x14ac:dyDescent="0.2">
      <c r="A152" s="3"/>
      <c r="B152" s="4"/>
      <c r="C152" s="54"/>
      <c r="D152" s="51"/>
      <c r="E152" s="3"/>
      <c r="P152" s="4"/>
    </row>
    <row r="153" spans="1:16" x14ac:dyDescent="0.2">
      <c r="A153" s="3"/>
      <c r="B153" s="4"/>
      <c r="C153" s="54"/>
      <c r="D153" s="51"/>
      <c r="E153" s="3"/>
      <c r="P153" s="4"/>
    </row>
    <row r="154" spans="1:16" x14ac:dyDescent="0.2">
      <c r="A154" s="3"/>
      <c r="B154" s="4"/>
      <c r="C154" s="54"/>
      <c r="D154" s="51"/>
      <c r="E154" s="3"/>
      <c r="P154" s="4"/>
    </row>
    <row r="155" spans="1:16" x14ac:dyDescent="0.2">
      <c r="A155" s="3"/>
      <c r="B155" s="4"/>
      <c r="C155" s="54"/>
      <c r="D155" s="51"/>
      <c r="E155" s="3"/>
      <c r="P155" s="4"/>
    </row>
    <row r="156" spans="1:16" x14ac:dyDescent="0.2">
      <c r="A156" s="3"/>
      <c r="B156" s="4"/>
      <c r="C156" s="54"/>
      <c r="D156" s="51"/>
      <c r="E156" s="3"/>
      <c r="P156" s="4"/>
    </row>
    <row r="157" spans="1:16" x14ac:dyDescent="0.2">
      <c r="A157" s="3"/>
      <c r="B157" s="4"/>
      <c r="C157" s="54"/>
      <c r="D157" s="51"/>
      <c r="E157" s="3"/>
      <c r="P157" s="4"/>
    </row>
    <row r="158" spans="1:16" x14ac:dyDescent="0.2">
      <c r="A158" s="3"/>
      <c r="B158" s="4"/>
      <c r="C158" s="54"/>
      <c r="D158" s="51"/>
      <c r="E158" s="3"/>
      <c r="P158" s="4"/>
    </row>
    <row r="159" spans="1:16" x14ac:dyDescent="0.2">
      <c r="A159" s="3"/>
      <c r="B159" s="4"/>
      <c r="C159" s="54"/>
      <c r="D159" s="51"/>
      <c r="E159" s="3"/>
      <c r="P159" s="4"/>
    </row>
    <row r="160" spans="1:16" x14ac:dyDescent="0.2">
      <c r="A160" s="3"/>
      <c r="B160" s="4"/>
      <c r="C160" s="54"/>
      <c r="D160" s="51"/>
      <c r="E160" s="3"/>
      <c r="P160" s="4"/>
    </row>
    <row r="161" spans="1:16" x14ac:dyDescent="0.2">
      <c r="A161" s="3"/>
      <c r="B161" s="4"/>
      <c r="C161" s="54"/>
      <c r="D161" s="51"/>
      <c r="E161" s="3"/>
      <c r="P161" s="4"/>
    </row>
    <row r="162" spans="1:16" x14ac:dyDescent="0.2">
      <c r="A162" s="3"/>
      <c r="B162" s="4"/>
      <c r="C162" s="54"/>
      <c r="D162" s="51"/>
      <c r="E162" s="3"/>
      <c r="P162" s="4"/>
    </row>
    <row r="163" spans="1:16" x14ac:dyDescent="0.2">
      <c r="A163" s="3"/>
      <c r="B163" s="4"/>
      <c r="C163" s="54"/>
      <c r="D163" s="51"/>
      <c r="E163" s="3"/>
      <c r="P163" s="4"/>
    </row>
    <row r="164" spans="1:16" x14ac:dyDescent="0.2">
      <c r="A164" s="3"/>
      <c r="B164" s="4"/>
      <c r="C164" s="54"/>
      <c r="D164" s="51"/>
      <c r="E164" s="3"/>
      <c r="P164" s="4"/>
    </row>
    <row r="165" spans="1:16" x14ac:dyDescent="0.2">
      <c r="A165" s="3"/>
      <c r="B165" s="4"/>
      <c r="C165" s="54"/>
      <c r="D165" s="51"/>
      <c r="E165" s="3"/>
      <c r="P165" s="4"/>
    </row>
    <row r="166" spans="1:16" x14ac:dyDescent="0.2">
      <c r="A166" s="3"/>
      <c r="B166" s="4"/>
      <c r="C166" s="54"/>
      <c r="D166" s="51"/>
      <c r="E166" s="3"/>
      <c r="P166" s="4"/>
    </row>
    <row r="167" spans="1:16" x14ac:dyDescent="0.2">
      <c r="A167" s="3"/>
      <c r="B167" s="4"/>
      <c r="C167" s="54"/>
      <c r="D167" s="51"/>
      <c r="E167" s="3"/>
      <c r="P167" s="4"/>
    </row>
    <row r="168" spans="1:16" x14ac:dyDescent="0.2">
      <c r="A168" s="3"/>
      <c r="B168" s="4"/>
      <c r="C168" s="54"/>
      <c r="D168" s="51"/>
      <c r="E168" s="3"/>
      <c r="P168" s="4"/>
    </row>
    <row r="169" spans="1:16" x14ac:dyDescent="0.2">
      <c r="A169" s="3"/>
      <c r="B169" s="4"/>
      <c r="C169" s="54"/>
      <c r="D169" s="51"/>
      <c r="E169" s="3"/>
      <c r="P169" s="4"/>
    </row>
    <row r="170" spans="1:16" x14ac:dyDescent="0.2">
      <c r="A170" s="3"/>
      <c r="B170" s="4"/>
      <c r="C170" s="54"/>
      <c r="D170" s="51"/>
      <c r="E170" s="3"/>
      <c r="P170" s="4"/>
    </row>
    <row r="171" spans="1:16" x14ac:dyDescent="0.2">
      <c r="A171" s="3"/>
      <c r="B171" s="4"/>
      <c r="C171" s="54"/>
      <c r="D171" s="51"/>
      <c r="E171" s="3"/>
      <c r="P171" s="4"/>
    </row>
    <row r="172" spans="1:16" x14ac:dyDescent="0.2">
      <c r="A172" s="3"/>
      <c r="B172" s="4"/>
      <c r="C172" s="54"/>
      <c r="D172" s="51"/>
      <c r="E172" s="3"/>
      <c r="P172" s="4"/>
    </row>
    <row r="173" spans="1:16" x14ac:dyDescent="0.2">
      <c r="A173" s="3"/>
      <c r="B173" s="4"/>
      <c r="C173" s="54"/>
      <c r="D173" s="51"/>
      <c r="E173" s="3"/>
      <c r="P173" s="4"/>
    </row>
    <row r="174" spans="1:16" x14ac:dyDescent="0.2">
      <c r="A174" s="3"/>
      <c r="B174" s="4"/>
      <c r="C174" s="54"/>
      <c r="D174" s="51"/>
      <c r="E174" s="3"/>
      <c r="P174" s="4"/>
    </row>
    <row r="175" spans="1:16" x14ac:dyDescent="0.2">
      <c r="A175" s="3"/>
      <c r="B175" s="4"/>
      <c r="C175" s="54"/>
      <c r="D175" s="51"/>
      <c r="E175" s="3"/>
      <c r="P175" s="4"/>
    </row>
    <row r="176" spans="1:16" x14ac:dyDescent="0.2">
      <c r="A176" s="3"/>
      <c r="B176" s="4"/>
      <c r="C176" s="54"/>
      <c r="D176" s="51"/>
      <c r="E176" s="3"/>
      <c r="P176" s="4"/>
    </row>
    <row r="177" spans="1:16" x14ac:dyDescent="0.2">
      <c r="A177" s="3"/>
      <c r="B177" s="4"/>
      <c r="C177" s="54"/>
      <c r="D177" s="51"/>
      <c r="E177" s="3"/>
      <c r="P177" s="4"/>
    </row>
    <row r="178" spans="1:16" x14ac:dyDescent="0.2">
      <c r="A178" s="3"/>
      <c r="B178" s="4"/>
      <c r="C178" s="54"/>
      <c r="D178" s="51"/>
      <c r="E178" s="3"/>
      <c r="P178" s="4"/>
    </row>
    <row r="179" spans="1:16" x14ac:dyDescent="0.2">
      <c r="A179" s="3"/>
      <c r="B179" s="4"/>
      <c r="C179" s="54"/>
      <c r="D179" s="51"/>
      <c r="E179" s="3"/>
      <c r="P179" s="4"/>
    </row>
    <row r="180" spans="1:16" x14ac:dyDescent="0.2">
      <c r="A180" s="3"/>
      <c r="B180" s="4"/>
      <c r="C180" s="54"/>
      <c r="D180" s="51"/>
      <c r="E180" s="3"/>
      <c r="P180" s="4"/>
    </row>
    <row r="181" spans="1:16" x14ac:dyDescent="0.2">
      <c r="A181" s="3"/>
      <c r="B181" s="4"/>
      <c r="C181" s="54"/>
      <c r="D181" s="51"/>
      <c r="E181" s="3"/>
      <c r="P181" s="4"/>
    </row>
    <row r="182" spans="1:16" x14ac:dyDescent="0.2">
      <c r="A182" s="3"/>
      <c r="B182" s="4"/>
      <c r="C182" s="54"/>
      <c r="D182" s="51"/>
      <c r="E182" s="3"/>
      <c r="P182" s="4"/>
    </row>
    <row r="183" spans="1:16" x14ac:dyDescent="0.2">
      <c r="A183" s="3"/>
      <c r="B183" s="4"/>
      <c r="C183" s="54"/>
      <c r="D183" s="51"/>
      <c r="E183" s="3"/>
      <c r="P183" s="4"/>
    </row>
    <row r="184" spans="1:16" x14ac:dyDescent="0.2">
      <c r="A184" s="3"/>
      <c r="B184" s="4"/>
      <c r="C184" s="54"/>
      <c r="D184" s="51"/>
      <c r="E184" s="3"/>
      <c r="P184" s="4"/>
    </row>
    <row r="185" spans="1:16" x14ac:dyDescent="0.2">
      <c r="A185" s="3"/>
      <c r="B185" s="4"/>
      <c r="C185" s="54"/>
      <c r="D185" s="51"/>
      <c r="E185" s="3"/>
      <c r="P185" s="4"/>
    </row>
    <row r="186" spans="1:16" x14ac:dyDescent="0.2">
      <c r="A186" s="3"/>
      <c r="B186" s="4"/>
      <c r="C186" s="54"/>
      <c r="D186" s="51"/>
      <c r="E186" s="3"/>
      <c r="P186" s="4"/>
    </row>
    <row r="187" spans="1:16" x14ac:dyDescent="0.2">
      <c r="A187" s="3"/>
      <c r="B187" s="4"/>
      <c r="C187" s="54"/>
      <c r="D187" s="51"/>
      <c r="E187" s="3"/>
      <c r="P187" s="4"/>
    </row>
    <row r="188" spans="1:16" x14ac:dyDescent="0.2">
      <c r="A188" s="3"/>
      <c r="B188" s="4"/>
      <c r="C188" s="54"/>
      <c r="D188" s="51"/>
      <c r="E188" s="3"/>
      <c r="P188" s="4"/>
    </row>
    <row r="189" spans="1:16" x14ac:dyDescent="0.2">
      <c r="A189" s="3"/>
      <c r="B189" s="4"/>
      <c r="C189" s="54"/>
      <c r="D189" s="51"/>
      <c r="E189" s="3"/>
      <c r="P189" s="4"/>
    </row>
    <row r="190" spans="1:16" x14ac:dyDescent="0.2">
      <c r="A190" s="3"/>
      <c r="B190" s="4"/>
      <c r="C190" s="54"/>
      <c r="D190" s="51"/>
      <c r="E190" s="3"/>
      <c r="P190" s="4"/>
    </row>
    <row r="191" spans="1:16" x14ac:dyDescent="0.2">
      <c r="A191" s="3"/>
      <c r="B191" s="4"/>
      <c r="C191" s="54"/>
      <c r="D191" s="51"/>
      <c r="E191" s="3"/>
      <c r="P191" s="4"/>
    </row>
    <row r="192" spans="1:16" x14ac:dyDescent="0.2">
      <c r="A192" s="3"/>
      <c r="B192" s="4"/>
      <c r="C192" s="54"/>
      <c r="D192" s="51"/>
      <c r="E192" s="3"/>
      <c r="P192" s="4"/>
    </row>
    <row r="193" spans="1:16" x14ac:dyDescent="0.2">
      <c r="A193" s="3"/>
      <c r="B193" s="4"/>
      <c r="C193" s="54"/>
      <c r="D193" s="51"/>
      <c r="E193" s="3"/>
      <c r="P193" s="4"/>
    </row>
    <row r="194" spans="1:16" x14ac:dyDescent="0.2">
      <c r="A194" s="3"/>
      <c r="B194" s="4"/>
      <c r="C194" s="54"/>
      <c r="D194" s="51"/>
      <c r="E194" s="3"/>
      <c r="P194" s="4"/>
    </row>
    <row r="195" spans="1:16" x14ac:dyDescent="0.2">
      <c r="A195" s="3"/>
      <c r="B195" s="4"/>
      <c r="C195" s="54"/>
      <c r="D195" s="51"/>
      <c r="E195" s="3"/>
      <c r="P195" s="4"/>
    </row>
    <row r="196" spans="1:16" x14ac:dyDescent="0.2">
      <c r="A196" s="3"/>
      <c r="B196" s="4"/>
      <c r="C196" s="54"/>
      <c r="D196" s="51"/>
      <c r="E196" s="3"/>
      <c r="P196" s="4"/>
    </row>
    <row r="197" spans="1:16" x14ac:dyDescent="0.2">
      <c r="A197" s="3"/>
      <c r="B197" s="4"/>
      <c r="C197" s="54"/>
      <c r="D197" s="51"/>
      <c r="E197" s="3"/>
      <c r="P197" s="4"/>
    </row>
    <row r="198" spans="1:16" x14ac:dyDescent="0.2">
      <c r="A198" s="3"/>
      <c r="B198" s="4"/>
      <c r="C198" s="54"/>
      <c r="D198" s="51"/>
      <c r="E198" s="3"/>
      <c r="P198" s="4"/>
    </row>
    <row r="199" spans="1:16" x14ac:dyDescent="0.2">
      <c r="A199" s="3"/>
      <c r="B199" s="4"/>
      <c r="C199" s="54"/>
      <c r="D199" s="51"/>
      <c r="E199" s="3"/>
      <c r="P199" s="4"/>
    </row>
    <row r="200" spans="1:16" x14ac:dyDescent="0.2">
      <c r="A200" s="3"/>
      <c r="B200" s="4"/>
      <c r="C200" s="54"/>
      <c r="D200" s="51"/>
      <c r="E200" s="3"/>
      <c r="P200" s="4"/>
    </row>
    <row r="201" spans="1:16" x14ac:dyDescent="0.2">
      <c r="A201" s="3"/>
      <c r="B201" s="4"/>
      <c r="C201" s="54"/>
      <c r="D201" s="51"/>
      <c r="E201" s="3"/>
      <c r="P201" s="4"/>
    </row>
    <row r="202" spans="1:16" x14ac:dyDescent="0.2">
      <c r="A202" s="3"/>
      <c r="B202" s="4"/>
      <c r="C202" s="54"/>
      <c r="D202" s="51"/>
      <c r="E202" s="3"/>
      <c r="P202" s="4"/>
    </row>
    <row r="203" spans="1:16" x14ac:dyDescent="0.2">
      <c r="A203" s="3"/>
      <c r="B203" s="4"/>
      <c r="C203" s="54"/>
      <c r="D203" s="51"/>
      <c r="E203" s="3"/>
      <c r="P203" s="4"/>
    </row>
    <row r="204" spans="1:16" x14ac:dyDescent="0.2">
      <c r="A204" s="3"/>
      <c r="B204" s="4"/>
      <c r="C204" s="54"/>
      <c r="D204" s="51"/>
      <c r="E204" s="3"/>
      <c r="P204" s="4"/>
    </row>
    <row r="205" spans="1:16" x14ac:dyDescent="0.2">
      <c r="A205" s="3"/>
      <c r="B205" s="4"/>
      <c r="C205" s="54"/>
      <c r="D205" s="51"/>
      <c r="E205" s="3"/>
      <c r="P205" s="4"/>
    </row>
    <row r="206" spans="1:16" x14ac:dyDescent="0.2">
      <c r="A206" s="3"/>
      <c r="B206" s="4"/>
      <c r="C206" s="54"/>
      <c r="D206" s="51"/>
      <c r="E206" s="3"/>
      <c r="P206" s="4"/>
    </row>
    <row r="207" spans="1:16" x14ac:dyDescent="0.2">
      <c r="A207" s="3"/>
      <c r="B207" s="4"/>
      <c r="C207" s="54"/>
      <c r="D207" s="51"/>
      <c r="E207" s="3"/>
      <c r="P207" s="4"/>
    </row>
    <row r="208" spans="1:16" x14ac:dyDescent="0.2">
      <c r="A208" s="3"/>
      <c r="B208" s="4"/>
      <c r="C208" s="54"/>
      <c r="D208" s="51"/>
      <c r="E208" s="3"/>
      <c r="P208" s="4"/>
    </row>
    <row r="209" spans="1:16" x14ac:dyDescent="0.2">
      <c r="A209" s="3"/>
      <c r="B209" s="4"/>
      <c r="C209" s="54"/>
      <c r="D209" s="51"/>
      <c r="E209" s="3"/>
      <c r="P209" s="4"/>
    </row>
    <row r="210" spans="1:16" x14ac:dyDescent="0.2">
      <c r="A210" s="3"/>
      <c r="B210" s="4"/>
      <c r="C210" s="54"/>
      <c r="D210" s="51"/>
      <c r="E210" s="3"/>
      <c r="P210" s="4"/>
    </row>
    <row r="211" spans="1:16" x14ac:dyDescent="0.2">
      <c r="A211" s="3"/>
      <c r="B211" s="4"/>
      <c r="C211" s="54"/>
      <c r="D211" s="51"/>
      <c r="E211" s="3"/>
      <c r="P211" s="4"/>
    </row>
    <row r="212" spans="1:16" x14ac:dyDescent="0.2">
      <c r="A212" s="3"/>
      <c r="B212" s="4"/>
      <c r="C212" s="54"/>
      <c r="D212" s="51"/>
      <c r="E212" s="3"/>
      <c r="P212" s="4"/>
    </row>
    <row r="213" spans="1:16" x14ac:dyDescent="0.2">
      <c r="A213" s="3"/>
      <c r="B213" s="4"/>
      <c r="C213" s="54"/>
      <c r="D213" s="51"/>
      <c r="E213" s="3"/>
      <c r="P213" s="4"/>
    </row>
    <row r="214" spans="1:16" x14ac:dyDescent="0.2">
      <c r="A214" s="3"/>
      <c r="B214" s="4"/>
      <c r="C214" s="54"/>
      <c r="D214" s="51"/>
      <c r="E214" s="3"/>
      <c r="P214" s="4"/>
    </row>
    <row r="215" spans="1:16" x14ac:dyDescent="0.2">
      <c r="A215" s="3"/>
      <c r="B215" s="4"/>
      <c r="C215" s="54"/>
      <c r="D215" s="51"/>
      <c r="E215" s="3"/>
      <c r="P215" s="4"/>
    </row>
    <row r="216" spans="1:16" x14ac:dyDescent="0.2">
      <c r="A216" s="3"/>
      <c r="B216" s="4"/>
      <c r="C216" s="54"/>
      <c r="D216" s="51"/>
      <c r="E216" s="3"/>
      <c r="P216" s="4"/>
    </row>
    <row r="217" spans="1:16" x14ac:dyDescent="0.2">
      <c r="A217" s="3"/>
      <c r="B217" s="4"/>
      <c r="C217" s="54"/>
      <c r="D217" s="51"/>
      <c r="E217" s="3"/>
      <c r="P217" s="4"/>
    </row>
    <row r="218" spans="1:16" x14ac:dyDescent="0.2">
      <c r="A218" s="3"/>
      <c r="B218" s="4"/>
      <c r="C218" s="54"/>
      <c r="D218" s="51"/>
      <c r="E218" s="3"/>
      <c r="P218" s="4"/>
    </row>
    <row r="219" spans="1:16" x14ac:dyDescent="0.2">
      <c r="A219" s="3"/>
      <c r="B219" s="4"/>
      <c r="C219" s="54"/>
      <c r="D219" s="51"/>
      <c r="E219" s="3"/>
      <c r="P219" s="4"/>
    </row>
    <row r="220" spans="1:16" x14ac:dyDescent="0.2">
      <c r="A220" s="3"/>
      <c r="B220" s="4"/>
      <c r="C220" s="54"/>
      <c r="D220" s="51"/>
      <c r="E220" s="3"/>
      <c r="P220" s="4"/>
    </row>
    <row r="221" spans="1:16" x14ac:dyDescent="0.2">
      <c r="A221" s="3"/>
      <c r="B221" s="4"/>
      <c r="C221" s="54"/>
      <c r="D221" s="51"/>
      <c r="E221" s="3"/>
      <c r="P221" s="4"/>
    </row>
    <row r="222" spans="1:16" x14ac:dyDescent="0.2">
      <c r="A222" s="3"/>
      <c r="B222" s="4"/>
      <c r="C222" s="54"/>
      <c r="D222" s="51"/>
      <c r="E222" s="3"/>
      <c r="P222" s="4"/>
    </row>
    <row r="223" spans="1:16" x14ac:dyDescent="0.2">
      <c r="A223" s="3"/>
      <c r="B223" s="4"/>
      <c r="C223" s="54"/>
      <c r="D223" s="51"/>
      <c r="E223" s="3"/>
      <c r="P223" s="4"/>
    </row>
    <row r="224" spans="1:16" x14ac:dyDescent="0.2">
      <c r="A224" s="3"/>
      <c r="B224" s="4"/>
      <c r="C224" s="54"/>
      <c r="D224" s="51"/>
      <c r="E224" s="3"/>
      <c r="P224" s="4"/>
    </row>
    <row r="225" spans="1:16" x14ac:dyDescent="0.2">
      <c r="A225" s="3"/>
      <c r="B225" s="4"/>
      <c r="C225" s="54"/>
      <c r="D225" s="51"/>
      <c r="E225" s="3"/>
      <c r="P225" s="4"/>
    </row>
    <row r="226" spans="1:16" x14ac:dyDescent="0.2">
      <c r="A226" s="3"/>
      <c r="B226" s="4"/>
      <c r="C226" s="54"/>
      <c r="D226" s="51"/>
      <c r="E226" s="3"/>
      <c r="P226" s="4"/>
    </row>
    <row r="227" spans="1:16" x14ac:dyDescent="0.2">
      <c r="A227" s="3"/>
      <c r="B227" s="4"/>
      <c r="C227" s="54"/>
      <c r="D227" s="51"/>
      <c r="E227" s="3"/>
      <c r="P227" s="15"/>
    </row>
    <row r="228" spans="1:16" x14ac:dyDescent="0.2">
      <c r="A228" s="3"/>
      <c r="B228" s="4"/>
      <c r="C228" s="54"/>
      <c r="D228" s="51"/>
      <c r="E228" s="3"/>
      <c r="P228" s="4"/>
    </row>
    <row r="229" spans="1:16" x14ac:dyDescent="0.2">
      <c r="A229" s="3"/>
      <c r="B229" s="4"/>
      <c r="C229" s="54"/>
      <c r="D229" s="51"/>
      <c r="E229" s="3"/>
      <c r="P229" s="4"/>
    </row>
    <row r="230" spans="1:16" x14ac:dyDescent="0.2">
      <c r="A230" s="3"/>
      <c r="B230" s="4"/>
      <c r="C230" s="54"/>
      <c r="D230" s="51"/>
      <c r="E230" s="3"/>
      <c r="P230" s="4"/>
    </row>
    <row r="231" spans="1:16" x14ac:dyDescent="0.2">
      <c r="A231" s="3"/>
      <c r="B231" s="4"/>
      <c r="C231" s="54"/>
      <c r="D231" s="51"/>
      <c r="E231" s="3"/>
      <c r="P231" s="4"/>
    </row>
    <row r="232" spans="1:16" x14ac:dyDescent="0.2">
      <c r="A232" s="3"/>
      <c r="B232" s="4"/>
      <c r="C232" s="54"/>
      <c r="D232" s="51"/>
      <c r="E232" s="3"/>
      <c r="P232" s="4"/>
    </row>
    <row r="233" spans="1:16" x14ac:dyDescent="0.2">
      <c r="A233" s="3"/>
      <c r="B233" s="4"/>
      <c r="C233" s="54"/>
      <c r="D233" s="51"/>
      <c r="E233" s="3"/>
      <c r="P233" s="4"/>
    </row>
    <row r="234" spans="1:16" x14ac:dyDescent="0.2">
      <c r="A234" s="3"/>
      <c r="B234" s="4"/>
      <c r="C234" s="54"/>
      <c r="D234" s="51"/>
      <c r="E234" s="3"/>
      <c r="P234" s="4"/>
    </row>
    <row r="235" spans="1:16" x14ac:dyDescent="0.2">
      <c r="A235" s="3"/>
      <c r="B235" s="4"/>
      <c r="C235" s="54"/>
      <c r="D235" s="51"/>
      <c r="E235" s="3"/>
      <c r="P235" s="4"/>
    </row>
    <row r="236" spans="1:16" x14ac:dyDescent="0.2">
      <c r="A236" s="3"/>
      <c r="B236" s="4"/>
      <c r="C236" s="54"/>
      <c r="D236" s="51"/>
      <c r="E236" s="3"/>
      <c r="P236" s="4"/>
    </row>
    <row r="237" spans="1:16" x14ac:dyDescent="0.2">
      <c r="A237" s="3"/>
      <c r="B237" s="4"/>
      <c r="C237" s="54"/>
      <c r="D237" s="51"/>
      <c r="E237" s="3"/>
      <c r="P237" s="4"/>
    </row>
    <row r="238" spans="1:16" x14ac:dyDescent="0.2">
      <c r="A238" s="3"/>
      <c r="B238" s="4"/>
      <c r="C238" s="54"/>
      <c r="D238" s="51"/>
      <c r="E238" s="3"/>
      <c r="P238" s="4"/>
    </row>
    <row r="239" spans="1:16" x14ac:dyDescent="0.2">
      <c r="A239" s="3"/>
      <c r="B239" s="4"/>
      <c r="C239" s="54"/>
      <c r="D239" s="51"/>
      <c r="E239" s="3"/>
      <c r="P239" s="4"/>
    </row>
    <row r="240" spans="1:16" x14ac:dyDescent="0.2">
      <c r="A240" s="3"/>
      <c r="B240" s="4"/>
      <c r="C240" s="54"/>
      <c r="D240" s="51"/>
      <c r="E240" s="3"/>
      <c r="P240" s="4"/>
    </row>
    <row r="241" spans="1:16" x14ac:dyDescent="0.2">
      <c r="A241" s="3"/>
      <c r="B241" s="4"/>
      <c r="C241" s="54"/>
      <c r="D241" s="51"/>
      <c r="E241" s="3"/>
      <c r="P241" s="4"/>
    </row>
    <row r="242" spans="1:16" x14ac:dyDescent="0.2">
      <c r="A242" s="3"/>
      <c r="B242" s="4"/>
      <c r="C242" s="54"/>
      <c r="D242" s="51"/>
      <c r="E242" s="3"/>
      <c r="P242" s="4"/>
    </row>
    <row r="243" spans="1:16" x14ac:dyDescent="0.2">
      <c r="A243" s="3"/>
      <c r="B243" s="4"/>
      <c r="C243" s="54"/>
      <c r="D243" s="51"/>
      <c r="E243" s="3"/>
      <c r="P243" s="4"/>
    </row>
    <row r="244" spans="1:16" x14ac:dyDescent="0.2">
      <c r="A244" s="3"/>
      <c r="B244" s="4"/>
      <c r="C244" s="54"/>
      <c r="D244" s="51"/>
      <c r="E244" s="3"/>
      <c r="P244" s="4"/>
    </row>
    <row r="245" spans="1:16" x14ac:dyDescent="0.2">
      <c r="A245" s="3"/>
      <c r="B245" s="4"/>
      <c r="C245" s="54"/>
      <c r="D245" s="51"/>
      <c r="E245" s="3"/>
      <c r="P245" s="4"/>
    </row>
    <row r="246" spans="1:16" x14ac:dyDescent="0.2">
      <c r="A246" s="3"/>
      <c r="B246" s="4"/>
      <c r="C246" s="54"/>
      <c r="D246" s="51"/>
      <c r="E246" s="3"/>
      <c r="P246" s="4"/>
    </row>
    <row r="247" spans="1:16" x14ac:dyDescent="0.2">
      <c r="A247" s="3"/>
      <c r="B247" s="4"/>
      <c r="C247" s="54"/>
      <c r="D247" s="51"/>
      <c r="E247" s="3"/>
      <c r="P247" s="4"/>
    </row>
    <row r="248" spans="1:16" x14ac:dyDescent="0.2">
      <c r="A248" s="3"/>
      <c r="B248" s="4"/>
      <c r="C248" s="54"/>
      <c r="D248" s="51"/>
      <c r="E248" s="3"/>
      <c r="P248" s="4"/>
    </row>
    <row r="249" spans="1:16" x14ac:dyDescent="0.2">
      <c r="A249" s="3"/>
      <c r="B249" s="4"/>
      <c r="C249" s="54"/>
      <c r="D249" s="51"/>
      <c r="E249" s="3"/>
      <c r="P249" s="4"/>
    </row>
    <row r="250" spans="1:16" x14ac:dyDescent="0.2">
      <c r="A250" s="3"/>
      <c r="B250" s="4"/>
      <c r="C250" s="54"/>
      <c r="D250" s="51"/>
      <c r="E250" s="3"/>
      <c r="P250" s="4"/>
    </row>
    <row r="251" spans="1:16" x14ac:dyDescent="0.2">
      <c r="A251" s="3"/>
      <c r="B251" s="4"/>
      <c r="C251" s="54"/>
      <c r="D251" s="51"/>
      <c r="E251" s="3"/>
      <c r="P251" s="4"/>
    </row>
    <row r="252" spans="1:16" x14ac:dyDescent="0.2">
      <c r="A252" s="3"/>
      <c r="B252" s="4"/>
      <c r="C252" s="54"/>
      <c r="D252" s="51"/>
      <c r="E252" s="3"/>
      <c r="P252" s="4"/>
    </row>
    <row r="253" spans="1:16" x14ac:dyDescent="0.2">
      <c r="A253" s="3"/>
      <c r="B253" s="4"/>
      <c r="C253" s="54"/>
      <c r="D253" s="51"/>
      <c r="E253" s="3"/>
      <c r="P253" s="4"/>
    </row>
    <row r="254" spans="1:16" x14ac:dyDescent="0.2">
      <c r="A254" s="3"/>
      <c r="B254" s="4"/>
      <c r="C254" s="54"/>
      <c r="D254" s="51"/>
      <c r="E254" s="3"/>
      <c r="P254" s="4"/>
    </row>
    <row r="255" spans="1:16" x14ac:dyDescent="0.2">
      <c r="A255" s="3"/>
      <c r="B255" s="4"/>
      <c r="C255" s="54"/>
      <c r="D255" s="51"/>
      <c r="E255" s="3"/>
      <c r="P255" s="4"/>
    </row>
    <row r="256" spans="1:16" x14ac:dyDescent="0.2">
      <c r="A256" s="3"/>
      <c r="B256" s="4"/>
      <c r="C256" s="54"/>
      <c r="D256" s="51"/>
      <c r="E256" s="3"/>
      <c r="P256" s="4"/>
    </row>
    <row r="257" spans="1:16" x14ac:dyDescent="0.2">
      <c r="A257" s="3"/>
      <c r="B257" s="4"/>
      <c r="C257" s="54"/>
      <c r="D257" s="51"/>
      <c r="E257" s="3"/>
      <c r="P257" s="4"/>
    </row>
    <row r="258" spans="1:16" x14ac:dyDescent="0.2">
      <c r="A258" s="3"/>
      <c r="B258" s="4"/>
      <c r="C258" s="54"/>
      <c r="D258" s="51"/>
      <c r="E258" s="3"/>
      <c r="P258" s="4"/>
    </row>
    <row r="259" spans="1:16" x14ac:dyDescent="0.2">
      <c r="A259" s="3"/>
      <c r="B259" s="4"/>
      <c r="C259" s="54"/>
      <c r="D259" s="51"/>
      <c r="E259" s="3"/>
      <c r="P259" s="4"/>
    </row>
    <row r="260" spans="1:16" x14ac:dyDescent="0.2">
      <c r="A260" s="3"/>
      <c r="B260" s="4"/>
      <c r="C260" s="54"/>
      <c r="D260" s="51"/>
      <c r="E260" s="3"/>
      <c r="P260" s="4"/>
    </row>
    <row r="261" spans="1:16" x14ac:dyDescent="0.2">
      <c r="A261" s="3"/>
      <c r="B261" s="4"/>
      <c r="C261" s="54"/>
      <c r="D261" s="51"/>
      <c r="E261" s="3"/>
      <c r="P261" s="4"/>
    </row>
    <row r="262" spans="1:16" x14ac:dyDescent="0.2">
      <c r="A262" s="3"/>
      <c r="B262" s="4"/>
      <c r="C262" s="54"/>
      <c r="D262" s="51"/>
      <c r="E262" s="3"/>
      <c r="P262" s="4"/>
    </row>
    <row r="263" spans="1:16" x14ac:dyDescent="0.2">
      <c r="A263" s="3"/>
      <c r="B263" s="4"/>
      <c r="C263" s="54"/>
      <c r="D263" s="51"/>
      <c r="E263" s="3"/>
      <c r="P263" s="4"/>
    </row>
    <row r="264" spans="1:16" x14ac:dyDescent="0.2">
      <c r="A264" s="3"/>
      <c r="B264" s="4"/>
      <c r="C264" s="54"/>
      <c r="D264" s="51"/>
      <c r="E264" s="3"/>
      <c r="P264" s="4"/>
    </row>
    <row r="265" spans="1:16" x14ac:dyDescent="0.2">
      <c r="A265" s="3"/>
      <c r="B265" s="4"/>
      <c r="C265" s="54"/>
      <c r="D265" s="51"/>
      <c r="E265" s="3"/>
      <c r="P265" s="4"/>
    </row>
    <row r="266" spans="1:16" x14ac:dyDescent="0.2">
      <c r="A266" s="3"/>
      <c r="B266" s="4"/>
      <c r="C266" s="54"/>
      <c r="D266" s="51"/>
      <c r="E266" s="3"/>
      <c r="P266" s="4"/>
    </row>
    <row r="267" spans="1:16" x14ac:dyDescent="0.2">
      <c r="A267" s="3"/>
      <c r="B267" s="4"/>
      <c r="C267" s="54"/>
      <c r="D267" s="51"/>
      <c r="E267" s="3"/>
      <c r="P267" s="4"/>
    </row>
    <row r="268" spans="1:16" x14ac:dyDescent="0.2">
      <c r="A268" s="3"/>
      <c r="B268" s="4"/>
      <c r="C268" s="54"/>
      <c r="D268" s="51"/>
      <c r="E268" s="3"/>
      <c r="P268" s="4"/>
    </row>
    <row r="269" spans="1:16" x14ac:dyDescent="0.2">
      <c r="A269" s="3"/>
      <c r="B269" s="4"/>
      <c r="C269" s="54"/>
      <c r="D269" s="51"/>
      <c r="E269" s="3"/>
      <c r="P269" s="4"/>
    </row>
    <row r="270" spans="1:16" x14ac:dyDescent="0.2">
      <c r="A270" s="3"/>
      <c r="B270" s="4"/>
      <c r="C270" s="54"/>
      <c r="D270" s="51"/>
      <c r="E270" s="3"/>
      <c r="P270" s="4"/>
    </row>
    <row r="271" spans="1:16" x14ac:dyDescent="0.2">
      <c r="A271" s="3"/>
      <c r="B271" s="4"/>
      <c r="C271" s="54"/>
      <c r="D271" s="51"/>
      <c r="E271" s="3"/>
      <c r="P271" s="4"/>
    </row>
    <row r="272" spans="1:16" x14ac:dyDescent="0.2">
      <c r="A272" s="3"/>
      <c r="B272" s="4"/>
      <c r="C272" s="54"/>
      <c r="D272" s="51"/>
      <c r="E272" s="3"/>
      <c r="P272" s="4"/>
    </row>
    <row r="273" spans="1:16" x14ac:dyDescent="0.2">
      <c r="A273" s="3"/>
      <c r="B273" s="4"/>
      <c r="C273" s="54"/>
      <c r="D273" s="51"/>
      <c r="E273" s="3"/>
      <c r="P273" s="4"/>
    </row>
    <row r="274" spans="1:16" x14ac:dyDescent="0.2">
      <c r="A274" s="3"/>
      <c r="B274" s="4"/>
      <c r="C274" s="54"/>
      <c r="D274" s="51"/>
      <c r="E274" s="3"/>
      <c r="P274" s="4"/>
    </row>
    <row r="275" spans="1:16" x14ac:dyDescent="0.2">
      <c r="A275" s="3"/>
      <c r="B275" s="4"/>
      <c r="C275" s="54"/>
      <c r="D275" s="51"/>
      <c r="E275" s="3"/>
      <c r="P275" s="4"/>
    </row>
    <row r="276" spans="1:16" x14ac:dyDescent="0.2">
      <c r="A276" s="3"/>
      <c r="B276" s="4"/>
      <c r="C276" s="54"/>
      <c r="D276" s="51"/>
      <c r="E276" s="3"/>
      <c r="P276" s="4"/>
    </row>
    <row r="277" spans="1:16" x14ac:dyDescent="0.2">
      <c r="A277" s="3"/>
      <c r="B277" s="4"/>
      <c r="C277" s="54"/>
      <c r="D277" s="51"/>
      <c r="E277" s="3"/>
      <c r="P277" s="4"/>
    </row>
    <row r="278" spans="1:16" x14ac:dyDescent="0.2">
      <c r="A278" s="3"/>
      <c r="B278" s="4"/>
      <c r="C278" s="54"/>
      <c r="D278" s="51"/>
      <c r="E278" s="3"/>
      <c r="P278" s="4"/>
    </row>
    <row r="279" spans="1:16" x14ac:dyDescent="0.2">
      <c r="A279" s="3"/>
      <c r="B279" s="4"/>
      <c r="C279" s="54"/>
      <c r="D279" s="51"/>
      <c r="E279" s="3"/>
      <c r="P279" s="4"/>
    </row>
    <row r="280" spans="1:16" x14ac:dyDescent="0.2">
      <c r="A280" s="3"/>
      <c r="B280" s="4"/>
      <c r="C280" s="54"/>
      <c r="D280" s="51"/>
      <c r="E280" s="3"/>
      <c r="P280" s="4"/>
    </row>
    <row r="281" spans="1:16" x14ac:dyDescent="0.2">
      <c r="A281" s="3"/>
      <c r="B281" s="4"/>
      <c r="C281" s="54"/>
      <c r="D281" s="51"/>
      <c r="E281" s="3"/>
      <c r="P281" s="4"/>
    </row>
    <row r="282" spans="1:16" x14ac:dyDescent="0.2">
      <c r="A282" s="3"/>
      <c r="B282" s="4"/>
      <c r="C282" s="54"/>
      <c r="D282" s="51"/>
      <c r="E282" s="3"/>
      <c r="P282" s="4"/>
    </row>
    <row r="283" spans="1:16" x14ac:dyDescent="0.2">
      <c r="A283" s="3"/>
      <c r="B283" s="4"/>
      <c r="C283" s="54"/>
      <c r="D283" s="51"/>
      <c r="E283" s="3"/>
      <c r="P283" s="4"/>
    </row>
    <row r="284" spans="1:16" x14ac:dyDescent="0.2">
      <c r="A284" s="3"/>
      <c r="B284" s="4"/>
      <c r="C284" s="54"/>
      <c r="D284" s="51"/>
      <c r="E284" s="3"/>
      <c r="P284" s="4"/>
    </row>
    <row r="285" spans="1:16" x14ac:dyDescent="0.2">
      <c r="A285" s="3"/>
      <c r="B285" s="4"/>
      <c r="C285" s="54"/>
      <c r="D285" s="51"/>
      <c r="E285" s="3"/>
      <c r="P285" s="4"/>
    </row>
    <row r="286" spans="1:16" x14ac:dyDescent="0.2">
      <c r="A286" s="3"/>
      <c r="B286" s="4"/>
      <c r="C286" s="54"/>
      <c r="D286" s="51"/>
      <c r="E286" s="3"/>
      <c r="P286" s="4"/>
    </row>
    <row r="287" spans="1:16" x14ac:dyDescent="0.2">
      <c r="A287" s="3"/>
      <c r="B287" s="4"/>
      <c r="C287" s="54"/>
      <c r="D287" s="51"/>
      <c r="E287" s="3"/>
      <c r="P287" s="4"/>
    </row>
    <row r="288" spans="1:16" x14ac:dyDescent="0.2">
      <c r="A288" s="3"/>
      <c r="B288" s="4"/>
      <c r="C288" s="54"/>
      <c r="D288" s="51"/>
      <c r="E288" s="3"/>
      <c r="P288" s="4"/>
    </row>
    <row r="289" spans="1:16" x14ac:dyDescent="0.2">
      <c r="A289" s="3"/>
      <c r="B289" s="4"/>
      <c r="C289" s="54"/>
      <c r="D289" s="51"/>
      <c r="E289" s="3"/>
      <c r="P289" s="4"/>
    </row>
    <row r="290" spans="1:16" x14ac:dyDescent="0.2">
      <c r="A290" s="3"/>
      <c r="B290" s="4"/>
      <c r="C290" s="54"/>
      <c r="D290" s="51"/>
      <c r="E290" s="3"/>
      <c r="P290" s="4"/>
    </row>
    <row r="291" spans="1:16" x14ac:dyDescent="0.2">
      <c r="A291" s="3"/>
      <c r="B291" s="4"/>
      <c r="C291" s="54"/>
      <c r="D291" s="51"/>
      <c r="E291" s="3"/>
      <c r="P291" s="4"/>
    </row>
    <row r="292" spans="1:16" x14ac:dyDescent="0.2">
      <c r="A292" s="3"/>
      <c r="B292" s="4"/>
      <c r="C292" s="54"/>
      <c r="D292" s="51"/>
      <c r="E292" s="3"/>
      <c r="P292" s="4"/>
    </row>
    <row r="293" spans="1:16" x14ac:dyDescent="0.2">
      <c r="A293" s="3"/>
      <c r="B293" s="4"/>
      <c r="C293" s="54"/>
      <c r="D293" s="51"/>
      <c r="E293" s="3"/>
      <c r="P293" s="4"/>
    </row>
    <row r="294" spans="1:16" x14ac:dyDescent="0.2">
      <c r="A294" s="3"/>
      <c r="B294" s="4"/>
      <c r="C294" s="54"/>
      <c r="D294" s="51"/>
      <c r="E294" s="3"/>
      <c r="P294" s="4"/>
    </row>
    <row r="295" spans="1:16" x14ac:dyDescent="0.2">
      <c r="A295" s="3"/>
      <c r="B295" s="4"/>
      <c r="C295" s="54"/>
      <c r="D295" s="51"/>
      <c r="E295" s="3"/>
      <c r="P295" s="4"/>
    </row>
    <row r="296" spans="1:16" x14ac:dyDescent="0.2">
      <c r="A296" s="3"/>
      <c r="B296" s="4"/>
      <c r="C296" s="54"/>
      <c r="D296" s="51"/>
      <c r="E296" s="3"/>
      <c r="P296" s="4"/>
    </row>
    <row r="297" spans="1:16" x14ac:dyDescent="0.2">
      <c r="A297" s="3"/>
      <c r="B297" s="4"/>
      <c r="C297" s="54"/>
      <c r="D297" s="51"/>
      <c r="E297" s="3"/>
      <c r="P297" s="4"/>
    </row>
    <row r="298" spans="1:16" x14ac:dyDescent="0.2">
      <c r="A298" s="3"/>
      <c r="B298" s="4"/>
      <c r="C298" s="54"/>
      <c r="D298" s="51"/>
      <c r="E298" s="3"/>
      <c r="P298" s="4"/>
    </row>
    <row r="299" spans="1:16" x14ac:dyDescent="0.2">
      <c r="A299" s="3"/>
      <c r="B299" s="4"/>
      <c r="C299" s="54"/>
      <c r="D299" s="51"/>
      <c r="E299" s="3"/>
      <c r="P299" s="4"/>
    </row>
    <row r="300" spans="1:16" x14ac:dyDescent="0.2">
      <c r="A300" s="3"/>
      <c r="B300" s="4"/>
      <c r="C300" s="54"/>
      <c r="D300" s="51"/>
      <c r="E300" s="3"/>
      <c r="P300" s="4"/>
    </row>
    <row r="301" spans="1:16" x14ac:dyDescent="0.2">
      <c r="A301" s="3"/>
      <c r="B301" s="4"/>
      <c r="C301" s="54"/>
      <c r="D301" s="51"/>
      <c r="E301" s="3"/>
      <c r="P301" s="4"/>
    </row>
    <row r="302" spans="1:16" x14ac:dyDescent="0.2">
      <c r="A302" s="3"/>
      <c r="B302" s="4"/>
      <c r="C302" s="54"/>
      <c r="D302" s="51"/>
      <c r="E302" s="3"/>
      <c r="P302" s="4"/>
    </row>
    <row r="303" spans="1:16" x14ac:dyDescent="0.2">
      <c r="A303" s="3"/>
      <c r="B303" s="4"/>
      <c r="C303" s="54"/>
      <c r="D303" s="51"/>
      <c r="E303" s="3"/>
      <c r="P303" s="4"/>
    </row>
    <row r="304" spans="1:16" x14ac:dyDescent="0.2">
      <c r="A304" s="3"/>
      <c r="B304" s="4"/>
      <c r="C304" s="54"/>
      <c r="D304" s="51"/>
      <c r="E304" s="3"/>
      <c r="P304" s="4"/>
    </row>
    <row r="305" spans="1:16" x14ac:dyDescent="0.2">
      <c r="A305" s="3"/>
      <c r="B305" s="4"/>
      <c r="C305" s="54"/>
      <c r="D305" s="51"/>
      <c r="E305" s="3"/>
      <c r="P305" s="4"/>
    </row>
    <row r="306" spans="1:16" x14ac:dyDescent="0.2">
      <c r="A306" s="3"/>
      <c r="B306" s="4"/>
      <c r="C306" s="54"/>
      <c r="D306" s="51"/>
      <c r="E306" s="3"/>
      <c r="P306" s="4"/>
    </row>
    <row r="307" spans="1:16" x14ac:dyDescent="0.2">
      <c r="A307" s="3"/>
      <c r="B307" s="4"/>
      <c r="C307" s="54"/>
      <c r="D307" s="51"/>
      <c r="E307" s="3"/>
      <c r="P307" s="4"/>
    </row>
    <row r="308" spans="1:16" x14ac:dyDescent="0.2">
      <c r="A308" s="3"/>
      <c r="B308" s="4"/>
      <c r="C308" s="54"/>
      <c r="D308" s="51"/>
      <c r="E308" s="3"/>
      <c r="P308" s="4"/>
    </row>
    <row r="309" spans="1:16" x14ac:dyDescent="0.2">
      <c r="A309" s="3"/>
      <c r="B309" s="4"/>
      <c r="C309" s="54"/>
      <c r="D309" s="51"/>
      <c r="E309" s="3"/>
      <c r="P309" s="4"/>
    </row>
    <row r="310" spans="1:16" x14ac:dyDescent="0.2">
      <c r="A310" s="3"/>
      <c r="B310" s="4"/>
      <c r="C310" s="54"/>
      <c r="D310" s="51"/>
      <c r="E310" s="3"/>
      <c r="P310" s="4"/>
    </row>
    <row r="311" spans="1:16" x14ac:dyDescent="0.2">
      <c r="A311" s="3"/>
      <c r="B311" s="4"/>
      <c r="C311" s="54"/>
      <c r="D311" s="51"/>
      <c r="E311" s="3"/>
      <c r="P311" s="4"/>
    </row>
    <row r="312" spans="1:16" x14ac:dyDescent="0.2">
      <c r="A312" s="3"/>
      <c r="B312" s="4"/>
      <c r="C312" s="54"/>
      <c r="D312" s="51"/>
      <c r="E312" s="3"/>
      <c r="P312" s="4"/>
    </row>
    <row r="313" spans="1:16" x14ac:dyDescent="0.2">
      <c r="A313" s="3"/>
      <c r="B313" s="4"/>
      <c r="C313" s="54"/>
      <c r="D313" s="51"/>
      <c r="E313" s="3"/>
      <c r="P313" s="4"/>
    </row>
    <row r="314" spans="1:16" x14ac:dyDescent="0.2">
      <c r="A314" s="3"/>
      <c r="B314" s="4"/>
      <c r="C314" s="54"/>
      <c r="D314" s="51"/>
      <c r="E314" s="3"/>
      <c r="P314" s="4"/>
    </row>
    <row r="315" spans="1:16" x14ac:dyDescent="0.2">
      <c r="A315" s="3"/>
      <c r="B315" s="4"/>
      <c r="C315" s="54"/>
      <c r="D315" s="51"/>
      <c r="E315" s="3"/>
      <c r="P315" s="4"/>
    </row>
    <row r="316" spans="1:16" x14ac:dyDescent="0.2">
      <c r="A316" s="3"/>
      <c r="B316" s="4"/>
      <c r="C316" s="54"/>
      <c r="D316" s="51"/>
      <c r="E316" s="3"/>
      <c r="P316" s="4"/>
    </row>
    <row r="317" spans="1:16" x14ac:dyDescent="0.2">
      <c r="A317" s="3"/>
      <c r="B317" s="4"/>
      <c r="C317" s="54"/>
      <c r="D317" s="51"/>
      <c r="E317" s="3"/>
      <c r="P317" s="4"/>
    </row>
    <row r="318" spans="1:16" x14ac:dyDescent="0.2">
      <c r="A318" s="3"/>
      <c r="B318" s="4"/>
      <c r="C318" s="54"/>
      <c r="D318" s="51"/>
      <c r="E318" s="3"/>
      <c r="P318" s="4"/>
    </row>
    <row r="319" spans="1:16" x14ac:dyDescent="0.2">
      <c r="A319" s="3"/>
      <c r="B319" s="4"/>
      <c r="C319" s="54"/>
      <c r="D319" s="51"/>
      <c r="E319" s="3"/>
      <c r="P319" s="4"/>
    </row>
    <row r="320" spans="1:16" x14ac:dyDescent="0.2">
      <c r="A320" s="3"/>
      <c r="B320" s="4"/>
      <c r="C320" s="54"/>
      <c r="D320" s="51"/>
      <c r="E320" s="3"/>
      <c r="P320" s="4"/>
    </row>
    <row r="321" spans="1:16" x14ac:dyDescent="0.2">
      <c r="A321" s="3"/>
      <c r="B321" s="4"/>
      <c r="C321" s="54"/>
      <c r="D321" s="51"/>
      <c r="E321" s="3"/>
      <c r="P321" s="4"/>
    </row>
    <row r="322" spans="1:16" x14ac:dyDescent="0.2">
      <c r="A322" s="3"/>
      <c r="B322" s="4"/>
      <c r="C322" s="54"/>
      <c r="D322" s="51"/>
      <c r="E322" s="3"/>
      <c r="P322" s="4"/>
    </row>
    <row r="323" spans="1:16" x14ac:dyDescent="0.2">
      <c r="A323" s="3"/>
      <c r="B323" s="4"/>
      <c r="C323" s="54"/>
      <c r="D323" s="51"/>
      <c r="E323" s="3"/>
      <c r="P323" s="4"/>
    </row>
    <row r="324" spans="1:16" x14ac:dyDescent="0.2">
      <c r="A324" s="3"/>
      <c r="B324" s="4"/>
      <c r="C324" s="54"/>
      <c r="D324" s="51"/>
      <c r="E324" s="3"/>
      <c r="P324" s="4"/>
    </row>
    <row r="325" spans="1:16" x14ac:dyDescent="0.2">
      <c r="A325" s="3"/>
      <c r="B325" s="4"/>
      <c r="C325" s="54"/>
      <c r="D325" s="51"/>
      <c r="E325" s="3"/>
      <c r="P325" s="4"/>
    </row>
    <row r="326" spans="1:16" x14ac:dyDescent="0.2">
      <c r="A326" s="3"/>
      <c r="B326" s="4"/>
      <c r="C326" s="54"/>
      <c r="D326" s="51"/>
      <c r="E326" s="3"/>
      <c r="P326" s="4"/>
    </row>
    <row r="327" spans="1:16" x14ac:dyDescent="0.2">
      <c r="A327" s="3"/>
      <c r="B327" s="4"/>
      <c r="C327" s="54"/>
      <c r="D327" s="51"/>
      <c r="E327" s="3"/>
      <c r="P327" s="4"/>
    </row>
    <row r="328" spans="1:16" x14ac:dyDescent="0.2">
      <c r="A328" s="3"/>
      <c r="B328" s="4"/>
      <c r="C328" s="54"/>
      <c r="D328" s="51"/>
      <c r="E328" s="3"/>
      <c r="P328" s="4"/>
    </row>
    <row r="329" spans="1:16" x14ac:dyDescent="0.2">
      <c r="A329" s="3"/>
      <c r="B329" s="4"/>
      <c r="C329" s="54"/>
      <c r="D329" s="51"/>
      <c r="E329" s="3"/>
      <c r="P329" s="4"/>
    </row>
    <row r="330" spans="1:16" x14ac:dyDescent="0.2">
      <c r="A330" s="3"/>
      <c r="B330" s="4"/>
      <c r="C330" s="54"/>
      <c r="D330" s="51"/>
      <c r="E330" s="3"/>
      <c r="P330" s="4"/>
    </row>
    <row r="331" spans="1:16" x14ac:dyDescent="0.2">
      <c r="A331" s="3"/>
      <c r="B331" s="4"/>
      <c r="C331" s="54"/>
      <c r="D331" s="51"/>
      <c r="E331" s="3"/>
      <c r="P331" s="4"/>
    </row>
    <row r="332" spans="1:16" x14ac:dyDescent="0.2">
      <c r="A332" s="3"/>
      <c r="B332" s="4"/>
      <c r="C332" s="54"/>
      <c r="D332" s="51"/>
      <c r="E332" s="3"/>
      <c r="P332" s="4"/>
    </row>
    <row r="333" spans="1:16" x14ac:dyDescent="0.2">
      <c r="A333" s="3"/>
      <c r="B333" s="4"/>
      <c r="C333" s="54"/>
      <c r="D333" s="51"/>
      <c r="E333" s="3"/>
      <c r="P333" s="4"/>
    </row>
    <row r="334" spans="1:16" x14ac:dyDescent="0.2">
      <c r="A334" s="3"/>
      <c r="B334" s="4"/>
      <c r="C334" s="54"/>
      <c r="D334" s="51"/>
      <c r="E334" s="3"/>
      <c r="P334" s="4"/>
    </row>
    <row r="335" spans="1:16" x14ac:dyDescent="0.2">
      <c r="A335" s="3"/>
      <c r="B335" s="4"/>
      <c r="C335" s="54"/>
      <c r="D335" s="51"/>
      <c r="E335" s="3"/>
      <c r="P335" s="4"/>
    </row>
    <row r="336" spans="1:16" x14ac:dyDescent="0.2">
      <c r="A336" s="3"/>
      <c r="B336" s="4"/>
      <c r="C336" s="54"/>
      <c r="D336" s="51"/>
      <c r="E336" s="3"/>
      <c r="P336" s="4"/>
    </row>
    <row r="337" spans="1:16" x14ac:dyDescent="0.2">
      <c r="A337" s="3"/>
      <c r="B337" s="4"/>
      <c r="C337" s="54"/>
      <c r="D337" s="51"/>
      <c r="E337" s="3"/>
      <c r="P337" s="4"/>
    </row>
    <row r="338" spans="1:16" x14ac:dyDescent="0.2">
      <c r="A338" s="3"/>
      <c r="B338" s="4"/>
      <c r="C338" s="54"/>
      <c r="D338" s="51"/>
      <c r="E338" s="3"/>
      <c r="P338" s="4"/>
    </row>
    <row r="339" spans="1:16" x14ac:dyDescent="0.2">
      <c r="A339" s="3"/>
      <c r="B339" s="4"/>
      <c r="C339" s="54"/>
      <c r="D339" s="51"/>
      <c r="E339" s="3"/>
      <c r="P339" s="4"/>
    </row>
    <row r="340" spans="1:16" x14ac:dyDescent="0.2">
      <c r="A340" s="3"/>
      <c r="B340" s="4"/>
      <c r="C340" s="54"/>
      <c r="D340" s="51"/>
      <c r="E340" s="3"/>
      <c r="P340" s="4"/>
    </row>
    <row r="341" spans="1:16" x14ac:dyDescent="0.2">
      <c r="A341" s="3"/>
      <c r="B341" s="4"/>
      <c r="C341" s="54"/>
      <c r="D341" s="51"/>
      <c r="E341" s="3"/>
      <c r="P341" s="4"/>
    </row>
    <row r="342" spans="1:16" x14ac:dyDescent="0.2">
      <c r="A342" s="3"/>
      <c r="B342" s="4"/>
      <c r="C342" s="54"/>
      <c r="D342" s="51"/>
      <c r="E342" s="3"/>
      <c r="P342" s="4"/>
    </row>
    <row r="343" spans="1:16" x14ac:dyDescent="0.2">
      <c r="A343" s="3"/>
      <c r="B343" s="4"/>
      <c r="C343" s="54"/>
      <c r="D343" s="51"/>
      <c r="E343" s="3"/>
      <c r="P343" s="4"/>
    </row>
    <row r="344" spans="1:16" x14ac:dyDescent="0.2">
      <c r="A344" s="3"/>
      <c r="B344" s="4"/>
      <c r="C344" s="54"/>
      <c r="D344" s="51"/>
      <c r="E344" s="3"/>
      <c r="P344" s="4"/>
    </row>
    <row r="345" spans="1:16" x14ac:dyDescent="0.2">
      <c r="A345" s="3"/>
      <c r="B345" s="4"/>
      <c r="C345" s="54"/>
      <c r="D345" s="51"/>
      <c r="E345" s="3"/>
      <c r="P345" s="4"/>
    </row>
    <row r="346" spans="1:16" x14ac:dyDescent="0.2">
      <c r="A346" s="3"/>
      <c r="B346" s="4"/>
      <c r="C346" s="54"/>
      <c r="D346" s="51"/>
      <c r="E346" s="3"/>
      <c r="P346" s="4"/>
    </row>
    <row r="347" spans="1:16" x14ac:dyDescent="0.2">
      <c r="A347" s="3"/>
      <c r="B347" s="4"/>
      <c r="C347" s="54"/>
      <c r="D347" s="51"/>
      <c r="E347" s="3"/>
      <c r="P347" s="4"/>
    </row>
    <row r="348" spans="1:16" x14ac:dyDescent="0.2">
      <c r="A348" s="3"/>
      <c r="B348" s="4"/>
      <c r="C348" s="54"/>
      <c r="D348" s="51"/>
      <c r="E348" s="3"/>
      <c r="P348" s="4"/>
    </row>
    <row r="349" spans="1:16" x14ac:dyDescent="0.2">
      <c r="A349" s="3"/>
      <c r="B349" s="4"/>
      <c r="C349" s="54"/>
      <c r="D349" s="51"/>
      <c r="E349" s="3"/>
      <c r="P349" s="4"/>
    </row>
    <row r="350" spans="1:16" x14ac:dyDescent="0.2">
      <c r="A350" s="3"/>
      <c r="B350" s="4"/>
      <c r="C350" s="54"/>
      <c r="D350" s="51"/>
      <c r="E350" s="3"/>
      <c r="P350" s="4"/>
    </row>
    <row r="351" spans="1:16" x14ac:dyDescent="0.2">
      <c r="A351" s="3"/>
      <c r="B351" s="4"/>
      <c r="C351" s="54"/>
      <c r="D351" s="51"/>
      <c r="E351" s="3"/>
      <c r="P351" s="4"/>
    </row>
    <row r="352" spans="1:16" x14ac:dyDescent="0.2">
      <c r="A352" s="3"/>
      <c r="B352" s="4"/>
      <c r="C352" s="54"/>
      <c r="D352" s="51"/>
      <c r="E352" s="3"/>
      <c r="P352" s="4"/>
    </row>
    <row r="353" spans="1:16" x14ac:dyDescent="0.2">
      <c r="A353" s="3"/>
      <c r="B353" s="4"/>
      <c r="C353" s="54"/>
      <c r="D353" s="51"/>
      <c r="E353" s="3"/>
      <c r="P353" s="4"/>
    </row>
    <row r="354" spans="1:16" x14ac:dyDescent="0.2">
      <c r="A354" s="3"/>
      <c r="B354" s="4"/>
      <c r="C354" s="54"/>
      <c r="D354" s="51"/>
      <c r="E354" s="3"/>
      <c r="P354" s="4"/>
    </row>
    <row r="355" spans="1:16" x14ac:dyDescent="0.2">
      <c r="A355" s="3"/>
      <c r="B355" s="4"/>
      <c r="C355" s="54"/>
      <c r="D355" s="51"/>
      <c r="E355" s="3"/>
      <c r="P355" s="4"/>
    </row>
    <row r="356" spans="1:16" x14ac:dyDescent="0.2">
      <c r="A356" s="3"/>
      <c r="B356" s="4"/>
      <c r="C356" s="54"/>
      <c r="D356" s="51"/>
      <c r="E356" s="3"/>
      <c r="P356" s="4"/>
    </row>
    <row r="357" spans="1:16" x14ac:dyDescent="0.2">
      <c r="A357" s="3"/>
      <c r="B357" s="4"/>
      <c r="C357" s="54"/>
      <c r="D357" s="51"/>
      <c r="E357" s="3"/>
      <c r="P357" s="4"/>
    </row>
    <row r="358" spans="1:16" x14ac:dyDescent="0.2">
      <c r="A358" s="3"/>
      <c r="B358" s="4"/>
      <c r="C358" s="54"/>
      <c r="D358" s="51"/>
      <c r="E358" s="3"/>
      <c r="P358" s="4"/>
    </row>
    <row r="359" spans="1:16" x14ac:dyDescent="0.2">
      <c r="A359" s="3"/>
      <c r="B359" s="4"/>
      <c r="C359" s="54"/>
      <c r="D359" s="51"/>
      <c r="E359" s="3"/>
      <c r="P359" s="4"/>
    </row>
    <row r="360" spans="1:16" x14ac:dyDescent="0.2">
      <c r="A360" s="3"/>
      <c r="B360" s="4"/>
      <c r="C360" s="54"/>
      <c r="D360" s="51"/>
      <c r="E360" s="3"/>
      <c r="P360" s="4"/>
    </row>
    <row r="361" spans="1:16" x14ac:dyDescent="0.2">
      <c r="A361" s="3"/>
      <c r="B361" s="4"/>
      <c r="C361" s="54"/>
      <c r="D361" s="51"/>
      <c r="E361" s="3"/>
      <c r="P361" s="4"/>
    </row>
    <row r="362" spans="1:16" x14ac:dyDescent="0.2">
      <c r="A362" s="3"/>
      <c r="B362" s="4"/>
      <c r="C362" s="54"/>
      <c r="D362" s="51"/>
      <c r="E362" s="3"/>
      <c r="P362" s="4"/>
    </row>
    <row r="363" spans="1:16" x14ac:dyDescent="0.2">
      <c r="A363" s="3"/>
      <c r="B363" s="4"/>
      <c r="C363" s="54"/>
      <c r="D363" s="51"/>
      <c r="E363" s="3"/>
      <c r="P363" s="4"/>
    </row>
    <row r="364" spans="1:16" x14ac:dyDescent="0.2">
      <c r="A364" s="3"/>
      <c r="B364" s="4"/>
      <c r="C364" s="54"/>
      <c r="D364" s="51"/>
      <c r="E364" s="3"/>
      <c r="P364" s="4"/>
    </row>
    <row r="365" spans="1:16" x14ac:dyDescent="0.2">
      <c r="A365" s="3"/>
      <c r="B365" s="4"/>
      <c r="C365" s="54"/>
      <c r="D365" s="51"/>
      <c r="E365" s="3"/>
      <c r="P365" s="4"/>
    </row>
    <row r="366" spans="1:16" x14ac:dyDescent="0.2">
      <c r="A366" s="3"/>
      <c r="B366" s="4"/>
      <c r="C366" s="54"/>
      <c r="D366" s="51"/>
      <c r="E366" s="3"/>
      <c r="P366" s="4"/>
    </row>
    <row r="367" spans="1:16" x14ac:dyDescent="0.2">
      <c r="A367" s="3"/>
      <c r="B367" s="4"/>
      <c r="C367" s="54"/>
      <c r="D367" s="51"/>
      <c r="E367" s="3"/>
      <c r="P367" s="4"/>
    </row>
    <row r="368" spans="1:16" x14ac:dyDescent="0.2">
      <c r="A368" s="3"/>
      <c r="B368" s="4"/>
      <c r="C368" s="54"/>
      <c r="D368" s="51"/>
      <c r="E368" s="3"/>
      <c r="P368" s="4"/>
    </row>
    <row r="369" spans="1:16" x14ac:dyDescent="0.2">
      <c r="A369" s="3"/>
      <c r="B369" s="4"/>
      <c r="C369" s="54"/>
      <c r="D369" s="51"/>
      <c r="E369" s="3"/>
      <c r="P369" s="4"/>
    </row>
    <row r="370" spans="1:16" x14ac:dyDescent="0.2">
      <c r="A370" s="3"/>
      <c r="B370" s="4"/>
      <c r="C370" s="54"/>
      <c r="D370" s="51"/>
      <c r="E370" s="3"/>
      <c r="P370" s="4"/>
    </row>
    <row r="371" spans="1:16" x14ac:dyDescent="0.2">
      <c r="A371" s="3"/>
      <c r="B371" s="4"/>
      <c r="C371" s="54"/>
      <c r="D371" s="51"/>
      <c r="E371" s="3"/>
      <c r="P371" s="4"/>
    </row>
    <row r="372" spans="1:16" x14ac:dyDescent="0.2">
      <c r="A372" s="3"/>
      <c r="B372" s="4"/>
      <c r="C372" s="54"/>
      <c r="D372" s="51"/>
      <c r="E372" s="3"/>
      <c r="P372" s="4"/>
    </row>
    <row r="373" spans="1:16" x14ac:dyDescent="0.2">
      <c r="A373" s="3"/>
      <c r="B373" s="4"/>
      <c r="C373" s="54"/>
      <c r="D373" s="51"/>
      <c r="E373" s="3"/>
      <c r="P373" s="4"/>
    </row>
    <row r="374" spans="1:16" x14ac:dyDescent="0.2">
      <c r="A374" s="3"/>
      <c r="B374" s="4"/>
      <c r="C374" s="54"/>
      <c r="D374" s="51"/>
      <c r="E374" s="3"/>
      <c r="P374" s="4"/>
    </row>
    <row r="375" spans="1:16" x14ac:dyDescent="0.2">
      <c r="A375" s="3"/>
      <c r="B375" s="4"/>
      <c r="C375" s="54"/>
      <c r="D375" s="51"/>
      <c r="E375" s="3"/>
      <c r="P375" s="4"/>
    </row>
    <row r="376" spans="1:16" x14ac:dyDescent="0.2">
      <c r="A376" s="3"/>
      <c r="B376" s="4"/>
      <c r="C376" s="54"/>
      <c r="D376" s="51"/>
      <c r="E376" s="3"/>
      <c r="P376" s="4"/>
    </row>
    <row r="377" spans="1:16" x14ac:dyDescent="0.2">
      <c r="A377" s="3"/>
      <c r="B377" s="4"/>
      <c r="C377" s="54"/>
      <c r="D377" s="51"/>
      <c r="E377" s="3"/>
      <c r="P377" s="4"/>
    </row>
    <row r="378" spans="1:16" x14ac:dyDescent="0.2">
      <c r="A378" s="3"/>
      <c r="B378" s="4"/>
      <c r="C378" s="54"/>
      <c r="D378" s="51"/>
      <c r="E378" s="3"/>
      <c r="P378" s="4"/>
    </row>
    <row r="379" spans="1:16" x14ac:dyDescent="0.2">
      <c r="A379" s="3"/>
      <c r="B379" s="4"/>
      <c r="C379" s="54"/>
      <c r="D379" s="51"/>
      <c r="E379" s="3"/>
      <c r="P379" s="4"/>
    </row>
    <row r="380" spans="1:16" x14ac:dyDescent="0.2">
      <c r="A380" s="3"/>
      <c r="B380" s="4"/>
      <c r="C380" s="54"/>
      <c r="D380" s="51"/>
      <c r="E380" s="3"/>
      <c r="P380" s="4"/>
    </row>
    <row r="381" spans="1:16" x14ac:dyDescent="0.2">
      <c r="A381" s="3"/>
      <c r="B381" s="4"/>
      <c r="C381" s="54"/>
      <c r="D381" s="51"/>
      <c r="E381" s="3"/>
      <c r="P381" s="4"/>
    </row>
    <row r="382" spans="1:16" x14ac:dyDescent="0.2">
      <c r="A382" s="3"/>
      <c r="B382" s="4"/>
      <c r="C382" s="54"/>
      <c r="D382" s="51"/>
      <c r="E382" s="3"/>
      <c r="P382" s="4"/>
    </row>
    <row r="383" spans="1:16" x14ac:dyDescent="0.2">
      <c r="A383" s="3"/>
      <c r="B383" s="4"/>
      <c r="C383" s="54"/>
      <c r="D383" s="51"/>
      <c r="E383" s="3"/>
      <c r="P383" s="4"/>
    </row>
    <row r="384" spans="1:16" x14ac:dyDescent="0.2">
      <c r="A384" s="3"/>
      <c r="B384" s="4"/>
      <c r="C384" s="54"/>
      <c r="D384" s="51"/>
      <c r="E384" s="3"/>
      <c r="P384" s="4"/>
    </row>
    <row r="385" spans="1:16" x14ac:dyDescent="0.2">
      <c r="A385" s="3"/>
      <c r="B385" s="4"/>
      <c r="C385" s="54"/>
      <c r="D385" s="51"/>
      <c r="E385" s="3"/>
      <c r="P385" s="4"/>
    </row>
    <row r="386" spans="1:16" x14ac:dyDescent="0.2">
      <c r="A386" s="3"/>
      <c r="B386" s="4"/>
      <c r="C386" s="54"/>
      <c r="D386" s="51"/>
      <c r="E386" s="3"/>
      <c r="P386" s="4"/>
    </row>
    <row r="387" spans="1:16" x14ac:dyDescent="0.2">
      <c r="A387" s="3"/>
      <c r="B387" s="4"/>
      <c r="C387" s="54"/>
      <c r="D387" s="51"/>
      <c r="E387" s="3"/>
      <c r="P387" s="4"/>
    </row>
    <row r="388" spans="1:16" x14ac:dyDescent="0.2">
      <c r="A388" s="3"/>
      <c r="B388" s="4"/>
      <c r="C388" s="54"/>
      <c r="D388" s="51"/>
      <c r="E388" s="3"/>
      <c r="P388" s="4"/>
    </row>
    <row r="389" spans="1:16" x14ac:dyDescent="0.2">
      <c r="A389" s="3"/>
      <c r="B389" s="4"/>
      <c r="C389" s="54"/>
      <c r="D389" s="51"/>
      <c r="E389" s="3"/>
      <c r="P389" s="4"/>
    </row>
    <row r="390" spans="1:16" x14ac:dyDescent="0.2">
      <c r="A390" s="3"/>
      <c r="B390" s="4"/>
      <c r="C390" s="54"/>
      <c r="D390" s="51"/>
      <c r="E390" s="3"/>
      <c r="P390" s="4"/>
    </row>
    <row r="391" spans="1:16" x14ac:dyDescent="0.2">
      <c r="A391" s="3"/>
      <c r="B391" s="4"/>
      <c r="C391" s="54"/>
      <c r="D391" s="51"/>
      <c r="E391" s="3"/>
      <c r="P391" s="4"/>
    </row>
    <row r="392" spans="1:16" x14ac:dyDescent="0.2">
      <c r="A392" s="3"/>
      <c r="B392" s="4"/>
      <c r="C392" s="54"/>
      <c r="D392" s="51"/>
      <c r="E392" s="3"/>
      <c r="P392" s="4"/>
    </row>
    <row r="393" spans="1:16" x14ac:dyDescent="0.2">
      <c r="A393" s="3"/>
      <c r="B393" s="4"/>
      <c r="C393" s="54"/>
      <c r="D393" s="51"/>
      <c r="E393" s="3"/>
      <c r="P393" s="4"/>
    </row>
    <row r="394" spans="1:16" x14ac:dyDescent="0.2">
      <c r="A394" s="3"/>
      <c r="B394" s="4"/>
      <c r="C394" s="54"/>
      <c r="D394" s="51"/>
      <c r="E394" s="3"/>
      <c r="P394" s="4"/>
    </row>
    <row r="395" spans="1:16" x14ac:dyDescent="0.2">
      <c r="A395" s="3"/>
      <c r="B395" s="4"/>
      <c r="C395" s="54"/>
      <c r="D395" s="51"/>
      <c r="E395" s="3"/>
      <c r="P395" s="4"/>
    </row>
    <row r="396" spans="1:16" x14ac:dyDescent="0.2">
      <c r="A396" s="3"/>
      <c r="B396" s="4"/>
      <c r="C396" s="54"/>
      <c r="D396" s="51"/>
      <c r="E396" s="3"/>
      <c r="P396" s="4"/>
    </row>
    <row r="397" spans="1:16" x14ac:dyDescent="0.2">
      <c r="A397" s="3"/>
      <c r="B397" s="4"/>
      <c r="C397" s="54"/>
      <c r="D397" s="51"/>
      <c r="E397" s="3"/>
      <c r="P397" s="4"/>
    </row>
    <row r="398" spans="1:16" x14ac:dyDescent="0.2">
      <c r="A398" s="3"/>
      <c r="B398" s="4"/>
      <c r="C398" s="54"/>
      <c r="D398" s="51"/>
      <c r="E398" s="3"/>
      <c r="P398" s="4"/>
    </row>
    <row r="399" spans="1:16" x14ac:dyDescent="0.2">
      <c r="A399" s="3"/>
      <c r="B399" s="4"/>
      <c r="C399" s="54"/>
      <c r="D399" s="51"/>
      <c r="E399" s="3"/>
      <c r="P399" s="4"/>
    </row>
    <row r="400" spans="1:16" x14ac:dyDescent="0.2">
      <c r="A400" s="3"/>
      <c r="B400" s="4"/>
      <c r="C400" s="54"/>
      <c r="D400" s="51"/>
      <c r="E400" s="3"/>
      <c r="P400" s="4"/>
    </row>
    <row r="401" spans="1:16" x14ac:dyDescent="0.2">
      <c r="A401" s="3"/>
      <c r="B401" s="4"/>
      <c r="C401" s="54"/>
      <c r="D401" s="51"/>
      <c r="E401" s="3"/>
      <c r="P401" s="4"/>
    </row>
    <row r="402" spans="1:16" x14ac:dyDescent="0.2">
      <c r="A402" s="3"/>
      <c r="B402" s="4"/>
      <c r="C402" s="54"/>
      <c r="D402" s="51"/>
      <c r="E402" s="3"/>
      <c r="P402" s="4"/>
    </row>
    <row r="403" spans="1:16" x14ac:dyDescent="0.2">
      <c r="A403" s="3"/>
      <c r="B403" s="4"/>
      <c r="C403" s="54"/>
      <c r="D403" s="51"/>
      <c r="E403" s="3"/>
      <c r="P403" s="4"/>
    </row>
    <row r="404" spans="1:16" x14ac:dyDescent="0.2">
      <c r="A404" s="3"/>
      <c r="B404" s="4"/>
      <c r="C404" s="54"/>
      <c r="D404" s="51"/>
      <c r="E404" s="3"/>
      <c r="P404" s="4"/>
    </row>
    <row r="405" spans="1:16" x14ac:dyDescent="0.2">
      <c r="A405" s="3"/>
      <c r="B405" s="4"/>
      <c r="C405" s="54"/>
      <c r="D405" s="51"/>
      <c r="E405" s="3"/>
      <c r="P405" s="4"/>
    </row>
    <row r="406" spans="1:16" x14ac:dyDescent="0.2">
      <c r="A406" s="3"/>
      <c r="B406" s="4"/>
      <c r="C406" s="54"/>
      <c r="D406" s="51"/>
      <c r="E406" s="3"/>
      <c r="P406" s="4"/>
    </row>
    <row r="407" spans="1:16" x14ac:dyDescent="0.2">
      <c r="A407" s="3"/>
      <c r="B407" s="4"/>
      <c r="C407" s="54"/>
      <c r="D407" s="51"/>
      <c r="E407" s="3"/>
      <c r="P407" s="4"/>
    </row>
    <row r="408" spans="1:16" x14ac:dyDescent="0.2">
      <c r="A408" s="3"/>
      <c r="B408" s="4"/>
      <c r="C408" s="54"/>
      <c r="D408" s="51"/>
      <c r="E408" s="3"/>
      <c r="P408" s="4"/>
    </row>
    <row r="409" spans="1:16" x14ac:dyDescent="0.2">
      <c r="A409" s="3"/>
      <c r="B409" s="4"/>
      <c r="C409" s="54"/>
      <c r="D409" s="51"/>
      <c r="E409" s="3"/>
      <c r="P409" s="4"/>
    </row>
    <row r="410" spans="1:16" x14ac:dyDescent="0.2">
      <c r="A410" s="3"/>
      <c r="B410" s="4"/>
      <c r="C410" s="54"/>
      <c r="D410" s="51"/>
      <c r="E410" s="3"/>
      <c r="P410" s="4"/>
    </row>
    <row r="411" spans="1:16" x14ac:dyDescent="0.2">
      <c r="A411" s="3"/>
      <c r="B411" s="4"/>
      <c r="C411" s="54"/>
      <c r="D411" s="51"/>
      <c r="E411" s="3"/>
      <c r="P411" s="4"/>
    </row>
    <row r="412" spans="1:16" x14ac:dyDescent="0.2">
      <c r="A412" s="3"/>
      <c r="B412" s="4"/>
      <c r="C412" s="54"/>
      <c r="D412" s="51"/>
      <c r="E412" s="3"/>
      <c r="P412" s="4"/>
    </row>
    <row r="413" spans="1:16" x14ac:dyDescent="0.2">
      <c r="A413" s="3"/>
      <c r="B413" s="4"/>
      <c r="C413" s="54"/>
      <c r="D413" s="51"/>
      <c r="E413" s="3"/>
      <c r="P413" s="4"/>
    </row>
    <row r="414" spans="1:16" x14ac:dyDescent="0.2">
      <c r="A414" s="3"/>
      <c r="B414" s="4"/>
      <c r="C414" s="54"/>
      <c r="D414" s="51"/>
      <c r="E414" s="3"/>
      <c r="P414" s="4"/>
    </row>
    <row r="415" spans="1:16" x14ac:dyDescent="0.2">
      <c r="A415" s="3"/>
      <c r="B415" s="4"/>
      <c r="C415" s="54"/>
      <c r="D415" s="51"/>
      <c r="E415" s="3"/>
      <c r="P415" s="4"/>
    </row>
    <row r="416" spans="1:16" x14ac:dyDescent="0.2">
      <c r="A416" s="3"/>
      <c r="B416" s="4"/>
      <c r="C416" s="54"/>
      <c r="D416" s="51"/>
      <c r="E416" s="3"/>
      <c r="P416" s="4"/>
    </row>
    <row r="417" spans="1:16" x14ac:dyDescent="0.2">
      <c r="A417" s="3"/>
      <c r="B417" s="4"/>
      <c r="C417" s="54"/>
      <c r="D417" s="51"/>
      <c r="E417" s="3"/>
      <c r="P417" s="4"/>
    </row>
    <row r="418" spans="1:16" x14ac:dyDescent="0.2">
      <c r="A418" s="3"/>
      <c r="B418" s="4"/>
      <c r="C418" s="54"/>
      <c r="D418" s="51"/>
      <c r="E418" s="3"/>
      <c r="P418" s="4"/>
    </row>
    <row r="419" spans="1:16" x14ac:dyDescent="0.2">
      <c r="A419" s="3"/>
      <c r="B419" s="4"/>
      <c r="C419" s="54"/>
      <c r="D419" s="51"/>
      <c r="E419" s="3"/>
      <c r="P419" s="4"/>
    </row>
    <row r="420" spans="1:16" x14ac:dyDescent="0.2">
      <c r="A420" s="3"/>
      <c r="B420" s="4"/>
      <c r="C420" s="54"/>
      <c r="D420" s="51"/>
      <c r="E420" s="3"/>
      <c r="P420" s="4"/>
    </row>
    <row r="421" spans="1:16" x14ac:dyDescent="0.2">
      <c r="A421" s="3"/>
      <c r="B421" s="4"/>
      <c r="C421" s="54"/>
      <c r="D421" s="51"/>
      <c r="E421" s="3"/>
      <c r="P421" s="4"/>
    </row>
    <row r="422" spans="1:16" x14ac:dyDescent="0.2">
      <c r="A422" s="3"/>
      <c r="B422" s="4"/>
      <c r="C422" s="54"/>
      <c r="D422" s="51"/>
      <c r="E422" s="3"/>
      <c r="P422" s="4"/>
    </row>
    <row r="423" spans="1:16" x14ac:dyDescent="0.2">
      <c r="A423" s="3"/>
      <c r="B423" s="4"/>
      <c r="C423" s="54"/>
      <c r="D423" s="51"/>
      <c r="E423" s="3"/>
      <c r="P423" s="4"/>
    </row>
    <row r="424" spans="1:16" x14ac:dyDescent="0.2">
      <c r="A424" s="3"/>
      <c r="B424" s="4"/>
      <c r="C424" s="54"/>
      <c r="D424" s="51"/>
      <c r="E424" s="3"/>
      <c r="P424" s="4"/>
    </row>
    <row r="425" spans="1:16" x14ac:dyDescent="0.2">
      <c r="A425" s="3"/>
      <c r="B425" s="4"/>
      <c r="C425" s="54"/>
      <c r="D425" s="51"/>
      <c r="E425" s="3"/>
      <c r="P425" s="4"/>
    </row>
    <row r="426" spans="1:16" x14ac:dyDescent="0.2">
      <c r="A426" s="3"/>
      <c r="B426" s="4"/>
      <c r="C426" s="54"/>
      <c r="D426" s="51"/>
      <c r="E426" s="3"/>
      <c r="P426" s="4"/>
    </row>
    <row r="427" spans="1:16" x14ac:dyDescent="0.2">
      <c r="A427" s="3"/>
      <c r="B427" s="4"/>
      <c r="C427" s="54"/>
      <c r="D427" s="51"/>
      <c r="E427" s="3"/>
      <c r="P427" s="4"/>
    </row>
    <row r="428" spans="1:16" x14ac:dyDescent="0.2">
      <c r="A428" s="3"/>
      <c r="B428" s="4"/>
      <c r="C428" s="54"/>
      <c r="D428" s="51"/>
      <c r="E428" s="3"/>
      <c r="P428" s="4"/>
    </row>
    <row r="429" spans="1:16" x14ac:dyDescent="0.2">
      <c r="A429" s="3"/>
      <c r="B429" s="4"/>
      <c r="C429" s="54"/>
      <c r="D429" s="51"/>
      <c r="E429" s="3"/>
      <c r="P429" s="4"/>
    </row>
    <row r="430" spans="1:16" x14ac:dyDescent="0.2">
      <c r="A430" s="3"/>
      <c r="B430" s="4"/>
      <c r="C430" s="54"/>
      <c r="D430" s="51"/>
      <c r="E430" s="3"/>
      <c r="P430" s="4"/>
    </row>
    <row r="431" spans="1:16" x14ac:dyDescent="0.2">
      <c r="A431" s="3"/>
      <c r="B431" s="4"/>
      <c r="C431" s="54"/>
      <c r="D431" s="51"/>
      <c r="E431" s="3"/>
      <c r="P431" s="4"/>
    </row>
    <row r="432" spans="1:16" x14ac:dyDescent="0.2">
      <c r="A432" s="3"/>
      <c r="B432" s="4"/>
      <c r="C432" s="54"/>
      <c r="D432" s="51"/>
      <c r="E432" s="3"/>
      <c r="P432" s="4"/>
    </row>
    <row r="433" spans="1:16" x14ac:dyDescent="0.2">
      <c r="A433" s="3"/>
      <c r="B433" s="4"/>
      <c r="C433" s="54"/>
      <c r="D433" s="51"/>
      <c r="E433" s="3"/>
      <c r="P433" s="4"/>
    </row>
    <row r="434" spans="1:16" x14ac:dyDescent="0.2">
      <c r="A434" s="3"/>
      <c r="B434" s="4"/>
      <c r="C434" s="54"/>
      <c r="D434" s="51"/>
      <c r="E434" s="3"/>
      <c r="P434" s="4"/>
    </row>
    <row r="435" spans="1:16" x14ac:dyDescent="0.2">
      <c r="A435" s="3"/>
      <c r="B435" s="4"/>
      <c r="C435" s="54"/>
      <c r="D435" s="51"/>
      <c r="E435" s="3"/>
      <c r="P435" s="4"/>
    </row>
    <row r="436" spans="1:16" x14ac:dyDescent="0.2">
      <c r="A436" s="3"/>
      <c r="B436" s="4"/>
      <c r="C436" s="54"/>
      <c r="D436" s="51"/>
      <c r="E436" s="3"/>
      <c r="P436" s="4"/>
    </row>
    <row r="437" spans="1:16" x14ac:dyDescent="0.2">
      <c r="A437" s="3"/>
      <c r="B437" s="4"/>
      <c r="C437" s="54"/>
      <c r="D437" s="51"/>
      <c r="E437" s="3"/>
      <c r="P437" s="4"/>
    </row>
    <row r="438" spans="1:16" x14ac:dyDescent="0.2">
      <c r="A438" s="3"/>
      <c r="B438" s="4"/>
      <c r="C438" s="54"/>
      <c r="D438" s="51"/>
      <c r="E438" s="3"/>
      <c r="P438" s="4"/>
    </row>
    <row r="439" spans="1:16" x14ac:dyDescent="0.2">
      <c r="A439" s="3"/>
      <c r="B439" s="4"/>
      <c r="C439" s="54"/>
      <c r="D439" s="51"/>
      <c r="E439" s="3"/>
      <c r="P439" s="4"/>
    </row>
    <row r="440" spans="1:16" x14ac:dyDescent="0.2">
      <c r="A440" s="3"/>
      <c r="B440" s="4"/>
      <c r="C440" s="54"/>
      <c r="D440" s="51"/>
      <c r="E440" s="3"/>
      <c r="P440" s="4"/>
    </row>
    <row r="441" spans="1:16" x14ac:dyDescent="0.2">
      <c r="A441" s="3"/>
      <c r="B441" s="4"/>
      <c r="C441" s="54"/>
      <c r="D441" s="51"/>
      <c r="E441" s="3"/>
      <c r="P441" s="4"/>
    </row>
    <row r="442" spans="1:16" x14ac:dyDescent="0.2">
      <c r="A442" s="3"/>
      <c r="B442" s="4"/>
      <c r="C442" s="54"/>
      <c r="D442" s="51"/>
      <c r="E442" s="3"/>
      <c r="P442" s="4"/>
    </row>
    <row r="443" spans="1:16" x14ac:dyDescent="0.2">
      <c r="A443" s="3"/>
      <c r="B443" s="4"/>
      <c r="C443" s="54"/>
      <c r="D443" s="51"/>
      <c r="E443" s="3"/>
      <c r="P443" s="4"/>
    </row>
    <row r="444" spans="1:16" x14ac:dyDescent="0.2">
      <c r="A444" s="3"/>
      <c r="B444" s="4"/>
      <c r="C444" s="54"/>
      <c r="D444" s="51"/>
      <c r="E444" s="3"/>
      <c r="P444" s="4"/>
    </row>
    <row r="445" spans="1:16" x14ac:dyDescent="0.2">
      <c r="A445" s="3"/>
      <c r="B445" s="4"/>
      <c r="C445" s="54"/>
      <c r="D445" s="51"/>
      <c r="E445" s="3"/>
      <c r="P445" s="4"/>
    </row>
    <row r="446" spans="1:16" x14ac:dyDescent="0.2">
      <c r="A446" s="3"/>
      <c r="B446" s="4"/>
      <c r="C446" s="54"/>
      <c r="D446" s="51"/>
      <c r="E446" s="3"/>
      <c r="P446" s="4"/>
    </row>
    <row r="447" spans="1:16" x14ac:dyDescent="0.2">
      <c r="A447" s="3"/>
      <c r="B447" s="4"/>
      <c r="C447" s="54"/>
      <c r="D447" s="51"/>
      <c r="E447" s="3"/>
      <c r="P447" s="4"/>
    </row>
    <row r="448" spans="1:16" x14ac:dyDescent="0.2">
      <c r="A448" s="3"/>
      <c r="B448" s="4"/>
      <c r="C448" s="54"/>
      <c r="D448" s="51"/>
      <c r="E448" s="3"/>
      <c r="P448" s="4"/>
    </row>
    <row r="449" spans="1:16" x14ac:dyDescent="0.2">
      <c r="A449" s="3"/>
      <c r="B449" s="4"/>
      <c r="C449" s="54"/>
      <c r="D449" s="51"/>
      <c r="E449" s="3"/>
      <c r="P449" s="4"/>
    </row>
    <row r="450" spans="1:16" x14ac:dyDescent="0.2">
      <c r="A450" s="3"/>
      <c r="B450" s="4"/>
      <c r="C450" s="54"/>
      <c r="D450" s="51"/>
      <c r="E450" s="3"/>
      <c r="P450" s="4"/>
    </row>
    <row r="451" spans="1:16" x14ac:dyDescent="0.2">
      <c r="A451" s="3"/>
      <c r="B451" s="4"/>
      <c r="C451" s="54"/>
      <c r="D451" s="51"/>
      <c r="E451" s="3"/>
      <c r="P451" s="4"/>
    </row>
    <row r="452" spans="1:16" x14ac:dyDescent="0.2">
      <c r="A452" s="3"/>
      <c r="B452" s="4"/>
      <c r="C452" s="54"/>
      <c r="D452" s="51"/>
      <c r="E452" s="3"/>
      <c r="P452" s="4"/>
    </row>
    <row r="453" spans="1:16" x14ac:dyDescent="0.2">
      <c r="A453" s="3"/>
      <c r="B453" s="4"/>
      <c r="C453" s="54"/>
      <c r="D453" s="51"/>
      <c r="E453" s="3"/>
      <c r="P453" s="4"/>
    </row>
    <row r="454" spans="1:16" x14ac:dyDescent="0.2">
      <c r="A454" s="3"/>
      <c r="B454" s="4"/>
      <c r="C454" s="54"/>
      <c r="D454" s="51"/>
      <c r="E454" s="3"/>
      <c r="P454" s="4"/>
    </row>
    <row r="455" spans="1:16" x14ac:dyDescent="0.2">
      <c r="A455" s="3"/>
      <c r="B455" s="4"/>
      <c r="C455" s="54"/>
      <c r="D455" s="51"/>
      <c r="E455" s="3"/>
      <c r="P455" s="4"/>
    </row>
    <row r="456" spans="1:16" x14ac:dyDescent="0.2">
      <c r="A456" s="3"/>
      <c r="B456" s="4"/>
      <c r="C456" s="54"/>
      <c r="D456" s="51"/>
      <c r="E456" s="3"/>
      <c r="P456" s="4"/>
    </row>
    <row r="457" spans="1:16" x14ac:dyDescent="0.2">
      <c r="A457" s="3"/>
      <c r="B457" s="4"/>
      <c r="C457" s="54"/>
      <c r="D457" s="51"/>
      <c r="E457" s="3"/>
      <c r="P457" s="4"/>
    </row>
    <row r="458" spans="1:16" x14ac:dyDescent="0.2">
      <c r="A458" s="3"/>
      <c r="B458" s="4"/>
      <c r="C458" s="54"/>
      <c r="D458" s="51"/>
      <c r="E458" s="3"/>
      <c r="P458" s="4"/>
    </row>
    <row r="459" spans="1:16" x14ac:dyDescent="0.2">
      <c r="A459" s="3"/>
      <c r="B459" s="4"/>
      <c r="C459" s="54"/>
      <c r="D459" s="51"/>
      <c r="E459" s="3"/>
      <c r="P459" s="4"/>
    </row>
    <row r="460" spans="1:16" x14ac:dyDescent="0.2">
      <c r="A460" s="3"/>
      <c r="B460" s="4"/>
      <c r="C460" s="54"/>
      <c r="D460" s="51"/>
      <c r="E460" s="3"/>
      <c r="P460" s="4"/>
    </row>
    <row r="461" spans="1:16" x14ac:dyDescent="0.2">
      <c r="A461" s="3"/>
      <c r="B461" s="4"/>
      <c r="C461" s="54"/>
      <c r="D461" s="51"/>
      <c r="E461" s="3"/>
      <c r="P461" s="4"/>
    </row>
    <row r="462" spans="1:16" x14ac:dyDescent="0.2">
      <c r="A462" s="3"/>
      <c r="B462" s="4"/>
      <c r="C462" s="54"/>
      <c r="D462" s="51"/>
      <c r="E462" s="3"/>
      <c r="P462" s="4"/>
    </row>
    <row r="463" spans="1:16" x14ac:dyDescent="0.2">
      <c r="A463" s="3"/>
      <c r="B463" s="4"/>
      <c r="C463" s="54"/>
      <c r="D463" s="51"/>
      <c r="E463" s="3"/>
      <c r="P463" s="4"/>
    </row>
    <row r="464" spans="1:16" x14ac:dyDescent="0.2">
      <c r="A464" s="3"/>
      <c r="B464" s="4"/>
      <c r="C464" s="54"/>
      <c r="D464" s="51"/>
      <c r="E464" s="3"/>
      <c r="P464" s="4"/>
    </row>
    <row r="465" spans="1:16" x14ac:dyDescent="0.2">
      <c r="A465" s="3"/>
      <c r="B465" s="4"/>
      <c r="C465" s="54"/>
      <c r="D465" s="51"/>
      <c r="E465" s="3"/>
      <c r="P465" s="4"/>
    </row>
    <row r="466" spans="1:16" x14ac:dyDescent="0.2">
      <c r="A466" s="3"/>
      <c r="B466" s="4"/>
      <c r="C466" s="54"/>
      <c r="D466" s="51"/>
      <c r="E466" s="3"/>
      <c r="P466" s="4"/>
    </row>
    <row r="467" spans="1:16" x14ac:dyDescent="0.2">
      <c r="A467" s="3"/>
      <c r="B467" s="4"/>
      <c r="C467" s="54"/>
      <c r="D467" s="51"/>
      <c r="E467" s="3"/>
      <c r="P467" s="4"/>
    </row>
    <row r="468" spans="1:16" x14ac:dyDescent="0.2">
      <c r="A468" s="3"/>
      <c r="B468" s="4"/>
      <c r="C468" s="54"/>
      <c r="D468" s="51"/>
      <c r="E468" s="3"/>
      <c r="P468" s="4"/>
    </row>
    <row r="469" spans="1:16" x14ac:dyDescent="0.2">
      <c r="A469" s="3"/>
      <c r="B469" s="4"/>
      <c r="C469" s="54"/>
      <c r="D469" s="51"/>
      <c r="E469" s="3"/>
      <c r="P469" s="4"/>
    </row>
    <row r="470" spans="1:16" x14ac:dyDescent="0.2">
      <c r="A470" s="3"/>
      <c r="B470" s="4"/>
      <c r="C470" s="54"/>
      <c r="D470" s="51"/>
      <c r="E470" s="3"/>
      <c r="P470" s="4"/>
    </row>
    <row r="471" spans="1:16" x14ac:dyDescent="0.2">
      <c r="A471" s="3"/>
      <c r="B471" s="4"/>
      <c r="C471" s="54"/>
      <c r="D471" s="51"/>
      <c r="E471" s="3"/>
      <c r="P471" s="4"/>
    </row>
    <row r="472" spans="1:16" x14ac:dyDescent="0.2">
      <c r="A472" s="3"/>
      <c r="B472" s="4"/>
      <c r="C472" s="54"/>
      <c r="D472" s="51"/>
      <c r="E472" s="3"/>
      <c r="P472" s="4"/>
    </row>
    <row r="473" spans="1:16" x14ac:dyDescent="0.2">
      <c r="A473" s="3"/>
      <c r="B473" s="4"/>
      <c r="C473" s="54"/>
      <c r="D473" s="51"/>
      <c r="E473" s="3"/>
      <c r="P473" s="4"/>
    </row>
    <row r="474" spans="1:16" x14ac:dyDescent="0.2">
      <c r="A474" s="3"/>
      <c r="B474" s="4"/>
      <c r="C474" s="54"/>
      <c r="D474" s="51"/>
      <c r="E474" s="3"/>
      <c r="P474" s="4"/>
    </row>
    <row r="475" spans="1:16" x14ac:dyDescent="0.2">
      <c r="A475" s="3"/>
      <c r="B475" s="4"/>
      <c r="C475" s="54"/>
      <c r="D475" s="51"/>
      <c r="E475" s="3"/>
      <c r="P475" s="4"/>
    </row>
    <row r="476" spans="1:16" x14ac:dyDescent="0.2">
      <c r="A476" s="3"/>
      <c r="B476" s="4"/>
      <c r="C476" s="54"/>
      <c r="D476" s="51"/>
      <c r="E476" s="3"/>
      <c r="P476" s="4"/>
    </row>
    <row r="477" spans="1:16" x14ac:dyDescent="0.2">
      <c r="A477" s="3"/>
      <c r="B477" s="4"/>
      <c r="C477" s="54"/>
      <c r="D477" s="51"/>
      <c r="E477" s="3"/>
      <c r="P477" s="4"/>
    </row>
    <row r="478" spans="1:16" x14ac:dyDescent="0.2">
      <c r="A478" s="3"/>
      <c r="B478" s="4"/>
      <c r="C478" s="54"/>
      <c r="D478" s="51"/>
      <c r="E478" s="3"/>
      <c r="P478" s="4"/>
    </row>
    <row r="479" spans="1:16" x14ac:dyDescent="0.2">
      <c r="A479" s="3"/>
      <c r="B479" s="4"/>
      <c r="C479" s="54"/>
      <c r="D479" s="51"/>
      <c r="E479" s="3"/>
      <c r="P479" s="4"/>
    </row>
    <row r="480" spans="1:16" x14ac:dyDescent="0.2">
      <c r="A480" s="3"/>
      <c r="B480" s="4"/>
      <c r="C480" s="54"/>
      <c r="D480" s="51"/>
      <c r="E480" s="3"/>
      <c r="P480" s="4"/>
    </row>
    <row r="481" spans="1:16" x14ac:dyDescent="0.2">
      <c r="A481" s="3"/>
      <c r="B481" s="4"/>
      <c r="C481" s="54"/>
      <c r="D481" s="51"/>
      <c r="E481" s="3"/>
      <c r="P481" s="4"/>
    </row>
    <row r="482" spans="1:16" x14ac:dyDescent="0.2">
      <c r="A482" s="3"/>
      <c r="B482" s="4"/>
      <c r="C482" s="54"/>
      <c r="D482" s="51"/>
      <c r="E482" s="3"/>
      <c r="P482" s="4"/>
    </row>
    <row r="483" spans="1:16" x14ac:dyDescent="0.2">
      <c r="A483" s="3"/>
      <c r="B483" s="4"/>
      <c r="C483" s="54"/>
      <c r="D483" s="51"/>
      <c r="E483" s="3"/>
      <c r="P483" s="4"/>
    </row>
    <row r="484" spans="1:16" x14ac:dyDescent="0.2">
      <c r="A484" s="3"/>
      <c r="B484" s="4"/>
      <c r="C484" s="54"/>
      <c r="D484" s="51"/>
      <c r="E484" s="3"/>
      <c r="P484" s="4"/>
    </row>
    <row r="485" spans="1:16" x14ac:dyDescent="0.2">
      <c r="A485" s="3"/>
      <c r="B485" s="4"/>
      <c r="C485" s="54"/>
      <c r="D485" s="51"/>
      <c r="E485" s="3"/>
      <c r="P485" s="4"/>
    </row>
    <row r="486" spans="1:16" x14ac:dyDescent="0.2">
      <c r="A486" s="3"/>
      <c r="B486" s="4"/>
      <c r="C486" s="54"/>
      <c r="D486" s="51"/>
      <c r="E486" s="3"/>
      <c r="P486" s="4"/>
    </row>
    <row r="487" spans="1:16" x14ac:dyDescent="0.2">
      <c r="A487" s="3"/>
      <c r="B487" s="4"/>
      <c r="C487" s="54"/>
      <c r="D487" s="51"/>
      <c r="E487" s="3"/>
      <c r="P487" s="4"/>
    </row>
    <row r="488" spans="1:16" x14ac:dyDescent="0.2">
      <c r="A488" s="3"/>
      <c r="B488" s="4"/>
      <c r="C488" s="54"/>
      <c r="D488" s="51"/>
      <c r="E488" s="3"/>
      <c r="P488" s="4"/>
    </row>
    <row r="489" spans="1:16" x14ac:dyDescent="0.2">
      <c r="A489" s="3"/>
      <c r="B489" s="4"/>
      <c r="C489" s="54"/>
      <c r="D489" s="51"/>
      <c r="E489" s="3"/>
      <c r="P489" s="4"/>
    </row>
    <row r="490" spans="1:16" x14ac:dyDescent="0.2">
      <c r="A490" s="3"/>
      <c r="B490" s="4"/>
      <c r="C490" s="54"/>
      <c r="D490" s="51"/>
      <c r="E490" s="3"/>
      <c r="P490" s="4"/>
    </row>
    <row r="491" spans="1:16" x14ac:dyDescent="0.2">
      <c r="A491" s="3"/>
      <c r="B491" s="4"/>
      <c r="C491" s="54"/>
      <c r="D491" s="51"/>
      <c r="E491" s="3"/>
      <c r="P491" s="4"/>
    </row>
    <row r="492" spans="1:16" x14ac:dyDescent="0.2">
      <c r="A492" s="3"/>
      <c r="B492" s="4"/>
      <c r="C492" s="54"/>
      <c r="D492" s="51"/>
      <c r="E492" s="3"/>
      <c r="P492" s="4"/>
    </row>
    <row r="493" spans="1:16" x14ac:dyDescent="0.2">
      <c r="A493" s="3"/>
      <c r="B493" s="4"/>
      <c r="C493" s="54"/>
      <c r="D493" s="51"/>
      <c r="E493" s="3"/>
      <c r="P493" s="4"/>
    </row>
    <row r="494" spans="1:16" x14ac:dyDescent="0.2">
      <c r="A494" s="3"/>
      <c r="B494" s="4"/>
      <c r="C494" s="54"/>
      <c r="D494" s="51"/>
      <c r="E494" s="3"/>
      <c r="P494" s="4"/>
    </row>
    <row r="495" spans="1:16" x14ac:dyDescent="0.2">
      <c r="A495" s="3"/>
      <c r="B495" s="4"/>
      <c r="C495" s="54"/>
      <c r="D495" s="51"/>
      <c r="E495" s="3"/>
      <c r="P495" s="4"/>
    </row>
    <row r="496" spans="1:16" x14ac:dyDescent="0.2">
      <c r="A496" s="3"/>
      <c r="B496" s="4"/>
      <c r="C496" s="54"/>
      <c r="D496" s="51"/>
      <c r="E496" s="3"/>
      <c r="P496" s="4"/>
    </row>
    <row r="497" spans="1:16" x14ac:dyDescent="0.2">
      <c r="A497" s="3"/>
      <c r="B497" s="4"/>
      <c r="C497" s="54"/>
      <c r="D497" s="51"/>
      <c r="E497" s="3"/>
      <c r="P497" s="4"/>
    </row>
    <row r="498" spans="1:16" x14ac:dyDescent="0.2">
      <c r="A498" s="3"/>
      <c r="B498" s="4"/>
      <c r="C498" s="54"/>
      <c r="D498" s="51"/>
      <c r="E498" s="3"/>
      <c r="P498" s="4"/>
    </row>
    <row r="499" spans="1:16" x14ac:dyDescent="0.2">
      <c r="A499" s="3"/>
      <c r="B499" s="4"/>
      <c r="C499" s="54"/>
      <c r="D499" s="51"/>
      <c r="E499" s="3"/>
      <c r="P499" s="4"/>
    </row>
    <row r="500" spans="1:16" x14ac:dyDescent="0.2">
      <c r="A500" s="3"/>
      <c r="B500" s="4"/>
      <c r="C500" s="54"/>
      <c r="D500" s="51"/>
      <c r="E500" s="3"/>
      <c r="P500" s="4"/>
    </row>
    <row r="501" spans="1:16" x14ac:dyDescent="0.2">
      <c r="A501" s="3"/>
      <c r="B501" s="4"/>
      <c r="C501" s="54"/>
      <c r="D501" s="51"/>
      <c r="E501" s="3"/>
      <c r="P501" s="4"/>
    </row>
    <row r="502" spans="1:16" x14ac:dyDescent="0.2">
      <c r="A502" s="3"/>
      <c r="B502" s="4"/>
      <c r="C502" s="54"/>
      <c r="D502" s="51"/>
      <c r="E502" s="3"/>
      <c r="P502" s="4"/>
    </row>
    <row r="503" spans="1:16" x14ac:dyDescent="0.2">
      <c r="A503" s="3"/>
      <c r="B503" s="4"/>
      <c r="C503" s="54"/>
      <c r="D503" s="51"/>
      <c r="E503" s="3"/>
      <c r="P503" s="4"/>
    </row>
    <row r="504" spans="1:16" x14ac:dyDescent="0.2">
      <c r="A504" s="3"/>
      <c r="B504" s="4"/>
      <c r="C504" s="54"/>
      <c r="D504" s="51"/>
      <c r="E504" s="3"/>
      <c r="P504" s="4"/>
    </row>
    <row r="505" spans="1:16" x14ac:dyDescent="0.2">
      <c r="A505" s="3"/>
      <c r="B505" s="4"/>
      <c r="C505" s="54"/>
      <c r="D505" s="51"/>
      <c r="E505" s="3"/>
      <c r="P505" s="4"/>
    </row>
    <row r="506" spans="1:16" x14ac:dyDescent="0.2">
      <c r="A506" s="3"/>
      <c r="B506" s="4"/>
      <c r="C506" s="54"/>
      <c r="D506" s="51"/>
      <c r="E506" s="3"/>
      <c r="P506" s="4"/>
    </row>
    <row r="507" spans="1:16" x14ac:dyDescent="0.2">
      <c r="A507" s="3"/>
      <c r="B507" s="4"/>
      <c r="C507" s="54"/>
      <c r="D507" s="51"/>
      <c r="E507" s="3"/>
      <c r="P507" s="4"/>
    </row>
    <row r="508" spans="1:16" x14ac:dyDescent="0.2">
      <c r="A508" s="3"/>
      <c r="B508" s="4"/>
      <c r="C508" s="54"/>
      <c r="D508" s="51"/>
      <c r="E508" s="3"/>
      <c r="P508" s="4"/>
    </row>
    <row r="509" spans="1:16" x14ac:dyDescent="0.2">
      <c r="A509" s="3"/>
      <c r="B509" s="4"/>
      <c r="C509" s="54"/>
      <c r="D509" s="51"/>
      <c r="E509" s="3"/>
      <c r="P509" s="4"/>
    </row>
    <row r="510" spans="1:16" x14ac:dyDescent="0.2">
      <c r="A510" s="3"/>
      <c r="B510" s="4"/>
      <c r="C510" s="54"/>
      <c r="D510" s="51"/>
      <c r="E510" s="3"/>
      <c r="P510" s="4"/>
    </row>
    <row r="511" spans="1:16" x14ac:dyDescent="0.2">
      <c r="A511" s="3"/>
      <c r="B511" s="4"/>
      <c r="C511" s="54"/>
      <c r="D511" s="51"/>
      <c r="E511" s="3"/>
      <c r="P511" s="4"/>
    </row>
    <row r="512" spans="1:16" x14ac:dyDescent="0.2">
      <c r="A512" s="3"/>
      <c r="B512" s="4"/>
      <c r="C512" s="54"/>
      <c r="D512" s="51"/>
      <c r="E512" s="3"/>
      <c r="P512" s="4"/>
    </row>
    <row r="513" spans="1:16" x14ac:dyDescent="0.2">
      <c r="A513" s="3"/>
      <c r="B513" s="4"/>
      <c r="C513" s="54"/>
      <c r="D513" s="51"/>
      <c r="E513" s="3"/>
      <c r="P513" s="4"/>
    </row>
    <row r="514" spans="1:16" x14ac:dyDescent="0.2">
      <c r="A514" s="3"/>
      <c r="B514" s="4"/>
      <c r="C514" s="54"/>
      <c r="D514" s="51"/>
      <c r="E514" s="3"/>
      <c r="P514" s="4"/>
    </row>
    <row r="515" spans="1:16" x14ac:dyDescent="0.2">
      <c r="A515" s="3"/>
      <c r="B515" s="4"/>
      <c r="C515" s="54"/>
      <c r="D515" s="51"/>
      <c r="E515" s="3"/>
      <c r="P515" s="4"/>
    </row>
    <row r="516" spans="1:16" x14ac:dyDescent="0.2">
      <c r="A516" s="3"/>
      <c r="B516" s="4"/>
      <c r="C516" s="54"/>
      <c r="D516" s="51"/>
      <c r="E516" s="3"/>
      <c r="P516" s="4"/>
    </row>
    <row r="517" spans="1:16" x14ac:dyDescent="0.2">
      <c r="A517" s="3"/>
      <c r="B517" s="4"/>
      <c r="C517" s="54"/>
      <c r="D517" s="51"/>
      <c r="E517" s="3"/>
      <c r="P517" s="4"/>
    </row>
    <row r="518" spans="1:16" x14ac:dyDescent="0.2">
      <c r="A518" s="3"/>
      <c r="B518" s="4"/>
      <c r="C518" s="54"/>
      <c r="D518" s="51"/>
      <c r="E518" s="3"/>
      <c r="P518" s="4"/>
    </row>
    <row r="519" spans="1:16" x14ac:dyDescent="0.2">
      <c r="A519" s="3"/>
      <c r="B519" s="4"/>
      <c r="C519" s="54"/>
      <c r="D519" s="51"/>
      <c r="E519" s="3"/>
      <c r="P519" s="4"/>
    </row>
    <row r="520" spans="1:16" x14ac:dyDescent="0.2">
      <c r="A520" s="3"/>
      <c r="B520" s="4"/>
      <c r="C520" s="54"/>
      <c r="D520" s="51"/>
      <c r="E520" s="3"/>
      <c r="P520" s="4"/>
    </row>
    <row r="521" spans="1:16" x14ac:dyDescent="0.2">
      <c r="A521" s="3"/>
      <c r="B521" s="4"/>
      <c r="C521" s="54"/>
      <c r="D521" s="51"/>
      <c r="E521" s="3"/>
      <c r="P521" s="4"/>
    </row>
    <row r="522" spans="1:16" x14ac:dyDescent="0.2">
      <c r="A522" s="3"/>
      <c r="B522" s="4"/>
      <c r="C522" s="54"/>
      <c r="D522" s="51"/>
      <c r="E522" s="3"/>
      <c r="P522" s="4"/>
    </row>
    <row r="523" spans="1:16" x14ac:dyDescent="0.2">
      <c r="A523" s="3"/>
      <c r="B523" s="4"/>
      <c r="C523" s="54"/>
      <c r="D523" s="51"/>
      <c r="E523" s="3"/>
      <c r="P523" s="4"/>
    </row>
    <row r="524" spans="1:16" x14ac:dyDescent="0.2">
      <c r="A524" s="3"/>
      <c r="B524" s="4"/>
      <c r="C524" s="54"/>
      <c r="D524" s="51"/>
      <c r="E524" s="3"/>
      <c r="P524" s="4"/>
    </row>
    <row r="525" spans="1:16" x14ac:dyDescent="0.2">
      <c r="A525" s="3"/>
      <c r="B525" s="4"/>
      <c r="C525" s="54"/>
      <c r="D525" s="51"/>
      <c r="E525" s="3"/>
      <c r="P525" s="4"/>
    </row>
    <row r="526" spans="1:16" x14ac:dyDescent="0.2">
      <c r="A526" s="3"/>
      <c r="B526" s="4"/>
      <c r="C526" s="54"/>
      <c r="D526" s="51"/>
      <c r="E526" s="3"/>
      <c r="P526" s="4"/>
    </row>
    <row r="527" spans="1:16" x14ac:dyDescent="0.2">
      <c r="A527" s="3"/>
      <c r="B527" s="4"/>
      <c r="C527" s="54"/>
      <c r="D527" s="51"/>
      <c r="E527" s="3"/>
      <c r="P527" s="4"/>
    </row>
    <row r="528" spans="1:16" x14ac:dyDescent="0.2">
      <c r="A528" s="3"/>
      <c r="B528" s="4"/>
      <c r="C528" s="54"/>
      <c r="D528" s="51"/>
      <c r="E528" s="3"/>
      <c r="P528" s="4"/>
    </row>
    <row r="529" spans="1:16" x14ac:dyDescent="0.2">
      <c r="A529" s="3"/>
      <c r="B529" s="4"/>
      <c r="C529" s="54"/>
      <c r="D529" s="51"/>
      <c r="E529" s="3"/>
      <c r="P529" s="4"/>
    </row>
    <row r="530" spans="1:16" x14ac:dyDescent="0.2">
      <c r="A530" s="3"/>
      <c r="B530" s="4"/>
      <c r="C530" s="54"/>
      <c r="D530" s="51"/>
      <c r="E530" s="3"/>
      <c r="P530" s="4"/>
    </row>
    <row r="531" spans="1:16" x14ac:dyDescent="0.2">
      <c r="A531" s="3"/>
      <c r="B531" s="4"/>
      <c r="C531" s="54"/>
      <c r="D531" s="51"/>
      <c r="E531" s="3"/>
      <c r="P531" s="4"/>
    </row>
    <row r="532" spans="1:16" x14ac:dyDescent="0.2">
      <c r="A532" s="3"/>
      <c r="B532" s="4"/>
      <c r="C532" s="54"/>
      <c r="D532" s="51"/>
      <c r="E532" s="3"/>
      <c r="P532" s="4"/>
    </row>
    <row r="533" spans="1:16" x14ac:dyDescent="0.2">
      <c r="A533" s="3"/>
      <c r="B533" s="4"/>
      <c r="C533" s="54"/>
      <c r="D533" s="51"/>
      <c r="E533" s="3"/>
      <c r="P533" s="4"/>
    </row>
    <row r="534" spans="1:16" x14ac:dyDescent="0.2">
      <c r="A534" s="3"/>
      <c r="B534" s="4"/>
      <c r="C534" s="54"/>
      <c r="D534" s="51"/>
      <c r="E534" s="3"/>
      <c r="P534" s="4"/>
    </row>
    <row r="535" spans="1:16" x14ac:dyDescent="0.2">
      <c r="A535" s="3"/>
      <c r="B535" s="4"/>
      <c r="C535" s="54"/>
      <c r="D535" s="51"/>
      <c r="E535" s="3"/>
      <c r="P535" s="4"/>
    </row>
    <row r="536" spans="1:16" x14ac:dyDescent="0.2">
      <c r="A536" s="3"/>
      <c r="B536" s="4"/>
      <c r="C536" s="54"/>
      <c r="D536" s="51"/>
      <c r="E536" s="3"/>
      <c r="P536" s="4"/>
    </row>
    <row r="537" spans="1:16" x14ac:dyDescent="0.2">
      <c r="A537" s="3"/>
      <c r="B537" s="4"/>
      <c r="C537" s="54"/>
      <c r="D537" s="51"/>
      <c r="E537" s="3"/>
      <c r="P537" s="4"/>
    </row>
    <row r="538" spans="1:16" x14ac:dyDescent="0.2">
      <c r="A538" s="3"/>
      <c r="B538" s="4"/>
      <c r="C538" s="54"/>
      <c r="D538" s="51"/>
      <c r="E538" s="3"/>
      <c r="P538" s="4"/>
    </row>
    <row r="539" spans="1:16" x14ac:dyDescent="0.2">
      <c r="A539" s="3"/>
      <c r="B539" s="4"/>
      <c r="C539" s="54"/>
      <c r="D539" s="51"/>
      <c r="E539" s="3"/>
      <c r="P539" s="4"/>
    </row>
    <row r="540" spans="1:16" x14ac:dyDescent="0.2">
      <c r="A540" s="3"/>
      <c r="B540" s="4"/>
      <c r="C540" s="54"/>
      <c r="D540" s="51"/>
      <c r="E540" s="3"/>
      <c r="P540" s="4"/>
    </row>
    <row r="541" spans="1:16" x14ac:dyDescent="0.2">
      <c r="A541" s="3"/>
      <c r="B541" s="4"/>
      <c r="C541" s="54"/>
      <c r="D541" s="51"/>
      <c r="E541" s="3"/>
      <c r="P541" s="4"/>
    </row>
    <row r="542" spans="1:16" x14ac:dyDescent="0.2">
      <c r="A542" s="3"/>
      <c r="B542" s="4"/>
      <c r="C542" s="54"/>
      <c r="D542" s="51"/>
      <c r="E542" s="3"/>
      <c r="P542" s="4"/>
    </row>
    <row r="543" spans="1:16" x14ac:dyDescent="0.2">
      <c r="A543" s="3"/>
      <c r="B543" s="4"/>
      <c r="C543" s="54"/>
      <c r="D543" s="51"/>
      <c r="E543" s="3"/>
      <c r="P543" s="4"/>
    </row>
    <row r="544" spans="1:16" x14ac:dyDescent="0.2">
      <c r="A544" s="3"/>
      <c r="B544" s="4"/>
      <c r="C544" s="54"/>
      <c r="D544" s="51"/>
      <c r="E544" s="3"/>
      <c r="P544" s="4"/>
    </row>
    <row r="545" spans="1:16" x14ac:dyDescent="0.2">
      <c r="A545" s="3"/>
      <c r="B545" s="4"/>
      <c r="C545" s="54"/>
      <c r="D545" s="51"/>
      <c r="E545" s="3"/>
      <c r="P545" s="4"/>
    </row>
    <row r="546" spans="1:16" x14ac:dyDescent="0.2">
      <c r="A546" s="3"/>
      <c r="B546" s="4"/>
      <c r="C546" s="54"/>
      <c r="D546" s="51"/>
      <c r="E546" s="3"/>
      <c r="P546" s="4"/>
    </row>
    <row r="547" spans="1:16" x14ac:dyDescent="0.2">
      <c r="A547" s="3"/>
      <c r="B547" s="4"/>
      <c r="C547" s="54"/>
      <c r="D547" s="51"/>
      <c r="E547" s="3"/>
      <c r="P547" s="4"/>
    </row>
    <row r="548" spans="1:16" x14ac:dyDescent="0.2">
      <c r="A548" s="3"/>
      <c r="B548" s="4"/>
      <c r="C548" s="54"/>
      <c r="D548" s="51"/>
      <c r="E548" s="3"/>
      <c r="P548" s="4"/>
    </row>
    <row r="549" spans="1:16" x14ac:dyDescent="0.2">
      <c r="A549" s="3"/>
      <c r="B549" s="4"/>
      <c r="C549" s="54"/>
      <c r="D549" s="51"/>
      <c r="E549" s="3"/>
      <c r="P549" s="4"/>
    </row>
    <row r="550" spans="1:16" x14ac:dyDescent="0.2">
      <c r="A550" s="3"/>
      <c r="B550" s="4"/>
      <c r="C550" s="54"/>
      <c r="D550" s="51"/>
      <c r="E550" s="3"/>
      <c r="P550" s="4"/>
    </row>
    <row r="551" spans="1:16" x14ac:dyDescent="0.2">
      <c r="A551" s="3"/>
      <c r="B551" s="4"/>
      <c r="C551" s="54"/>
      <c r="D551" s="51"/>
      <c r="E551" s="3"/>
      <c r="P551" s="4"/>
    </row>
    <row r="552" spans="1:16" x14ac:dyDescent="0.2">
      <c r="A552" s="3"/>
      <c r="B552" s="4"/>
      <c r="C552" s="54"/>
      <c r="D552" s="51"/>
      <c r="E552" s="3"/>
      <c r="P552" s="4"/>
    </row>
    <row r="553" spans="1:16" x14ac:dyDescent="0.2">
      <c r="A553" s="3"/>
      <c r="B553" s="4"/>
      <c r="C553" s="54"/>
      <c r="D553" s="51"/>
      <c r="E553" s="3"/>
      <c r="P553" s="4"/>
    </row>
    <row r="554" spans="1:16" x14ac:dyDescent="0.2">
      <c r="A554" s="3"/>
      <c r="B554" s="4"/>
      <c r="C554" s="54"/>
      <c r="D554" s="51"/>
      <c r="E554" s="3"/>
      <c r="P554" s="4"/>
    </row>
    <row r="555" spans="1:16" x14ac:dyDescent="0.2">
      <c r="A555" s="3"/>
      <c r="B555" s="4"/>
      <c r="C555" s="54"/>
      <c r="D555" s="51"/>
      <c r="E555" s="3"/>
      <c r="P555" s="4"/>
    </row>
    <row r="556" spans="1:16" x14ac:dyDescent="0.2">
      <c r="A556" s="3"/>
      <c r="B556" s="4"/>
      <c r="C556" s="54"/>
      <c r="D556" s="51"/>
      <c r="E556" s="3"/>
      <c r="P556" s="4"/>
    </row>
    <row r="557" spans="1:16" x14ac:dyDescent="0.2">
      <c r="A557" s="3"/>
      <c r="B557" s="4"/>
      <c r="C557" s="54"/>
      <c r="D557" s="51"/>
      <c r="E557" s="3"/>
      <c r="P557" s="4"/>
    </row>
    <row r="558" spans="1:16" x14ac:dyDescent="0.2">
      <c r="A558" s="3"/>
      <c r="B558" s="4"/>
      <c r="C558" s="54"/>
      <c r="D558" s="51"/>
      <c r="E558" s="3"/>
      <c r="P558" s="4"/>
    </row>
    <row r="559" spans="1:16" x14ac:dyDescent="0.2">
      <c r="A559" s="3"/>
      <c r="B559" s="4"/>
      <c r="C559" s="54"/>
      <c r="D559" s="51"/>
      <c r="E559" s="3"/>
      <c r="P559" s="4"/>
    </row>
    <row r="560" spans="1:16" x14ac:dyDescent="0.2">
      <c r="A560" s="3"/>
      <c r="B560" s="4"/>
      <c r="C560" s="54"/>
      <c r="D560" s="51"/>
      <c r="E560" s="3"/>
      <c r="P560" s="4"/>
    </row>
    <row r="561" spans="1:16" x14ac:dyDescent="0.2">
      <c r="A561" s="3"/>
      <c r="B561" s="4"/>
      <c r="C561" s="54"/>
      <c r="D561" s="51"/>
      <c r="E561" s="3"/>
      <c r="P561" s="4"/>
    </row>
    <row r="562" spans="1:16" x14ac:dyDescent="0.2">
      <c r="A562" s="3"/>
      <c r="B562" s="4"/>
      <c r="C562" s="54"/>
      <c r="D562" s="51"/>
      <c r="E562" s="3"/>
      <c r="P562" s="4"/>
    </row>
    <row r="563" spans="1:16" x14ac:dyDescent="0.2">
      <c r="A563" s="3"/>
      <c r="B563" s="4"/>
      <c r="C563" s="54"/>
      <c r="D563" s="51"/>
      <c r="E563" s="3"/>
      <c r="P563" s="4"/>
    </row>
    <row r="564" spans="1:16" x14ac:dyDescent="0.2">
      <c r="A564" s="3"/>
      <c r="B564" s="4"/>
      <c r="C564" s="54"/>
      <c r="D564" s="51"/>
      <c r="E564" s="3"/>
      <c r="P564" s="4"/>
    </row>
    <row r="565" spans="1:16" x14ac:dyDescent="0.2">
      <c r="A565" s="3"/>
      <c r="B565" s="4"/>
      <c r="C565" s="54"/>
      <c r="D565" s="51"/>
      <c r="E565" s="3"/>
      <c r="P565" s="4"/>
    </row>
    <row r="566" spans="1:16" x14ac:dyDescent="0.2">
      <c r="A566" s="3"/>
      <c r="B566" s="4"/>
      <c r="C566" s="54"/>
      <c r="D566" s="51"/>
      <c r="E566" s="3"/>
      <c r="P566" s="4"/>
    </row>
    <row r="567" spans="1:16" x14ac:dyDescent="0.2">
      <c r="A567" s="3"/>
      <c r="B567" s="4"/>
      <c r="C567" s="54"/>
      <c r="D567" s="51"/>
      <c r="E567" s="3"/>
      <c r="P567" s="4"/>
    </row>
    <row r="568" spans="1:16" x14ac:dyDescent="0.2">
      <c r="A568" s="3"/>
      <c r="B568" s="4"/>
      <c r="C568" s="54"/>
      <c r="D568" s="51"/>
      <c r="E568" s="3"/>
      <c r="P568" s="4"/>
    </row>
    <row r="569" spans="1:16" x14ac:dyDescent="0.2">
      <c r="A569" s="3"/>
      <c r="B569" s="4"/>
      <c r="C569" s="54"/>
      <c r="D569" s="51"/>
      <c r="E569" s="3"/>
      <c r="P569" s="4"/>
    </row>
    <row r="570" spans="1:16" x14ac:dyDescent="0.2">
      <c r="A570" s="3"/>
      <c r="B570" s="4"/>
      <c r="C570" s="54"/>
      <c r="D570" s="51"/>
      <c r="E570" s="3"/>
      <c r="P570" s="4"/>
    </row>
    <row r="571" spans="1:16" x14ac:dyDescent="0.2">
      <c r="A571" s="3"/>
      <c r="B571" s="4"/>
      <c r="C571" s="54"/>
      <c r="D571" s="51"/>
      <c r="E571" s="3"/>
      <c r="P571" s="4"/>
    </row>
    <row r="572" spans="1:16" x14ac:dyDescent="0.2">
      <c r="A572" s="3"/>
      <c r="B572" s="4"/>
      <c r="C572" s="54"/>
      <c r="D572" s="51"/>
      <c r="E572" s="3"/>
      <c r="P572" s="4"/>
    </row>
    <row r="573" spans="1:16" x14ac:dyDescent="0.2">
      <c r="A573" s="3"/>
      <c r="B573" s="4"/>
      <c r="C573" s="54"/>
      <c r="D573" s="51"/>
      <c r="E573" s="3"/>
      <c r="P573" s="4"/>
    </row>
    <row r="574" spans="1:16" x14ac:dyDescent="0.2">
      <c r="A574" s="3"/>
      <c r="B574" s="4"/>
      <c r="C574" s="54"/>
      <c r="D574" s="51"/>
      <c r="E574" s="3"/>
      <c r="P574" s="4"/>
    </row>
    <row r="575" spans="1:16" x14ac:dyDescent="0.2">
      <c r="A575" s="3"/>
      <c r="B575" s="4"/>
      <c r="C575" s="54"/>
      <c r="D575" s="51"/>
      <c r="E575" s="3"/>
      <c r="P575" s="4"/>
    </row>
    <row r="576" spans="1:16" x14ac:dyDescent="0.2">
      <c r="A576" s="3"/>
      <c r="B576" s="4"/>
      <c r="C576" s="54"/>
      <c r="D576" s="51"/>
      <c r="E576" s="3"/>
      <c r="P576" s="4"/>
    </row>
    <row r="577" spans="1:16" x14ac:dyDescent="0.2">
      <c r="A577" s="3"/>
      <c r="B577" s="4"/>
      <c r="C577" s="54"/>
      <c r="D577" s="51"/>
      <c r="E577" s="3"/>
      <c r="P577" s="4"/>
    </row>
    <row r="578" spans="1:16" x14ac:dyDescent="0.2">
      <c r="A578" s="3"/>
      <c r="B578" s="4"/>
      <c r="C578" s="54"/>
      <c r="D578" s="51"/>
      <c r="E578" s="3"/>
      <c r="P578" s="4"/>
    </row>
    <row r="579" spans="1:16" x14ac:dyDescent="0.2">
      <c r="A579" s="3"/>
      <c r="B579" s="4"/>
      <c r="C579" s="54"/>
      <c r="D579" s="51"/>
      <c r="E579" s="3"/>
      <c r="P579" s="4"/>
    </row>
    <row r="580" spans="1:16" x14ac:dyDescent="0.2">
      <c r="A580" s="3"/>
      <c r="B580" s="4"/>
      <c r="C580" s="54"/>
      <c r="D580" s="51"/>
      <c r="E580" s="3"/>
      <c r="P580" s="4"/>
    </row>
    <row r="581" spans="1:16" x14ac:dyDescent="0.2">
      <c r="A581" s="3"/>
      <c r="B581" s="4"/>
      <c r="C581" s="54"/>
      <c r="D581" s="51"/>
      <c r="E581" s="3"/>
      <c r="P581" s="4"/>
    </row>
    <row r="582" spans="1:16" x14ac:dyDescent="0.2">
      <c r="A582" s="3"/>
      <c r="B582" s="4"/>
      <c r="C582" s="54"/>
      <c r="D582" s="51"/>
      <c r="E582" s="3"/>
      <c r="P582" s="4"/>
    </row>
    <row r="583" spans="1:16" x14ac:dyDescent="0.2">
      <c r="A583" s="3"/>
      <c r="B583" s="4"/>
      <c r="C583" s="54"/>
      <c r="D583" s="51"/>
      <c r="E583" s="3"/>
      <c r="P583" s="4"/>
    </row>
    <row r="584" spans="1:16" x14ac:dyDescent="0.2">
      <c r="A584" s="3"/>
      <c r="B584" s="4"/>
      <c r="C584" s="54"/>
      <c r="D584" s="51"/>
      <c r="E584" s="3"/>
      <c r="P584" s="4"/>
    </row>
    <row r="585" spans="1:16" x14ac:dyDescent="0.2">
      <c r="A585" s="3"/>
      <c r="B585" s="4"/>
      <c r="C585" s="54"/>
      <c r="D585" s="51"/>
      <c r="E585" s="3"/>
      <c r="P585" s="4"/>
    </row>
    <row r="586" spans="1:16" x14ac:dyDescent="0.2">
      <c r="A586" s="3"/>
      <c r="B586" s="4"/>
      <c r="C586" s="54"/>
      <c r="D586" s="51"/>
      <c r="E586" s="3"/>
      <c r="P586" s="4"/>
    </row>
    <row r="587" spans="1:16" x14ac:dyDescent="0.2">
      <c r="A587" s="3"/>
      <c r="B587" s="4"/>
      <c r="C587" s="54"/>
      <c r="D587" s="51"/>
      <c r="E587" s="3"/>
      <c r="P587" s="4"/>
    </row>
    <row r="588" spans="1:16" x14ac:dyDescent="0.2">
      <c r="A588" s="3"/>
      <c r="B588" s="4"/>
      <c r="C588" s="54"/>
      <c r="D588" s="51"/>
      <c r="E588" s="3"/>
      <c r="P588" s="4"/>
    </row>
    <row r="589" spans="1:16" x14ac:dyDescent="0.2">
      <c r="A589" s="3"/>
      <c r="B589" s="4"/>
      <c r="C589" s="54"/>
      <c r="D589" s="51"/>
      <c r="E589" s="3"/>
      <c r="P589" s="4"/>
    </row>
    <row r="590" spans="1:16" x14ac:dyDescent="0.2">
      <c r="A590" s="3"/>
      <c r="B590" s="4"/>
      <c r="C590" s="54"/>
      <c r="D590" s="51"/>
      <c r="E590" s="3"/>
      <c r="P590" s="4"/>
    </row>
    <row r="591" spans="1:16" x14ac:dyDescent="0.2">
      <c r="A591" s="3"/>
      <c r="B591" s="4"/>
      <c r="C591" s="54"/>
      <c r="D591" s="51"/>
      <c r="E591" s="3"/>
      <c r="P591" s="4"/>
    </row>
    <row r="592" spans="1:16" x14ac:dyDescent="0.2">
      <c r="A592" s="3"/>
      <c r="B592" s="4"/>
      <c r="C592" s="54"/>
      <c r="D592" s="51"/>
      <c r="E592" s="3"/>
      <c r="P592" s="4"/>
    </row>
    <row r="593" spans="1:16" x14ac:dyDescent="0.2">
      <c r="A593" s="3"/>
      <c r="B593" s="4"/>
      <c r="C593" s="54"/>
      <c r="D593" s="51"/>
      <c r="E593" s="3"/>
      <c r="P593" s="4"/>
    </row>
    <row r="594" spans="1:16" x14ac:dyDescent="0.2">
      <c r="A594" s="3"/>
      <c r="B594" s="4"/>
      <c r="C594" s="54"/>
      <c r="D594" s="51"/>
      <c r="E594" s="3"/>
      <c r="P594" s="4"/>
    </row>
    <row r="595" spans="1:16" x14ac:dyDescent="0.2">
      <c r="A595" s="3"/>
      <c r="B595" s="4"/>
      <c r="C595" s="54"/>
      <c r="D595" s="51"/>
      <c r="E595" s="3"/>
      <c r="P595" s="4"/>
    </row>
    <row r="596" spans="1:16" x14ac:dyDescent="0.2">
      <c r="A596" s="3"/>
      <c r="B596" s="4"/>
      <c r="C596" s="54"/>
      <c r="D596" s="51"/>
      <c r="E596" s="3"/>
      <c r="P596" s="4"/>
    </row>
    <row r="597" spans="1:16" x14ac:dyDescent="0.2">
      <c r="A597" s="3"/>
      <c r="B597" s="4"/>
      <c r="C597" s="54"/>
      <c r="D597" s="51"/>
      <c r="E597" s="3"/>
      <c r="P597" s="4"/>
    </row>
    <row r="598" spans="1:16" x14ac:dyDescent="0.2">
      <c r="A598" s="3"/>
      <c r="B598" s="4"/>
      <c r="C598" s="54"/>
      <c r="D598" s="51"/>
      <c r="E598" s="3"/>
      <c r="P598" s="4"/>
    </row>
    <row r="599" spans="1:16" x14ac:dyDescent="0.2">
      <c r="A599" s="3"/>
      <c r="B599" s="4"/>
      <c r="C599" s="54"/>
      <c r="D599" s="51"/>
      <c r="E599" s="3"/>
      <c r="P599" s="4"/>
    </row>
    <row r="600" spans="1:16" x14ac:dyDescent="0.2">
      <c r="A600" s="3"/>
      <c r="B600" s="4"/>
      <c r="C600" s="54"/>
      <c r="D600" s="51"/>
      <c r="E600" s="3"/>
      <c r="P600" s="4"/>
    </row>
    <row r="601" spans="1:16" x14ac:dyDescent="0.2">
      <c r="A601" s="3"/>
      <c r="B601" s="4"/>
      <c r="C601" s="54"/>
      <c r="D601" s="51"/>
      <c r="E601" s="3"/>
      <c r="P601" s="4"/>
    </row>
    <row r="602" spans="1:16" x14ac:dyDescent="0.2">
      <c r="A602" s="3"/>
      <c r="B602" s="4"/>
      <c r="C602" s="54"/>
      <c r="D602" s="51"/>
      <c r="E602" s="3"/>
      <c r="P602" s="4"/>
    </row>
    <row r="603" spans="1:16" x14ac:dyDescent="0.2">
      <c r="A603" s="3"/>
      <c r="B603" s="4"/>
      <c r="C603" s="54"/>
      <c r="D603" s="51"/>
      <c r="E603" s="3"/>
      <c r="P603" s="4"/>
    </row>
    <row r="604" spans="1:16" x14ac:dyDescent="0.2">
      <c r="A604" s="3"/>
      <c r="B604" s="4"/>
      <c r="C604" s="54"/>
      <c r="D604" s="51"/>
      <c r="E604" s="3"/>
      <c r="P604" s="4"/>
    </row>
    <row r="605" spans="1:16" x14ac:dyDescent="0.2">
      <c r="A605" s="3"/>
      <c r="B605" s="4"/>
      <c r="C605" s="54"/>
      <c r="D605" s="51"/>
      <c r="E605" s="3"/>
      <c r="P605" s="4"/>
    </row>
    <row r="606" spans="1:16" x14ac:dyDescent="0.2">
      <c r="A606" s="3"/>
      <c r="B606" s="4"/>
      <c r="C606" s="54"/>
      <c r="D606" s="51"/>
      <c r="E606" s="3"/>
      <c r="P606" s="4"/>
    </row>
    <row r="607" spans="1:16" x14ac:dyDescent="0.2">
      <c r="A607" s="3"/>
      <c r="B607" s="4"/>
      <c r="C607" s="54"/>
      <c r="D607" s="51"/>
      <c r="E607" s="3"/>
      <c r="P607" s="4"/>
    </row>
    <row r="608" spans="1:16" x14ac:dyDescent="0.2">
      <c r="A608" s="3"/>
      <c r="B608" s="4"/>
      <c r="C608" s="54"/>
      <c r="D608" s="51"/>
      <c r="E608" s="3"/>
      <c r="P608" s="4"/>
    </row>
    <row r="609" spans="1:16" x14ac:dyDescent="0.2">
      <c r="A609" s="3"/>
      <c r="B609" s="4"/>
      <c r="C609" s="54"/>
      <c r="D609" s="51"/>
      <c r="E609" s="3"/>
      <c r="P609" s="4"/>
    </row>
    <row r="610" spans="1:16" x14ac:dyDescent="0.2">
      <c r="A610" s="3"/>
      <c r="B610" s="4"/>
      <c r="C610" s="54"/>
      <c r="D610" s="51"/>
      <c r="E610" s="3"/>
      <c r="P610" s="4"/>
    </row>
    <row r="611" spans="1:16" x14ac:dyDescent="0.2">
      <c r="A611" s="3"/>
      <c r="B611" s="4"/>
      <c r="C611" s="54"/>
      <c r="D611" s="51"/>
      <c r="E611" s="3"/>
      <c r="P611" s="4"/>
    </row>
    <row r="612" spans="1:16" x14ac:dyDescent="0.2">
      <c r="A612" s="3"/>
      <c r="B612" s="4"/>
      <c r="C612" s="54"/>
      <c r="D612" s="51"/>
      <c r="E612" s="3"/>
      <c r="P612" s="4"/>
    </row>
    <row r="613" spans="1:16" x14ac:dyDescent="0.2">
      <c r="A613" s="3"/>
      <c r="B613" s="4"/>
      <c r="C613" s="54"/>
      <c r="D613" s="51"/>
      <c r="E613" s="3"/>
      <c r="P613" s="4"/>
    </row>
    <row r="614" spans="1:16" x14ac:dyDescent="0.2">
      <c r="A614" s="3"/>
      <c r="B614" s="4"/>
      <c r="C614" s="54"/>
      <c r="D614" s="51"/>
      <c r="E614" s="3"/>
      <c r="P614" s="4"/>
    </row>
    <row r="615" spans="1:16" x14ac:dyDescent="0.2">
      <c r="A615" s="3"/>
      <c r="B615" s="4"/>
      <c r="C615" s="54"/>
      <c r="D615" s="51"/>
      <c r="E615" s="3"/>
      <c r="P615" s="4"/>
    </row>
    <row r="616" spans="1:16" x14ac:dyDescent="0.2">
      <c r="A616" s="3"/>
      <c r="B616" s="4"/>
      <c r="C616" s="54"/>
      <c r="D616" s="51"/>
      <c r="E616" s="3"/>
      <c r="P616" s="4"/>
    </row>
    <row r="617" spans="1:16" x14ac:dyDescent="0.2">
      <c r="A617" s="3"/>
      <c r="B617" s="4"/>
      <c r="C617" s="54"/>
      <c r="D617" s="51"/>
      <c r="E617" s="3"/>
      <c r="P617" s="4"/>
    </row>
    <row r="618" spans="1:16" x14ac:dyDescent="0.2">
      <c r="A618" s="3"/>
      <c r="B618" s="4"/>
      <c r="C618" s="54"/>
      <c r="D618" s="51"/>
      <c r="E618" s="3"/>
      <c r="P618" s="4"/>
    </row>
    <row r="619" spans="1:16" x14ac:dyDescent="0.2">
      <c r="A619" s="3"/>
      <c r="B619" s="4"/>
      <c r="C619" s="54"/>
      <c r="D619" s="51"/>
      <c r="E619" s="3"/>
      <c r="P619" s="4"/>
    </row>
    <row r="620" spans="1:16" x14ac:dyDescent="0.2">
      <c r="A620" s="3"/>
      <c r="B620" s="4"/>
      <c r="C620" s="54"/>
      <c r="D620" s="51"/>
      <c r="E620" s="3"/>
      <c r="P620" s="4"/>
    </row>
    <row r="621" spans="1:16" x14ac:dyDescent="0.2">
      <c r="A621" s="3"/>
      <c r="B621" s="4"/>
      <c r="C621" s="54"/>
      <c r="D621" s="51"/>
      <c r="E621" s="3"/>
      <c r="P621" s="4"/>
    </row>
    <row r="622" spans="1:16" x14ac:dyDescent="0.2">
      <c r="A622" s="3"/>
      <c r="B622" s="4"/>
      <c r="C622" s="54"/>
      <c r="D622" s="51"/>
      <c r="E622" s="3"/>
      <c r="P622" s="4"/>
    </row>
    <row r="623" spans="1:16" x14ac:dyDescent="0.2">
      <c r="A623" s="3"/>
      <c r="B623" s="4"/>
      <c r="C623" s="54"/>
      <c r="D623" s="51"/>
      <c r="E623" s="3"/>
      <c r="P623" s="4"/>
    </row>
    <row r="624" spans="1:16" x14ac:dyDescent="0.2">
      <c r="A624" s="3"/>
      <c r="B624" s="4"/>
      <c r="C624" s="54"/>
      <c r="D624" s="51"/>
      <c r="E624" s="3"/>
      <c r="P624" s="4"/>
    </row>
    <row r="625" spans="1:16" x14ac:dyDescent="0.2">
      <c r="A625" s="3"/>
      <c r="B625" s="4"/>
      <c r="C625" s="54"/>
      <c r="D625" s="51"/>
      <c r="E625" s="3"/>
      <c r="P625" s="4"/>
    </row>
    <row r="626" spans="1:16" x14ac:dyDescent="0.2">
      <c r="A626" s="3"/>
      <c r="B626" s="4"/>
      <c r="C626" s="54"/>
      <c r="D626" s="51"/>
      <c r="E626" s="3"/>
      <c r="P626" s="4"/>
    </row>
    <row r="627" spans="1:16" x14ac:dyDescent="0.2">
      <c r="A627" s="3"/>
      <c r="B627" s="4"/>
      <c r="C627" s="54"/>
      <c r="D627" s="51"/>
      <c r="E627" s="3"/>
      <c r="P627" s="4"/>
    </row>
    <row r="628" spans="1:16" x14ac:dyDescent="0.2">
      <c r="A628" s="3"/>
      <c r="B628" s="4"/>
      <c r="C628" s="54"/>
      <c r="D628" s="51"/>
      <c r="E628" s="3"/>
      <c r="P628" s="4"/>
    </row>
    <row r="629" spans="1:16" x14ac:dyDescent="0.2">
      <c r="A629" s="3"/>
      <c r="B629" s="4"/>
      <c r="C629" s="54"/>
      <c r="D629" s="51"/>
      <c r="E629" s="3"/>
      <c r="P629" s="4"/>
    </row>
    <row r="630" spans="1:16" x14ac:dyDescent="0.2">
      <c r="A630" s="3"/>
      <c r="B630" s="4"/>
      <c r="C630" s="54"/>
      <c r="D630" s="51"/>
      <c r="E630" s="3"/>
      <c r="P630" s="4"/>
    </row>
    <row r="631" spans="1:16" x14ac:dyDescent="0.2">
      <c r="A631" s="3"/>
      <c r="B631" s="4"/>
      <c r="C631" s="54"/>
      <c r="D631" s="51"/>
      <c r="E631" s="3"/>
      <c r="P631" s="4"/>
    </row>
    <row r="632" spans="1:16" x14ac:dyDescent="0.2">
      <c r="A632" s="3"/>
      <c r="B632" s="4"/>
      <c r="C632" s="54"/>
      <c r="D632" s="51"/>
      <c r="E632" s="3"/>
      <c r="P632" s="4"/>
    </row>
    <row r="633" spans="1:16" x14ac:dyDescent="0.2">
      <c r="A633" s="3"/>
      <c r="B633" s="4"/>
      <c r="C633" s="54"/>
      <c r="D633" s="51"/>
      <c r="E633" s="3"/>
      <c r="P633" s="4"/>
    </row>
    <row r="634" spans="1:16" x14ac:dyDescent="0.2">
      <c r="A634" s="3"/>
      <c r="B634" s="4"/>
      <c r="C634" s="54"/>
      <c r="D634" s="51"/>
      <c r="E634" s="3"/>
      <c r="P634" s="4"/>
    </row>
    <row r="635" spans="1:16" x14ac:dyDescent="0.2">
      <c r="A635" s="3"/>
      <c r="B635" s="4"/>
      <c r="C635" s="54"/>
      <c r="D635" s="51"/>
      <c r="E635" s="3"/>
      <c r="P635" s="4"/>
    </row>
    <row r="636" spans="1:16" x14ac:dyDescent="0.2">
      <c r="A636" s="3"/>
      <c r="B636" s="4"/>
      <c r="C636" s="54"/>
      <c r="D636" s="51"/>
      <c r="E636" s="3"/>
      <c r="P636" s="4"/>
    </row>
    <row r="637" spans="1:16" x14ac:dyDescent="0.2">
      <c r="A637" s="3"/>
      <c r="B637" s="4"/>
      <c r="C637" s="54"/>
      <c r="D637" s="51"/>
      <c r="E637" s="3"/>
      <c r="P637" s="4"/>
    </row>
    <row r="638" spans="1:16" x14ac:dyDescent="0.2">
      <c r="A638" s="3"/>
      <c r="B638" s="4"/>
      <c r="C638" s="54"/>
      <c r="D638" s="51"/>
      <c r="E638" s="3"/>
      <c r="P638" s="4"/>
    </row>
    <row r="639" spans="1:16" x14ac:dyDescent="0.2">
      <c r="A639" s="3"/>
      <c r="B639" s="4"/>
      <c r="C639" s="54"/>
      <c r="D639" s="51"/>
      <c r="E639" s="3"/>
      <c r="P639" s="4"/>
    </row>
    <row r="640" spans="1:16" x14ac:dyDescent="0.2">
      <c r="A640" s="3"/>
      <c r="B640" s="4"/>
      <c r="C640" s="54"/>
      <c r="D640" s="51"/>
      <c r="E640" s="3"/>
      <c r="P640" s="4"/>
    </row>
    <row r="641" spans="1:16" x14ac:dyDescent="0.2">
      <c r="A641" s="3"/>
      <c r="B641" s="4"/>
      <c r="C641" s="54"/>
      <c r="D641" s="51"/>
      <c r="E641" s="3"/>
      <c r="P641" s="4"/>
    </row>
    <row r="642" spans="1:16" x14ac:dyDescent="0.2">
      <c r="A642" s="3"/>
      <c r="B642" s="4"/>
      <c r="C642" s="54"/>
      <c r="D642" s="51"/>
      <c r="E642" s="3"/>
      <c r="P642" s="4"/>
    </row>
    <row r="643" spans="1:16" x14ac:dyDescent="0.2">
      <c r="A643" s="3"/>
      <c r="B643" s="4"/>
      <c r="C643" s="54"/>
      <c r="D643" s="51"/>
      <c r="E643" s="3"/>
      <c r="P643" s="4"/>
    </row>
    <row r="644" spans="1:16" x14ac:dyDescent="0.2">
      <c r="A644" s="3"/>
      <c r="B644" s="4"/>
      <c r="C644" s="54"/>
      <c r="D644" s="51"/>
      <c r="E644" s="3"/>
      <c r="P644" s="4"/>
    </row>
    <row r="645" spans="1:16" x14ac:dyDescent="0.2">
      <c r="A645" s="3"/>
      <c r="B645" s="4"/>
      <c r="C645" s="54"/>
      <c r="D645" s="51"/>
      <c r="E645" s="3"/>
      <c r="P645" s="4"/>
    </row>
    <row r="646" spans="1:16" x14ac:dyDescent="0.2">
      <c r="A646" s="3"/>
      <c r="B646" s="4"/>
      <c r="C646" s="54"/>
      <c r="D646" s="51"/>
      <c r="E646" s="3"/>
      <c r="P646" s="4"/>
    </row>
    <row r="647" spans="1:16" x14ac:dyDescent="0.2">
      <c r="A647" s="3"/>
      <c r="B647" s="4"/>
      <c r="C647" s="54"/>
      <c r="D647" s="51"/>
      <c r="E647" s="3"/>
      <c r="P647" s="4"/>
    </row>
    <row r="648" spans="1:16" x14ac:dyDescent="0.2">
      <c r="A648" s="3"/>
      <c r="B648" s="4"/>
      <c r="C648" s="54"/>
      <c r="D648" s="51"/>
      <c r="E648" s="3"/>
      <c r="P648" s="4"/>
    </row>
    <row r="649" spans="1:16" x14ac:dyDescent="0.2">
      <c r="A649" s="3"/>
      <c r="B649" s="4"/>
      <c r="C649" s="54"/>
      <c r="D649" s="51"/>
      <c r="E649" s="3"/>
      <c r="P649" s="4"/>
    </row>
    <row r="650" spans="1:16" x14ac:dyDescent="0.2">
      <c r="A650" s="3"/>
      <c r="B650" s="4"/>
      <c r="C650" s="54"/>
      <c r="D650" s="51"/>
      <c r="E650" s="3"/>
      <c r="P650" s="4"/>
    </row>
    <row r="651" spans="1:16" x14ac:dyDescent="0.2">
      <c r="A651" s="3"/>
      <c r="B651" s="4"/>
      <c r="C651" s="54"/>
      <c r="D651" s="51"/>
      <c r="E651" s="3"/>
      <c r="P651" s="4"/>
    </row>
    <row r="652" spans="1:16" x14ac:dyDescent="0.2">
      <c r="A652" s="3"/>
      <c r="B652" s="4"/>
      <c r="C652" s="54"/>
      <c r="D652" s="51"/>
      <c r="E652" s="3"/>
      <c r="P652" s="4"/>
    </row>
    <row r="653" spans="1:16" x14ac:dyDescent="0.2">
      <c r="A653" s="3"/>
      <c r="B653" s="4"/>
      <c r="C653" s="54"/>
      <c r="D653" s="51"/>
      <c r="E653" s="3"/>
      <c r="P653" s="4"/>
    </row>
    <row r="654" spans="1:16" x14ac:dyDescent="0.2">
      <c r="A654" s="3"/>
      <c r="B654" s="4"/>
      <c r="C654" s="54"/>
      <c r="D654" s="51"/>
      <c r="E654" s="3"/>
      <c r="P654" s="4"/>
    </row>
    <row r="655" spans="1:16" x14ac:dyDescent="0.2">
      <c r="A655" s="3"/>
      <c r="B655" s="4"/>
      <c r="C655" s="54"/>
      <c r="D655" s="51"/>
      <c r="E655" s="3"/>
      <c r="P655" s="4"/>
    </row>
    <row r="656" spans="1:16" x14ac:dyDescent="0.2">
      <c r="A656" s="3"/>
      <c r="B656" s="4"/>
      <c r="C656" s="54"/>
      <c r="D656" s="51"/>
      <c r="E656" s="3"/>
      <c r="P656" s="4"/>
    </row>
    <row r="657" spans="1:16" x14ac:dyDescent="0.2">
      <c r="A657" s="3"/>
      <c r="B657" s="4"/>
      <c r="C657" s="54"/>
      <c r="D657" s="51"/>
      <c r="E657" s="3"/>
      <c r="P657" s="4"/>
    </row>
    <row r="658" spans="1:16" x14ac:dyDescent="0.2">
      <c r="A658" s="3"/>
      <c r="B658" s="4"/>
      <c r="C658" s="54"/>
      <c r="D658" s="51"/>
      <c r="E658" s="3"/>
      <c r="P658" s="4"/>
    </row>
    <row r="659" spans="1:16" x14ac:dyDescent="0.2">
      <c r="A659" s="3"/>
      <c r="B659" s="4"/>
      <c r="C659" s="54"/>
      <c r="D659" s="51"/>
      <c r="E659" s="3"/>
      <c r="P659" s="4"/>
    </row>
    <row r="660" spans="1:16" x14ac:dyDescent="0.2">
      <c r="A660" s="3"/>
      <c r="B660" s="4"/>
      <c r="C660" s="54"/>
      <c r="D660" s="51"/>
      <c r="E660" s="3"/>
      <c r="P660" s="4"/>
    </row>
    <row r="661" spans="1:16" x14ac:dyDescent="0.2">
      <c r="A661" s="3"/>
      <c r="B661" s="4"/>
      <c r="C661" s="54"/>
      <c r="D661" s="51"/>
      <c r="E661" s="3"/>
      <c r="P661" s="4"/>
    </row>
    <row r="662" spans="1:16" x14ac:dyDescent="0.2">
      <c r="A662" s="3"/>
      <c r="B662" s="4"/>
      <c r="C662" s="54"/>
      <c r="D662" s="51"/>
      <c r="E662" s="3"/>
      <c r="P662" s="4"/>
    </row>
    <row r="663" spans="1:16" x14ac:dyDescent="0.2">
      <c r="A663" s="3"/>
      <c r="B663" s="4"/>
      <c r="C663" s="54"/>
      <c r="D663" s="51"/>
      <c r="E663" s="3"/>
      <c r="P663" s="4"/>
    </row>
    <row r="664" spans="1:16" x14ac:dyDescent="0.2">
      <c r="A664" s="3"/>
      <c r="B664" s="4"/>
      <c r="C664" s="54"/>
      <c r="D664" s="51"/>
      <c r="E664" s="3"/>
      <c r="P664" s="4"/>
    </row>
    <row r="665" spans="1:16" x14ac:dyDescent="0.2">
      <c r="A665" s="3"/>
      <c r="B665" s="4"/>
      <c r="C665" s="54"/>
      <c r="D665" s="51"/>
      <c r="E665" s="3"/>
      <c r="P665" s="4"/>
    </row>
    <row r="666" spans="1:16" x14ac:dyDescent="0.2">
      <c r="A666" s="3"/>
      <c r="B666" s="4"/>
      <c r="C666" s="54"/>
      <c r="D666" s="51"/>
      <c r="E666" s="3"/>
      <c r="P666" s="4"/>
    </row>
    <row r="667" spans="1:16" x14ac:dyDescent="0.2">
      <c r="A667" s="3"/>
      <c r="B667" s="4"/>
      <c r="C667" s="54"/>
      <c r="D667" s="51"/>
      <c r="E667" s="3"/>
      <c r="P667" s="4"/>
    </row>
    <row r="668" spans="1:16" x14ac:dyDescent="0.2">
      <c r="A668" s="3"/>
      <c r="B668" s="4"/>
      <c r="C668" s="54"/>
      <c r="D668" s="51"/>
      <c r="E668" s="3"/>
      <c r="P668" s="4"/>
    </row>
    <row r="669" spans="1:16" x14ac:dyDescent="0.2">
      <c r="A669" s="3"/>
      <c r="B669" s="4"/>
      <c r="C669" s="54"/>
      <c r="D669" s="51"/>
      <c r="E669" s="3"/>
      <c r="P669" s="4"/>
    </row>
    <row r="670" spans="1:16" x14ac:dyDescent="0.2">
      <c r="A670" s="3"/>
      <c r="B670" s="4"/>
      <c r="C670" s="54"/>
      <c r="D670" s="51"/>
      <c r="E670" s="3"/>
      <c r="P670" s="4"/>
    </row>
    <row r="671" spans="1:16" x14ac:dyDescent="0.2">
      <c r="A671" s="3"/>
      <c r="B671" s="4"/>
      <c r="C671" s="54"/>
      <c r="D671" s="51"/>
      <c r="E671" s="3"/>
      <c r="P671" s="4"/>
    </row>
    <row r="672" spans="1:16" x14ac:dyDescent="0.2">
      <c r="A672" s="3"/>
      <c r="B672" s="4"/>
      <c r="C672" s="54"/>
      <c r="D672" s="51"/>
      <c r="E672" s="3"/>
      <c r="P672" s="4"/>
    </row>
    <row r="673" spans="1:16" x14ac:dyDescent="0.2">
      <c r="A673" s="3"/>
      <c r="B673" s="4"/>
      <c r="C673" s="54"/>
      <c r="D673" s="51"/>
      <c r="E673" s="3"/>
      <c r="P673" s="4"/>
    </row>
    <row r="674" spans="1:16" x14ac:dyDescent="0.2">
      <c r="A674" s="3"/>
      <c r="B674" s="4"/>
      <c r="C674" s="54"/>
      <c r="D674" s="51"/>
      <c r="E674" s="3"/>
      <c r="P674" s="4"/>
    </row>
    <row r="675" spans="1:16" x14ac:dyDescent="0.2">
      <c r="A675" s="3"/>
      <c r="B675" s="4"/>
      <c r="C675" s="54"/>
      <c r="D675" s="51"/>
      <c r="E675" s="3"/>
      <c r="P675" s="4"/>
    </row>
    <row r="676" spans="1:16" x14ac:dyDescent="0.2">
      <c r="A676" s="3"/>
      <c r="B676" s="4"/>
      <c r="C676" s="54"/>
      <c r="D676" s="51"/>
      <c r="E676" s="3"/>
      <c r="P676" s="4"/>
    </row>
    <row r="677" spans="1:16" x14ac:dyDescent="0.2">
      <c r="A677" s="3"/>
      <c r="B677" s="4"/>
      <c r="C677" s="54"/>
      <c r="D677" s="51"/>
      <c r="E677" s="3"/>
      <c r="P677" s="4"/>
    </row>
    <row r="678" spans="1:16" x14ac:dyDescent="0.2">
      <c r="A678" s="3"/>
      <c r="B678" s="4"/>
      <c r="C678" s="54"/>
      <c r="D678" s="51"/>
      <c r="E678" s="3"/>
      <c r="P678" s="4"/>
    </row>
    <row r="679" spans="1:16" x14ac:dyDescent="0.2">
      <c r="A679" s="3"/>
      <c r="B679" s="4"/>
      <c r="C679" s="54"/>
      <c r="D679" s="51"/>
      <c r="E679" s="3"/>
      <c r="P679" s="4"/>
    </row>
    <row r="680" spans="1:16" x14ac:dyDescent="0.2">
      <c r="A680" s="3"/>
      <c r="B680" s="4"/>
      <c r="C680" s="54"/>
      <c r="D680" s="51"/>
      <c r="E680" s="3"/>
      <c r="P680" s="4"/>
    </row>
    <row r="681" spans="1:16" x14ac:dyDescent="0.2">
      <c r="A681" s="3"/>
      <c r="B681" s="4"/>
      <c r="C681" s="54"/>
      <c r="D681" s="51"/>
      <c r="E681" s="3"/>
      <c r="P681" s="4"/>
    </row>
    <row r="682" spans="1:16" x14ac:dyDescent="0.2">
      <c r="A682" s="3"/>
      <c r="B682" s="4"/>
      <c r="C682" s="54"/>
      <c r="D682" s="51"/>
      <c r="E682" s="3"/>
      <c r="P682" s="4"/>
    </row>
    <row r="683" spans="1:16" x14ac:dyDescent="0.2">
      <c r="A683" s="3"/>
      <c r="B683" s="4"/>
      <c r="C683" s="54"/>
      <c r="D683" s="51"/>
      <c r="E683" s="3"/>
      <c r="P683" s="4"/>
    </row>
    <row r="684" spans="1:16" x14ac:dyDescent="0.2">
      <c r="A684" s="3"/>
      <c r="B684" s="4"/>
      <c r="C684" s="54"/>
      <c r="D684" s="51"/>
      <c r="E684" s="3"/>
      <c r="P684" s="4"/>
    </row>
    <row r="685" spans="1:16" x14ac:dyDescent="0.2">
      <c r="A685" s="3"/>
      <c r="B685" s="4"/>
      <c r="C685" s="54"/>
      <c r="D685" s="51"/>
      <c r="E685" s="3"/>
      <c r="P685" s="4"/>
    </row>
    <row r="686" spans="1:16" x14ac:dyDescent="0.2">
      <c r="A686" s="3"/>
      <c r="B686" s="4"/>
      <c r="C686" s="54"/>
      <c r="D686" s="51"/>
      <c r="E686" s="3"/>
      <c r="P686" s="4"/>
    </row>
    <row r="687" spans="1:16" x14ac:dyDescent="0.2">
      <c r="A687" s="3"/>
      <c r="B687" s="4"/>
      <c r="C687" s="54"/>
      <c r="D687" s="51"/>
      <c r="E687" s="3"/>
      <c r="P687" s="4"/>
    </row>
    <row r="688" spans="1:16" x14ac:dyDescent="0.2">
      <c r="A688" s="3"/>
      <c r="B688" s="4"/>
      <c r="C688" s="54"/>
      <c r="D688" s="51"/>
      <c r="E688" s="3"/>
      <c r="P688" s="4"/>
    </row>
    <row r="689" spans="1:16" x14ac:dyDescent="0.2">
      <c r="A689" s="3"/>
      <c r="B689" s="4"/>
      <c r="C689" s="54"/>
      <c r="D689" s="51"/>
      <c r="E689" s="3"/>
      <c r="P689" s="4"/>
    </row>
    <row r="690" spans="1:16" x14ac:dyDescent="0.2">
      <c r="A690" s="3"/>
      <c r="B690" s="4"/>
      <c r="C690" s="54"/>
      <c r="D690" s="51"/>
      <c r="E690" s="3"/>
      <c r="P690" s="4"/>
    </row>
    <row r="691" spans="1:16" x14ac:dyDescent="0.2">
      <c r="A691" s="3"/>
      <c r="B691" s="4"/>
      <c r="C691" s="54"/>
      <c r="D691" s="51"/>
      <c r="E691" s="3"/>
      <c r="P691" s="4"/>
    </row>
    <row r="692" spans="1:16" x14ac:dyDescent="0.2">
      <c r="A692" s="3"/>
      <c r="B692" s="4"/>
      <c r="C692" s="54"/>
      <c r="D692" s="51"/>
      <c r="E692" s="3"/>
      <c r="P692" s="4"/>
    </row>
    <row r="693" spans="1:16" x14ac:dyDescent="0.2">
      <c r="A693" s="3"/>
      <c r="B693" s="4"/>
      <c r="C693" s="54"/>
      <c r="D693" s="51"/>
      <c r="E693" s="3"/>
      <c r="P693" s="4"/>
    </row>
    <row r="694" spans="1:16" x14ac:dyDescent="0.2">
      <c r="A694" s="3"/>
      <c r="B694" s="4"/>
      <c r="C694" s="54"/>
      <c r="D694" s="51"/>
      <c r="E694" s="3"/>
      <c r="P694" s="4"/>
    </row>
    <row r="695" spans="1:16" x14ac:dyDescent="0.2">
      <c r="A695" s="3"/>
      <c r="B695" s="4"/>
      <c r="C695" s="54"/>
      <c r="D695" s="51"/>
      <c r="E695" s="3"/>
      <c r="P695" s="4"/>
    </row>
    <row r="696" spans="1:16" x14ac:dyDescent="0.2">
      <c r="A696" s="3"/>
      <c r="B696" s="4"/>
      <c r="C696" s="54"/>
      <c r="D696" s="51"/>
      <c r="E696" s="3"/>
      <c r="P696" s="4"/>
    </row>
    <row r="697" spans="1:16" x14ac:dyDescent="0.2">
      <c r="A697" s="3"/>
      <c r="B697" s="4"/>
      <c r="C697" s="54"/>
      <c r="D697" s="51"/>
      <c r="E697" s="3"/>
      <c r="P697" s="4"/>
    </row>
    <row r="698" spans="1:16" x14ac:dyDescent="0.2">
      <c r="A698" s="3"/>
      <c r="B698" s="4"/>
      <c r="C698" s="54"/>
      <c r="D698" s="51"/>
      <c r="E698" s="3"/>
      <c r="P698" s="4"/>
    </row>
    <row r="699" spans="1:16" x14ac:dyDescent="0.2">
      <c r="A699" s="3"/>
      <c r="B699" s="4"/>
      <c r="C699" s="54"/>
      <c r="D699" s="51"/>
      <c r="E699" s="3"/>
      <c r="P699" s="4"/>
    </row>
    <row r="700" spans="1:16" x14ac:dyDescent="0.2">
      <c r="A700" s="3"/>
      <c r="B700" s="4"/>
      <c r="C700" s="54"/>
      <c r="D700" s="51"/>
      <c r="E700" s="3"/>
      <c r="P700" s="4"/>
    </row>
    <row r="701" spans="1:16" x14ac:dyDescent="0.2">
      <c r="A701" s="3"/>
      <c r="B701" s="4"/>
      <c r="C701" s="54"/>
      <c r="D701" s="51"/>
      <c r="E701" s="3"/>
      <c r="P701" s="4"/>
    </row>
    <row r="702" spans="1:16" x14ac:dyDescent="0.2">
      <c r="A702" s="3"/>
      <c r="B702" s="4"/>
      <c r="C702" s="54"/>
      <c r="D702" s="51"/>
      <c r="E702" s="3"/>
      <c r="P702" s="4"/>
    </row>
    <row r="703" spans="1:16" x14ac:dyDescent="0.2">
      <c r="A703" s="3"/>
      <c r="B703" s="4"/>
      <c r="C703" s="54"/>
      <c r="D703" s="51"/>
      <c r="E703" s="3"/>
      <c r="P703" s="4"/>
    </row>
    <row r="704" spans="1:16" x14ac:dyDescent="0.2">
      <c r="A704" s="3"/>
      <c r="B704" s="4"/>
      <c r="C704" s="54"/>
      <c r="D704" s="51"/>
      <c r="E704" s="3"/>
      <c r="P704" s="4"/>
    </row>
    <row r="705" spans="1:16" x14ac:dyDescent="0.2">
      <c r="A705" s="3"/>
      <c r="B705" s="4"/>
      <c r="C705" s="54"/>
      <c r="D705" s="51"/>
      <c r="E705" s="3"/>
      <c r="P705" s="4"/>
    </row>
    <row r="706" spans="1:16" x14ac:dyDescent="0.2">
      <c r="A706" s="3"/>
      <c r="B706" s="4"/>
      <c r="C706" s="54"/>
      <c r="D706" s="51"/>
      <c r="E706" s="3"/>
      <c r="P706" s="4"/>
    </row>
    <row r="707" spans="1:16" x14ac:dyDescent="0.2">
      <c r="A707" s="3"/>
      <c r="B707" s="4"/>
      <c r="C707" s="54"/>
      <c r="D707" s="51"/>
      <c r="E707" s="3"/>
      <c r="P707" s="4"/>
    </row>
    <row r="708" spans="1:16" x14ac:dyDescent="0.2">
      <c r="A708" s="3"/>
      <c r="B708" s="4"/>
      <c r="C708" s="54"/>
      <c r="D708" s="51"/>
      <c r="E708" s="3"/>
      <c r="P708" s="4"/>
    </row>
    <row r="709" spans="1:16" x14ac:dyDescent="0.2">
      <c r="A709" s="3"/>
      <c r="B709" s="4"/>
      <c r="C709" s="54"/>
      <c r="D709" s="51"/>
      <c r="E709" s="3"/>
      <c r="P709" s="4"/>
    </row>
    <row r="710" spans="1:16" x14ac:dyDescent="0.2">
      <c r="A710" s="3"/>
      <c r="B710" s="4"/>
      <c r="C710" s="54"/>
      <c r="D710" s="51"/>
      <c r="E710" s="3"/>
      <c r="P710" s="4"/>
    </row>
    <row r="711" spans="1:16" x14ac:dyDescent="0.2">
      <c r="A711" s="3"/>
      <c r="B711" s="4"/>
      <c r="C711" s="54"/>
      <c r="D711" s="51"/>
      <c r="E711" s="3"/>
      <c r="P711" s="4"/>
    </row>
    <row r="712" spans="1:16" x14ac:dyDescent="0.2">
      <c r="A712" s="3"/>
      <c r="B712" s="4"/>
      <c r="C712" s="54"/>
      <c r="D712" s="51"/>
      <c r="E712" s="3"/>
      <c r="P712" s="4"/>
    </row>
    <row r="713" spans="1:16" x14ac:dyDescent="0.2">
      <c r="A713" s="3"/>
      <c r="B713" s="4"/>
      <c r="C713" s="54"/>
      <c r="D713" s="51"/>
      <c r="E713" s="3"/>
      <c r="P713" s="4"/>
    </row>
    <row r="714" spans="1:16" x14ac:dyDescent="0.2">
      <c r="A714" s="3"/>
      <c r="B714" s="4"/>
      <c r="C714" s="54"/>
      <c r="D714" s="51"/>
      <c r="E714" s="3"/>
      <c r="P714" s="4"/>
    </row>
    <row r="715" spans="1:16" x14ac:dyDescent="0.2">
      <c r="A715" s="3"/>
      <c r="B715" s="4"/>
      <c r="C715" s="54"/>
      <c r="D715" s="51"/>
      <c r="E715" s="3"/>
      <c r="P715" s="4"/>
    </row>
    <row r="716" spans="1:16" x14ac:dyDescent="0.2">
      <c r="A716" s="3"/>
      <c r="B716" s="4"/>
      <c r="C716" s="54"/>
      <c r="D716" s="51"/>
      <c r="E716" s="3"/>
      <c r="P716" s="4"/>
    </row>
    <row r="717" spans="1:16" x14ac:dyDescent="0.2">
      <c r="A717" s="3"/>
      <c r="B717" s="4"/>
      <c r="C717" s="54"/>
      <c r="D717" s="51"/>
      <c r="E717" s="3"/>
      <c r="P717" s="4"/>
    </row>
    <row r="718" spans="1:16" x14ac:dyDescent="0.2">
      <c r="A718" s="3"/>
      <c r="B718" s="4"/>
      <c r="C718" s="54"/>
      <c r="D718" s="51"/>
      <c r="E718" s="3"/>
      <c r="P718" s="4"/>
    </row>
    <row r="719" spans="1:16" x14ac:dyDescent="0.2">
      <c r="A719" s="3"/>
      <c r="B719" s="4"/>
      <c r="C719" s="54"/>
      <c r="D719" s="51"/>
      <c r="E719" s="3"/>
      <c r="P719" s="4"/>
    </row>
    <row r="720" spans="1:16" x14ac:dyDescent="0.2">
      <c r="A720" s="3"/>
      <c r="B720" s="4"/>
      <c r="C720" s="54"/>
      <c r="D720" s="51"/>
      <c r="E720" s="3"/>
      <c r="P720" s="4"/>
    </row>
    <row r="721" spans="1:16" x14ac:dyDescent="0.2">
      <c r="A721" s="3"/>
      <c r="B721" s="4"/>
      <c r="C721" s="54"/>
      <c r="D721" s="51"/>
      <c r="E721" s="3"/>
      <c r="P721" s="4"/>
    </row>
    <row r="722" spans="1:16" x14ac:dyDescent="0.2">
      <c r="A722" s="3"/>
      <c r="B722" s="4"/>
      <c r="C722" s="54"/>
      <c r="D722" s="51"/>
      <c r="E722" s="3"/>
      <c r="P722" s="4"/>
    </row>
    <row r="723" spans="1:16" x14ac:dyDescent="0.2">
      <c r="A723" s="3"/>
      <c r="B723" s="4"/>
      <c r="C723" s="54"/>
      <c r="D723" s="51"/>
      <c r="E723" s="3"/>
      <c r="P723" s="4"/>
    </row>
    <row r="724" spans="1:16" x14ac:dyDescent="0.2">
      <c r="A724" s="3"/>
      <c r="B724" s="4"/>
      <c r="C724" s="54"/>
      <c r="D724" s="51"/>
      <c r="E724" s="3"/>
      <c r="P724" s="4"/>
    </row>
    <row r="725" spans="1:16" x14ac:dyDescent="0.2">
      <c r="A725" s="3"/>
      <c r="B725" s="4"/>
      <c r="C725" s="54"/>
      <c r="D725" s="51"/>
      <c r="E725" s="3"/>
      <c r="P725" s="4"/>
    </row>
    <row r="726" spans="1:16" x14ac:dyDescent="0.2">
      <c r="A726" s="3"/>
      <c r="B726" s="4"/>
      <c r="C726" s="54"/>
      <c r="D726" s="51"/>
      <c r="E726" s="3"/>
      <c r="P726" s="4"/>
    </row>
    <row r="727" spans="1:16" x14ac:dyDescent="0.2">
      <c r="A727" s="3"/>
      <c r="B727" s="4"/>
      <c r="C727" s="54"/>
      <c r="D727" s="51"/>
      <c r="E727" s="3"/>
      <c r="P727" s="4"/>
    </row>
    <row r="728" spans="1:16" x14ac:dyDescent="0.2">
      <c r="A728" s="3"/>
      <c r="B728" s="4"/>
      <c r="C728" s="54"/>
      <c r="D728" s="51"/>
      <c r="E728" s="3"/>
      <c r="P728" s="4"/>
    </row>
    <row r="729" spans="1:16" x14ac:dyDescent="0.2">
      <c r="A729" s="3"/>
      <c r="B729" s="4"/>
      <c r="C729" s="54"/>
      <c r="D729" s="51"/>
      <c r="E729" s="3"/>
      <c r="P729" s="4"/>
    </row>
    <row r="730" spans="1:16" x14ac:dyDescent="0.2">
      <c r="A730" s="3"/>
      <c r="B730" s="4"/>
      <c r="C730" s="54"/>
      <c r="D730" s="51"/>
      <c r="E730" s="3"/>
      <c r="P730" s="4"/>
    </row>
    <row r="731" spans="1:16" x14ac:dyDescent="0.2">
      <c r="A731" s="3"/>
      <c r="B731" s="4"/>
      <c r="C731" s="54"/>
      <c r="D731" s="51"/>
      <c r="E731" s="3"/>
      <c r="P731" s="4"/>
    </row>
    <row r="732" spans="1:16" x14ac:dyDescent="0.2">
      <c r="A732" s="3"/>
      <c r="B732" s="4"/>
      <c r="C732" s="54"/>
      <c r="D732" s="51"/>
      <c r="E732" s="3"/>
      <c r="P732" s="4"/>
    </row>
    <row r="733" spans="1:16" x14ac:dyDescent="0.2">
      <c r="A733" s="3"/>
      <c r="B733" s="4"/>
      <c r="C733" s="54"/>
      <c r="D733" s="51"/>
      <c r="E733" s="3"/>
      <c r="P733" s="4"/>
    </row>
    <row r="734" spans="1:16" x14ac:dyDescent="0.2">
      <c r="A734" s="3"/>
      <c r="B734" s="4"/>
      <c r="C734" s="54"/>
      <c r="D734" s="51"/>
      <c r="E734" s="3"/>
      <c r="P734" s="4"/>
    </row>
    <row r="735" spans="1:16" x14ac:dyDescent="0.2">
      <c r="A735" s="3"/>
      <c r="B735" s="4"/>
      <c r="C735" s="54"/>
      <c r="D735" s="51"/>
      <c r="E735" s="3"/>
      <c r="P735" s="4"/>
    </row>
    <row r="736" spans="1:16" x14ac:dyDescent="0.2">
      <c r="A736" s="3"/>
      <c r="B736" s="4"/>
      <c r="C736" s="54"/>
      <c r="D736" s="51"/>
      <c r="E736" s="3"/>
      <c r="P736" s="4"/>
    </row>
    <row r="737" spans="1:16" x14ac:dyDescent="0.2">
      <c r="A737" s="3"/>
      <c r="B737" s="4"/>
      <c r="C737" s="54"/>
      <c r="D737" s="51"/>
      <c r="E737" s="3"/>
      <c r="P737" s="4"/>
    </row>
    <row r="738" spans="1:16" x14ac:dyDescent="0.2">
      <c r="A738" s="3"/>
      <c r="B738" s="4"/>
      <c r="C738" s="54"/>
      <c r="D738" s="51"/>
      <c r="E738" s="3"/>
      <c r="P738" s="4"/>
    </row>
    <row r="739" spans="1:16" x14ac:dyDescent="0.2">
      <c r="A739" s="3"/>
      <c r="B739" s="4"/>
      <c r="C739" s="54"/>
      <c r="D739" s="51"/>
      <c r="E739" s="3"/>
      <c r="P739" s="4"/>
    </row>
    <row r="740" spans="1:16" x14ac:dyDescent="0.2">
      <c r="A740" s="3"/>
      <c r="B740" s="4"/>
      <c r="C740" s="54"/>
      <c r="D740" s="51"/>
      <c r="E740" s="3"/>
      <c r="P740" s="4"/>
    </row>
    <row r="741" spans="1:16" x14ac:dyDescent="0.2">
      <c r="A741" s="3"/>
      <c r="B741" s="4"/>
      <c r="C741" s="54"/>
      <c r="D741" s="51"/>
      <c r="E741" s="3"/>
      <c r="P741" s="4"/>
    </row>
    <row r="742" spans="1:16" x14ac:dyDescent="0.2">
      <c r="A742" s="3"/>
      <c r="B742" s="4"/>
      <c r="C742" s="54"/>
      <c r="D742" s="51"/>
      <c r="E742" s="3"/>
      <c r="P742" s="4"/>
    </row>
    <row r="743" spans="1:16" x14ac:dyDescent="0.2">
      <c r="A743" s="3"/>
      <c r="B743" s="4"/>
      <c r="C743" s="54"/>
      <c r="D743" s="51"/>
      <c r="E743" s="3"/>
      <c r="P743" s="4"/>
    </row>
    <row r="744" spans="1:16" x14ac:dyDescent="0.2">
      <c r="A744" s="3"/>
      <c r="B744" s="4"/>
      <c r="C744" s="54"/>
      <c r="D744" s="51"/>
      <c r="E744" s="3"/>
      <c r="P744" s="4"/>
    </row>
    <row r="745" spans="1:16" x14ac:dyDescent="0.2">
      <c r="A745" s="3"/>
      <c r="B745" s="4"/>
      <c r="C745" s="54"/>
      <c r="D745" s="51"/>
      <c r="E745" s="3"/>
      <c r="P745" s="4"/>
    </row>
    <row r="746" spans="1:16" x14ac:dyDescent="0.2">
      <c r="A746" s="3"/>
      <c r="B746" s="4"/>
      <c r="C746" s="54"/>
      <c r="D746" s="51"/>
      <c r="E746" s="3"/>
      <c r="P746" s="4"/>
    </row>
    <row r="747" spans="1:16" x14ac:dyDescent="0.2">
      <c r="A747" s="3"/>
      <c r="B747" s="4"/>
      <c r="C747" s="54"/>
      <c r="D747" s="51"/>
      <c r="E747" s="3"/>
      <c r="P747" s="4"/>
    </row>
    <row r="748" spans="1:16" x14ac:dyDescent="0.2">
      <c r="A748" s="3"/>
      <c r="B748" s="4"/>
      <c r="C748" s="54"/>
      <c r="D748" s="51"/>
      <c r="E748" s="3"/>
      <c r="P748" s="4"/>
    </row>
    <row r="749" spans="1:16" x14ac:dyDescent="0.2">
      <c r="A749" s="3"/>
      <c r="B749" s="4"/>
      <c r="C749" s="54"/>
      <c r="D749" s="51"/>
      <c r="E749" s="3"/>
      <c r="P749" s="4"/>
    </row>
    <row r="750" spans="1:16" x14ac:dyDescent="0.2">
      <c r="A750" s="3"/>
      <c r="B750" s="4"/>
      <c r="C750" s="54"/>
      <c r="D750" s="51"/>
      <c r="E750" s="3"/>
      <c r="P750" s="4"/>
    </row>
    <row r="751" spans="1:16" x14ac:dyDescent="0.2">
      <c r="A751" s="3"/>
      <c r="B751" s="4"/>
      <c r="C751" s="54"/>
      <c r="D751" s="51"/>
      <c r="E751" s="3"/>
      <c r="P751" s="4"/>
    </row>
    <row r="752" spans="1:16" x14ac:dyDescent="0.2">
      <c r="A752" s="3"/>
      <c r="B752" s="4"/>
      <c r="C752" s="54"/>
      <c r="D752" s="51"/>
      <c r="E752" s="3"/>
      <c r="P752" s="4"/>
    </row>
    <row r="753" spans="1:16" x14ac:dyDescent="0.2">
      <c r="A753" s="3"/>
      <c r="B753" s="4"/>
      <c r="C753" s="54"/>
      <c r="D753" s="51"/>
      <c r="E753" s="3"/>
      <c r="P753" s="4"/>
    </row>
    <row r="754" spans="1:16" x14ac:dyDescent="0.2">
      <c r="A754" s="3"/>
      <c r="B754" s="4"/>
      <c r="C754" s="54"/>
      <c r="D754" s="51"/>
      <c r="E754" s="3"/>
      <c r="P754" s="4"/>
    </row>
    <row r="755" spans="1:16" x14ac:dyDescent="0.2">
      <c r="A755" s="3"/>
      <c r="B755" s="4"/>
      <c r="C755" s="54"/>
      <c r="D755" s="51"/>
      <c r="E755" s="3"/>
      <c r="P755" s="4"/>
    </row>
    <row r="756" spans="1:16" x14ac:dyDescent="0.2">
      <c r="A756" s="3"/>
      <c r="B756" s="4"/>
      <c r="C756" s="54"/>
      <c r="D756" s="51"/>
      <c r="E756" s="3"/>
      <c r="P756" s="4"/>
    </row>
    <row r="757" spans="1:16" x14ac:dyDescent="0.2">
      <c r="A757" s="3"/>
      <c r="B757" s="4"/>
      <c r="C757" s="54"/>
      <c r="D757" s="51"/>
      <c r="E757" s="3"/>
      <c r="P757" s="4"/>
    </row>
    <row r="758" spans="1:16" x14ac:dyDescent="0.2">
      <c r="A758" s="3"/>
      <c r="B758" s="4"/>
      <c r="C758" s="54"/>
      <c r="D758" s="51"/>
      <c r="E758" s="3"/>
      <c r="P758" s="4"/>
    </row>
    <row r="759" spans="1:16" x14ac:dyDescent="0.2">
      <c r="A759" s="3"/>
      <c r="B759" s="4"/>
      <c r="C759" s="54"/>
      <c r="D759" s="51"/>
      <c r="E759" s="3"/>
      <c r="P759" s="4"/>
    </row>
    <row r="760" spans="1:16" x14ac:dyDescent="0.2">
      <c r="A760" s="3"/>
      <c r="B760" s="4"/>
      <c r="C760" s="54"/>
      <c r="D760" s="51"/>
      <c r="E760" s="3"/>
      <c r="P760" s="4"/>
    </row>
    <row r="761" spans="1:16" x14ac:dyDescent="0.2">
      <c r="A761" s="3"/>
      <c r="B761" s="4"/>
      <c r="C761" s="54"/>
      <c r="D761" s="51"/>
      <c r="E761" s="3"/>
      <c r="P761" s="4"/>
    </row>
    <row r="762" spans="1:16" x14ac:dyDescent="0.2">
      <c r="A762" s="3"/>
      <c r="B762" s="4"/>
      <c r="C762" s="54"/>
      <c r="D762" s="51"/>
      <c r="E762" s="3"/>
      <c r="P762" s="4"/>
    </row>
    <row r="763" spans="1:16" x14ac:dyDescent="0.2">
      <c r="A763" s="3"/>
      <c r="B763" s="4"/>
      <c r="C763" s="54"/>
      <c r="D763" s="51"/>
      <c r="E763" s="3"/>
      <c r="P763" s="4"/>
    </row>
    <row r="764" spans="1:16" x14ac:dyDescent="0.2">
      <c r="A764" s="3"/>
      <c r="B764" s="4"/>
      <c r="C764" s="54"/>
      <c r="D764" s="51"/>
      <c r="E764" s="3"/>
      <c r="P764" s="4"/>
    </row>
    <row r="765" spans="1:16" x14ac:dyDescent="0.2">
      <c r="A765" s="3"/>
      <c r="B765" s="4"/>
      <c r="C765" s="54"/>
      <c r="D765" s="51"/>
      <c r="E765" s="3"/>
      <c r="P765" s="4"/>
    </row>
    <row r="766" spans="1:16" x14ac:dyDescent="0.2">
      <c r="A766" s="3"/>
      <c r="B766" s="4"/>
      <c r="C766" s="54"/>
      <c r="D766" s="51"/>
      <c r="E766" s="3"/>
      <c r="P766" s="4"/>
    </row>
    <row r="767" spans="1:16" x14ac:dyDescent="0.2">
      <c r="A767" s="3"/>
      <c r="B767" s="4"/>
      <c r="C767" s="54"/>
      <c r="D767" s="51"/>
      <c r="E767" s="3"/>
      <c r="P767" s="4"/>
    </row>
    <row r="768" spans="1:16" x14ac:dyDescent="0.2">
      <c r="A768" s="3"/>
      <c r="B768" s="4"/>
      <c r="C768" s="54"/>
      <c r="D768" s="51"/>
      <c r="E768" s="3"/>
      <c r="P768" s="4"/>
    </row>
    <row r="769" spans="1:16" x14ac:dyDescent="0.2">
      <c r="A769" s="3"/>
      <c r="B769" s="4"/>
      <c r="C769" s="54"/>
      <c r="D769" s="51"/>
      <c r="E769" s="3"/>
      <c r="P769" s="4"/>
    </row>
    <row r="770" spans="1:16" x14ac:dyDescent="0.2">
      <c r="A770" s="3"/>
      <c r="B770" s="4"/>
      <c r="C770" s="54"/>
      <c r="D770" s="51"/>
      <c r="E770" s="3"/>
      <c r="P770" s="4"/>
    </row>
    <row r="771" spans="1:16" x14ac:dyDescent="0.2">
      <c r="A771" s="3"/>
      <c r="B771" s="4"/>
      <c r="C771" s="54"/>
      <c r="D771" s="51"/>
      <c r="E771" s="3"/>
      <c r="P771" s="4"/>
    </row>
    <row r="772" spans="1:16" x14ac:dyDescent="0.2">
      <c r="A772" s="3"/>
      <c r="B772" s="4"/>
      <c r="C772" s="54"/>
      <c r="D772" s="51"/>
      <c r="E772" s="3"/>
      <c r="P772" s="4"/>
    </row>
    <row r="773" spans="1:16" x14ac:dyDescent="0.2">
      <c r="A773" s="3"/>
      <c r="B773" s="4"/>
      <c r="C773" s="54"/>
      <c r="D773" s="51"/>
      <c r="E773" s="3"/>
      <c r="P773" s="4"/>
    </row>
    <row r="774" spans="1:16" x14ac:dyDescent="0.2">
      <c r="A774" s="3"/>
      <c r="B774" s="4"/>
      <c r="C774" s="54"/>
      <c r="D774" s="51"/>
      <c r="E774" s="3"/>
      <c r="P774" s="4"/>
    </row>
    <row r="775" spans="1:16" x14ac:dyDescent="0.2">
      <c r="A775" s="3"/>
      <c r="B775" s="4"/>
      <c r="C775" s="54"/>
      <c r="D775" s="51"/>
      <c r="E775" s="3"/>
      <c r="P775" s="4"/>
    </row>
    <row r="776" spans="1:16" x14ac:dyDescent="0.2">
      <c r="A776" s="3"/>
      <c r="B776" s="4"/>
      <c r="C776" s="54"/>
      <c r="D776" s="51"/>
      <c r="E776" s="3"/>
      <c r="P776" s="4"/>
    </row>
    <row r="777" spans="1:16" x14ac:dyDescent="0.2">
      <c r="A777" s="3"/>
      <c r="B777" s="4"/>
      <c r="C777" s="54"/>
      <c r="D777" s="51"/>
      <c r="E777" s="3"/>
      <c r="P777" s="4"/>
    </row>
    <row r="778" spans="1:16" x14ac:dyDescent="0.2">
      <c r="A778" s="3"/>
      <c r="B778" s="4"/>
      <c r="C778" s="54"/>
      <c r="D778" s="51"/>
      <c r="E778" s="3"/>
      <c r="P778" s="4"/>
    </row>
    <row r="779" spans="1:16" x14ac:dyDescent="0.2">
      <c r="A779" s="3"/>
      <c r="B779" s="4"/>
      <c r="C779" s="54"/>
      <c r="D779" s="51"/>
      <c r="E779" s="3"/>
      <c r="P779" s="4"/>
    </row>
    <row r="780" spans="1:16" x14ac:dyDescent="0.2">
      <c r="A780" s="3"/>
      <c r="B780" s="4"/>
      <c r="C780" s="54"/>
      <c r="D780" s="51"/>
      <c r="E780" s="3"/>
      <c r="P780" s="4"/>
    </row>
    <row r="781" spans="1:16" x14ac:dyDescent="0.2">
      <c r="A781" s="3"/>
      <c r="B781" s="4"/>
      <c r="C781" s="54"/>
      <c r="D781" s="51"/>
      <c r="E781" s="3"/>
      <c r="P781" s="4"/>
    </row>
    <row r="782" spans="1:16" x14ac:dyDescent="0.2">
      <c r="A782" s="3"/>
      <c r="B782" s="4"/>
      <c r="C782" s="54"/>
      <c r="D782" s="51"/>
      <c r="E782" s="3"/>
      <c r="P782" s="4"/>
    </row>
    <row r="783" spans="1:16" x14ac:dyDescent="0.2">
      <c r="A783" s="3"/>
      <c r="B783" s="4"/>
      <c r="C783" s="54"/>
      <c r="D783" s="51"/>
      <c r="E783" s="3"/>
      <c r="P783" s="4"/>
    </row>
    <row r="784" spans="1:16" x14ac:dyDescent="0.2">
      <c r="A784" s="3"/>
      <c r="B784" s="4"/>
      <c r="C784" s="54"/>
      <c r="D784" s="51"/>
      <c r="E784" s="3"/>
      <c r="P784" s="4"/>
    </row>
    <row r="785" spans="1:16" x14ac:dyDescent="0.2">
      <c r="A785" s="3"/>
      <c r="B785" s="4"/>
      <c r="C785" s="54"/>
      <c r="D785" s="51"/>
      <c r="E785" s="3"/>
      <c r="P785" s="4"/>
    </row>
    <row r="786" spans="1:16" x14ac:dyDescent="0.2">
      <c r="A786" s="3"/>
      <c r="B786" s="4"/>
      <c r="C786" s="54"/>
      <c r="D786" s="51"/>
      <c r="E786" s="3"/>
      <c r="P786" s="4"/>
    </row>
    <row r="787" spans="1:16" x14ac:dyDescent="0.2">
      <c r="A787" s="3"/>
      <c r="B787" s="4"/>
      <c r="C787" s="54"/>
      <c r="D787" s="51"/>
      <c r="E787" s="3"/>
      <c r="P787" s="4"/>
    </row>
    <row r="788" spans="1:16" x14ac:dyDescent="0.2">
      <c r="A788" s="3"/>
      <c r="B788" s="4"/>
      <c r="C788" s="54"/>
      <c r="D788" s="51"/>
      <c r="E788" s="3"/>
      <c r="P788" s="4"/>
    </row>
    <row r="789" spans="1:16" x14ac:dyDescent="0.2">
      <c r="A789" s="3"/>
      <c r="B789" s="4"/>
      <c r="C789" s="54"/>
      <c r="D789" s="51"/>
      <c r="E789" s="3"/>
      <c r="P789" s="4"/>
    </row>
    <row r="790" spans="1:16" x14ac:dyDescent="0.2">
      <c r="A790" s="3"/>
      <c r="B790" s="4"/>
      <c r="C790" s="54"/>
      <c r="D790" s="51"/>
      <c r="E790" s="3"/>
      <c r="P790" s="4"/>
    </row>
    <row r="791" spans="1:16" x14ac:dyDescent="0.2">
      <c r="A791" s="3"/>
      <c r="B791" s="4"/>
      <c r="C791" s="54"/>
      <c r="D791" s="51"/>
      <c r="E791" s="3"/>
      <c r="P791" s="4"/>
    </row>
    <row r="792" spans="1:16" x14ac:dyDescent="0.2">
      <c r="A792" s="3"/>
      <c r="B792" s="4"/>
      <c r="C792" s="54"/>
      <c r="D792" s="51"/>
      <c r="E792" s="3"/>
      <c r="P792" s="4"/>
    </row>
    <row r="793" spans="1:16" x14ac:dyDescent="0.2">
      <c r="A793" s="3"/>
      <c r="B793" s="4"/>
      <c r="C793" s="54"/>
      <c r="D793" s="51"/>
      <c r="E793" s="3"/>
      <c r="P793" s="4"/>
    </row>
    <row r="794" spans="1:16" x14ac:dyDescent="0.2">
      <c r="A794" s="3"/>
      <c r="B794" s="4"/>
      <c r="C794" s="54"/>
      <c r="D794" s="51"/>
      <c r="E794" s="3"/>
      <c r="P794" s="4"/>
    </row>
    <row r="795" spans="1:16" x14ac:dyDescent="0.2">
      <c r="A795" s="3"/>
      <c r="B795" s="4"/>
      <c r="C795" s="54"/>
      <c r="D795" s="51"/>
      <c r="E795" s="3"/>
      <c r="P795" s="4"/>
    </row>
    <row r="796" spans="1:16" x14ac:dyDescent="0.2">
      <c r="A796" s="3"/>
      <c r="B796" s="4"/>
      <c r="C796" s="54"/>
      <c r="D796" s="51"/>
      <c r="E796" s="3"/>
      <c r="P796" s="4"/>
    </row>
    <row r="797" spans="1:16" x14ac:dyDescent="0.2">
      <c r="A797" s="3"/>
      <c r="B797" s="4"/>
      <c r="C797" s="54"/>
      <c r="D797" s="51"/>
      <c r="E797" s="3"/>
      <c r="P797" s="4"/>
    </row>
    <row r="798" spans="1:16" x14ac:dyDescent="0.2">
      <c r="A798" s="3"/>
      <c r="B798" s="4"/>
      <c r="C798" s="54"/>
      <c r="D798" s="51"/>
      <c r="E798" s="3"/>
      <c r="P798" s="4"/>
    </row>
    <row r="799" spans="1:16" x14ac:dyDescent="0.2">
      <c r="A799" s="3"/>
      <c r="B799" s="4"/>
      <c r="C799" s="54"/>
      <c r="D799" s="51"/>
      <c r="E799" s="3"/>
      <c r="P799" s="4"/>
    </row>
    <row r="800" spans="1:16" x14ac:dyDescent="0.2">
      <c r="A800" s="3"/>
      <c r="B800" s="4"/>
      <c r="C800" s="54"/>
      <c r="D800" s="51"/>
      <c r="E800" s="3"/>
      <c r="P800" s="4"/>
    </row>
    <row r="801" spans="1:16" x14ac:dyDescent="0.2">
      <c r="A801" s="3"/>
      <c r="B801" s="4"/>
      <c r="C801" s="54"/>
      <c r="D801" s="51"/>
      <c r="E801" s="3"/>
      <c r="P801" s="4"/>
    </row>
    <row r="802" spans="1:16" x14ac:dyDescent="0.2">
      <c r="A802" s="3"/>
      <c r="B802" s="4"/>
      <c r="C802" s="54"/>
      <c r="D802" s="51"/>
      <c r="E802" s="3"/>
      <c r="P802" s="4"/>
    </row>
    <row r="803" spans="1:16" x14ac:dyDescent="0.2">
      <c r="A803" s="3"/>
      <c r="B803" s="4"/>
      <c r="C803" s="54"/>
      <c r="D803" s="51"/>
      <c r="E803" s="3"/>
      <c r="P803" s="4"/>
    </row>
    <row r="804" spans="1:16" x14ac:dyDescent="0.2">
      <c r="A804" s="3"/>
      <c r="B804" s="4"/>
      <c r="C804" s="54"/>
      <c r="D804" s="51"/>
      <c r="E804" s="3"/>
      <c r="P804" s="4"/>
    </row>
    <row r="805" spans="1:16" x14ac:dyDescent="0.2">
      <c r="A805" s="3"/>
      <c r="B805" s="4"/>
      <c r="C805" s="54"/>
      <c r="D805" s="51"/>
      <c r="E805" s="3"/>
      <c r="P805" s="4"/>
    </row>
    <row r="806" spans="1:16" x14ac:dyDescent="0.2">
      <c r="A806" s="3"/>
      <c r="B806" s="4"/>
      <c r="C806" s="54"/>
      <c r="D806" s="51"/>
      <c r="E806" s="3"/>
      <c r="P806" s="4"/>
    </row>
    <row r="807" spans="1:16" x14ac:dyDescent="0.2">
      <c r="A807" s="3"/>
      <c r="B807" s="4"/>
      <c r="C807" s="54"/>
      <c r="D807" s="51"/>
      <c r="E807" s="3"/>
      <c r="P807" s="4"/>
    </row>
    <row r="808" spans="1:16" x14ac:dyDescent="0.2">
      <c r="A808" s="3"/>
      <c r="B808" s="4"/>
      <c r="C808" s="54"/>
      <c r="D808" s="51"/>
      <c r="E808" s="3"/>
      <c r="P808" s="4"/>
    </row>
    <row r="809" spans="1:16" x14ac:dyDescent="0.2">
      <c r="A809" s="3"/>
      <c r="B809" s="4"/>
      <c r="C809" s="54"/>
      <c r="D809" s="51"/>
      <c r="E809" s="3"/>
      <c r="P809" s="4"/>
    </row>
    <row r="810" spans="1:16" x14ac:dyDescent="0.2">
      <c r="A810" s="3"/>
      <c r="B810" s="4"/>
      <c r="C810" s="54"/>
      <c r="D810" s="51"/>
      <c r="E810" s="3"/>
      <c r="P810" s="4"/>
    </row>
    <row r="811" spans="1:16" x14ac:dyDescent="0.2">
      <c r="A811" s="3"/>
      <c r="B811" s="4"/>
      <c r="C811" s="54"/>
      <c r="D811" s="51"/>
      <c r="E811" s="3"/>
      <c r="P811" s="4"/>
    </row>
    <row r="812" spans="1:16" x14ac:dyDescent="0.2">
      <c r="A812" s="3"/>
      <c r="B812" s="4"/>
      <c r="C812" s="54"/>
      <c r="D812" s="51"/>
      <c r="E812" s="3"/>
      <c r="P812" s="4"/>
    </row>
    <row r="813" spans="1:16" x14ac:dyDescent="0.2">
      <c r="A813" s="3"/>
      <c r="B813" s="4"/>
      <c r="C813" s="54"/>
      <c r="D813" s="51"/>
      <c r="E813" s="3"/>
      <c r="P813" s="4"/>
    </row>
    <row r="814" spans="1:16" x14ac:dyDescent="0.2">
      <c r="A814" s="3"/>
      <c r="B814" s="4"/>
      <c r="C814" s="54"/>
      <c r="D814" s="51"/>
      <c r="E814" s="3"/>
      <c r="P814" s="4"/>
    </row>
    <row r="815" spans="1:16" x14ac:dyDescent="0.2">
      <c r="A815" s="3"/>
      <c r="B815" s="4"/>
      <c r="C815" s="54"/>
      <c r="D815" s="51"/>
      <c r="E815" s="3"/>
      <c r="P815" s="4"/>
    </row>
    <row r="816" spans="1:16" x14ac:dyDescent="0.2">
      <c r="A816" s="3"/>
      <c r="B816" s="4"/>
      <c r="C816" s="54"/>
      <c r="D816" s="51"/>
      <c r="E816" s="3"/>
      <c r="P816" s="4"/>
    </row>
    <row r="817" spans="1:16" x14ac:dyDescent="0.2">
      <c r="A817" s="3"/>
      <c r="B817" s="4"/>
      <c r="C817" s="54"/>
      <c r="D817" s="51"/>
      <c r="E817" s="3"/>
      <c r="P817" s="4"/>
    </row>
    <row r="818" spans="1:16" x14ac:dyDescent="0.2">
      <c r="A818" s="3"/>
      <c r="B818" s="4"/>
      <c r="C818" s="54"/>
      <c r="D818" s="51"/>
      <c r="E818" s="3"/>
      <c r="P818" s="4"/>
    </row>
    <row r="819" spans="1:16" x14ac:dyDescent="0.2">
      <c r="A819" s="3"/>
      <c r="B819" s="4"/>
      <c r="C819" s="54"/>
      <c r="D819" s="51"/>
      <c r="E819" s="3"/>
      <c r="P819" s="4"/>
    </row>
    <row r="820" spans="1:16" x14ac:dyDescent="0.2">
      <c r="A820" s="3"/>
      <c r="B820" s="4"/>
      <c r="C820" s="54"/>
      <c r="D820" s="51"/>
      <c r="E820" s="3"/>
      <c r="P820" s="4"/>
    </row>
    <row r="821" spans="1:16" x14ac:dyDescent="0.2">
      <c r="A821" s="3"/>
      <c r="B821" s="4"/>
      <c r="C821" s="54"/>
      <c r="D821" s="51"/>
      <c r="E821" s="3"/>
      <c r="P821" s="4"/>
    </row>
    <row r="822" spans="1:16" x14ac:dyDescent="0.2">
      <c r="A822" s="3"/>
      <c r="B822" s="4"/>
      <c r="C822" s="54"/>
      <c r="D822" s="51"/>
      <c r="E822" s="3"/>
      <c r="P822" s="4"/>
    </row>
    <row r="823" spans="1:16" x14ac:dyDescent="0.2">
      <c r="A823" s="3"/>
      <c r="B823" s="4"/>
      <c r="C823" s="54"/>
      <c r="D823" s="51"/>
      <c r="E823" s="3"/>
      <c r="P823" s="4"/>
    </row>
    <row r="824" spans="1:16" x14ac:dyDescent="0.2">
      <c r="A824" s="3"/>
      <c r="B824" s="4"/>
      <c r="C824" s="54"/>
      <c r="D824" s="51"/>
      <c r="E824" s="3"/>
      <c r="P824" s="4"/>
    </row>
    <row r="825" spans="1:16" x14ac:dyDescent="0.2">
      <c r="A825" s="3"/>
      <c r="B825" s="4"/>
      <c r="C825" s="54"/>
      <c r="D825" s="51"/>
      <c r="E825" s="3"/>
      <c r="P825" s="4"/>
    </row>
    <row r="826" spans="1:16" x14ac:dyDescent="0.2">
      <c r="A826" s="3"/>
      <c r="B826" s="4"/>
      <c r="C826" s="54"/>
      <c r="D826" s="51"/>
      <c r="E826" s="3"/>
      <c r="P826" s="4"/>
    </row>
    <row r="827" spans="1:16" x14ac:dyDescent="0.2">
      <c r="A827" s="3"/>
      <c r="B827" s="4"/>
      <c r="C827" s="54"/>
      <c r="D827" s="51"/>
      <c r="E827" s="3"/>
      <c r="P827" s="4"/>
    </row>
    <row r="828" spans="1:16" x14ac:dyDescent="0.2">
      <c r="A828" s="3"/>
      <c r="B828" s="4"/>
      <c r="C828" s="54"/>
      <c r="D828" s="51"/>
      <c r="E828" s="3"/>
      <c r="P828" s="4"/>
    </row>
    <row r="829" spans="1:16" x14ac:dyDescent="0.2">
      <c r="A829" s="3"/>
      <c r="B829" s="4"/>
      <c r="C829" s="54"/>
      <c r="D829" s="51"/>
      <c r="E829" s="3"/>
      <c r="P829" s="4"/>
    </row>
    <row r="830" spans="1:16" x14ac:dyDescent="0.2">
      <c r="A830" s="3"/>
      <c r="B830" s="4"/>
      <c r="C830" s="54"/>
      <c r="D830" s="51"/>
      <c r="E830" s="3"/>
      <c r="P830" s="4"/>
    </row>
    <row r="831" spans="1:16" x14ac:dyDescent="0.2">
      <c r="A831" s="3"/>
      <c r="B831" s="4"/>
      <c r="C831" s="54"/>
      <c r="D831" s="51"/>
      <c r="E831" s="3"/>
      <c r="P831" s="4"/>
    </row>
    <row r="832" spans="1:16" x14ac:dyDescent="0.2">
      <c r="A832" s="3"/>
      <c r="B832" s="4"/>
      <c r="C832" s="54"/>
      <c r="D832" s="51"/>
      <c r="E832" s="3"/>
      <c r="P832" s="4"/>
    </row>
    <row r="833" spans="1:16" x14ac:dyDescent="0.2">
      <c r="A833" s="3"/>
      <c r="B833" s="4"/>
      <c r="C833" s="54"/>
      <c r="D833" s="51"/>
      <c r="E833" s="3"/>
      <c r="P833" s="4"/>
    </row>
    <row r="834" spans="1:16" x14ac:dyDescent="0.2">
      <c r="A834" s="3"/>
      <c r="B834" s="4"/>
      <c r="C834" s="54"/>
      <c r="D834" s="51"/>
      <c r="E834" s="3"/>
      <c r="P834" s="4"/>
    </row>
    <row r="835" spans="1:16" x14ac:dyDescent="0.2">
      <c r="A835" s="3"/>
      <c r="B835" s="4"/>
      <c r="C835" s="54"/>
      <c r="D835" s="51"/>
      <c r="E835" s="3"/>
      <c r="P835" s="4"/>
    </row>
    <row r="836" spans="1:16" x14ac:dyDescent="0.2">
      <c r="A836" s="3"/>
      <c r="B836" s="4"/>
      <c r="C836" s="54"/>
      <c r="D836" s="51"/>
      <c r="E836" s="3"/>
      <c r="P836" s="4"/>
    </row>
    <row r="837" spans="1:16" x14ac:dyDescent="0.2">
      <c r="A837" s="3"/>
      <c r="B837" s="4"/>
      <c r="C837" s="54"/>
      <c r="D837" s="51"/>
      <c r="E837" s="3"/>
      <c r="P837" s="4"/>
    </row>
    <row r="838" spans="1:16" x14ac:dyDescent="0.2">
      <c r="A838" s="3"/>
      <c r="B838" s="4"/>
      <c r="C838" s="54"/>
      <c r="D838" s="51"/>
      <c r="E838" s="3"/>
      <c r="P838" s="4"/>
    </row>
    <row r="839" spans="1:16" x14ac:dyDescent="0.2">
      <c r="A839" s="3"/>
      <c r="B839" s="4"/>
      <c r="C839" s="54"/>
      <c r="D839" s="51"/>
      <c r="E839" s="3"/>
      <c r="P839" s="4"/>
    </row>
    <row r="840" spans="1:16" x14ac:dyDescent="0.2">
      <c r="A840" s="3"/>
      <c r="B840" s="4"/>
      <c r="C840" s="54"/>
      <c r="D840" s="51"/>
      <c r="E840" s="3"/>
      <c r="P840" s="4"/>
    </row>
    <row r="841" spans="1:16" x14ac:dyDescent="0.2">
      <c r="A841" s="3"/>
      <c r="B841" s="4"/>
      <c r="C841" s="54"/>
      <c r="D841" s="51"/>
      <c r="E841" s="3"/>
      <c r="P841" s="4"/>
    </row>
    <row r="842" spans="1:16" x14ac:dyDescent="0.2">
      <c r="A842" s="3"/>
      <c r="B842" s="4"/>
      <c r="C842" s="54"/>
      <c r="D842" s="51"/>
      <c r="E842" s="3"/>
      <c r="P842" s="4"/>
    </row>
    <row r="843" spans="1:16" x14ac:dyDescent="0.2">
      <c r="A843" s="3"/>
      <c r="B843" s="4"/>
      <c r="C843" s="54"/>
      <c r="D843" s="51"/>
      <c r="E843" s="3"/>
      <c r="P843" s="4"/>
    </row>
    <row r="844" spans="1:16" x14ac:dyDescent="0.2">
      <c r="A844" s="3"/>
      <c r="B844" s="4"/>
      <c r="C844" s="54"/>
      <c r="D844" s="51"/>
      <c r="E844" s="3"/>
      <c r="P844" s="4"/>
    </row>
    <row r="845" spans="1:16" x14ac:dyDescent="0.2">
      <c r="A845" s="3"/>
      <c r="B845" s="4"/>
      <c r="C845" s="54"/>
      <c r="D845" s="51"/>
      <c r="E845" s="3"/>
      <c r="P845" s="4"/>
    </row>
    <row r="846" spans="1:16" x14ac:dyDescent="0.2">
      <c r="A846" s="3"/>
      <c r="B846" s="4"/>
      <c r="C846" s="54"/>
      <c r="D846" s="51"/>
      <c r="E846" s="3"/>
      <c r="P846" s="4"/>
    </row>
    <row r="847" spans="1:16" x14ac:dyDescent="0.2">
      <c r="A847" s="3"/>
      <c r="B847" s="4"/>
      <c r="C847" s="54"/>
      <c r="D847" s="51"/>
      <c r="E847" s="3"/>
      <c r="P847" s="4"/>
    </row>
    <row r="848" spans="1:16" x14ac:dyDescent="0.2">
      <c r="A848" s="3"/>
      <c r="B848" s="4"/>
      <c r="C848" s="54"/>
      <c r="D848" s="51"/>
      <c r="E848" s="3"/>
      <c r="P848" s="4"/>
    </row>
    <row r="849" spans="1:16" x14ac:dyDescent="0.2">
      <c r="A849" s="3"/>
      <c r="B849" s="4"/>
      <c r="C849" s="54"/>
      <c r="D849" s="51"/>
      <c r="E849" s="3"/>
      <c r="P849" s="4"/>
    </row>
    <row r="850" spans="1:16" x14ac:dyDescent="0.2">
      <c r="A850" s="3"/>
      <c r="B850" s="4"/>
      <c r="C850" s="54"/>
      <c r="D850" s="51"/>
      <c r="E850" s="3"/>
      <c r="P850" s="4"/>
    </row>
    <row r="851" spans="1:16" x14ac:dyDescent="0.2">
      <c r="A851" s="3"/>
      <c r="B851" s="4"/>
      <c r="C851" s="54"/>
      <c r="D851" s="51"/>
      <c r="E851" s="3"/>
      <c r="P851" s="4"/>
    </row>
    <row r="852" spans="1:16" x14ac:dyDescent="0.2">
      <c r="A852" s="3"/>
      <c r="B852" s="4"/>
      <c r="C852" s="54"/>
      <c r="D852" s="51"/>
      <c r="E852" s="3"/>
      <c r="P852" s="4"/>
    </row>
    <row r="853" spans="1:16" x14ac:dyDescent="0.2">
      <c r="A853" s="3"/>
      <c r="B853" s="4"/>
      <c r="C853" s="54"/>
      <c r="D853" s="51"/>
      <c r="E853" s="3"/>
      <c r="P853" s="4"/>
    </row>
    <row r="854" spans="1:16" x14ac:dyDescent="0.2">
      <c r="A854" s="3"/>
      <c r="B854" s="4"/>
      <c r="C854" s="54"/>
      <c r="D854" s="51"/>
      <c r="E854" s="3"/>
      <c r="P854" s="4"/>
    </row>
    <row r="855" spans="1:16" x14ac:dyDescent="0.2">
      <c r="A855" s="3"/>
      <c r="B855" s="4"/>
      <c r="C855" s="54"/>
      <c r="D855" s="51"/>
      <c r="E855" s="3"/>
      <c r="P855" s="4"/>
    </row>
    <row r="856" spans="1:16" x14ac:dyDescent="0.2">
      <c r="A856" s="3"/>
      <c r="B856" s="4"/>
      <c r="C856" s="54"/>
      <c r="D856" s="51"/>
      <c r="E856" s="3"/>
      <c r="P856" s="4"/>
    </row>
    <row r="857" spans="1:16" x14ac:dyDescent="0.2">
      <c r="A857" s="3"/>
      <c r="B857" s="4"/>
      <c r="C857" s="54"/>
      <c r="D857" s="51"/>
      <c r="E857" s="3"/>
      <c r="P857" s="4"/>
    </row>
    <row r="858" spans="1:16" x14ac:dyDescent="0.2">
      <c r="A858" s="3"/>
      <c r="B858" s="4"/>
      <c r="C858" s="54"/>
      <c r="D858" s="51"/>
      <c r="E858" s="3"/>
      <c r="P858" s="4"/>
    </row>
    <row r="859" spans="1:16" x14ac:dyDescent="0.2">
      <c r="A859" s="3"/>
      <c r="B859" s="4"/>
      <c r="C859" s="54"/>
      <c r="D859" s="51"/>
      <c r="E859" s="3"/>
      <c r="P859" s="4"/>
    </row>
    <row r="860" spans="1:16" x14ac:dyDescent="0.2">
      <c r="A860" s="3"/>
      <c r="B860" s="4"/>
      <c r="C860" s="54"/>
      <c r="D860" s="51"/>
      <c r="E860" s="3"/>
      <c r="P860" s="4"/>
    </row>
    <row r="861" spans="1:16" x14ac:dyDescent="0.2">
      <c r="A861" s="3"/>
      <c r="B861" s="4"/>
      <c r="C861" s="54"/>
      <c r="D861" s="51"/>
      <c r="E861" s="3"/>
      <c r="P861" s="4"/>
    </row>
    <row r="862" spans="1:16" x14ac:dyDescent="0.2">
      <c r="A862" s="3"/>
      <c r="B862" s="4"/>
      <c r="C862" s="54"/>
      <c r="D862" s="51"/>
      <c r="E862" s="3"/>
      <c r="P862" s="4"/>
    </row>
    <row r="863" spans="1:16" x14ac:dyDescent="0.2">
      <c r="A863" s="3"/>
      <c r="B863" s="4"/>
      <c r="C863" s="54"/>
      <c r="D863" s="51"/>
      <c r="E863" s="3"/>
      <c r="P863" s="4"/>
    </row>
    <row r="864" spans="1:16" x14ac:dyDescent="0.2">
      <c r="A864" s="3"/>
      <c r="B864" s="4"/>
      <c r="C864" s="54"/>
      <c r="D864" s="51"/>
      <c r="E864" s="3"/>
      <c r="P864" s="4"/>
    </row>
    <row r="865" spans="1:16" x14ac:dyDescent="0.2">
      <c r="A865" s="3"/>
      <c r="B865" s="4"/>
      <c r="C865" s="54"/>
      <c r="D865" s="51"/>
      <c r="E865" s="3"/>
      <c r="P865" s="4"/>
    </row>
    <row r="866" spans="1:16" x14ac:dyDescent="0.2">
      <c r="A866" s="3"/>
      <c r="B866" s="4"/>
      <c r="C866" s="54"/>
      <c r="D866" s="51"/>
      <c r="E866" s="3"/>
      <c r="P866" s="4"/>
    </row>
    <row r="867" spans="1:16" x14ac:dyDescent="0.2">
      <c r="A867" s="3"/>
      <c r="B867" s="4"/>
      <c r="C867" s="54"/>
      <c r="D867" s="51"/>
      <c r="E867" s="3"/>
      <c r="P867" s="4"/>
    </row>
    <row r="868" spans="1:16" x14ac:dyDescent="0.2">
      <c r="A868" s="3"/>
      <c r="B868" s="4"/>
      <c r="C868" s="54"/>
      <c r="D868" s="51"/>
      <c r="E868" s="3"/>
      <c r="P868" s="4"/>
    </row>
    <row r="869" spans="1:16" x14ac:dyDescent="0.2">
      <c r="A869" s="3"/>
      <c r="B869" s="4"/>
      <c r="C869" s="54"/>
      <c r="D869" s="51"/>
      <c r="E869" s="3"/>
      <c r="P869" s="4"/>
    </row>
    <row r="870" spans="1:16" x14ac:dyDescent="0.2">
      <c r="A870" s="3"/>
      <c r="B870" s="4"/>
      <c r="C870" s="54"/>
      <c r="D870" s="51"/>
      <c r="E870" s="3"/>
      <c r="P870" s="4"/>
    </row>
    <row r="871" spans="1:16" x14ac:dyDescent="0.2">
      <c r="A871" s="3"/>
      <c r="B871" s="4"/>
      <c r="C871" s="54"/>
      <c r="D871" s="51"/>
      <c r="E871" s="3"/>
      <c r="P871" s="4"/>
    </row>
    <row r="872" spans="1:16" x14ac:dyDescent="0.2">
      <c r="A872" s="3"/>
      <c r="B872" s="4"/>
      <c r="C872" s="54"/>
      <c r="D872" s="51"/>
      <c r="E872" s="3"/>
      <c r="P872" s="4"/>
    </row>
    <row r="873" spans="1:16" x14ac:dyDescent="0.2">
      <c r="A873" s="3"/>
      <c r="B873" s="4"/>
      <c r="C873" s="54"/>
      <c r="D873" s="51"/>
      <c r="E873" s="3"/>
      <c r="P873" s="4"/>
    </row>
    <row r="874" spans="1:16" x14ac:dyDescent="0.2">
      <c r="A874" s="3"/>
      <c r="B874" s="4"/>
      <c r="C874" s="54"/>
      <c r="D874" s="51"/>
      <c r="E874" s="3"/>
      <c r="P874" s="4"/>
    </row>
    <row r="875" spans="1:16" x14ac:dyDescent="0.2">
      <c r="A875" s="3"/>
      <c r="B875" s="4"/>
      <c r="C875" s="54"/>
      <c r="D875" s="51"/>
      <c r="E875" s="3"/>
      <c r="P875" s="4"/>
    </row>
    <row r="876" spans="1:16" x14ac:dyDescent="0.2">
      <c r="A876" s="3"/>
      <c r="B876" s="4"/>
      <c r="C876" s="54"/>
      <c r="D876" s="51"/>
      <c r="E876" s="3"/>
      <c r="P876" s="4"/>
    </row>
    <row r="877" spans="1:16" x14ac:dyDescent="0.2">
      <c r="A877" s="3"/>
      <c r="B877" s="4"/>
      <c r="C877" s="54"/>
      <c r="D877" s="51"/>
      <c r="E877" s="3"/>
      <c r="P877" s="4"/>
    </row>
    <row r="878" spans="1:16" x14ac:dyDescent="0.2">
      <c r="A878" s="3"/>
      <c r="B878" s="4"/>
      <c r="C878" s="54"/>
      <c r="D878" s="51"/>
      <c r="E878" s="3"/>
      <c r="P878" s="4"/>
    </row>
    <row r="879" spans="1:16" x14ac:dyDescent="0.2">
      <c r="A879" s="3"/>
      <c r="B879" s="4"/>
      <c r="C879" s="54"/>
      <c r="D879" s="51"/>
      <c r="E879" s="3"/>
      <c r="P879" s="4"/>
    </row>
    <row r="880" spans="1:16" x14ac:dyDescent="0.2">
      <c r="A880" s="3"/>
      <c r="B880" s="4"/>
      <c r="C880" s="54"/>
      <c r="D880" s="51"/>
      <c r="E880" s="3"/>
      <c r="P880" s="4"/>
    </row>
    <row r="881" spans="1:16" x14ac:dyDescent="0.2">
      <c r="A881" s="3"/>
      <c r="B881" s="4"/>
      <c r="C881" s="54"/>
      <c r="D881" s="51"/>
      <c r="E881" s="3"/>
      <c r="P881" s="4"/>
    </row>
    <row r="882" spans="1:16" x14ac:dyDescent="0.2">
      <c r="A882" s="3"/>
      <c r="B882" s="4"/>
      <c r="C882" s="54"/>
      <c r="D882" s="51"/>
      <c r="E882" s="3"/>
      <c r="P882" s="4"/>
    </row>
    <row r="883" spans="1:16" x14ac:dyDescent="0.2">
      <c r="A883" s="3"/>
      <c r="B883" s="4"/>
      <c r="C883" s="54"/>
      <c r="D883" s="51"/>
      <c r="E883" s="3"/>
      <c r="P883" s="4"/>
    </row>
    <row r="884" spans="1:16" x14ac:dyDescent="0.2">
      <c r="A884" s="3"/>
      <c r="B884" s="4"/>
      <c r="C884" s="54"/>
      <c r="D884" s="51"/>
      <c r="E884" s="3"/>
      <c r="P884" s="4"/>
    </row>
    <row r="885" spans="1:16" x14ac:dyDescent="0.2">
      <c r="A885" s="3"/>
      <c r="B885" s="4"/>
      <c r="C885" s="54"/>
      <c r="D885" s="51"/>
      <c r="E885" s="3"/>
      <c r="P885" s="4"/>
    </row>
    <row r="886" spans="1:16" x14ac:dyDescent="0.2">
      <c r="A886" s="3"/>
      <c r="B886" s="4"/>
      <c r="C886" s="54"/>
      <c r="D886" s="51"/>
      <c r="E886" s="3"/>
      <c r="P886" s="4"/>
    </row>
    <row r="887" spans="1:16" x14ac:dyDescent="0.2">
      <c r="A887" s="3"/>
      <c r="B887" s="4"/>
      <c r="C887" s="54"/>
      <c r="D887" s="51"/>
      <c r="E887" s="3"/>
      <c r="P887" s="4"/>
    </row>
    <row r="888" spans="1:16" x14ac:dyDescent="0.2">
      <c r="A888" s="3"/>
      <c r="B888" s="4"/>
      <c r="C888" s="54"/>
      <c r="D888" s="51"/>
      <c r="E888" s="3"/>
      <c r="P888" s="4"/>
    </row>
    <row r="889" spans="1:16" x14ac:dyDescent="0.2">
      <c r="A889" s="3"/>
      <c r="B889" s="4"/>
      <c r="C889" s="54"/>
      <c r="D889" s="51"/>
      <c r="E889" s="3"/>
      <c r="P889" s="4"/>
    </row>
    <row r="890" spans="1:16" x14ac:dyDescent="0.2">
      <c r="A890" s="3"/>
      <c r="B890" s="4"/>
      <c r="C890" s="54"/>
      <c r="D890" s="51"/>
      <c r="E890" s="3"/>
      <c r="P890" s="4"/>
    </row>
    <row r="891" spans="1:16" x14ac:dyDescent="0.2">
      <c r="A891" s="3"/>
      <c r="B891" s="4"/>
      <c r="C891" s="54"/>
      <c r="D891" s="51"/>
      <c r="E891" s="3"/>
      <c r="P891" s="4"/>
    </row>
    <row r="892" spans="1:16" x14ac:dyDescent="0.2">
      <c r="A892" s="3"/>
      <c r="B892" s="4"/>
      <c r="C892" s="54"/>
      <c r="D892" s="51"/>
      <c r="E892" s="3"/>
      <c r="P892" s="4"/>
    </row>
    <row r="893" spans="1:16" x14ac:dyDescent="0.2">
      <c r="A893" s="3"/>
      <c r="B893" s="4"/>
      <c r="C893" s="54"/>
      <c r="D893" s="51"/>
      <c r="E893" s="3"/>
      <c r="P893" s="4"/>
    </row>
    <row r="894" spans="1:16" x14ac:dyDescent="0.2">
      <c r="A894" s="3"/>
      <c r="B894" s="4"/>
      <c r="C894" s="54"/>
      <c r="D894" s="51"/>
      <c r="E894" s="3"/>
      <c r="P894" s="4"/>
    </row>
    <row r="895" spans="1:16" x14ac:dyDescent="0.2">
      <c r="A895" s="3"/>
      <c r="B895" s="4"/>
      <c r="C895" s="54"/>
      <c r="D895" s="51"/>
      <c r="E895" s="3"/>
      <c r="P895" s="4"/>
    </row>
    <row r="896" spans="1:16" x14ac:dyDescent="0.2">
      <c r="A896" s="3"/>
      <c r="B896" s="4"/>
      <c r="C896" s="54"/>
      <c r="D896" s="51"/>
      <c r="E896" s="3"/>
      <c r="P896" s="4"/>
    </row>
    <row r="897" spans="1:16" x14ac:dyDescent="0.2">
      <c r="A897" s="3"/>
      <c r="B897" s="4"/>
      <c r="C897" s="54"/>
      <c r="D897" s="51"/>
      <c r="E897" s="3"/>
      <c r="P897" s="4"/>
    </row>
    <row r="898" spans="1:16" x14ac:dyDescent="0.2">
      <c r="A898" s="3"/>
      <c r="B898" s="4"/>
      <c r="C898" s="54"/>
      <c r="D898" s="51"/>
      <c r="E898" s="3"/>
      <c r="P898" s="4"/>
    </row>
    <row r="899" spans="1:16" x14ac:dyDescent="0.2">
      <c r="A899" s="3"/>
      <c r="B899" s="4"/>
      <c r="C899" s="54"/>
      <c r="D899" s="51"/>
      <c r="E899" s="3"/>
      <c r="P899" s="4"/>
    </row>
    <row r="900" spans="1:16" x14ac:dyDescent="0.2">
      <c r="A900" s="3"/>
      <c r="B900" s="4"/>
      <c r="C900" s="54"/>
      <c r="D900" s="51"/>
      <c r="E900" s="3"/>
      <c r="P900" s="4"/>
    </row>
    <row r="901" spans="1:16" x14ac:dyDescent="0.2">
      <c r="A901" s="3"/>
      <c r="B901" s="4"/>
      <c r="C901" s="54"/>
      <c r="D901" s="51"/>
      <c r="E901" s="3"/>
      <c r="P901" s="4"/>
    </row>
    <row r="902" spans="1:16" x14ac:dyDescent="0.2">
      <c r="A902" s="3"/>
      <c r="B902" s="4"/>
      <c r="C902" s="54"/>
      <c r="D902" s="51"/>
      <c r="E902" s="3"/>
      <c r="P902" s="4"/>
    </row>
    <row r="903" spans="1:16" x14ac:dyDescent="0.2">
      <c r="A903" s="3"/>
      <c r="B903" s="4"/>
      <c r="C903" s="54"/>
      <c r="D903" s="51"/>
      <c r="E903" s="3"/>
      <c r="P903" s="4"/>
    </row>
    <row r="904" spans="1:16" x14ac:dyDescent="0.2">
      <c r="A904" s="3"/>
      <c r="B904" s="4"/>
      <c r="C904" s="54"/>
      <c r="D904" s="51"/>
      <c r="E904" s="3"/>
      <c r="P904" s="4"/>
    </row>
    <row r="905" spans="1:16" x14ac:dyDescent="0.2">
      <c r="A905" s="3"/>
      <c r="B905" s="4"/>
      <c r="C905" s="54"/>
      <c r="D905" s="51"/>
      <c r="E905" s="3"/>
      <c r="P905" s="4"/>
    </row>
    <row r="906" spans="1:16" x14ac:dyDescent="0.2">
      <c r="A906" s="3"/>
      <c r="B906" s="4"/>
      <c r="C906" s="54"/>
      <c r="D906" s="51"/>
      <c r="E906" s="3"/>
      <c r="P906" s="4"/>
    </row>
    <row r="907" spans="1:16" x14ac:dyDescent="0.2">
      <c r="A907" s="3"/>
      <c r="B907" s="4"/>
      <c r="C907" s="54"/>
      <c r="D907" s="51"/>
      <c r="E907" s="3"/>
      <c r="P907" s="4"/>
    </row>
    <row r="908" spans="1:16" x14ac:dyDescent="0.2">
      <c r="A908" s="3"/>
      <c r="B908" s="4"/>
      <c r="C908" s="54"/>
      <c r="D908" s="51"/>
      <c r="E908" s="3"/>
      <c r="P908" s="4"/>
    </row>
    <row r="909" spans="1:16" x14ac:dyDescent="0.2">
      <c r="A909" s="3"/>
      <c r="B909" s="4"/>
      <c r="C909" s="54"/>
      <c r="D909" s="51"/>
      <c r="E909" s="3"/>
      <c r="P909" s="4"/>
    </row>
    <row r="910" spans="1:16" x14ac:dyDescent="0.2">
      <c r="A910" s="3"/>
      <c r="B910" s="4"/>
      <c r="C910" s="54"/>
      <c r="D910" s="51"/>
      <c r="E910" s="3"/>
      <c r="P910" s="4"/>
    </row>
    <row r="911" spans="1:16" x14ac:dyDescent="0.2">
      <c r="A911" s="3"/>
      <c r="B911" s="4"/>
      <c r="C911" s="54"/>
      <c r="D911" s="51"/>
      <c r="E911" s="3"/>
      <c r="P911" s="4"/>
    </row>
    <row r="912" spans="1:16" x14ac:dyDescent="0.2">
      <c r="A912" s="3"/>
      <c r="B912" s="4"/>
      <c r="C912" s="54"/>
      <c r="D912" s="51"/>
      <c r="E912" s="3"/>
      <c r="P912" s="4"/>
    </row>
    <row r="913" spans="1:16" x14ac:dyDescent="0.2">
      <c r="A913" s="3"/>
      <c r="B913" s="4"/>
      <c r="C913" s="54"/>
      <c r="D913" s="51"/>
      <c r="E913" s="3"/>
      <c r="P913" s="4"/>
    </row>
    <row r="914" spans="1:16" x14ac:dyDescent="0.2">
      <c r="A914" s="3"/>
      <c r="B914" s="4"/>
      <c r="C914" s="54"/>
      <c r="D914" s="51"/>
      <c r="E914" s="3"/>
      <c r="P914" s="4"/>
    </row>
    <row r="915" spans="1:16" x14ac:dyDescent="0.2">
      <c r="A915" s="3"/>
      <c r="B915" s="4"/>
      <c r="C915" s="54"/>
      <c r="D915" s="51"/>
      <c r="E915" s="3"/>
      <c r="P915" s="4"/>
    </row>
    <row r="916" spans="1:16" x14ac:dyDescent="0.2">
      <c r="A916" s="3"/>
      <c r="B916" s="4"/>
      <c r="C916" s="54"/>
      <c r="D916" s="51"/>
      <c r="E916" s="3"/>
      <c r="P916" s="4"/>
    </row>
    <row r="917" spans="1:16" x14ac:dyDescent="0.2">
      <c r="A917" s="3"/>
      <c r="B917" s="4"/>
      <c r="C917" s="54"/>
      <c r="D917" s="51"/>
      <c r="E917" s="3"/>
      <c r="P917" s="4"/>
    </row>
    <row r="918" spans="1:16" x14ac:dyDescent="0.2">
      <c r="A918" s="3"/>
      <c r="B918" s="4"/>
      <c r="C918" s="54"/>
      <c r="D918" s="51"/>
      <c r="E918" s="3"/>
      <c r="P918" s="4"/>
    </row>
    <row r="919" spans="1:16" x14ac:dyDescent="0.2">
      <c r="A919" s="3"/>
      <c r="B919" s="4"/>
      <c r="C919" s="54"/>
      <c r="D919" s="51"/>
      <c r="E919" s="3"/>
      <c r="P919" s="4"/>
    </row>
    <row r="920" spans="1:16" x14ac:dyDescent="0.2">
      <c r="A920" s="3"/>
      <c r="B920" s="4"/>
      <c r="C920" s="54"/>
      <c r="D920" s="51"/>
      <c r="E920" s="3"/>
      <c r="P920" s="4"/>
    </row>
    <row r="921" spans="1:16" x14ac:dyDescent="0.2">
      <c r="A921" s="3"/>
      <c r="B921" s="4"/>
      <c r="C921" s="54"/>
      <c r="D921" s="51"/>
      <c r="E921" s="3"/>
      <c r="P921" s="4"/>
    </row>
    <row r="922" spans="1:16" x14ac:dyDescent="0.2">
      <c r="A922" s="3"/>
      <c r="B922" s="4"/>
      <c r="C922" s="54"/>
      <c r="D922" s="51"/>
      <c r="E922" s="3"/>
      <c r="P922" s="4"/>
    </row>
    <row r="923" spans="1:16" x14ac:dyDescent="0.2">
      <c r="A923" s="3"/>
      <c r="B923" s="4"/>
      <c r="C923" s="54"/>
      <c r="D923" s="51"/>
      <c r="E923" s="3"/>
      <c r="P923" s="4"/>
    </row>
    <row r="924" spans="1:16" x14ac:dyDescent="0.2">
      <c r="A924" s="3"/>
      <c r="B924" s="4"/>
      <c r="C924" s="54"/>
      <c r="D924" s="51"/>
      <c r="E924" s="3"/>
      <c r="P924" s="4"/>
    </row>
    <row r="925" spans="1:16" x14ac:dyDescent="0.2">
      <c r="A925" s="3"/>
      <c r="B925" s="4"/>
      <c r="C925" s="54"/>
      <c r="D925" s="51"/>
      <c r="E925" s="3"/>
      <c r="P925" s="4"/>
    </row>
    <row r="926" spans="1:16" x14ac:dyDescent="0.2">
      <c r="A926" s="3"/>
      <c r="B926" s="4"/>
      <c r="C926" s="54"/>
      <c r="D926" s="51"/>
      <c r="E926" s="3"/>
      <c r="P926" s="4"/>
    </row>
    <row r="927" spans="1:16" x14ac:dyDescent="0.2">
      <c r="A927" s="3"/>
      <c r="B927" s="4"/>
      <c r="C927" s="54"/>
      <c r="D927" s="51"/>
      <c r="E927" s="3"/>
      <c r="P927" s="4"/>
    </row>
    <row r="928" spans="1:16" x14ac:dyDescent="0.2">
      <c r="A928" s="3"/>
      <c r="B928" s="4"/>
      <c r="C928" s="54"/>
      <c r="D928" s="51"/>
      <c r="E928" s="3"/>
      <c r="P928" s="4"/>
    </row>
    <row r="929" spans="1:16" x14ac:dyDescent="0.2">
      <c r="A929" s="3"/>
      <c r="B929" s="4"/>
      <c r="C929" s="54"/>
      <c r="D929" s="51"/>
      <c r="E929" s="3"/>
      <c r="P929" s="4"/>
    </row>
    <row r="930" spans="1:16" x14ac:dyDescent="0.2">
      <c r="A930" s="3"/>
      <c r="B930" s="4"/>
      <c r="C930" s="54"/>
      <c r="D930" s="51"/>
      <c r="E930" s="3"/>
      <c r="P930" s="4"/>
    </row>
    <row r="931" spans="1:16" x14ac:dyDescent="0.2">
      <c r="A931" s="3"/>
      <c r="B931" s="4"/>
      <c r="C931" s="54"/>
      <c r="D931" s="51"/>
      <c r="E931" s="3"/>
      <c r="P931" s="4"/>
    </row>
    <row r="932" spans="1:16" x14ac:dyDescent="0.2">
      <c r="A932" s="3"/>
      <c r="B932" s="4"/>
      <c r="C932" s="54"/>
      <c r="D932" s="51"/>
      <c r="E932" s="3"/>
      <c r="P932" s="4"/>
    </row>
    <row r="933" spans="1:16" x14ac:dyDescent="0.2">
      <c r="A933" s="3"/>
      <c r="B933" s="4"/>
      <c r="C933" s="54"/>
      <c r="D933" s="51"/>
      <c r="E933" s="3"/>
      <c r="P933" s="4"/>
    </row>
    <row r="934" spans="1:16" x14ac:dyDescent="0.2">
      <c r="A934" s="3"/>
      <c r="B934" s="4"/>
      <c r="C934" s="54"/>
      <c r="D934" s="51"/>
      <c r="E934" s="3"/>
      <c r="P934" s="4"/>
    </row>
    <row r="935" spans="1:16" x14ac:dyDescent="0.2">
      <c r="A935" s="3"/>
      <c r="B935" s="4"/>
      <c r="C935" s="54"/>
      <c r="D935" s="51"/>
      <c r="E935" s="3"/>
      <c r="P935" s="4"/>
    </row>
    <row r="936" spans="1:16" x14ac:dyDescent="0.2">
      <c r="A936" s="3"/>
      <c r="B936" s="4"/>
      <c r="C936" s="54"/>
      <c r="D936" s="51"/>
      <c r="E936" s="3"/>
      <c r="P936" s="4"/>
    </row>
    <row r="937" spans="1:16" x14ac:dyDescent="0.2">
      <c r="A937" s="3"/>
      <c r="B937" s="4"/>
      <c r="C937" s="54"/>
      <c r="D937" s="51"/>
      <c r="E937" s="3"/>
      <c r="P937" s="4"/>
    </row>
    <row r="938" spans="1:16" x14ac:dyDescent="0.2">
      <c r="A938" s="3"/>
      <c r="B938" s="4"/>
      <c r="C938" s="54"/>
      <c r="D938" s="51"/>
      <c r="E938" s="3"/>
      <c r="P938" s="4"/>
    </row>
    <row r="939" spans="1:16" x14ac:dyDescent="0.2">
      <c r="A939" s="3"/>
      <c r="B939" s="4"/>
      <c r="C939" s="54"/>
      <c r="D939" s="51"/>
      <c r="E939" s="3"/>
      <c r="P939" s="4"/>
    </row>
    <row r="940" spans="1:16" x14ac:dyDescent="0.2">
      <c r="A940" s="3"/>
      <c r="B940" s="4"/>
      <c r="C940" s="54"/>
      <c r="D940" s="51"/>
      <c r="E940" s="3"/>
      <c r="P940" s="4"/>
    </row>
    <row r="941" spans="1:16" x14ac:dyDescent="0.2">
      <c r="A941" s="3"/>
      <c r="B941" s="4"/>
      <c r="C941" s="54"/>
      <c r="D941" s="51"/>
      <c r="E941" s="3"/>
      <c r="P941" s="4"/>
    </row>
    <row r="942" spans="1:16" x14ac:dyDescent="0.2">
      <c r="A942" s="3"/>
      <c r="B942" s="4"/>
      <c r="C942" s="54"/>
      <c r="D942" s="51"/>
      <c r="E942" s="3"/>
      <c r="P942" s="4"/>
    </row>
    <row r="943" spans="1:16" x14ac:dyDescent="0.2">
      <c r="A943" s="3"/>
      <c r="B943" s="4"/>
      <c r="C943" s="54"/>
      <c r="D943" s="51"/>
      <c r="E943" s="3"/>
      <c r="P943" s="4"/>
    </row>
    <row r="944" spans="1:16" x14ac:dyDescent="0.2">
      <c r="A944" s="3"/>
      <c r="B944" s="4"/>
      <c r="C944" s="54"/>
      <c r="D944" s="51"/>
      <c r="E944" s="3"/>
      <c r="P944" s="4"/>
    </row>
    <row r="945" spans="1:16" x14ac:dyDescent="0.2">
      <c r="A945" s="3"/>
      <c r="B945" s="4"/>
      <c r="C945" s="54"/>
      <c r="D945" s="51"/>
      <c r="E945" s="3"/>
      <c r="P945" s="4"/>
    </row>
    <row r="946" spans="1:16" x14ac:dyDescent="0.2">
      <c r="A946" s="3"/>
      <c r="B946" s="4"/>
      <c r="C946" s="54"/>
      <c r="D946" s="51"/>
      <c r="E946" s="3"/>
      <c r="P946" s="4"/>
    </row>
    <row r="947" spans="1:16" x14ac:dyDescent="0.2">
      <c r="A947" s="3"/>
      <c r="B947" s="4"/>
      <c r="C947" s="54"/>
      <c r="D947" s="51"/>
      <c r="E947" s="3"/>
      <c r="P947" s="4"/>
    </row>
    <row r="948" spans="1:16" x14ac:dyDescent="0.2">
      <c r="A948" s="3"/>
      <c r="B948" s="4"/>
      <c r="C948" s="54"/>
      <c r="D948" s="51"/>
      <c r="E948" s="3"/>
      <c r="P948" s="4"/>
    </row>
    <row r="949" spans="1:16" x14ac:dyDescent="0.2">
      <c r="A949" s="3"/>
      <c r="B949" s="4"/>
      <c r="C949" s="54"/>
      <c r="D949" s="51"/>
      <c r="E949" s="3"/>
      <c r="P949" s="4"/>
    </row>
    <row r="950" spans="1:16" x14ac:dyDescent="0.2">
      <c r="A950" s="3"/>
      <c r="B950" s="4"/>
      <c r="C950" s="54"/>
      <c r="D950" s="51"/>
      <c r="E950" s="3"/>
      <c r="P950" s="4"/>
    </row>
    <row r="951" spans="1:16" x14ac:dyDescent="0.2">
      <c r="A951" s="3"/>
      <c r="B951" s="4"/>
      <c r="C951" s="54"/>
      <c r="D951" s="51"/>
      <c r="E951" s="3"/>
      <c r="P951" s="4"/>
    </row>
    <row r="952" spans="1:16" x14ac:dyDescent="0.2">
      <c r="A952" s="3"/>
      <c r="B952" s="4"/>
      <c r="C952" s="54"/>
      <c r="D952" s="51"/>
      <c r="E952" s="3"/>
      <c r="P952" s="4"/>
    </row>
    <row r="953" spans="1:16" x14ac:dyDescent="0.2">
      <c r="A953" s="3"/>
      <c r="B953" s="4"/>
      <c r="C953" s="54"/>
      <c r="D953" s="51"/>
      <c r="E953" s="3"/>
      <c r="P953" s="4"/>
    </row>
    <row r="954" spans="1:16" x14ac:dyDescent="0.2">
      <c r="A954" s="3"/>
      <c r="B954" s="4"/>
      <c r="C954" s="54"/>
      <c r="D954" s="51"/>
      <c r="E954" s="3"/>
      <c r="P954" s="4"/>
    </row>
    <row r="955" spans="1:16" x14ac:dyDescent="0.2">
      <c r="A955" s="3"/>
      <c r="B955" s="4"/>
      <c r="C955" s="54"/>
      <c r="D955" s="51"/>
      <c r="E955" s="3"/>
      <c r="P955" s="4"/>
    </row>
    <row r="956" spans="1:16" x14ac:dyDescent="0.2">
      <c r="A956" s="3"/>
      <c r="B956" s="4"/>
      <c r="C956" s="54"/>
      <c r="D956" s="51"/>
      <c r="E956" s="3"/>
      <c r="P956" s="4"/>
    </row>
    <row r="957" spans="1:16" x14ac:dyDescent="0.2">
      <c r="A957" s="3"/>
      <c r="B957" s="4"/>
      <c r="C957" s="54"/>
      <c r="D957" s="51"/>
      <c r="E957" s="3"/>
      <c r="P957" s="4"/>
    </row>
    <row r="958" spans="1:16" x14ac:dyDescent="0.2">
      <c r="A958" s="3"/>
      <c r="B958" s="4"/>
      <c r="C958" s="54"/>
      <c r="D958" s="51"/>
      <c r="E958" s="3"/>
      <c r="P958" s="4"/>
    </row>
    <row r="959" spans="1:16" x14ac:dyDescent="0.2">
      <c r="A959" s="3"/>
      <c r="B959" s="4"/>
      <c r="C959" s="54"/>
      <c r="D959" s="51"/>
      <c r="E959" s="3"/>
      <c r="P959" s="4"/>
    </row>
    <row r="960" spans="1:16" x14ac:dyDescent="0.2">
      <c r="A960" s="3"/>
      <c r="B960" s="4"/>
      <c r="C960" s="54"/>
      <c r="D960" s="51"/>
      <c r="E960" s="3"/>
      <c r="P960" s="4"/>
    </row>
    <row r="961" spans="1:16" x14ac:dyDescent="0.2">
      <c r="A961" s="3"/>
      <c r="B961" s="4"/>
      <c r="C961" s="54"/>
      <c r="D961" s="51"/>
      <c r="E961" s="3"/>
      <c r="P961" s="4"/>
    </row>
    <row r="962" spans="1:16" x14ac:dyDescent="0.2">
      <c r="A962" s="3"/>
      <c r="B962" s="4"/>
      <c r="C962" s="54"/>
      <c r="D962" s="51"/>
      <c r="E962" s="3"/>
      <c r="P962" s="4"/>
    </row>
    <row r="963" spans="1:16" x14ac:dyDescent="0.2">
      <c r="A963" s="3"/>
      <c r="B963" s="4"/>
      <c r="C963" s="54"/>
      <c r="D963" s="51"/>
      <c r="E963" s="3"/>
      <c r="P963" s="4"/>
    </row>
    <row r="964" spans="1:16" x14ac:dyDescent="0.2">
      <c r="A964" s="3"/>
      <c r="B964" s="4"/>
      <c r="C964" s="54"/>
      <c r="D964" s="51"/>
      <c r="E964" s="3"/>
      <c r="P964" s="4"/>
    </row>
    <row r="965" spans="1:16" x14ac:dyDescent="0.2">
      <c r="A965" s="3"/>
      <c r="B965" s="4"/>
      <c r="C965" s="54"/>
      <c r="D965" s="51"/>
      <c r="E965" s="3"/>
      <c r="P965" s="4"/>
    </row>
    <row r="966" spans="1:16" x14ac:dyDescent="0.2">
      <c r="A966" s="3"/>
      <c r="B966" s="4"/>
      <c r="C966" s="54"/>
      <c r="D966" s="51"/>
      <c r="E966" s="3"/>
      <c r="P966" s="4"/>
    </row>
    <row r="967" spans="1:16" x14ac:dyDescent="0.2">
      <c r="A967" s="3"/>
      <c r="B967" s="4"/>
      <c r="C967" s="54"/>
      <c r="D967" s="51"/>
      <c r="E967" s="3"/>
      <c r="P967" s="4"/>
    </row>
    <row r="968" spans="1:16" x14ac:dyDescent="0.2">
      <c r="A968" s="3"/>
      <c r="B968" s="4"/>
      <c r="C968" s="54"/>
      <c r="D968" s="51"/>
      <c r="E968" s="3"/>
      <c r="P968" s="4"/>
    </row>
    <row r="969" spans="1:16" x14ac:dyDescent="0.2">
      <c r="A969" s="3"/>
      <c r="B969" s="4"/>
      <c r="C969" s="54"/>
      <c r="D969" s="51"/>
      <c r="E969" s="3"/>
      <c r="P969" s="4"/>
    </row>
    <row r="970" spans="1:16" x14ac:dyDescent="0.2">
      <c r="A970" s="3"/>
      <c r="B970" s="4"/>
      <c r="C970" s="54"/>
      <c r="D970" s="51"/>
      <c r="E970" s="3"/>
      <c r="P970" s="4"/>
    </row>
    <row r="971" spans="1:16" x14ac:dyDescent="0.2">
      <c r="A971" s="3"/>
      <c r="B971" s="4"/>
      <c r="C971" s="54"/>
      <c r="D971" s="51"/>
      <c r="E971" s="3"/>
      <c r="P971" s="4"/>
    </row>
    <row r="972" spans="1:16" x14ac:dyDescent="0.2">
      <c r="A972" s="3"/>
      <c r="B972" s="4"/>
      <c r="C972" s="54"/>
      <c r="D972" s="51"/>
      <c r="E972" s="3"/>
      <c r="P972" s="4"/>
    </row>
    <row r="973" spans="1:16" x14ac:dyDescent="0.2">
      <c r="A973" s="3"/>
      <c r="B973" s="4"/>
      <c r="C973" s="54"/>
      <c r="D973" s="51"/>
      <c r="E973" s="3"/>
      <c r="P973" s="4"/>
    </row>
    <row r="974" spans="1:16" x14ac:dyDescent="0.2">
      <c r="A974" s="3"/>
      <c r="B974" s="4"/>
      <c r="C974" s="54"/>
      <c r="D974" s="51"/>
      <c r="E974" s="3"/>
      <c r="P974" s="4"/>
    </row>
    <row r="975" spans="1:16" x14ac:dyDescent="0.2">
      <c r="A975" s="3"/>
      <c r="B975" s="4"/>
      <c r="C975" s="54"/>
      <c r="D975" s="51"/>
      <c r="E975" s="3"/>
      <c r="P975" s="4"/>
    </row>
    <row r="976" spans="1:16" x14ac:dyDescent="0.2">
      <c r="A976" s="3"/>
      <c r="B976" s="4"/>
      <c r="C976" s="54"/>
      <c r="D976" s="51"/>
      <c r="E976" s="3"/>
      <c r="P976" s="4"/>
    </row>
    <row r="977" spans="1:16" x14ac:dyDescent="0.2">
      <c r="A977" s="3"/>
      <c r="B977" s="4"/>
      <c r="C977" s="54"/>
      <c r="D977" s="51"/>
      <c r="E977" s="3"/>
      <c r="P977" s="4"/>
    </row>
    <row r="978" spans="1:16" x14ac:dyDescent="0.2">
      <c r="A978" s="3"/>
      <c r="B978" s="4"/>
      <c r="C978" s="54"/>
      <c r="D978" s="51"/>
      <c r="E978" s="3"/>
      <c r="P978" s="4"/>
    </row>
    <row r="979" spans="1:16" x14ac:dyDescent="0.2">
      <c r="A979" s="3"/>
      <c r="B979" s="4"/>
      <c r="C979" s="54"/>
      <c r="D979" s="51"/>
      <c r="E979" s="3"/>
      <c r="P979" s="4"/>
    </row>
    <row r="980" spans="1:16" x14ac:dyDescent="0.2">
      <c r="A980" s="3"/>
      <c r="B980" s="4"/>
      <c r="C980" s="54"/>
      <c r="D980" s="51"/>
      <c r="E980" s="3"/>
      <c r="P980" s="4"/>
    </row>
    <row r="981" spans="1:16" x14ac:dyDescent="0.2">
      <c r="A981" s="3"/>
      <c r="B981" s="4"/>
      <c r="C981" s="54"/>
      <c r="D981" s="51"/>
      <c r="E981" s="3"/>
      <c r="P981" s="4"/>
    </row>
    <row r="982" spans="1:16" x14ac:dyDescent="0.2">
      <c r="A982" s="3"/>
      <c r="B982" s="4"/>
      <c r="C982" s="54"/>
      <c r="D982" s="51"/>
      <c r="E982" s="3"/>
      <c r="P982" s="4"/>
    </row>
    <row r="983" spans="1:16" x14ac:dyDescent="0.2">
      <c r="A983" s="3"/>
      <c r="B983" s="4"/>
      <c r="C983" s="54"/>
      <c r="D983" s="51"/>
      <c r="E983" s="3"/>
      <c r="P983" s="4"/>
    </row>
    <row r="984" spans="1:16" x14ac:dyDescent="0.2">
      <c r="A984" s="3"/>
      <c r="B984" s="4"/>
      <c r="C984" s="54"/>
      <c r="D984" s="51"/>
      <c r="E984" s="3"/>
      <c r="P984" s="4"/>
    </row>
    <row r="985" spans="1:16" x14ac:dyDescent="0.2">
      <c r="A985" s="3"/>
      <c r="B985" s="4"/>
      <c r="C985" s="54"/>
      <c r="D985" s="51"/>
      <c r="E985" s="3"/>
      <c r="P985" s="4"/>
    </row>
    <row r="986" spans="1:16" x14ac:dyDescent="0.2">
      <c r="A986" s="3"/>
      <c r="B986" s="4"/>
      <c r="C986" s="54"/>
      <c r="D986" s="51"/>
      <c r="E986" s="3"/>
      <c r="P986" s="4"/>
    </row>
    <row r="987" spans="1:16" x14ac:dyDescent="0.2">
      <c r="A987" s="3"/>
      <c r="B987" s="4"/>
      <c r="C987" s="54"/>
      <c r="D987" s="51"/>
      <c r="E987" s="3"/>
      <c r="P987" s="4"/>
    </row>
    <row r="988" spans="1:16" x14ac:dyDescent="0.2">
      <c r="A988" s="3"/>
      <c r="B988" s="4"/>
      <c r="C988" s="54"/>
      <c r="D988" s="51"/>
      <c r="E988" s="3"/>
      <c r="P988" s="4"/>
    </row>
    <row r="989" spans="1:16" x14ac:dyDescent="0.2">
      <c r="A989" s="3"/>
      <c r="B989" s="4"/>
      <c r="C989" s="54"/>
      <c r="D989" s="51"/>
      <c r="E989" s="3"/>
      <c r="P989" s="4"/>
    </row>
    <row r="990" spans="1:16" x14ac:dyDescent="0.2">
      <c r="A990" s="3"/>
      <c r="B990" s="4"/>
      <c r="C990" s="54"/>
      <c r="D990" s="51"/>
      <c r="E990" s="3"/>
      <c r="P990" s="4"/>
    </row>
    <row r="991" spans="1:16" x14ac:dyDescent="0.2">
      <c r="A991" s="3"/>
      <c r="B991" s="4"/>
      <c r="C991" s="54"/>
      <c r="D991" s="51"/>
      <c r="E991" s="3"/>
      <c r="P991" s="4"/>
    </row>
    <row r="992" spans="1:16" x14ac:dyDescent="0.2">
      <c r="A992" s="3"/>
      <c r="B992" s="4"/>
      <c r="C992" s="54"/>
      <c r="D992" s="51"/>
      <c r="E992" s="3"/>
      <c r="P992" s="4"/>
    </row>
    <row r="993" spans="1:16" x14ac:dyDescent="0.2">
      <c r="A993" s="3"/>
      <c r="B993" s="4"/>
      <c r="C993" s="54"/>
      <c r="D993" s="51"/>
      <c r="E993" s="3"/>
      <c r="P993" s="4"/>
    </row>
    <row r="994" spans="1:16" x14ac:dyDescent="0.2">
      <c r="A994" s="3"/>
      <c r="B994" s="4"/>
      <c r="C994" s="54"/>
      <c r="D994" s="51"/>
      <c r="E994" s="3"/>
      <c r="P994" s="4"/>
    </row>
    <row r="995" spans="1:16" x14ac:dyDescent="0.2">
      <c r="A995" s="3"/>
      <c r="B995" s="4"/>
      <c r="C995" s="54"/>
      <c r="D995" s="51"/>
      <c r="E995" s="3"/>
      <c r="P995" s="4"/>
    </row>
    <row r="996" spans="1:16" x14ac:dyDescent="0.2">
      <c r="A996" s="3"/>
      <c r="B996" s="4"/>
      <c r="C996" s="54"/>
      <c r="D996" s="51"/>
      <c r="E996" s="3"/>
      <c r="P996" s="4"/>
    </row>
    <row r="997" spans="1:16" x14ac:dyDescent="0.2">
      <c r="A997" s="3"/>
      <c r="B997" s="4"/>
      <c r="C997" s="54"/>
      <c r="D997" s="51"/>
      <c r="E997" s="3"/>
      <c r="P997" s="4"/>
    </row>
    <row r="998" spans="1:16" x14ac:dyDescent="0.2">
      <c r="A998" s="3"/>
      <c r="B998" s="4"/>
      <c r="C998" s="54"/>
      <c r="D998" s="51"/>
      <c r="E998" s="3"/>
      <c r="P998" s="4"/>
    </row>
    <row r="999" spans="1:16" x14ac:dyDescent="0.2">
      <c r="A999" s="3"/>
      <c r="B999" s="4"/>
      <c r="C999" s="54"/>
      <c r="D999" s="51"/>
      <c r="E999" s="3"/>
      <c r="P999" s="4"/>
    </row>
    <row r="1000" spans="1:16" x14ac:dyDescent="0.2">
      <c r="A1000" s="3"/>
      <c r="B1000" s="4"/>
      <c r="C1000" s="54"/>
      <c r="D1000" s="51"/>
      <c r="E1000" s="3"/>
      <c r="P1000" s="4"/>
    </row>
    <row r="1001" spans="1:16" x14ac:dyDescent="0.2">
      <c r="A1001" s="3"/>
      <c r="B1001" s="4"/>
      <c r="C1001" s="54"/>
      <c r="D1001" s="51"/>
      <c r="E1001" s="3"/>
      <c r="P1001" s="4"/>
    </row>
    <row r="1002" spans="1:16" x14ac:dyDescent="0.2">
      <c r="A1002" s="3"/>
      <c r="B1002" s="4"/>
      <c r="C1002" s="54"/>
      <c r="D1002" s="51"/>
      <c r="E1002" s="3"/>
      <c r="P1002" s="4"/>
    </row>
    <row r="1003" spans="1:16" x14ac:dyDescent="0.2">
      <c r="A1003" s="3"/>
      <c r="B1003" s="4"/>
      <c r="C1003" s="54"/>
      <c r="D1003" s="51"/>
      <c r="E1003" s="3"/>
      <c r="P1003" s="4"/>
    </row>
    <row r="1004" spans="1:16" x14ac:dyDescent="0.2">
      <c r="A1004" s="3"/>
      <c r="B1004" s="4"/>
      <c r="C1004" s="54"/>
      <c r="D1004" s="51"/>
      <c r="E1004" s="3"/>
      <c r="P1004" s="4"/>
    </row>
    <row r="1005" spans="1:16" x14ac:dyDescent="0.2">
      <c r="A1005" s="3"/>
      <c r="B1005" s="4"/>
      <c r="C1005" s="54"/>
      <c r="D1005" s="51"/>
      <c r="E1005" s="3"/>
      <c r="P1005" s="4"/>
    </row>
    <row r="1006" spans="1:16" x14ac:dyDescent="0.2">
      <c r="A1006" s="3"/>
      <c r="B1006" s="4"/>
      <c r="C1006" s="54"/>
      <c r="D1006" s="51"/>
      <c r="E1006" s="3"/>
      <c r="P1006" s="4"/>
    </row>
    <row r="1007" spans="1:16" x14ac:dyDescent="0.2">
      <c r="A1007" s="3"/>
      <c r="B1007" s="4"/>
      <c r="C1007" s="54"/>
      <c r="D1007" s="51"/>
      <c r="E1007" s="3"/>
      <c r="P1007" s="4"/>
    </row>
    <row r="1008" spans="1:16" x14ac:dyDescent="0.2">
      <c r="A1008" s="3"/>
      <c r="B1008" s="4"/>
      <c r="C1008" s="54"/>
      <c r="D1008" s="51"/>
      <c r="E1008" s="3"/>
      <c r="P1008" s="4"/>
    </row>
    <row r="1009" spans="1:16" x14ac:dyDescent="0.2">
      <c r="A1009" s="3"/>
      <c r="B1009" s="4"/>
      <c r="C1009" s="54"/>
      <c r="D1009" s="51"/>
      <c r="E1009" s="3"/>
      <c r="P1009" s="4"/>
    </row>
    <row r="1010" spans="1:16" x14ac:dyDescent="0.2">
      <c r="A1010" s="3"/>
      <c r="B1010" s="4"/>
      <c r="C1010" s="54"/>
      <c r="D1010" s="51"/>
      <c r="E1010" s="3"/>
      <c r="P1010" s="4"/>
    </row>
    <row r="1011" spans="1:16" x14ac:dyDescent="0.2">
      <c r="A1011" s="3"/>
      <c r="B1011" s="4"/>
      <c r="C1011" s="54"/>
      <c r="D1011" s="51"/>
      <c r="E1011" s="3"/>
      <c r="P1011" s="4"/>
    </row>
    <row r="1012" spans="1:16" x14ac:dyDescent="0.2">
      <c r="A1012" s="3"/>
      <c r="B1012" s="4"/>
      <c r="C1012" s="54"/>
      <c r="D1012" s="51"/>
      <c r="E1012" s="3"/>
      <c r="P1012" s="4"/>
    </row>
    <row r="1013" spans="1:16" x14ac:dyDescent="0.2">
      <c r="A1013" s="3"/>
      <c r="B1013" s="4"/>
      <c r="C1013" s="54"/>
      <c r="D1013" s="51"/>
      <c r="E1013" s="3"/>
      <c r="P1013" s="4"/>
    </row>
    <row r="1014" spans="1:16" x14ac:dyDescent="0.2">
      <c r="A1014" s="3"/>
      <c r="B1014" s="4"/>
      <c r="C1014" s="54"/>
      <c r="D1014" s="51"/>
      <c r="E1014" s="3"/>
      <c r="P1014" s="4"/>
    </row>
    <row r="1015" spans="1:16" x14ac:dyDescent="0.2">
      <c r="A1015" s="3"/>
      <c r="B1015" s="4"/>
      <c r="C1015" s="54"/>
      <c r="D1015" s="51"/>
      <c r="E1015" s="3"/>
      <c r="P1015" s="4"/>
    </row>
    <row r="1016" spans="1:16" x14ac:dyDescent="0.2">
      <c r="A1016" s="3"/>
      <c r="B1016" s="4"/>
      <c r="C1016" s="54"/>
      <c r="D1016" s="51"/>
      <c r="E1016" s="3"/>
      <c r="P1016" s="4"/>
    </row>
    <row r="1017" spans="1:16" x14ac:dyDescent="0.2">
      <c r="A1017" s="3"/>
      <c r="B1017" s="4"/>
      <c r="C1017" s="54"/>
      <c r="D1017" s="51"/>
      <c r="E1017" s="3"/>
      <c r="P1017" s="4"/>
    </row>
    <row r="1018" spans="1:16" x14ac:dyDescent="0.2">
      <c r="A1018" s="3"/>
      <c r="B1018" s="4"/>
      <c r="C1018" s="54"/>
      <c r="D1018" s="51"/>
      <c r="E1018" s="3"/>
      <c r="P1018" s="4"/>
    </row>
    <row r="1019" spans="1:16" x14ac:dyDescent="0.2">
      <c r="A1019" s="3"/>
      <c r="B1019" s="4"/>
      <c r="C1019" s="54"/>
      <c r="D1019" s="51"/>
      <c r="E1019" s="3"/>
      <c r="P1019" s="4"/>
    </row>
    <row r="1020" spans="1:16" x14ac:dyDescent="0.2">
      <c r="A1020" s="3"/>
      <c r="B1020" s="4"/>
      <c r="C1020" s="54"/>
      <c r="D1020" s="51"/>
      <c r="E1020" s="3"/>
      <c r="P1020" s="4"/>
    </row>
    <row r="1021" spans="1:16" x14ac:dyDescent="0.2">
      <c r="A1021" s="3"/>
      <c r="B1021" s="4"/>
      <c r="C1021" s="54"/>
      <c r="D1021" s="51"/>
      <c r="E1021" s="3"/>
      <c r="P1021" s="4"/>
    </row>
    <row r="1022" spans="1:16" x14ac:dyDescent="0.2">
      <c r="A1022" s="3"/>
      <c r="B1022" s="4"/>
      <c r="C1022" s="54"/>
      <c r="D1022" s="51"/>
      <c r="E1022" s="3"/>
      <c r="P1022" s="4"/>
    </row>
    <row r="1023" spans="1:16" x14ac:dyDescent="0.2">
      <c r="A1023" s="3"/>
      <c r="B1023" s="4"/>
      <c r="C1023" s="54"/>
      <c r="D1023" s="51"/>
      <c r="E1023" s="3"/>
      <c r="P1023" s="4"/>
    </row>
    <row r="1024" spans="1:16" x14ac:dyDescent="0.2">
      <c r="A1024" s="3"/>
      <c r="B1024" s="4"/>
      <c r="C1024" s="54"/>
      <c r="D1024" s="51"/>
      <c r="E1024" s="3"/>
      <c r="P1024" s="4"/>
    </row>
    <row r="1025" spans="1:16" x14ac:dyDescent="0.2">
      <c r="A1025" s="3"/>
      <c r="B1025" s="4"/>
      <c r="C1025" s="54"/>
      <c r="D1025" s="51"/>
      <c r="E1025" s="3"/>
      <c r="P1025" s="4"/>
    </row>
    <row r="1026" spans="1:16" x14ac:dyDescent="0.2">
      <c r="A1026" s="3"/>
      <c r="B1026" s="4"/>
      <c r="C1026" s="54"/>
      <c r="D1026" s="51"/>
      <c r="E1026" s="3"/>
      <c r="P1026" s="4"/>
    </row>
    <row r="1027" spans="1:16" x14ac:dyDescent="0.2">
      <c r="A1027" s="3"/>
      <c r="B1027" s="4"/>
      <c r="C1027" s="54"/>
      <c r="D1027" s="51"/>
      <c r="E1027" s="3"/>
      <c r="P1027" s="4"/>
    </row>
    <row r="1028" spans="1:16" x14ac:dyDescent="0.2">
      <c r="A1028" s="3"/>
      <c r="B1028" s="4"/>
      <c r="C1028" s="54"/>
      <c r="D1028" s="51"/>
      <c r="E1028" s="3"/>
      <c r="P1028" s="4"/>
    </row>
    <row r="1029" spans="1:16" x14ac:dyDescent="0.2">
      <c r="A1029" s="3"/>
      <c r="B1029" s="4"/>
      <c r="C1029" s="54"/>
      <c r="D1029" s="51"/>
      <c r="E1029" s="3"/>
      <c r="P1029" s="4"/>
    </row>
    <row r="1030" spans="1:16" x14ac:dyDescent="0.2">
      <c r="A1030" s="3"/>
      <c r="B1030" s="4"/>
      <c r="C1030" s="54"/>
      <c r="D1030" s="51"/>
      <c r="E1030" s="3"/>
      <c r="P1030" s="4"/>
    </row>
    <row r="1031" spans="1:16" x14ac:dyDescent="0.2">
      <c r="A1031" s="3"/>
      <c r="B1031" s="4"/>
      <c r="C1031" s="54"/>
      <c r="D1031" s="51"/>
      <c r="E1031" s="3"/>
      <c r="P1031" s="4"/>
    </row>
    <row r="1032" spans="1:16" x14ac:dyDescent="0.2">
      <c r="A1032" s="3"/>
      <c r="B1032" s="4"/>
      <c r="C1032" s="54"/>
      <c r="D1032" s="51"/>
      <c r="E1032" s="3"/>
      <c r="P1032" s="4"/>
    </row>
    <row r="1033" spans="1:16" x14ac:dyDescent="0.2">
      <c r="A1033" s="3"/>
      <c r="B1033" s="4"/>
      <c r="C1033" s="54"/>
      <c r="D1033" s="51"/>
      <c r="E1033" s="3"/>
      <c r="P1033" s="4"/>
    </row>
    <row r="1034" spans="1:16" x14ac:dyDescent="0.2">
      <c r="A1034" s="3"/>
      <c r="B1034" s="4"/>
      <c r="C1034" s="54"/>
      <c r="D1034" s="51"/>
      <c r="E1034" s="3"/>
      <c r="P1034" s="4"/>
    </row>
    <row r="1035" spans="1:16" x14ac:dyDescent="0.2">
      <c r="A1035" s="3"/>
      <c r="B1035" s="4"/>
      <c r="C1035" s="54"/>
      <c r="D1035" s="51"/>
      <c r="E1035" s="3"/>
      <c r="P1035" s="4"/>
    </row>
    <row r="1036" spans="1:16" x14ac:dyDescent="0.2">
      <c r="A1036" s="3"/>
      <c r="B1036" s="4"/>
      <c r="C1036" s="54"/>
      <c r="D1036" s="51"/>
      <c r="E1036" s="3"/>
      <c r="P1036" s="4"/>
    </row>
    <row r="1037" spans="1:16" x14ac:dyDescent="0.2">
      <c r="A1037" s="3"/>
      <c r="B1037" s="4"/>
      <c r="C1037" s="54"/>
      <c r="D1037" s="51"/>
      <c r="E1037" s="3"/>
      <c r="P1037" s="4"/>
    </row>
    <row r="1038" spans="1:16" x14ac:dyDescent="0.2">
      <c r="A1038" s="3"/>
      <c r="B1038" s="4"/>
      <c r="C1038" s="54"/>
      <c r="D1038" s="51"/>
      <c r="E1038" s="3"/>
      <c r="P1038" s="4"/>
    </row>
    <row r="1039" spans="1:16" x14ac:dyDescent="0.2">
      <c r="A1039" s="3"/>
      <c r="B1039" s="4"/>
      <c r="C1039" s="54"/>
      <c r="D1039" s="51"/>
      <c r="E1039" s="3"/>
      <c r="P1039" s="4"/>
    </row>
    <row r="1040" spans="1:16" x14ac:dyDescent="0.2">
      <c r="A1040" s="3"/>
      <c r="B1040" s="4"/>
      <c r="C1040" s="54"/>
      <c r="D1040" s="51"/>
      <c r="E1040" s="3"/>
      <c r="P1040" s="4"/>
    </row>
    <row r="1041" spans="1:16" x14ac:dyDescent="0.2">
      <c r="A1041" s="3"/>
      <c r="B1041" s="4"/>
      <c r="C1041" s="54"/>
      <c r="D1041" s="51"/>
      <c r="E1041" s="3"/>
      <c r="P1041" s="4"/>
    </row>
    <row r="1042" spans="1:16" x14ac:dyDescent="0.2">
      <c r="A1042" s="3"/>
      <c r="B1042" s="4"/>
      <c r="C1042" s="54"/>
      <c r="D1042" s="51"/>
      <c r="E1042" s="3"/>
      <c r="P1042" s="4"/>
    </row>
    <row r="1043" spans="1:16" x14ac:dyDescent="0.2">
      <c r="A1043" s="3"/>
      <c r="B1043" s="4"/>
      <c r="C1043" s="54"/>
      <c r="D1043" s="51"/>
      <c r="E1043" s="3"/>
      <c r="P1043" s="4"/>
    </row>
    <row r="1044" spans="1:16" x14ac:dyDescent="0.2">
      <c r="A1044" s="3"/>
      <c r="B1044" s="4"/>
      <c r="C1044" s="54"/>
      <c r="D1044" s="51"/>
      <c r="E1044" s="3"/>
      <c r="P1044" s="4"/>
    </row>
    <row r="1045" spans="1:16" x14ac:dyDescent="0.2">
      <c r="A1045" s="3"/>
      <c r="B1045" s="4"/>
      <c r="C1045" s="54"/>
      <c r="D1045" s="51"/>
      <c r="E1045" s="3"/>
      <c r="P1045" s="4"/>
    </row>
    <row r="1046" spans="1:16" x14ac:dyDescent="0.2">
      <c r="A1046" s="3"/>
      <c r="B1046" s="4"/>
      <c r="C1046" s="54"/>
      <c r="D1046" s="51"/>
      <c r="E1046" s="3"/>
      <c r="P1046" s="4"/>
    </row>
    <row r="1047" spans="1:16" x14ac:dyDescent="0.2">
      <c r="A1047" s="3"/>
      <c r="B1047" s="4"/>
      <c r="C1047" s="54"/>
      <c r="D1047" s="51"/>
      <c r="E1047" s="3"/>
      <c r="P1047" s="4"/>
    </row>
    <row r="1048" spans="1:16" x14ac:dyDescent="0.2">
      <c r="A1048" s="3"/>
      <c r="B1048" s="4"/>
      <c r="C1048" s="54"/>
      <c r="D1048" s="51"/>
      <c r="E1048" s="3"/>
      <c r="P1048" s="4"/>
    </row>
    <row r="1049" spans="1:16" x14ac:dyDescent="0.2">
      <c r="A1049" s="3"/>
      <c r="B1049" s="4"/>
      <c r="C1049" s="54"/>
      <c r="D1049" s="51"/>
      <c r="E1049" s="3"/>
      <c r="P1049" s="4"/>
    </row>
    <row r="1050" spans="1:16" x14ac:dyDescent="0.2">
      <c r="A1050" s="3"/>
      <c r="B1050" s="4"/>
      <c r="C1050" s="54"/>
      <c r="D1050" s="51"/>
      <c r="E1050" s="3"/>
      <c r="P1050" s="4"/>
    </row>
    <row r="1051" spans="1:16" x14ac:dyDescent="0.2">
      <c r="A1051" s="3"/>
      <c r="B1051" s="4"/>
      <c r="C1051" s="54"/>
      <c r="D1051" s="51"/>
      <c r="E1051" s="3"/>
      <c r="P1051" s="4"/>
    </row>
    <row r="1052" spans="1:16" x14ac:dyDescent="0.2">
      <c r="A1052" s="3"/>
      <c r="B1052" s="4"/>
      <c r="C1052" s="54"/>
      <c r="D1052" s="51"/>
      <c r="E1052" s="3"/>
      <c r="P1052" s="4"/>
    </row>
    <row r="1053" spans="1:16" x14ac:dyDescent="0.2">
      <c r="A1053" s="3"/>
      <c r="B1053" s="4"/>
      <c r="C1053" s="54"/>
      <c r="D1053" s="51"/>
      <c r="E1053" s="3"/>
      <c r="P1053" s="4"/>
    </row>
    <row r="1054" spans="1:16" x14ac:dyDescent="0.2">
      <c r="A1054" s="3"/>
      <c r="B1054" s="4"/>
      <c r="C1054" s="54"/>
      <c r="D1054" s="51"/>
      <c r="E1054" s="3"/>
      <c r="P1054" s="4"/>
    </row>
    <row r="1055" spans="1:16" x14ac:dyDescent="0.2">
      <c r="A1055" s="3"/>
      <c r="B1055" s="4"/>
      <c r="C1055" s="54"/>
      <c r="D1055" s="51"/>
      <c r="E1055" s="3"/>
      <c r="P1055" s="4"/>
    </row>
    <row r="1056" spans="1:16" x14ac:dyDescent="0.2">
      <c r="A1056" s="3"/>
      <c r="B1056" s="4"/>
      <c r="C1056" s="54"/>
      <c r="D1056" s="51"/>
      <c r="E1056" s="3"/>
      <c r="P1056" s="4"/>
    </row>
    <row r="1057" spans="1:16" x14ac:dyDescent="0.2">
      <c r="A1057" s="3"/>
      <c r="B1057" s="4"/>
      <c r="C1057" s="54"/>
      <c r="D1057" s="51"/>
      <c r="E1057" s="3"/>
      <c r="P1057" s="4"/>
    </row>
    <row r="1058" spans="1:16" x14ac:dyDescent="0.2">
      <c r="A1058" s="3"/>
      <c r="B1058" s="4"/>
      <c r="C1058" s="54"/>
      <c r="D1058" s="51"/>
      <c r="E1058" s="3"/>
      <c r="P1058" s="4"/>
    </row>
    <row r="1059" spans="1:16" x14ac:dyDescent="0.2">
      <c r="A1059" s="3"/>
      <c r="B1059" s="4"/>
      <c r="C1059" s="54"/>
      <c r="D1059" s="51"/>
      <c r="E1059" s="3"/>
      <c r="P1059" s="4"/>
    </row>
    <row r="1060" spans="1:16" x14ac:dyDescent="0.2">
      <c r="A1060" s="3"/>
      <c r="B1060" s="4"/>
      <c r="C1060" s="54"/>
      <c r="D1060" s="51"/>
      <c r="E1060" s="3"/>
      <c r="P1060" s="4"/>
    </row>
    <row r="1061" spans="1:16" x14ac:dyDescent="0.2">
      <c r="A1061" s="3"/>
      <c r="B1061" s="4"/>
      <c r="C1061" s="54"/>
      <c r="D1061" s="51"/>
      <c r="E1061" s="3"/>
      <c r="P1061" s="4"/>
    </row>
    <row r="1062" spans="1:16" x14ac:dyDescent="0.2">
      <c r="A1062" s="3"/>
      <c r="B1062" s="4"/>
      <c r="C1062" s="54"/>
      <c r="D1062" s="51"/>
      <c r="E1062" s="3"/>
      <c r="P1062" s="4"/>
    </row>
    <row r="1063" spans="1:16" x14ac:dyDescent="0.2">
      <c r="A1063" s="3"/>
      <c r="B1063" s="4"/>
      <c r="C1063" s="54"/>
      <c r="D1063" s="51"/>
      <c r="E1063" s="3"/>
      <c r="P1063" s="4"/>
    </row>
    <row r="1064" spans="1:16" x14ac:dyDescent="0.2">
      <c r="A1064" s="3"/>
      <c r="B1064" s="4"/>
      <c r="C1064" s="54"/>
      <c r="D1064" s="51"/>
      <c r="E1064" s="3"/>
      <c r="P1064" s="4"/>
    </row>
    <row r="1065" spans="1:16" x14ac:dyDescent="0.2">
      <c r="A1065" s="3"/>
      <c r="B1065" s="4"/>
      <c r="C1065" s="54"/>
      <c r="D1065" s="51"/>
      <c r="E1065" s="3"/>
      <c r="P1065" s="4"/>
    </row>
    <row r="1066" spans="1:16" x14ac:dyDescent="0.2">
      <c r="A1066" s="3"/>
      <c r="B1066" s="4"/>
      <c r="C1066" s="54"/>
      <c r="D1066" s="51"/>
      <c r="E1066" s="3"/>
      <c r="P1066" s="4"/>
    </row>
    <row r="1067" spans="1:16" x14ac:dyDescent="0.2">
      <c r="A1067" s="3"/>
      <c r="B1067" s="4"/>
      <c r="C1067" s="54"/>
      <c r="D1067" s="51"/>
      <c r="E1067" s="3"/>
      <c r="P1067" s="4"/>
    </row>
    <row r="1068" spans="1:16" x14ac:dyDescent="0.2">
      <c r="A1068" s="3"/>
      <c r="B1068" s="4"/>
      <c r="C1068" s="54"/>
      <c r="D1068" s="51"/>
      <c r="E1068" s="3"/>
      <c r="P1068" s="4"/>
    </row>
    <row r="1069" spans="1:16" x14ac:dyDescent="0.2">
      <c r="A1069" s="3"/>
      <c r="B1069" s="4"/>
      <c r="C1069" s="54"/>
      <c r="D1069" s="51"/>
      <c r="E1069" s="3"/>
      <c r="P1069" s="4"/>
    </row>
    <row r="1070" spans="1:16" x14ac:dyDescent="0.2">
      <c r="A1070" s="3"/>
      <c r="B1070" s="4"/>
      <c r="C1070" s="54"/>
      <c r="D1070" s="51"/>
      <c r="E1070" s="3"/>
      <c r="P1070" s="4"/>
    </row>
    <row r="1071" spans="1:16" x14ac:dyDescent="0.2">
      <c r="A1071" s="3"/>
      <c r="B1071" s="4"/>
      <c r="C1071" s="54"/>
      <c r="D1071" s="51"/>
      <c r="E1071" s="3"/>
      <c r="P1071" s="4"/>
    </row>
    <row r="1072" spans="1:16" x14ac:dyDescent="0.2">
      <c r="A1072" s="3"/>
      <c r="B1072" s="4"/>
      <c r="C1072" s="54"/>
      <c r="D1072" s="51"/>
      <c r="E1072" s="3"/>
      <c r="P1072" s="4"/>
    </row>
    <row r="1073" spans="1:16" x14ac:dyDescent="0.2">
      <c r="A1073" s="3"/>
      <c r="B1073" s="4"/>
      <c r="C1073" s="54"/>
      <c r="D1073" s="51"/>
      <c r="E1073" s="3"/>
      <c r="P1073" s="4"/>
    </row>
    <row r="1074" spans="1:16" x14ac:dyDescent="0.2">
      <c r="A1074" s="3"/>
      <c r="B1074" s="4"/>
      <c r="C1074" s="54"/>
      <c r="D1074" s="51"/>
      <c r="E1074" s="3"/>
      <c r="P1074" s="4"/>
    </row>
    <row r="1075" spans="1:16" x14ac:dyDescent="0.2">
      <c r="A1075" s="3"/>
      <c r="B1075" s="4"/>
      <c r="C1075" s="54"/>
      <c r="D1075" s="51"/>
      <c r="E1075" s="3"/>
      <c r="P1075" s="4"/>
    </row>
    <row r="1076" spans="1:16" x14ac:dyDescent="0.2">
      <c r="A1076" s="3"/>
      <c r="B1076" s="4"/>
      <c r="C1076" s="54"/>
      <c r="D1076" s="51"/>
      <c r="E1076" s="3"/>
      <c r="P1076" s="4"/>
    </row>
    <row r="1077" spans="1:16" x14ac:dyDescent="0.2">
      <c r="A1077" s="3"/>
      <c r="B1077" s="4"/>
      <c r="C1077" s="54"/>
      <c r="D1077" s="51"/>
      <c r="E1077" s="3"/>
      <c r="P1077" s="4"/>
    </row>
    <row r="1078" spans="1:16" x14ac:dyDescent="0.2">
      <c r="A1078" s="3"/>
      <c r="B1078" s="4"/>
      <c r="C1078" s="54"/>
      <c r="D1078" s="51"/>
      <c r="E1078" s="3"/>
      <c r="P1078" s="4"/>
    </row>
    <row r="1079" spans="1:16" x14ac:dyDescent="0.2">
      <c r="A1079" s="3"/>
      <c r="B1079" s="4"/>
      <c r="C1079" s="54"/>
      <c r="D1079" s="51"/>
      <c r="E1079" s="3"/>
      <c r="P1079" s="4"/>
    </row>
    <row r="1080" spans="1:16" x14ac:dyDescent="0.2">
      <c r="A1080" s="3"/>
      <c r="B1080" s="4"/>
      <c r="C1080" s="54"/>
      <c r="D1080" s="51"/>
      <c r="E1080" s="3"/>
      <c r="P1080" s="4"/>
    </row>
    <row r="1081" spans="1:16" x14ac:dyDescent="0.2">
      <c r="A1081" s="3"/>
      <c r="B1081" s="4"/>
      <c r="C1081" s="54"/>
      <c r="D1081" s="51"/>
      <c r="E1081" s="3"/>
      <c r="P1081" s="4"/>
    </row>
    <row r="1082" spans="1:16" x14ac:dyDescent="0.2">
      <c r="A1082" s="3"/>
      <c r="B1082" s="4"/>
      <c r="C1082" s="54"/>
      <c r="D1082" s="51"/>
      <c r="E1082" s="3"/>
      <c r="P1082" s="4"/>
    </row>
    <row r="1083" spans="1:16" x14ac:dyDescent="0.2">
      <c r="A1083" s="3"/>
      <c r="B1083" s="4"/>
      <c r="C1083" s="54"/>
      <c r="D1083" s="51"/>
      <c r="E1083" s="3"/>
      <c r="P1083" s="4"/>
    </row>
    <row r="1084" spans="1:16" x14ac:dyDescent="0.2">
      <c r="A1084" s="3"/>
      <c r="B1084" s="4"/>
      <c r="C1084" s="54"/>
      <c r="D1084" s="51"/>
      <c r="E1084" s="3"/>
      <c r="P1084" s="4"/>
    </row>
    <row r="1085" spans="1:16" x14ac:dyDescent="0.2">
      <c r="A1085" s="3"/>
      <c r="B1085" s="4"/>
      <c r="C1085" s="54"/>
      <c r="D1085" s="51"/>
      <c r="E1085" s="3"/>
      <c r="P1085" s="4"/>
    </row>
    <row r="1086" spans="1:16" x14ac:dyDescent="0.2">
      <c r="A1086" s="3"/>
      <c r="B1086" s="4"/>
      <c r="C1086" s="54"/>
      <c r="D1086" s="51"/>
      <c r="E1086" s="3"/>
      <c r="P1086" s="4"/>
    </row>
    <row r="1087" spans="1:16" x14ac:dyDescent="0.2">
      <c r="A1087" s="3"/>
      <c r="B1087" s="4"/>
      <c r="C1087" s="54"/>
      <c r="D1087" s="51"/>
      <c r="E1087" s="3"/>
      <c r="P1087" s="4"/>
    </row>
    <row r="1088" spans="1:16" x14ac:dyDescent="0.2">
      <c r="A1088" s="3"/>
      <c r="B1088" s="4"/>
      <c r="C1088" s="54"/>
      <c r="D1088" s="51"/>
      <c r="E1088" s="3"/>
      <c r="P1088" s="4"/>
    </row>
    <row r="1089" spans="1:16" x14ac:dyDescent="0.2">
      <c r="A1089" s="3"/>
      <c r="B1089" s="4"/>
      <c r="C1089" s="54"/>
      <c r="D1089" s="51"/>
      <c r="E1089" s="3"/>
      <c r="P1089" s="4"/>
    </row>
    <row r="1090" spans="1:16" x14ac:dyDescent="0.2">
      <c r="A1090" s="3"/>
      <c r="B1090" s="4"/>
      <c r="C1090" s="54"/>
      <c r="D1090" s="51"/>
      <c r="E1090" s="3"/>
      <c r="P1090" s="4"/>
    </row>
    <row r="1091" spans="1:16" x14ac:dyDescent="0.2">
      <c r="A1091" s="3"/>
      <c r="B1091" s="4"/>
      <c r="C1091" s="54"/>
      <c r="D1091" s="51"/>
      <c r="E1091" s="3"/>
      <c r="P1091" s="4"/>
    </row>
    <row r="1092" spans="1:16" x14ac:dyDescent="0.2">
      <c r="A1092" s="3"/>
      <c r="B1092" s="4"/>
      <c r="C1092" s="54"/>
      <c r="D1092" s="51"/>
      <c r="E1092" s="3"/>
      <c r="P1092" s="4"/>
    </row>
    <row r="1093" spans="1:16" x14ac:dyDescent="0.2">
      <c r="A1093" s="3"/>
      <c r="B1093" s="4"/>
      <c r="C1093" s="54"/>
      <c r="D1093" s="51"/>
      <c r="E1093" s="3"/>
      <c r="P1093" s="4"/>
    </row>
    <row r="1094" spans="1:16" x14ac:dyDescent="0.2">
      <c r="A1094" s="3"/>
      <c r="B1094" s="4"/>
      <c r="C1094" s="54"/>
      <c r="D1094" s="51"/>
      <c r="E1094" s="3"/>
      <c r="P1094" s="4"/>
    </row>
    <row r="1095" spans="1:16" x14ac:dyDescent="0.2">
      <c r="A1095" s="3"/>
      <c r="B1095" s="4"/>
      <c r="C1095" s="54"/>
      <c r="D1095" s="51"/>
      <c r="E1095" s="3"/>
      <c r="P1095" s="4"/>
    </row>
    <row r="1096" spans="1:16" x14ac:dyDescent="0.2">
      <c r="A1096" s="3"/>
      <c r="B1096" s="4"/>
      <c r="C1096" s="54"/>
      <c r="D1096" s="51"/>
      <c r="E1096" s="3"/>
      <c r="P1096" s="4"/>
    </row>
    <row r="1097" spans="1:16" x14ac:dyDescent="0.2">
      <c r="A1097" s="3"/>
      <c r="B1097" s="4"/>
      <c r="C1097" s="54"/>
      <c r="D1097" s="51"/>
      <c r="E1097" s="3"/>
      <c r="P1097" s="4"/>
    </row>
    <row r="1098" spans="1:16" x14ac:dyDescent="0.2">
      <c r="A1098" s="3"/>
      <c r="B1098" s="4"/>
      <c r="C1098" s="54"/>
      <c r="D1098" s="51"/>
      <c r="E1098" s="3"/>
      <c r="P1098" s="4"/>
    </row>
    <row r="1099" spans="1:16" x14ac:dyDescent="0.2">
      <c r="A1099" s="3"/>
      <c r="B1099" s="4"/>
      <c r="C1099" s="54"/>
      <c r="D1099" s="51"/>
      <c r="E1099" s="3"/>
      <c r="P1099" s="4"/>
    </row>
    <row r="1100" spans="1:16" x14ac:dyDescent="0.2">
      <c r="A1100" s="3"/>
      <c r="B1100" s="4"/>
      <c r="C1100" s="54"/>
      <c r="D1100" s="51"/>
      <c r="E1100" s="3"/>
      <c r="P1100" s="4"/>
    </row>
    <row r="1101" spans="1:16" x14ac:dyDescent="0.2">
      <c r="A1101" s="3"/>
      <c r="B1101" s="4"/>
      <c r="C1101" s="54"/>
      <c r="D1101" s="51"/>
      <c r="E1101" s="3"/>
      <c r="P1101" s="4"/>
    </row>
    <row r="1102" spans="1:16" x14ac:dyDescent="0.2">
      <c r="A1102" s="3"/>
      <c r="B1102" s="4"/>
      <c r="C1102" s="54"/>
      <c r="D1102" s="51"/>
      <c r="E1102" s="3"/>
      <c r="P1102" s="4"/>
    </row>
    <row r="1103" spans="1:16" x14ac:dyDescent="0.2">
      <c r="A1103" s="3"/>
      <c r="B1103" s="4"/>
      <c r="C1103" s="54"/>
      <c r="D1103" s="51"/>
      <c r="E1103" s="3"/>
      <c r="P1103" s="4"/>
    </row>
    <row r="1104" spans="1:16" x14ac:dyDescent="0.2">
      <c r="A1104" s="3"/>
      <c r="B1104" s="4"/>
      <c r="C1104" s="54"/>
      <c r="D1104" s="51"/>
      <c r="E1104" s="3"/>
      <c r="P1104" s="4"/>
    </row>
    <row r="1105" spans="1:16" x14ac:dyDescent="0.2">
      <c r="A1105" s="3"/>
      <c r="B1105" s="4"/>
      <c r="C1105" s="54"/>
      <c r="D1105" s="51"/>
      <c r="E1105" s="3"/>
      <c r="P1105" s="4"/>
    </row>
    <row r="1106" spans="1:16" x14ac:dyDescent="0.2">
      <c r="A1106" s="3"/>
      <c r="B1106" s="4"/>
      <c r="C1106" s="54"/>
      <c r="D1106" s="51"/>
      <c r="E1106" s="3"/>
      <c r="P1106" s="4"/>
    </row>
    <row r="1107" spans="1:16" x14ac:dyDescent="0.2">
      <c r="A1107" s="3"/>
      <c r="B1107" s="4"/>
      <c r="C1107" s="54"/>
      <c r="D1107" s="51"/>
      <c r="E1107" s="3"/>
      <c r="P1107" s="4"/>
    </row>
    <row r="1108" spans="1:16" x14ac:dyDescent="0.2">
      <c r="A1108" s="3"/>
      <c r="B1108" s="4"/>
      <c r="C1108" s="54"/>
      <c r="D1108" s="51"/>
      <c r="E1108" s="3"/>
      <c r="P1108" s="4"/>
    </row>
    <row r="1109" spans="1:16" x14ac:dyDescent="0.2">
      <c r="A1109" s="3"/>
      <c r="B1109" s="4"/>
      <c r="C1109" s="54"/>
      <c r="D1109" s="51"/>
      <c r="E1109" s="3"/>
      <c r="P1109" s="4"/>
    </row>
    <row r="1110" spans="1:16" x14ac:dyDescent="0.2">
      <c r="A1110" s="3"/>
      <c r="B1110" s="4"/>
      <c r="C1110" s="54"/>
      <c r="D1110" s="51"/>
      <c r="E1110" s="3"/>
      <c r="P1110" s="4"/>
    </row>
    <row r="1111" spans="1:16" x14ac:dyDescent="0.2">
      <c r="A1111" s="3"/>
      <c r="B1111" s="4"/>
      <c r="C1111" s="54"/>
      <c r="D1111" s="51"/>
      <c r="E1111" s="3"/>
      <c r="P1111" s="4"/>
    </row>
    <row r="1112" spans="1:16" x14ac:dyDescent="0.2">
      <c r="A1112" s="3"/>
      <c r="B1112" s="4"/>
      <c r="C1112" s="54"/>
      <c r="D1112" s="51"/>
      <c r="E1112" s="3"/>
      <c r="P1112" s="4"/>
    </row>
    <row r="1113" spans="1:16" x14ac:dyDescent="0.2">
      <c r="A1113" s="3"/>
      <c r="B1113" s="4"/>
      <c r="C1113" s="54"/>
      <c r="D1113" s="51"/>
      <c r="E1113" s="3"/>
      <c r="P1113" s="4"/>
    </row>
    <row r="1114" spans="1:16" x14ac:dyDescent="0.2">
      <c r="A1114" s="3"/>
      <c r="B1114" s="4"/>
      <c r="C1114" s="54"/>
      <c r="D1114" s="51"/>
      <c r="E1114" s="3"/>
      <c r="P1114" s="4"/>
    </row>
    <row r="1115" spans="1:16" x14ac:dyDescent="0.2">
      <c r="A1115" s="3"/>
      <c r="B1115" s="4"/>
      <c r="C1115" s="54"/>
      <c r="D1115" s="51"/>
      <c r="E1115" s="3"/>
      <c r="P1115" s="4"/>
    </row>
    <row r="1116" spans="1:16" x14ac:dyDescent="0.2">
      <c r="A1116" s="3"/>
      <c r="B1116" s="4"/>
      <c r="C1116" s="54"/>
      <c r="D1116" s="51"/>
      <c r="E1116" s="3"/>
      <c r="P1116" s="4"/>
    </row>
    <row r="1117" spans="1:16" x14ac:dyDescent="0.2">
      <c r="A1117" s="3"/>
      <c r="B1117" s="4"/>
      <c r="C1117" s="54"/>
      <c r="D1117" s="51"/>
      <c r="E1117" s="3"/>
      <c r="P1117" s="4"/>
    </row>
    <row r="1118" spans="1:16" x14ac:dyDescent="0.2">
      <c r="A1118" s="3"/>
      <c r="B1118" s="4"/>
      <c r="C1118" s="54"/>
      <c r="D1118" s="51"/>
      <c r="E1118" s="3"/>
      <c r="P1118" s="4"/>
    </row>
    <row r="1119" spans="1:16" x14ac:dyDescent="0.2">
      <c r="A1119" s="3"/>
      <c r="B1119" s="4"/>
      <c r="C1119" s="54"/>
      <c r="D1119" s="51"/>
      <c r="E1119" s="3"/>
      <c r="P1119" s="4"/>
    </row>
    <row r="1120" spans="1:16" x14ac:dyDescent="0.2">
      <c r="A1120" s="3"/>
      <c r="B1120" s="4"/>
      <c r="C1120" s="54"/>
      <c r="D1120" s="51"/>
      <c r="E1120" s="3"/>
      <c r="P1120" s="4"/>
    </row>
    <row r="1121" spans="1:16" x14ac:dyDescent="0.2">
      <c r="A1121" s="3"/>
      <c r="B1121" s="4"/>
      <c r="C1121" s="54"/>
      <c r="D1121" s="51"/>
      <c r="E1121" s="3"/>
      <c r="P1121" s="4"/>
    </row>
    <row r="1122" spans="1:16" x14ac:dyDescent="0.2">
      <c r="A1122" s="3"/>
      <c r="B1122" s="4"/>
      <c r="C1122" s="54"/>
      <c r="D1122" s="51"/>
      <c r="E1122" s="3"/>
      <c r="P1122" s="4"/>
    </row>
    <row r="1123" spans="1:16" x14ac:dyDescent="0.2">
      <c r="A1123" s="3"/>
      <c r="B1123" s="4"/>
      <c r="C1123" s="54"/>
      <c r="D1123" s="51"/>
      <c r="E1123" s="3"/>
      <c r="P1123" s="4"/>
    </row>
    <row r="1124" spans="1:16" x14ac:dyDescent="0.2">
      <c r="A1124" s="3"/>
      <c r="B1124" s="4"/>
      <c r="C1124" s="54"/>
      <c r="D1124" s="51"/>
      <c r="E1124" s="3"/>
      <c r="P1124" s="4"/>
    </row>
    <row r="1125" spans="1:16" x14ac:dyDescent="0.2">
      <c r="A1125" s="3"/>
      <c r="B1125" s="4"/>
      <c r="C1125" s="54"/>
      <c r="D1125" s="51"/>
      <c r="E1125" s="3"/>
      <c r="P1125" s="4"/>
    </row>
    <row r="1126" spans="1:16" x14ac:dyDescent="0.2">
      <c r="A1126" s="3"/>
      <c r="B1126" s="4"/>
      <c r="C1126" s="54"/>
      <c r="D1126" s="51"/>
      <c r="E1126" s="3"/>
      <c r="P1126" s="4"/>
    </row>
    <row r="1127" spans="1:16" x14ac:dyDescent="0.2">
      <c r="A1127" s="3"/>
      <c r="B1127" s="4"/>
      <c r="C1127" s="54"/>
      <c r="D1127" s="51"/>
      <c r="E1127" s="3"/>
      <c r="P1127" s="4"/>
    </row>
    <row r="1128" spans="1:16" x14ac:dyDescent="0.2">
      <c r="A1128" s="3"/>
      <c r="B1128" s="4"/>
      <c r="C1128" s="54"/>
      <c r="D1128" s="51"/>
      <c r="E1128" s="3"/>
      <c r="P1128" s="4"/>
    </row>
    <row r="1129" spans="1:16" x14ac:dyDescent="0.2">
      <c r="A1129" s="3"/>
      <c r="B1129" s="4"/>
      <c r="C1129" s="54"/>
      <c r="D1129" s="51"/>
      <c r="E1129" s="3"/>
      <c r="P1129" s="4"/>
    </row>
    <row r="1130" spans="1:16" x14ac:dyDescent="0.2">
      <c r="A1130" s="3"/>
      <c r="B1130" s="4"/>
      <c r="C1130" s="54"/>
      <c r="D1130" s="51"/>
      <c r="E1130" s="3"/>
      <c r="P1130" s="4"/>
    </row>
    <row r="1131" spans="1:16" x14ac:dyDescent="0.2">
      <c r="A1131" s="3"/>
      <c r="B1131" s="4"/>
      <c r="C1131" s="54"/>
      <c r="D1131" s="51"/>
      <c r="E1131" s="3"/>
      <c r="P1131" s="4"/>
    </row>
    <row r="1132" spans="1:16" x14ac:dyDescent="0.2">
      <c r="A1132" s="3"/>
      <c r="B1132" s="4"/>
      <c r="C1132" s="54"/>
      <c r="D1132" s="51"/>
      <c r="E1132" s="3"/>
      <c r="P1132" s="4"/>
    </row>
    <row r="1133" spans="1:16" x14ac:dyDescent="0.2">
      <c r="A1133" s="3"/>
      <c r="B1133" s="4"/>
      <c r="C1133" s="54"/>
      <c r="D1133" s="51"/>
      <c r="E1133" s="3"/>
      <c r="P1133" s="4"/>
    </row>
    <row r="1134" spans="1:16" x14ac:dyDescent="0.2">
      <c r="A1134" s="3"/>
      <c r="B1134" s="4"/>
      <c r="C1134" s="54"/>
      <c r="D1134" s="51"/>
      <c r="E1134" s="3"/>
      <c r="P1134" s="4"/>
    </row>
    <row r="1135" spans="1:16" x14ac:dyDescent="0.2">
      <c r="A1135" s="3"/>
      <c r="B1135" s="4"/>
      <c r="C1135" s="54"/>
      <c r="D1135" s="51"/>
      <c r="E1135" s="3"/>
      <c r="P1135" s="4"/>
    </row>
    <row r="1136" spans="1:16" x14ac:dyDescent="0.2">
      <c r="A1136" s="3"/>
      <c r="B1136" s="4"/>
      <c r="C1136" s="54"/>
      <c r="D1136" s="51"/>
      <c r="E1136" s="3"/>
      <c r="P1136" s="4"/>
    </row>
    <row r="1137" spans="1:16" x14ac:dyDescent="0.2">
      <c r="A1137" s="3"/>
      <c r="B1137" s="4"/>
      <c r="C1137" s="54"/>
      <c r="D1137" s="51"/>
      <c r="E1137" s="3"/>
      <c r="P1137" s="4"/>
    </row>
    <row r="1138" spans="1:16" x14ac:dyDescent="0.2">
      <c r="A1138" s="3"/>
      <c r="B1138" s="4"/>
      <c r="C1138" s="54"/>
      <c r="D1138" s="51"/>
      <c r="E1138" s="3"/>
      <c r="P1138" s="4"/>
    </row>
    <row r="1139" spans="1:16" x14ac:dyDescent="0.2">
      <c r="A1139" s="3"/>
      <c r="B1139" s="4"/>
      <c r="C1139" s="54"/>
      <c r="D1139" s="51"/>
      <c r="E1139" s="3"/>
      <c r="P1139" s="4"/>
    </row>
    <row r="1140" spans="1:16" x14ac:dyDescent="0.2">
      <c r="A1140" s="3"/>
      <c r="B1140" s="4"/>
      <c r="C1140" s="54"/>
      <c r="D1140" s="51"/>
      <c r="E1140" s="3"/>
      <c r="P1140" s="4"/>
    </row>
    <row r="1141" spans="1:16" x14ac:dyDescent="0.2">
      <c r="A1141" s="3"/>
      <c r="B1141" s="4"/>
      <c r="C1141" s="54"/>
      <c r="D1141" s="51"/>
      <c r="E1141" s="3"/>
      <c r="P1141" s="4"/>
    </row>
    <row r="1142" spans="1:16" x14ac:dyDescent="0.2">
      <c r="A1142" s="3"/>
      <c r="B1142" s="4"/>
      <c r="C1142" s="54"/>
      <c r="D1142" s="51"/>
      <c r="E1142" s="3"/>
      <c r="P1142" s="4"/>
    </row>
    <row r="1143" spans="1:16" x14ac:dyDescent="0.2">
      <c r="A1143" s="3"/>
      <c r="B1143" s="4"/>
      <c r="C1143" s="54"/>
      <c r="D1143" s="51"/>
      <c r="E1143" s="3"/>
      <c r="P1143" s="4"/>
    </row>
    <row r="1144" spans="1:16" x14ac:dyDescent="0.2">
      <c r="A1144" s="3"/>
      <c r="B1144" s="4"/>
      <c r="C1144" s="54"/>
      <c r="D1144" s="51"/>
      <c r="E1144" s="3"/>
      <c r="P1144" s="4"/>
    </row>
    <row r="1145" spans="1:16" x14ac:dyDescent="0.2">
      <c r="A1145" s="3"/>
      <c r="B1145" s="4"/>
      <c r="C1145" s="54"/>
      <c r="D1145" s="51"/>
      <c r="E1145" s="3"/>
      <c r="P1145" s="4"/>
    </row>
    <row r="1146" spans="1:16" x14ac:dyDescent="0.2">
      <c r="A1146" s="3"/>
      <c r="B1146" s="4"/>
      <c r="C1146" s="54"/>
      <c r="D1146" s="51"/>
      <c r="E1146" s="3"/>
      <c r="P1146" s="4"/>
    </row>
    <row r="1147" spans="1:16" x14ac:dyDescent="0.2">
      <c r="A1147" s="3"/>
      <c r="B1147" s="4"/>
      <c r="C1147" s="54"/>
      <c r="D1147" s="51"/>
      <c r="E1147" s="3"/>
      <c r="P1147" s="4"/>
    </row>
    <row r="1148" spans="1:16" x14ac:dyDescent="0.2">
      <c r="A1148" s="3"/>
      <c r="B1148" s="4"/>
      <c r="C1148" s="54"/>
      <c r="D1148" s="51"/>
      <c r="E1148" s="3"/>
      <c r="P1148" s="4"/>
    </row>
    <row r="1149" spans="1:16" x14ac:dyDescent="0.2">
      <c r="A1149" s="3"/>
      <c r="B1149" s="4"/>
      <c r="C1149" s="54"/>
      <c r="D1149" s="51"/>
      <c r="E1149" s="3"/>
      <c r="P1149" s="4"/>
    </row>
    <row r="1150" spans="1:16" x14ac:dyDescent="0.2">
      <c r="A1150" s="3"/>
      <c r="B1150" s="4"/>
      <c r="C1150" s="54"/>
      <c r="D1150" s="51"/>
      <c r="E1150" s="3"/>
      <c r="P1150" s="4"/>
    </row>
    <row r="1151" spans="1:16" x14ac:dyDescent="0.2">
      <c r="A1151" s="3"/>
      <c r="B1151" s="4"/>
      <c r="C1151" s="54"/>
      <c r="D1151" s="51"/>
      <c r="E1151" s="3"/>
      <c r="P1151" s="4"/>
    </row>
    <row r="1152" spans="1:16" x14ac:dyDescent="0.2">
      <c r="A1152" s="3"/>
      <c r="B1152" s="4"/>
      <c r="C1152" s="54"/>
      <c r="D1152" s="51"/>
      <c r="E1152" s="3"/>
      <c r="P1152" s="4"/>
    </row>
    <row r="1153" spans="1:16" x14ac:dyDescent="0.2">
      <c r="A1153" s="3"/>
      <c r="B1153" s="4"/>
      <c r="C1153" s="54"/>
      <c r="D1153" s="51"/>
      <c r="E1153" s="3"/>
      <c r="P1153" s="4"/>
    </row>
    <row r="1154" spans="1:16" x14ac:dyDescent="0.2">
      <c r="A1154" s="3"/>
      <c r="B1154" s="4"/>
      <c r="C1154" s="54"/>
      <c r="D1154" s="51"/>
      <c r="E1154" s="3"/>
      <c r="P1154" s="4"/>
    </row>
    <row r="1155" spans="1:16" x14ac:dyDescent="0.2">
      <c r="A1155" s="3"/>
      <c r="B1155" s="4"/>
      <c r="C1155" s="54"/>
      <c r="D1155" s="51"/>
      <c r="E1155" s="3"/>
      <c r="P1155" s="4"/>
    </row>
    <row r="1156" spans="1:16" x14ac:dyDescent="0.2">
      <c r="A1156" s="3"/>
      <c r="B1156" s="4"/>
      <c r="C1156" s="54"/>
      <c r="D1156" s="51"/>
      <c r="E1156" s="3"/>
      <c r="P1156" s="4"/>
    </row>
    <row r="1157" spans="1:16" x14ac:dyDescent="0.2">
      <c r="A1157" s="3"/>
      <c r="B1157" s="4"/>
      <c r="C1157" s="54"/>
      <c r="D1157" s="51"/>
      <c r="E1157" s="3"/>
      <c r="P1157" s="4"/>
    </row>
    <row r="1158" spans="1:16" x14ac:dyDescent="0.2">
      <c r="A1158" s="3"/>
      <c r="B1158" s="4"/>
      <c r="C1158" s="54"/>
      <c r="D1158" s="51"/>
      <c r="E1158" s="3"/>
      <c r="P1158" s="4"/>
    </row>
    <row r="1159" spans="1:16" x14ac:dyDescent="0.2">
      <c r="A1159" s="3"/>
      <c r="B1159" s="4"/>
      <c r="C1159" s="54"/>
      <c r="D1159" s="51"/>
      <c r="E1159" s="3"/>
      <c r="P1159" s="4"/>
    </row>
    <row r="1160" spans="1:16" x14ac:dyDescent="0.2">
      <c r="A1160" s="3"/>
      <c r="B1160" s="4"/>
      <c r="C1160" s="54"/>
      <c r="D1160" s="51"/>
      <c r="E1160" s="3"/>
      <c r="P1160" s="4"/>
    </row>
    <row r="1161" spans="1:16" x14ac:dyDescent="0.2">
      <c r="A1161" s="3"/>
      <c r="B1161" s="4"/>
      <c r="C1161" s="54"/>
      <c r="D1161" s="51"/>
      <c r="E1161" s="3"/>
      <c r="P1161" s="4"/>
    </row>
    <row r="1162" spans="1:16" x14ac:dyDescent="0.2">
      <c r="A1162" s="3"/>
      <c r="B1162" s="4"/>
      <c r="C1162" s="54"/>
      <c r="D1162" s="51"/>
      <c r="E1162" s="3"/>
      <c r="P1162" s="4"/>
    </row>
    <row r="1163" spans="1:16" x14ac:dyDescent="0.2">
      <c r="A1163" s="3"/>
      <c r="B1163" s="4"/>
      <c r="C1163" s="54"/>
      <c r="D1163" s="51"/>
      <c r="E1163" s="3"/>
      <c r="P1163" s="4"/>
    </row>
    <row r="1164" spans="1:16" x14ac:dyDescent="0.2">
      <c r="A1164" s="3"/>
      <c r="B1164" s="4"/>
      <c r="C1164" s="54"/>
      <c r="D1164" s="51"/>
      <c r="E1164" s="3"/>
      <c r="P1164" s="4"/>
    </row>
    <row r="1165" spans="1:16" x14ac:dyDescent="0.2">
      <c r="A1165" s="3"/>
      <c r="B1165" s="4"/>
      <c r="C1165" s="54"/>
      <c r="D1165" s="51"/>
      <c r="E1165" s="3"/>
      <c r="P1165" s="4"/>
    </row>
    <row r="1166" spans="1:16" x14ac:dyDescent="0.2">
      <c r="A1166" s="3"/>
      <c r="B1166" s="4"/>
      <c r="C1166" s="54"/>
      <c r="D1166" s="51"/>
      <c r="E1166" s="3"/>
      <c r="P1166" s="4"/>
    </row>
    <row r="1167" spans="1:16" x14ac:dyDescent="0.2">
      <c r="A1167" s="3"/>
      <c r="B1167" s="4"/>
      <c r="C1167" s="54"/>
      <c r="D1167" s="51"/>
      <c r="E1167" s="3"/>
      <c r="P1167" s="4"/>
    </row>
    <row r="1168" spans="1:16" x14ac:dyDescent="0.2">
      <c r="A1168" s="3"/>
      <c r="B1168" s="4"/>
      <c r="C1168" s="54"/>
      <c r="D1168" s="51"/>
      <c r="E1168" s="3"/>
      <c r="P1168" s="4"/>
    </row>
    <row r="1169" spans="1:16" x14ac:dyDescent="0.2">
      <c r="A1169" s="3"/>
      <c r="B1169" s="4"/>
      <c r="C1169" s="54"/>
      <c r="D1169" s="51"/>
      <c r="E1169" s="3"/>
      <c r="P1169" s="4"/>
    </row>
    <row r="1170" spans="1:16" x14ac:dyDescent="0.2">
      <c r="A1170" s="3"/>
      <c r="B1170" s="4"/>
      <c r="C1170" s="54"/>
      <c r="D1170" s="51"/>
      <c r="E1170" s="3"/>
      <c r="P1170" s="4"/>
    </row>
    <row r="1171" spans="1:16" x14ac:dyDescent="0.2">
      <c r="A1171" s="3"/>
      <c r="B1171" s="4"/>
      <c r="C1171" s="54"/>
      <c r="D1171" s="51"/>
      <c r="E1171" s="3"/>
      <c r="P1171" s="4"/>
    </row>
    <row r="1172" spans="1:16" x14ac:dyDescent="0.2">
      <c r="A1172" s="3"/>
      <c r="B1172" s="4"/>
      <c r="C1172" s="54"/>
      <c r="D1172" s="51"/>
      <c r="E1172" s="3"/>
      <c r="P1172" s="4"/>
    </row>
    <row r="1173" spans="1:16" x14ac:dyDescent="0.2">
      <c r="A1173" s="3"/>
      <c r="B1173" s="4"/>
      <c r="C1173" s="54"/>
      <c r="D1173" s="51"/>
      <c r="E1173" s="3"/>
      <c r="P1173" s="4"/>
    </row>
    <row r="1174" spans="1:16" x14ac:dyDescent="0.2">
      <c r="A1174" s="3"/>
      <c r="B1174" s="4"/>
      <c r="C1174" s="54"/>
      <c r="D1174" s="51"/>
      <c r="E1174" s="3"/>
      <c r="P1174" s="4"/>
    </row>
    <row r="1175" spans="1:16" x14ac:dyDescent="0.2">
      <c r="A1175" s="3"/>
      <c r="B1175" s="4"/>
      <c r="C1175" s="54"/>
      <c r="D1175" s="51"/>
      <c r="E1175" s="3"/>
      <c r="P1175" s="4"/>
    </row>
    <row r="1176" spans="1:16" x14ac:dyDescent="0.2">
      <c r="A1176" s="3"/>
      <c r="B1176" s="4"/>
      <c r="C1176" s="54"/>
      <c r="D1176" s="51"/>
      <c r="E1176" s="3"/>
      <c r="P1176" s="4"/>
    </row>
    <row r="1177" spans="1:16" x14ac:dyDescent="0.2">
      <c r="A1177" s="3"/>
      <c r="B1177" s="4"/>
      <c r="C1177" s="54"/>
      <c r="D1177" s="51"/>
      <c r="E1177" s="3"/>
      <c r="P1177" s="4"/>
    </row>
    <row r="1178" spans="1:16" x14ac:dyDescent="0.2">
      <c r="A1178" s="3"/>
      <c r="B1178" s="4"/>
      <c r="C1178" s="54"/>
      <c r="D1178" s="51"/>
      <c r="E1178" s="3"/>
      <c r="P1178" s="4"/>
    </row>
    <row r="1179" spans="1:16" x14ac:dyDescent="0.2">
      <c r="A1179" s="3"/>
      <c r="B1179" s="4"/>
      <c r="C1179" s="54"/>
      <c r="D1179" s="51"/>
      <c r="E1179" s="3"/>
      <c r="P1179" s="4"/>
    </row>
    <row r="1180" spans="1:16" x14ac:dyDescent="0.2">
      <c r="A1180" s="3"/>
      <c r="B1180" s="4"/>
      <c r="C1180" s="54"/>
      <c r="D1180" s="51"/>
      <c r="E1180" s="3"/>
      <c r="P1180" s="4"/>
    </row>
    <row r="1181" spans="1:16" x14ac:dyDescent="0.2">
      <c r="A1181" s="3"/>
      <c r="B1181" s="4"/>
      <c r="C1181" s="54"/>
      <c r="D1181" s="51"/>
      <c r="E1181" s="3"/>
      <c r="P1181" s="4"/>
    </row>
    <row r="1182" spans="1:16" x14ac:dyDescent="0.2">
      <c r="A1182" s="3"/>
      <c r="B1182" s="4"/>
      <c r="C1182" s="54"/>
      <c r="D1182" s="51"/>
      <c r="E1182" s="3"/>
      <c r="P1182" s="4"/>
    </row>
    <row r="1183" spans="1:16" x14ac:dyDescent="0.2">
      <c r="A1183" s="3"/>
      <c r="B1183" s="4"/>
      <c r="C1183" s="54"/>
      <c r="D1183" s="51"/>
      <c r="E1183" s="3"/>
      <c r="P1183" s="4"/>
    </row>
    <row r="1184" spans="1:16" x14ac:dyDescent="0.2">
      <c r="A1184" s="3"/>
      <c r="B1184" s="4"/>
      <c r="C1184" s="54"/>
      <c r="D1184" s="51"/>
      <c r="E1184" s="3"/>
      <c r="P1184" s="4"/>
    </row>
    <row r="1185" spans="1:16" x14ac:dyDescent="0.2">
      <c r="A1185" s="3"/>
      <c r="B1185" s="4"/>
      <c r="C1185" s="54"/>
      <c r="D1185" s="51"/>
      <c r="E1185" s="3"/>
      <c r="P1185" s="4"/>
    </row>
    <row r="1186" spans="1:16" x14ac:dyDescent="0.2">
      <c r="A1186" s="3"/>
      <c r="B1186" s="4"/>
      <c r="C1186" s="54"/>
      <c r="D1186" s="51"/>
      <c r="E1186" s="3"/>
      <c r="P1186" s="4"/>
    </row>
    <row r="1187" spans="1:16" x14ac:dyDescent="0.2">
      <c r="A1187" s="3"/>
      <c r="B1187" s="4"/>
      <c r="C1187" s="54"/>
      <c r="D1187" s="51"/>
      <c r="E1187" s="3"/>
      <c r="P1187" s="4"/>
    </row>
    <row r="1188" spans="1:16" x14ac:dyDescent="0.2">
      <c r="A1188" s="3"/>
      <c r="B1188" s="4"/>
      <c r="C1188" s="54"/>
      <c r="D1188" s="51"/>
      <c r="E1188" s="3"/>
      <c r="P1188" s="4"/>
    </row>
    <row r="1189" spans="1:16" x14ac:dyDescent="0.2">
      <c r="A1189" s="3"/>
      <c r="B1189" s="4"/>
      <c r="C1189" s="54"/>
      <c r="D1189" s="51"/>
      <c r="E1189" s="3"/>
      <c r="P1189" s="4"/>
    </row>
    <row r="1190" spans="1:16" x14ac:dyDescent="0.2">
      <c r="A1190" s="3"/>
      <c r="B1190" s="4"/>
      <c r="C1190" s="54"/>
      <c r="D1190" s="51"/>
      <c r="E1190" s="3"/>
      <c r="P1190" s="4"/>
    </row>
    <row r="1191" spans="1:16" x14ac:dyDescent="0.2">
      <c r="A1191" s="3"/>
      <c r="B1191" s="4"/>
      <c r="C1191" s="54"/>
      <c r="D1191" s="51"/>
      <c r="E1191" s="3"/>
      <c r="P1191" s="4"/>
    </row>
    <row r="1192" spans="1:16" x14ac:dyDescent="0.2">
      <c r="A1192" s="3"/>
      <c r="B1192" s="4"/>
      <c r="C1192" s="54"/>
      <c r="D1192" s="51"/>
      <c r="E1192" s="3"/>
      <c r="P1192" s="4"/>
    </row>
    <row r="1193" spans="1:16" x14ac:dyDescent="0.2">
      <c r="A1193" s="3"/>
      <c r="B1193" s="4"/>
      <c r="C1193" s="54"/>
      <c r="D1193" s="51"/>
      <c r="E1193" s="3"/>
      <c r="P1193" s="4"/>
    </row>
    <row r="1194" spans="1:16" x14ac:dyDescent="0.2">
      <c r="A1194" s="3"/>
      <c r="B1194" s="4"/>
      <c r="C1194" s="54"/>
      <c r="D1194" s="51"/>
      <c r="E1194" s="3"/>
      <c r="P1194" s="4"/>
    </row>
    <row r="1195" spans="1:16" x14ac:dyDescent="0.2">
      <c r="A1195" s="3"/>
      <c r="B1195" s="4"/>
      <c r="C1195" s="54"/>
      <c r="D1195" s="51"/>
      <c r="E1195" s="3"/>
      <c r="P1195" s="4"/>
    </row>
    <row r="1196" spans="1:16" x14ac:dyDescent="0.2">
      <c r="A1196" s="3"/>
      <c r="B1196" s="4"/>
      <c r="C1196" s="54"/>
      <c r="D1196" s="51"/>
      <c r="E1196" s="3"/>
      <c r="P1196" s="4"/>
    </row>
    <row r="1197" spans="1:16" x14ac:dyDescent="0.2">
      <c r="A1197" s="3"/>
      <c r="B1197" s="4"/>
      <c r="C1197" s="54"/>
      <c r="D1197" s="51"/>
      <c r="E1197" s="3"/>
      <c r="P1197" s="4"/>
    </row>
    <row r="1198" spans="1:16" x14ac:dyDescent="0.2">
      <c r="A1198" s="3"/>
      <c r="B1198" s="4"/>
      <c r="C1198" s="54"/>
      <c r="D1198" s="51"/>
      <c r="E1198" s="3"/>
      <c r="P1198" s="4"/>
    </row>
    <row r="1199" spans="1:16" x14ac:dyDescent="0.2">
      <c r="A1199" s="3"/>
      <c r="B1199" s="4"/>
      <c r="C1199" s="54"/>
      <c r="D1199" s="51"/>
      <c r="E1199" s="3"/>
      <c r="P1199" s="4"/>
    </row>
    <row r="1200" spans="1:16" x14ac:dyDescent="0.2">
      <c r="A1200" s="3"/>
      <c r="B1200" s="4"/>
      <c r="C1200" s="54"/>
      <c r="D1200" s="51"/>
      <c r="E1200" s="3"/>
      <c r="P1200" s="4"/>
    </row>
    <row r="1201" spans="1:16" x14ac:dyDescent="0.2">
      <c r="A1201" s="3"/>
      <c r="B1201" s="4"/>
      <c r="C1201" s="54"/>
      <c r="D1201" s="51"/>
      <c r="E1201" s="3"/>
      <c r="P1201" s="4"/>
    </row>
    <row r="1202" spans="1:16" x14ac:dyDescent="0.2">
      <c r="A1202" s="3"/>
      <c r="B1202" s="4"/>
      <c r="C1202" s="54"/>
      <c r="D1202" s="51"/>
      <c r="E1202" s="3"/>
      <c r="P1202" s="4"/>
    </row>
    <row r="1203" spans="1:16" x14ac:dyDescent="0.2">
      <c r="A1203" s="3"/>
      <c r="B1203" s="4"/>
      <c r="C1203" s="54"/>
      <c r="D1203" s="51"/>
      <c r="E1203" s="3"/>
      <c r="P1203" s="4"/>
    </row>
    <row r="1204" spans="1:16" x14ac:dyDescent="0.2">
      <c r="A1204" s="3"/>
      <c r="B1204" s="4"/>
      <c r="C1204" s="54"/>
      <c r="D1204" s="51"/>
      <c r="E1204" s="3"/>
      <c r="P1204" s="4"/>
    </row>
    <row r="1205" spans="1:16" x14ac:dyDescent="0.2">
      <c r="A1205" s="3"/>
      <c r="B1205" s="4"/>
      <c r="C1205" s="54"/>
      <c r="D1205" s="51"/>
      <c r="E1205" s="3"/>
      <c r="P1205" s="4"/>
    </row>
    <row r="1206" spans="1:16" x14ac:dyDescent="0.2">
      <c r="A1206" s="3"/>
      <c r="B1206" s="4"/>
      <c r="C1206" s="54"/>
      <c r="D1206" s="51"/>
      <c r="E1206" s="3"/>
      <c r="P1206" s="4"/>
    </row>
    <row r="1207" spans="1:16" x14ac:dyDescent="0.2">
      <c r="A1207" s="3"/>
      <c r="B1207" s="4"/>
      <c r="C1207" s="54"/>
      <c r="D1207" s="51"/>
      <c r="E1207" s="3"/>
      <c r="P1207" s="4"/>
    </row>
    <row r="1208" spans="1:16" x14ac:dyDescent="0.2">
      <c r="A1208" s="3"/>
      <c r="B1208" s="4"/>
      <c r="C1208" s="54"/>
      <c r="D1208" s="51"/>
      <c r="E1208" s="3"/>
      <c r="P1208" s="4"/>
    </row>
    <row r="1209" spans="1:16" x14ac:dyDescent="0.2">
      <c r="A1209" s="3"/>
      <c r="B1209" s="4"/>
      <c r="C1209" s="54"/>
      <c r="D1209" s="51"/>
      <c r="E1209" s="3"/>
      <c r="P1209" s="4"/>
    </row>
    <row r="1210" spans="1:16" x14ac:dyDescent="0.2">
      <c r="A1210" s="3"/>
      <c r="B1210" s="4"/>
      <c r="C1210" s="54"/>
      <c r="D1210" s="51"/>
      <c r="E1210" s="3"/>
      <c r="P1210" s="4"/>
    </row>
    <row r="1211" spans="1:16" x14ac:dyDescent="0.2">
      <c r="A1211" s="3"/>
      <c r="B1211" s="4"/>
      <c r="C1211" s="54"/>
      <c r="D1211" s="51"/>
      <c r="E1211" s="3"/>
      <c r="P1211" s="4"/>
    </row>
    <row r="1212" spans="1:16" x14ac:dyDescent="0.2">
      <c r="A1212" s="3"/>
      <c r="B1212" s="4"/>
      <c r="C1212" s="54"/>
      <c r="D1212" s="51"/>
      <c r="E1212" s="3"/>
      <c r="P1212" s="4"/>
    </row>
    <row r="1213" spans="1:16" x14ac:dyDescent="0.2">
      <c r="A1213" s="3"/>
      <c r="B1213" s="4"/>
      <c r="C1213" s="54"/>
      <c r="D1213" s="51"/>
      <c r="E1213" s="3"/>
      <c r="P1213" s="4"/>
    </row>
    <row r="1214" spans="1:16" x14ac:dyDescent="0.2">
      <c r="A1214" s="3"/>
      <c r="B1214" s="4"/>
      <c r="C1214" s="54"/>
      <c r="D1214" s="51"/>
      <c r="E1214" s="3"/>
      <c r="P1214" s="4"/>
    </row>
    <row r="1215" spans="1:16" x14ac:dyDescent="0.2">
      <c r="A1215" s="3"/>
      <c r="B1215" s="4"/>
      <c r="C1215" s="54"/>
      <c r="D1215" s="51"/>
      <c r="E1215" s="3"/>
      <c r="P1215" s="4"/>
    </row>
    <row r="1216" spans="1:16" x14ac:dyDescent="0.2">
      <c r="A1216" s="3"/>
      <c r="B1216" s="4"/>
      <c r="C1216" s="54"/>
      <c r="D1216" s="51"/>
      <c r="E1216" s="3"/>
      <c r="P1216" s="4"/>
    </row>
    <row r="1217" spans="1:16" x14ac:dyDescent="0.2">
      <c r="A1217" s="3"/>
      <c r="B1217" s="4"/>
      <c r="C1217" s="54"/>
      <c r="D1217" s="51"/>
      <c r="E1217" s="3"/>
      <c r="P1217" s="4"/>
    </row>
    <row r="1218" spans="1:16" x14ac:dyDescent="0.2">
      <c r="A1218" s="3"/>
      <c r="B1218" s="4"/>
      <c r="C1218" s="54"/>
      <c r="D1218" s="51"/>
      <c r="E1218" s="3"/>
      <c r="P1218" s="4"/>
    </row>
    <row r="1219" spans="1:16" x14ac:dyDescent="0.2">
      <c r="A1219" s="3"/>
      <c r="B1219" s="4"/>
      <c r="C1219" s="54"/>
      <c r="D1219" s="51"/>
      <c r="E1219" s="3"/>
      <c r="P1219" s="4"/>
    </row>
    <row r="1220" spans="1:16" x14ac:dyDescent="0.2">
      <c r="A1220" s="3"/>
      <c r="B1220" s="4"/>
      <c r="C1220" s="54"/>
      <c r="D1220" s="51"/>
      <c r="E1220" s="3"/>
      <c r="P1220" s="4"/>
    </row>
    <row r="1221" spans="1:16" x14ac:dyDescent="0.2">
      <c r="A1221" s="3"/>
      <c r="B1221" s="4"/>
      <c r="C1221" s="54"/>
      <c r="D1221" s="51"/>
      <c r="E1221" s="3"/>
      <c r="P1221" s="4"/>
    </row>
    <row r="1222" spans="1:16" x14ac:dyDescent="0.2">
      <c r="A1222" s="3"/>
      <c r="B1222" s="4"/>
      <c r="C1222" s="54"/>
      <c r="D1222" s="51"/>
      <c r="E1222" s="3"/>
      <c r="P1222" s="4"/>
    </row>
    <row r="1223" spans="1:16" x14ac:dyDescent="0.2">
      <c r="A1223" s="3"/>
      <c r="B1223" s="4"/>
      <c r="C1223" s="54"/>
      <c r="D1223" s="51"/>
      <c r="E1223" s="3"/>
      <c r="P1223" s="4"/>
    </row>
    <row r="1224" spans="1:16" x14ac:dyDescent="0.2">
      <c r="A1224" s="3"/>
      <c r="B1224" s="4"/>
      <c r="C1224" s="54"/>
      <c r="D1224" s="51"/>
      <c r="E1224" s="3"/>
      <c r="P1224" s="4"/>
    </row>
    <row r="1225" spans="1:16" x14ac:dyDescent="0.2">
      <c r="A1225" s="3"/>
      <c r="B1225" s="4"/>
      <c r="C1225" s="54"/>
      <c r="D1225" s="51"/>
      <c r="E1225" s="3"/>
      <c r="P1225" s="4"/>
    </row>
    <row r="1226" spans="1:16" x14ac:dyDescent="0.2">
      <c r="A1226" s="3"/>
      <c r="B1226" s="4"/>
      <c r="C1226" s="54"/>
      <c r="D1226" s="51"/>
      <c r="E1226" s="3"/>
      <c r="P1226" s="4"/>
    </row>
    <row r="1227" spans="1:16" x14ac:dyDescent="0.2">
      <c r="A1227" s="3"/>
      <c r="B1227" s="4"/>
      <c r="C1227" s="54"/>
      <c r="D1227" s="51"/>
      <c r="E1227" s="3"/>
      <c r="P1227" s="4"/>
    </row>
    <row r="1228" spans="1:16" x14ac:dyDescent="0.2">
      <c r="A1228" s="3"/>
      <c r="B1228" s="4"/>
      <c r="C1228" s="54"/>
      <c r="D1228" s="51"/>
      <c r="E1228" s="3"/>
      <c r="P1228" s="4"/>
    </row>
    <row r="1229" spans="1:16" x14ac:dyDescent="0.2">
      <c r="A1229" s="3"/>
      <c r="B1229" s="4"/>
      <c r="C1229" s="54"/>
      <c r="D1229" s="51"/>
      <c r="E1229" s="3"/>
      <c r="P1229" s="4"/>
    </row>
    <row r="1230" spans="1:16" x14ac:dyDescent="0.2">
      <c r="A1230" s="3"/>
      <c r="B1230" s="4"/>
      <c r="C1230" s="54"/>
      <c r="D1230" s="51"/>
      <c r="E1230" s="3"/>
      <c r="P1230" s="4"/>
    </row>
    <row r="1231" spans="1:16" x14ac:dyDescent="0.2">
      <c r="A1231" s="3"/>
      <c r="B1231" s="4"/>
      <c r="C1231" s="54"/>
      <c r="D1231" s="51"/>
      <c r="E1231" s="3"/>
      <c r="P1231" s="4"/>
    </row>
    <row r="1232" spans="1:16" x14ac:dyDescent="0.2">
      <c r="A1232" s="3"/>
      <c r="B1232" s="4"/>
      <c r="C1232" s="54"/>
      <c r="D1232" s="51"/>
      <c r="E1232" s="3"/>
      <c r="P1232" s="4"/>
    </row>
    <row r="1233" spans="1:16" x14ac:dyDescent="0.2">
      <c r="A1233" s="3"/>
      <c r="B1233" s="4"/>
      <c r="C1233" s="54"/>
      <c r="D1233" s="51"/>
      <c r="E1233" s="3"/>
      <c r="P1233" s="4"/>
    </row>
    <row r="1234" spans="1:16" x14ac:dyDescent="0.2">
      <c r="A1234" s="3"/>
      <c r="B1234" s="4"/>
      <c r="C1234" s="54"/>
      <c r="D1234" s="51"/>
      <c r="E1234" s="3"/>
      <c r="P1234" s="4"/>
    </row>
    <row r="1235" spans="1:16" x14ac:dyDescent="0.2">
      <c r="A1235" s="3"/>
      <c r="B1235" s="4"/>
      <c r="C1235" s="54"/>
      <c r="D1235" s="51"/>
      <c r="E1235" s="3"/>
      <c r="P1235" s="4"/>
    </row>
    <row r="1236" spans="1:16" x14ac:dyDescent="0.2">
      <c r="A1236" s="3"/>
      <c r="B1236" s="4"/>
      <c r="C1236" s="54"/>
      <c r="D1236" s="51"/>
      <c r="E1236" s="3"/>
      <c r="P1236" s="4"/>
    </row>
    <row r="1237" spans="1:16" x14ac:dyDescent="0.2">
      <c r="A1237" s="3"/>
      <c r="B1237" s="4"/>
      <c r="C1237" s="54"/>
      <c r="D1237" s="51"/>
      <c r="E1237" s="3"/>
      <c r="P1237" s="4"/>
    </row>
    <row r="1238" spans="1:16" x14ac:dyDescent="0.2">
      <c r="A1238" s="3"/>
      <c r="B1238" s="4"/>
      <c r="C1238" s="54"/>
      <c r="D1238" s="51"/>
      <c r="E1238" s="3"/>
      <c r="P1238" s="4"/>
    </row>
    <row r="1239" spans="1:16" x14ac:dyDescent="0.2">
      <c r="A1239" s="3"/>
      <c r="B1239" s="4"/>
      <c r="C1239" s="54"/>
      <c r="D1239" s="51"/>
      <c r="E1239" s="3"/>
      <c r="P1239" s="4"/>
    </row>
    <row r="1240" spans="1:16" x14ac:dyDescent="0.2">
      <c r="A1240" s="3"/>
      <c r="B1240" s="4"/>
      <c r="C1240" s="54"/>
      <c r="D1240" s="51"/>
      <c r="E1240" s="3"/>
      <c r="P1240" s="4"/>
    </row>
    <row r="1241" spans="1:16" x14ac:dyDescent="0.2">
      <c r="A1241" s="3"/>
      <c r="B1241" s="4"/>
      <c r="C1241" s="54"/>
      <c r="D1241" s="51"/>
      <c r="E1241" s="3"/>
      <c r="P1241" s="4"/>
    </row>
    <row r="1242" spans="1:16" x14ac:dyDescent="0.2">
      <c r="A1242" s="3"/>
      <c r="B1242" s="4"/>
      <c r="C1242" s="54"/>
      <c r="D1242" s="51"/>
      <c r="E1242" s="3"/>
      <c r="P1242" s="4"/>
    </row>
    <row r="1243" spans="1:16" x14ac:dyDescent="0.2">
      <c r="A1243" s="3"/>
      <c r="B1243" s="4"/>
      <c r="C1243" s="54"/>
      <c r="D1243" s="51"/>
      <c r="E1243" s="3"/>
      <c r="P1243" s="4"/>
    </row>
    <row r="1244" spans="1:16" x14ac:dyDescent="0.2">
      <c r="A1244" s="3"/>
      <c r="B1244" s="4"/>
      <c r="C1244" s="54"/>
      <c r="D1244" s="51"/>
      <c r="E1244" s="3"/>
      <c r="P1244" s="4"/>
    </row>
    <row r="1245" spans="1:16" x14ac:dyDescent="0.2">
      <c r="A1245" s="3"/>
      <c r="B1245" s="4"/>
      <c r="C1245" s="54"/>
      <c r="D1245" s="51"/>
      <c r="E1245" s="3"/>
      <c r="P1245" s="4"/>
    </row>
    <row r="1246" spans="1:16" x14ac:dyDescent="0.2">
      <c r="A1246" s="3"/>
      <c r="B1246" s="4"/>
      <c r="C1246" s="54"/>
      <c r="D1246" s="51"/>
      <c r="E1246" s="3"/>
      <c r="P1246" s="4"/>
    </row>
    <row r="1247" spans="1:16" x14ac:dyDescent="0.2">
      <c r="A1247" s="3"/>
      <c r="B1247" s="4"/>
      <c r="C1247" s="54"/>
      <c r="D1247" s="51"/>
      <c r="E1247" s="3"/>
      <c r="P1247" s="4"/>
    </row>
    <row r="1248" spans="1:16" x14ac:dyDescent="0.2">
      <c r="A1248" s="3"/>
      <c r="B1248" s="4"/>
      <c r="C1248" s="54"/>
      <c r="D1248" s="51"/>
      <c r="E1248" s="3"/>
      <c r="P1248" s="4"/>
    </row>
    <row r="1249" spans="1:16" x14ac:dyDescent="0.2">
      <c r="A1249" s="3"/>
      <c r="B1249" s="4"/>
      <c r="C1249" s="54"/>
      <c r="D1249" s="51"/>
      <c r="E1249" s="3"/>
      <c r="P1249" s="4"/>
    </row>
    <row r="1250" spans="1:16" x14ac:dyDescent="0.2">
      <c r="A1250" s="3"/>
      <c r="B1250" s="4"/>
      <c r="C1250" s="54"/>
      <c r="D1250" s="51"/>
      <c r="E1250" s="3"/>
      <c r="P1250" s="4"/>
    </row>
    <row r="1251" spans="1:16" x14ac:dyDescent="0.2">
      <c r="A1251" s="3"/>
      <c r="B1251" s="4"/>
      <c r="C1251" s="54"/>
      <c r="D1251" s="51"/>
      <c r="E1251" s="3"/>
      <c r="P1251" s="4"/>
    </row>
    <row r="1252" spans="1:16" x14ac:dyDescent="0.2">
      <c r="A1252" s="3"/>
      <c r="B1252" s="4"/>
      <c r="C1252" s="54"/>
      <c r="D1252" s="51"/>
      <c r="E1252" s="3"/>
      <c r="P1252" s="4"/>
    </row>
    <row r="1253" spans="1:16" x14ac:dyDescent="0.2">
      <c r="A1253" s="3"/>
      <c r="B1253" s="4"/>
      <c r="C1253" s="54"/>
      <c r="D1253" s="51"/>
      <c r="E1253" s="3"/>
      <c r="P1253" s="4"/>
    </row>
    <row r="1254" spans="1:16" x14ac:dyDescent="0.2">
      <c r="A1254" s="3"/>
      <c r="B1254" s="4"/>
      <c r="C1254" s="54"/>
      <c r="D1254" s="51"/>
      <c r="E1254" s="3"/>
      <c r="P1254" s="4"/>
    </row>
    <row r="1255" spans="1:16" x14ac:dyDescent="0.2">
      <c r="A1255" s="3"/>
      <c r="B1255" s="4"/>
      <c r="C1255" s="54"/>
      <c r="D1255" s="51"/>
      <c r="E1255" s="3"/>
      <c r="P1255" s="4"/>
    </row>
    <row r="1256" spans="1:16" x14ac:dyDescent="0.2">
      <c r="A1256" s="3"/>
      <c r="B1256" s="4"/>
      <c r="C1256" s="54"/>
      <c r="D1256" s="51"/>
      <c r="E1256" s="3"/>
      <c r="P1256" s="4"/>
    </row>
    <row r="1257" spans="1:16" x14ac:dyDescent="0.2">
      <c r="A1257" s="3"/>
      <c r="B1257" s="4"/>
      <c r="C1257" s="54"/>
      <c r="D1257" s="51"/>
      <c r="E1257" s="3"/>
      <c r="P1257" s="4"/>
    </row>
    <row r="1258" spans="1:16" x14ac:dyDescent="0.2">
      <c r="A1258" s="3"/>
      <c r="B1258" s="4"/>
      <c r="C1258" s="54"/>
      <c r="D1258" s="51"/>
      <c r="E1258" s="3"/>
      <c r="P1258" s="4"/>
    </row>
    <row r="1259" spans="1:16" x14ac:dyDescent="0.2">
      <c r="A1259" s="3"/>
      <c r="B1259" s="4"/>
      <c r="C1259" s="54"/>
      <c r="D1259" s="51"/>
      <c r="E1259" s="3"/>
      <c r="P1259" s="4"/>
    </row>
    <row r="1260" spans="1:16" x14ac:dyDescent="0.2">
      <c r="A1260" s="3"/>
      <c r="B1260" s="4"/>
      <c r="C1260" s="54"/>
      <c r="D1260" s="51"/>
      <c r="E1260" s="3"/>
      <c r="P1260" s="4"/>
    </row>
    <row r="1261" spans="1:16" x14ac:dyDescent="0.2">
      <c r="A1261" s="3"/>
      <c r="B1261" s="4"/>
      <c r="C1261" s="54"/>
      <c r="D1261" s="51"/>
      <c r="E1261" s="3"/>
      <c r="P1261" s="4"/>
    </row>
    <row r="1262" spans="1:16" x14ac:dyDescent="0.2">
      <c r="A1262" s="3"/>
      <c r="B1262" s="4"/>
      <c r="C1262" s="54"/>
      <c r="D1262" s="51"/>
      <c r="E1262" s="3"/>
      <c r="P1262" s="4"/>
    </row>
    <row r="1263" spans="1:16" x14ac:dyDescent="0.2">
      <c r="A1263" s="3"/>
      <c r="B1263" s="4"/>
      <c r="C1263" s="54"/>
      <c r="D1263" s="51"/>
      <c r="E1263" s="3"/>
      <c r="P1263" s="4"/>
    </row>
    <row r="1264" spans="1:16" x14ac:dyDescent="0.2">
      <c r="A1264" s="3"/>
      <c r="B1264" s="4"/>
      <c r="C1264" s="54"/>
      <c r="D1264" s="51"/>
      <c r="E1264" s="3"/>
      <c r="P1264" s="4"/>
    </row>
    <row r="1265" spans="1:16" x14ac:dyDescent="0.2">
      <c r="A1265" s="3"/>
      <c r="B1265" s="4"/>
      <c r="C1265" s="54"/>
      <c r="D1265" s="51"/>
      <c r="E1265" s="3"/>
      <c r="P1265" s="4"/>
    </row>
    <row r="1266" spans="1:16" x14ac:dyDescent="0.2">
      <c r="A1266" s="3"/>
      <c r="B1266" s="4"/>
      <c r="C1266" s="54"/>
      <c r="D1266" s="51"/>
      <c r="E1266" s="3"/>
      <c r="P1266" s="4"/>
    </row>
    <row r="1267" spans="1:16" x14ac:dyDescent="0.2">
      <c r="A1267" s="3"/>
      <c r="B1267" s="4"/>
      <c r="C1267" s="54"/>
      <c r="D1267" s="51"/>
      <c r="E1267" s="3"/>
      <c r="P1267" s="4"/>
    </row>
    <row r="1268" spans="1:16" x14ac:dyDescent="0.2">
      <c r="A1268" s="3"/>
      <c r="B1268" s="4"/>
      <c r="C1268" s="54"/>
      <c r="D1268" s="51"/>
      <c r="E1268" s="3"/>
      <c r="P1268" s="4"/>
    </row>
    <row r="1269" spans="1:16" x14ac:dyDescent="0.2">
      <c r="A1269" s="3"/>
      <c r="B1269" s="4"/>
      <c r="C1269" s="54"/>
      <c r="D1269" s="51"/>
      <c r="E1269" s="3"/>
      <c r="P1269" s="4"/>
    </row>
    <row r="1270" spans="1:16" x14ac:dyDescent="0.2">
      <c r="A1270" s="3"/>
      <c r="B1270" s="4"/>
      <c r="C1270" s="54"/>
      <c r="D1270" s="51"/>
      <c r="E1270" s="3"/>
      <c r="P1270" s="4"/>
    </row>
    <row r="1271" spans="1:16" x14ac:dyDescent="0.2">
      <c r="A1271" s="3"/>
      <c r="B1271" s="4"/>
      <c r="C1271" s="54"/>
      <c r="D1271" s="51"/>
      <c r="E1271" s="3"/>
      <c r="P1271" s="4"/>
    </row>
    <row r="1272" spans="1:16" x14ac:dyDescent="0.2">
      <c r="A1272" s="3"/>
      <c r="B1272" s="4"/>
      <c r="C1272" s="54"/>
      <c r="D1272" s="51"/>
      <c r="E1272" s="3"/>
      <c r="P1272" s="4"/>
    </row>
    <row r="1273" spans="1:16" x14ac:dyDescent="0.2">
      <c r="A1273" s="3"/>
      <c r="B1273" s="4"/>
      <c r="C1273" s="54"/>
      <c r="D1273" s="51"/>
      <c r="E1273" s="3"/>
      <c r="P1273" s="4"/>
    </row>
    <row r="1274" spans="1:16" x14ac:dyDescent="0.2">
      <c r="A1274" s="3"/>
      <c r="B1274" s="4"/>
      <c r="C1274" s="54"/>
      <c r="D1274" s="51"/>
      <c r="E1274" s="3"/>
      <c r="P1274" s="4"/>
    </row>
    <row r="1275" spans="1:16" x14ac:dyDescent="0.2">
      <c r="A1275" s="3"/>
      <c r="B1275" s="4"/>
      <c r="C1275" s="54"/>
      <c r="D1275" s="51"/>
      <c r="E1275" s="3"/>
      <c r="P1275" s="4"/>
    </row>
    <row r="1276" spans="1:16" x14ac:dyDescent="0.2">
      <c r="A1276" s="3"/>
      <c r="B1276" s="4"/>
      <c r="C1276" s="54"/>
      <c r="D1276" s="51"/>
      <c r="E1276" s="3"/>
      <c r="P1276" s="4"/>
    </row>
    <row r="1277" spans="1:16" x14ac:dyDescent="0.2">
      <c r="A1277" s="3"/>
      <c r="B1277" s="4"/>
      <c r="C1277" s="54"/>
      <c r="D1277" s="51"/>
      <c r="E1277" s="3"/>
      <c r="P1277" s="4"/>
    </row>
    <row r="1278" spans="1:16" x14ac:dyDescent="0.2">
      <c r="A1278" s="3"/>
      <c r="B1278" s="4"/>
      <c r="C1278" s="54"/>
      <c r="D1278" s="51"/>
      <c r="E1278" s="3"/>
      <c r="P1278" s="4"/>
    </row>
    <row r="1279" spans="1:16" x14ac:dyDescent="0.2">
      <c r="A1279" s="3"/>
      <c r="B1279" s="4"/>
      <c r="C1279" s="54"/>
      <c r="D1279" s="51"/>
      <c r="E1279" s="3"/>
      <c r="P1279" s="4"/>
    </row>
    <row r="1280" spans="1:16" x14ac:dyDescent="0.2">
      <c r="A1280" s="3"/>
      <c r="B1280" s="4"/>
      <c r="C1280" s="54"/>
      <c r="D1280" s="51"/>
      <c r="E1280" s="3"/>
      <c r="P1280" s="4"/>
    </row>
    <row r="1281" spans="1:16" x14ac:dyDescent="0.2">
      <c r="A1281" s="3"/>
      <c r="B1281" s="4"/>
      <c r="C1281" s="54"/>
      <c r="D1281" s="51"/>
      <c r="E1281" s="3"/>
      <c r="P1281" s="4"/>
    </row>
    <row r="1282" spans="1:16" x14ac:dyDescent="0.2">
      <c r="A1282" s="3"/>
      <c r="B1282" s="4"/>
      <c r="C1282" s="54"/>
      <c r="D1282" s="51"/>
      <c r="E1282" s="3"/>
      <c r="P1282" s="4"/>
    </row>
    <row r="1283" spans="1:16" x14ac:dyDescent="0.2">
      <c r="A1283" s="3"/>
      <c r="B1283" s="4"/>
      <c r="C1283" s="54"/>
      <c r="D1283" s="51"/>
      <c r="E1283" s="3"/>
      <c r="P1283" s="4"/>
    </row>
    <row r="1284" spans="1:16" x14ac:dyDescent="0.2">
      <c r="A1284" s="3"/>
      <c r="B1284" s="4"/>
      <c r="C1284" s="54"/>
      <c r="D1284" s="51"/>
      <c r="E1284" s="3"/>
      <c r="P1284" s="4"/>
    </row>
    <row r="1285" spans="1:16" x14ac:dyDescent="0.2">
      <c r="A1285" s="3"/>
      <c r="B1285" s="4"/>
      <c r="C1285" s="54"/>
      <c r="D1285" s="51"/>
      <c r="E1285" s="3"/>
      <c r="P1285" s="4"/>
    </row>
    <row r="1286" spans="1:16" x14ac:dyDescent="0.2">
      <c r="A1286" s="3"/>
      <c r="B1286" s="4"/>
      <c r="C1286" s="54"/>
      <c r="D1286" s="51"/>
      <c r="E1286" s="3"/>
      <c r="P1286" s="4"/>
    </row>
    <row r="1287" spans="1:16" x14ac:dyDescent="0.2">
      <c r="A1287" s="3"/>
      <c r="B1287" s="4"/>
      <c r="C1287" s="54"/>
      <c r="D1287" s="51"/>
      <c r="E1287" s="3"/>
      <c r="P1287" s="4"/>
    </row>
    <row r="1288" spans="1:16" x14ac:dyDescent="0.2">
      <c r="A1288" s="3"/>
      <c r="B1288" s="4"/>
      <c r="C1288" s="54"/>
      <c r="D1288" s="51"/>
      <c r="E1288" s="3"/>
      <c r="P1288" s="4"/>
    </row>
    <row r="1289" spans="1:16" x14ac:dyDescent="0.2">
      <c r="A1289" s="3"/>
      <c r="B1289" s="4"/>
      <c r="C1289" s="54"/>
      <c r="D1289" s="51"/>
      <c r="E1289" s="3"/>
      <c r="P1289" s="4"/>
    </row>
    <row r="1290" spans="1:16" x14ac:dyDescent="0.2">
      <c r="A1290" s="3"/>
      <c r="B1290" s="4"/>
      <c r="C1290" s="54"/>
      <c r="D1290" s="51"/>
      <c r="E1290" s="3"/>
      <c r="P1290" s="4"/>
    </row>
    <row r="1291" spans="1:16" x14ac:dyDescent="0.2">
      <c r="A1291" s="3"/>
      <c r="B1291" s="4"/>
      <c r="C1291" s="54"/>
      <c r="D1291" s="51"/>
      <c r="E1291" s="3"/>
      <c r="P1291" s="4"/>
    </row>
    <row r="1292" spans="1:16" x14ac:dyDescent="0.2">
      <c r="A1292" s="3"/>
      <c r="B1292" s="4"/>
      <c r="C1292" s="54"/>
      <c r="D1292" s="51"/>
      <c r="E1292" s="3"/>
      <c r="P1292" s="4"/>
    </row>
    <row r="1293" spans="1:16" x14ac:dyDescent="0.2">
      <c r="A1293" s="3"/>
      <c r="B1293" s="4"/>
      <c r="C1293" s="54"/>
      <c r="D1293" s="51"/>
      <c r="E1293" s="3"/>
      <c r="P1293" s="4"/>
    </row>
    <row r="1294" spans="1:16" x14ac:dyDescent="0.2">
      <c r="A1294" s="3"/>
      <c r="B1294" s="4"/>
      <c r="C1294" s="54"/>
      <c r="D1294" s="51"/>
      <c r="E1294" s="3"/>
      <c r="P1294" s="4"/>
    </row>
    <row r="1295" spans="1:16" x14ac:dyDescent="0.2">
      <c r="A1295" s="3"/>
      <c r="B1295" s="4"/>
      <c r="C1295" s="54"/>
      <c r="D1295" s="51"/>
      <c r="E1295" s="3"/>
      <c r="P1295" s="4"/>
    </row>
    <row r="1296" spans="1:16" x14ac:dyDescent="0.2">
      <c r="A1296" s="3"/>
      <c r="B1296" s="4"/>
      <c r="C1296" s="54"/>
      <c r="D1296" s="51"/>
      <c r="E1296" s="3"/>
      <c r="P1296" s="4"/>
    </row>
    <row r="1297" spans="1:16" x14ac:dyDescent="0.2">
      <c r="A1297" s="3"/>
      <c r="B1297" s="4"/>
      <c r="C1297" s="54"/>
      <c r="D1297" s="51"/>
      <c r="E1297" s="3"/>
      <c r="P1297" s="4"/>
    </row>
    <row r="1298" spans="1:16" x14ac:dyDescent="0.2">
      <c r="A1298" s="3"/>
      <c r="B1298" s="4"/>
      <c r="C1298" s="54"/>
      <c r="D1298" s="51"/>
      <c r="E1298" s="3"/>
      <c r="P1298" s="4"/>
    </row>
    <row r="1299" spans="1:16" x14ac:dyDescent="0.2">
      <c r="A1299" s="3"/>
      <c r="B1299" s="4"/>
      <c r="C1299" s="54"/>
      <c r="D1299" s="51"/>
      <c r="E1299" s="3"/>
      <c r="P1299" s="4"/>
    </row>
    <row r="1300" spans="1:16" x14ac:dyDescent="0.2">
      <c r="A1300" s="3"/>
      <c r="B1300" s="4"/>
      <c r="C1300" s="54"/>
      <c r="D1300" s="51"/>
      <c r="E1300" s="3"/>
      <c r="P1300" s="4"/>
    </row>
    <row r="1301" spans="1:16" x14ac:dyDescent="0.2">
      <c r="A1301" s="3"/>
      <c r="B1301" s="4"/>
      <c r="C1301" s="54"/>
      <c r="D1301" s="51"/>
      <c r="E1301" s="3"/>
      <c r="P1301" s="4"/>
    </row>
    <row r="1302" spans="1:16" x14ac:dyDescent="0.2">
      <c r="A1302" s="3"/>
      <c r="B1302" s="4"/>
      <c r="C1302" s="54"/>
      <c r="D1302" s="51"/>
      <c r="E1302" s="3"/>
      <c r="P1302" s="4"/>
    </row>
    <row r="1303" spans="1:16" x14ac:dyDescent="0.2">
      <c r="A1303" s="3"/>
      <c r="B1303" s="4"/>
      <c r="C1303" s="54"/>
      <c r="D1303" s="51"/>
      <c r="E1303" s="3"/>
      <c r="P1303" s="4"/>
    </row>
    <row r="1304" spans="1:16" x14ac:dyDescent="0.2">
      <c r="A1304" s="3"/>
      <c r="B1304" s="4"/>
      <c r="C1304" s="54"/>
      <c r="D1304" s="51"/>
      <c r="E1304" s="3"/>
      <c r="P1304" s="4"/>
    </row>
    <row r="1305" spans="1:16" x14ac:dyDescent="0.2">
      <c r="A1305" s="3"/>
      <c r="B1305" s="4"/>
      <c r="C1305" s="54"/>
      <c r="D1305" s="51"/>
      <c r="E1305" s="3"/>
      <c r="P1305" s="4"/>
    </row>
    <row r="1306" spans="1:16" x14ac:dyDescent="0.2">
      <c r="A1306" s="3"/>
      <c r="B1306" s="4"/>
      <c r="C1306" s="54"/>
      <c r="D1306" s="51"/>
      <c r="E1306" s="3"/>
      <c r="P1306" s="4"/>
    </row>
    <row r="1307" spans="1:16" x14ac:dyDescent="0.2">
      <c r="A1307" s="3"/>
      <c r="B1307" s="4"/>
      <c r="C1307" s="54"/>
      <c r="D1307" s="51"/>
      <c r="E1307" s="3"/>
      <c r="P1307" s="4"/>
    </row>
    <row r="1308" spans="1:16" x14ac:dyDescent="0.2">
      <c r="A1308" s="3"/>
      <c r="B1308" s="4"/>
      <c r="C1308" s="54"/>
      <c r="D1308" s="51"/>
      <c r="E1308" s="3"/>
      <c r="P1308" s="4"/>
    </row>
    <row r="1309" spans="1:16" x14ac:dyDescent="0.2">
      <c r="A1309" s="3"/>
      <c r="B1309" s="4"/>
      <c r="C1309" s="54"/>
      <c r="D1309" s="51"/>
      <c r="E1309" s="3"/>
      <c r="P1309" s="4"/>
    </row>
    <row r="1310" spans="1:16" x14ac:dyDescent="0.2">
      <c r="A1310" s="3"/>
      <c r="B1310" s="4"/>
      <c r="C1310" s="54"/>
      <c r="D1310" s="51"/>
      <c r="E1310" s="3"/>
      <c r="P1310" s="4"/>
    </row>
    <row r="1311" spans="1:16" x14ac:dyDescent="0.2">
      <c r="A1311" s="3"/>
      <c r="B1311" s="4"/>
      <c r="C1311" s="54"/>
      <c r="D1311" s="51"/>
      <c r="E1311" s="3"/>
      <c r="P1311" s="4"/>
    </row>
    <row r="1312" spans="1:16" x14ac:dyDescent="0.2">
      <c r="A1312" s="3"/>
      <c r="B1312" s="4"/>
      <c r="C1312" s="54"/>
      <c r="D1312" s="51"/>
      <c r="E1312" s="3"/>
      <c r="P1312" s="4"/>
    </row>
    <row r="1313" spans="1:16" x14ac:dyDescent="0.2">
      <c r="A1313" s="3"/>
      <c r="B1313" s="4"/>
      <c r="C1313" s="54"/>
      <c r="D1313" s="51"/>
      <c r="E1313" s="3"/>
      <c r="P1313" s="4"/>
    </row>
    <row r="1314" spans="1:16" x14ac:dyDescent="0.2">
      <c r="A1314" s="3"/>
      <c r="B1314" s="4"/>
      <c r="C1314" s="54"/>
      <c r="D1314" s="51"/>
      <c r="E1314" s="3"/>
      <c r="P1314" s="4"/>
    </row>
    <row r="1315" spans="1:16" x14ac:dyDescent="0.2">
      <c r="A1315" s="3"/>
      <c r="B1315" s="4"/>
      <c r="C1315" s="54"/>
      <c r="D1315" s="51"/>
      <c r="E1315" s="3"/>
      <c r="P1315" s="4"/>
    </row>
    <row r="1316" spans="1:16" x14ac:dyDescent="0.2">
      <c r="A1316" s="3"/>
      <c r="B1316" s="4"/>
      <c r="C1316" s="54"/>
      <c r="D1316" s="51"/>
      <c r="E1316" s="3"/>
      <c r="P1316" s="4"/>
    </row>
    <row r="1317" spans="1:16" x14ac:dyDescent="0.2">
      <c r="A1317" s="3"/>
      <c r="B1317" s="4"/>
      <c r="C1317" s="54"/>
      <c r="D1317" s="51"/>
      <c r="E1317" s="3"/>
      <c r="P1317" s="4"/>
    </row>
    <row r="1318" spans="1:16" x14ac:dyDescent="0.2">
      <c r="A1318" s="3"/>
      <c r="B1318" s="4"/>
      <c r="C1318" s="54"/>
      <c r="D1318" s="51"/>
      <c r="E1318" s="3"/>
      <c r="P1318" s="4"/>
    </row>
    <row r="1319" spans="1:16" x14ac:dyDescent="0.2">
      <c r="A1319" s="3"/>
      <c r="B1319" s="4"/>
      <c r="C1319" s="54"/>
      <c r="D1319" s="51"/>
      <c r="E1319" s="3"/>
      <c r="P1319" s="4"/>
    </row>
    <row r="1320" spans="1:16" x14ac:dyDescent="0.2">
      <c r="A1320" s="3"/>
      <c r="B1320" s="4"/>
      <c r="C1320" s="54"/>
      <c r="D1320" s="51"/>
      <c r="E1320" s="3"/>
      <c r="P1320" s="4"/>
    </row>
    <row r="1321" spans="1:16" x14ac:dyDescent="0.2">
      <c r="A1321" s="3"/>
      <c r="B1321" s="4"/>
      <c r="C1321" s="54"/>
      <c r="D1321" s="51"/>
      <c r="E1321" s="3"/>
      <c r="P1321" s="4"/>
    </row>
    <row r="1322" spans="1:16" x14ac:dyDescent="0.2">
      <c r="A1322" s="3"/>
      <c r="B1322" s="4"/>
      <c r="C1322" s="54"/>
      <c r="D1322" s="51"/>
      <c r="E1322" s="3"/>
      <c r="P1322" s="4"/>
    </row>
    <row r="1323" spans="1:16" x14ac:dyDescent="0.2">
      <c r="A1323" s="3"/>
      <c r="B1323" s="4"/>
      <c r="C1323" s="54"/>
      <c r="D1323" s="51"/>
      <c r="E1323" s="3"/>
      <c r="P1323" s="4"/>
    </row>
    <row r="1324" spans="1:16" x14ac:dyDescent="0.2">
      <c r="A1324" s="3"/>
      <c r="B1324" s="4"/>
      <c r="C1324" s="54"/>
      <c r="D1324" s="51"/>
      <c r="E1324" s="3"/>
      <c r="P1324" s="4"/>
    </row>
    <row r="1325" spans="1:16" x14ac:dyDescent="0.2">
      <c r="A1325" s="3"/>
      <c r="B1325" s="4"/>
      <c r="C1325" s="54"/>
      <c r="D1325" s="51"/>
      <c r="E1325" s="3"/>
      <c r="P1325" s="4"/>
    </row>
    <row r="1326" spans="1:16" x14ac:dyDescent="0.2">
      <c r="A1326" s="3"/>
      <c r="B1326" s="4"/>
      <c r="C1326" s="54"/>
      <c r="D1326" s="51"/>
      <c r="E1326" s="3"/>
      <c r="P1326" s="4"/>
    </row>
    <row r="1327" spans="1:16" x14ac:dyDescent="0.2">
      <c r="A1327" s="3"/>
      <c r="B1327" s="4"/>
      <c r="C1327" s="54"/>
      <c r="D1327" s="51"/>
      <c r="E1327" s="3"/>
      <c r="P1327" s="4"/>
    </row>
    <row r="1328" spans="1:16" x14ac:dyDescent="0.2">
      <c r="A1328" s="3"/>
      <c r="B1328" s="4"/>
      <c r="C1328" s="54"/>
      <c r="D1328" s="51"/>
      <c r="E1328" s="3"/>
      <c r="P1328" s="4"/>
    </row>
    <row r="1329" spans="1:16" x14ac:dyDescent="0.2">
      <c r="A1329" s="3"/>
      <c r="B1329" s="4"/>
      <c r="C1329" s="54"/>
      <c r="D1329" s="51"/>
      <c r="E1329" s="3"/>
      <c r="P1329" s="4"/>
    </row>
    <row r="1330" spans="1:16" x14ac:dyDescent="0.2">
      <c r="A1330" s="3"/>
      <c r="B1330" s="4"/>
      <c r="C1330" s="54"/>
      <c r="D1330" s="51"/>
      <c r="E1330" s="3"/>
      <c r="P1330" s="4"/>
    </row>
    <row r="1331" spans="1:16" x14ac:dyDescent="0.2">
      <c r="A1331" s="3"/>
      <c r="B1331" s="4"/>
      <c r="C1331" s="54"/>
      <c r="D1331" s="51"/>
      <c r="E1331" s="3"/>
      <c r="P1331" s="4"/>
    </row>
    <row r="1332" spans="1:16" x14ac:dyDescent="0.2">
      <c r="A1332" s="3"/>
      <c r="B1332" s="4"/>
      <c r="C1332" s="54"/>
      <c r="D1332" s="51"/>
      <c r="E1332" s="3"/>
      <c r="P1332" s="4"/>
    </row>
    <row r="1333" spans="1:16" x14ac:dyDescent="0.2">
      <c r="A1333" s="3"/>
      <c r="B1333" s="4"/>
      <c r="C1333" s="54"/>
      <c r="D1333" s="51"/>
      <c r="E1333" s="3"/>
      <c r="P1333" s="4"/>
    </row>
    <row r="1334" spans="1:16" x14ac:dyDescent="0.2">
      <c r="A1334" s="3"/>
      <c r="B1334" s="4"/>
      <c r="C1334" s="54"/>
      <c r="D1334" s="51"/>
      <c r="E1334" s="3"/>
      <c r="P1334" s="4"/>
    </row>
    <row r="1335" spans="1:16" x14ac:dyDescent="0.2">
      <c r="A1335" s="3"/>
      <c r="B1335" s="4"/>
      <c r="C1335" s="54"/>
      <c r="D1335" s="51"/>
      <c r="E1335" s="3"/>
      <c r="P1335" s="4"/>
    </row>
    <row r="1336" spans="1:16" x14ac:dyDescent="0.2">
      <c r="A1336" s="3"/>
      <c r="B1336" s="4"/>
      <c r="C1336" s="54"/>
      <c r="D1336" s="51"/>
      <c r="E1336" s="3"/>
      <c r="P1336" s="4"/>
    </row>
    <row r="1337" spans="1:16" x14ac:dyDescent="0.2">
      <c r="A1337" s="3"/>
      <c r="B1337" s="4"/>
      <c r="C1337" s="54"/>
      <c r="D1337" s="51"/>
      <c r="E1337" s="3"/>
      <c r="P1337" s="4"/>
    </row>
    <row r="1338" spans="1:16" x14ac:dyDescent="0.2">
      <c r="A1338" s="3"/>
      <c r="B1338" s="4"/>
      <c r="C1338" s="54"/>
      <c r="D1338" s="51"/>
      <c r="E1338" s="3"/>
      <c r="P1338" s="4"/>
    </row>
    <row r="1339" spans="1:16" x14ac:dyDescent="0.2">
      <c r="A1339" s="3"/>
      <c r="B1339" s="4"/>
      <c r="C1339" s="54"/>
      <c r="D1339" s="51"/>
      <c r="E1339" s="3"/>
      <c r="P1339" s="4"/>
    </row>
    <row r="1340" spans="1:16" x14ac:dyDescent="0.2">
      <c r="A1340" s="3"/>
      <c r="B1340" s="4"/>
      <c r="C1340" s="54"/>
      <c r="D1340" s="51"/>
      <c r="E1340" s="3"/>
      <c r="P1340" s="4"/>
    </row>
    <row r="1341" spans="1:16" x14ac:dyDescent="0.2">
      <c r="A1341" s="3"/>
      <c r="B1341" s="4"/>
      <c r="C1341" s="54"/>
      <c r="D1341" s="51"/>
      <c r="E1341" s="3"/>
      <c r="P1341" s="4"/>
    </row>
    <row r="1342" spans="1:16" x14ac:dyDescent="0.2">
      <c r="A1342" s="3"/>
      <c r="B1342" s="4"/>
      <c r="C1342" s="54"/>
      <c r="D1342" s="51"/>
      <c r="E1342" s="3"/>
      <c r="P1342" s="4"/>
    </row>
    <row r="1343" spans="1:16" x14ac:dyDescent="0.2">
      <c r="A1343" s="3"/>
      <c r="B1343" s="4"/>
      <c r="C1343" s="54"/>
      <c r="D1343" s="51"/>
      <c r="E1343" s="3"/>
      <c r="P1343" s="4"/>
    </row>
    <row r="1344" spans="1:16" x14ac:dyDescent="0.2">
      <c r="A1344" s="3"/>
      <c r="B1344" s="4"/>
      <c r="C1344" s="54"/>
      <c r="D1344" s="51"/>
      <c r="E1344" s="3"/>
      <c r="P1344" s="4"/>
    </row>
    <row r="1345" spans="1:16" x14ac:dyDescent="0.2">
      <c r="A1345" s="3"/>
      <c r="B1345" s="4"/>
      <c r="C1345" s="54"/>
      <c r="D1345" s="51"/>
      <c r="E1345" s="3"/>
      <c r="P1345" s="4"/>
    </row>
    <row r="1346" spans="1:16" x14ac:dyDescent="0.2">
      <c r="A1346" s="3"/>
      <c r="B1346" s="4"/>
      <c r="C1346" s="54"/>
      <c r="D1346" s="51"/>
      <c r="E1346" s="3"/>
      <c r="P1346" s="4"/>
    </row>
    <row r="1347" spans="1:16" x14ac:dyDescent="0.2">
      <c r="A1347" s="3"/>
      <c r="B1347" s="4"/>
      <c r="C1347" s="54"/>
      <c r="D1347" s="51"/>
      <c r="E1347" s="3"/>
      <c r="P1347" s="4"/>
    </row>
    <row r="1348" spans="1:16" x14ac:dyDescent="0.2">
      <c r="A1348" s="3"/>
      <c r="B1348" s="4"/>
      <c r="C1348" s="54"/>
      <c r="D1348" s="51"/>
      <c r="E1348" s="3"/>
      <c r="P1348" s="4"/>
    </row>
    <row r="1349" spans="1:16" x14ac:dyDescent="0.2">
      <c r="A1349" s="3"/>
      <c r="B1349" s="4"/>
      <c r="C1349" s="54"/>
      <c r="D1349" s="51"/>
      <c r="E1349" s="3"/>
      <c r="P1349" s="4"/>
    </row>
    <row r="1350" spans="1:16" x14ac:dyDescent="0.2">
      <c r="A1350" s="3"/>
      <c r="B1350" s="4"/>
      <c r="C1350" s="54"/>
      <c r="D1350" s="51"/>
      <c r="E1350" s="3"/>
      <c r="P1350" s="4"/>
    </row>
    <row r="1351" spans="1:16" x14ac:dyDescent="0.2">
      <c r="A1351" s="3"/>
      <c r="B1351" s="4"/>
      <c r="C1351" s="54"/>
      <c r="D1351" s="51"/>
      <c r="E1351" s="3"/>
      <c r="P1351" s="4"/>
    </row>
    <row r="1352" spans="1:16" x14ac:dyDescent="0.2">
      <c r="A1352" s="3"/>
      <c r="B1352" s="4"/>
      <c r="C1352" s="54"/>
      <c r="D1352" s="51"/>
      <c r="E1352" s="3"/>
      <c r="P1352" s="4"/>
    </row>
    <row r="1353" spans="1:16" x14ac:dyDescent="0.2">
      <c r="A1353" s="3"/>
      <c r="B1353" s="4"/>
      <c r="C1353" s="54"/>
      <c r="D1353" s="51"/>
      <c r="E1353" s="3"/>
      <c r="P1353" s="4"/>
    </row>
    <row r="1354" spans="1:16" x14ac:dyDescent="0.2">
      <c r="A1354" s="3"/>
      <c r="B1354" s="4"/>
      <c r="C1354" s="54"/>
      <c r="D1354" s="51"/>
      <c r="E1354" s="3"/>
      <c r="P1354" s="4"/>
    </row>
    <row r="1355" spans="1:16" x14ac:dyDescent="0.2">
      <c r="A1355" s="3"/>
      <c r="B1355" s="4"/>
      <c r="C1355" s="54"/>
      <c r="D1355" s="51"/>
      <c r="E1355" s="3"/>
      <c r="P1355" s="4"/>
    </row>
    <row r="1356" spans="1:16" x14ac:dyDescent="0.2">
      <c r="A1356" s="3"/>
      <c r="B1356" s="4"/>
      <c r="C1356" s="54"/>
      <c r="D1356" s="51"/>
      <c r="E1356" s="3"/>
      <c r="P1356" s="4"/>
    </row>
    <row r="1357" spans="1:16" x14ac:dyDescent="0.2">
      <c r="A1357" s="3"/>
      <c r="B1357" s="4"/>
      <c r="C1357" s="54"/>
      <c r="D1357" s="51"/>
      <c r="E1357" s="3"/>
      <c r="P1357" s="4"/>
    </row>
    <row r="1358" spans="1:16" x14ac:dyDescent="0.2">
      <c r="A1358" s="3"/>
      <c r="B1358" s="4"/>
      <c r="C1358" s="54"/>
      <c r="D1358" s="51"/>
      <c r="E1358" s="3"/>
      <c r="P1358" s="4"/>
    </row>
    <row r="1359" spans="1:16" x14ac:dyDescent="0.2">
      <c r="A1359" s="3"/>
      <c r="B1359" s="4"/>
      <c r="C1359" s="54"/>
      <c r="D1359" s="51"/>
      <c r="E1359" s="3"/>
      <c r="P1359" s="4"/>
    </row>
    <row r="1360" spans="1:16" x14ac:dyDescent="0.2">
      <c r="A1360" s="3"/>
      <c r="B1360" s="4"/>
      <c r="C1360" s="54"/>
      <c r="D1360" s="51"/>
      <c r="E1360" s="3"/>
      <c r="P1360" s="4"/>
    </row>
    <row r="1361" spans="1:16" x14ac:dyDescent="0.2">
      <c r="A1361" s="3"/>
      <c r="B1361" s="4"/>
      <c r="C1361" s="54"/>
      <c r="D1361" s="51"/>
      <c r="E1361" s="3"/>
      <c r="P1361" s="4"/>
    </row>
    <row r="1362" spans="1:16" x14ac:dyDescent="0.2">
      <c r="A1362" s="3"/>
      <c r="B1362" s="4"/>
      <c r="C1362" s="54"/>
      <c r="D1362" s="51"/>
      <c r="E1362" s="3"/>
      <c r="P1362" s="4"/>
    </row>
    <row r="1363" spans="1:16" x14ac:dyDescent="0.2">
      <c r="A1363" s="3"/>
      <c r="B1363" s="4"/>
      <c r="C1363" s="54"/>
      <c r="D1363" s="51"/>
      <c r="E1363" s="3"/>
      <c r="P1363" s="4"/>
    </row>
    <row r="1364" spans="1:16" x14ac:dyDescent="0.2">
      <c r="A1364" s="3"/>
      <c r="B1364" s="4"/>
      <c r="C1364" s="54"/>
      <c r="D1364" s="51"/>
      <c r="E1364" s="3"/>
      <c r="P1364" s="4"/>
    </row>
    <row r="1365" spans="1:16" x14ac:dyDescent="0.2">
      <c r="A1365" s="3"/>
      <c r="B1365" s="4"/>
      <c r="C1365" s="54"/>
      <c r="D1365" s="51"/>
      <c r="E1365" s="3"/>
      <c r="P1365" s="4"/>
    </row>
    <row r="1366" spans="1:16" x14ac:dyDescent="0.2">
      <c r="A1366" s="3"/>
      <c r="B1366" s="4"/>
      <c r="C1366" s="54"/>
      <c r="D1366" s="51"/>
      <c r="E1366" s="3"/>
      <c r="P1366" s="4"/>
    </row>
    <row r="1367" spans="1:16" x14ac:dyDescent="0.2">
      <c r="A1367" s="3"/>
      <c r="B1367" s="4"/>
      <c r="C1367" s="54"/>
      <c r="D1367" s="51"/>
      <c r="E1367" s="3"/>
      <c r="P1367" s="4"/>
    </row>
    <row r="1368" spans="1:16" x14ac:dyDescent="0.2">
      <c r="A1368" s="3"/>
      <c r="B1368" s="4"/>
      <c r="C1368" s="54"/>
      <c r="D1368" s="51"/>
      <c r="E1368" s="3"/>
      <c r="P1368" s="4"/>
    </row>
    <row r="1369" spans="1:16" x14ac:dyDescent="0.2">
      <c r="A1369" s="3"/>
      <c r="B1369" s="4"/>
      <c r="C1369" s="54"/>
      <c r="D1369" s="51"/>
      <c r="E1369" s="3"/>
      <c r="P1369" s="4"/>
    </row>
    <row r="1370" spans="1:16" x14ac:dyDescent="0.2">
      <c r="A1370" s="3"/>
      <c r="B1370" s="4"/>
      <c r="C1370" s="54"/>
      <c r="D1370" s="51"/>
      <c r="E1370" s="3"/>
      <c r="P1370" s="4"/>
    </row>
    <row r="1371" spans="1:16" x14ac:dyDescent="0.2">
      <c r="A1371" s="3"/>
      <c r="B1371" s="4"/>
      <c r="C1371" s="54"/>
      <c r="D1371" s="51"/>
      <c r="E1371" s="3"/>
      <c r="P1371" s="4"/>
    </row>
    <row r="1372" spans="1:16" x14ac:dyDescent="0.2">
      <c r="A1372" s="3"/>
      <c r="B1372" s="4"/>
      <c r="C1372" s="54"/>
      <c r="D1372" s="51"/>
      <c r="E1372" s="3"/>
      <c r="P1372" s="4"/>
    </row>
    <row r="1373" spans="1:16" x14ac:dyDescent="0.2">
      <c r="A1373" s="3"/>
      <c r="B1373" s="4"/>
      <c r="C1373" s="54"/>
      <c r="D1373" s="51"/>
      <c r="E1373" s="3"/>
      <c r="P1373" s="4"/>
    </row>
    <row r="1374" spans="1:16" x14ac:dyDescent="0.2">
      <c r="A1374" s="3"/>
      <c r="B1374" s="4"/>
      <c r="C1374" s="54"/>
      <c r="D1374" s="51"/>
      <c r="E1374" s="3"/>
      <c r="P1374" s="4"/>
    </row>
    <row r="1375" spans="1:16" x14ac:dyDescent="0.2">
      <c r="A1375" s="3"/>
      <c r="B1375" s="4"/>
      <c r="C1375" s="54"/>
      <c r="D1375" s="51"/>
      <c r="E1375" s="3"/>
      <c r="P1375" s="4"/>
    </row>
    <row r="1376" spans="1:16" x14ac:dyDescent="0.2">
      <c r="A1376" s="3"/>
      <c r="B1376" s="4"/>
      <c r="C1376" s="54"/>
      <c r="D1376" s="51"/>
      <c r="E1376" s="3"/>
      <c r="P1376" s="4"/>
    </row>
    <row r="1377" spans="1:16" x14ac:dyDescent="0.2">
      <c r="A1377" s="3"/>
      <c r="B1377" s="4"/>
      <c r="C1377" s="54"/>
      <c r="D1377" s="51"/>
      <c r="E1377" s="3"/>
      <c r="P1377" s="4"/>
    </row>
    <row r="1378" spans="1:16" x14ac:dyDescent="0.2">
      <c r="A1378" s="3"/>
      <c r="B1378" s="4"/>
      <c r="C1378" s="54"/>
      <c r="D1378" s="51"/>
      <c r="E1378" s="3"/>
      <c r="P1378" s="4"/>
    </row>
    <row r="1379" spans="1:16" x14ac:dyDescent="0.2">
      <c r="A1379" s="3"/>
      <c r="B1379" s="4"/>
      <c r="C1379" s="54"/>
      <c r="D1379" s="51"/>
      <c r="E1379" s="3"/>
      <c r="P1379" s="4"/>
    </row>
    <row r="1380" spans="1:16" x14ac:dyDescent="0.2">
      <c r="A1380" s="3"/>
      <c r="B1380" s="4"/>
      <c r="C1380" s="54"/>
      <c r="D1380" s="51"/>
      <c r="E1380" s="3"/>
      <c r="P1380" s="4"/>
    </row>
    <row r="1381" spans="1:16" x14ac:dyDescent="0.2">
      <c r="A1381" s="3"/>
      <c r="B1381" s="4"/>
      <c r="C1381" s="54"/>
      <c r="D1381" s="51"/>
      <c r="E1381" s="3"/>
      <c r="P1381" s="4"/>
    </row>
    <row r="1382" spans="1:16" x14ac:dyDescent="0.2">
      <c r="A1382" s="3"/>
      <c r="B1382" s="4"/>
      <c r="C1382" s="54"/>
      <c r="D1382" s="51"/>
      <c r="E1382" s="3"/>
      <c r="P1382" s="4"/>
    </row>
    <row r="1383" spans="1:16" x14ac:dyDescent="0.2">
      <c r="A1383" s="3"/>
      <c r="B1383" s="4"/>
      <c r="C1383" s="54"/>
      <c r="D1383" s="51"/>
      <c r="E1383" s="3"/>
      <c r="P1383" s="4"/>
    </row>
    <row r="1384" spans="1:16" x14ac:dyDescent="0.2">
      <c r="A1384" s="3"/>
      <c r="B1384" s="4"/>
      <c r="C1384" s="54"/>
      <c r="D1384" s="51"/>
      <c r="E1384" s="3"/>
      <c r="P1384" s="4"/>
    </row>
    <row r="1385" spans="1:16" x14ac:dyDescent="0.2">
      <c r="A1385" s="3"/>
      <c r="B1385" s="4"/>
      <c r="C1385" s="54"/>
      <c r="D1385" s="51"/>
      <c r="E1385" s="3"/>
      <c r="P1385" s="4"/>
    </row>
    <row r="1386" spans="1:16" x14ac:dyDescent="0.2">
      <c r="A1386" s="3"/>
      <c r="B1386" s="4"/>
      <c r="C1386" s="54"/>
      <c r="D1386" s="51"/>
      <c r="E1386" s="3"/>
      <c r="P1386" s="4"/>
    </row>
    <row r="1387" spans="1:16" x14ac:dyDescent="0.2">
      <c r="A1387" s="3"/>
      <c r="B1387" s="4"/>
      <c r="C1387" s="54"/>
      <c r="D1387" s="51"/>
      <c r="E1387" s="3"/>
      <c r="P1387" s="4"/>
    </row>
    <row r="1388" spans="1:16" x14ac:dyDescent="0.2">
      <c r="A1388" s="3"/>
      <c r="B1388" s="4"/>
      <c r="C1388" s="54"/>
      <c r="D1388" s="51"/>
      <c r="E1388" s="3"/>
      <c r="P1388" s="4"/>
    </row>
    <row r="1389" spans="1:16" x14ac:dyDescent="0.2">
      <c r="A1389" s="3"/>
      <c r="B1389" s="4"/>
      <c r="C1389" s="54"/>
      <c r="D1389" s="51"/>
      <c r="E1389" s="3"/>
      <c r="P1389" s="4"/>
    </row>
    <row r="1390" spans="1:16" x14ac:dyDescent="0.2">
      <c r="A1390" s="3"/>
      <c r="B1390" s="4"/>
      <c r="C1390" s="54"/>
      <c r="D1390" s="51"/>
      <c r="E1390" s="3"/>
      <c r="P1390" s="4"/>
    </row>
    <row r="1391" spans="1:16" x14ac:dyDescent="0.2">
      <c r="A1391" s="3"/>
      <c r="B1391" s="4"/>
      <c r="C1391" s="54"/>
      <c r="D1391" s="51"/>
      <c r="E1391" s="3"/>
      <c r="P1391" s="4"/>
    </row>
    <row r="1392" spans="1:16" x14ac:dyDescent="0.2">
      <c r="A1392" s="3"/>
      <c r="B1392" s="4"/>
      <c r="C1392" s="54"/>
      <c r="D1392" s="51"/>
      <c r="E1392" s="3"/>
      <c r="P1392" s="4"/>
    </row>
    <row r="1393" spans="1:16" x14ac:dyDescent="0.2">
      <c r="A1393" s="3"/>
      <c r="B1393" s="4"/>
      <c r="C1393" s="54"/>
      <c r="D1393" s="51"/>
      <c r="E1393" s="3"/>
      <c r="P1393" s="4"/>
    </row>
    <row r="1394" spans="1:16" x14ac:dyDescent="0.2">
      <c r="A1394" s="3"/>
      <c r="B1394" s="4"/>
      <c r="C1394" s="54"/>
      <c r="D1394" s="51"/>
      <c r="E1394" s="3"/>
      <c r="P1394" s="4"/>
    </row>
    <row r="1395" spans="1:16" x14ac:dyDescent="0.2">
      <c r="A1395" s="3"/>
      <c r="B1395" s="4"/>
      <c r="C1395" s="54"/>
      <c r="D1395" s="51"/>
      <c r="E1395" s="3"/>
      <c r="P1395" s="4"/>
    </row>
    <row r="1396" spans="1:16" x14ac:dyDescent="0.2">
      <c r="A1396" s="3"/>
      <c r="B1396" s="4"/>
      <c r="C1396" s="54"/>
      <c r="D1396" s="51"/>
      <c r="E1396" s="3"/>
      <c r="P1396" s="4"/>
    </row>
    <row r="1397" spans="1:16" x14ac:dyDescent="0.2">
      <c r="A1397" s="3"/>
      <c r="B1397" s="4"/>
      <c r="C1397" s="54"/>
      <c r="D1397" s="51"/>
      <c r="E1397" s="3"/>
      <c r="P1397" s="4"/>
    </row>
    <row r="1398" spans="1:16" x14ac:dyDescent="0.2">
      <c r="A1398" s="3"/>
      <c r="B1398" s="4"/>
      <c r="C1398" s="54"/>
      <c r="D1398" s="51"/>
      <c r="E1398" s="3"/>
      <c r="P1398" s="4"/>
    </row>
    <row r="1399" spans="1:16" x14ac:dyDescent="0.2">
      <c r="A1399" s="3"/>
      <c r="B1399" s="4"/>
      <c r="C1399" s="54"/>
      <c r="D1399" s="51"/>
      <c r="E1399" s="3"/>
      <c r="P1399" s="4"/>
    </row>
    <row r="1400" spans="1:16" x14ac:dyDescent="0.2">
      <c r="A1400" s="3"/>
      <c r="B1400" s="4"/>
      <c r="C1400" s="54"/>
      <c r="D1400" s="51"/>
      <c r="E1400" s="3"/>
      <c r="P1400" s="4"/>
    </row>
    <row r="1401" spans="1:16" x14ac:dyDescent="0.2">
      <c r="A1401" s="3"/>
      <c r="B1401" s="4"/>
      <c r="C1401" s="54"/>
      <c r="D1401" s="51"/>
      <c r="E1401" s="3"/>
      <c r="P1401" s="4"/>
    </row>
    <row r="1402" spans="1:16" x14ac:dyDescent="0.2">
      <c r="A1402" s="3"/>
      <c r="B1402" s="4"/>
      <c r="C1402" s="54"/>
      <c r="D1402" s="51"/>
      <c r="E1402" s="3"/>
      <c r="P1402" s="4"/>
    </row>
    <row r="1403" spans="1:16" x14ac:dyDescent="0.2">
      <c r="A1403" s="3"/>
      <c r="B1403" s="4"/>
      <c r="C1403" s="54"/>
      <c r="D1403" s="51"/>
      <c r="E1403" s="3"/>
      <c r="P1403" s="4"/>
    </row>
    <row r="1404" spans="1:16" x14ac:dyDescent="0.2">
      <c r="A1404" s="3"/>
      <c r="B1404" s="4"/>
      <c r="C1404" s="54"/>
      <c r="D1404" s="51"/>
      <c r="E1404" s="3"/>
      <c r="P1404" s="4"/>
    </row>
    <row r="1405" spans="1:16" x14ac:dyDescent="0.2">
      <c r="A1405" s="3"/>
      <c r="B1405" s="4"/>
      <c r="C1405" s="54"/>
      <c r="D1405" s="51"/>
      <c r="E1405" s="3"/>
      <c r="P1405" s="4"/>
    </row>
    <row r="1406" spans="1:16" x14ac:dyDescent="0.2">
      <c r="A1406" s="3"/>
      <c r="B1406" s="4"/>
      <c r="C1406" s="54"/>
      <c r="D1406" s="51"/>
      <c r="E1406" s="3"/>
      <c r="P1406" s="4"/>
    </row>
    <row r="1407" spans="1:16" x14ac:dyDescent="0.2">
      <c r="A1407" s="3"/>
      <c r="B1407" s="4"/>
      <c r="C1407" s="54"/>
      <c r="D1407" s="51"/>
      <c r="E1407" s="3"/>
      <c r="P1407" s="4"/>
    </row>
    <row r="1408" spans="1:16" x14ac:dyDescent="0.2">
      <c r="A1408" s="3"/>
      <c r="B1408" s="4"/>
      <c r="C1408" s="54"/>
      <c r="D1408" s="51"/>
      <c r="E1408" s="3"/>
      <c r="P1408" s="4"/>
    </row>
    <row r="1409" spans="1:16" x14ac:dyDescent="0.2">
      <c r="A1409" s="3"/>
      <c r="B1409" s="4"/>
      <c r="C1409" s="54"/>
      <c r="D1409" s="51"/>
      <c r="E1409" s="3"/>
      <c r="P1409" s="4"/>
    </row>
    <row r="1410" spans="1:16" x14ac:dyDescent="0.2">
      <c r="A1410" s="3"/>
      <c r="B1410" s="4"/>
      <c r="C1410" s="54"/>
      <c r="D1410" s="51"/>
      <c r="E1410" s="3"/>
      <c r="P1410" s="4"/>
    </row>
    <row r="1411" spans="1:16" x14ac:dyDescent="0.2">
      <c r="A1411" s="3"/>
      <c r="B1411" s="4"/>
      <c r="C1411" s="54"/>
      <c r="D1411" s="51"/>
      <c r="E1411" s="3"/>
      <c r="P1411" s="4"/>
    </row>
    <row r="1412" spans="1:16" x14ac:dyDescent="0.2">
      <c r="A1412" s="3"/>
      <c r="B1412" s="4"/>
      <c r="C1412" s="54"/>
      <c r="D1412" s="51"/>
      <c r="E1412" s="3"/>
      <c r="P1412" s="4"/>
    </row>
    <row r="1413" spans="1:16" x14ac:dyDescent="0.2">
      <c r="A1413" s="3"/>
      <c r="B1413" s="4"/>
      <c r="C1413" s="54"/>
      <c r="D1413" s="51"/>
      <c r="E1413" s="3"/>
      <c r="P1413" s="4"/>
    </row>
    <row r="1414" spans="1:16" x14ac:dyDescent="0.2">
      <c r="A1414" s="3"/>
      <c r="B1414" s="4"/>
      <c r="C1414" s="54"/>
      <c r="D1414" s="51"/>
      <c r="E1414" s="3"/>
      <c r="P1414" s="4"/>
    </row>
    <row r="1415" spans="1:16" x14ac:dyDescent="0.2">
      <c r="A1415" s="3"/>
      <c r="B1415" s="4"/>
      <c r="C1415" s="54"/>
      <c r="D1415" s="51"/>
      <c r="E1415" s="3"/>
      <c r="P1415" s="4"/>
    </row>
    <row r="1416" spans="1:16" x14ac:dyDescent="0.2">
      <c r="A1416" s="3"/>
      <c r="B1416" s="4"/>
      <c r="C1416" s="54"/>
      <c r="D1416" s="51"/>
      <c r="E1416" s="3"/>
      <c r="P1416" s="4"/>
    </row>
    <row r="1417" spans="1:16" x14ac:dyDescent="0.2">
      <c r="A1417" s="3"/>
      <c r="B1417" s="4"/>
      <c r="C1417" s="54"/>
      <c r="D1417" s="51"/>
      <c r="E1417" s="3"/>
      <c r="P1417" s="4"/>
    </row>
    <row r="1418" spans="1:16" x14ac:dyDescent="0.2">
      <c r="A1418" s="3"/>
      <c r="B1418" s="4"/>
      <c r="C1418" s="54"/>
      <c r="D1418" s="51"/>
      <c r="E1418" s="3"/>
      <c r="P1418" s="4"/>
    </row>
    <row r="1419" spans="1:16" x14ac:dyDescent="0.2">
      <c r="A1419" s="3"/>
      <c r="B1419" s="4"/>
      <c r="C1419" s="54"/>
      <c r="D1419" s="51"/>
      <c r="E1419" s="3"/>
      <c r="P1419" s="4"/>
    </row>
    <row r="1420" spans="1:16" x14ac:dyDescent="0.2">
      <c r="A1420" s="3"/>
      <c r="B1420" s="4"/>
      <c r="C1420" s="54"/>
      <c r="D1420" s="51"/>
      <c r="E1420" s="3"/>
      <c r="P1420" s="4"/>
    </row>
    <row r="1421" spans="1:16" x14ac:dyDescent="0.2">
      <c r="A1421" s="3"/>
      <c r="B1421" s="4"/>
      <c r="C1421" s="54"/>
      <c r="D1421" s="51"/>
      <c r="E1421" s="3"/>
      <c r="P1421" s="4"/>
    </row>
    <row r="1422" spans="1:16" x14ac:dyDescent="0.2">
      <c r="A1422" s="3"/>
      <c r="B1422" s="4"/>
      <c r="C1422" s="54"/>
      <c r="D1422" s="51"/>
      <c r="E1422" s="3"/>
      <c r="P1422" s="4"/>
    </row>
    <row r="1423" spans="1:16" x14ac:dyDescent="0.2">
      <c r="A1423" s="3"/>
      <c r="B1423" s="4"/>
      <c r="C1423" s="54"/>
      <c r="D1423" s="51"/>
      <c r="E1423" s="3"/>
      <c r="P1423" s="4"/>
    </row>
    <row r="1424" spans="1:16" x14ac:dyDescent="0.2">
      <c r="A1424" s="3"/>
      <c r="B1424" s="4"/>
      <c r="C1424" s="54"/>
      <c r="D1424" s="51"/>
      <c r="E1424" s="3"/>
      <c r="P1424" s="4"/>
    </row>
    <row r="1425" spans="1:16" x14ac:dyDescent="0.2">
      <c r="A1425" s="3"/>
      <c r="B1425" s="4"/>
      <c r="C1425" s="54"/>
      <c r="D1425" s="51"/>
      <c r="E1425" s="3"/>
      <c r="P1425" s="4"/>
    </row>
    <row r="1426" spans="1:16" x14ac:dyDescent="0.2">
      <c r="A1426" s="3"/>
      <c r="B1426" s="4"/>
      <c r="C1426" s="54"/>
      <c r="D1426" s="51"/>
      <c r="E1426" s="3"/>
      <c r="P1426" s="4"/>
    </row>
    <row r="1427" spans="1:16" x14ac:dyDescent="0.2">
      <c r="A1427" s="3"/>
      <c r="B1427" s="4"/>
      <c r="C1427" s="54"/>
      <c r="D1427" s="51"/>
      <c r="E1427" s="3"/>
      <c r="P1427" s="4"/>
    </row>
    <row r="1428" spans="1:16" x14ac:dyDescent="0.2">
      <c r="A1428" s="3"/>
      <c r="B1428" s="4"/>
      <c r="C1428" s="54"/>
      <c r="D1428" s="51"/>
      <c r="E1428" s="3"/>
      <c r="P1428" s="4"/>
    </row>
    <row r="1429" spans="1:16" x14ac:dyDescent="0.2">
      <c r="A1429" s="3"/>
      <c r="B1429" s="4"/>
      <c r="C1429" s="54"/>
      <c r="D1429" s="51"/>
      <c r="E1429" s="3"/>
      <c r="P1429" s="4"/>
    </row>
    <row r="1430" spans="1:16" x14ac:dyDescent="0.2">
      <c r="A1430" s="3"/>
      <c r="B1430" s="4"/>
      <c r="C1430" s="54"/>
      <c r="D1430" s="51"/>
      <c r="E1430" s="3"/>
      <c r="P1430" s="4"/>
    </row>
    <row r="1431" spans="1:16" x14ac:dyDescent="0.2">
      <c r="A1431" s="3"/>
      <c r="B1431" s="4"/>
      <c r="C1431" s="54"/>
      <c r="D1431" s="51"/>
      <c r="E1431" s="3"/>
      <c r="P1431" s="4"/>
    </row>
    <row r="1432" spans="1:16" x14ac:dyDescent="0.2">
      <c r="A1432" s="3"/>
      <c r="B1432" s="4"/>
      <c r="C1432" s="54"/>
      <c r="D1432" s="51"/>
      <c r="E1432" s="3"/>
      <c r="P1432" s="4"/>
    </row>
    <row r="1433" spans="1:16" x14ac:dyDescent="0.2">
      <c r="A1433" s="3"/>
      <c r="B1433" s="4"/>
      <c r="C1433" s="54"/>
      <c r="D1433" s="51"/>
      <c r="E1433" s="3"/>
      <c r="P1433" s="4"/>
    </row>
    <row r="1434" spans="1:16" x14ac:dyDescent="0.2">
      <c r="A1434" s="3"/>
      <c r="B1434" s="4"/>
      <c r="C1434" s="54"/>
      <c r="D1434" s="51"/>
      <c r="E1434" s="3"/>
      <c r="P1434" s="4"/>
    </row>
    <row r="1435" spans="1:16" x14ac:dyDescent="0.2">
      <c r="A1435" s="3"/>
      <c r="B1435" s="4"/>
      <c r="C1435" s="54"/>
      <c r="D1435" s="51"/>
      <c r="E1435" s="3"/>
      <c r="P1435" s="4"/>
    </row>
    <row r="1436" spans="1:16" x14ac:dyDescent="0.2">
      <c r="A1436" s="3"/>
      <c r="B1436" s="4"/>
      <c r="C1436" s="54"/>
      <c r="D1436" s="51"/>
      <c r="E1436" s="3"/>
      <c r="P1436" s="4"/>
    </row>
    <row r="1437" spans="1:16" x14ac:dyDescent="0.2">
      <c r="A1437" s="3"/>
      <c r="B1437" s="4"/>
      <c r="C1437" s="54"/>
      <c r="D1437" s="51"/>
      <c r="E1437" s="3"/>
      <c r="P1437" s="4"/>
    </row>
    <row r="1438" spans="1:16" x14ac:dyDescent="0.2">
      <c r="A1438" s="3"/>
      <c r="B1438" s="4"/>
      <c r="C1438" s="54"/>
      <c r="D1438" s="51"/>
      <c r="E1438" s="3"/>
      <c r="P1438" s="4"/>
    </row>
    <row r="1439" spans="1:16" x14ac:dyDescent="0.2">
      <c r="A1439" s="3"/>
      <c r="B1439" s="4"/>
      <c r="C1439" s="54"/>
      <c r="D1439" s="51"/>
      <c r="E1439" s="3"/>
      <c r="P1439" s="4"/>
    </row>
    <row r="1440" spans="1:16" x14ac:dyDescent="0.2">
      <c r="A1440" s="3"/>
      <c r="B1440" s="4"/>
      <c r="C1440" s="54"/>
      <c r="D1440" s="51"/>
      <c r="E1440" s="3"/>
      <c r="P1440" s="4"/>
    </row>
    <row r="1441" spans="1:16" x14ac:dyDescent="0.2">
      <c r="A1441" s="3"/>
      <c r="B1441" s="4"/>
      <c r="C1441" s="54"/>
      <c r="D1441" s="51"/>
      <c r="E1441" s="3"/>
      <c r="P1441" s="4"/>
    </row>
    <row r="1442" spans="1:16" x14ac:dyDescent="0.2">
      <c r="A1442" s="3"/>
      <c r="B1442" s="4"/>
      <c r="C1442" s="54"/>
      <c r="D1442" s="51"/>
      <c r="E1442" s="3"/>
      <c r="P1442" s="4"/>
    </row>
    <row r="1443" spans="1:16" x14ac:dyDescent="0.2">
      <c r="A1443" s="3"/>
      <c r="B1443" s="4"/>
      <c r="C1443" s="54"/>
      <c r="D1443" s="51"/>
      <c r="E1443" s="3"/>
      <c r="P1443" s="4"/>
    </row>
    <row r="1444" spans="1:16" x14ac:dyDescent="0.2">
      <c r="A1444" s="3"/>
      <c r="B1444" s="4"/>
      <c r="C1444" s="54"/>
      <c r="D1444" s="51"/>
      <c r="E1444" s="3"/>
      <c r="P1444" s="4"/>
    </row>
    <row r="1445" spans="1:16" x14ac:dyDescent="0.2">
      <c r="A1445" s="3"/>
      <c r="B1445" s="4"/>
      <c r="C1445" s="54"/>
      <c r="D1445" s="51"/>
      <c r="E1445" s="3"/>
      <c r="P1445" s="4"/>
    </row>
    <row r="1446" spans="1:16" x14ac:dyDescent="0.2">
      <c r="A1446" s="3"/>
      <c r="B1446" s="4"/>
      <c r="C1446" s="54"/>
      <c r="D1446" s="51"/>
      <c r="E1446" s="3"/>
      <c r="P1446" s="4"/>
    </row>
    <row r="1447" spans="1:16" x14ac:dyDescent="0.2">
      <c r="A1447" s="3"/>
      <c r="B1447" s="4"/>
      <c r="C1447" s="54"/>
      <c r="D1447" s="51"/>
      <c r="E1447" s="3"/>
      <c r="P1447" s="4"/>
    </row>
    <row r="1448" spans="1:16" x14ac:dyDescent="0.2">
      <c r="A1448" s="3"/>
      <c r="B1448" s="4"/>
      <c r="C1448" s="54"/>
      <c r="D1448" s="51"/>
      <c r="E1448" s="3"/>
      <c r="P1448" s="4"/>
    </row>
    <row r="1449" spans="1:16" x14ac:dyDescent="0.2">
      <c r="A1449" s="3"/>
      <c r="B1449" s="4"/>
      <c r="C1449" s="54"/>
      <c r="D1449" s="51"/>
      <c r="E1449" s="3"/>
      <c r="P1449" s="4"/>
    </row>
    <row r="1450" spans="1:16" x14ac:dyDescent="0.2">
      <c r="A1450" s="3"/>
      <c r="B1450" s="4"/>
      <c r="C1450" s="54"/>
      <c r="D1450" s="51"/>
      <c r="E1450" s="3"/>
      <c r="P1450" s="4"/>
    </row>
    <row r="1451" spans="1:16" x14ac:dyDescent="0.2">
      <c r="A1451" s="3"/>
      <c r="B1451" s="4"/>
      <c r="C1451" s="54"/>
      <c r="D1451" s="51"/>
      <c r="E1451" s="3"/>
      <c r="P1451" s="4"/>
    </row>
    <row r="1452" spans="1:16" x14ac:dyDescent="0.2">
      <c r="A1452" s="3"/>
      <c r="B1452" s="4"/>
      <c r="C1452" s="54"/>
      <c r="D1452" s="51"/>
      <c r="E1452" s="3"/>
      <c r="P1452" s="4"/>
    </row>
    <row r="1453" spans="1:16" x14ac:dyDescent="0.2">
      <c r="A1453" s="3"/>
      <c r="B1453" s="4"/>
      <c r="C1453" s="54"/>
      <c r="D1453" s="51"/>
      <c r="E1453" s="3"/>
      <c r="P1453" s="4"/>
    </row>
    <row r="1454" spans="1:16" x14ac:dyDescent="0.2">
      <c r="A1454" s="3"/>
      <c r="B1454" s="4"/>
      <c r="C1454" s="54"/>
      <c r="D1454" s="51"/>
      <c r="E1454" s="3"/>
      <c r="P1454" s="4"/>
    </row>
    <row r="1455" spans="1:16" x14ac:dyDescent="0.2">
      <c r="A1455" s="3"/>
      <c r="B1455" s="4"/>
      <c r="C1455" s="54"/>
      <c r="D1455" s="51"/>
      <c r="E1455" s="3"/>
      <c r="P1455" s="4"/>
    </row>
    <row r="1456" spans="1:16" x14ac:dyDescent="0.2">
      <c r="A1456" s="3"/>
      <c r="B1456" s="4"/>
      <c r="C1456" s="54"/>
      <c r="D1456" s="51"/>
      <c r="E1456" s="3"/>
      <c r="P1456" s="4"/>
    </row>
    <row r="1457" spans="1:16" x14ac:dyDescent="0.2">
      <c r="A1457" s="3"/>
      <c r="B1457" s="4"/>
      <c r="C1457" s="54"/>
      <c r="D1457" s="51"/>
      <c r="E1457" s="3"/>
      <c r="P1457" s="4"/>
    </row>
    <row r="1458" spans="1:16" x14ac:dyDescent="0.2">
      <c r="A1458" s="3"/>
      <c r="B1458" s="4"/>
      <c r="C1458" s="54"/>
      <c r="D1458" s="51"/>
      <c r="E1458" s="3"/>
      <c r="P1458" s="4"/>
    </row>
    <row r="1459" spans="1:16" x14ac:dyDescent="0.2">
      <c r="A1459" s="3"/>
      <c r="B1459" s="4"/>
      <c r="C1459" s="54"/>
      <c r="D1459" s="51"/>
      <c r="E1459" s="3"/>
      <c r="P1459" s="4"/>
    </row>
    <row r="1460" spans="1:16" x14ac:dyDescent="0.2">
      <c r="A1460" s="3"/>
      <c r="B1460" s="4"/>
      <c r="C1460" s="54"/>
      <c r="D1460" s="51"/>
      <c r="E1460" s="3"/>
      <c r="P1460" s="4"/>
    </row>
    <row r="1461" spans="1:16" x14ac:dyDescent="0.2">
      <c r="A1461" s="3"/>
      <c r="B1461" s="4"/>
      <c r="C1461" s="54"/>
      <c r="D1461" s="51"/>
      <c r="E1461" s="3"/>
      <c r="P1461" s="4"/>
    </row>
    <row r="1462" spans="1:16" x14ac:dyDescent="0.2">
      <c r="A1462" s="3"/>
      <c r="B1462" s="4"/>
      <c r="C1462" s="54"/>
      <c r="D1462" s="51"/>
      <c r="E1462" s="3"/>
      <c r="P1462" s="4"/>
    </row>
    <row r="1463" spans="1:16" x14ac:dyDescent="0.2">
      <c r="A1463" s="3"/>
      <c r="B1463" s="4"/>
      <c r="C1463" s="54"/>
      <c r="D1463" s="51"/>
      <c r="E1463" s="3"/>
      <c r="P1463" s="4"/>
    </row>
    <row r="1464" spans="1:16" x14ac:dyDescent="0.2">
      <c r="A1464" s="3"/>
      <c r="B1464" s="4"/>
      <c r="C1464" s="54"/>
      <c r="D1464" s="51"/>
      <c r="E1464" s="3"/>
      <c r="P1464" s="4"/>
    </row>
    <row r="1465" spans="1:16" x14ac:dyDescent="0.2">
      <c r="A1465" s="3"/>
      <c r="B1465" s="4"/>
      <c r="C1465" s="54"/>
      <c r="D1465" s="51"/>
      <c r="E1465" s="3"/>
      <c r="P1465" s="4"/>
    </row>
    <row r="1466" spans="1:16" x14ac:dyDescent="0.2">
      <c r="A1466" s="3"/>
      <c r="B1466" s="4"/>
      <c r="C1466" s="54"/>
      <c r="D1466" s="51"/>
      <c r="E1466" s="3"/>
      <c r="P1466" s="4"/>
    </row>
    <row r="1467" spans="1:16" x14ac:dyDescent="0.2">
      <c r="A1467" s="3"/>
      <c r="B1467" s="4"/>
      <c r="C1467" s="54"/>
      <c r="D1467" s="51"/>
      <c r="E1467" s="3"/>
      <c r="P1467" s="4"/>
    </row>
    <row r="1468" spans="1:16" x14ac:dyDescent="0.2">
      <c r="A1468" s="3"/>
      <c r="B1468" s="4"/>
      <c r="C1468" s="54"/>
      <c r="D1468" s="51"/>
      <c r="E1468" s="3"/>
      <c r="P1468" s="4"/>
    </row>
    <row r="1469" spans="1:16" x14ac:dyDescent="0.2">
      <c r="A1469" s="3"/>
      <c r="B1469" s="4"/>
      <c r="C1469" s="54"/>
      <c r="D1469" s="51"/>
      <c r="E1469" s="3"/>
      <c r="P1469" s="4"/>
    </row>
    <row r="1470" spans="1:16" x14ac:dyDescent="0.2">
      <c r="A1470" s="3"/>
      <c r="B1470" s="4"/>
      <c r="C1470" s="54"/>
      <c r="D1470" s="51"/>
      <c r="E1470" s="3"/>
      <c r="P1470" s="4"/>
    </row>
    <row r="1471" spans="1:16" x14ac:dyDescent="0.2">
      <c r="A1471" s="3"/>
      <c r="B1471" s="4"/>
      <c r="C1471" s="54"/>
      <c r="D1471" s="51"/>
      <c r="E1471" s="3"/>
      <c r="P1471" s="4"/>
    </row>
    <row r="1472" spans="1:16" x14ac:dyDescent="0.2">
      <c r="A1472" s="3"/>
      <c r="B1472" s="4"/>
      <c r="C1472" s="54"/>
      <c r="D1472" s="51"/>
      <c r="E1472" s="3"/>
      <c r="P1472" s="4"/>
    </row>
    <row r="1473" spans="1:16" x14ac:dyDescent="0.2">
      <c r="A1473" s="3"/>
      <c r="B1473" s="4"/>
      <c r="C1473" s="54"/>
      <c r="D1473" s="51"/>
      <c r="E1473" s="3"/>
      <c r="P1473" s="4"/>
    </row>
    <row r="1474" spans="1:16" x14ac:dyDescent="0.2">
      <c r="A1474" s="3"/>
      <c r="B1474" s="4"/>
      <c r="C1474" s="54"/>
      <c r="D1474" s="51"/>
      <c r="E1474" s="3"/>
      <c r="P1474" s="4"/>
    </row>
    <row r="1475" spans="1:16" x14ac:dyDescent="0.2">
      <c r="A1475" s="3"/>
      <c r="B1475" s="4"/>
      <c r="C1475" s="54"/>
      <c r="D1475" s="51"/>
      <c r="E1475" s="3"/>
      <c r="P1475" s="4"/>
    </row>
    <row r="1476" spans="1:16" x14ac:dyDescent="0.2">
      <c r="A1476" s="3"/>
      <c r="B1476" s="4"/>
      <c r="C1476" s="54"/>
      <c r="D1476" s="51"/>
      <c r="E1476" s="3"/>
      <c r="P1476" s="4"/>
    </row>
    <row r="1477" spans="1:16" x14ac:dyDescent="0.2">
      <c r="A1477" s="3"/>
      <c r="B1477" s="4"/>
      <c r="C1477" s="54"/>
      <c r="D1477" s="51"/>
      <c r="E1477" s="3"/>
      <c r="P1477" s="4"/>
    </row>
    <row r="1478" spans="1:16" x14ac:dyDescent="0.2">
      <c r="A1478" s="3"/>
      <c r="B1478" s="4"/>
      <c r="C1478" s="54"/>
      <c r="D1478" s="51"/>
      <c r="E1478" s="3"/>
      <c r="P1478" s="4"/>
    </row>
    <row r="1479" spans="1:16" x14ac:dyDescent="0.2">
      <c r="A1479" s="3"/>
      <c r="B1479" s="4"/>
      <c r="C1479" s="54"/>
      <c r="D1479" s="51"/>
      <c r="E1479" s="3"/>
      <c r="P1479" s="4"/>
    </row>
    <row r="1480" spans="1:16" x14ac:dyDescent="0.2">
      <c r="A1480" s="3"/>
      <c r="B1480" s="4"/>
      <c r="C1480" s="54"/>
      <c r="D1480" s="51"/>
      <c r="E1480" s="3"/>
      <c r="P1480" s="4"/>
    </row>
    <row r="1481" spans="1:16" x14ac:dyDescent="0.2">
      <c r="A1481" s="3"/>
      <c r="B1481" s="4"/>
      <c r="C1481" s="54"/>
      <c r="D1481" s="51"/>
      <c r="E1481" s="3"/>
      <c r="P1481" s="4"/>
    </row>
    <row r="1482" spans="1:16" x14ac:dyDescent="0.2">
      <c r="A1482" s="3"/>
      <c r="B1482" s="4"/>
      <c r="C1482" s="54"/>
      <c r="D1482" s="51"/>
      <c r="E1482" s="3"/>
      <c r="P1482" s="4"/>
    </row>
    <row r="1483" spans="1:16" x14ac:dyDescent="0.2">
      <c r="A1483" s="3"/>
      <c r="B1483" s="4"/>
      <c r="C1483" s="54"/>
      <c r="D1483" s="51"/>
      <c r="E1483" s="3"/>
      <c r="P1483" s="4"/>
    </row>
    <row r="1484" spans="1:16" x14ac:dyDescent="0.2">
      <c r="A1484" s="3"/>
      <c r="B1484" s="4"/>
      <c r="C1484" s="54"/>
      <c r="D1484" s="51"/>
      <c r="E1484" s="3"/>
      <c r="P1484" s="4"/>
    </row>
    <row r="1485" spans="1:16" x14ac:dyDescent="0.2">
      <c r="A1485" s="3"/>
      <c r="B1485" s="4"/>
      <c r="C1485" s="54"/>
      <c r="D1485" s="51"/>
      <c r="E1485" s="3"/>
      <c r="P1485" s="4"/>
    </row>
    <row r="1486" spans="1:16" x14ac:dyDescent="0.2">
      <c r="A1486" s="3"/>
      <c r="B1486" s="4"/>
      <c r="C1486" s="54"/>
      <c r="D1486" s="51"/>
      <c r="E1486" s="3"/>
      <c r="P1486" s="4"/>
    </row>
    <row r="1487" spans="1:16" x14ac:dyDescent="0.2">
      <c r="A1487" s="3"/>
      <c r="B1487" s="4"/>
      <c r="C1487" s="54"/>
      <c r="D1487" s="51"/>
      <c r="E1487" s="3"/>
      <c r="P1487" s="4"/>
    </row>
    <row r="1488" spans="1:16" x14ac:dyDescent="0.2">
      <c r="A1488" s="3"/>
      <c r="B1488" s="4"/>
      <c r="C1488" s="54"/>
      <c r="D1488" s="51"/>
      <c r="E1488" s="3"/>
      <c r="P1488" s="4"/>
    </row>
    <row r="1489" spans="1:16" x14ac:dyDescent="0.2">
      <c r="A1489" s="3"/>
      <c r="B1489" s="4"/>
      <c r="C1489" s="54"/>
      <c r="D1489" s="51"/>
      <c r="E1489" s="3"/>
      <c r="P1489" s="4"/>
    </row>
    <row r="1490" spans="1:16" x14ac:dyDescent="0.2">
      <c r="A1490" s="3"/>
      <c r="B1490" s="4"/>
      <c r="C1490" s="54"/>
      <c r="D1490" s="51"/>
      <c r="E1490" s="3"/>
      <c r="P1490" s="4"/>
    </row>
    <row r="1491" spans="1:16" x14ac:dyDescent="0.2">
      <c r="A1491" s="3"/>
      <c r="B1491" s="4"/>
      <c r="C1491" s="54"/>
      <c r="D1491" s="51"/>
      <c r="E1491" s="3"/>
      <c r="P1491" s="4"/>
    </row>
    <row r="1492" spans="1:16" x14ac:dyDescent="0.2">
      <c r="A1492" s="3"/>
      <c r="B1492" s="4"/>
      <c r="C1492" s="54"/>
      <c r="D1492" s="51"/>
      <c r="E1492" s="3"/>
      <c r="P1492" s="4"/>
    </row>
    <row r="1493" spans="1:16" x14ac:dyDescent="0.2">
      <c r="A1493" s="3"/>
      <c r="B1493" s="4"/>
      <c r="C1493" s="54"/>
      <c r="D1493" s="51"/>
      <c r="E1493" s="3"/>
      <c r="P1493" s="4"/>
    </row>
    <row r="1494" spans="1:16" x14ac:dyDescent="0.2">
      <c r="A1494" s="3"/>
      <c r="B1494" s="4"/>
      <c r="C1494" s="54"/>
      <c r="D1494" s="51"/>
      <c r="E1494" s="3"/>
      <c r="P1494" s="4"/>
    </row>
    <row r="1495" spans="1:16" x14ac:dyDescent="0.2">
      <c r="A1495" s="3"/>
      <c r="B1495" s="4"/>
      <c r="C1495" s="54"/>
      <c r="D1495" s="51"/>
      <c r="E1495" s="3"/>
      <c r="P1495" s="4"/>
    </row>
    <row r="1496" spans="1:16" x14ac:dyDescent="0.2">
      <c r="A1496" s="3"/>
      <c r="B1496" s="4"/>
      <c r="C1496" s="54"/>
      <c r="D1496" s="51"/>
      <c r="E1496" s="3"/>
      <c r="P1496" s="4"/>
    </row>
    <row r="1497" spans="1:16" x14ac:dyDescent="0.2">
      <c r="A1497" s="3"/>
      <c r="B1497" s="4"/>
      <c r="C1497" s="54"/>
      <c r="D1497" s="51"/>
      <c r="E1497" s="3"/>
      <c r="P1497" s="4"/>
    </row>
    <row r="1498" spans="1:16" x14ac:dyDescent="0.2">
      <c r="A1498" s="3"/>
      <c r="B1498" s="4"/>
      <c r="C1498" s="54"/>
      <c r="D1498" s="51"/>
      <c r="E1498" s="3"/>
      <c r="P1498" s="4"/>
    </row>
    <row r="1499" spans="1:16" x14ac:dyDescent="0.2">
      <c r="A1499" s="3"/>
      <c r="B1499" s="4"/>
      <c r="C1499" s="54"/>
      <c r="D1499" s="51"/>
      <c r="E1499" s="3"/>
      <c r="P1499" s="4"/>
    </row>
    <row r="1500" spans="1:16" x14ac:dyDescent="0.2">
      <c r="A1500" s="3"/>
      <c r="B1500" s="4"/>
      <c r="C1500" s="54"/>
      <c r="D1500" s="51"/>
      <c r="E1500" s="3"/>
      <c r="P1500" s="4"/>
    </row>
    <row r="1501" spans="1:16" x14ac:dyDescent="0.2">
      <c r="A1501" s="3"/>
      <c r="B1501" s="4"/>
      <c r="C1501" s="54"/>
      <c r="D1501" s="51"/>
      <c r="E1501" s="3"/>
      <c r="P1501" s="4"/>
    </row>
    <row r="1502" spans="1:16" x14ac:dyDescent="0.2">
      <c r="A1502" s="3"/>
      <c r="B1502" s="4"/>
      <c r="C1502" s="54"/>
      <c r="D1502" s="51"/>
      <c r="E1502" s="3"/>
      <c r="P1502" s="4"/>
    </row>
    <row r="1503" spans="1:16" x14ac:dyDescent="0.2">
      <c r="A1503" s="3"/>
      <c r="B1503" s="4"/>
      <c r="C1503" s="54"/>
      <c r="D1503" s="51"/>
      <c r="E1503" s="3"/>
      <c r="P1503" s="4"/>
    </row>
    <row r="1504" spans="1:16" x14ac:dyDescent="0.2">
      <c r="A1504" s="3"/>
      <c r="B1504" s="4"/>
      <c r="C1504" s="54"/>
      <c r="D1504" s="51"/>
      <c r="E1504" s="3"/>
      <c r="P1504" s="4"/>
    </row>
    <row r="1505" spans="1:16" x14ac:dyDescent="0.2">
      <c r="A1505" s="3"/>
      <c r="B1505" s="4"/>
      <c r="C1505" s="54"/>
      <c r="D1505" s="51"/>
      <c r="E1505" s="3"/>
      <c r="P1505" s="4"/>
    </row>
    <row r="1506" spans="1:16" x14ac:dyDescent="0.2">
      <c r="A1506" s="3"/>
      <c r="B1506" s="4"/>
      <c r="C1506" s="54"/>
      <c r="D1506" s="51"/>
      <c r="E1506" s="3"/>
      <c r="P1506" s="4"/>
    </row>
    <row r="1507" spans="1:16" x14ac:dyDescent="0.2">
      <c r="A1507" s="3"/>
      <c r="B1507" s="4"/>
      <c r="C1507" s="54"/>
      <c r="D1507" s="51"/>
      <c r="E1507" s="3"/>
      <c r="P1507" s="4"/>
    </row>
    <row r="1508" spans="1:16" x14ac:dyDescent="0.2">
      <c r="A1508" s="3"/>
      <c r="B1508" s="4"/>
      <c r="C1508" s="54"/>
      <c r="D1508" s="51"/>
      <c r="E1508" s="3"/>
      <c r="P1508" s="4"/>
    </row>
    <row r="1509" spans="1:16" x14ac:dyDescent="0.2">
      <c r="A1509" s="3"/>
      <c r="B1509" s="4"/>
      <c r="C1509" s="54"/>
      <c r="D1509" s="51"/>
      <c r="E1509" s="3"/>
      <c r="P1509" s="4"/>
    </row>
    <row r="1510" spans="1:16" x14ac:dyDescent="0.2">
      <c r="A1510" s="3"/>
      <c r="B1510" s="4"/>
      <c r="C1510" s="54"/>
      <c r="D1510" s="51"/>
      <c r="E1510" s="3"/>
      <c r="P1510" s="4"/>
    </row>
    <row r="1511" spans="1:16" x14ac:dyDescent="0.2">
      <c r="A1511" s="3"/>
      <c r="B1511" s="4"/>
      <c r="C1511" s="54"/>
      <c r="D1511" s="51"/>
      <c r="E1511" s="3"/>
      <c r="P1511" s="4"/>
    </row>
    <row r="1512" spans="1:16" x14ac:dyDescent="0.2">
      <c r="A1512" s="3"/>
      <c r="B1512" s="4"/>
      <c r="C1512" s="54"/>
      <c r="D1512" s="51"/>
      <c r="E1512" s="3"/>
      <c r="P1512" s="4"/>
    </row>
    <row r="1513" spans="1:16" x14ac:dyDescent="0.2">
      <c r="A1513" s="3"/>
      <c r="B1513" s="4"/>
      <c r="C1513" s="54"/>
      <c r="D1513" s="51"/>
      <c r="E1513" s="3"/>
      <c r="P1513" s="4"/>
    </row>
    <row r="1514" spans="1:16" x14ac:dyDescent="0.2">
      <c r="A1514" s="3"/>
      <c r="B1514" s="4"/>
      <c r="C1514" s="54"/>
      <c r="D1514" s="51"/>
      <c r="E1514" s="3"/>
      <c r="P1514" s="4"/>
    </row>
    <row r="1515" spans="1:16" x14ac:dyDescent="0.2">
      <c r="A1515" s="3"/>
      <c r="B1515" s="4"/>
      <c r="C1515" s="54"/>
      <c r="D1515" s="51"/>
      <c r="E1515" s="3"/>
      <c r="P1515" s="4"/>
    </row>
    <row r="1516" spans="1:16" x14ac:dyDescent="0.2">
      <c r="A1516" s="3"/>
      <c r="B1516" s="4"/>
      <c r="C1516" s="54"/>
      <c r="D1516" s="51"/>
      <c r="E1516" s="3"/>
      <c r="P1516" s="4"/>
    </row>
    <row r="1517" spans="1:16" x14ac:dyDescent="0.2">
      <c r="A1517" s="3"/>
      <c r="B1517" s="4"/>
      <c r="C1517" s="54"/>
      <c r="D1517" s="51"/>
      <c r="E1517" s="3"/>
      <c r="P1517" s="4"/>
    </row>
    <row r="1518" spans="1:16" x14ac:dyDescent="0.2">
      <c r="A1518" s="3"/>
      <c r="B1518" s="4"/>
      <c r="C1518" s="54"/>
      <c r="D1518" s="51"/>
      <c r="E1518" s="3"/>
      <c r="P1518" s="4"/>
    </row>
    <row r="1519" spans="1:16" x14ac:dyDescent="0.2">
      <c r="A1519" s="3"/>
      <c r="B1519" s="4"/>
      <c r="C1519" s="54"/>
      <c r="D1519" s="51"/>
      <c r="E1519" s="3"/>
      <c r="P1519" s="4"/>
    </row>
    <row r="1520" spans="1:16" x14ac:dyDescent="0.2">
      <c r="A1520" s="3"/>
      <c r="B1520" s="4"/>
      <c r="C1520" s="54"/>
      <c r="D1520" s="51"/>
      <c r="E1520" s="3"/>
      <c r="P1520" s="4"/>
    </row>
    <row r="1521" spans="1:16" x14ac:dyDescent="0.2">
      <c r="A1521" s="3"/>
      <c r="B1521" s="4"/>
      <c r="C1521" s="54"/>
      <c r="D1521" s="51"/>
      <c r="E1521" s="3"/>
      <c r="P1521" s="4"/>
    </row>
    <row r="1522" spans="1:16" x14ac:dyDescent="0.2">
      <c r="A1522" s="3"/>
      <c r="B1522" s="4"/>
      <c r="C1522" s="54"/>
      <c r="D1522" s="51"/>
      <c r="E1522" s="3"/>
      <c r="P1522" s="4"/>
    </row>
    <row r="1523" spans="1:16" x14ac:dyDescent="0.2">
      <c r="A1523" s="3"/>
      <c r="B1523" s="4"/>
      <c r="C1523" s="54"/>
      <c r="D1523" s="51"/>
      <c r="E1523" s="3"/>
      <c r="P1523" s="4"/>
    </row>
    <row r="1524" spans="1:16" x14ac:dyDescent="0.2">
      <c r="A1524" s="3"/>
      <c r="B1524" s="4"/>
      <c r="C1524" s="54"/>
      <c r="D1524" s="51"/>
      <c r="E1524" s="3"/>
      <c r="P1524" s="4"/>
    </row>
    <row r="1525" spans="1:16" x14ac:dyDescent="0.2">
      <c r="A1525" s="3"/>
      <c r="B1525" s="4"/>
      <c r="C1525" s="54"/>
      <c r="D1525" s="51"/>
      <c r="E1525" s="3"/>
      <c r="P1525" s="4"/>
    </row>
    <row r="1526" spans="1:16" x14ac:dyDescent="0.2">
      <c r="A1526" s="3"/>
      <c r="B1526" s="4"/>
      <c r="C1526" s="54"/>
      <c r="D1526" s="51"/>
      <c r="E1526" s="3"/>
      <c r="P1526" s="4"/>
    </row>
    <row r="1527" spans="1:16" x14ac:dyDescent="0.2">
      <c r="A1527" s="3"/>
      <c r="B1527" s="4"/>
      <c r="C1527" s="54"/>
      <c r="D1527" s="51"/>
      <c r="E1527" s="3"/>
      <c r="P1527" s="4"/>
    </row>
    <row r="1528" spans="1:16" x14ac:dyDescent="0.2">
      <c r="A1528" s="3"/>
      <c r="B1528" s="4"/>
      <c r="C1528" s="54"/>
      <c r="D1528" s="51"/>
      <c r="E1528" s="3"/>
      <c r="P1528" s="4"/>
    </row>
    <row r="1529" spans="1:16" x14ac:dyDescent="0.2">
      <c r="A1529" s="3"/>
      <c r="B1529" s="4"/>
      <c r="C1529" s="54"/>
      <c r="D1529" s="51"/>
      <c r="E1529" s="3"/>
      <c r="P1529" s="4"/>
    </row>
    <row r="1530" spans="1:16" x14ac:dyDescent="0.2">
      <c r="A1530" s="3"/>
      <c r="B1530" s="4"/>
      <c r="C1530" s="54"/>
      <c r="D1530" s="51"/>
      <c r="E1530" s="3"/>
      <c r="P1530" s="4"/>
    </row>
    <row r="1531" spans="1:16" x14ac:dyDescent="0.2">
      <c r="A1531" s="3"/>
      <c r="B1531" s="4"/>
      <c r="C1531" s="54"/>
      <c r="D1531" s="51"/>
      <c r="E1531" s="3"/>
      <c r="P1531" s="4"/>
    </row>
    <row r="1532" spans="1:16" x14ac:dyDescent="0.2">
      <c r="A1532" s="3"/>
      <c r="B1532" s="4"/>
      <c r="C1532" s="54"/>
      <c r="D1532" s="51"/>
      <c r="E1532" s="3"/>
      <c r="P1532" s="4"/>
    </row>
    <row r="1533" spans="1:16" x14ac:dyDescent="0.2">
      <c r="A1533" s="3"/>
      <c r="B1533" s="4"/>
      <c r="C1533" s="54"/>
      <c r="D1533" s="51"/>
      <c r="E1533" s="3"/>
      <c r="P1533" s="4"/>
    </row>
    <row r="1534" spans="1:16" x14ac:dyDescent="0.2">
      <c r="A1534" s="3"/>
      <c r="B1534" s="4"/>
      <c r="C1534" s="54"/>
      <c r="D1534" s="51"/>
      <c r="E1534" s="3"/>
      <c r="P1534" s="4"/>
    </row>
    <row r="1535" spans="1:16" x14ac:dyDescent="0.2">
      <c r="A1535" s="3"/>
      <c r="B1535" s="4"/>
      <c r="C1535" s="54"/>
      <c r="D1535" s="51"/>
      <c r="E1535" s="3"/>
      <c r="P1535" s="4"/>
    </row>
    <row r="1536" spans="1:16" x14ac:dyDescent="0.2">
      <c r="A1536" s="3"/>
      <c r="B1536" s="4"/>
      <c r="C1536" s="54"/>
      <c r="D1536" s="51"/>
      <c r="E1536" s="3"/>
      <c r="P1536" s="4"/>
    </row>
    <row r="1537" spans="1:16" x14ac:dyDescent="0.2">
      <c r="A1537" s="3"/>
      <c r="B1537" s="4"/>
      <c r="C1537" s="54"/>
      <c r="D1537" s="51"/>
      <c r="E1537" s="3"/>
      <c r="P1537" s="4"/>
    </row>
    <row r="1538" spans="1:16" x14ac:dyDescent="0.2">
      <c r="A1538" s="3"/>
      <c r="B1538" s="4"/>
      <c r="C1538" s="54"/>
      <c r="D1538" s="51"/>
      <c r="E1538" s="3"/>
      <c r="P1538" s="4"/>
    </row>
    <row r="1539" spans="1:16" x14ac:dyDescent="0.2">
      <c r="A1539" s="3"/>
      <c r="B1539" s="4"/>
      <c r="C1539" s="54"/>
      <c r="D1539" s="51"/>
      <c r="E1539" s="3"/>
      <c r="P1539" s="4"/>
    </row>
    <row r="1540" spans="1:16" x14ac:dyDescent="0.2">
      <c r="A1540" s="3"/>
      <c r="B1540" s="4"/>
      <c r="C1540" s="54"/>
      <c r="D1540" s="51"/>
      <c r="E1540" s="3"/>
      <c r="P1540" s="4"/>
    </row>
    <row r="1541" spans="1:16" x14ac:dyDescent="0.2">
      <c r="A1541" s="3"/>
      <c r="B1541" s="4"/>
      <c r="C1541" s="54"/>
      <c r="D1541" s="51"/>
      <c r="E1541" s="3"/>
      <c r="P1541" s="4"/>
    </row>
    <row r="1542" spans="1:16" x14ac:dyDescent="0.2">
      <c r="A1542" s="3"/>
      <c r="B1542" s="4"/>
      <c r="C1542" s="54"/>
      <c r="D1542" s="51"/>
      <c r="E1542" s="3"/>
      <c r="P1542" s="4"/>
    </row>
    <row r="1543" spans="1:16" x14ac:dyDescent="0.2">
      <c r="A1543" s="3"/>
      <c r="B1543" s="4"/>
      <c r="C1543" s="54"/>
      <c r="D1543" s="51"/>
      <c r="E1543" s="3"/>
      <c r="P1543" s="4"/>
    </row>
    <row r="1544" spans="1:16" x14ac:dyDescent="0.2">
      <c r="A1544" s="3"/>
      <c r="B1544" s="4"/>
      <c r="C1544" s="54"/>
      <c r="D1544" s="51"/>
      <c r="E1544" s="3"/>
      <c r="P1544" s="4"/>
    </row>
    <row r="1545" spans="1:16" x14ac:dyDescent="0.2">
      <c r="A1545" s="3"/>
      <c r="B1545" s="4"/>
      <c r="C1545" s="54"/>
      <c r="D1545" s="51"/>
      <c r="E1545" s="3"/>
      <c r="P1545" s="4"/>
    </row>
    <row r="1546" spans="1:16" x14ac:dyDescent="0.2">
      <c r="A1546" s="3"/>
      <c r="B1546" s="4"/>
      <c r="C1546" s="54"/>
      <c r="D1546" s="51"/>
      <c r="E1546" s="3"/>
      <c r="P1546" s="4"/>
    </row>
    <row r="1547" spans="1:16" x14ac:dyDescent="0.2">
      <c r="A1547" s="3"/>
      <c r="B1547" s="4"/>
      <c r="C1547" s="54"/>
      <c r="D1547" s="51"/>
      <c r="E1547" s="3"/>
      <c r="P1547" s="4"/>
    </row>
    <row r="1548" spans="1:16" x14ac:dyDescent="0.2">
      <c r="A1548" s="3"/>
      <c r="B1548" s="4"/>
      <c r="C1548" s="54"/>
      <c r="D1548" s="51"/>
      <c r="E1548" s="3"/>
      <c r="P1548" s="4"/>
    </row>
    <row r="1549" spans="1:16" x14ac:dyDescent="0.2">
      <c r="A1549" s="3"/>
      <c r="B1549" s="4"/>
      <c r="C1549" s="54"/>
      <c r="D1549" s="51"/>
      <c r="E1549" s="3"/>
      <c r="P1549" s="4"/>
    </row>
    <row r="1550" spans="1:16" x14ac:dyDescent="0.2">
      <c r="A1550" s="3"/>
      <c r="B1550" s="4"/>
      <c r="C1550" s="54"/>
      <c r="D1550" s="51"/>
      <c r="E1550" s="3"/>
      <c r="P1550" s="4"/>
    </row>
    <row r="1551" spans="1:16" x14ac:dyDescent="0.2">
      <c r="A1551" s="3"/>
      <c r="B1551" s="4"/>
      <c r="C1551" s="54"/>
      <c r="D1551" s="51"/>
      <c r="E1551" s="3"/>
      <c r="P1551" s="4"/>
    </row>
    <row r="1552" spans="1:16" x14ac:dyDescent="0.2">
      <c r="A1552" s="3"/>
      <c r="B1552" s="4"/>
      <c r="C1552" s="54"/>
      <c r="D1552" s="51"/>
      <c r="E1552" s="3"/>
      <c r="P1552" s="4"/>
    </row>
    <row r="1553" spans="1:16" x14ac:dyDescent="0.2">
      <c r="A1553" s="3"/>
      <c r="B1553" s="4"/>
      <c r="C1553" s="54"/>
      <c r="D1553" s="51"/>
      <c r="E1553" s="3"/>
      <c r="P1553" s="4"/>
    </row>
    <row r="1554" spans="1:16" x14ac:dyDescent="0.2">
      <c r="A1554" s="3"/>
      <c r="B1554" s="4"/>
      <c r="C1554" s="54"/>
      <c r="D1554" s="51"/>
      <c r="E1554" s="3"/>
      <c r="P1554" s="4"/>
    </row>
    <row r="1555" spans="1:16" x14ac:dyDescent="0.2">
      <c r="A1555" s="3"/>
      <c r="B1555" s="4"/>
      <c r="C1555" s="54"/>
      <c r="D1555" s="51"/>
      <c r="E1555" s="3"/>
      <c r="P1555" s="4"/>
    </row>
    <row r="1556" spans="1:16" x14ac:dyDescent="0.2">
      <c r="A1556" s="3"/>
      <c r="B1556" s="4"/>
      <c r="C1556" s="54"/>
      <c r="D1556" s="51"/>
      <c r="E1556" s="3"/>
      <c r="P1556" s="4"/>
    </row>
    <row r="1557" spans="1:16" x14ac:dyDescent="0.2">
      <c r="A1557" s="3"/>
      <c r="B1557" s="4"/>
      <c r="C1557" s="54"/>
      <c r="D1557" s="51"/>
      <c r="E1557" s="3"/>
      <c r="P1557" s="4"/>
    </row>
    <row r="1558" spans="1:16" x14ac:dyDescent="0.2">
      <c r="A1558" s="3"/>
      <c r="B1558" s="4"/>
      <c r="C1558" s="54"/>
      <c r="D1558" s="51"/>
      <c r="E1558" s="3"/>
      <c r="P1558" s="4"/>
    </row>
    <row r="1559" spans="1:16" x14ac:dyDescent="0.2">
      <c r="A1559" s="3"/>
      <c r="B1559" s="4"/>
      <c r="C1559" s="54"/>
      <c r="D1559" s="51"/>
      <c r="E1559" s="3"/>
      <c r="P1559" s="4"/>
    </row>
    <row r="1560" spans="1:16" x14ac:dyDescent="0.2">
      <c r="A1560" s="3"/>
      <c r="B1560" s="4"/>
      <c r="C1560" s="54"/>
      <c r="D1560" s="51"/>
      <c r="E1560" s="3"/>
      <c r="P1560" s="4"/>
    </row>
    <row r="1561" spans="1:16" x14ac:dyDescent="0.2">
      <c r="A1561" s="3"/>
      <c r="B1561" s="4"/>
      <c r="C1561" s="54"/>
      <c r="D1561" s="51"/>
      <c r="E1561" s="3"/>
      <c r="P1561" s="4"/>
    </row>
    <row r="1562" spans="1:16" x14ac:dyDescent="0.2">
      <c r="A1562" s="3"/>
      <c r="B1562" s="4"/>
      <c r="C1562" s="54"/>
      <c r="D1562" s="51"/>
      <c r="E1562" s="3"/>
      <c r="P1562" s="4"/>
    </row>
    <row r="1563" spans="1:16" x14ac:dyDescent="0.2">
      <c r="A1563" s="3"/>
      <c r="B1563" s="4"/>
      <c r="C1563" s="54"/>
      <c r="D1563" s="51"/>
      <c r="E1563" s="3"/>
      <c r="P1563" s="4"/>
    </row>
    <row r="1564" spans="1:16" x14ac:dyDescent="0.2">
      <c r="A1564" s="3"/>
      <c r="B1564" s="4"/>
      <c r="C1564" s="54"/>
      <c r="D1564" s="51"/>
      <c r="E1564" s="3"/>
      <c r="P1564" s="4"/>
    </row>
    <row r="1565" spans="1:16" x14ac:dyDescent="0.2">
      <c r="A1565" s="3"/>
      <c r="B1565" s="4"/>
      <c r="C1565" s="54"/>
      <c r="D1565" s="51"/>
      <c r="E1565" s="3"/>
      <c r="P1565" s="4"/>
    </row>
    <row r="1566" spans="1:16" x14ac:dyDescent="0.2">
      <c r="A1566" s="3"/>
      <c r="B1566" s="4"/>
      <c r="C1566" s="54"/>
      <c r="D1566" s="51"/>
      <c r="E1566" s="3"/>
      <c r="P1566" s="4"/>
    </row>
    <row r="1567" spans="1:16" x14ac:dyDescent="0.2">
      <c r="A1567" s="3"/>
      <c r="B1567" s="4"/>
      <c r="C1567" s="54"/>
      <c r="D1567" s="51"/>
      <c r="E1567" s="3"/>
      <c r="P1567" s="4"/>
    </row>
    <row r="1568" spans="1:16" x14ac:dyDescent="0.2">
      <c r="A1568" s="3"/>
      <c r="B1568" s="4"/>
      <c r="C1568" s="54"/>
      <c r="D1568" s="51"/>
      <c r="E1568" s="3"/>
      <c r="P1568" s="4"/>
    </row>
    <row r="1569" spans="1:16" x14ac:dyDescent="0.2">
      <c r="A1569" s="3"/>
      <c r="B1569" s="4"/>
      <c r="C1569" s="54"/>
      <c r="D1569" s="51"/>
      <c r="E1569" s="3"/>
      <c r="P1569" s="4"/>
    </row>
    <row r="1570" spans="1:16" x14ac:dyDescent="0.2">
      <c r="A1570" s="3"/>
      <c r="B1570" s="4"/>
      <c r="C1570" s="54"/>
      <c r="D1570" s="51"/>
      <c r="E1570" s="3"/>
      <c r="P1570" s="4"/>
    </row>
    <row r="1571" spans="1:16" x14ac:dyDescent="0.2">
      <c r="A1571" s="3"/>
      <c r="B1571" s="4"/>
      <c r="C1571" s="54"/>
      <c r="D1571" s="51"/>
      <c r="E1571" s="3"/>
      <c r="P1571" s="4"/>
    </row>
    <row r="1572" spans="1:16" x14ac:dyDescent="0.2">
      <c r="A1572" s="3"/>
      <c r="B1572" s="4"/>
      <c r="C1572" s="54"/>
      <c r="D1572" s="51"/>
      <c r="E1572" s="3"/>
      <c r="P1572" s="4"/>
    </row>
    <row r="1573" spans="1:16" x14ac:dyDescent="0.2">
      <c r="A1573" s="3"/>
      <c r="B1573" s="4"/>
      <c r="C1573" s="54"/>
      <c r="D1573" s="51"/>
      <c r="E1573" s="3"/>
      <c r="P1573" s="4"/>
    </row>
    <row r="1574" spans="1:16" x14ac:dyDescent="0.2">
      <c r="A1574" s="3"/>
      <c r="B1574" s="4"/>
      <c r="C1574" s="54"/>
      <c r="D1574" s="51"/>
      <c r="E1574" s="3"/>
      <c r="P1574" s="4"/>
    </row>
    <row r="1575" spans="1:16" x14ac:dyDescent="0.2">
      <c r="A1575" s="3"/>
      <c r="B1575" s="4"/>
      <c r="C1575" s="54"/>
      <c r="D1575" s="51"/>
      <c r="E1575" s="3"/>
      <c r="P1575" s="4"/>
    </row>
    <row r="1576" spans="1:16" x14ac:dyDescent="0.2">
      <c r="A1576" s="3"/>
      <c r="B1576" s="4"/>
      <c r="C1576" s="54"/>
      <c r="D1576" s="51"/>
      <c r="E1576" s="3"/>
      <c r="P1576" s="4"/>
    </row>
    <row r="1577" spans="1:16" x14ac:dyDescent="0.2">
      <c r="A1577" s="3"/>
      <c r="B1577" s="4"/>
      <c r="C1577" s="54"/>
      <c r="D1577" s="51"/>
      <c r="E1577" s="3"/>
      <c r="P1577" s="4"/>
    </row>
    <row r="1578" spans="1:16" x14ac:dyDescent="0.2">
      <c r="A1578" s="3"/>
      <c r="B1578" s="4"/>
      <c r="C1578" s="54"/>
      <c r="D1578" s="51"/>
      <c r="E1578" s="3"/>
      <c r="P1578" s="4"/>
    </row>
    <row r="1579" spans="1:16" x14ac:dyDescent="0.2">
      <c r="A1579" s="3"/>
      <c r="B1579" s="4"/>
      <c r="C1579" s="54"/>
      <c r="D1579" s="51"/>
      <c r="E1579" s="3"/>
      <c r="P1579" s="4"/>
    </row>
    <row r="1580" spans="1:16" x14ac:dyDescent="0.2">
      <c r="A1580" s="3"/>
      <c r="B1580" s="4"/>
      <c r="C1580" s="54"/>
      <c r="D1580" s="51"/>
      <c r="E1580" s="3"/>
      <c r="P1580" s="4"/>
    </row>
    <row r="1581" spans="1:16" x14ac:dyDescent="0.2">
      <c r="A1581" s="3"/>
      <c r="B1581" s="4"/>
      <c r="C1581" s="54"/>
      <c r="D1581" s="51"/>
      <c r="E1581" s="3"/>
      <c r="P1581" s="4"/>
    </row>
    <row r="1582" spans="1:16" x14ac:dyDescent="0.2">
      <c r="A1582" s="3"/>
      <c r="B1582" s="4"/>
      <c r="C1582" s="54"/>
      <c r="D1582" s="51"/>
      <c r="E1582" s="3"/>
      <c r="P1582" s="4"/>
    </row>
    <row r="1583" spans="1:16" x14ac:dyDescent="0.2">
      <c r="A1583" s="3"/>
      <c r="B1583" s="4"/>
      <c r="C1583" s="54"/>
      <c r="D1583" s="51"/>
      <c r="E1583" s="3"/>
      <c r="P1583" s="4"/>
    </row>
    <row r="1584" spans="1:16" x14ac:dyDescent="0.2">
      <c r="A1584" s="3"/>
      <c r="B1584" s="4"/>
      <c r="C1584" s="54"/>
      <c r="D1584" s="51"/>
      <c r="E1584" s="3"/>
      <c r="P1584" s="4"/>
    </row>
    <row r="1585" spans="1:16" x14ac:dyDescent="0.2">
      <c r="A1585" s="3"/>
      <c r="B1585" s="4"/>
      <c r="C1585" s="54"/>
      <c r="D1585" s="51"/>
      <c r="E1585" s="3"/>
      <c r="P1585" s="4"/>
    </row>
    <row r="1586" spans="1:16" x14ac:dyDescent="0.2">
      <c r="A1586" s="3"/>
      <c r="B1586" s="4"/>
      <c r="C1586" s="54"/>
      <c r="D1586" s="51"/>
      <c r="E1586" s="3"/>
      <c r="P1586" s="4"/>
    </row>
    <row r="1587" spans="1:16" x14ac:dyDescent="0.2">
      <c r="A1587" s="3"/>
      <c r="B1587" s="4"/>
      <c r="C1587" s="54"/>
      <c r="D1587" s="51"/>
      <c r="E1587" s="3"/>
      <c r="P1587" s="4"/>
    </row>
    <row r="1588" spans="1:16" x14ac:dyDescent="0.2">
      <c r="A1588" s="3"/>
      <c r="B1588" s="4"/>
      <c r="C1588" s="54"/>
      <c r="D1588" s="51"/>
      <c r="E1588" s="3"/>
      <c r="P1588" s="4"/>
    </row>
    <row r="1589" spans="1:16" x14ac:dyDescent="0.2">
      <c r="A1589" s="3"/>
      <c r="B1589" s="4"/>
      <c r="C1589" s="54"/>
      <c r="D1589" s="51"/>
      <c r="E1589" s="3"/>
      <c r="P1589" s="4"/>
    </row>
    <row r="1590" spans="1:16" x14ac:dyDescent="0.2">
      <c r="A1590" s="3"/>
      <c r="B1590" s="4"/>
      <c r="C1590" s="54"/>
      <c r="D1590" s="51"/>
      <c r="E1590" s="3"/>
      <c r="P1590" s="4"/>
    </row>
    <row r="1591" spans="1:16" x14ac:dyDescent="0.2">
      <c r="A1591" s="3"/>
      <c r="B1591" s="4"/>
      <c r="C1591" s="54"/>
      <c r="D1591" s="51"/>
      <c r="E1591" s="3"/>
      <c r="P1591" s="4"/>
    </row>
    <row r="1592" spans="1:16" x14ac:dyDescent="0.2">
      <c r="A1592" s="3"/>
      <c r="B1592" s="4"/>
      <c r="C1592" s="54"/>
      <c r="D1592" s="51"/>
      <c r="E1592" s="3"/>
      <c r="P1592" s="4"/>
    </row>
    <row r="1593" spans="1:16" x14ac:dyDescent="0.2">
      <c r="A1593" s="3"/>
      <c r="B1593" s="4"/>
      <c r="C1593" s="54"/>
      <c r="D1593" s="51"/>
      <c r="E1593" s="3"/>
      <c r="P1593" s="4"/>
    </row>
    <row r="1594" spans="1:16" x14ac:dyDescent="0.2">
      <c r="A1594" s="3"/>
      <c r="B1594" s="4"/>
      <c r="C1594" s="54"/>
      <c r="D1594" s="51"/>
      <c r="E1594" s="3"/>
      <c r="P1594" s="4"/>
    </row>
    <row r="1595" spans="1:16" x14ac:dyDescent="0.2">
      <c r="A1595" s="3"/>
      <c r="B1595" s="4"/>
      <c r="C1595" s="54"/>
      <c r="D1595" s="51"/>
      <c r="E1595" s="3"/>
      <c r="P1595" s="4"/>
    </row>
    <row r="1596" spans="1:16" x14ac:dyDescent="0.2">
      <c r="A1596" s="3"/>
      <c r="B1596" s="4"/>
      <c r="C1596" s="54"/>
      <c r="D1596" s="51"/>
      <c r="E1596" s="3"/>
      <c r="P1596" s="4"/>
    </row>
    <row r="1597" spans="1:16" x14ac:dyDescent="0.2">
      <c r="A1597" s="3"/>
      <c r="B1597" s="4"/>
      <c r="C1597" s="54"/>
      <c r="D1597" s="51"/>
      <c r="E1597" s="3"/>
      <c r="P1597" s="4"/>
    </row>
    <row r="1598" spans="1:16" x14ac:dyDescent="0.2">
      <c r="A1598" s="3"/>
      <c r="B1598" s="4"/>
      <c r="C1598" s="54"/>
      <c r="D1598" s="51"/>
      <c r="E1598" s="3"/>
      <c r="P1598" s="4"/>
    </row>
    <row r="1599" spans="1:16" x14ac:dyDescent="0.2">
      <c r="A1599" s="3"/>
      <c r="B1599" s="4"/>
      <c r="C1599" s="54"/>
      <c r="D1599" s="51"/>
      <c r="E1599" s="3"/>
      <c r="P1599" s="4"/>
    </row>
    <row r="1600" spans="1:16" x14ac:dyDescent="0.2">
      <c r="A1600" s="3"/>
      <c r="B1600" s="4"/>
      <c r="C1600" s="54"/>
      <c r="D1600" s="51"/>
      <c r="E1600" s="3"/>
      <c r="P1600" s="4"/>
    </row>
    <row r="1601" spans="1:16" x14ac:dyDescent="0.2">
      <c r="A1601" s="3"/>
      <c r="B1601" s="4"/>
      <c r="C1601" s="54"/>
      <c r="D1601" s="51"/>
      <c r="E1601" s="3"/>
      <c r="P1601" s="4"/>
    </row>
    <row r="1602" spans="1:16" x14ac:dyDescent="0.2">
      <c r="A1602" s="3"/>
      <c r="B1602" s="4"/>
      <c r="C1602" s="54"/>
      <c r="D1602" s="51"/>
      <c r="E1602" s="3"/>
      <c r="P1602" s="4"/>
    </row>
    <row r="1603" spans="1:16" x14ac:dyDescent="0.2">
      <c r="A1603" s="3"/>
      <c r="B1603" s="4"/>
      <c r="C1603" s="54"/>
      <c r="D1603" s="51"/>
      <c r="E1603" s="3"/>
      <c r="P1603" s="4"/>
    </row>
    <row r="1604" spans="1:16" x14ac:dyDescent="0.2">
      <c r="A1604" s="3"/>
      <c r="B1604" s="4"/>
      <c r="C1604" s="54"/>
      <c r="D1604" s="51"/>
      <c r="E1604" s="3"/>
      <c r="P1604" s="4"/>
    </row>
    <row r="1605" spans="1:16" x14ac:dyDescent="0.2">
      <c r="A1605" s="3"/>
      <c r="B1605" s="4"/>
      <c r="C1605" s="54"/>
      <c r="D1605" s="51"/>
      <c r="E1605" s="3"/>
      <c r="P1605" s="4"/>
    </row>
    <row r="1606" spans="1:16" x14ac:dyDescent="0.2">
      <c r="A1606" s="3"/>
      <c r="B1606" s="4"/>
      <c r="C1606" s="54"/>
      <c r="D1606" s="51"/>
      <c r="E1606" s="3"/>
      <c r="P1606" s="4"/>
    </row>
    <row r="1607" spans="1:16" x14ac:dyDescent="0.2">
      <c r="A1607" s="3"/>
      <c r="B1607" s="4"/>
      <c r="C1607" s="54"/>
      <c r="D1607" s="51"/>
      <c r="E1607" s="3"/>
      <c r="P1607" s="4"/>
    </row>
    <row r="1608" spans="1:16" x14ac:dyDescent="0.2">
      <c r="A1608" s="3"/>
      <c r="B1608" s="4"/>
      <c r="C1608" s="54"/>
      <c r="D1608" s="51"/>
      <c r="E1608" s="3"/>
      <c r="P1608" s="4"/>
    </row>
    <row r="1609" spans="1:16" x14ac:dyDescent="0.2">
      <c r="A1609" s="3"/>
      <c r="B1609" s="4"/>
      <c r="C1609" s="54"/>
      <c r="D1609" s="51"/>
      <c r="E1609" s="3"/>
      <c r="P1609" s="4"/>
    </row>
    <row r="1610" spans="1:16" x14ac:dyDescent="0.2">
      <c r="A1610" s="3"/>
      <c r="B1610" s="4"/>
      <c r="C1610" s="54"/>
      <c r="D1610" s="51"/>
      <c r="E1610" s="3"/>
      <c r="P1610" s="4"/>
    </row>
    <row r="1611" spans="1:16" x14ac:dyDescent="0.2">
      <c r="A1611" s="3"/>
      <c r="B1611" s="4"/>
      <c r="C1611" s="54"/>
      <c r="D1611" s="51"/>
      <c r="E1611" s="3"/>
      <c r="P1611" s="4"/>
    </row>
    <row r="1612" spans="1:16" x14ac:dyDescent="0.2">
      <c r="A1612" s="3"/>
      <c r="B1612" s="4"/>
      <c r="C1612" s="54"/>
      <c r="D1612" s="51"/>
      <c r="E1612" s="3"/>
      <c r="P1612" s="4"/>
    </row>
    <row r="1613" spans="1:16" x14ac:dyDescent="0.2">
      <c r="A1613" s="3"/>
      <c r="B1613" s="4"/>
      <c r="C1613" s="54"/>
      <c r="D1613" s="51"/>
      <c r="E1613" s="3"/>
      <c r="P1613" s="4"/>
    </row>
    <row r="1614" spans="1:16" x14ac:dyDescent="0.2">
      <c r="A1614" s="3"/>
      <c r="B1614" s="4"/>
      <c r="C1614" s="54"/>
      <c r="D1614" s="51"/>
      <c r="E1614" s="3"/>
      <c r="P1614" s="4"/>
    </row>
    <row r="1615" spans="1:16" x14ac:dyDescent="0.2">
      <c r="A1615" s="3"/>
      <c r="B1615" s="4"/>
      <c r="C1615" s="54"/>
      <c r="D1615" s="51"/>
      <c r="E1615" s="3"/>
      <c r="P1615" s="4"/>
    </row>
    <row r="1616" spans="1:16" x14ac:dyDescent="0.2">
      <c r="A1616" s="3"/>
      <c r="B1616" s="4"/>
      <c r="C1616" s="54"/>
      <c r="D1616" s="51"/>
      <c r="E1616" s="3"/>
      <c r="P1616" s="4"/>
    </row>
    <row r="1617" spans="1:16" x14ac:dyDescent="0.2">
      <c r="A1617" s="3"/>
      <c r="B1617" s="4"/>
      <c r="C1617" s="54"/>
      <c r="D1617" s="51"/>
      <c r="E1617" s="3"/>
      <c r="P1617" s="4"/>
    </row>
    <row r="1618" spans="1:16" x14ac:dyDescent="0.2">
      <c r="A1618" s="3"/>
      <c r="B1618" s="4"/>
      <c r="C1618" s="54"/>
      <c r="D1618" s="51"/>
      <c r="E1618" s="3"/>
      <c r="P1618" s="4"/>
    </row>
    <row r="1619" spans="1:16" x14ac:dyDescent="0.2">
      <c r="A1619" s="3"/>
      <c r="B1619" s="4"/>
      <c r="C1619" s="54"/>
      <c r="D1619" s="51"/>
      <c r="E1619" s="3"/>
      <c r="P1619" s="4"/>
    </row>
    <row r="1620" spans="1:16" x14ac:dyDescent="0.2">
      <c r="A1620" s="3"/>
      <c r="B1620" s="4"/>
      <c r="C1620" s="54"/>
      <c r="D1620" s="51"/>
      <c r="E1620" s="3"/>
      <c r="P1620" s="4"/>
    </row>
    <row r="1621" spans="1:16" x14ac:dyDescent="0.2">
      <c r="A1621" s="3"/>
      <c r="B1621" s="4"/>
      <c r="C1621" s="54"/>
      <c r="D1621" s="51"/>
      <c r="E1621" s="3"/>
      <c r="P1621" s="4"/>
    </row>
    <row r="1622" spans="1:16" x14ac:dyDescent="0.2">
      <c r="A1622" s="3"/>
      <c r="B1622" s="4"/>
      <c r="C1622" s="54"/>
      <c r="D1622" s="51"/>
      <c r="E1622" s="3"/>
      <c r="P1622" s="4"/>
    </row>
    <row r="1623" spans="1:16" x14ac:dyDescent="0.2">
      <c r="A1623" s="3"/>
      <c r="B1623" s="4"/>
      <c r="C1623" s="54"/>
      <c r="D1623" s="51"/>
      <c r="E1623" s="3"/>
      <c r="P1623" s="4"/>
    </row>
    <row r="1624" spans="1:16" x14ac:dyDescent="0.2">
      <c r="A1624" s="3"/>
      <c r="B1624" s="4"/>
      <c r="C1624" s="54"/>
      <c r="D1624" s="51"/>
      <c r="E1624" s="3"/>
      <c r="P1624" s="4"/>
    </row>
    <row r="1625" spans="1:16" x14ac:dyDescent="0.2">
      <c r="A1625" s="3"/>
      <c r="B1625" s="4"/>
      <c r="C1625" s="54"/>
      <c r="D1625" s="51"/>
      <c r="E1625" s="3"/>
      <c r="P1625" s="4"/>
    </row>
    <row r="1626" spans="1:16" x14ac:dyDescent="0.2">
      <c r="A1626" s="3"/>
      <c r="B1626" s="4"/>
      <c r="C1626" s="54"/>
      <c r="D1626" s="51"/>
      <c r="E1626" s="3"/>
      <c r="P1626" s="4"/>
    </row>
    <row r="1627" spans="1:16" x14ac:dyDescent="0.2">
      <c r="A1627" s="3"/>
      <c r="B1627" s="4"/>
      <c r="C1627" s="54"/>
      <c r="D1627" s="51"/>
      <c r="E1627" s="3"/>
      <c r="P1627" s="4"/>
    </row>
    <row r="1628" spans="1:16" x14ac:dyDescent="0.2">
      <c r="A1628" s="3"/>
      <c r="B1628" s="4"/>
      <c r="C1628" s="54"/>
      <c r="D1628" s="51"/>
      <c r="E1628" s="3"/>
      <c r="P1628" s="4"/>
    </row>
    <row r="1629" spans="1:16" x14ac:dyDescent="0.2">
      <c r="A1629" s="3"/>
      <c r="B1629" s="4"/>
      <c r="C1629" s="54"/>
      <c r="D1629" s="51"/>
      <c r="E1629" s="3"/>
      <c r="P1629" s="4"/>
    </row>
    <row r="1630" spans="1:16" x14ac:dyDescent="0.2">
      <c r="A1630" s="3"/>
      <c r="B1630" s="4"/>
      <c r="C1630" s="54"/>
      <c r="D1630" s="51"/>
      <c r="E1630" s="3"/>
      <c r="P1630" s="4"/>
    </row>
    <row r="1631" spans="1:16" x14ac:dyDescent="0.2">
      <c r="A1631" s="3"/>
      <c r="B1631" s="4"/>
      <c r="C1631" s="54"/>
      <c r="D1631" s="51"/>
      <c r="E1631" s="3"/>
      <c r="P1631" s="4"/>
    </row>
    <row r="1632" spans="1:16" x14ac:dyDescent="0.2">
      <c r="A1632" s="3"/>
      <c r="B1632" s="4"/>
      <c r="C1632" s="54"/>
      <c r="D1632" s="51"/>
      <c r="E1632" s="3"/>
      <c r="P1632" s="4"/>
    </row>
    <row r="1633" spans="1:16" x14ac:dyDescent="0.2">
      <c r="A1633" s="3"/>
      <c r="B1633" s="4"/>
      <c r="C1633" s="54"/>
      <c r="D1633" s="51"/>
      <c r="E1633" s="3"/>
      <c r="P1633" s="4"/>
    </row>
    <row r="1634" spans="1:16" x14ac:dyDescent="0.2">
      <c r="A1634" s="3"/>
      <c r="B1634" s="4"/>
      <c r="C1634" s="54"/>
      <c r="D1634" s="51"/>
      <c r="E1634" s="3"/>
      <c r="P1634" s="4"/>
    </row>
    <row r="1635" spans="1:16" x14ac:dyDescent="0.2">
      <c r="A1635" s="3"/>
      <c r="B1635" s="4"/>
      <c r="C1635" s="54"/>
      <c r="D1635" s="51"/>
      <c r="E1635" s="3"/>
      <c r="P1635" s="4"/>
    </row>
    <row r="1636" spans="1:16" x14ac:dyDescent="0.2">
      <c r="A1636" s="3"/>
      <c r="B1636" s="4"/>
      <c r="C1636" s="54"/>
      <c r="D1636" s="51"/>
      <c r="E1636" s="3"/>
      <c r="P1636" s="4"/>
    </row>
    <row r="1637" spans="1:16" x14ac:dyDescent="0.2">
      <c r="A1637" s="3"/>
      <c r="B1637" s="4"/>
      <c r="C1637" s="54"/>
      <c r="D1637" s="51"/>
      <c r="E1637" s="3"/>
      <c r="P1637" s="4"/>
    </row>
    <row r="1638" spans="1:16" x14ac:dyDescent="0.2">
      <c r="A1638" s="3"/>
      <c r="B1638" s="4"/>
      <c r="C1638" s="54"/>
      <c r="D1638" s="51"/>
      <c r="E1638" s="3"/>
      <c r="P1638" s="4"/>
    </row>
    <row r="1639" spans="1:16" x14ac:dyDescent="0.2">
      <c r="A1639" s="3"/>
      <c r="B1639" s="4"/>
      <c r="C1639" s="54"/>
      <c r="D1639" s="51"/>
      <c r="E1639" s="3"/>
      <c r="P1639" s="4"/>
    </row>
    <row r="1640" spans="1:16" x14ac:dyDescent="0.2">
      <c r="A1640" s="3"/>
      <c r="B1640" s="4"/>
      <c r="C1640" s="54"/>
      <c r="D1640" s="51"/>
      <c r="E1640" s="3"/>
      <c r="P1640" s="4"/>
    </row>
    <row r="1641" spans="1:16" x14ac:dyDescent="0.2">
      <c r="A1641" s="3"/>
      <c r="B1641" s="4"/>
      <c r="C1641" s="54"/>
      <c r="D1641" s="51"/>
      <c r="E1641" s="3"/>
      <c r="P1641" s="4"/>
    </row>
    <row r="1642" spans="1:16" x14ac:dyDescent="0.2">
      <c r="A1642" s="3"/>
      <c r="B1642" s="4"/>
      <c r="C1642" s="54"/>
      <c r="D1642" s="51"/>
      <c r="E1642" s="3"/>
      <c r="P1642" s="4"/>
    </row>
    <row r="1643" spans="1:16" x14ac:dyDescent="0.2">
      <c r="A1643" s="3"/>
      <c r="B1643" s="4"/>
      <c r="C1643" s="54"/>
      <c r="D1643" s="51"/>
      <c r="E1643" s="3"/>
      <c r="P1643" s="4"/>
    </row>
    <row r="1644" spans="1:16" x14ac:dyDescent="0.2">
      <c r="A1644" s="3"/>
      <c r="B1644" s="4"/>
      <c r="C1644" s="54"/>
      <c r="D1644" s="51"/>
      <c r="E1644" s="3"/>
      <c r="P1644" s="4"/>
    </row>
    <row r="1645" spans="1:16" x14ac:dyDescent="0.2">
      <c r="A1645" s="3"/>
      <c r="B1645" s="4"/>
      <c r="C1645" s="54"/>
      <c r="D1645" s="51"/>
      <c r="E1645" s="3"/>
      <c r="P1645" s="4"/>
    </row>
    <row r="1646" spans="1:16" x14ac:dyDescent="0.2">
      <c r="A1646" s="3"/>
      <c r="B1646" s="4"/>
      <c r="C1646" s="54"/>
      <c r="D1646" s="51"/>
      <c r="E1646" s="3"/>
      <c r="P1646" s="4"/>
    </row>
    <row r="1647" spans="1:16" x14ac:dyDescent="0.2">
      <c r="A1647" s="3"/>
      <c r="B1647" s="4"/>
      <c r="C1647" s="54"/>
      <c r="D1647" s="51"/>
      <c r="E1647" s="3"/>
      <c r="P1647" s="4"/>
    </row>
    <row r="1648" spans="1:16" x14ac:dyDescent="0.2">
      <c r="A1648" s="3"/>
      <c r="B1648" s="4"/>
      <c r="C1648" s="54"/>
      <c r="D1648" s="51"/>
      <c r="E1648" s="3"/>
      <c r="P1648" s="4"/>
    </row>
    <row r="1649" spans="1:16" x14ac:dyDescent="0.2">
      <c r="A1649" s="3"/>
      <c r="B1649" s="4"/>
      <c r="C1649" s="54"/>
      <c r="D1649" s="51"/>
      <c r="E1649" s="3"/>
      <c r="P1649" s="4"/>
    </row>
    <row r="1650" spans="1:16" x14ac:dyDescent="0.2">
      <c r="A1650" s="3"/>
      <c r="B1650" s="4"/>
      <c r="C1650" s="54"/>
      <c r="D1650" s="51"/>
      <c r="E1650" s="3"/>
      <c r="P1650" s="4"/>
    </row>
    <row r="1651" spans="1:16" x14ac:dyDescent="0.2">
      <c r="A1651" s="3"/>
      <c r="B1651" s="4"/>
      <c r="C1651" s="54"/>
      <c r="D1651" s="51"/>
      <c r="E1651" s="3"/>
      <c r="P1651" s="4"/>
    </row>
    <row r="1652" spans="1:16" x14ac:dyDescent="0.2">
      <c r="A1652" s="3"/>
      <c r="B1652" s="4"/>
      <c r="C1652" s="54"/>
      <c r="D1652" s="51"/>
      <c r="E1652" s="3"/>
      <c r="P1652" s="4"/>
    </row>
    <row r="1653" spans="1:16" x14ac:dyDescent="0.2">
      <c r="A1653" s="3"/>
      <c r="B1653" s="4"/>
      <c r="C1653" s="54"/>
      <c r="D1653" s="51"/>
      <c r="E1653" s="3"/>
      <c r="P1653" s="4"/>
    </row>
    <row r="1654" spans="1:16" x14ac:dyDescent="0.2">
      <c r="A1654" s="3"/>
      <c r="B1654" s="4"/>
      <c r="C1654" s="54"/>
      <c r="D1654" s="51"/>
      <c r="E1654" s="3"/>
      <c r="P1654" s="4"/>
    </row>
    <row r="1655" spans="1:16" x14ac:dyDescent="0.2">
      <c r="A1655" s="3"/>
      <c r="B1655" s="4"/>
      <c r="C1655" s="54"/>
      <c r="D1655" s="51"/>
      <c r="E1655" s="3"/>
      <c r="P1655" s="4"/>
    </row>
    <row r="1656" spans="1:16" x14ac:dyDescent="0.2">
      <c r="A1656" s="3"/>
      <c r="B1656" s="4"/>
      <c r="C1656" s="54"/>
      <c r="D1656" s="51"/>
      <c r="E1656" s="3"/>
      <c r="P1656" s="4"/>
    </row>
    <row r="1657" spans="1:16" x14ac:dyDescent="0.2">
      <c r="A1657" s="3"/>
      <c r="B1657" s="4"/>
      <c r="C1657" s="54"/>
      <c r="D1657" s="51"/>
      <c r="E1657" s="3"/>
      <c r="P1657" s="4"/>
    </row>
    <row r="1658" spans="1:16" x14ac:dyDescent="0.2">
      <c r="A1658" s="3"/>
      <c r="B1658" s="4"/>
      <c r="C1658" s="54"/>
      <c r="D1658" s="51"/>
      <c r="E1658" s="3"/>
      <c r="P1658" s="4"/>
    </row>
    <row r="1659" spans="1:16" x14ac:dyDescent="0.2">
      <c r="A1659" s="3"/>
      <c r="B1659" s="4"/>
      <c r="C1659" s="54"/>
      <c r="D1659" s="51"/>
      <c r="E1659" s="3"/>
      <c r="P1659" s="4"/>
    </row>
    <row r="1660" spans="1:16" x14ac:dyDescent="0.2">
      <c r="A1660" s="3"/>
      <c r="B1660" s="4"/>
      <c r="C1660" s="54"/>
      <c r="D1660" s="51"/>
      <c r="E1660" s="3"/>
      <c r="P1660" s="4"/>
    </row>
    <row r="1661" spans="1:16" x14ac:dyDescent="0.2">
      <c r="A1661" s="3"/>
      <c r="B1661" s="4"/>
      <c r="C1661" s="54"/>
      <c r="D1661" s="51"/>
      <c r="E1661" s="3"/>
      <c r="P1661" s="4"/>
    </row>
    <row r="1662" spans="1:16" x14ac:dyDescent="0.2">
      <c r="A1662" s="3"/>
      <c r="B1662" s="4"/>
      <c r="C1662" s="54"/>
      <c r="D1662" s="51"/>
      <c r="E1662" s="3"/>
      <c r="P1662" s="4"/>
    </row>
    <row r="1663" spans="1:16" x14ac:dyDescent="0.2">
      <c r="A1663" s="3"/>
      <c r="B1663" s="4"/>
      <c r="C1663" s="54"/>
      <c r="D1663" s="51"/>
      <c r="E1663" s="3"/>
      <c r="P1663" s="4"/>
    </row>
    <row r="1664" spans="1:16" x14ac:dyDescent="0.2">
      <c r="A1664" s="3"/>
      <c r="B1664" s="4"/>
      <c r="C1664" s="54"/>
      <c r="D1664" s="51"/>
      <c r="E1664" s="3"/>
      <c r="P1664" s="4"/>
    </row>
    <row r="1665" spans="1:16" x14ac:dyDescent="0.2">
      <c r="A1665" s="3"/>
      <c r="B1665" s="4"/>
      <c r="C1665" s="54"/>
      <c r="D1665" s="51"/>
      <c r="E1665" s="3"/>
      <c r="P1665" s="4"/>
    </row>
    <row r="1666" spans="1:16" x14ac:dyDescent="0.2">
      <c r="A1666" s="3"/>
      <c r="B1666" s="4"/>
      <c r="C1666" s="54"/>
      <c r="D1666" s="51"/>
      <c r="E1666" s="3"/>
      <c r="P1666" s="4"/>
    </row>
    <row r="1667" spans="1:16" x14ac:dyDescent="0.2">
      <c r="A1667" s="3"/>
      <c r="B1667" s="4"/>
      <c r="C1667" s="54"/>
      <c r="D1667" s="51"/>
      <c r="E1667" s="3"/>
      <c r="P1667" s="4"/>
    </row>
    <row r="1668" spans="1:16" x14ac:dyDescent="0.2">
      <c r="A1668" s="3"/>
      <c r="B1668" s="4"/>
      <c r="C1668" s="54"/>
      <c r="D1668" s="51"/>
      <c r="E1668" s="3"/>
      <c r="P1668" s="4"/>
    </row>
    <row r="1669" spans="1:16" x14ac:dyDescent="0.2">
      <c r="A1669" s="3"/>
      <c r="B1669" s="4"/>
      <c r="C1669" s="54"/>
      <c r="D1669" s="51"/>
      <c r="E1669" s="3"/>
      <c r="P1669" s="4"/>
    </row>
    <row r="1670" spans="1:16" x14ac:dyDescent="0.2">
      <c r="A1670" s="3"/>
      <c r="B1670" s="4"/>
      <c r="C1670" s="54"/>
      <c r="D1670" s="51"/>
      <c r="E1670" s="3"/>
      <c r="P1670" s="4"/>
    </row>
    <row r="1671" spans="1:16" x14ac:dyDescent="0.2">
      <c r="A1671" s="3"/>
      <c r="B1671" s="4"/>
      <c r="C1671" s="54"/>
      <c r="D1671" s="51"/>
      <c r="E1671" s="3"/>
      <c r="P1671" s="4"/>
    </row>
    <row r="1672" spans="1:16" x14ac:dyDescent="0.2">
      <c r="A1672" s="3"/>
      <c r="B1672" s="4"/>
      <c r="C1672" s="54"/>
      <c r="D1672" s="51"/>
      <c r="E1672" s="3"/>
      <c r="P1672" s="4"/>
    </row>
    <row r="1673" spans="1:16" x14ac:dyDescent="0.2">
      <c r="A1673" s="3"/>
      <c r="B1673" s="4"/>
      <c r="C1673" s="54"/>
      <c r="D1673" s="51"/>
      <c r="E1673" s="3"/>
      <c r="P1673" s="4"/>
    </row>
    <row r="1674" spans="1:16" x14ac:dyDescent="0.2">
      <c r="A1674" s="3"/>
      <c r="B1674" s="4"/>
      <c r="C1674" s="54"/>
      <c r="D1674" s="51"/>
      <c r="E1674" s="3"/>
      <c r="P1674" s="4"/>
    </row>
    <row r="1675" spans="1:16" x14ac:dyDescent="0.2">
      <c r="A1675" s="3"/>
      <c r="B1675" s="4"/>
      <c r="C1675" s="54"/>
      <c r="D1675" s="51"/>
      <c r="E1675" s="3"/>
      <c r="P1675" s="4"/>
    </row>
    <row r="1676" spans="1:16" x14ac:dyDescent="0.2">
      <c r="A1676" s="3"/>
      <c r="B1676" s="4"/>
      <c r="C1676" s="54"/>
      <c r="D1676" s="51"/>
      <c r="E1676" s="3"/>
      <c r="P1676" s="4"/>
    </row>
    <row r="1677" spans="1:16" x14ac:dyDescent="0.2">
      <c r="A1677" s="3"/>
      <c r="B1677" s="4"/>
      <c r="C1677" s="54"/>
      <c r="D1677" s="51"/>
      <c r="E1677" s="3"/>
      <c r="P1677" s="4"/>
    </row>
    <row r="1678" spans="1:16" x14ac:dyDescent="0.2">
      <c r="A1678" s="3"/>
      <c r="B1678" s="4"/>
      <c r="C1678" s="54"/>
      <c r="D1678" s="51"/>
      <c r="E1678" s="3"/>
      <c r="P1678" s="4"/>
    </row>
    <row r="1679" spans="1:16" x14ac:dyDescent="0.2">
      <c r="A1679" s="3"/>
      <c r="B1679" s="4"/>
      <c r="C1679" s="54"/>
      <c r="D1679" s="51"/>
      <c r="E1679" s="3"/>
      <c r="P1679" s="4"/>
    </row>
    <row r="1680" spans="1:16" x14ac:dyDescent="0.2">
      <c r="A1680" s="3"/>
      <c r="B1680" s="4"/>
      <c r="C1680" s="54"/>
      <c r="D1680" s="51"/>
      <c r="E1680" s="3"/>
      <c r="P1680" s="4"/>
    </row>
    <row r="1681" spans="1:16" x14ac:dyDescent="0.2">
      <c r="A1681" s="3"/>
      <c r="B1681" s="4"/>
      <c r="C1681" s="54"/>
      <c r="D1681" s="51"/>
      <c r="E1681" s="3"/>
      <c r="P1681" s="4"/>
    </row>
    <row r="1682" spans="1:16" x14ac:dyDescent="0.2">
      <c r="A1682" s="3"/>
      <c r="B1682" s="4"/>
      <c r="C1682" s="54"/>
      <c r="D1682" s="51"/>
      <c r="E1682" s="3"/>
      <c r="P1682" s="4"/>
    </row>
    <row r="1683" spans="1:16" x14ac:dyDescent="0.2">
      <c r="A1683" s="3"/>
      <c r="B1683" s="4"/>
      <c r="C1683" s="54"/>
      <c r="D1683" s="51"/>
      <c r="E1683" s="3"/>
      <c r="P1683" s="4"/>
    </row>
    <row r="1684" spans="1:16" x14ac:dyDescent="0.2">
      <c r="A1684" s="3"/>
      <c r="B1684" s="4"/>
      <c r="C1684" s="54"/>
      <c r="D1684" s="51"/>
      <c r="E1684" s="3"/>
      <c r="P1684" s="4"/>
    </row>
    <row r="1685" spans="1:16" x14ac:dyDescent="0.2">
      <c r="A1685" s="3"/>
      <c r="B1685" s="4"/>
      <c r="C1685" s="54"/>
      <c r="D1685" s="51"/>
      <c r="E1685" s="3"/>
      <c r="P1685" s="4"/>
    </row>
    <row r="1686" spans="1:16" x14ac:dyDescent="0.2">
      <c r="A1686" s="3"/>
      <c r="B1686" s="4"/>
      <c r="C1686" s="54"/>
      <c r="D1686" s="51"/>
      <c r="E1686" s="3"/>
      <c r="P1686" s="4"/>
    </row>
    <row r="1687" spans="1:16" x14ac:dyDescent="0.2">
      <c r="A1687" s="3"/>
      <c r="B1687" s="4"/>
      <c r="C1687" s="54"/>
      <c r="D1687" s="51"/>
      <c r="E1687" s="3"/>
      <c r="P1687" s="4"/>
    </row>
    <row r="1688" spans="1:16" x14ac:dyDescent="0.2">
      <c r="A1688" s="3"/>
      <c r="B1688" s="4"/>
      <c r="C1688" s="54"/>
      <c r="D1688" s="51"/>
      <c r="E1688" s="3"/>
      <c r="P1688" s="4"/>
    </row>
    <row r="1689" spans="1:16" x14ac:dyDescent="0.2">
      <c r="A1689" s="3"/>
      <c r="B1689" s="4"/>
      <c r="C1689" s="54"/>
      <c r="D1689" s="51"/>
      <c r="E1689" s="3"/>
      <c r="P1689" s="4"/>
    </row>
    <row r="1690" spans="1:16" x14ac:dyDescent="0.2">
      <c r="A1690" s="3"/>
      <c r="B1690" s="4"/>
      <c r="C1690" s="54"/>
      <c r="D1690" s="51"/>
      <c r="E1690" s="3"/>
      <c r="P1690" s="4"/>
    </row>
    <row r="1691" spans="1:16" x14ac:dyDescent="0.2">
      <c r="A1691" s="3"/>
      <c r="B1691" s="4"/>
      <c r="C1691" s="54"/>
      <c r="D1691" s="51"/>
      <c r="E1691" s="3"/>
      <c r="P1691" s="4"/>
    </row>
    <row r="1692" spans="1:16" x14ac:dyDescent="0.2">
      <c r="A1692" s="3"/>
      <c r="B1692" s="4"/>
      <c r="C1692" s="54"/>
      <c r="D1692" s="51"/>
      <c r="E1692" s="3"/>
      <c r="P1692" s="4"/>
    </row>
    <row r="1693" spans="1:16" x14ac:dyDescent="0.2">
      <c r="A1693" s="3"/>
      <c r="B1693" s="4"/>
      <c r="C1693" s="54"/>
      <c r="D1693" s="51"/>
      <c r="E1693" s="3"/>
      <c r="P1693" s="4"/>
    </row>
    <row r="1694" spans="1:16" x14ac:dyDescent="0.2">
      <c r="A1694" s="3"/>
      <c r="B1694" s="4"/>
      <c r="C1694" s="54"/>
      <c r="D1694" s="51"/>
      <c r="E1694" s="3"/>
      <c r="P1694" s="4"/>
    </row>
    <row r="1695" spans="1:16" x14ac:dyDescent="0.2">
      <c r="A1695" s="3"/>
      <c r="B1695" s="4"/>
      <c r="C1695" s="54"/>
      <c r="D1695" s="51"/>
      <c r="E1695" s="3"/>
      <c r="P1695" s="4"/>
    </row>
    <row r="1696" spans="1:16" x14ac:dyDescent="0.2">
      <c r="A1696" s="3"/>
      <c r="B1696" s="4"/>
      <c r="C1696" s="54"/>
      <c r="D1696" s="51"/>
      <c r="E1696" s="3"/>
      <c r="P1696" s="4"/>
    </row>
    <row r="1697" spans="1:16" x14ac:dyDescent="0.2">
      <c r="A1697" s="3"/>
      <c r="B1697" s="4"/>
      <c r="C1697" s="54"/>
      <c r="D1697" s="51"/>
      <c r="E1697" s="3"/>
      <c r="P1697" s="4"/>
    </row>
    <row r="1698" spans="1:16" x14ac:dyDescent="0.2">
      <c r="A1698" s="3"/>
      <c r="B1698" s="4"/>
      <c r="C1698" s="54"/>
      <c r="D1698" s="51"/>
      <c r="E1698" s="3"/>
      <c r="P1698" s="4"/>
    </row>
    <row r="1699" spans="1:16" x14ac:dyDescent="0.2">
      <c r="A1699" s="3"/>
      <c r="B1699" s="4"/>
      <c r="C1699" s="54"/>
      <c r="D1699" s="51"/>
      <c r="E1699" s="3"/>
      <c r="P1699" s="4"/>
    </row>
    <row r="1700" spans="1:16" x14ac:dyDescent="0.2">
      <c r="A1700" s="3"/>
      <c r="B1700" s="4"/>
      <c r="C1700" s="54"/>
      <c r="D1700" s="51"/>
      <c r="E1700" s="3"/>
      <c r="P1700" s="4"/>
    </row>
    <row r="1701" spans="1:16" x14ac:dyDescent="0.2">
      <c r="A1701" s="3"/>
      <c r="B1701" s="4"/>
      <c r="C1701" s="54"/>
      <c r="D1701" s="51"/>
      <c r="E1701" s="3"/>
      <c r="P1701" s="4"/>
    </row>
    <row r="1702" spans="1:16" x14ac:dyDescent="0.2">
      <c r="A1702" s="3"/>
      <c r="B1702" s="4"/>
      <c r="C1702" s="54"/>
      <c r="D1702" s="51"/>
      <c r="E1702" s="3"/>
      <c r="P1702" s="4"/>
    </row>
    <row r="1703" spans="1:16" x14ac:dyDescent="0.2">
      <c r="A1703" s="3"/>
      <c r="B1703" s="4"/>
      <c r="C1703" s="54"/>
      <c r="D1703" s="51"/>
      <c r="E1703" s="3"/>
      <c r="P1703" s="4"/>
    </row>
    <row r="1704" spans="1:16" x14ac:dyDescent="0.2">
      <c r="A1704" s="3"/>
      <c r="B1704" s="4"/>
      <c r="C1704" s="54"/>
      <c r="D1704" s="51"/>
      <c r="E1704" s="3"/>
      <c r="P1704" s="4"/>
    </row>
    <row r="1705" spans="1:16" x14ac:dyDescent="0.2">
      <c r="A1705" s="3"/>
      <c r="B1705" s="4"/>
      <c r="C1705" s="54"/>
      <c r="D1705" s="51"/>
      <c r="E1705" s="3"/>
      <c r="P1705" s="4"/>
    </row>
    <row r="1706" spans="1:16" x14ac:dyDescent="0.2">
      <c r="A1706" s="3"/>
      <c r="B1706" s="4"/>
      <c r="C1706" s="54"/>
      <c r="D1706" s="51"/>
      <c r="E1706" s="3"/>
      <c r="P1706" s="4"/>
    </row>
    <row r="1707" spans="1:16" x14ac:dyDescent="0.2">
      <c r="A1707" s="3"/>
      <c r="B1707" s="4"/>
      <c r="C1707" s="54"/>
      <c r="D1707" s="51"/>
      <c r="E1707" s="3"/>
      <c r="P1707" s="4"/>
    </row>
    <row r="1708" spans="1:16" x14ac:dyDescent="0.2">
      <c r="A1708" s="3"/>
      <c r="B1708" s="4"/>
      <c r="C1708" s="54"/>
      <c r="D1708" s="51"/>
      <c r="E1708" s="3"/>
      <c r="P1708" s="4"/>
    </row>
    <row r="1709" spans="1:16" x14ac:dyDescent="0.2">
      <c r="A1709" s="3"/>
      <c r="B1709" s="4"/>
      <c r="C1709" s="54"/>
      <c r="D1709" s="51"/>
      <c r="E1709" s="3"/>
      <c r="P1709" s="4"/>
    </row>
    <row r="1710" spans="1:16" x14ac:dyDescent="0.2">
      <c r="A1710" s="3"/>
      <c r="B1710" s="4"/>
      <c r="C1710" s="54"/>
      <c r="D1710" s="51"/>
      <c r="E1710" s="3"/>
      <c r="P1710" s="4"/>
    </row>
    <row r="1711" spans="1:16" x14ac:dyDescent="0.2">
      <c r="A1711" s="3"/>
      <c r="B1711" s="4"/>
      <c r="C1711" s="54"/>
      <c r="D1711" s="51"/>
      <c r="E1711" s="3"/>
      <c r="P1711" s="4"/>
    </row>
    <row r="1712" spans="1:16" x14ac:dyDescent="0.2">
      <c r="A1712" s="3"/>
      <c r="B1712" s="4"/>
      <c r="C1712" s="54"/>
      <c r="D1712" s="51"/>
      <c r="E1712" s="3"/>
      <c r="P1712" s="4"/>
    </row>
    <row r="1713" spans="1:16" x14ac:dyDescent="0.2">
      <c r="A1713" s="3"/>
      <c r="B1713" s="4"/>
      <c r="C1713" s="54"/>
      <c r="D1713" s="51"/>
      <c r="E1713" s="3"/>
      <c r="P1713" s="4"/>
    </row>
    <row r="1714" spans="1:16" x14ac:dyDescent="0.2">
      <c r="A1714" s="3"/>
      <c r="B1714" s="4"/>
      <c r="C1714" s="54"/>
      <c r="D1714" s="51"/>
      <c r="E1714" s="3"/>
      <c r="P1714" s="4"/>
    </row>
    <row r="1715" spans="1:16" x14ac:dyDescent="0.2">
      <c r="A1715" s="3"/>
      <c r="B1715" s="4"/>
      <c r="C1715" s="54"/>
      <c r="D1715" s="51"/>
      <c r="E1715" s="3"/>
      <c r="P1715" s="4"/>
    </row>
    <row r="1716" spans="1:16" x14ac:dyDescent="0.2">
      <c r="A1716" s="3"/>
      <c r="B1716" s="4"/>
      <c r="C1716" s="54"/>
      <c r="D1716" s="51"/>
      <c r="E1716" s="3"/>
      <c r="P1716" s="4"/>
    </row>
    <row r="1717" spans="1:16" x14ac:dyDescent="0.2">
      <c r="A1717" s="3"/>
      <c r="B1717" s="4"/>
      <c r="C1717" s="54"/>
      <c r="D1717" s="51"/>
      <c r="E1717" s="3"/>
      <c r="P1717" s="4"/>
    </row>
    <row r="1718" spans="1:16" x14ac:dyDescent="0.2">
      <c r="A1718" s="3"/>
      <c r="B1718" s="4"/>
      <c r="C1718" s="54"/>
      <c r="D1718" s="51"/>
      <c r="E1718" s="3"/>
      <c r="P1718" s="4"/>
    </row>
    <row r="1719" spans="1:16" x14ac:dyDescent="0.2">
      <c r="A1719" s="3"/>
      <c r="B1719" s="4"/>
      <c r="C1719" s="54"/>
      <c r="D1719" s="51"/>
      <c r="E1719" s="3"/>
      <c r="P1719" s="4"/>
    </row>
    <row r="1720" spans="1:16" x14ac:dyDescent="0.2">
      <c r="A1720" s="3"/>
      <c r="B1720" s="4"/>
      <c r="C1720" s="54"/>
      <c r="D1720" s="51"/>
      <c r="E1720" s="3"/>
      <c r="P1720" s="4"/>
    </row>
    <row r="1721" spans="1:16" x14ac:dyDescent="0.2">
      <c r="A1721" s="3"/>
      <c r="B1721" s="4"/>
      <c r="C1721" s="54"/>
      <c r="D1721" s="51"/>
      <c r="E1721" s="3"/>
      <c r="P1721" s="4"/>
    </row>
    <row r="1722" spans="1:16" x14ac:dyDescent="0.2">
      <c r="A1722" s="3"/>
      <c r="B1722" s="4"/>
      <c r="C1722" s="54"/>
      <c r="D1722" s="51"/>
      <c r="E1722" s="3"/>
      <c r="P1722" s="4"/>
    </row>
    <row r="1723" spans="1:16" x14ac:dyDescent="0.2">
      <c r="A1723" s="3"/>
      <c r="B1723" s="4"/>
      <c r="C1723" s="54"/>
      <c r="D1723" s="51"/>
      <c r="E1723" s="3"/>
      <c r="P1723" s="4"/>
    </row>
    <row r="1724" spans="1:16" x14ac:dyDescent="0.2">
      <c r="A1724" s="3"/>
      <c r="B1724" s="4"/>
      <c r="C1724" s="54"/>
      <c r="D1724" s="51"/>
      <c r="E1724" s="3"/>
      <c r="P1724" s="4"/>
    </row>
    <row r="1725" spans="1:16" x14ac:dyDescent="0.2">
      <c r="A1725" s="3"/>
      <c r="B1725" s="4"/>
      <c r="C1725" s="54"/>
      <c r="D1725" s="51"/>
      <c r="E1725" s="3"/>
      <c r="P1725" s="4"/>
    </row>
    <row r="1726" spans="1:16" x14ac:dyDescent="0.2">
      <c r="A1726" s="3"/>
      <c r="B1726" s="4"/>
      <c r="C1726" s="54"/>
      <c r="D1726" s="51"/>
      <c r="E1726" s="3"/>
      <c r="P1726" s="4"/>
    </row>
    <row r="1727" spans="1:16" x14ac:dyDescent="0.2">
      <c r="A1727" s="3"/>
      <c r="B1727" s="4"/>
      <c r="C1727" s="54"/>
      <c r="D1727" s="51"/>
      <c r="E1727" s="3"/>
      <c r="P1727" s="4"/>
    </row>
    <row r="1728" spans="1:16" x14ac:dyDescent="0.2">
      <c r="A1728" s="3"/>
      <c r="B1728" s="4"/>
      <c r="C1728" s="54"/>
      <c r="D1728" s="51"/>
      <c r="E1728" s="3"/>
      <c r="P1728" s="4"/>
    </row>
    <row r="1729" spans="1:16" x14ac:dyDescent="0.2">
      <c r="A1729" s="3"/>
      <c r="B1729" s="4"/>
      <c r="C1729" s="54"/>
      <c r="D1729" s="51"/>
      <c r="E1729" s="3"/>
      <c r="P1729" s="4"/>
    </row>
    <row r="1730" spans="1:16" x14ac:dyDescent="0.2">
      <c r="A1730" s="3"/>
      <c r="B1730" s="4"/>
      <c r="C1730" s="54"/>
      <c r="D1730" s="51"/>
      <c r="E1730" s="3"/>
      <c r="P1730" s="4"/>
    </row>
    <row r="1731" spans="1:16" x14ac:dyDescent="0.2">
      <c r="A1731" s="3"/>
      <c r="B1731" s="4"/>
      <c r="C1731" s="54"/>
      <c r="D1731" s="51"/>
      <c r="E1731" s="3"/>
      <c r="P1731" s="4"/>
    </row>
    <row r="1732" spans="1:16" x14ac:dyDescent="0.2">
      <c r="A1732" s="3"/>
      <c r="B1732" s="4"/>
      <c r="C1732" s="54"/>
      <c r="D1732" s="51"/>
      <c r="E1732" s="3"/>
      <c r="P1732" s="4"/>
    </row>
    <row r="1733" spans="1:16" x14ac:dyDescent="0.2">
      <c r="A1733" s="3"/>
      <c r="B1733" s="4"/>
      <c r="C1733" s="54"/>
      <c r="D1733" s="51"/>
      <c r="E1733" s="3"/>
      <c r="P1733" s="4"/>
    </row>
    <row r="1734" spans="1:16" x14ac:dyDescent="0.2">
      <c r="A1734" s="3"/>
      <c r="B1734" s="4"/>
      <c r="C1734" s="54"/>
      <c r="D1734" s="51"/>
      <c r="E1734" s="3"/>
      <c r="P1734" s="4"/>
    </row>
    <row r="1735" spans="1:16" x14ac:dyDescent="0.2">
      <c r="A1735" s="3"/>
      <c r="B1735" s="4"/>
      <c r="C1735" s="54"/>
      <c r="D1735" s="51"/>
      <c r="E1735" s="3"/>
      <c r="P1735" s="4"/>
    </row>
    <row r="1736" spans="1:16" x14ac:dyDescent="0.2">
      <c r="A1736" s="3"/>
      <c r="B1736" s="4"/>
      <c r="C1736" s="54"/>
      <c r="D1736" s="51"/>
      <c r="E1736" s="3"/>
      <c r="P1736" s="4"/>
    </row>
    <row r="1737" spans="1:16" x14ac:dyDescent="0.2">
      <c r="A1737" s="3"/>
      <c r="B1737" s="4"/>
      <c r="C1737" s="54"/>
      <c r="D1737" s="51"/>
      <c r="E1737" s="3"/>
      <c r="P1737" s="4"/>
    </row>
    <row r="1738" spans="1:16" x14ac:dyDescent="0.2">
      <c r="A1738" s="3"/>
      <c r="B1738" s="4"/>
      <c r="C1738" s="54"/>
      <c r="D1738" s="51"/>
      <c r="E1738" s="3"/>
      <c r="P1738" s="4"/>
    </row>
    <row r="1739" spans="1:16" x14ac:dyDescent="0.2">
      <c r="A1739" s="3"/>
      <c r="B1739" s="4"/>
      <c r="C1739" s="54"/>
      <c r="D1739" s="51"/>
      <c r="E1739" s="3"/>
      <c r="P1739" s="4"/>
    </row>
    <row r="1740" spans="1:16" x14ac:dyDescent="0.2">
      <c r="A1740" s="3"/>
      <c r="B1740" s="4"/>
      <c r="C1740" s="54"/>
      <c r="D1740" s="51"/>
      <c r="E1740" s="3"/>
      <c r="P1740" s="4"/>
    </row>
    <row r="1741" spans="1:16" x14ac:dyDescent="0.2">
      <c r="A1741" s="3"/>
      <c r="B1741" s="4"/>
      <c r="C1741" s="54"/>
      <c r="D1741" s="51"/>
      <c r="E1741" s="3"/>
      <c r="P1741" s="4"/>
    </row>
    <row r="1742" spans="1:16" x14ac:dyDescent="0.2">
      <c r="A1742" s="3"/>
      <c r="B1742" s="4"/>
      <c r="C1742" s="54"/>
      <c r="D1742" s="51"/>
      <c r="E1742" s="3"/>
      <c r="P1742" s="4"/>
    </row>
    <row r="1743" spans="1:16" x14ac:dyDescent="0.2">
      <c r="A1743" s="3"/>
      <c r="B1743" s="4"/>
      <c r="C1743" s="54"/>
      <c r="D1743" s="51"/>
      <c r="E1743" s="3"/>
      <c r="P1743" s="4"/>
    </row>
    <row r="1744" spans="1:16" x14ac:dyDescent="0.2">
      <c r="A1744" s="3"/>
      <c r="B1744" s="4"/>
      <c r="C1744" s="54"/>
      <c r="D1744" s="51"/>
      <c r="E1744" s="3"/>
      <c r="P1744" s="4"/>
    </row>
    <row r="1745" spans="1:16" x14ac:dyDescent="0.2">
      <c r="A1745" s="3"/>
      <c r="B1745" s="4"/>
      <c r="C1745" s="54"/>
      <c r="D1745" s="51"/>
      <c r="E1745" s="3"/>
      <c r="P1745" s="4"/>
    </row>
    <row r="1746" spans="1:16" x14ac:dyDescent="0.2">
      <c r="A1746" s="3"/>
      <c r="B1746" s="4"/>
      <c r="C1746" s="54"/>
      <c r="D1746" s="51"/>
      <c r="E1746" s="3"/>
      <c r="P1746" s="4"/>
    </row>
    <row r="1747" spans="1:16" x14ac:dyDescent="0.2">
      <c r="A1747" s="3"/>
      <c r="B1747" s="4"/>
      <c r="C1747" s="54"/>
      <c r="D1747" s="51"/>
      <c r="E1747" s="3"/>
      <c r="P1747" s="4"/>
    </row>
    <row r="1748" spans="1:16" x14ac:dyDescent="0.2">
      <c r="A1748" s="3"/>
      <c r="B1748" s="4"/>
      <c r="C1748" s="54"/>
      <c r="D1748" s="51"/>
      <c r="E1748" s="3"/>
      <c r="P1748" s="4"/>
    </row>
    <row r="1749" spans="1:16" x14ac:dyDescent="0.2">
      <c r="A1749" s="3"/>
      <c r="B1749" s="4"/>
      <c r="C1749" s="54"/>
      <c r="D1749" s="51"/>
      <c r="E1749" s="3"/>
      <c r="P1749" s="4"/>
    </row>
    <row r="1750" spans="1:16" x14ac:dyDescent="0.2">
      <c r="A1750" s="3"/>
      <c r="B1750" s="4"/>
      <c r="C1750" s="54"/>
      <c r="D1750" s="51"/>
      <c r="E1750" s="3"/>
      <c r="P1750" s="4"/>
    </row>
    <row r="1751" spans="1:16" x14ac:dyDescent="0.2">
      <c r="A1751" s="3"/>
      <c r="B1751" s="4"/>
      <c r="C1751" s="54"/>
      <c r="D1751" s="51"/>
      <c r="E1751" s="3"/>
      <c r="P1751" s="4"/>
    </row>
    <row r="1752" spans="1:16" x14ac:dyDescent="0.2">
      <c r="A1752" s="3"/>
      <c r="B1752" s="4"/>
      <c r="C1752" s="54"/>
      <c r="D1752" s="51"/>
      <c r="E1752" s="3"/>
      <c r="P1752" s="4"/>
    </row>
    <row r="1753" spans="1:16" x14ac:dyDescent="0.2">
      <c r="A1753" s="3"/>
      <c r="B1753" s="4"/>
      <c r="C1753" s="54"/>
      <c r="D1753" s="51"/>
      <c r="E1753" s="3"/>
      <c r="P1753" s="4"/>
    </row>
    <row r="1754" spans="1:16" x14ac:dyDescent="0.2">
      <c r="A1754" s="3"/>
      <c r="B1754" s="4"/>
      <c r="C1754" s="54"/>
      <c r="D1754" s="51"/>
      <c r="E1754" s="3"/>
      <c r="P1754" s="4"/>
    </row>
    <row r="1755" spans="1:16" x14ac:dyDescent="0.2">
      <c r="A1755" s="3"/>
      <c r="B1755" s="4"/>
      <c r="C1755" s="54"/>
      <c r="D1755" s="51"/>
      <c r="E1755" s="3"/>
      <c r="P1755" s="4"/>
    </row>
    <row r="1756" spans="1:16" x14ac:dyDescent="0.2">
      <c r="A1756" s="3"/>
      <c r="B1756" s="4"/>
      <c r="C1756" s="54"/>
      <c r="D1756" s="51"/>
      <c r="E1756" s="3"/>
      <c r="P1756" s="4"/>
    </row>
    <row r="1757" spans="1:16" x14ac:dyDescent="0.2">
      <c r="A1757" s="3"/>
      <c r="B1757" s="4"/>
      <c r="C1757" s="54"/>
      <c r="D1757" s="51"/>
      <c r="E1757" s="3"/>
      <c r="P1757" s="4"/>
    </row>
    <row r="1758" spans="1:16" x14ac:dyDescent="0.2">
      <c r="A1758" s="3"/>
      <c r="B1758" s="4"/>
      <c r="C1758" s="54"/>
      <c r="D1758" s="51"/>
      <c r="E1758" s="3"/>
      <c r="P1758" s="4"/>
    </row>
    <row r="1759" spans="1:16" x14ac:dyDescent="0.2">
      <c r="A1759" s="3"/>
      <c r="B1759" s="4"/>
      <c r="C1759" s="54"/>
      <c r="D1759" s="51"/>
      <c r="E1759" s="3"/>
      <c r="P1759" s="4"/>
    </row>
    <row r="1760" spans="1:16" x14ac:dyDescent="0.2">
      <c r="A1760" s="3"/>
      <c r="B1760" s="4"/>
      <c r="C1760" s="54"/>
      <c r="D1760" s="51"/>
      <c r="E1760" s="3"/>
      <c r="P1760" s="4"/>
    </row>
    <row r="1761" spans="1:16" x14ac:dyDescent="0.2">
      <c r="A1761" s="3"/>
      <c r="B1761" s="4"/>
      <c r="C1761" s="54"/>
      <c r="D1761" s="51"/>
      <c r="E1761" s="3"/>
      <c r="P1761" s="4"/>
    </row>
    <row r="1762" spans="1:16" x14ac:dyDescent="0.2">
      <c r="A1762" s="3"/>
      <c r="B1762" s="4"/>
      <c r="C1762" s="54"/>
      <c r="D1762" s="51"/>
      <c r="E1762" s="3"/>
      <c r="P1762" s="4"/>
    </row>
    <row r="1763" spans="1:16" x14ac:dyDescent="0.2">
      <c r="A1763" s="3"/>
      <c r="B1763" s="4"/>
      <c r="C1763" s="54"/>
      <c r="D1763" s="51"/>
      <c r="E1763" s="3"/>
      <c r="P1763" s="4"/>
    </row>
    <row r="1764" spans="1:16" x14ac:dyDescent="0.2">
      <c r="A1764" s="3"/>
      <c r="B1764" s="4"/>
      <c r="C1764" s="54"/>
      <c r="D1764" s="51"/>
      <c r="E1764" s="3"/>
      <c r="P1764" s="4"/>
    </row>
    <row r="1765" spans="1:16" x14ac:dyDescent="0.2">
      <c r="A1765" s="3"/>
      <c r="B1765" s="4"/>
      <c r="C1765" s="54"/>
      <c r="D1765" s="51"/>
      <c r="E1765" s="3"/>
      <c r="P1765" s="4"/>
    </row>
    <row r="1766" spans="1:16" x14ac:dyDescent="0.2">
      <c r="A1766" s="3"/>
      <c r="B1766" s="4"/>
      <c r="C1766" s="54"/>
      <c r="D1766" s="51"/>
      <c r="E1766" s="3"/>
      <c r="P1766" s="4"/>
    </row>
    <row r="1767" spans="1:16" x14ac:dyDescent="0.2">
      <c r="A1767" s="3"/>
      <c r="B1767" s="4"/>
      <c r="C1767" s="54"/>
      <c r="D1767" s="51"/>
      <c r="E1767" s="3"/>
      <c r="P1767" s="4"/>
    </row>
    <row r="1768" spans="1:16" x14ac:dyDescent="0.2">
      <c r="A1768" s="3"/>
      <c r="B1768" s="4"/>
      <c r="C1768" s="54"/>
      <c r="D1768" s="51"/>
      <c r="E1768" s="3"/>
      <c r="P1768" s="4"/>
    </row>
    <row r="1769" spans="1:16" x14ac:dyDescent="0.2">
      <c r="A1769" s="3"/>
      <c r="B1769" s="4"/>
      <c r="C1769" s="54"/>
      <c r="D1769" s="51"/>
      <c r="E1769" s="3"/>
      <c r="P1769" s="4"/>
    </row>
    <row r="1770" spans="1:16" x14ac:dyDescent="0.2">
      <c r="A1770" s="3"/>
      <c r="B1770" s="4"/>
      <c r="C1770" s="54"/>
      <c r="D1770" s="51"/>
      <c r="E1770" s="3"/>
      <c r="P1770" s="4"/>
    </row>
    <row r="1771" spans="1:16" x14ac:dyDescent="0.2">
      <c r="A1771" s="3"/>
      <c r="B1771" s="4"/>
      <c r="C1771" s="54"/>
      <c r="D1771" s="51"/>
      <c r="E1771" s="3"/>
      <c r="P1771" s="4"/>
    </row>
    <row r="1772" spans="1:16" x14ac:dyDescent="0.2">
      <c r="A1772" s="3"/>
      <c r="B1772" s="4"/>
      <c r="C1772" s="54"/>
      <c r="D1772" s="51"/>
      <c r="E1772" s="3"/>
      <c r="P1772" s="4"/>
    </row>
    <row r="1773" spans="1:16" x14ac:dyDescent="0.2">
      <c r="A1773" s="3"/>
      <c r="B1773" s="4"/>
      <c r="C1773" s="54"/>
      <c r="D1773" s="51"/>
      <c r="E1773" s="3"/>
      <c r="P1773" s="4"/>
    </row>
    <row r="1774" spans="1:16" x14ac:dyDescent="0.2">
      <c r="A1774" s="3"/>
      <c r="B1774" s="4"/>
      <c r="C1774" s="54"/>
      <c r="D1774" s="51"/>
      <c r="E1774" s="3"/>
      <c r="P1774" s="4"/>
    </row>
    <row r="1775" spans="1:16" x14ac:dyDescent="0.2">
      <c r="A1775" s="3"/>
      <c r="B1775" s="4"/>
      <c r="C1775" s="54"/>
      <c r="D1775" s="51"/>
      <c r="E1775" s="3"/>
      <c r="P1775" s="4"/>
    </row>
    <row r="1776" spans="1:16" x14ac:dyDescent="0.2">
      <c r="A1776" s="3"/>
      <c r="B1776" s="4"/>
      <c r="C1776" s="54"/>
      <c r="D1776" s="51"/>
      <c r="E1776" s="3"/>
      <c r="P1776" s="4"/>
    </row>
    <row r="1777" spans="1:16" x14ac:dyDescent="0.2">
      <c r="A1777" s="3"/>
      <c r="B1777" s="4"/>
      <c r="C1777" s="54"/>
      <c r="D1777" s="51"/>
      <c r="E1777" s="3"/>
      <c r="P1777" s="4"/>
    </row>
    <row r="1778" spans="1:16" x14ac:dyDescent="0.2">
      <c r="A1778" s="3"/>
      <c r="B1778" s="4"/>
      <c r="C1778" s="54"/>
      <c r="D1778" s="51"/>
      <c r="E1778" s="3"/>
      <c r="P1778" s="4"/>
    </row>
    <row r="1779" spans="1:16" x14ac:dyDescent="0.2">
      <c r="A1779" s="3"/>
      <c r="B1779" s="4"/>
      <c r="C1779" s="54"/>
      <c r="D1779" s="51"/>
      <c r="E1779" s="3"/>
      <c r="P1779" s="4"/>
    </row>
    <row r="1780" spans="1:16" x14ac:dyDescent="0.2">
      <c r="A1780" s="3"/>
      <c r="B1780" s="4"/>
      <c r="C1780" s="54"/>
      <c r="D1780" s="51"/>
      <c r="E1780" s="3"/>
      <c r="P1780" s="4"/>
    </row>
    <row r="1781" spans="1:16" x14ac:dyDescent="0.2">
      <c r="A1781" s="3"/>
      <c r="B1781" s="4"/>
      <c r="C1781" s="54"/>
      <c r="D1781" s="51"/>
      <c r="E1781" s="3"/>
      <c r="P1781" s="4"/>
    </row>
    <row r="1782" spans="1:16" x14ac:dyDescent="0.2">
      <c r="A1782" s="3"/>
      <c r="B1782" s="4"/>
      <c r="C1782" s="54"/>
      <c r="D1782" s="51"/>
      <c r="E1782" s="3"/>
      <c r="P1782" s="4"/>
    </row>
    <row r="1783" spans="1:16" x14ac:dyDescent="0.2">
      <c r="A1783" s="3"/>
      <c r="B1783" s="4"/>
      <c r="C1783" s="54"/>
      <c r="D1783" s="51"/>
      <c r="E1783" s="3"/>
      <c r="P1783" s="4"/>
    </row>
    <row r="1784" spans="1:16" x14ac:dyDescent="0.2">
      <c r="A1784" s="3"/>
      <c r="B1784" s="4"/>
      <c r="C1784" s="54"/>
      <c r="D1784" s="51"/>
      <c r="E1784" s="3"/>
      <c r="P1784" s="4"/>
    </row>
    <row r="1785" spans="1:16" x14ac:dyDescent="0.2">
      <c r="A1785" s="3"/>
      <c r="B1785" s="4"/>
      <c r="C1785" s="54"/>
      <c r="D1785" s="51"/>
      <c r="E1785" s="3"/>
      <c r="P1785" s="4"/>
    </row>
    <row r="1786" spans="1:16" x14ac:dyDescent="0.2">
      <c r="A1786" s="3"/>
      <c r="B1786" s="4"/>
      <c r="C1786" s="54"/>
      <c r="D1786" s="51"/>
      <c r="E1786" s="3"/>
      <c r="P1786" s="4"/>
    </row>
    <row r="1787" spans="1:16" x14ac:dyDescent="0.2">
      <c r="A1787" s="3"/>
      <c r="B1787" s="4"/>
      <c r="C1787" s="54"/>
      <c r="D1787" s="51"/>
      <c r="E1787" s="3"/>
      <c r="P1787" s="4"/>
    </row>
    <row r="1788" spans="1:16" x14ac:dyDescent="0.2">
      <c r="A1788" s="3"/>
      <c r="B1788" s="4"/>
      <c r="C1788" s="54"/>
      <c r="D1788" s="51"/>
      <c r="E1788" s="3"/>
      <c r="P1788" s="4"/>
    </row>
    <row r="1789" spans="1:16" x14ac:dyDescent="0.2">
      <c r="A1789" s="3"/>
      <c r="B1789" s="4"/>
      <c r="C1789" s="54"/>
      <c r="D1789" s="51"/>
      <c r="E1789" s="3"/>
      <c r="P1789" s="4"/>
    </row>
    <row r="1790" spans="1:16" x14ac:dyDescent="0.2">
      <c r="A1790" s="3"/>
      <c r="B1790" s="4"/>
      <c r="C1790" s="54"/>
      <c r="D1790" s="51"/>
      <c r="E1790" s="3"/>
      <c r="P1790" s="4"/>
    </row>
    <row r="1791" spans="1:16" x14ac:dyDescent="0.2">
      <c r="A1791" s="3"/>
      <c r="B1791" s="4"/>
      <c r="C1791" s="54"/>
      <c r="D1791" s="51"/>
      <c r="E1791" s="3"/>
      <c r="P1791" s="4"/>
    </row>
    <row r="1792" spans="1:16" x14ac:dyDescent="0.2">
      <c r="A1792" s="3"/>
      <c r="B1792" s="4"/>
      <c r="C1792" s="54"/>
      <c r="D1792" s="51"/>
      <c r="E1792" s="3"/>
      <c r="P1792" s="4"/>
    </row>
    <row r="1793" spans="1:16" x14ac:dyDescent="0.2">
      <c r="A1793" s="3"/>
      <c r="B1793" s="4"/>
      <c r="C1793" s="54"/>
      <c r="D1793" s="51"/>
      <c r="E1793" s="3"/>
      <c r="P1793" s="4"/>
    </row>
    <row r="1794" spans="1:16" x14ac:dyDescent="0.2">
      <c r="A1794" s="3"/>
      <c r="B1794" s="4"/>
      <c r="C1794" s="54"/>
      <c r="D1794" s="51"/>
      <c r="E1794" s="3"/>
      <c r="P1794" s="4"/>
    </row>
    <row r="1795" spans="1:16" x14ac:dyDescent="0.2">
      <c r="A1795" s="3"/>
      <c r="B1795" s="4"/>
      <c r="C1795" s="54"/>
      <c r="D1795" s="51"/>
      <c r="E1795" s="3"/>
      <c r="P1795" s="4"/>
    </row>
    <row r="1796" spans="1:16" x14ac:dyDescent="0.2">
      <c r="A1796" s="3"/>
      <c r="B1796" s="4"/>
      <c r="C1796" s="54"/>
      <c r="D1796" s="51"/>
      <c r="E1796" s="3"/>
      <c r="P1796" s="4"/>
    </row>
    <row r="1797" spans="1:16" x14ac:dyDescent="0.2">
      <c r="A1797" s="3"/>
      <c r="B1797" s="4"/>
      <c r="C1797" s="54"/>
      <c r="D1797" s="51"/>
      <c r="E1797" s="3"/>
      <c r="P1797" s="4"/>
    </row>
    <row r="1798" spans="1:16" x14ac:dyDescent="0.2">
      <c r="A1798" s="3"/>
      <c r="B1798" s="4"/>
      <c r="C1798" s="54"/>
      <c r="D1798" s="51"/>
      <c r="E1798" s="3"/>
      <c r="P1798" s="4"/>
    </row>
    <row r="1799" spans="1:16" x14ac:dyDescent="0.2">
      <c r="A1799" s="3"/>
      <c r="B1799" s="4"/>
      <c r="C1799" s="54"/>
      <c r="D1799" s="51"/>
      <c r="E1799" s="3"/>
      <c r="P1799" s="4"/>
    </row>
    <row r="1800" spans="1:16" x14ac:dyDescent="0.2">
      <c r="A1800" s="3"/>
      <c r="B1800" s="4"/>
      <c r="C1800" s="54"/>
      <c r="D1800" s="51"/>
      <c r="E1800" s="3"/>
      <c r="P1800" s="4"/>
    </row>
    <row r="1801" spans="1:16" x14ac:dyDescent="0.2">
      <c r="A1801" s="3"/>
      <c r="B1801" s="4"/>
      <c r="C1801" s="54"/>
      <c r="D1801" s="51"/>
      <c r="E1801" s="3"/>
      <c r="P1801" s="4"/>
    </row>
    <row r="1802" spans="1:16" x14ac:dyDescent="0.2">
      <c r="A1802" s="3"/>
      <c r="B1802" s="4"/>
      <c r="C1802" s="54"/>
      <c r="D1802" s="51"/>
      <c r="E1802" s="3"/>
      <c r="P1802" s="4"/>
    </row>
    <row r="1803" spans="1:16" x14ac:dyDescent="0.2">
      <c r="A1803" s="3"/>
      <c r="B1803" s="4"/>
      <c r="C1803" s="54"/>
      <c r="D1803" s="51"/>
      <c r="E1803" s="3"/>
      <c r="P1803" s="4"/>
    </row>
    <row r="1804" spans="1:16" x14ac:dyDescent="0.2">
      <c r="A1804" s="3"/>
      <c r="B1804" s="4"/>
      <c r="C1804" s="54"/>
      <c r="D1804" s="51"/>
      <c r="E1804" s="3"/>
      <c r="P1804" s="4"/>
    </row>
    <row r="1805" spans="1:16" x14ac:dyDescent="0.2">
      <c r="A1805" s="3"/>
      <c r="B1805" s="4"/>
      <c r="C1805" s="54"/>
      <c r="D1805" s="51"/>
      <c r="E1805" s="3"/>
      <c r="P1805" s="4"/>
    </row>
    <row r="1806" spans="1:16" x14ac:dyDescent="0.2">
      <c r="A1806" s="3"/>
      <c r="B1806" s="4"/>
      <c r="C1806" s="54"/>
      <c r="D1806" s="51"/>
      <c r="E1806" s="3"/>
      <c r="P1806" s="4"/>
    </row>
    <row r="1807" spans="1:16" x14ac:dyDescent="0.2">
      <c r="A1807" s="3"/>
      <c r="B1807" s="4"/>
      <c r="C1807" s="54"/>
      <c r="D1807" s="51"/>
      <c r="E1807" s="3"/>
      <c r="P1807" s="4"/>
    </row>
    <row r="1808" spans="1:16" x14ac:dyDescent="0.2">
      <c r="A1808" s="3"/>
      <c r="B1808" s="4"/>
      <c r="C1808" s="54"/>
      <c r="D1808" s="51"/>
      <c r="E1808" s="3"/>
      <c r="P1808" s="4"/>
    </row>
    <row r="1809" spans="1:16" x14ac:dyDescent="0.2">
      <c r="A1809" s="3"/>
      <c r="B1809" s="4"/>
      <c r="C1809" s="54"/>
      <c r="D1809" s="51"/>
      <c r="E1809" s="3"/>
      <c r="P1809" s="4"/>
    </row>
    <row r="1810" spans="1:16" x14ac:dyDescent="0.2">
      <c r="A1810" s="3"/>
      <c r="B1810" s="4"/>
      <c r="C1810" s="54"/>
      <c r="D1810" s="51"/>
      <c r="E1810" s="3"/>
      <c r="P1810" s="4"/>
    </row>
    <row r="1811" spans="1:16" x14ac:dyDescent="0.2">
      <c r="A1811" s="3"/>
      <c r="B1811" s="4"/>
      <c r="C1811" s="54"/>
      <c r="D1811" s="51"/>
      <c r="E1811" s="3"/>
      <c r="P1811" s="4"/>
    </row>
    <row r="1812" spans="1:16" x14ac:dyDescent="0.2">
      <c r="A1812" s="3"/>
      <c r="B1812" s="4"/>
      <c r="C1812" s="54"/>
      <c r="D1812" s="51"/>
      <c r="E1812" s="3"/>
      <c r="P1812" s="4"/>
    </row>
    <row r="1813" spans="1:16" x14ac:dyDescent="0.2">
      <c r="A1813" s="3"/>
      <c r="B1813" s="4"/>
      <c r="C1813" s="54"/>
      <c r="D1813" s="51"/>
      <c r="E1813" s="3"/>
      <c r="P1813" s="4"/>
    </row>
    <row r="1814" spans="1:16" x14ac:dyDescent="0.2">
      <c r="A1814" s="3"/>
      <c r="B1814" s="4"/>
      <c r="C1814" s="54"/>
      <c r="D1814" s="51"/>
      <c r="E1814" s="3"/>
      <c r="P1814" s="4"/>
    </row>
    <row r="1815" spans="1:16" x14ac:dyDescent="0.2">
      <c r="A1815" s="3"/>
      <c r="B1815" s="4"/>
      <c r="C1815" s="54"/>
      <c r="D1815" s="51"/>
      <c r="E1815" s="3"/>
      <c r="P1815" s="4"/>
    </row>
    <row r="1816" spans="1:16" x14ac:dyDescent="0.2">
      <c r="A1816" s="3"/>
      <c r="B1816" s="4"/>
      <c r="C1816" s="54"/>
      <c r="D1816" s="51"/>
      <c r="E1816" s="3"/>
      <c r="P1816" s="4"/>
    </row>
    <row r="1817" spans="1:16" x14ac:dyDescent="0.2">
      <c r="A1817" s="3"/>
      <c r="B1817" s="4"/>
      <c r="C1817" s="54"/>
      <c r="D1817" s="51"/>
      <c r="E1817" s="3"/>
      <c r="P1817" s="4"/>
    </row>
    <row r="1818" spans="1:16" x14ac:dyDescent="0.2">
      <c r="A1818" s="3"/>
      <c r="B1818" s="4"/>
      <c r="C1818" s="54"/>
      <c r="D1818" s="51"/>
      <c r="E1818" s="3"/>
      <c r="P1818" s="4"/>
    </row>
    <row r="1819" spans="1:16" x14ac:dyDescent="0.2">
      <c r="A1819" s="3"/>
      <c r="B1819" s="4"/>
      <c r="C1819" s="54"/>
      <c r="D1819" s="51"/>
      <c r="E1819" s="3"/>
      <c r="P1819" s="4"/>
    </row>
    <row r="1820" spans="1:16" x14ac:dyDescent="0.2">
      <c r="A1820" s="3"/>
      <c r="B1820" s="4"/>
      <c r="C1820" s="54"/>
      <c r="D1820" s="51"/>
      <c r="E1820" s="3"/>
      <c r="P1820" s="4"/>
    </row>
    <row r="1821" spans="1:16" x14ac:dyDescent="0.2">
      <c r="A1821" s="3"/>
      <c r="B1821" s="4"/>
      <c r="C1821" s="54"/>
      <c r="D1821" s="51"/>
      <c r="E1821" s="3"/>
      <c r="P1821" s="4"/>
    </row>
    <row r="1822" spans="1:16" x14ac:dyDescent="0.2">
      <c r="A1822" s="3"/>
      <c r="B1822" s="4"/>
      <c r="C1822" s="54"/>
      <c r="D1822" s="51"/>
      <c r="E1822" s="3"/>
      <c r="P1822" s="4"/>
    </row>
    <row r="1823" spans="1:16" x14ac:dyDescent="0.2">
      <c r="A1823" s="3"/>
      <c r="B1823" s="4"/>
      <c r="C1823" s="54"/>
      <c r="D1823" s="51"/>
      <c r="E1823" s="3"/>
      <c r="P1823" s="4"/>
    </row>
    <row r="1824" spans="1:16" x14ac:dyDescent="0.2">
      <c r="A1824" s="3"/>
      <c r="B1824" s="4"/>
      <c r="C1824" s="54"/>
      <c r="D1824" s="51"/>
      <c r="E1824" s="3"/>
      <c r="P1824" s="4"/>
    </row>
    <row r="1825" spans="1:16" x14ac:dyDescent="0.2">
      <c r="A1825" s="3"/>
      <c r="B1825" s="4"/>
      <c r="C1825" s="54"/>
      <c r="D1825" s="51"/>
      <c r="E1825" s="3"/>
      <c r="P1825" s="4"/>
    </row>
    <row r="1826" spans="1:16" x14ac:dyDescent="0.2">
      <c r="A1826" s="3"/>
      <c r="B1826" s="4"/>
      <c r="C1826" s="54"/>
      <c r="D1826" s="51"/>
      <c r="E1826" s="3"/>
      <c r="P1826" s="4"/>
    </row>
    <row r="1827" spans="1:16" x14ac:dyDescent="0.2">
      <c r="A1827" s="3"/>
      <c r="B1827" s="4"/>
      <c r="C1827" s="54"/>
      <c r="D1827" s="51"/>
      <c r="E1827" s="3"/>
      <c r="P1827" s="4"/>
    </row>
    <row r="1828" spans="1:16" x14ac:dyDescent="0.2">
      <c r="A1828" s="3"/>
      <c r="B1828" s="4"/>
      <c r="C1828" s="54"/>
      <c r="D1828" s="51"/>
      <c r="E1828" s="3"/>
      <c r="P1828" s="4"/>
    </row>
    <row r="1829" spans="1:16" x14ac:dyDescent="0.2">
      <c r="A1829" s="3"/>
      <c r="B1829" s="4"/>
      <c r="C1829" s="54"/>
      <c r="D1829" s="51"/>
      <c r="E1829" s="3"/>
      <c r="P1829" s="4"/>
    </row>
    <row r="1830" spans="1:16" x14ac:dyDescent="0.2">
      <c r="A1830" s="3"/>
      <c r="B1830" s="4"/>
      <c r="C1830" s="54"/>
      <c r="D1830" s="51"/>
      <c r="E1830" s="3"/>
      <c r="P1830" s="4"/>
    </row>
    <row r="1831" spans="1:16" x14ac:dyDescent="0.2">
      <c r="A1831" s="3"/>
      <c r="B1831" s="4"/>
      <c r="C1831" s="54"/>
      <c r="D1831" s="51"/>
      <c r="E1831" s="3"/>
      <c r="P1831" s="4"/>
    </row>
    <row r="1832" spans="1:16" x14ac:dyDescent="0.2">
      <c r="A1832" s="3"/>
      <c r="B1832" s="4"/>
      <c r="C1832" s="54"/>
      <c r="D1832" s="51"/>
      <c r="E1832" s="3"/>
      <c r="P1832" s="4"/>
    </row>
    <row r="1833" spans="1:16" x14ac:dyDescent="0.2">
      <c r="A1833" s="3"/>
      <c r="B1833" s="4"/>
      <c r="C1833" s="54"/>
      <c r="D1833" s="51"/>
      <c r="E1833" s="3"/>
      <c r="P1833" s="4"/>
    </row>
    <row r="1834" spans="1:16" x14ac:dyDescent="0.2">
      <c r="A1834" s="3"/>
      <c r="B1834" s="4"/>
      <c r="C1834" s="54"/>
      <c r="D1834" s="51"/>
      <c r="E1834" s="3"/>
      <c r="P1834" s="4"/>
    </row>
    <row r="1835" spans="1:16" x14ac:dyDescent="0.2">
      <c r="A1835" s="3"/>
      <c r="B1835" s="4"/>
      <c r="C1835" s="54"/>
      <c r="D1835" s="51"/>
      <c r="E1835" s="3"/>
      <c r="P1835" s="4"/>
    </row>
    <row r="1836" spans="1:16" x14ac:dyDescent="0.2">
      <c r="A1836" s="3"/>
      <c r="B1836" s="4"/>
      <c r="C1836" s="54"/>
      <c r="D1836" s="51"/>
      <c r="E1836" s="3"/>
      <c r="P1836" s="4"/>
    </row>
    <row r="1837" spans="1:16" x14ac:dyDescent="0.2">
      <c r="A1837" s="3"/>
      <c r="B1837" s="4"/>
      <c r="C1837" s="54"/>
      <c r="D1837" s="51"/>
      <c r="E1837" s="3"/>
      <c r="P1837" s="4"/>
    </row>
    <row r="1838" spans="1:16" x14ac:dyDescent="0.2">
      <c r="A1838" s="3"/>
      <c r="B1838" s="4"/>
      <c r="C1838" s="54"/>
      <c r="D1838" s="51"/>
      <c r="E1838" s="3"/>
      <c r="P1838" s="4"/>
    </row>
    <row r="1839" spans="1:16" x14ac:dyDescent="0.2">
      <c r="A1839" s="3"/>
      <c r="B1839" s="4"/>
      <c r="C1839" s="54"/>
      <c r="D1839" s="51"/>
      <c r="E1839" s="3"/>
      <c r="P1839" s="4"/>
    </row>
    <row r="1840" spans="1:16" x14ac:dyDescent="0.2">
      <c r="A1840" s="3"/>
      <c r="B1840" s="4"/>
      <c r="C1840" s="54"/>
      <c r="D1840" s="51"/>
      <c r="E1840" s="3"/>
      <c r="P1840" s="4"/>
    </row>
    <row r="1841" spans="1:16" x14ac:dyDescent="0.2">
      <c r="A1841" s="3"/>
      <c r="B1841" s="4"/>
      <c r="C1841" s="54"/>
      <c r="D1841" s="51"/>
      <c r="E1841" s="3"/>
      <c r="P1841" s="4"/>
    </row>
    <row r="1842" spans="1:16" x14ac:dyDescent="0.2">
      <c r="A1842" s="3"/>
      <c r="B1842" s="4"/>
      <c r="C1842" s="54"/>
      <c r="D1842" s="51"/>
      <c r="E1842" s="3"/>
      <c r="P1842" s="4"/>
    </row>
    <row r="1843" spans="1:16" x14ac:dyDescent="0.2">
      <c r="A1843" s="3"/>
      <c r="B1843" s="4"/>
      <c r="C1843" s="54"/>
      <c r="D1843" s="51"/>
      <c r="E1843" s="3"/>
      <c r="P1843" s="4"/>
    </row>
    <row r="1844" spans="1:16" x14ac:dyDescent="0.2">
      <c r="A1844" s="3"/>
      <c r="B1844" s="4"/>
      <c r="C1844" s="54"/>
      <c r="D1844" s="51"/>
      <c r="E1844" s="3"/>
      <c r="P1844" s="4"/>
    </row>
    <row r="1845" spans="1:16" x14ac:dyDescent="0.2">
      <c r="A1845" s="3"/>
      <c r="B1845" s="4"/>
      <c r="C1845" s="54"/>
      <c r="D1845" s="51"/>
      <c r="E1845" s="3"/>
      <c r="P1845" s="4"/>
    </row>
    <row r="1846" spans="1:16" x14ac:dyDescent="0.2">
      <c r="A1846" s="3"/>
      <c r="B1846" s="4"/>
      <c r="C1846" s="54"/>
      <c r="D1846" s="51"/>
      <c r="E1846" s="3"/>
      <c r="P1846" s="4"/>
    </row>
    <row r="1847" spans="1:16" x14ac:dyDescent="0.2">
      <c r="A1847" s="3"/>
      <c r="B1847" s="4"/>
      <c r="C1847" s="54"/>
      <c r="D1847" s="51"/>
      <c r="E1847" s="3"/>
      <c r="P1847" s="4"/>
    </row>
    <row r="1848" spans="1:16" x14ac:dyDescent="0.2">
      <c r="A1848" s="3"/>
      <c r="B1848" s="4"/>
      <c r="C1848" s="54"/>
      <c r="D1848" s="51"/>
      <c r="E1848" s="3"/>
      <c r="P1848" s="4"/>
    </row>
    <row r="1849" spans="1:16" x14ac:dyDescent="0.2">
      <c r="A1849" s="3"/>
      <c r="B1849" s="4"/>
      <c r="C1849" s="54"/>
      <c r="D1849" s="51"/>
      <c r="E1849" s="3"/>
      <c r="P1849" s="4"/>
    </row>
    <row r="1850" spans="1:16" x14ac:dyDescent="0.2">
      <c r="A1850" s="3"/>
      <c r="B1850" s="4"/>
      <c r="C1850" s="54"/>
      <c r="D1850" s="51"/>
      <c r="E1850" s="3"/>
      <c r="P1850" s="4"/>
    </row>
    <row r="1851" spans="1:16" x14ac:dyDescent="0.2">
      <c r="A1851" s="3"/>
      <c r="B1851" s="4"/>
      <c r="C1851" s="54"/>
      <c r="D1851" s="51"/>
      <c r="E1851" s="3"/>
      <c r="P1851" s="4"/>
    </row>
    <row r="1852" spans="1:16" x14ac:dyDescent="0.2">
      <c r="A1852" s="3"/>
      <c r="B1852" s="4"/>
      <c r="C1852" s="54"/>
      <c r="D1852" s="51"/>
      <c r="E1852" s="3"/>
      <c r="P1852" s="4"/>
    </row>
    <row r="1853" spans="1:16" x14ac:dyDescent="0.2">
      <c r="A1853" s="3"/>
      <c r="B1853" s="4"/>
      <c r="C1853" s="54"/>
      <c r="D1853" s="51"/>
      <c r="E1853" s="3"/>
      <c r="P1853" s="4"/>
    </row>
    <row r="1854" spans="1:16" x14ac:dyDescent="0.2">
      <c r="A1854" s="3"/>
      <c r="B1854" s="4"/>
      <c r="C1854" s="54"/>
      <c r="D1854" s="51"/>
      <c r="E1854" s="3"/>
      <c r="P1854" s="4"/>
    </row>
    <row r="1855" spans="1:16" x14ac:dyDescent="0.2">
      <c r="A1855" s="3"/>
      <c r="B1855" s="4"/>
      <c r="C1855" s="54"/>
      <c r="D1855" s="51"/>
      <c r="E1855" s="3"/>
      <c r="P1855" s="4"/>
    </row>
    <row r="1856" spans="1:16" x14ac:dyDescent="0.2">
      <c r="A1856" s="3"/>
      <c r="B1856" s="4"/>
      <c r="C1856" s="54"/>
      <c r="D1856" s="51"/>
      <c r="E1856" s="3"/>
      <c r="P1856" s="4"/>
    </row>
    <row r="1857" spans="1:16" x14ac:dyDescent="0.2">
      <c r="A1857" s="3"/>
      <c r="B1857" s="4"/>
      <c r="C1857" s="54"/>
      <c r="D1857" s="51"/>
      <c r="E1857" s="3"/>
      <c r="P1857" s="4"/>
    </row>
    <row r="1858" spans="1:16" x14ac:dyDescent="0.2">
      <c r="A1858" s="3"/>
      <c r="B1858" s="4"/>
      <c r="C1858" s="54"/>
      <c r="D1858" s="51"/>
      <c r="E1858" s="3"/>
      <c r="P1858" s="4"/>
    </row>
    <row r="1859" spans="1:16" x14ac:dyDescent="0.2">
      <c r="A1859" s="3"/>
      <c r="B1859" s="4"/>
      <c r="C1859" s="54"/>
      <c r="D1859" s="51"/>
      <c r="E1859" s="3"/>
      <c r="P1859" s="4"/>
    </row>
    <row r="1860" spans="1:16" x14ac:dyDescent="0.2">
      <c r="A1860" s="3"/>
      <c r="B1860" s="4"/>
      <c r="C1860" s="54"/>
      <c r="D1860" s="51"/>
      <c r="E1860" s="3"/>
      <c r="P1860" s="4"/>
    </row>
    <row r="1861" spans="1:16" x14ac:dyDescent="0.2">
      <c r="A1861" s="3"/>
      <c r="B1861" s="4"/>
      <c r="C1861" s="54"/>
      <c r="D1861" s="51"/>
      <c r="E1861" s="3"/>
      <c r="P1861" s="4"/>
    </row>
    <row r="1862" spans="1:16" x14ac:dyDescent="0.2">
      <c r="A1862" s="3"/>
      <c r="B1862" s="4"/>
      <c r="C1862" s="54"/>
      <c r="D1862" s="51"/>
      <c r="E1862" s="3"/>
      <c r="P1862" s="4"/>
    </row>
    <row r="1863" spans="1:16" x14ac:dyDescent="0.2">
      <c r="A1863" s="3"/>
      <c r="B1863" s="4"/>
      <c r="C1863" s="54"/>
      <c r="D1863" s="51"/>
      <c r="E1863" s="3"/>
      <c r="P1863" s="4"/>
    </row>
    <row r="1864" spans="1:16" x14ac:dyDescent="0.2">
      <c r="A1864" s="3"/>
      <c r="B1864" s="4"/>
      <c r="C1864" s="54"/>
      <c r="D1864" s="51"/>
      <c r="E1864" s="3"/>
      <c r="P1864" s="4"/>
    </row>
    <row r="1865" spans="1:16" x14ac:dyDescent="0.2">
      <c r="A1865" s="3"/>
      <c r="B1865" s="4"/>
      <c r="C1865" s="54"/>
      <c r="D1865" s="51"/>
      <c r="E1865" s="3"/>
      <c r="P1865" s="4"/>
    </row>
    <row r="1866" spans="1:16" x14ac:dyDescent="0.2">
      <c r="A1866" s="3"/>
      <c r="B1866" s="4"/>
      <c r="C1866" s="54"/>
      <c r="D1866" s="51"/>
      <c r="E1866" s="3"/>
      <c r="P1866" s="4"/>
    </row>
    <row r="1867" spans="1:16" x14ac:dyDescent="0.2">
      <c r="A1867" s="3"/>
      <c r="B1867" s="4"/>
      <c r="C1867" s="54"/>
      <c r="D1867" s="51"/>
      <c r="E1867" s="3"/>
      <c r="P1867" s="4"/>
    </row>
    <row r="1868" spans="1:16" x14ac:dyDescent="0.2">
      <c r="A1868" s="3"/>
      <c r="B1868" s="4"/>
      <c r="C1868" s="54"/>
      <c r="D1868" s="51"/>
      <c r="E1868" s="3"/>
      <c r="P1868" s="4"/>
    </row>
    <row r="1869" spans="1:16" x14ac:dyDescent="0.2">
      <c r="A1869" s="3"/>
      <c r="B1869" s="4"/>
      <c r="C1869" s="54"/>
      <c r="D1869" s="51"/>
      <c r="E1869" s="3"/>
      <c r="P1869" s="4"/>
    </row>
    <row r="1870" spans="1:16" x14ac:dyDescent="0.2">
      <c r="A1870" s="3"/>
      <c r="B1870" s="4"/>
      <c r="C1870" s="54"/>
      <c r="D1870" s="51"/>
      <c r="E1870" s="3"/>
      <c r="P1870" s="4"/>
    </row>
    <row r="1871" spans="1:16" x14ac:dyDescent="0.2">
      <c r="A1871" s="3"/>
      <c r="B1871" s="4"/>
      <c r="C1871" s="54"/>
      <c r="D1871" s="51"/>
      <c r="E1871" s="3"/>
      <c r="P1871" s="4"/>
    </row>
    <row r="1872" spans="1:16" x14ac:dyDescent="0.2">
      <c r="A1872" s="3"/>
      <c r="B1872" s="4"/>
      <c r="C1872" s="54"/>
      <c r="D1872" s="51"/>
      <c r="E1872" s="3"/>
      <c r="P1872" s="4"/>
    </row>
    <row r="1873" spans="1:16" x14ac:dyDescent="0.2">
      <c r="A1873" s="3"/>
      <c r="B1873" s="4"/>
      <c r="C1873" s="54"/>
      <c r="D1873" s="51"/>
      <c r="E1873" s="3"/>
      <c r="P1873" s="4"/>
    </row>
    <row r="1874" spans="1:16" x14ac:dyDescent="0.2">
      <c r="A1874" s="3"/>
      <c r="B1874" s="4"/>
      <c r="C1874" s="54"/>
      <c r="D1874" s="51"/>
      <c r="E1874" s="3"/>
      <c r="P1874" s="4"/>
    </row>
    <row r="1875" spans="1:16" x14ac:dyDescent="0.2">
      <c r="A1875" s="3"/>
      <c r="B1875" s="4"/>
      <c r="C1875" s="54"/>
      <c r="D1875" s="51"/>
      <c r="E1875" s="3"/>
      <c r="P1875" s="4"/>
    </row>
    <row r="1876" spans="1:16" x14ac:dyDescent="0.2">
      <c r="A1876" s="3"/>
      <c r="B1876" s="4"/>
      <c r="C1876" s="54"/>
      <c r="D1876" s="51"/>
      <c r="E1876" s="3"/>
      <c r="P1876" s="4"/>
    </row>
    <row r="1877" spans="1:16" x14ac:dyDescent="0.2">
      <c r="A1877" s="3"/>
      <c r="B1877" s="4"/>
      <c r="C1877" s="54"/>
      <c r="D1877" s="51"/>
      <c r="E1877" s="3"/>
      <c r="P1877" s="4"/>
    </row>
    <row r="1878" spans="1:16" x14ac:dyDescent="0.2">
      <c r="A1878" s="3"/>
      <c r="B1878" s="4"/>
      <c r="C1878" s="54"/>
      <c r="D1878" s="51"/>
      <c r="E1878" s="3"/>
      <c r="P1878" s="4"/>
    </row>
    <row r="1879" spans="1:16" x14ac:dyDescent="0.2">
      <c r="A1879" s="3"/>
      <c r="B1879" s="4"/>
      <c r="C1879" s="54"/>
      <c r="D1879" s="51"/>
      <c r="E1879" s="3"/>
      <c r="P1879" s="4"/>
    </row>
    <row r="1880" spans="1:16" x14ac:dyDescent="0.2">
      <c r="A1880" s="3"/>
      <c r="B1880" s="4"/>
      <c r="C1880" s="54"/>
      <c r="D1880" s="51"/>
      <c r="E1880" s="3"/>
      <c r="P1880" s="4"/>
    </row>
    <row r="1881" spans="1:16" x14ac:dyDescent="0.2">
      <c r="A1881" s="3"/>
      <c r="B1881" s="4"/>
      <c r="C1881" s="54"/>
      <c r="D1881" s="51"/>
      <c r="E1881" s="3"/>
      <c r="P1881" s="4"/>
    </row>
    <row r="1882" spans="1:16" x14ac:dyDescent="0.2">
      <c r="A1882" s="3"/>
      <c r="B1882" s="4"/>
      <c r="C1882" s="54"/>
      <c r="D1882" s="51"/>
      <c r="E1882" s="3"/>
      <c r="P1882" s="4"/>
    </row>
    <row r="1883" spans="1:16" x14ac:dyDescent="0.2">
      <c r="A1883" s="3"/>
      <c r="B1883" s="4"/>
      <c r="C1883" s="54"/>
      <c r="D1883" s="51"/>
      <c r="E1883" s="3"/>
      <c r="P1883" s="4"/>
    </row>
    <row r="1884" spans="1:16" x14ac:dyDescent="0.2">
      <c r="A1884" s="3"/>
      <c r="B1884" s="4"/>
      <c r="C1884" s="54"/>
      <c r="D1884" s="51"/>
      <c r="E1884" s="3"/>
      <c r="P1884" s="4"/>
    </row>
    <row r="1885" spans="1:16" x14ac:dyDescent="0.2">
      <c r="A1885" s="3"/>
      <c r="B1885" s="4"/>
      <c r="C1885" s="54"/>
      <c r="D1885" s="51"/>
      <c r="E1885" s="3"/>
      <c r="P1885" s="4"/>
    </row>
    <row r="1886" spans="1:16" x14ac:dyDescent="0.2">
      <c r="A1886" s="3"/>
      <c r="B1886" s="4"/>
      <c r="C1886" s="54"/>
      <c r="D1886" s="51"/>
      <c r="E1886" s="3"/>
      <c r="P1886" s="4"/>
    </row>
    <row r="1887" spans="1:16" x14ac:dyDescent="0.2">
      <c r="A1887" s="3"/>
      <c r="B1887" s="4"/>
      <c r="C1887" s="54"/>
      <c r="D1887" s="51"/>
      <c r="E1887" s="3"/>
      <c r="P1887" s="4"/>
    </row>
    <row r="1888" spans="1:16" x14ac:dyDescent="0.2">
      <c r="A1888" s="3"/>
      <c r="B1888" s="4"/>
      <c r="C1888" s="54"/>
      <c r="D1888" s="51"/>
      <c r="E1888" s="3"/>
      <c r="P1888" s="4"/>
    </row>
    <row r="1889" spans="1:16" x14ac:dyDescent="0.2">
      <c r="A1889" s="3"/>
      <c r="B1889" s="4"/>
      <c r="C1889" s="54"/>
      <c r="D1889" s="51"/>
      <c r="E1889" s="3"/>
      <c r="P1889" s="4"/>
    </row>
    <row r="1890" spans="1:16" x14ac:dyDescent="0.2">
      <c r="A1890" s="3"/>
      <c r="B1890" s="4"/>
      <c r="C1890" s="54"/>
      <c r="D1890" s="51"/>
      <c r="E1890" s="3"/>
      <c r="P1890" s="4"/>
    </row>
    <row r="1891" spans="1:16" x14ac:dyDescent="0.2">
      <c r="A1891" s="3"/>
      <c r="B1891" s="4"/>
      <c r="C1891" s="54"/>
      <c r="D1891" s="51"/>
      <c r="E1891" s="3"/>
      <c r="P1891" s="4"/>
    </row>
    <row r="1892" spans="1:16" x14ac:dyDescent="0.2">
      <c r="A1892" s="3"/>
      <c r="B1892" s="4"/>
      <c r="C1892" s="54"/>
      <c r="D1892" s="51"/>
      <c r="E1892" s="3"/>
      <c r="P1892" s="4"/>
    </row>
    <row r="1893" spans="1:16" x14ac:dyDescent="0.2">
      <c r="A1893" s="3"/>
      <c r="B1893" s="4"/>
      <c r="C1893" s="54"/>
      <c r="D1893" s="51"/>
      <c r="E1893" s="3"/>
      <c r="P1893" s="4"/>
    </row>
    <row r="1894" spans="1:16" x14ac:dyDescent="0.2">
      <c r="A1894" s="3"/>
      <c r="B1894" s="4"/>
      <c r="C1894" s="54"/>
      <c r="D1894" s="51"/>
      <c r="E1894" s="3"/>
      <c r="P1894" s="4"/>
    </row>
    <row r="1895" spans="1:16" x14ac:dyDescent="0.2">
      <c r="A1895" s="3"/>
      <c r="B1895" s="4"/>
      <c r="C1895" s="54"/>
      <c r="D1895" s="51"/>
      <c r="E1895" s="3"/>
      <c r="P1895" s="4"/>
    </row>
    <row r="1896" spans="1:16" x14ac:dyDescent="0.2">
      <c r="A1896" s="3"/>
      <c r="B1896" s="4"/>
      <c r="C1896" s="54"/>
      <c r="D1896" s="51"/>
      <c r="E1896" s="3"/>
      <c r="P1896" s="4"/>
    </row>
    <row r="1897" spans="1:16" x14ac:dyDescent="0.2">
      <c r="A1897" s="3"/>
      <c r="B1897" s="4"/>
      <c r="C1897" s="54"/>
      <c r="D1897" s="51"/>
      <c r="E1897" s="3"/>
      <c r="P1897" s="4"/>
    </row>
    <row r="1898" spans="1:16" x14ac:dyDescent="0.2">
      <c r="A1898" s="3"/>
      <c r="B1898" s="4"/>
      <c r="C1898" s="54"/>
      <c r="D1898" s="51"/>
      <c r="E1898" s="3"/>
      <c r="P1898" s="4"/>
    </row>
    <row r="1899" spans="1:16" x14ac:dyDescent="0.2">
      <c r="A1899" s="3"/>
      <c r="B1899" s="4"/>
      <c r="C1899" s="54"/>
      <c r="D1899" s="51"/>
      <c r="E1899" s="3"/>
      <c r="P1899" s="4"/>
    </row>
    <row r="1900" spans="1:16" x14ac:dyDescent="0.2">
      <c r="A1900" s="3"/>
      <c r="B1900" s="4"/>
      <c r="C1900" s="54"/>
      <c r="D1900" s="51"/>
      <c r="E1900" s="3"/>
      <c r="P1900" s="4"/>
    </row>
    <row r="1901" spans="1:16" x14ac:dyDescent="0.2">
      <c r="A1901" s="3"/>
      <c r="B1901" s="4"/>
      <c r="C1901" s="54"/>
      <c r="D1901" s="51"/>
      <c r="E1901" s="3"/>
      <c r="P1901" s="4"/>
    </row>
    <row r="1902" spans="1:16" x14ac:dyDescent="0.2">
      <c r="A1902" s="3"/>
      <c r="B1902" s="4"/>
      <c r="C1902" s="54"/>
      <c r="D1902" s="51"/>
      <c r="E1902" s="3"/>
      <c r="P1902" s="4"/>
    </row>
    <row r="1903" spans="1:16" x14ac:dyDescent="0.2">
      <c r="A1903" s="3"/>
      <c r="B1903" s="4"/>
      <c r="C1903" s="54"/>
      <c r="D1903" s="51"/>
      <c r="E1903" s="3"/>
      <c r="P1903" s="4"/>
    </row>
    <row r="1904" spans="1:16" x14ac:dyDescent="0.2">
      <c r="A1904" s="3"/>
      <c r="B1904" s="4"/>
      <c r="C1904" s="54"/>
      <c r="D1904" s="51"/>
      <c r="E1904" s="3"/>
      <c r="P1904" s="4"/>
    </row>
    <row r="1905" spans="1:16" x14ac:dyDescent="0.2">
      <c r="A1905" s="3"/>
      <c r="B1905" s="4"/>
      <c r="C1905" s="54"/>
      <c r="D1905" s="51"/>
      <c r="E1905" s="3"/>
      <c r="P1905" s="4"/>
    </row>
    <row r="1906" spans="1:16" x14ac:dyDescent="0.2">
      <c r="A1906" s="3"/>
      <c r="B1906" s="4"/>
      <c r="C1906" s="54"/>
      <c r="D1906" s="51"/>
      <c r="E1906" s="3"/>
      <c r="P1906" s="4"/>
    </row>
    <row r="1907" spans="1:16" x14ac:dyDescent="0.2">
      <c r="A1907" s="3"/>
      <c r="B1907" s="4"/>
      <c r="C1907" s="54"/>
      <c r="D1907" s="51"/>
      <c r="E1907" s="3"/>
      <c r="P1907" s="4"/>
    </row>
    <row r="1908" spans="1:16" x14ac:dyDescent="0.2">
      <c r="A1908" s="3"/>
      <c r="B1908" s="4"/>
      <c r="C1908" s="54"/>
      <c r="D1908" s="51"/>
      <c r="E1908" s="3"/>
      <c r="P1908" s="4"/>
    </row>
    <row r="1909" spans="1:16" x14ac:dyDescent="0.2">
      <c r="A1909" s="3"/>
      <c r="B1909" s="4"/>
      <c r="C1909" s="54"/>
      <c r="D1909" s="51"/>
      <c r="E1909" s="3"/>
      <c r="P1909" s="4"/>
    </row>
    <row r="1910" spans="1:16" x14ac:dyDescent="0.2">
      <c r="A1910" s="3"/>
      <c r="B1910" s="4"/>
      <c r="C1910" s="54"/>
      <c r="D1910" s="51"/>
      <c r="E1910" s="3"/>
      <c r="P1910" s="4"/>
    </row>
    <row r="1911" spans="1:16" x14ac:dyDescent="0.2">
      <c r="A1911" s="3"/>
      <c r="B1911" s="4"/>
      <c r="C1911" s="54"/>
      <c r="D1911" s="51"/>
      <c r="E1911" s="3"/>
      <c r="P1911" s="4"/>
    </row>
    <row r="1912" spans="1:16" x14ac:dyDescent="0.2">
      <c r="A1912" s="3"/>
      <c r="B1912" s="4"/>
      <c r="C1912" s="54"/>
      <c r="D1912" s="51"/>
      <c r="E1912" s="3"/>
      <c r="P1912" s="4"/>
    </row>
    <row r="1913" spans="1:16" x14ac:dyDescent="0.2">
      <c r="A1913" s="3"/>
      <c r="B1913" s="4"/>
      <c r="C1913" s="54"/>
      <c r="D1913" s="51"/>
      <c r="E1913" s="3"/>
      <c r="P1913" s="4"/>
    </row>
    <row r="1914" spans="1:16" x14ac:dyDescent="0.2">
      <c r="A1914" s="3"/>
      <c r="B1914" s="4"/>
      <c r="C1914" s="54"/>
      <c r="D1914" s="51"/>
      <c r="E1914" s="3"/>
      <c r="P1914" s="4"/>
    </row>
    <row r="1915" spans="1:16" x14ac:dyDescent="0.2">
      <c r="A1915" s="3"/>
      <c r="B1915" s="4"/>
      <c r="C1915" s="54"/>
      <c r="D1915" s="51"/>
      <c r="E1915" s="3"/>
      <c r="P1915" s="4"/>
    </row>
    <row r="1916" spans="1:16" x14ac:dyDescent="0.2">
      <c r="A1916" s="3"/>
      <c r="B1916" s="4"/>
      <c r="C1916" s="54"/>
      <c r="D1916" s="51"/>
      <c r="E1916" s="3"/>
      <c r="P1916" s="4"/>
    </row>
    <row r="1917" spans="1:16" x14ac:dyDescent="0.2">
      <c r="A1917" s="3"/>
      <c r="B1917" s="4"/>
      <c r="C1917" s="54"/>
      <c r="D1917" s="51"/>
      <c r="E1917" s="3"/>
      <c r="P1917" s="4"/>
    </row>
    <row r="1918" spans="1:16" x14ac:dyDescent="0.2">
      <c r="A1918" s="3"/>
      <c r="B1918" s="4"/>
      <c r="C1918" s="54"/>
      <c r="D1918" s="51"/>
      <c r="E1918" s="3"/>
      <c r="P1918" s="4"/>
    </row>
    <row r="1919" spans="1:16" x14ac:dyDescent="0.2">
      <c r="A1919" s="3"/>
      <c r="B1919" s="4"/>
      <c r="C1919" s="54"/>
      <c r="D1919" s="51"/>
      <c r="E1919" s="3"/>
      <c r="P1919" s="4"/>
    </row>
    <row r="1920" spans="1:16" x14ac:dyDescent="0.2">
      <c r="A1920" s="3"/>
      <c r="B1920" s="4"/>
      <c r="C1920" s="54"/>
      <c r="D1920" s="51"/>
      <c r="E1920" s="3"/>
      <c r="P1920" s="4"/>
    </row>
    <row r="1921" spans="1:16" x14ac:dyDescent="0.2">
      <c r="A1921" s="3"/>
      <c r="B1921" s="4"/>
      <c r="C1921" s="54"/>
      <c r="D1921" s="51"/>
      <c r="E1921" s="3"/>
      <c r="P1921" s="4"/>
    </row>
    <row r="1922" spans="1:16" x14ac:dyDescent="0.2">
      <c r="A1922" s="3"/>
      <c r="B1922" s="4"/>
      <c r="C1922" s="54"/>
      <c r="D1922" s="51"/>
      <c r="E1922" s="3"/>
      <c r="P1922" s="4"/>
    </row>
    <row r="1923" spans="1:16" x14ac:dyDescent="0.2">
      <c r="A1923" s="3"/>
      <c r="B1923" s="4"/>
      <c r="C1923" s="54"/>
      <c r="D1923" s="51"/>
      <c r="E1923" s="3"/>
      <c r="P1923" s="4"/>
    </row>
    <row r="1924" spans="1:16" x14ac:dyDescent="0.2">
      <c r="A1924" s="3"/>
      <c r="B1924" s="4"/>
      <c r="C1924" s="54"/>
      <c r="D1924" s="51"/>
      <c r="E1924" s="3"/>
      <c r="P1924" s="4"/>
    </row>
    <row r="1925" spans="1:16" x14ac:dyDescent="0.2">
      <c r="A1925" s="3"/>
      <c r="B1925" s="4"/>
      <c r="C1925" s="54"/>
      <c r="D1925" s="51"/>
      <c r="E1925" s="3"/>
      <c r="P1925" s="4"/>
    </row>
    <row r="1926" spans="1:16" x14ac:dyDescent="0.2">
      <c r="A1926" s="3"/>
      <c r="B1926" s="4"/>
      <c r="C1926" s="54"/>
      <c r="D1926" s="51"/>
      <c r="E1926" s="3"/>
      <c r="P1926" s="4"/>
    </row>
    <row r="1927" spans="1:16" x14ac:dyDescent="0.2">
      <c r="A1927" s="3"/>
      <c r="B1927" s="4"/>
      <c r="C1927" s="54"/>
      <c r="D1927" s="51"/>
      <c r="E1927" s="3"/>
      <c r="P1927" s="4"/>
    </row>
    <row r="1928" spans="1:16" x14ac:dyDescent="0.2">
      <c r="A1928" s="3"/>
      <c r="B1928" s="4"/>
      <c r="C1928" s="54"/>
      <c r="D1928" s="51"/>
      <c r="E1928" s="3"/>
      <c r="P1928" s="4"/>
    </row>
    <row r="1929" spans="1:16" x14ac:dyDescent="0.2">
      <c r="A1929" s="3"/>
      <c r="B1929" s="4"/>
      <c r="C1929" s="54"/>
      <c r="D1929" s="51"/>
      <c r="E1929" s="3"/>
      <c r="P1929" s="4"/>
    </row>
    <row r="1930" spans="1:16" x14ac:dyDescent="0.2">
      <c r="A1930" s="3"/>
      <c r="B1930" s="4"/>
      <c r="C1930" s="54"/>
      <c r="D1930" s="51"/>
      <c r="E1930" s="3"/>
      <c r="P1930" s="4"/>
    </row>
    <row r="1931" spans="1:16" x14ac:dyDescent="0.2">
      <c r="A1931" s="3"/>
      <c r="B1931" s="4"/>
      <c r="C1931" s="54"/>
      <c r="D1931" s="51"/>
      <c r="E1931" s="3"/>
      <c r="P1931" s="4"/>
    </row>
    <row r="1932" spans="1:16" x14ac:dyDescent="0.2">
      <c r="A1932" s="3"/>
      <c r="B1932" s="4"/>
      <c r="C1932" s="54"/>
      <c r="D1932" s="51"/>
      <c r="E1932" s="3"/>
      <c r="P1932" s="4"/>
    </row>
    <row r="1933" spans="1:16" x14ac:dyDescent="0.2">
      <c r="A1933" s="3"/>
      <c r="B1933" s="4"/>
      <c r="C1933" s="54"/>
      <c r="D1933" s="51"/>
      <c r="E1933" s="3"/>
      <c r="P1933" s="4"/>
    </row>
    <row r="1934" spans="1:16" x14ac:dyDescent="0.2">
      <c r="A1934" s="3"/>
      <c r="B1934" s="4"/>
      <c r="C1934" s="54"/>
      <c r="D1934" s="51"/>
      <c r="E1934" s="3"/>
      <c r="P1934" s="4"/>
    </row>
    <row r="1935" spans="1:16" x14ac:dyDescent="0.2">
      <c r="A1935" s="3"/>
      <c r="B1935" s="4"/>
      <c r="C1935" s="54"/>
      <c r="D1935" s="51"/>
      <c r="E1935" s="3"/>
      <c r="P1935" s="4"/>
    </row>
    <row r="1936" spans="1:16" x14ac:dyDescent="0.2">
      <c r="A1936" s="3"/>
      <c r="B1936" s="4"/>
      <c r="C1936" s="54"/>
      <c r="D1936" s="51"/>
      <c r="E1936" s="3"/>
      <c r="P1936" s="4"/>
    </row>
    <row r="1937" spans="1:16" x14ac:dyDescent="0.2">
      <c r="A1937" s="3"/>
      <c r="B1937" s="4"/>
      <c r="C1937" s="54"/>
      <c r="D1937" s="51"/>
      <c r="E1937" s="3"/>
      <c r="P1937" s="4"/>
    </row>
    <row r="1938" spans="1:16" x14ac:dyDescent="0.2">
      <c r="A1938" s="3"/>
      <c r="B1938" s="4"/>
      <c r="C1938" s="54"/>
      <c r="D1938" s="51"/>
      <c r="E1938" s="3"/>
      <c r="P1938" s="4"/>
    </row>
    <row r="1939" spans="1:16" x14ac:dyDescent="0.2">
      <c r="A1939" s="3"/>
      <c r="B1939" s="4"/>
      <c r="C1939" s="54"/>
      <c r="D1939" s="51"/>
      <c r="E1939" s="3"/>
      <c r="P1939" s="4"/>
    </row>
    <row r="1940" spans="1:16" x14ac:dyDescent="0.2">
      <c r="A1940" s="3"/>
      <c r="B1940" s="4"/>
      <c r="C1940" s="54"/>
      <c r="D1940" s="51"/>
      <c r="E1940" s="3"/>
      <c r="P1940" s="4"/>
    </row>
    <row r="1941" spans="1:16" x14ac:dyDescent="0.2">
      <c r="A1941" s="3"/>
      <c r="B1941" s="4"/>
      <c r="C1941" s="54"/>
      <c r="D1941" s="51"/>
      <c r="E1941" s="3"/>
      <c r="P1941" s="4"/>
    </row>
    <row r="1942" spans="1:16" x14ac:dyDescent="0.2">
      <c r="A1942" s="3"/>
      <c r="B1942" s="4"/>
      <c r="C1942" s="54"/>
      <c r="D1942" s="51"/>
      <c r="E1942" s="3"/>
      <c r="P1942" s="4"/>
    </row>
    <row r="1943" spans="1:16" x14ac:dyDescent="0.2">
      <c r="A1943" s="3"/>
      <c r="B1943" s="4"/>
      <c r="C1943" s="54"/>
      <c r="D1943" s="51"/>
      <c r="E1943" s="3"/>
      <c r="P1943" s="4"/>
    </row>
    <row r="1944" spans="1:16" x14ac:dyDescent="0.2">
      <c r="A1944" s="3"/>
      <c r="B1944" s="4"/>
      <c r="C1944" s="54"/>
      <c r="D1944" s="51"/>
      <c r="E1944" s="3"/>
      <c r="P1944" s="4"/>
    </row>
    <row r="1945" spans="1:16" x14ac:dyDescent="0.2">
      <c r="A1945" s="3"/>
      <c r="B1945" s="4"/>
      <c r="C1945" s="54"/>
      <c r="D1945" s="51"/>
      <c r="E1945" s="3"/>
      <c r="P1945" s="4"/>
    </row>
    <row r="1946" spans="1:16" x14ac:dyDescent="0.2">
      <c r="A1946" s="3"/>
      <c r="B1946" s="4"/>
      <c r="C1946" s="54"/>
      <c r="D1946" s="51"/>
      <c r="E1946" s="3"/>
      <c r="P1946" s="4"/>
    </row>
    <row r="1947" spans="1:16" x14ac:dyDescent="0.2">
      <c r="A1947" s="3"/>
      <c r="B1947" s="4"/>
      <c r="C1947" s="54"/>
      <c r="D1947" s="51"/>
      <c r="E1947" s="3"/>
      <c r="P1947" s="4"/>
    </row>
    <row r="1948" spans="1:16" x14ac:dyDescent="0.2">
      <c r="A1948" s="3"/>
      <c r="B1948" s="4"/>
      <c r="C1948" s="54"/>
      <c r="D1948" s="51"/>
      <c r="E1948" s="3"/>
      <c r="P1948" s="4"/>
    </row>
    <row r="1949" spans="1:16" x14ac:dyDescent="0.2">
      <c r="A1949" s="3"/>
      <c r="B1949" s="4"/>
      <c r="C1949" s="54"/>
      <c r="D1949" s="51"/>
      <c r="E1949" s="3"/>
      <c r="P1949" s="4"/>
    </row>
    <row r="1950" spans="1:16" x14ac:dyDescent="0.2">
      <c r="A1950" s="3"/>
      <c r="B1950" s="4"/>
      <c r="C1950" s="54"/>
      <c r="D1950" s="51"/>
      <c r="E1950" s="3"/>
      <c r="P1950" s="4"/>
    </row>
    <row r="1951" spans="1:16" x14ac:dyDescent="0.2">
      <c r="A1951" s="3"/>
      <c r="B1951" s="4"/>
      <c r="C1951" s="54"/>
      <c r="D1951" s="51"/>
      <c r="E1951" s="3"/>
      <c r="P1951" s="4"/>
    </row>
    <row r="1952" spans="1:16" x14ac:dyDescent="0.2">
      <c r="A1952" s="3"/>
      <c r="B1952" s="4"/>
      <c r="C1952" s="54"/>
      <c r="D1952" s="51"/>
      <c r="E1952" s="3"/>
      <c r="P1952" s="4"/>
    </row>
    <row r="1953" spans="1:16" x14ac:dyDescent="0.2">
      <c r="A1953" s="3"/>
      <c r="B1953" s="4"/>
      <c r="C1953" s="54"/>
      <c r="D1953" s="51"/>
      <c r="E1953" s="3"/>
      <c r="P1953" s="4"/>
    </row>
    <row r="1954" spans="1:16" x14ac:dyDescent="0.2">
      <c r="A1954" s="3"/>
      <c r="B1954" s="4"/>
      <c r="C1954" s="54"/>
      <c r="D1954" s="51"/>
      <c r="E1954" s="3"/>
      <c r="P1954" s="4"/>
    </row>
    <row r="1955" spans="1:16" x14ac:dyDescent="0.2">
      <c r="A1955" s="3"/>
      <c r="B1955" s="4"/>
      <c r="C1955" s="54"/>
      <c r="D1955" s="51"/>
      <c r="E1955" s="3"/>
      <c r="P1955" s="4"/>
    </row>
    <row r="1956" spans="1:16" x14ac:dyDescent="0.2">
      <c r="A1956" s="3"/>
      <c r="B1956" s="4"/>
      <c r="C1956" s="54"/>
      <c r="D1956" s="51"/>
      <c r="E1956" s="3"/>
      <c r="P1956" s="4"/>
    </row>
    <row r="1957" spans="1:16" x14ac:dyDescent="0.2">
      <c r="A1957" s="3"/>
      <c r="B1957" s="4"/>
      <c r="C1957" s="54"/>
      <c r="D1957" s="51"/>
      <c r="E1957" s="3"/>
      <c r="P1957" s="4"/>
    </row>
    <row r="1958" spans="1:16" x14ac:dyDescent="0.2">
      <c r="A1958" s="3"/>
      <c r="B1958" s="4"/>
      <c r="C1958" s="54"/>
      <c r="D1958" s="51"/>
      <c r="E1958" s="3"/>
      <c r="P1958" s="4"/>
    </row>
    <row r="1959" spans="1:16" x14ac:dyDescent="0.2">
      <c r="A1959" s="3"/>
      <c r="B1959" s="4"/>
      <c r="C1959" s="54"/>
      <c r="D1959" s="51"/>
      <c r="E1959" s="3"/>
      <c r="P1959" s="4"/>
    </row>
    <row r="1960" spans="1:16" x14ac:dyDescent="0.2">
      <c r="A1960" s="3"/>
      <c r="B1960" s="4"/>
      <c r="C1960" s="54"/>
      <c r="D1960" s="51"/>
      <c r="E1960" s="3"/>
      <c r="P1960" s="4"/>
    </row>
    <row r="1961" spans="1:16" x14ac:dyDescent="0.2">
      <c r="A1961" s="3"/>
      <c r="B1961" s="4"/>
      <c r="C1961" s="54"/>
      <c r="D1961" s="51"/>
      <c r="E1961" s="3"/>
      <c r="P1961" s="4"/>
    </row>
    <row r="1962" spans="1:16" x14ac:dyDescent="0.2">
      <c r="A1962" s="3"/>
      <c r="B1962" s="4"/>
      <c r="C1962" s="54"/>
      <c r="D1962" s="51"/>
      <c r="E1962" s="3"/>
      <c r="P1962" s="4"/>
    </row>
    <row r="1963" spans="1:16" x14ac:dyDescent="0.2">
      <c r="A1963" s="3"/>
      <c r="B1963" s="4"/>
      <c r="C1963" s="54"/>
      <c r="D1963" s="51"/>
      <c r="E1963" s="3"/>
      <c r="P1963" s="4"/>
    </row>
    <row r="1964" spans="1:16" x14ac:dyDescent="0.2">
      <c r="A1964" s="3"/>
      <c r="B1964" s="4"/>
      <c r="C1964" s="54"/>
      <c r="D1964" s="51"/>
      <c r="E1964" s="3"/>
      <c r="P1964" s="4"/>
    </row>
    <row r="1965" spans="1:16" x14ac:dyDescent="0.2">
      <c r="A1965" s="3"/>
      <c r="B1965" s="4"/>
      <c r="C1965" s="54"/>
      <c r="D1965" s="51"/>
      <c r="E1965" s="3"/>
      <c r="P1965" s="4"/>
    </row>
    <row r="1966" spans="1:16" x14ac:dyDescent="0.2">
      <c r="A1966" s="3"/>
      <c r="B1966" s="4"/>
      <c r="C1966" s="54"/>
      <c r="D1966" s="51"/>
      <c r="E1966" s="3"/>
      <c r="P1966" s="4"/>
    </row>
    <row r="1967" spans="1:16" x14ac:dyDescent="0.2">
      <c r="A1967" s="3"/>
      <c r="B1967" s="4"/>
      <c r="C1967" s="54"/>
      <c r="D1967" s="51"/>
      <c r="E1967" s="3"/>
      <c r="P1967" s="4"/>
    </row>
    <row r="1968" spans="1:16" x14ac:dyDescent="0.2">
      <c r="A1968" s="3"/>
      <c r="B1968" s="4"/>
      <c r="C1968" s="54"/>
      <c r="D1968" s="51"/>
      <c r="E1968" s="3"/>
      <c r="P1968" s="4"/>
    </row>
    <row r="1969" spans="1:16" x14ac:dyDescent="0.2">
      <c r="A1969" s="3"/>
      <c r="B1969" s="4"/>
      <c r="C1969" s="54"/>
      <c r="D1969" s="51"/>
      <c r="E1969" s="3"/>
      <c r="P1969" s="4"/>
    </row>
    <row r="1970" spans="1:16" x14ac:dyDescent="0.2">
      <c r="A1970" s="3"/>
      <c r="B1970" s="4"/>
      <c r="C1970" s="54"/>
      <c r="D1970" s="51"/>
      <c r="E1970" s="3"/>
      <c r="P1970" s="4"/>
    </row>
    <row r="1971" spans="1:16" x14ac:dyDescent="0.2">
      <c r="A1971" s="3"/>
      <c r="B1971" s="4"/>
      <c r="C1971" s="54"/>
      <c r="D1971" s="51"/>
      <c r="E1971" s="3"/>
      <c r="P1971" s="4"/>
    </row>
    <row r="1972" spans="1:16" x14ac:dyDescent="0.2">
      <c r="A1972" s="3"/>
      <c r="B1972" s="4"/>
      <c r="C1972" s="54"/>
      <c r="D1972" s="51"/>
      <c r="E1972" s="3"/>
      <c r="P1972" s="4"/>
    </row>
    <row r="1973" spans="1:16" x14ac:dyDescent="0.2">
      <c r="A1973" s="3"/>
      <c r="B1973" s="4"/>
      <c r="C1973" s="54"/>
      <c r="D1973" s="51"/>
      <c r="E1973" s="3"/>
      <c r="P1973" s="4"/>
    </row>
    <row r="1974" spans="1:16" x14ac:dyDescent="0.2">
      <c r="A1974" s="3"/>
      <c r="B1974" s="4"/>
      <c r="C1974" s="54"/>
      <c r="D1974" s="51"/>
      <c r="E1974" s="3"/>
      <c r="P1974" s="4"/>
    </row>
    <row r="1975" spans="1:16" x14ac:dyDescent="0.2">
      <c r="A1975" s="3"/>
      <c r="B1975" s="4"/>
      <c r="C1975" s="54"/>
      <c r="D1975" s="51"/>
      <c r="E1975" s="3"/>
      <c r="P1975" s="4"/>
    </row>
    <row r="1976" spans="1:16" x14ac:dyDescent="0.2">
      <c r="A1976" s="3"/>
      <c r="B1976" s="4"/>
      <c r="C1976" s="54"/>
      <c r="D1976" s="51"/>
      <c r="E1976" s="3"/>
      <c r="P1976" s="4"/>
    </row>
    <row r="1977" spans="1:16" x14ac:dyDescent="0.2">
      <c r="A1977" s="3"/>
      <c r="B1977" s="4"/>
      <c r="C1977" s="54"/>
      <c r="D1977" s="51"/>
      <c r="E1977" s="3"/>
      <c r="P1977" s="4"/>
    </row>
    <row r="1978" spans="1:16" x14ac:dyDescent="0.2">
      <c r="A1978" s="3"/>
      <c r="B1978" s="4"/>
      <c r="C1978" s="54"/>
      <c r="D1978" s="51"/>
      <c r="E1978" s="3"/>
      <c r="P1978" s="4"/>
    </row>
    <row r="1979" spans="1:16" x14ac:dyDescent="0.2">
      <c r="A1979" s="3"/>
      <c r="B1979" s="4"/>
      <c r="C1979" s="54"/>
      <c r="D1979" s="51"/>
      <c r="E1979" s="3"/>
      <c r="P1979" s="4"/>
    </row>
    <row r="1980" spans="1:16" x14ac:dyDescent="0.2">
      <c r="A1980" s="3"/>
      <c r="B1980" s="4"/>
      <c r="C1980" s="54"/>
      <c r="D1980" s="51"/>
      <c r="E1980" s="3"/>
      <c r="P1980" s="4"/>
    </row>
    <row r="1981" spans="1:16" x14ac:dyDescent="0.2">
      <c r="A1981" s="3"/>
      <c r="B1981" s="4"/>
      <c r="C1981" s="54"/>
      <c r="D1981" s="51"/>
      <c r="E1981" s="3"/>
      <c r="P1981" s="4"/>
    </row>
    <row r="1982" spans="1:16" x14ac:dyDescent="0.2">
      <c r="A1982" s="3"/>
      <c r="B1982" s="4"/>
      <c r="C1982" s="54"/>
      <c r="D1982" s="51"/>
      <c r="E1982" s="3"/>
      <c r="P1982" s="4"/>
    </row>
    <row r="1983" spans="1:16" x14ac:dyDescent="0.2">
      <c r="A1983" s="3"/>
      <c r="B1983" s="4"/>
      <c r="C1983" s="54"/>
      <c r="D1983" s="51"/>
      <c r="E1983" s="3"/>
      <c r="P1983" s="4"/>
    </row>
    <row r="1984" spans="1:16" x14ac:dyDescent="0.2">
      <c r="A1984" s="3"/>
      <c r="B1984" s="4"/>
      <c r="C1984" s="54"/>
      <c r="D1984" s="51"/>
      <c r="E1984" s="3"/>
      <c r="P1984" s="4"/>
    </row>
    <row r="1985" spans="1:16" x14ac:dyDescent="0.2">
      <c r="A1985" s="3"/>
      <c r="B1985" s="4"/>
      <c r="C1985" s="54"/>
      <c r="D1985" s="51"/>
      <c r="E1985" s="3"/>
      <c r="P1985" s="4"/>
    </row>
    <row r="1986" spans="1:16" x14ac:dyDescent="0.2">
      <c r="A1986" s="3"/>
      <c r="B1986" s="4"/>
      <c r="C1986" s="54"/>
      <c r="D1986" s="51"/>
      <c r="E1986" s="3"/>
      <c r="P1986" s="4"/>
    </row>
    <row r="1987" spans="1:16" x14ac:dyDescent="0.2">
      <c r="A1987" s="3"/>
      <c r="B1987" s="4"/>
      <c r="C1987" s="54"/>
      <c r="D1987" s="51"/>
      <c r="E1987" s="3"/>
      <c r="P1987" s="4"/>
    </row>
    <row r="1988" spans="1:16" x14ac:dyDescent="0.2">
      <c r="A1988" s="3"/>
      <c r="B1988" s="4"/>
      <c r="C1988" s="54"/>
      <c r="D1988" s="51"/>
      <c r="E1988" s="3"/>
      <c r="P1988" s="4"/>
    </row>
    <row r="1989" spans="1:16" x14ac:dyDescent="0.2">
      <c r="A1989" s="3"/>
      <c r="B1989" s="4"/>
      <c r="C1989" s="54"/>
      <c r="D1989" s="51"/>
      <c r="E1989" s="3"/>
      <c r="P1989" s="4"/>
    </row>
    <row r="1990" spans="1:16" x14ac:dyDescent="0.2">
      <c r="A1990" s="3"/>
      <c r="B1990" s="4"/>
      <c r="C1990" s="54"/>
      <c r="D1990" s="51"/>
      <c r="E1990" s="3"/>
      <c r="P1990" s="4"/>
    </row>
    <row r="1991" spans="1:16" x14ac:dyDescent="0.2">
      <c r="A1991" s="3"/>
      <c r="B1991" s="4"/>
      <c r="C1991" s="54"/>
      <c r="D1991" s="51"/>
      <c r="E1991" s="3"/>
      <c r="P1991" s="4"/>
    </row>
    <row r="1992" spans="1:16" x14ac:dyDescent="0.2">
      <c r="A1992" s="3"/>
      <c r="B1992" s="4"/>
      <c r="C1992" s="54"/>
      <c r="D1992" s="51"/>
      <c r="E1992" s="3"/>
      <c r="P1992" s="4"/>
    </row>
    <row r="1993" spans="1:16" x14ac:dyDescent="0.2">
      <c r="A1993" s="3"/>
      <c r="B1993" s="4"/>
      <c r="C1993" s="54"/>
      <c r="D1993" s="51"/>
      <c r="E1993" s="3"/>
      <c r="P1993" s="4"/>
    </row>
    <row r="1994" spans="1:16" x14ac:dyDescent="0.2">
      <c r="A1994" s="3"/>
      <c r="B1994" s="4"/>
      <c r="C1994" s="54"/>
      <c r="D1994" s="51"/>
      <c r="E1994" s="3"/>
      <c r="P1994" s="4"/>
    </row>
    <row r="1995" spans="1:16" x14ac:dyDescent="0.2">
      <c r="A1995" s="3"/>
      <c r="B1995" s="4"/>
      <c r="C1995" s="54"/>
      <c r="D1995" s="51"/>
      <c r="E1995" s="3"/>
      <c r="P1995" s="4"/>
    </row>
    <row r="1996" spans="1:16" x14ac:dyDescent="0.2">
      <c r="A1996" s="3"/>
      <c r="B1996" s="4"/>
      <c r="C1996" s="54"/>
      <c r="D1996" s="51"/>
      <c r="E1996" s="3"/>
      <c r="P1996" s="4"/>
    </row>
    <row r="1997" spans="1:16" x14ac:dyDescent="0.2">
      <c r="A1997" s="3"/>
      <c r="B1997" s="4"/>
      <c r="C1997" s="54"/>
      <c r="D1997" s="51"/>
      <c r="E1997" s="3"/>
      <c r="P1997" s="4"/>
    </row>
    <row r="1998" spans="1:16" x14ac:dyDescent="0.2">
      <c r="A1998" s="3"/>
      <c r="B1998" s="4"/>
      <c r="C1998" s="54"/>
      <c r="D1998" s="51"/>
      <c r="E1998" s="3"/>
      <c r="P1998" s="4"/>
    </row>
    <row r="1999" spans="1:16" x14ac:dyDescent="0.2">
      <c r="A1999" s="3"/>
      <c r="B1999" s="4"/>
      <c r="C1999" s="54"/>
      <c r="D1999" s="51"/>
      <c r="E1999" s="3"/>
      <c r="P1999" s="4"/>
    </row>
    <row r="2000" spans="1:16" x14ac:dyDescent="0.2">
      <c r="A2000" s="3"/>
      <c r="B2000" s="4"/>
      <c r="C2000" s="54"/>
      <c r="D2000" s="51"/>
      <c r="E2000" s="3"/>
      <c r="P2000" s="4"/>
    </row>
    <row r="2001" spans="1:16" x14ac:dyDescent="0.2">
      <c r="A2001" s="3"/>
      <c r="B2001" s="4"/>
      <c r="C2001" s="54"/>
      <c r="D2001" s="51"/>
      <c r="E2001" s="3"/>
      <c r="P2001" s="4"/>
    </row>
    <row r="2002" spans="1:16" x14ac:dyDescent="0.2">
      <c r="A2002" s="3"/>
      <c r="B2002" s="4"/>
      <c r="C2002" s="54"/>
      <c r="D2002" s="51"/>
      <c r="E2002" s="3"/>
      <c r="P2002" s="4"/>
    </row>
    <row r="2003" spans="1:16" x14ac:dyDescent="0.2">
      <c r="A2003" s="3"/>
      <c r="B2003" s="4"/>
      <c r="C2003" s="54"/>
      <c r="D2003" s="51"/>
      <c r="E2003" s="3"/>
      <c r="P2003" s="4"/>
    </row>
    <row r="2004" spans="1:16" x14ac:dyDescent="0.2">
      <c r="A2004" s="3"/>
      <c r="B2004" s="4"/>
      <c r="C2004" s="54"/>
      <c r="D2004" s="51"/>
      <c r="E2004" s="3"/>
      <c r="P2004" s="4"/>
    </row>
    <row r="2005" spans="1:16" x14ac:dyDescent="0.2">
      <c r="A2005" s="3"/>
      <c r="B2005" s="4"/>
      <c r="C2005" s="54"/>
      <c r="D2005" s="51"/>
      <c r="E2005" s="3"/>
      <c r="P2005" s="4"/>
    </row>
    <row r="2006" spans="1:16" x14ac:dyDescent="0.2">
      <c r="A2006" s="3"/>
      <c r="B2006" s="4"/>
      <c r="C2006" s="54"/>
      <c r="D2006" s="51"/>
      <c r="E2006" s="3"/>
      <c r="P2006" s="4"/>
    </row>
    <row r="2007" spans="1:16" x14ac:dyDescent="0.2">
      <c r="A2007" s="3"/>
      <c r="B2007" s="4"/>
      <c r="C2007" s="54"/>
      <c r="D2007" s="51"/>
      <c r="E2007" s="3"/>
      <c r="P2007" s="4"/>
    </row>
    <row r="2008" spans="1:16" x14ac:dyDescent="0.2">
      <c r="A2008" s="3"/>
      <c r="B2008" s="4"/>
      <c r="C2008" s="54"/>
      <c r="D2008" s="51"/>
      <c r="E2008" s="3"/>
      <c r="P2008" s="4"/>
    </row>
    <row r="2009" spans="1:16" x14ac:dyDescent="0.2">
      <c r="A2009" s="3"/>
      <c r="B2009" s="4"/>
      <c r="C2009" s="54"/>
      <c r="D2009" s="51"/>
      <c r="E2009" s="3"/>
      <c r="P2009" s="4"/>
    </row>
    <row r="2010" spans="1:16" x14ac:dyDescent="0.2">
      <c r="A2010" s="3"/>
      <c r="B2010" s="4"/>
      <c r="C2010" s="54"/>
      <c r="D2010" s="51"/>
      <c r="E2010" s="3"/>
      <c r="P2010" s="4"/>
    </row>
    <row r="2011" spans="1:16" x14ac:dyDescent="0.2">
      <c r="A2011" s="3"/>
      <c r="B2011" s="4"/>
      <c r="C2011" s="54"/>
      <c r="D2011" s="51"/>
      <c r="E2011" s="3"/>
      <c r="P2011" s="4"/>
    </row>
    <row r="2012" spans="1:16" x14ac:dyDescent="0.2">
      <c r="A2012" s="3"/>
      <c r="B2012" s="4"/>
      <c r="C2012" s="54"/>
      <c r="D2012" s="51"/>
      <c r="E2012" s="3"/>
      <c r="P2012" s="4"/>
    </row>
    <row r="2013" spans="1:16" x14ac:dyDescent="0.2">
      <c r="A2013" s="3"/>
      <c r="B2013" s="4"/>
      <c r="C2013" s="54"/>
      <c r="D2013" s="51"/>
      <c r="E2013" s="3"/>
      <c r="P2013" s="4"/>
    </row>
    <row r="2014" spans="1:16" x14ac:dyDescent="0.2">
      <c r="A2014" s="3"/>
      <c r="B2014" s="4"/>
      <c r="C2014" s="54"/>
      <c r="D2014" s="51"/>
      <c r="E2014" s="3"/>
      <c r="P2014" s="4"/>
    </row>
    <row r="2015" spans="1:16" x14ac:dyDescent="0.2">
      <c r="A2015" s="3"/>
      <c r="B2015" s="4"/>
      <c r="C2015" s="54"/>
      <c r="D2015" s="51"/>
      <c r="E2015" s="3"/>
      <c r="P2015" s="4"/>
    </row>
    <row r="2016" spans="1:16" x14ac:dyDescent="0.2">
      <c r="A2016" s="3"/>
      <c r="B2016" s="4"/>
      <c r="C2016" s="54"/>
      <c r="D2016" s="51"/>
      <c r="E2016" s="3"/>
      <c r="P2016" s="4"/>
    </row>
    <row r="2017" spans="1:16" x14ac:dyDescent="0.2">
      <c r="A2017" s="3"/>
      <c r="B2017" s="4"/>
      <c r="C2017" s="54"/>
      <c r="D2017" s="51"/>
      <c r="E2017" s="3"/>
      <c r="P2017" s="4"/>
    </row>
    <row r="2018" spans="1:16" x14ac:dyDescent="0.2">
      <c r="A2018" s="3"/>
      <c r="B2018" s="4"/>
      <c r="C2018" s="54"/>
      <c r="D2018" s="51"/>
      <c r="E2018" s="3"/>
      <c r="P2018" s="4"/>
    </row>
    <row r="2019" spans="1:16" x14ac:dyDescent="0.2">
      <c r="A2019" s="3"/>
      <c r="B2019" s="4"/>
      <c r="C2019" s="54"/>
      <c r="D2019" s="51"/>
      <c r="E2019" s="3"/>
      <c r="P2019" s="4"/>
    </row>
    <row r="2020" spans="1:16" x14ac:dyDescent="0.2">
      <c r="A2020" s="3"/>
      <c r="B2020" s="4"/>
      <c r="C2020" s="54"/>
      <c r="D2020" s="51"/>
      <c r="E2020" s="3"/>
      <c r="P2020" s="4"/>
    </row>
    <row r="2021" spans="1:16" x14ac:dyDescent="0.2">
      <c r="A2021" s="3"/>
      <c r="B2021" s="4"/>
      <c r="C2021" s="54"/>
      <c r="D2021" s="51"/>
      <c r="E2021" s="3"/>
      <c r="P2021" s="4"/>
    </row>
    <row r="2022" spans="1:16" x14ac:dyDescent="0.2">
      <c r="A2022" s="3"/>
      <c r="B2022" s="4"/>
      <c r="C2022" s="54"/>
      <c r="D2022" s="51"/>
      <c r="E2022" s="3"/>
      <c r="P2022" s="4"/>
    </row>
    <row r="2023" spans="1:16" x14ac:dyDescent="0.2">
      <c r="A2023" s="3"/>
      <c r="B2023" s="4"/>
      <c r="C2023" s="54"/>
      <c r="D2023" s="51"/>
      <c r="E2023" s="3"/>
      <c r="P2023" s="4"/>
    </row>
    <row r="2024" spans="1:16" x14ac:dyDescent="0.2">
      <c r="A2024" s="3"/>
      <c r="B2024" s="4"/>
      <c r="C2024" s="54"/>
      <c r="D2024" s="51"/>
      <c r="E2024" s="3"/>
      <c r="P2024" s="4"/>
    </row>
    <row r="2025" spans="1:16" x14ac:dyDescent="0.2">
      <c r="A2025" s="3"/>
      <c r="B2025" s="4"/>
      <c r="C2025" s="54"/>
      <c r="D2025" s="51"/>
      <c r="E2025" s="3"/>
      <c r="P2025" s="4"/>
    </row>
    <row r="2026" spans="1:16" x14ac:dyDescent="0.2">
      <c r="A2026" s="3"/>
      <c r="B2026" s="4"/>
      <c r="C2026" s="54"/>
      <c r="D2026" s="51"/>
      <c r="E2026" s="3"/>
      <c r="P2026" s="4"/>
    </row>
    <row r="2027" spans="1:16" x14ac:dyDescent="0.2">
      <c r="A2027" s="3"/>
      <c r="B2027" s="4"/>
      <c r="C2027" s="54"/>
      <c r="D2027" s="51"/>
      <c r="E2027" s="3"/>
      <c r="P2027" s="4"/>
    </row>
    <row r="2028" spans="1:16" x14ac:dyDescent="0.2">
      <c r="A2028" s="3"/>
      <c r="B2028" s="4"/>
      <c r="C2028" s="54"/>
      <c r="D2028" s="51"/>
      <c r="E2028" s="3"/>
      <c r="P2028" s="4"/>
    </row>
    <row r="2029" spans="1:16" x14ac:dyDescent="0.2">
      <c r="A2029" s="3"/>
      <c r="B2029" s="4"/>
      <c r="C2029" s="54"/>
      <c r="D2029" s="51"/>
      <c r="E2029" s="3"/>
      <c r="P2029" s="4"/>
    </row>
    <row r="2030" spans="1:16" x14ac:dyDescent="0.2">
      <c r="A2030" s="3"/>
      <c r="B2030" s="4"/>
      <c r="C2030" s="54"/>
      <c r="D2030" s="51"/>
      <c r="E2030" s="3"/>
      <c r="P2030" s="4"/>
    </row>
    <row r="2031" spans="1:16" x14ac:dyDescent="0.2">
      <c r="A2031" s="3"/>
      <c r="B2031" s="4"/>
      <c r="C2031" s="54"/>
      <c r="D2031" s="51"/>
      <c r="E2031" s="3"/>
      <c r="P2031" s="4"/>
    </row>
    <row r="2032" spans="1:16" x14ac:dyDescent="0.2">
      <c r="A2032" s="3"/>
      <c r="B2032" s="4"/>
      <c r="C2032" s="54"/>
      <c r="D2032" s="51"/>
      <c r="E2032" s="3"/>
      <c r="P2032" s="4"/>
    </row>
    <row r="2033" spans="1:16" x14ac:dyDescent="0.2">
      <c r="A2033" s="3"/>
      <c r="B2033" s="4"/>
      <c r="C2033" s="54"/>
      <c r="D2033" s="51"/>
      <c r="E2033" s="3"/>
      <c r="P2033" s="4"/>
    </row>
    <row r="2034" spans="1:16" x14ac:dyDescent="0.2">
      <c r="A2034" s="3"/>
      <c r="B2034" s="4"/>
      <c r="C2034" s="54"/>
      <c r="D2034" s="51"/>
      <c r="E2034" s="3"/>
      <c r="P2034" s="4"/>
    </row>
    <row r="2035" spans="1:16" x14ac:dyDescent="0.2">
      <c r="A2035" s="3"/>
      <c r="B2035" s="4"/>
      <c r="C2035" s="54"/>
      <c r="D2035" s="51"/>
      <c r="E2035" s="3"/>
      <c r="P2035" s="4"/>
    </row>
    <row r="2036" spans="1:16" x14ac:dyDescent="0.2">
      <c r="A2036" s="3"/>
      <c r="B2036" s="4"/>
      <c r="C2036" s="54"/>
      <c r="D2036" s="51"/>
      <c r="E2036" s="3"/>
      <c r="P2036" s="4"/>
    </row>
    <row r="2037" spans="1:16" x14ac:dyDescent="0.2">
      <c r="A2037" s="3"/>
      <c r="B2037" s="4"/>
      <c r="C2037" s="54"/>
      <c r="D2037" s="51"/>
      <c r="E2037" s="3"/>
      <c r="P2037" s="4"/>
    </row>
    <row r="2038" spans="1:16" x14ac:dyDescent="0.2">
      <c r="A2038" s="3"/>
      <c r="B2038" s="4"/>
      <c r="C2038" s="54"/>
      <c r="D2038" s="51"/>
      <c r="E2038" s="3"/>
      <c r="P2038" s="4"/>
    </row>
    <row r="2039" spans="1:16" x14ac:dyDescent="0.2">
      <c r="A2039" s="3"/>
      <c r="B2039" s="4"/>
      <c r="C2039" s="54"/>
      <c r="D2039" s="51"/>
      <c r="E2039" s="3"/>
      <c r="P2039" s="4"/>
    </row>
    <row r="2040" spans="1:16" x14ac:dyDescent="0.2">
      <c r="A2040" s="3"/>
      <c r="B2040" s="4"/>
      <c r="C2040" s="54"/>
      <c r="D2040" s="51"/>
      <c r="E2040" s="3"/>
      <c r="P2040" s="4"/>
    </row>
    <row r="2041" spans="1:16" x14ac:dyDescent="0.2">
      <c r="A2041" s="3"/>
      <c r="B2041" s="4"/>
      <c r="C2041" s="54"/>
      <c r="D2041" s="51"/>
      <c r="E2041" s="3"/>
      <c r="P2041" s="4"/>
    </row>
    <row r="2042" spans="1:16" x14ac:dyDescent="0.2">
      <c r="A2042" s="3"/>
      <c r="B2042" s="4"/>
      <c r="C2042" s="54"/>
      <c r="D2042" s="51"/>
      <c r="E2042" s="3"/>
      <c r="P2042" s="4"/>
    </row>
    <row r="2043" spans="1:16" x14ac:dyDescent="0.2">
      <c r="A2043" s="3"/>
      <c r="B2043" s="4"/>
      <c r="C2043" s="54"/>
      <c r="D2043" s="51"/>
      <c r="E2043" s="3"/>
      <c r="P2043" s="4"/>
    </row>
    <row r="2044" spans="1:16" x14ac:dyDescent="0.2">
      <c r="A2044" s="3"/>
      <c r="B2044" s="4"/>
      <c r="C2044" s="54"/>
      <c r="D2044" s="51"/>
      <c r="E2044" s="3"/>
      <c r="P2044" s="4"/>
    </row>
    <row r="2045" spans="1:16" x14ac:dyDescent="0.2">
      <c r="A2045" s="3"/>
      <c r="B2045" s="4"/>
      <c r="C2045" s="54"/>
      <c r="D2045" s="51"/>
      <c r="E2045" s="3"/>
      <c r="P2045" s="4"/>
    </row>
    <row r="2046" spans="1:16" x14ac:dyDescent="0.2">
      <c r="A2046" s="3"/>
      <c r="B2046" s="4"/>
      <c r="C2046" s="54"/>
      <c r="D2046" s="51"/>
      <c r="E2046" s="3"/>
      <c r="P2046" s="4"/>
    </row>
    <row r="2047" spans="1:16" x14ac:dyDescent="0.2">
      <c r="A2047" s="3"/>
      <c r="B2047" s="4"/>
      <c r="C2047" s="54"/>
      <c r="D2047" s="51"/>
      <c r="E2047" s="3"/>
      <c r="P2047" s="4"/>
    </row>
    <row r="2048" spans="1:16" x14ac:dyDescent="0.2">
      <c r="A2048" s="3"/>
      <c r="B2048" s="4"/>
      <c r="C2048" s="54"/>
      <c r="D2048" s="51"/>
      <c r="E2048" s="3"/>
      <c r="P2048" s="4"/>
    </row>
    <row r="2049" spans="1:16" x14ac:dyDescent="0.2">
      <c r="A2049" s="3"/>
      <c r="B2049" s="4"/>
      <c r="C2049" s="54"/>
      <c r="D2049" s="51"/>
      <c r="E2049" s="3"/>
      <c r="P2049" s="4"/>
    </row>
    <row r="2050" spans="1:16" x14ac:dyDescent="0.2">
      <c r="A2050" s="3"/>
      <c r="B2050" s="4"/>
      <c r="C2050" s="54"/>
      <c r="D2050" s="51"/>
      <c r="E2050" s="3"/>
      <c r="P2050" s="4"/>
    </row>
    <row r="2051" spans="1:16" x14ac:dyDescent="0.2">
      <c r="A2051" s="3"/>
      <c r="B2051" s="4"/>
      <c r="C2051" s="54"/>
      <c r="D2051" s="51"/>
      <c r="E2051" s="3"/>
      <c r="P2051" s="4"/>
    </row>
    <row r="2052" spans="1:16" x14ac:dyDescent="0.2">
      <c r="A2052" s="3"/>
      <c r="B2052" s="4"/>
      <c r="C2052" s="54"/>
      <c r="D2052" s="51"/>
      <c r="E2052" s="3"/>
      <c r="P2052" s="4"/>
    </row>
    <row r="2053" spans="1:16" x14ac:dyDescent="0.2">
      <c r="A2053" s="3"/>
      <c r="B2053" s="4"/>
      <c r="C2053" s="54"/>
      <c r="D2053" s="51"/>
      <c r="E2053" s="3"/>
      <c r="P2053" s="4"/>
    </row>
    <row r="2054" spans="1:16" x14ac:dyDescent="0.2">
      <c r="A2054" s="3"/>
      <c r="B2054" s="4"/>
      <c r="C2054" s="54"/>
      <c r="D2054" s="51"/>
      <c r="E2054" s="3"/>
      <c r="P2054" s="4"/>
    </row>
    <row r="2055" spans="1:16" x14ac:dyDescent="0.2">
      <c r="A2055" s="3"/>
      <c r="B2055" s="4"/>
      <c r="C2055" s="54"/>
      <c r="D2055" s="51"/>
      <c r="E2055" s="3"/>
      <c r="P2055" s="4"/>
    </row>
    <row r="2056" spans="1:16" x14ac:dyDescent="0.2">
      <c r="A2056" s="3"/>
      <c r="B2056" s="4"/>
      <c r="C2056" s="54"/>
      <c r="D2056" s="51"/>
      <c r="E2056" s="3"/>
      <c r="P2056" s="4"/>
    </row>
    <row r="2057" spans="1:16" x14ac:dyDescent="0.2">
      <c r="A2057" s="3"/>
      <c r="B2057" s="4"/>
      <c r="C2057" s="54"/>
      <c r="D2057" s="51"/>
      <c r="E2057" s="3"/>
      <c r="P2057" s="4"/>
    </row>
    <row r="2058" spans="1:16" x14ac:dyDescent="0.2">
      <c r="A2058" s="3"/>
      <c r="B2058" s="4"/>
      <c r="C2058" s="54"/>
      <c r="D2058" s="51"/>
      <c r="E2058" s="3"/>
      <c r="P2058" s="4"/>
    </row>
    <row r="2059" spans="1:16" x14ac:dyDescent="0.2">
      <c r="A2059" s="3"/>
      <c r="B2059" s="4"/>
      <c r="C2059" s="54"/>
      <c r="D2059" s="51"/>
      <c r="E2059" s="3"/>
      <c r="P2059" s="4"/>
    </row>
    <row r="2060" spans="1:16" x14ac:dyDescent="0.2">
      <c r="A2060" s="3"/>
      <c r="B2060" s="4"/>
      <c r="C2060" s="54"/>
      <c r="D2060" s="51"/>
      <c r="E2060" s="3"/>
      <c r="P2060" s="4"/>
    </row>
    <row r="2061" spans="1:16" x14ac:dyDescent="0.2">
      <c r="A2061" s="3"/>
      <c r="B2061" s="4"/>
      <c r="C2061" s="54"/>
      <c r="D2061" s="51"/>
      <c r="E2061" s="3"/>
      <c r="P2061" s="4"/>
    </row>
    <row r="2062" spans="1:16" x14ac:dyDescent="0.2">
      <c r="A2062" s="3"/>
      <c r="B2062" s="4"/>
      <c r="C2062" s="54"/>
      <c r="D2062" s="51"/>
      <c r="E2062" s="3"/>
      <c r="P2062" s="4"/>
    </row>
    <row r="2063" spans="1:16" x14ac:dyDescent="0.2">
      <c r="A2063" s="3"/>
      <c r="B2063" s="4"/>
      <c r="C2063" s="54"/>
      <c r="D2063" s="51"/>
      <c r="E2063" s="3"/>
      <c r="P2063" s="4"/>
    </row>
    <row r="2064" spans="1:16" x14ac:dyDescent="0.2">
      <c r="A2064" s="3"/>
      <c r="B2064" s="4"/>
      <c r="C2064" s="54"/>
      <c r="D2064" s="51"/>
      <c r="E2064" s="3"/>
      <c r="P2064" s="4"/>
    </row>
    <row r="2065" spans="1:16" x14ac:dyDescent="0.2">
      <c r="A2065" s="3"/>
      <c r="B2065" s="4"/>
      <c r="C2065" s="54"/>
      <c r="D2065" s="51"/>
      <c r="E2065" s="3"/>
      <c r="P2065" s="4"/>
    </row>
    <row r="2066" spans="1:16" x14ac:dyDescent="0.2">
      <c r="A2066" s="3"/>
      <c r="B2066" s="4"/>
      <c r="C2066" s="54"/>
      <c r="D2066" s="51"/>
      <c r="E2066" s="3"/>
      <c r="P2066" s="4"/>
    </row>
    <row r="2067" spans="1:16" x14ac:dyDescent="0.2">
      <c r="A2067" s="3"/>
      <c r="B2067" s="4"/>
      <c r="C2067" s="54"/>
      <c r="D2067" s="51"/>
      <c r="E2067" s="3"/>
      <c r="P2067" s="4"/>
    </row>
    <row r="2068" spans="1:16" x14ac:dyDescent="0.2">
      <c r="A2068" s="3"/>
      <c r="B2068" s="4"/>
      <c r="C2068" s="54"/>
      <c r="D2068" s="51"/>
      <c r="E2068" s="3"/>
      <c r="P2068" s="4"/>
    </row>
    <row r="2069" spans="1:16" x14ac:dyDescent="0.2">
      <c r="A2069" s="3"/>
      <c r="B2069" s="4"/>
      <c r="C2069" s="54"/>
      <c r="D2069" s="51"/>
      <c r="E2069" s="3"/>
      <c r="P2069" s="4"/>
    </row>
    <row r="2070" spans="1:16" x14ac:dyDescent="0.2">
      <c r="A2070" s="3"/>
      <c r="B2070" s="4"/>
      <c r="C2070" s="54"/>
      <c r="D2070" s="51"/>
      <c r="E2070" s="3"/>
      <c r="P2070" s="4"/>
    </row>
    <row r="2071" spans="1:16" x14ac:dyDescent="0.2">
      <c r="A2071" s="3"/>
      <c r="B2071" s="4"/>
      <c r="C2071" s="54"/>
      <c r="D2071" s="51"/>
      <c r="E2071" s="3"/>
      <c r="P2071" s="4"/>
    </row>
    <row r="2072" spans="1:16" x14ac:dyDescent="0.2">
      <c r="A2072" s="3"/>
      <c r="B2072" s="4"/>
      <c r="C2072" s="54"/>
      <c r="D2072" s="51"/>
      <c r="E2072" s="3"/>
      <c r="P2072" s="4"/>
    </row>
    <row r="2073" spans="1:16" x14ac:dyDescent="0.2">
      <c r="A2073" s="3"/>
      <c r="B2073" s="4"/>
      <c r="C2073" s="54"/>
      <c r="D2073" s="51"/>
      <c r="E2073" s="3"/>
      <c r="P2073" s="4"/>
    </row>
    <row r="2074" spans="1:16" x14ac:dyDescent="0.2">
      <c r="A2074" s="3"/>
      <c r="B2074" s="4"/>
      <c r="C2074" s="54"/>
      <c r="D2074" s="51"/>
      <c r="E2074" s="3"/>
      <c r="P2074" s="4"/>
    </row>
    <row r="2075" spans="1:16" x14ac:dyDescent="0.2">
      <c r="A2075" s="3"/>
      <c r="B2075" s="4"/>
      <c r="C2075" s="54"/>
      <c r="D2075" s="51"/>
      <c r="E2075" s="3"/>
      <c r="P2075" s="4"/>
    </row>
    <row r="2076" spans="1:16" x14ac:dyDescent="0.2">
      <c r="A2076" s="3"/>
      <c r="B2076" s="4"/>
      <c r="C2076" s="54"/>
      <c r="D2076" s="51"/>
      <c r="E2076" s="3"/>
      <c r="P2076" s="4"/>
    </row>
    <row r="2077" spans="1:16" x14ac:dyDescent="0.2">
      <c r="A2077" s="3"/>
      <c r="B2077" s="4"/>
      <c r="C2077" s="54"/>
      <c r="D2077" s="51"/>
      <c r="E2077" s="3"/>
      <c r="P2077" s="4"/>
    </row>
    <row r="2078" spans="1:16" x14ac:dyDescent="0.2">
      <c r="A2078" s="3"/>
      <c r="B2078" s="4"/>
      <c r="C2078" s="54"/>
      <c r="D2078" s="51"/>
      <c r="E2078" s="3"/>
      <c r="P2078" s="4"/>
    </row>
    <row r="2079" spans="1:16" x14ac:dyDescent="0.2">
      <c r="A2079" s="3"/>
      <c r="B2079" s="4"/>
      <c r="C2079" s="54"/>
      <c r="D2079" s="51"/>
      <c r="E2079" s="3"/>
      <c r="P2079" s="4"/>
    </row>
    <row r="2080" spans="1:16" x14ac:dyDescent="0.2">
      <c r="A2080" s="3"/>
      <c r="B2080" s="4"/>
      <c r="C2080" s="54"/>
      <c r="D2080" s="51"/>
      <c r="E2080" s="3"/>
      <c r="P2080" s="4"/>
    </row>
    <row r="2081" spans="1:16" x14ac:dyDescent="0.2">
      <c r="A2081" s="3"/>
      <c r="B2081" s="4"/>
      <c r="C2081" s="54"/>
      <c r="D2081" s="51"/>
      <c r="E2081" s="3"/>
      <c r="P2081" s="4"/>
    </row>
    <row r="2082" spans="1:16" x14ac:dyDescent="0.2">
      <c r="A2082" s="3"/>
      <c r="B2082" s="4"/>
      <c r="C2082" s="54"/>
      <c r="D2082" s="51"/>
      <c r="E2082" s="3"/>
      <c r="P2082" s="4"/>
    </row>
    <row r="2083" spans="1:16" x14ac:dyDescent="0.2">
      <c r="A2083" s="3"/>
      <c r="B2083" s="4"/>
      <c r="C2083" s="54"/>
      <c r="D2083" s="51"/>
      <c r="E2083" s="3"/>
      <c r="P2083" s="4"/>
    </row>
    <row r="2084" spans="1:16" x14ac:dyDescent="0.2">
      <c r="A2084" s="3"/>
      <c r="B2084" s="4"/>
      <c r="C2084" s="54"/>
      <c r="D2084" s="51"/>
      <c r="E2084" s="3"/>
      <c r="P2084" s="4"/>
    </row>
    <row r="2085" spans="1:16" x14ac:dyDescent="0.2">
      <c r="A2085" s="3"/>
      <c r="B2085" s="4"/>
      <c r="C2085" s="54"/>
      <c r="D2085" s="51"/>
      <c r="E2085" s="3"/>
      <c r="P2085" s="4"/>
    </row>
    <row r="2086" spans="1:16" x14ac:dyDescent="0.2">
      <c r="A2086" s="3"/>
      <c r="B2086" s="4"/>
      <c r="C2086" s="54"/>
      <c r="D2086" s="51"/>
      <c r="E2086" s="3"/>
      <c r="P2086" s="4"/>
    </row>
    <row r="2087" spans="1:16" x14ac:dyDescent="0.2">
      <c r="A2087" s="3"/>
      <c r="B2087" s="4"/>
      <c r="C2087" s="54"/>
      <c r="D2087" s="51"/>
      <c r="E2087" s="3"/>
      <c r="P2087" s="4"/>
    </row>
    <row r="2088" spans="1:16" x14ac:dyDescent="0.2">
      <c r="A2088" s="3"/>
      <c r="B2088" s="4"/>
      <c r="C2088" s="54"/>
      <c r="D2088" s="51"/>
      <c r="E2088" s="3"/>
      <c r="P2088" s="4"/>
    </row>
    <row r="2089" spans="1:16" x14ac:dyDescent="0.2">
      <c r="A2089" s="3"/>
      <c r="B2089" s="4"/>
      <c r="C2089" s="54"/>
      <c r="D2089" s="51"/>
      <c r="E2089" s="3"/>
      <c r="P2089" s="4"/>
    </row>
    <row r="2090" spans="1:16" x14ac:dyDescent="0.2">
      <c r="A2090" s="3"/>
      <c r="B2090" s="4"/>
      <c r="C2090" s="54"/>
      <c r="D2090" s="51"/>
      <c r="E2090" s="3"/>
      <c r="P2090" s="4"/>
    </row>
    <row r="2091" spans="1:16" x14ac:dyDescent="0.2">
      <c r="A2091" s="3"/>
      <c r="B2091" s="4"/>
      <c r="C2091" s="54"/>
      <c r="D2091" s="51"/>
      <c r="E2091" s="3"/>
      <c r="P2091" s="4"/>
    </row>
    <row r="2092" spans="1:16" x14ac:dyDescent="0.2">
      <c r="A2092" s="3"/>
      <c r="B2092" s="4"/>
      <c r="C2092" s="54"/>
      <c r="D2092" s="51"/>
      <c r="E2092" s="3"/>
      <c r="P2092" s="4"/>
    </row>
    <row r="2093" spans="1:16" x14ac:dyDescent="0.2">
      <c r="A2093" s="3"/>
      <c r="B2093" s="4"/>
      <c r="C2093" s="54"/>
      <c r="D2093" s="51"/>
      <c r="E2093" s="3"/>
      <c r="P2093" s="4"/>
    </row>
    <row r="2094" spans="1:16" x14ac:dyDescent="0.2">
      <c r="A2094" s="3"/>
      <c r="B2094" s="4"/>
      <c r="C2094" s="54"/>
      <c r="D2094" s="51"/>
      <c r="E2094" s="3"/>
      <c r="P2094" s="4"/>
    </row>
    <row r="2095" spans="1:16" x14ac:dyDescent="0.2">
      <c r="A2095" s="3"/>
      <c r="B2095" s="4"/>
      <c r="C2095" s="54"/>
      <c r="D2095" s="51"/>
      <c r="E2095" s="3"/>
      <c r="P2095" s="4"/>
    </row>
    <row r="2096" spans="1:16" x14ac:dyDescent="0.2">
      <c r="A2096" s="3"/>
      <c r="B2096" s="4"/>
      <c r="C2096" s="54"/>
      <c r="D2096" s="51"/>
      <c r="E2096" s="3"/>
      <c r="P2096" s="4"/>
    </row>
    <row r="2097" spans="1:16" x14ac:dyDescent="0.2">
      <c r="A2097" s="3"/>
      <c r="B2097" s="4"/>
      <c r="C2097" s="54"/>
      <c r="D2097" s="51"/>
      <c r="E2097" s="3"/>
      <c r="P2097" s="4"/>
    </row>
    <row r="2098" spans="1:16" x14ac:dyDescent="0.2">
      <c r="A2098" s="3"/>
      <c r="B2098" s="4"/>
      <c r="C2098" s="54"/>
      <c r="D2098" s="51"/>
      <c r="E2098" s="3"/>
      <c r="P2098" s="4"/>
    </row>
    <row r="2099" spans="1:16" x14ac:dyDescent="0.2">
      <c r="A2099" s="3"/>
      <c r="B2099" s="4"/>
      <c r="C2099" s="54"/>
      <c r="D2099" s="51"/>
      <c r="E2099" s="3"/>
      <c r="P2099" s="4"/>
    </row>
    <row r="2100" spans="1:16" x14ac:dyDescent="0.2">
      <c r="A2100" s="3"/>
      <c r="B2100" s="4"/>
      <c r="C2100" s="54"/>
      <c r="D2100" s="51"/>
      <c r="E2100" s="3"/>
      <c r="P2100" s="4"/>
    </row>
    <row r="2101" spans="1:16" x14ac:dyDescent="0.2">
      <c r="A2101" s="3"/>
      <c r="B2101" s="4"/>
      <c r="C2101" s="54"/>
      <c r="D2101" s="51"/>
      <c r="E2101" s="3"/>
      <c r="P2101" s="4"/>
    </row>
    <row r="2102" spans="1:16" x14ac:dyDescent="0.2">
      <c r="A2102" s="3"/>
      <c r="B2102" s="4"/>
      <c r="C2102" s="54"/>
      <c r="D2102" s="51"/>
      <c r="E2102" s="3"/>
      <c r="P2102" s="4"/>
    </row>
    <row r="2103" spans="1:16" x14ac:dyDescent="0.2">
      <c r="A2103" s="3"/>
      <c r="B2103" s="4"/>
      <c r="C2103" s="54"/>
      <c r="D2103" s="51"/>
      <c r="E2103" s="3"/>
      <c r="P2103" s="4"/>
    </row>
    <row r="2104" spans="1:16" x14ac:dyDescent="0.2">
      <c r="A2104" s="3"/>
      <c r="B2104" s="4"/>
      <c r="C2104" s="54"/>
      <c r="D2104" s="51"/>
      <c r="E2104" s="3"/>
      <c r="P2104" s="4"/>
    </row>
    <row r="2105" spans="1:16" x14ac:dyDescent="0.2">
      <c r="A2105" s="3"/>
      <c r="B2105" s="4"/>
      <c r="C2105" s="54"/>
      <c r="D2105" s="51"/>
      <c r="E2105" s="3"/>
      <c r="P2105" s="4"/>
    </row>
    <row r="2106" spans="1:16" x14ac:dyDescent="0.2">
      <c r="A2106" s="3"/>
      <c r="B2106" s="4"/>
      <c r="C2106" s="54"/>
      <c r="D2106" s="51"/>
      <c r="E2106" s="3"/>
      <c r="P2106" s="4"/>
    </row>
    <row r="2107" spans="1:16" x14ac:dyDescent="0.2">
      <c r="A2107" s="3"/>
      <c r="B2107" s="4"/>
      <c r="C2107" s="54"/>
      <c r="D2107" s="51"/>
      <c r="E2107" s="3"/>
      <c r="P2107" s="4"/>
    </row>
    <row r="2108" spans="1:16" x14ac:dyDescent="0.2">
      <c r="A2108" s="3"/>
      <c r="B2108" s="4"/>
      <c r="C2108" s="54"/>
      <c r="D2108" s="51"/>
      <c r="E2108" s="3"/>
      <c r="P2108" s="4"/>
    </row>
    <row r="2109" spans="1:16" x14ac:dyDescent="0.2">
      <c r="A2109" s="3"/>
      <c r="B2109" s="4"/>
      <c r="C2109" s="54"/>
      <c r="D2109" s="51"/>
      <c r="E2109" s="3"/>
      <c r="P2109" s="4"/>
    </row>
    <row r="2110" spans="1:16" x14ac:dyDescent="0.2">
      <c r="A2110" s="3"/>
      <c r="B2110" s="4"/>
      <c r="C2110" s="54"/>
      <c r="D2110" s="51"/>
      <c r="E2110" s="3"/>
      <c r="P2110" s="4"/>
    </row>
    <row r="2111" spans="1:16" x14ac:dyDescent="0.2">
      <c r="A2111" s="3"/>
      <c r="B2111" s="4"/>
      <c r="C2111" s="54"/>
      <c r="D2111" s="51"/>
      <c r="E2111" s="3"/>
      <c r="P2111" s="4"/>
    </row>
    <row r="2112" spans="1:16" x14ac:dyDescent="0.2">
      <c r="A2112" s="3"/>
      <c r="B2112" s="4"/>
      <c r="C2112" s="54"/>
      <c r="D2112" s="51"/>
      <c r="E2112" s="3"/>
      <c r="P2112" s="4"/>
    </row>
    <row r="2113" spans="1:16" x14ac:dyDescent="0.2">
      <c r="A2113" s="3"/>
      <c r="B2113" s="4"/>
      <c r="C2113" s="54"/>
      <c r="D2113" s="51"/>
      <c r="E2113" s="3"/>
      <c r="P2113" s="4"/>
    </row>
    <row r="2114" spans="1:16" x14ac:dyDescent="0.2">
      <c r="A2114" s="3"/>
      <c r="B2114" s="4"/>
      <c r="C2114" s="54"/>
      <c r="D2114" s="51"/>
      <c r="E2114" s="3"/>
      <c r="P2114" s="4"/>
    </row>
    <row r="2115" spans="1:16" x14ac:dyDescent="0.2">
      <c r="A2115" s="3"/>
      <c r="B2115" s="4"/>
      <c r="C2115" s="54"/>
      <c r="D2115" s="51"/>
      <c r="E2115" s="3"/>
      <c r="P2115" s="4"/>
    </row>
    <row r="2116" spans="1:16" x14ac:dyDescent="0.2">
      <c r="A2116" s="3"/>
      <c r="B2116" s="4"/>
      <c r="C2116" s="54"/>
      <c r="D2116" s="51"/>
      <c r="E2116" s="3"/>
      <c r="P2116" s="4"/>
    </row>
    <row r="2117" spans="1:16" x14ac:dyDescent="0.2">
      <c r="A2117" s="3"/>
      <c r="B2117" s="4"/>
      <c r="C2117" s="54"/>
      <c r="D2117" s="51"/>
      <c r="E2117" s="3"/>
      <c r="P2117" s="4"/>
    </row>
    <row r="2118" spans="1:16" x14ac:dyDescent="0.2">
      <c r="A2118" s="3"/>
      <c r="B2118" s="4"/>
      <c r="C2118" s="54"/>
      <c r="D2118" s="51"/>
      <c r="E2118" s="3"/>
      <c r="P2118" s="4"/>
    </row>
    <row r="2119" spans="1:16" x14ac:dyDescent="0.2">
      <c r="A2119" s="3"/>
      <c r="B2119" s="4"/>
      <c r="C2119" s="54"/>
      <c r="D2119" s="51"/>
      <c r="E2119" s="3"/>
      <c r="P2119" s="4"/>
    </row>
    <row r="2120" spans="1:16" x14ac:dyDescent="0.2">
      <c r="A2120" s="3"/>
      <c r="B2120" s="4"/>
      <c r="C2120" s="54"/>
      <c r="D2120" s="51"/>
      <c r="E2120" s="3"/>
      <c r="P2120" s="4"/>
    </row>
    <row r="2121" spans="1:16" x14ac:dyDescent="0.2">
      <c r="A2121" s="3"/>
      <c r="B2121" s="4"/>
      <c r="C2121" s="54"/>
      <c r="D2121" s="51"/>
      <c r="E2121" s="3"/>
      <c r="P2121" s="4"/>
    </row>
    <row r="2122" spans="1:16" x14ac:dyDescent="0.2">
      <c r="A2122" s="3"/>
      <c r="B2122" s="4"/>
      <c r="C2122" s="54"/>
      <c r="D2122" s="51"/>
      <c r="E2122" s="3"/>
      <c r="P2122" s="4"/>
    </row>
    <row r="2123" spans="1:16" x14ac:dyDescent="0.2">
      <c r="A2123" s="3"/>
      <c r="B2123" s="4"/>
      <c r="C2123" s="54"/>
      <c r="D2123" s="51"/>
      <c r="E2123" s="3"/>
      <c r="P2123" s="4"/>
    </row>
    <row r="2124" spans="1:16" x14ac:dyDescent="0.2">
      <c r="A2124" s="3"/>
      <c r="B2124" s="4"/>
      <c r="C2124" s="54"/>
      <c r="D2124" s="51"/>
      <c r="E2124" s="3"/>
      <c r="P2124" s="4"/>
    </row>
    <row r="2125" spans="1:16" x14ac:dyDescent="0.2">
      <c r="A2125" s="3"/>
      <c r="B2125" s="4"/>
      <c r="C2125" s="54"/>
      <c r="D2125" s="51"/>
      <c r="E2125" s="3"/>
      <c r="P2125" s="4"/>
    </row>
    <row r="2126" spans="1:16" x14ac:dyDescent="0.2">
      <c r="A2126" s="3"/>
      <c r="B2126" s="4"/>
      <c r="C2126" s="54"/>
      <c r="D2126" s="51"/>
      <c r="E2126" s="3"/>
      <c r="P2126" s="4"/>
    </row>
    <row r="2127" spans="1:16" x14ac:dyDescent="0.2">
      <c r="A2127" s="3"/>
      <c r="B2127" s="4"/>
      <c r="C2127" s="54"/>
      <c r="D2127" s="51"/>
      <c r="E2127" s="3"/>
      <c r="P2127" s="4"/>
    </row>
    <row r="2128" spans="1:16" x14ac:dyDescent="0.2">
      <c r="A2128" s="3"/>
      <c r="B2128" s="4"/>
      <c r="C2128" s="54"/>
      <c r="D2128" s="51"/>
      <c r="E2128" s="3"/>
      <c r="P2128" s="4"/>
    </row>
    <row r="2129" spans="1:16" x14ac:dyDescent="0.2">
      <c r="A2129" s="3"/>
      <c r="B2129" s="4"/>
      <c r="C2129" s="54"/>
      <c r="D2129" s="51"/>
      <c r="E2129" s="3"/>
      <c r="P2129" s="4"/>
    </row>
    <row r="2130" spans="1:16" x14ac:dyDescent="0.2">
      <c r="A2130" s="3"/>
      <c r="B2130" s="4"/>
      <c r="C2130" s="54"/>
      <c r="D2130" s="51"/>
      <c r="E2130" s="3"/>
      <c r="P2130" s="4"/>
    </row>
    <row r="2131" spans="1:16" x14ac:dyDescent="0.2">
      <c r="A2131" s="3"/>
      <c r="B2131" s="4"/>
      <c r="C2131" s="54"/>
      <c r="D2131" s="51"/>
      <c r="E2131" s="3"/>
      <c r="P2131" s="4"/>
    </row>
    <row r="2132" spans="1:16" x14ac:dyDescent="0.2">
      <c r="A2132" s="3"/>
      <c r="B2132" s="4"/>
      <c r="C2132" s="54"/>
      <c r="D2132" s="51"/>
      <c r="E2132" s="3"/>
      <c r="P2132" s="4"/>
    </row>
    <row r="2133" spans="1:16" x14ac:dyDescent="0.2">
      <c r="A2133" s="3"/>
      <c r="B2133" s="4"/>
      <c r="C2133" s="54"/>
      <c r="D2133" s="51"/>
      <c r="E2133" s="3"/>
      <c r="P2133" s="4"/>
    </row>
    <row r="2134" spans="1:16" x14ac:dyDescent="0.2">
      <c r="A2134" s="3"/>
      <c r="B2134" s="4"/>
      <c r="C2134" s="54"/>
      <c r="D2134" s="51"/>
      <c r="E2134" s="3"/>
      <c r="P2134" s="4"/>
    </row>
    <row r="2135" spans="1:16" x14ac:dyDescent="0.2">
      <c r="A2135" s="3"/>
      <c r="B2135" s="4"/>
      <c r="C2135" s="54"/>
      <c r="D2135" s="51"/>
      <c r="E2135" s="3"/>
      <c r="P2135" s="4"/>
    </row>
    <row r="2136" spans="1:16" x14ac:dyDescent="0.2">
      <c r="A2136" s="3"/>
      <c r="B2136" s="4"/>
      <c r="C2136" s="54"/>
      <c r="D2136" s="51"/>
      <c r="E2136" s="3"/>
      <c r="P2136" s="4"/>
    </row>
    <row r="2137" spans="1:16" x14ac:dyDescent="0.2">
      <c r="A2137" s="3"/>
      <c r="B2137" s="4"/>
      <c r="C2137" s="54"/>
      <c r="D2137" s="51"/>
      <c r="E2137" s="3"/>
      <c r="P2137" s="4"/>
    </row>
    <row r="2138" spans="1:16" x14ac:dyDescent="0.2">
      <c r="A2138" s="3"/>
      <c r="B2138" s="4"/>
      <c r="C2138" s="54"/>
      <c r="D2138" s="51"/>
      <c r="E2138" s="3"/>
      <c r="P2138" s="4"/>
    </row>
    <row r="2139" spans="1:16" x14ac:dyDescent="0.2">
      <c r="A2139" s="3"/>
      <c r="B2139" s="4"/>
      <c r="C2139" s="54"/>
      <c r="D2139" s="51"/>
      <c r="E2139" s="3"/>
      <c r="P2139" s="4"/>
    </row>
    <row r="2140" spans="1:16" x14ac:dyDescent="0.2">
      <c r="A2140" s="3"/>
      <c r="B2140" s="4"/>
      <c r="C2140" s="54"/>
      <c r="D2140" s="51"/>
      <c r="E2140" s="3"/>
      <c r="P2140" s="4"/>
    </row>
    <row r="2141" spans="1:16" x14ac:dyDescent="0.2">
      <c r="A2141" s="3"/>
      <c r="B2141" s="4"/>
      <c r="C2141" s="54"/>
      <c r="D2141" s="51"/>
      <c r="E2141" s="3"/>
      <c r="P2141" s="4"/>
    </row>
    <row r="2142" spans="1:16" x14ac:dyDescent="0.2">
      <c r="A2142" s="3"/>
      <c r="B2142" s="4"/>
      <c r="C2142" s="54"/>
      <c r="D2142" s="51"/>
      <c r="E2142" s="3"/>
      <c r="P2142" s="4"/>
    </row>
    <row r="2143" spans="1:16" x14ac:dyDescent="0.2">
      <c r="A2143" s="3"/>
      <c r="B2143" s="4"/>
      <c r="C2143" s="54"/>
      <c r="D2143" s="51"/>
      <c r="E2143" s="3"/>
      <c r="P2143" s="4"/>
    </row>
    <row r="2144" spans="1:16" x14ac:dyDescent="0.2">
      <c r="A2144" s="3"/>
      <c r="B2144" s="4"/>
      <c r="C2144" s="54"/>
      <c r="D2144" s="51"/>
      <c r="E2144" s="3"/>
      <c r="P2144" s="4"/>
    </row>
  </sheetData>
  <sortState ref="B2:J2144">
    <sortCondition descending="1" ref="I1"/>
  </sortState>
  <mergeCells count="1">
    <mergeCell ref="N5:O5"/>
  </mergeCells>
  <phoneticPr fontId="1" type="noConversion"/>
  <hyperlinks>
    <hyperlink ref="N5:O5" location="综合选股!D2" display="选股条件设定" xr:uid="{00000000-0004-0000-00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7" r:id="rId4" name="CommandButton4">
          <controlPr defaultSize="0" autoFill="0" autoLine="0" r:id="rId5">
            <anchor moveWithCells="1">
              <from>
                <xdr:col>12</xdr:col>
                <xdr:colOff>409575</xdr:colOff>
                <xdr:row>1</xdr:row>
                <xdr:rowOff>19050</xdr:rowOff>
              </from>
              <to>
                <xdr:col>12</xdr:col>
                <xdr:colOff>1304925</xdr:colOff>
                <xdr:row>2</xdr:row>
                <xdr:rowOff>123825</xdr:rowOff>
              </to>
            </anchor>
          </controlPr>
        </control>
      </mc:Choice>
      <mc:Fallback>
        <control shapeId="8197" r:id="rId4" name="CommandButton4"/>
      </mc:Fallback>
    </mc:AlternateContent>
    <mc:AlternateContent xmlns:mc="http://schemas.openxmlformats.org/markup-compatibility/2006">
      <mc:Choice Requires="x14">
        <control shapeId="8196" r:id="rId6" name="CommandButton3">
          <controlPr defaultSize="0" autoLine="0" r:id="rId7">
            <anchor moveWithCells="1">
              <from>
                <xdr:col>12</xdr:col>
                <xdr:colOff>409575</xdr:colOff>
                <xdr:row>2</xdr:row>
                <xdr:rowOff>161925</xdr:rowOff>
              </from>
              <to>
                <xdr:col>12</xdr:col>
                <xdr:colOff>1304925</xdr:colOff>
                <xdr:row>4</xdr:row>
                <xdr:rowOff>85725</xdr:rowOff>
              </to>
            </anchor>
          </controlPr>
        </control>
      </mc:Choice>
      <mc:Fallback>
        <control shapeId="8196" r:id="rId6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3726"/>
  <sheetViews>
    <sheetView zoomScale="55" zoomScaleNormal="55" workbookViewId="0">
      <pane xSplit="19" ySplit="22" topLeftCell="T605" activePane="bottomRight" state="frozen"/>
      <selection pane="topRight" activeCell="T1" sqref="T1"/>
      <selection pane="bottomLeft" activeCell="A23" sqref="A23"/>
      <selection pane="bottomRight" activeCell="C16" sqref="C16"/>
    </sheetView>
  </sheetViews>
  <sheetFormatPr defaultRowHeight="11.25" x14ac:dyDescent="0.15"/>
  <cols>
    <col min="1" max="1" width="4.5" style="1" bestFit="1" customWidth="1"/>
    <col min="2" max="2" width="6" style="7" bestFit="1" customWidth="1"/>
    <col min="3" max="3" width="7.5" style="1" bestFit="1" customWidth="1"/>
    <col min="4" max="6" width="6" style="1" bestFit="1" customWidth="1"/>
    <col min="7" max="7" width="6.75" style="1" bestFit="1" customWidth="1"/>
    <col min="8" max="10" width="6" style="1" bestFit="1" customWidth="1"/>
    <col min="11" max="12" width="5.25" style="1" bestFit="1" customWidth="1"/>
    <col min="13" max="13" width="6" style="1" bestFit="1" customWidth="1"/>
    <col min="14" max="15" width="8.25" style="1" bestFit="1" customWidth="1"/>
    <col min="16" max="19" width="6" style="1" bestFit="1" customWidth="1"/>
    <col min="20" max="20" width="5.25" style="1" bestFit="1" customWidth="1"/>
    <col min="21" max="21" width="4.5" style="1" bestFit="1" customWidth="1"/>
    <col min="22" max="22" width="6" style="1" bestFit="1" customWidth="1"/>
    <col min="23" max="23" width="6.75" style="1" bestFit="1" customWidth="1"/>
    <col min="24" max="26" width="6" style="1" bestFit="1" customWidth="1"/>
    <col min="27" max="27" width="6.75" style="1" bestFit="1" customWidth="1"/>
    <col min="28" max="29" width="6" style="1" bestFit="1" customWidth="1"/>
    <col min="30" max="30" width="6.75" style="1" bestFit="1" customWidth="1"/>
    <col min="31" max="31" width="6" style="1" bestFit="1" customWidth="1"/>
    <col min="32" max="38" width="7.5" style="1" bestFit="1" customWidth="1"/>
    <col min="39" max="53" width="9" style="1"/>
    <col min="54" max="54" width="13" style="1" bestFit="1" customWidth="1"/>
    <col min="55" max="16384" width="9" style="1"/>
  </cols>
  <sheetData>
    <row r="1" spans="1:54" x14ac:dyDescent="0.15">
      <c r="A1" s="14" t="s">
        <v>0</v>
      </c>
      <c r="B1" s="7" t="s">
        <v>1</v>
      </c>
      <c r="C1" s="1" t="s">
        <v>2</v>
      </c>
      <c r="D1" s="1" t="s">
        <v>7555</v>
      </c>
      <c r="E1" s="1" t="s">
        <v>7556</v>
      </c>
      <c r="F1" s="1" t="s">
        <v>7557</v>
      </c>
      <c r="G1" s="1" t="s">
        <v>7558</v>
      </c>
      <c r="H1" s="1" t="s">
        <v>7559</v>
      </c>
      <c r="I1" s="1" t="s">
        <v>7560</v>
      </c>
      <c r="J1" s="1" t="s">
        <v>7561</v>
      </c>
      <c r="K1" s="1" t="s">
        <v>7562</v>
      </c>
      <c r="L1" s="1" t="s">
        <v>7563</v>
      </c>
      <c r="M1" s="1" t="s">
        <v>7564</v>
      </c>
      <c r="N1" s="1" t="s">
        <v>7565</v>
      </c>
      <c r="O1" s="1" t="s">
        <v>7566</v>
      </c>
      <c r="P1" s="1" t="s">
        <v>7567</v>
      </c>
      <c r="Q1" s="1" t="s">
        <v>7568</v>
      </c>
      <c r="R1" s="1" t="s">
        <v>7569</v>
      </c>
      <c r="S1" s="1" t="s">
        <v>7570</v>
      </c>
      <c r="T1" s="1" t="s">
        <v>7571</v>
      </c>
      <c r="U1" s="1" t="s">
        <v>7572</v>
      </c>
      <c r="V1" s="1" t="s">
        <v>7573</v>
      </c>
      <c r="W1" s="1" t="s">
        <v>7574</v>
      </c>
      <c r="X1" s="1" t="s">
        <v>7575</v>
      </c>
      <c r="Y1" s="1" t="s">
        <v>7576</v>
      </c>
      <c r="Z1" s="1" t="s">
        <v>7577</v>
      </c>
      <c r="AA1" s="1" t="s">
        <v>7578</v>
      </c>
      <c r="AB1" s="1" t="s">
        <v>7579</v>
      </c>
      <c r="AC1" s="1" t="s">
        <v>7580</v>
      </c>
      <c r="AD1" s="1" t="s">
        <v>7581</v>
      </c>
      <c r="AE1" s="1" t="s">
        <v>7582</v>
      </c>
      <c r="AF1" s="1" t="s">
        <v>7583</v>
      </c>
      <c r="AG1" s="1" t="s">
        <v>7584</v>
      </c>
      <c r="AH1" s="1" t="s">
        <v>7585</v>
      </c>
      <c r="AI1" s="1" t="s">
        <v>7586</v>
      </c>
      <c r="AJ1" s="1" t="s">
        <v>7587</v>
      </c>
      <c r="AK1" s="1" t="s">
        <v>7588</v>
      </c>
      <c r="AL1" s="1" t="s">
        <v>7589</v>
      </c>
      <c r="BB1" s="11">
        <v>43629.646944444445</v>
      </c>
    </row>
    <row r="174" spans="12:12" x14ac:dyDescent="0.15">
      <c r="L174" s="11"/>
    </row>
    <row r="716" spans="2:4" x14ac:dyDescent="0.15">
      <c r="B716" s="50"/>
      <c r="C716" s="14"/>
      <c r="D716" s="14"/>
    </row>
    <row r="957" spans="2:7" x14ac:dyDescent="0.15">
      <c r="B957" s="50"/>
      <c r="C957" s="14"/>
      <c r="D957" s="14"/>
      <c r="E957" s="14"/>
      <c r="F957" s="14"/>
      <c r="G957" s="14"/>
    </row>
    <row r="1142" spans="2:3" x14ac:dyDescent="0.15">
      <c r="B1142" s="49"/>
      <c r="C1142" s="5"/>
    </row>
    <row r="1428" spans="2:4" x14ac:dyDescent="0.15">
      <c r="B1428" s="50"/>
      <c r="C1428" s="14"/>
      <c r="D1428" s="14"/>
    </row>
    <row r="1429" spans="2:4" x14ac:dyDescent="0.15">
      <c r="B1429" s="49"/>
      <c r="C1429" s="5"/>
    </row>
    <row r="1940" spans="2:3" x14ac:dyDescent="0.15">
      <c r="B1940" s="49"/>
      <c r="C1940" s="5"/>
    </row>
    <row r="2212" spans="2:3" x14ac:dyDescent="0.15">
      <c r="B2212" s="49"/>
      <c r="C2212" s="5"/>
    </row>
    <row r="2442" spans="2:3" x14ac:dyDescent="0.15">
      <c r="B2442" s="49"/>
      <c r="C2442" s="5"/>
    </row>
    <row r="2508" spans="2:3" x14ac:dyDescent="0.15">
      <c r="B2508" s="49"/>
      <c r="C2508" s="5"/>
    </row>
    <row r="2547" spans="2:3" x14ac:dyDescent="0.15">
      <c r="B2547" s="49"/>
      <c r="C2547" s="5"/>
    </row>
    <row r="2595" spans="2:3" x14ac:dyDescent="0.15">
      <c r="B2595" s="49"/>
      <c r="C2595" s="5"/>
    </row>
    <row r="2961" spans="2:4" x14ac:dyDescent="0.15">
      <c r="B2961" s="50"/>
      <c r="C2961" s="14"/>
      <c r="D2961" s="14"/>
    </row>
    <row r="3091" spans="2:3" x14ac:dyDescent="0.15">
      <c r="B3091" s="49"/>
      <c r="C3091" s="5"/>
    </row>
    <row r="3335" spans="2:3" x14ac:dyDescent="0.15">
      <c r="B3335" s="49"/>
      <c r="C3335" s="5"/>
    </row>
    <row r="3348" spans="2:3" x14ac:dyDescent="0.15">
      <c r="B3348" s="49"/>
      <c r="C3348" s="5"/>
    </row>
    <row r="3532" spans="2:3" x14ac:dyDescent="0.15">
      <c r="B3532" s="49"/>
      <c r="C3532" s="5"/>
    </row>
    <row r="3562" spans="2:3" x14ac:dyDescent="0.15">
      <c r="B3562" s="49"/>
      <c r="C3562" s="5"/>
    </row>
    <row r="3726" spans="2:3" x14ac:dyDescent="0.15">
      <c r="B3726" s="49"/>
      <c r="C3726" s="5"/>
    </row>
  </sheetData>
  <sortState ref="B2:G3726">
    <sortCondition ref="G1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L62"/>
  <sheetViews>
    <sheetView workbookViewId="0">
      <selection activeCell="J17" sqref="J17"/>
    </sheetView>
  </sheetViews>
  <sheetFormatPr defaultRowHeight="11.25" x14ac:dyDescent="0.2"/>
  <cols>
    <col min="1" max="1" width="3" style="3" bestFit="1" customWidth="1"/>
    <col min="2" max="2" width="6" style="3" bestFit="1" customWidth="1"/>
    <col min="3" max="5" width="7.5" style="3" bestFit="1" customWidth="1"/>
    <col min="6" max="6" width="12.25" style="3" bestFit="1" customWidth="1"/>
    <col min="7" max="8" width="9" style="46" customWidth="1"/>
    <col min="9" max="11" width="9" style="46"/>
    <col min="12" max="12" width="15.375" style="46" bestFit="1" customWidth="1"/>
    <col min="13" max="16384" width="9" style="46"/>
  </cols>
  <sheetData>
    <row r="1" spans="1:12" customFormat="1" ht="15" thickBot="1" x14ac:dyDescent="0.25">
      <c r="A1" s="2" t="s">
        <v>0</v>
      </c>
      <c r="B1" s="2" t="s">
        <v>1</v>
      </c>
      <c r="C1" s="2" t="s">
        <v>2</v>
      </c>
      <c r="D1" s="2" t="s">
        <v>3646</v>
      </c>
      <c r="E1" s="48" t="s">
        <v>7549</v>
      </c>
      <c r="F1" s="48" t="s">
        <v>7548</v>
      </c>
      <c r="L1" s="45">
        <v>43631.865879629629</v>
      </c>
    </row>
    <row r="2" spans="1:12" ht="12" thickTop="1" x14ac:dyDescent="0.2">
      <c r="A2" s="3">
        <v>1</v>
      </c>
      <c r="B2" s="3" t="s">
        <v>3767</v>
      </c>
      <c r="C2" s="3" t="s">
        <v>3768</v>
      </c>
      <c r="D2" s="3">
        <v>3.92</v>
      </c>
      <c r="E2" s="3">
        <v>7309.65</v>
      </c>
      <c r="F2" s="3">
        <f>IFERROR(RANK(D2,D:D),"-")</f>
        <v>1</v>
      </c>
    </row>
    <row r="3" spans="1:12" x14ac:dyDescent="0.2">
      <c r="A3" s="3">
        <v>2</v>
      </c>
      <c r="B3" s="3" t="s">
        <v>3695</v>
      </c>
      <c r="C3" s="3" t="s">
        <v>3696</v>
      </c>
      <c r="D3" s="3">
        <v>2.25</v>
      </c>
      <c r="E3" s="3">
        <v>5442.27</v>
      </c>
      <c r="F3" s="3">
        <f t="shared" ref="F3:F62" si="0">IFERROR(RANK(D3,D:D),"-")</f>
        <v>2</v>
      </c>
    </row>
    <row r="4" spans="1:12" x14ac:dyDescent="0.2">
      <c r="A4" s="3">
        <v>3</v>
      </c>
      <c r="B4" s="3" t="s">
        <v>3697</v>
      </c>
      <c r="C4" s="3" t="s">
        <v>3698</v>
      </c>
      <c r="D4" s="3">
        <v>0.79</v>
      </c>
      <c r="E4" s="3">
        <v>4495.6899999999996</v>
      </c>
      <c r="F4" s="3">
        <f t="shared" si="0"/>
        <v>3</v>
      </c>
    </row>
    <row r="5" spans="1:12" x14ac:dyDescent="0.2">
      <c r="A5" s="3">
        <v>4</v>
      </c>
      <c r="B5" s="3" t="s">
        <v>3757</v>
      </c>
      <c r="C5" s="3" t="s">
        <v>3758</v>
      </c>
      <c r="D5" s="3">
        <v>-0.53</v>
      </c>
      <c r="E5" s="3">
        <v>4276.05</v>
      </c>
      <c r="F5" s="3">
        <f t="shared" si="0"/>
        <v>4</v>
      </c>
    </row>
    <row r="6" spans="1:12" x14ac:dyDescent="0.2">
      <c r="A6" s="3">
        <v>5</v>
      </c>
      <c r="B6" s="3" t="s">
        <v>3659</v>
      </c>
      <c r="C6" s="3" t="s">
        <v>3660</v>
      </c>
      <c r="D6" s="3">
        <v>-0.86</v>
      </c>
      <c r="E6" s="3">
        <v>4181.7</v>
      </c>
      <c r="F6" s="3">
        <f t="shared" si="0"/>
        <v>5</v>
      </c>
    </row>
    <row r="7" spans="1:12" x14ac:dyDescent="0.2">
      <c r="A7" s="3">
        <v>6</v>
      </c>
      <c r="B7" s="3" t="s">
        <v>3647</v>
      </c>
      <c r="C7" s="3" t="s">
        <v>3648</v>
      </c>
      <c r="D7" s="3">
        <v>-0.91</v>
      </c>
      <c r="E7" s="3">
        <v>327.13</v>
      </c>
      <c r="F7" s="3">
        <f t="shared" si="0"/>
        <v>6</v>
      </c>
    </row>
    <row r="8" spans="1:12" x14ac:dyDescent="0.2">
      <c r="A8" s="3">
        <v>7</v>
      </c>
      <c r="B8" s="3" t="s">
        <v>3737</v>
      </c>
      <c r="C8" s="3" t="s">
        <v>3738</v>
      </c>
      <c r="D8" s="3">
        <v>-0.95</v>
      </c>
      <c r="E8" s="3">
        <v>-430.29</v>
      </c>
      <c r="F8" s="3">
        <f t="shared" si="0"/>
        <v>7</v>
      </c>
    </row>
    <row r="9" spans="1:12" x14ac:dyDescent="0.2">
      <c r="A9" s="3">
        <v>8</v>
      </c>
      <c r="B9" s="3" t="s">
        <v>3701</v>
      </c>
      <c r="C9" s="3" t="s">
        <v>3702</v>
      </c>
      <c r="D9" s="3">
        <v>-1.08</v>
      </c>
      <c r="E9" s="3">
        <v>-2197.61</v>
      </c>
      <c r="F9" s="3">
        <f t="shared" si="0"/>
        <v>8</v>
      </c>
    </row>
    <row r="10" spans="1:12" x14ac:dyDescent="0.2">
      <c r="A10" s="3">
        <v>9</v>
      </c>
      <c r="B10" s="3" t="s">
        <v>3649</v>
      </c>
      <c r="C10" s="3" t="s">
        <v>3650</v>
      </c>
      <c r="D10" s="3">
        <v>-1.18</v>
      </c>
      <c r="E10" s="3">
        <v>-2743.27</v>
      </c>
      <c r="F10" s="3">
        <f t="shared" si="0"/>
        <v>9</v>
      </c>
    </row>
    <row r="11" spans="1:12" x14ac:dyDescent="0.2">
      <c r="A11" s="3">
        <v>10</v>
      </c>
      <c r="B11" s="3" t="s">
        <v>3719</v>
      </c>
      <c r="C11" s="3" t="s">
        <v>3720</v>
      </c>
      <c r="D11" s="3">
        <v>-1.4</v>
      </c>
      <c r="E11" s="3">
        <v>-2931.33</v>
      </c>
      <c r="F11" s="3">
        <f t="shared" si="0"/>
        <v>10</v>
      </c>
    </row>
    <row r="12" spans="1:12" x14ac:dyDescent="0.2">
      <c r="A12" s="3">
        <v>11</v>
      </c>
      <c r="B12" s="3" t="s">
        <v>3711</v>
      </c>
      <c r="C12" s="3" t="s">
        <v>3712</v>
      </c>
      <c r="D12" s="3">
        <v>-1.4</v>
      </c>
      <c r="E12" s="3">
        <v>-3716.33</v>
      </c>
      <c r="F12" s="3">
        <f t="shared" si="0"/>
        <v>10</v>
      </c>
    </row>
    <row r="13" spans="1:12" x14ac:dyDescent="0.2">
      <c r="A13" s="3">
        <v>12</v>
      </c>
      <c r="B13" s="3" t="s">
        <v>3691</v>
      </c>
      <c r="C13" s="3" t="s">
        <v>3692</v>
      </c>
      <c r="D13" s="3">
        <v>-1.45</v>
      </c>
      <c r="E13" s="3">
        <v>-4369.25</v>
      </c>
      <c r="F13" s="3">
        <f t="shared" si="0"/>
        <v>12</v>
      </c>
    </row>
    <row r="14" spans="1:12" x14ac:dyDescent="0.2">
      <c r="A14" s="3">
        <v>13</v>
      </c>
      <c r="B14" s="3" t="s">
        <v>3671</v>
      </c>
      <c r="C14" s="3" t="s">
        <v>3672</v>
      </c>
      <c r="D14" s="3">
        <v>-1.48</v>
      </c>
      <c r="E14" s="3">
        <v>-4603.72</v>
      </c>
      <c r="F14" s="3">
        <f t="shared" si="0"/>
        <v>13</v>
      </c>
    </row>
    <row r="15" spans="1:12" x14ac:dyDescent="0.2">
      <c r="A15" s="3">
        <v>14</v>
      </c>
      <c r="B15" s="3" t="s">
        <v>3705</v>
      </c>
      <c r="C15" s="3" t="s">
        <v>3706</v>
      </c>
      <c r="D15" s="3">
        <v>-1.49</v>
      </c>
      <c r="E15" s="3">
        <v>-5436.13</v>
      </c>
      <c r="F15" s="3">
        <f t="shared" si="0"/>
        <v>14</v>
      </c>
    </row>
    <row r="16" spans="1:12" x14ac:dyDescent="0.2">
      <c r="A16" s="3">
        <v>15</v>
      </c>
      <c r="B16" s="3" t="s">
        <v>3667</v>
      </c>
      <c r="C16" s="3" t="s">
        <v>3668</v>
      </c>
      <c r="D16" s="3">
        <v>-1.53</v>
      </c>
      <c r="E16" s="3">
        <v>-6079.18</v>
      </c>
      <c r="F16" s="3">
        <f t="shared" si="0"/>
        <v>15</v>
      </c>
    </row>
    <row r="17" spans="1:6" x14ac:dyDescent="0.2">
      <c r="A17" s="3">
        <v>16</v>
      </c>
      <c r="B17" s="3" t="s">
        <v>3683</v>
      </c>
      <c r="C17" s="3" t="s">
        <v>3684</v>
      </c>
      <c r="D17" s="3">
        <v>-1.6</v>
      </c>
      <c r="E17" s="3">
        <v>-6292.62</v>
      </c>
      <c r="F17" s="3">
        <f t="shared" si="0"/>
        <v>16</v>
      </c>
    </row>
    <row r="18" spans="1:6" x14ac:dyDescent="0.2">
      <c r="A18" s="3">
        <v>17</v>
      </c>
      <c r="B18" s="3" t="s">
        <v>3715</v>
      </c>
      <c r="C18" s="3" t="s">
        <v>3716</v>
      </c>
      <c r="D18" s="3">
        <v>-1.64</v>
      </c>
      <c r="E18" s="3">
        <v>-6372.52</v>
      </c>
      <c r="F18" s="3">
        <f t="shared" si="0"/>
        <v>17</v>
      </c>
    </row>
    <row r="19" spans="1:6" x14ac:dyDescent="0.2">
      <c r="A19" s="3">
        <v>18</v>
      </c>
      <c r="B19" s="3" t="s">
        <v>3651</v>
      </c>
      <c r="C19" s="3" t="s">
        <v>3652</v>
      </c>
      <c r="D19" s="3">
        <v>-1.64</v>
      </c>
      <c r="E19" s="3">
        <v>-7109.27</v>
      </c>
      <c r="F19" s="3">
        <f t="shared" si="0"/>
        <v>17</v>
      </c>
    </row>
    <row r="20" spans="1:6" x14ac:dyDescent="0.2">
      <c r="A20" s="3">
        <v>19</v>
      </c>
      <c r="B20" s="3" t="s">
        <v>3693</v>
      </c>
      <c r="C20" s="3" t="s">
        <v>3694</v>
      </c>
      <c r="D20" s="3">
        <v>-1.65</v>
      </c>
      <c r="E20" s="3">
        <v>-7196.93</v>
      </c>
      <c r="F20" s="3">
        <f t="shared" si="0"/>
        <v>19</v>
      </c>
    </row>
    <row r="21" spans="1:6" x14ac:dyDescent="0.2">
      <c r="A21" s="3">
        <v>20</v>
      </c>
      <c r="B21" s="3" t="s">
        <v>3665</v>
      </c>
      <c r="C21" s="3" t="s">
        <v>3666</v>
      </c>
      <c r="D21" s="3">
        <v>-1.73</v>
      </c>
      <c r="E21" s="3">
        <v>-8823.6</v>
      </c>
      <c r="F21" s="3">
        <f t="shared" si="0"/>
        <v>20</v>
      </c>
    </row>
    <row r="22" spans="1:6" x14ac:dyDescent="0.2">
      <c r="A22" s="3">
        <v>21</v>
      </c>
      <c r="B22" s="3" t="s">
        <v>3687</v>
      </c>
      <c r="C22" s="3" t="s">
        <v>3688</v>
      </c>
      <c r="D22" s="3">
        <v>-1.73</v>
      </c>
      <c r="E22" s="3">
        <v>-9462</v>
      </c>
      <c r="F22" s="3">
        <f t="shared" si="0"/>
        <v>20</v>
      </c>
    </row>
    <row r="23" spans="1:6" x14ac:dyDescent="0.2">
      <c r="A23" s="3">
        <v>22</v>
      </c>
      <c r="B23" s="3" t="s">
        <v>3733</v>
      </c>
      <c r="C23" s="3" t="s">
        <v>3734</v>
      </c>
      <c r="D23" s="3">
        <v>-1.74</v>
      </c>
      <c r="E23" s="3">
        <v>-11971.72</v>
      </c>
      <c r="F23" s="3">
        <f t="shared" si="0"/>
        <v>22</v>
      </c>
    </row>
    <row r="24" spans="1:6" x14ac:dyDescent="0.2">
      <c r="A24" s="3">
        <v>23</v>
      </c>
      <c r="B24" s="3" t="s">
        <v>3709</v>
      </c>
      <c r="C24" s="3" t="s">
        <v>3710</v>
      </c>
      <c r="D24" s="3">
        <v>-1.75</v>
      </c>
      <c r="E24" s="3">
        <v>-12137.76</v>
      </c>
      <c r="F24" s="3">
        <f t="shared" si="0"/>
        <v>23</v>
      </c>
    </row>
    <row r="25" spans="1:6" x14ac:dyDescent="0.2">
      <c r="A25" s="3">
        <v>24</v>
      </c>
      <c r="B25" s="3" t="s">
        <v>3729</v>
      </c>
      <c r="C25" s="3" t="s">
        <v>3730</v>
      </c>
      <c r="D25" s="3">
        <v>-1.83</v>
      </c>
      <c r="E25" s="3">
        <v>-15737</v>
      </c>
      <c r="F25" s="3">
        <f t="shared" si="0"/>
        <v>24</v>
      </c>
    </row>
    <row r="26" spans="1:6" x14ac:dyDescent="0.2">
      <c r="A26" s="3">
        <v>25</v>
      </c>
      <c r="B26" s="3" t="s">
        <v>3663</v>
      </c>
      <c r="C26" s="3" t="s">
        <v>3664</v>
      </c>
      <c r="D26" s="3">
        <v>-1.87</v>
      </c>
      <c r="E26" s="3">
        <v>-16144.68</v>
      </c>
      <c r="F26" s="3">
        <f t="shared" si="0"/>
        <v>25</v>
      </c>
    </row>
    <row r="27" spans="1:6" x14ac:dyDescent="0.2">
      <c r="A27" s="3">
        <v>26</v>
      </c>
      <c r="B27" s="3" t="s">
        <v>3739</v>
      </c>
      <c r="C27" s="3" t="s">
        <v>3740</v>
      </c>
      <c r="D27" s="3">
        <v>-1.92</v>
      </c>
      <c r="E27" s="3">
        <v>-16496.349999999999</v>
      </c>
      <c r="F27" s="3">
        <f t="shared" si="0"/>
        <v>26</v>
      </c>
    </row>
    <row r="28" spans="1:6" x14ac:dyDescent="0.2">
      <c r="A28" s="3">
        <v>27</v>
      </c>
      <c r="B28" s="3" t="s">
        <v>3735</v>
      </c>
      <c r="C28" s="3" t="s">
        <v>3736</v>
      </c>
      <c r="D28" s="3">
        <v>-1.93</v>
      </c>
      <c r="E28" s="3">
        <v>-16596.830000000002</v>
      </c>
      <c r="F28" s="3">
        <f t="shared" si="0"/>
        <v>27</v>
      </c>
    </row>
    <row r="29" spans="1:6" x14ac:dyDescent="0.2">
      <c r="A29" s="3">
        <v>28</v>
      </c>
      <c r="B29" s="3" t="s">
        <v>3717</v>
      </c>
      <c r="C29" s="3" t="s">
        <v>3718</v>
      </c>
      <c r="D29" s="3">
        <v>-1.95</v>
      </c>
      <c r="E29" s="3">
        <v>-17624.439999999999</v>
      </c>
      <c r="F29" s="3">
        <f t="shared" si="0"/>
        <v>28</v>
      </c>
    </row>
    <row r="30" spans="1:6" x14ac:dyDescent="0.2">
      <c r="A30" s="3">
        <v>29</v>
      </c>
      <c r="B30" s="3" t="s">
        <v>3703</v>
      </c>
      <c r="C30" s="3" t="s">
        <v>3704</v>
      </c>
      <c r="D30" s="3">
        <v>-1.97</v>
      </c>
      <c r="E30" s="3">
        <v>-18017.509999999998</v>
      </c>
      <c r="F30" s="3">
        <f t="shared" si="0"/>
        <v>29</v>
      </c>
    </row>
    <row r="31" spans="1:6" x14ac:dyDescent="0.2">
      <c r="A31" s="3">
        <v>30</v>
      </c>
      <c r="B31" s="3" t="s">
        <v>3741</v>
      </c>
      <c r="C31" s="3" t="s">
        <v>3742</v>
      </c>
      <c r="D31" s="3">
        <v>-1.98</v>
      </c>
      <c r="E31" s="3">
        <v>-18362.2</v>
      </c>
      <c r="F31" s="3">
        <f t="shared" si="0"/>
        <v>30</v>
      </c>
    </row>
    <row r="32" spans="1:6" x14ac:dyDescent="0.2">
      <c r="A32" s="3">
        <v>31</v>
      </c>
      <c r="B32" s="3" t="s">
        <v>3653</v>
      </c>
      <c r="C32" s="3" t="s">
        <v>3654</v>
      </c>
      <c r="D32" s="3">
        <v>-2</v>
      </c>
      <c r="E32" s="3">
        <v>-22737.79</v>
      </c>
      <c r="F32" s="3">
        <f t="shared" si="0"/>
        <v>31</v>
      </c>
    </row>
    <row r="33" spans="1:6" x14ac:dyDescent="0.2">
      <c r="A33" s="3">
        <v>32</v>
      </c>
      <c r="B33" s="3" t="s">
        <v>3675</v>
      </c>
      <c r="C33" s="3" t="s">
        <v>3676</v>
      </c>
      <c r="D33" s="3">
        <v>-2.08</v>
      </c>
      <c r="E33" s="3">
        <v>-24140.240000000002</v>
      </c>
      <c r="F33" s="3">
        <f t="shared" si="0"/>
        <v>32</v>
      </c>
    </row>
    <row r="34" spans="1:6" x14ac:dyDescent="0.2">
      <c r="A34" s="3">
        <v>33</v>
      </c>
      <c r="B34" s="3" t="s">
        <v>3707</v>
      </c>
      <c r="C34" s="3" t="s">
        <v>3708</v>
      </c>
      <c r="D34" s="3">
        <v>-2.09</v>
      </c>
      <c r="E34" s="3">
        <v>-24413.7</v>
      </c>
      <c r="F34" s="3">
        <f t="shared" si="0"/>
        <v>33</v>
      </c>
    </row>
    <row r="35" spans="1:6" x14ac:dyDescent="0.2">
      <c r="A35" s="3">
        <v>34</v>
      </c>
      <c r="B35" s="3" t="s">
        <v>3661</v>
      </c>
      <c r="C35" s="3" t="s">
        <v>3662</v>
      </c>
      <c r="D35" s="3">
        <v>-2.11</v>
      </c>
      <c r="E35" s="3">
        <v>-27064.76</v>
      </c>
      <c r="F35" s="3">
        <f t="shared" si="0"/>
        <v>34</v>
      </c>
    </row>
    <row r="36" spans="1:6" x14ac:dyDescent="0.2">
      <c r="A36" s="3">
        <v>35</v>
      </c>
      <c r="B36" s="3" t="s">
        <v>3753</v>
      </c>
      <c r="C36" s="3" t="s">
        <v>3754</v>
      </c>
      <c r="D36" s="3">
        <v>-2.17</v>
      </c>
      <c r="E36" s="3">
        <v>-29419.9</v>
      </c>
      <c r="F36" s="3">
        <f t="shared" si="0"/>
        <v>35</v>
      </c>
    </row>
    <row r="37" spans="1:6" x14ac:dyDescent="0.2">
      <c r="A37" s="3">
        <v>36</v>
      </c>
      <c r="B37" s="3" t="s">
        <v>3727</v>
      </c>
      <c r="C37" s="3" t="s">
        <v>3728</v>
      </c>
      <c r="D37" s="3">
        <v>-2.2200000000000002</v>
      </c>
      <c r="E37" s="3">
        <v>-30164.9</v>
      </c>
      <c r="F37" s="3">
        <f t="shared" si="0"/>
        <v>36</v>
      </c>
    </row>
    <row r="38" spans="1:6" x14ac:dyDescent="0.2">
      <c r="A38" s="3">
        <v>37</v>
      </c>
      <c r="B38" s="3" t="s">
        <v>3723</v>
      </c>
      <c r="C38" s="3" t="s">
        <v>3724</v>
      </c>
      <c r="D38" s="3">
        <v>-2.2200000000000002</v>
      </c>
      <c r="E38" s="3">
        <v>-30313.9</v>
      </c>
      <c r="F38" s="3">
        <f t="shared" si="0"/>
        <v>36</v>
      </c>
    </row>
    <row r="39" spans="1:6" x14ac:dyDescent="0.2">
      <c r="A39" s="3">
        <v>38</v>
      </c>
      <c r="B39" s="3" t="s">
        <v>3681</v>
      </c>
      <c r="C39" s="3" t="s">
        <v>3682</v>
      </c>
      <c r="D39" s="3">
        <v>-2.2999999999999998</v>
      </c>
      <c r="E39" s="3">
        <v>-30409.81</v>
      </c>
      <c r="F39" s="3">
        <f t="shared" si="0"/>
        <v>38</v>
      </c>
    </row>
    <row r="40" spans="1:6" x14ac:dyDescent="0.2">
      <c r="A40" s="3">
        <v>39</v>
      </c>
      <c r="B40" s="3" t="s">
        <v>3721</v>
      </c>
      <c r="C40" s="3" t="s">
        <v>3722</v>
      </c>
      <c r="D40" s="3">
        <v>-2.31</v>
      </c>
      <c r="E40" s="3">
        <v>-35499.42</v>
      </c>
      <c r="F40" s="3">
        <f t="shared" si="0"/>
        <v>39</v>
      </c>
    </row>
    <row r="41" spans="1:6" x14ac:dyDescent="0.2">
      <c r="A41" s="3">
        <v>40</v>
      </c>
      <c r="B41" s="3" t="s">
        <v>3685</v>
      </c>
      <c r="C41" s="3" t="s">
        <v>3686</v>
      </c>
      <c r="D41" s="3">
        <v>-2.33</v>
      </c>
      <c r="E41" s="3">
        <v>-40482.370000000003</v>
      </c>
      <c r="F41" s="3">
        <f t="shared" si="0"/>
        <v>40</v>
      </c>
    </row>
    <row r="42" spans="1:6" x14ac:dyDescent="0.2">
      <c r="A42" s="3">
        <v>41</v>
      </c>
      <c r="B42" s="3" t="s">
        <v>3657</v>
      </c>
      <c r="C42" s="3" t="s">
        <v>3658</v>
      </c>
      <c r="D42" s="3">
        <v>-2.34</v>
      </c>
      <c r="E42" s="3">
        <v>-41065.61</v>
      </c>
      <c r="F42" s="3">
        <f t="shared" si="0"/>
        <v>41</v>
      </c>
    </row>
    <row r="43" spans="1:6" x14ac:dyDescent="0.2">
      <c r="A43" s="3">
        <v>42</v>
      </c>
      <c r="B43" s="3" t="s">
        <v>3699</v>
      </c>
      <c r="C43" s="3" t="s">
        <v>3700</v>
      </c>
      <c r="D43" s="3">
        <v>-2.35</v>
      </c>
      <c r="E43" s="3">
        <v>-42360.160000000003</v>
      </c>
      <c r="F43" s="3">
        <f t="shared" si="0"/>
        <v>42</v>
      </c>
    </row>
    <row r="44" spans="1:6" x14ac:dyDescent="0.2">
      <c r="A44" s="3">
        <v>43</v>
      </c>
      <c r="B44" s="3" t="s">
        <v>3725</v>
      </c>
      <c r="C44" s="3" t="s">
        <v>3726</v>
      </c>
      <c r="D44" s="3">
        <v>-2.36</v>
      </c>
      <c r="E44" s="3">
        <v>-45991.42</v>
      </c>
      <c r="F44" s="3">
        <f t="shared" si="0"/>
        <v>43</v>
      </c>
    </row>
    <row r="45" spans="1:6" x14ac:dyDescent="0.2">
      <c r="A45" s="3">
        <v>44</v>
      </c>
      <c r="B45" s="3" t="s">
        <v>3713</v>
      </c>
      <c r="C45" s="3" t="s">
        <v>3714</v>
      </c>
      <c r="D45" s="3">
        <v>-2.41</v>
      </c>
      <c r="E45" s="3">
        <v>-49896.62</v>
      </c>
      <c r="F45" s="3">
        <f t="shared" si="0"/>
        <v>44</v>
      </c>
    </row>
    <row r="46" spans="1:6" x14ac:dyDescent="0.2">
      <c r="A46" s="3">
        <v>45</v>
      </c>
      <c r="B46" s="3" t="s">
        <v>3749</v>
      </c>
      <c r="C46" s="3" t="s">
        <v>3750</v>
      </c>
      <c r="D46" s="3">
        <v>-2.41</v>
      </c>
      <c r="E46" s="3">
        <v>-52363.39</v>
      </c>
      <c r="F46" s="3">
        <f t="shared" si="0"/>
        <v>44</v>
      </c>
    </row>
    <row r="47" spans="1:6" x14ac:dyDescent="0.2">
      <c r="A47" s="3">
        <v>46</v>
      </c>
      <c r="B47" s="3" t="s">
        <v>3689</v>
      </c>
      <c r="C47" s="3" t="s">
        <v>3690</v>
      </c>
      <c r="D47" s="3">
        <v>-2.4500000000000002</v>
      </c>
      <c r="E47" s="3">
        <v>-60193.47</v>
      </c>
      <c r="F47" s="3">
        <f t="shared" si="0"/>
        <v>46</v>
      </c>
    </row>
    <row r="48" spans="1:6" x14ac:dyDescent="0.2">
      <c r="A48" s="3">
        <v>47</v>
      </c>
      <c r="B48" s="3" t="s">
        <v>3761</v>
      </c>
      <c r="C48" s="3" t="s">
        <v>3762</v>
      </c>
      <c r="D48" s="3">
        <v>-2.46</v>
      </c>
      <c r="E48" s="3">
        <v>-60478.28</v>
      </c>
      <c r="F48" s="3">
        <f t="shared" si="0"/>
        <v>47</v>
      </c>
    </row>
    <row r="49" spans="1:6" x14ac:dyDescent="0.2">
      <c r="A49" s="3">
        <v>48</v>
      </c>
      <c r="B49" s="3" t="s">
        <v>3751</v>
      </c>
      <c r="C49" s="3" t="s">
        <v>3752</v>
      </c>
      <c r="D49" s="3">
        <v>-2.46</v>
      </c>
      <c r="E49" s="3">
        <v>-62166.87</v>
      </c>
      <c r="F49" s="3">
        <f t="shared" si="0"/>
        <v>47</v>
      </c>
    </row>
    <row r="50" spans="1:6" x14ac:dyDescent="0.2">
      <c r="A50" s="3">
        <v>49</v>
      </c>
      <c r="B50" s="3" t="s">
        <v>3679</v>
      </c>
      <c r="C50" s="3" t="s">
        <v>3680</v>
      </c>
      <c r="D50" s="3">
        <v>-2.48</v>
      </c>
      <c r="E50" s="3">
        <v>-65477.86</v>
      </c>
      <c r="F50" s="3">
        <f t="shared" si="0"/>
        <v>49</v>
      </c>
    </row>
    <row r="51" spans="1:6" x14ac:dyDescent="0.2">
      <c r="A51" s="3">
        <v>50</v>
      </c>
      <c r="B51" s="3" t="s">
        <v>3655</v>
      </c>
      <c r="C51" s="3" t="s">
        <v>3656</v>
      </c>
      <c r="D51" s="3">
        <v>-2.57</v>
      </c>
      <c r="E51" s="3">
        <v>-65652.81</v>
      </c>
      <c r="F51" s="3">
        <f t="shared" si="0"/>
        <v>50</v>
      </c>
    </row>
    <row r="52" spans="1:6" x14ac:dyDescent="0.2">
      <c r="A52" s="3">
        <v>51</v>
      </c>
      <c r="B52" s="3" t="s">
        <v>3669</v>
      </c>
      <c r="C52" s="3" t="s">
        <v>3670</v>
      </c>
      <c r="D52" s="3">
        <v>-2.75</v>
      </c>
      <c r="E52" s="3">
        <v>-68309.14</v>
      </c>
      <c r="F52" s="3">
        <f t="shared" si="0"/>
        <v>51</v>
      </c>
    </row>
    <row r="53" spans="1:6" x14ac:dyDescent="0.2">
      <c r="A53" s="3">
        <v>52</v>
      </c>
      <c r="B53" s="3" t="s">
        <v>3759</v>
      </c>
      <c r="C53" s="3" t="s">
        <v>3760</v>
      </c>
      <c r="D53" s="3">
        <v>-2.78</v>
      </c>
      <c r="E53" s="3">
        <v>-80069.56</v>
      </c>
      <c r="F53" s="3">
        <f t="shared" si="0"/>
        <v>52</v>
      </c>
    </row>
    <row r="54" spans="1:6" x14ac:dyDescent="0.2">
      <c r="A54" s="3">
        <v>53</v>
      </c>
      <c r="B54" s="3" t="s">
        <v>3673</v>
      </c>
      <c r="C54" s="3" t="s">
        <v>3674</v>
      </c>
      <c r="D54" s="3">
        <v>-2.84</v>
      </c>
      <c r="E54" s="3">
        <v>-90671.29</v>
      </c>
      <c r="F54" s="3">
        <f t="shared" si="0"/>
        <v>53</v>
      </c>
    </row>
    <row r="55" spans="1:6" x14ac:dyDescent="0.2">
      <c r="A55" s="3">
        <v>54</v>
      </c>
      <c r="B55" s="3" t="s">
        <v>3677</v>
      </c>
      <c r="C55" s="3" t="s">
        <v>3678</v>
      </c>
      <c r="D55" s="3">
        <v>-2.85</v>
      </c>
      <c r="E55" s="3">
        <v>-92446.71</v>
      </c>
      <c r="F55" s="3">
        <f t="shared" si="0"/>
        <v>54</v>
      </c>
    </row>
    <row r="56" spans="1:6" x14ac:dyDescent="0.2">
      <c r="A56" s="3">
        <v>55</v>
      </c>
      <c r="B56" s="3" t="s">
        <v>3763</v>
      </c>
      <c r="C56" s="3" t="s">
        <v>3764</v>
      </c>
      <c r="D56" s="3">
        <v>-2.92</v>
      </c>
      <c r="E56" s="3">
        <v>-94403.6</v>
      </c>
      <c r="F56" s="3">
        <f t="shared" si="0"/>
        <v>55</v>
      </c>
    </row>
    <row r="57" spans="1:6" x14ac:dyDescent="0.2">
      <c r="A57" s="3">
        <v>56</v>
      </c>
      <c r="B57" s="3" t="s">
        <v>3731</v>
      </c>
      <c r="C57" s="3" t="s">
        <v>3732</v>
      </c>
      <c r="D57" s="3">
        <v>-3.08</v>
      </c>
      <c r="E57" s="3">
        <v>-129014.3</v>
      </c>
      <c r="F57" s="3">
        <f t="shared" si="0"/>
        <v>56</v>
      </c>
    </row>
    <row r="58" spans="1:6" x14ac:dyDescent="0.2">
      <c r="A58" s="3">
        <v>57</v>
      </c>
      <c r="B58" s="3" t="s">
        <v>3755</v>
      </c>
      <c r="C58" s="3" t="s">
        <v>3756</v>
      </c>
      <c r="D58" s="3">
        <v>-3.08</v>
      </c>
      <c r="E58" s="3">
        <v>-129661.3</v>
      </c>
      <c r="F58" s="3">
        <f t="shared" si="0"/>
        <v>56</v>
      </c>
    </row>
    <row r="59" spans="1:6" x14ac:dyDescent="0.2">
      <c r="A59" s="3">
        <v>58</v>
      </c>
      <c r="B59" s="3" t="s">
        <v>3765</v>
      </c>
      <c r="C59" s="3" t="s">
        <v>3766</v>
      </c>
      <c r="D59" s="3">
        <v>-3.14</v>
      </c>
      <c r="E59" s="3">
        <v>-154193.06</v>
      </c>
      <c r="F59" s="3">
        <f t="shared" si="0"/>
        <v>58</v>
      </c>
    </row>
    <row r="60" spans="1:6" x14ac:dyDescent="0.2">
      <c r="A60" s="3">
        <v>59</v>
      </c>
      <c r="B60" s="3" t="s">
        <v>3747</v>
      </c>
      <c r="C60" s="3" t="s">
        <v>3748</v>
      </c>
      <c r="D60" s="3">
        <v>-3.15</v>
      </c>
      <c r="E60" s="3">
        <v>-165072.46</v>
      </c>
      <c r="F60" s="3">
        <f t="shared" si="0"/>
        <v>59</v>
      </c>
    </row>
    <row r="61" spans="1:6" x14ac:dyDescent="0.2">
      <c r="A61" s="3">
        <v>60</v>
      </c>
      <c r="B61" s="3" t="s">
        <v>3745</v>
      </c>
      <c r="C61" s="3" t="s">
        <v>3746</v>
      </c>
      <c r="D61" s="3">
        <v>-3.2</v>
      </c>
      <c r="E61" s="3">
        <v>-221461.05</v>
      </c>
      <c r="F61" s="3">
        <f t="shared" si="0"/>
        <v>60</v>
      </c>
    </row>
    <row r="62" spans="1:6" x14ac:dyDescent="0.2">
      <c r="A62" s="3">
        <v>61</v>
      </c>
      <c r="B62" s="3" t="s">
        <v>3743</v>
      </c>
      <c r="C62" s="3" t="s">
        <v>3744</v>
      </c>
      <c r="D62" s="3">
        <v>-3.41</v>
      </c>
      <c r="E62" s="3">
        <v>-363051.06</v>
      </c>
      <c r="F62" s="3">
        <f t="shared" si="0"/>
        <v>61</v>
      </c>
    </row>
  </sheetData>
  <sortState ref="B2:D62">
    <sortCondition descending="1" ref="D1"/>
  </sortState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L3744"/>
  <sheetViews>
    <sheetView workbookViewId="0">
      <selection activeCell="E16" sqref="E16"/>
    </sheetView>
  </sheetViews>
  <sheetFormatPr defaultRowHeight="11.25" x14ac:dyDescent="0.2"/>
  <cols>
    <col min="1" max="1" width="3" style="3" bestFit="1" customWidth="1"/>
    <col min="2" max="2" width="6" style="4" bestFit="1" customWidth="1"/>
    <col min="3" max="4" width="7.5" style="3" bestFit="1" customWidth="1"/>
    <col min="5" max="5" width="9" style="3" customWidth="1"/>
    <col min="6" max="6" width="13.875" style="3" bestFit="1" customWidth="1"/>
    <col min="7" max="8" width="9" style="46" customWidth="1"/>
    <col min="9" max="11" width="9" style="46"/>
    <col min="12" max="12" width="15.375" style="46" bestFit="1" customWidth="1"/>
    <col min="13" max="16384" width="9" style="46"/>
  </cols>
  <sheetData>
    <row r="1" spans="1:12" customFormat="1" ht="15" thickBot="1" x14ac:dyDescent="0.25">
      <c r="A1" s="2" t="s">
        <v>0</v>
      </c>
      <c r="B1" s="47" t="s">
        <v>1</v>
      </c>
      <c r="C1" s="2" t="s">
        <v>2</v>
      </c>
      <c r="D1" s="2" t="s">
        <v>3769</v>
      </c>
      <c r="E1" s="2" t="s">
        <v>3646</v>
      </c>
      <c r="F1" s="2" t="s">
        <v>7550</v>
      </c>
      <c r="L1" s="45">
        <v>43631.865914351853</v>
      </c>
    </row>
    <row r="2" spans="1:12" ht="12" thickTop="1" x14ac:dyDescent="0.2">
      <c r="A2" s="3">
        <v>1</v>
      </c>
      <c r="B2" s="4" t="s">
        <v>4720</v>
      </c>
      <c r="C2" s="3" t="s">
        <v>4721</v>
      </c>
      <c r="D2" s="3">
        <v>32.76</v>
      </c>
      <c r="E2" s="3">
        <v>10.01</v>
      </c>
      <c r="F2" s="3">
        <v>13219.94</v>
      </c>
    </row>
    <row r="3" spans="1:12" x14ac:dyDescent="0.2">
      <c r="A3" s="3">
        <v>2</v>
      </c>
      <c r="B3" s="4" t="s">
        <v>3320</v>
      </c>
      <c r="C3" s="3" t="s">
        <v>3566</v>
      </c>
      <c r="D3" s="3">
        <v>4.0599999999999996</v>
      </c>
      <c r="E3" s="3">
        <v>10.029999999999999</v>
      </c>
      <c r="F3" s="3">
        <v>12003.55</v>
      </c>
    </row>
    <row r="4" spans="1:12" x14ac:dyDescent="0.2">
      <c r="A4" s="3">
        <v>3</v>
      </c>
      <c r="B4" s="4" t="s">
        <v>2770</v>
      </c>
      <c r="C4" s="3" t="s">
        <v>3467</v>
      </c>
      <c r="D4" s="3">
        <v>4.7</v>
      </c>
      <c r="E4" s="3">
        <v>6.09</v>
      </c>
      <c r="F4" s="3">
        <v>11024.74</v>
      </c>
    </row>
    <row r="5" spans="1:12" x14ac:dyDescent="0.2">
      <c r="A5" s="3">
        <v>4</v>
      </c>
      <c r="B5" s="4" t="s">
        <v>7377</v>
      </c>
      <c r="C5" s="3" t="s">
        <v>7639</v>
      </c>
      <c r="D5" s="3">
        <v>34</v>
      </c>
      <c r="E5" s="3">
        <v>-4.95</v>
      </c>
      <c r="F5" s="3">
        <v>10284.209999999999</v>
      </c>
    </row>
    <row r="6" spans="1:12" x14ac:dyDescent="0.2">
      <c r="A6" s="3">
        <v>5</v>
      </c>
      <c r="B6" s="4" t="s">
        <v>350</v>
      </c>
      <c r="C6" s="3" t="s">
        <v>3772</v>
      </c>
      <c r="D6" s="3">
        <v>913</v>
      </c>
      <c r="E6" s="3">
        <v>0.33</v>
      </c>
      <c r="F6" s="3">
        <v>10174.879999999999</v>
      </c>
    </row>
    <row r="7" spans="1:12" x14ac:dyDescent="0.2">
      <c r="A7" s="3">
        <v>6</v>
      </c>
      <c r="B7" s="4" t="s">
        <v>325</v>
      </c>
      <c r="C7" s="3" t="s">
        <v>6711</v>
      </c>
      <c r="D7" s="3">
        <v>7.15</v>
      </c>
      <c r="E7" s="3">
        <v>10</v>
      </c>
      <c r="F7" s="3">
        <v>10065.34</v>
      </c>
    </row>
    <row r="8" spans="1:12" x14ac:dyDescent="0.2">
      <c r="A8" s="3">
        <v>7</v>
      </c>
      <c r="B8" s="4" t="s">
        <v>2925</v>
      </c>
      <c r="C8" s="3" t="s">
        <v>6382</v>
      </c>
      <c r="D8" s="3">
        <v>5.28</v>
      </c>
      <c r="E8" s="3">
        <v>10</v>
      </c>
      <c r="F8" s="3">
        <v>9528.91</v>
      </c>
    </row>
    <row r="9" spans="1:12" x14ac:dyDescent="0.2">
      <c r="A9" s="3">
        <v>8</v>
      </c>
      <c r="B9" s="4" t="s">
        <v>349</v>
      </c>
      <c r="C9" s="3" t="s">
        <v>7279</v>
      </c>
      <c r="D9" s="3">
        <v>39.26</v>
      </c>
      <c r="E9" s="3">
        <v>-0.86</v>
      </c>
      <c r="F9" s="3">
        <v>9119.25</v>
      </c>
    </row>
    <row r="10" spans="1:12" x14ac:dyDescent="0.2">
      <c r="A10" s="3">
        <v>9</v>
      </c>
      <c r="B10" s="4" t="s">
        <v>1119</v>
      </c>
      <c r="C10" s="3" t="s">
        <v>3788</v>
      </c>
      <c r="D10" s="3">
        <v>13.84</v>
      </c>
      <c r="E10" s="3">
        <v>-1.7</v>
      </c>
      <c r="F10" s="3">
        <v>8916.11</v>
      </c>
    </row>
    <row r="11" spans="1:12" x14ac:dyDescent="0.2">
      <c r="A11" s="3">
        <v>10</v>
      </c>
      <c r="B11" s="4" t="s">
        <v>2631</v>
      </c>
      <c r="C11" s="3" t="s">
        <v>4122</v>
      </c>
      <c r="D11" s="3">
        <v>17.79</v>
      </c>
      <c r="E11" s="3">
        <v>10.02</v>
      </c>
      <c r="F11" s="3">
        <v>8285.0499999999993</v>
      </c>
    </row>
    <row r="12" spans="1:12" x14ac:dyDescent="0.2">
      <c r="A12" s="3">
        <v>11</v>
      </c>
      <c r="B12" s="4" t="s">
        <v>158</v>
      </c>
      <c r="C12" s="3" t="s">
        <v>6370</v>
      </c>
      <c r="D12" s="3">
        <v>10.25</v>
      </c>
      <c r="E12" s="3">
        <v>7.67</v>
      </c>
      <c r="F12" s="3">
        <v>7432.35</v>
      </c>
    </row>
    <row r="13" spans="1:12" x14ac:dyDescent="0.2">
      <c r="A13" s="3">
        <v>12</v>
      </c>
      <c r="B13" s="4" t="s">
        <v>3304</v>
      </c>
      <c r="C13" s="3" t="s">
        <v>3970</v>
      </c>
      <c r="D13" s="3">
        <v>6.48</v>
      </c>
      <c r="E13" s="3">
        <v>7.82</v>
      </c>
      <c r="F13" s="3">
        <v>7353.15</v>
      </c>
    </row>
    <row r="14" spans="1:12" x14ac:dyDescent="0.2">
      <c r="A14" s="3">
        <v>13</v>
      </c>
      <c r="B14" s="4" t="s">
        <v>2876</v>
      </c>
      <c r="C14" s="3" t="s">
        <v>7184</v>
      </c>
      <c r="D14" s="3">
        <v>4.7699999999999996</v>
      </c>
      <c r="E14" s="3">
        <v>5.53</v>
      </c>
      <c r="F14" s="3">
        <v>7259.34</v>
      </c>
    </row>
    <row r="15" spans="1:12" x14ac:dyDescent="0.2">
      <c r="A15" s="3">
        <v>14</v>
      </c>
      <c r="B15" s="4" t="s">
        <v>1137</v>
      </c>
      <c r="C15" s="3" t="s">
        <v>6321</v>
      </c>
      <c r="D15" s="3">
        <v>23.08</v>
      </c>
      <c r="E15" s="3">
        <v>10.01</v>
      </c>
      <c r="F15" s="3">
        <v>6674.07</v>
      </c>
    </row>
    <row r="16" spans="1:12" x14ac:dyDescent="0.2">
      <c r="A16" s="3">
        <v>15</v>
      </c>
      <c r="B16" s="4" t="s">
        <v>1868</v>
      </c>
      <c r="C16" s="3" t="s">
        <v>5802</v>
      </c>
      <c r="D16" s="3">
        <v>8.2799999999999994</v>
      </c>
      <c r="E16" s="3">
        <v>3.11</v>
      </c>
      <c r="F16" s="3">
        <v>6486.06</v>
      </c>
    </row>
    <row r="17" spans="1:6" x14ac:dyDescent="0.2">
      <c r="A17" s="3">
        <v>16</v>
      </c>
      <c r="B17" s="4" t="s">
        <v>2203</v>
      </c>
      <c r="C17" s="3" t="s">
        <v>6784</v>
      </c>
      <c r="D17" s="3">
        <v>35.49</v>
      </c>
      <c r="E17" s="3">
        <v>3.17</v>
      </c>
      <c r="F17" s="3">
        <v>5795.61</v>
      </c>
    </row>
    <row r="18" spans="1:6" x14ac:dyDescent="0.2">
      <c r="A18" s="3">
        <v>17</v>
      </c>
      <c r="B18" s="4" t="s">
        <v>2560</v>
      </c>
      <c r="C18" s="3" t="s">
        <v>7217</v>
      </c>
      <c r="D18" s="3">
        <v>3.49</v>
      </c>
      <c r="E18" s="3">
        <v>2.95</v>
      </c>
      <c r="F18" s="3">
        <v>5763.76</v>
      </c>
    </row>
    <row r="19" spans="1:6" x14ac:dyDescent="0.2">
      <c r="A19" s="3">
        <v>18</v>
      </c>
      <c r="B19" s="4" t="s">
        <v>2952</v>
      </c>
      <c r="C19" s="3" t="s">
        <v>7084</v>
      </c>
      <c r="D19" s="3">
        <v>3.38</v>
      </c>
      <c r="E19" s="3">
        <v>10.1</v>
      </c>
      <c r="F19" s="3">
        <v>5755.22</v>
      </c>
    </row>
    <row r="20" spans="1:6" x14ac:dyDescent="0.2">
      <c r="A20" s="3">
        <v>19</v>
      </c>
      <c r="B20" s="4" t="s">
        <v>183</v>
      </c>
      <c r="C20" s="3" t="s">
        <v>6682</v>
      </c>
      <c r="D20" s="3">
        <v>10.16</v>
      </c>
      <c r="E20" s="3">
        <v>-0.39</v>
      </c>
      <c r="F20" s="3">
        <v>4455.42</v>
      </c>
    </row>
    <row r="21" spans="1:6" x14ac:dyDescent="0.2">
      <c r="A21" s="3">
        <v>20</v>
      </c>
      <c r="B21" s="4" t="s">
        <v>883</v>
      </c>
      <c r="C21" s="3" t="s">
        <v>3585</v>
      </c>
      <c r="D21" s="3">
        <v>19.84</v>
      </c>
      <c r="E21" s="3">
        <v>7.94</v>
      </c>
      <c r="F21" s="3">
        <v>4221.49</v>
      </c>
    </row>
    <row r="22" spans="1:6" x14ac:dyDescent="0.2">
      <c r="A22" s="3">
        <v>21</v>
      </c>
      <c r="B22" s="4" t="s">
        <v>781</v>
      </c>
      <c r="C22" s="3" t="s">
        <v>5354</v>
      </c>
      <c r="D22" s="3">
        <v>22.23</v>
      </c>
      <c r="E22" s="3">
        <v>10</v>
      </c>
      <c r="F22" s="3">
        <v>4206.13</v>
      </c>
    </row>
    <row r="23" spans="1:6" x14ac:dyDescent="0.2">
      <c r="A23" s="3">
        <v>22</v>
      </c>
      <c r="B23" s="4" t="s">
        <v>3224</v>
      </c>
      <c r="C23" s="3" t="s">
        <v>3868</v>
      </c>
      <c r="D23" s="3">
        <v>7.21</v>
      </c>
      <c r="E23" s="3">
        <v>4.1900000000000004</v>
      </c>
      <c r="F23" s="3">
        <v>4147.0600000000004</v>
      </c>
    </row>
    <row r="24" spans="1:6" x14ac:dyDescent="0.2">
      <c r="A24" s="3">
        <v>23</v>
      </c>
      <c r="B24" s="4" t="s">
        <v>6636</v>
      </c>
      <c r="C24" s="3" t="s">
        <v>6637</v>
      </c>
      <c r="D24" s="3">
        <v>8.48</v>
      </c>
      <c r="E24" s="3">
        <v>0.95</v>
      </c>
      <c r="F24" s="3">
        <v>3940.15</v>
      </c>
    </row>
    <row r="25" spans="1:6" x14ac:dyDescent="0.2">
      <c r="A25" s="3">
        <v>24</v>
      </c>
      <c r="B25" s="4" t="s">
        <v>253</v>
      </c>
      <c r="C25" s="3" t="s">
        <v>4865</v>
      </c>
      <c r="D25" s="3">
        <v>13.77</v>
      </c>
      <c r="E25" s="3">
        <v>0.36</v>
      </c>
      <c r="F25" s="3">
        <v>3934.32</v>
      </c>
    </row>
    <row r="26" spans="1:6" x14ac:dyDescent="0.2">
      <c r="A26" s="3">
        <v>25</v>
      </c>
      <c r="B26" s="4" t="s">
        <v>1320</v>
      </c>
      <c r="C26" s="3" t="s">
        <v>3989</v>
      </c>
      <c r="D26" s="3">
        <v>3.48</v>
      </c>
      <c r="E26" s="3">
        <v>2.35</v>
      </c>
      <c r="F26" s="3">
        <v>3696.26</v>
      </c>
    </row>
    <row r="27" spans="1:6" x14ac:dyDescent="0.2">
      <c r="A27" s="3">
        <v>26</v>
      </c>
      <c r="B27" s="4" t="s">
        <v>1640</v>
      </c>
      <c r="C27" s="3" t="s">
        <v>6834</v>
      </c>
      <c r="D27" s="3">
        <v>303.95</v>
      </c>
      <c r="E27" s="3">
        <v>1.66</v>
      </c>
      <c r="F27" s="3">
        <v>3678.99</v>
      </c>
    </row>
    <row r="28" spans="1:6" x14ac:dyDescent="0.2">
      <c r="A28" s="3">
        <v>27</v>
      </c>
      <c r="B28" s="4" t="s">
        <v>2834</v>
      </c>
      <c r="C28" s="3" t="s">
        <v>4634</v>
      </c>
      <c r="D28" s="3">
        <v>5.72</v>
      </c>
      <c r="E28" s="3">
        <v>10</v>
      </c>
      <c r="F28" s="3">
        <v>3638.46</v>
      </c>
    </row>
    <row r="29" spans="1:6" x14ac:dyDescent="0.2">
      <c r="A29" s="3">
        <v>28</v>
      </c>
      <c r="B29" s="4" t="s">
        <v>725</v>
      </c>
      <c r="C29" s="3" t="s">
        <v>6416</v>
      </c>
      <c r="D29" s="3">
        <v>82.2</v>
      </c>
      <c r="E29" s="3">
        <v>1.61</v>
      </c>
      <c r="F29" s="3">
        <v>3522.43</v>
      </c>
    </row>
    <row r="30" spans="1:6" x14ac:dyDescent="0.2">
      <c r="A30" s="3">
        <v>29</v>
      </c>
      <c r="B30" s="4" t="s">
        <v>1432</v>
      </c>
      <c r="C30" s="3" t="s">
        <v>3964</v>
      </c>
      <c r="D30" s="3">
        <v>7.23</v>
      </c>
      <c r="E30" s="3">
        <v>0</v>
      </c>
      <c r="F30" s="3">
        <v>3514.32</v>
      </c>
    </row>
    <row r="31" spans="1:6" x14ac:dyDescent="0.2">
      <c r="A31" s="3">
        <v>30</v>
      </c>
      <c r="B31" s="4" t="s">
        <v>618</v>
      </c>
      <c r="C31" s="3" t="s">
        <v>3424</v>
      </c>
      <c r="D31" s="3">
        <v>10.73</v>
      </c>
      <c r="E31" s="3">
        <v>0.28000000000000003</v>
      </c>
      <c r="F31" s="3">
        <v>3502.48</v>
      </c>
    </row>
    <row r="32" spans="1:6" x14ac:dyDescent="0.2">
      <c r="A32" s="3">
        <v>31</v>
      </c>
      <c r="B32" s="4" t="s">
        <v>3180</v>
      </c>
      <c r="C32" s="3" t="s">
        <v>7263</v>
      </c>
      <c r="D32" s="3">
        <v>44.22</v>
      </c>
      <c r="E32" s="3">
        <v>3.49</v>
      </c>
      <c r="F32" s="3">
        <v>3419</v>
      </c>
    </row>
    <row r="33" spans="1:6" x14ac:dyDescent="0.2">
      <c r="A33" s="3">
        <v>32</v>
      </c>
      <c r="B33" s="4" t="s">
        <v>93</v>
      </c>
      <c r="C33" s="3" t="s">
        <v>4166</v>
      </c>
      <c r="D33" s="3">
        <v>25.8</v>
      </c>
      <c r="E33" s="3">
        <v>4.16</v>
      </c>
      <c r="F33" s="3">
        <v>3375.89</v>
      </c>
    </row>
    <row r="34" spans="1:6" x14ac:dyDescent="0.2">
      <c r="A34" s="3">
        <v>33</v>
      </c>
      <c r="B34" s="4" t="s">
        <v>1091</v>
      </c>
      <c r="C34" s="3" t="s">
        <v>7036</v>
      </c>
      <c r="D34" s="3">
        <v>79.010000000000005</v>
      </c>
      <c r="E34" s="3">
        <v>1.48</v>
      </c>
      <c r="F34" s="3">
        <v>3299.22</v>
      </c>
    </row>
    <row r="35" spans="1:6" x14ac:dyDescent="0.2">
      <c r="A35" s="3">
        <v>34</v>
      </c>
      <c r="B35" s="4" t="s">
        <v>1203</v>
      </c>
      <c r="C35" s="3" t="s">
        <v>3785</v>
      </c>
      <c r="D35" s="3">
        <v>21.18</v>
      </c>
      <c r="E35" s="3">
        <v>-0.28000000000000003</v>
      </c>
      <c r="F35" s="3">
        <v>3292.52</v>
      </c>
    </row>
    <row r="36" spans="1:6" x14ac:dyDescent="0.2">
      <c r="A36" s="3">
        <v>35</v>
      </c>
      <c r="B36" s="4" t="s">
        <v>990</v>
      </c>
      <c r="C36" s="3" t="s">
        <v>6502</v>
      </c>
      <c r="D36" s="3">
        <v>8.4700000000000006</v>
      </c>
      <c r="E36" s="3">
        <v>0.95</v>
      </c>
      <c r="F36" s="3">
        <v>3269.43</v>
      </c>
    </row>
    <row r="37" spans="1:6" x14ac:dyDescent="0.2">
      <c r="A37" s="3">
        <v>36</v>
      </c>
      <c r="B37" s="4" t="s">
        <v>2958</v>
      </c>
      <c r="C37" s="3" t="s">
        <v>6030</v>
      </c>
      <c r="D37" s="3">
        <v>13.32</v>
      </c>
      <c r="E37" s="3">
        <v>9.99</v>
      </c>
      <c r="F37" s="3">
        <v>3205.73</v>
      </c>
    </row>
    <row r="38" spans="1:6" x14ac:dyDescent="0.2">
      <c r="A38" s="3">
        <v>37</v>
      </c>
      <c r="B38" s="4" t="s">
        <v>1250</v>
      </c>
      <c r="C38" s="3" t="s">
        <v>5874</v>
      </c>
      <c r="D38" s="3">
        <v>11.21</v>
      </c>
      <c r="E38" s="3">
        <v>1.91</v>
      </c>
      <c r="F38" s="3">
        <v>3175.79</v>
      </c>
    </row>
    <row r="39" spans="1:6" x14ac:dyDescent="0.2">
      <c r="A39" s="3">
        <v>38</v>
      </c>
      <c r="B39" s="4" t="s">
        <v>3240</v>
      </c>
      <c r="C39" s="3" t="s">
        <v>6869</v>
      </c>
      <c r="D39" s="3">
        <v>6.37</v>
      </c>
      <c r="E39" s="3">
        <v>2.91</v>
      </c>
      <c r="F39" s="3">
        <v>3069.27</v>
      </c>
    </row>
    <row r="40" spans="1:6" x14ac:dyDescent="0.2">
      <c r="A40" s="3">
        <v>39</v>
      </c>
      <c r="B40" s="4" t="s">
        <v>2790</v>
      </c>
      <c r="C40" s="3" t="s">
        <v>3847</v>
      </c>
      <c r="D40" s="3">
        <v>16.329999999999998</v>
      </c>
      <c r="E40" s="3">
        <v>0.55000000000000004</v>
      </c>
      <c r="F40" s="3">
        <v>3055.54</v>
      </c>
    </row>
    <row r="41" spans="1:6" x14ac:dyDescent="0.2">
      <c r="A41" s="3">
        <v>40</v>
      </c>
      <c r="B41" s="4" t="s">
        <v>2161</v>
      </c>
      <c r="C41" s="3" t="s">
        <v>5533</v>
      </c>
      <c r="D41" s="3">
        <v>13.35</v>
      </c>
      <c r="E41" s="3">
        <v>1.21</v>
      </c>
      <c r="F41" s="3">
        <v>2831.05</v>
      </c>
    </row>
    <row r="42" spans="1:6" x14ac:dyDescent="0.2">
      <c r="A42" s="3">
        <v>41</v>
      </c>
      <c r="B42" s="4" t="s">
        <v>111</v>
      </c>
      <c r="C42" s="3" t="s">
        <v>6962</v>
      </c>
      <c r="D42" s="3">
        <v>79.459999999999994</v>
      </c>
      <c r="E42" s="3">
        <v>1.22</v>
      </c>
      <c r="F42" s="3">
        <v>2752.59</v>
      </c>
    </row>
    <row r="43" spans="1:6" x14ac:dyDescent="0.2">
      <c r="A43" s="3">
        <v>42</v>
      </c>
      <c r="B43" s="4" t="s">
        <v>1434</v>
      </c>
      <c r="C43" s="3" t="s">
        <v>6735</v>
      </c>
      <c r="D43" s="3">
        <v>6.17</v>
      </c>
      <c r="E43" s="3">
        <v>3.52</v>
      </c>
      <c r="F43" s="3">
        <v>2737.78</v>
      </c>
    </row>
    <row r="44" spans="1:6" x14ac:dyDescent="0.2">
      <c r="A44" s="3">
        <v>43</v>
      </c>
      <c r="B44" s="4" t="s">
        <v>2072</v>
      </c>
      <c r="C44" s="3" t="s">
        <v>7115</v>
      </c>
      <c r="D44" s="3">
        <v>13.7</v>
      </c>
      <c r="E44" s="3">
        <v>0.59</v>
      </c>
      <c r="F44" s="3">
        <v>2734.84</v>
      </c>
    </row>
    <row r="45" spans="1:6" x14ac:dyDescent="0.2">
      <c r="A45" s="3">
        <v>44</v>
      </c>
      <c r="B45" s="4" t="s">
        <v>2171</v>
      </c>
      <c r="C45" s="3" t="s">
        <v>6830</v>
      </c>
      <c r="D45" s="3">
        <v>5.85</v>
      </c>
      <c r="E45" s="3">
        <v>3.54</v>
      </c>
      <c r="F45" s="3">
        <v>2725.02</v>
      </c>
    </row>
    <row r="46" spans="1:6" x14ac:dyDescent="0.2">
      <c r="A46" s="3">
        <v>45</v>
      </c>
      <c r="B46" s="4" t="s">
        <v>2513</v>
      </c>
      <c r="C46" s="3" t="s">
        <v>3512</v>
      </c>
      <c r="D46" s="3">
        <v>17.260000000000002</v>
      </c>
      <c r="E46" s="3">
        <v>-0.75</v>
      </c>
      <c r="F46" s="3">
        <v>2675.32</v>
      </c>
    </row>
    <row r="47" spans="1:6" x14ac:dyDescent="0.2">
      <c r="A47" s="3">
        <v>46</v>
      </c>
      <c r="B47" s="4" t="s">
        <v>1541</v>
      </c>
      <c r="C47" s="3" t="s">
        <v>6054</v>
      </c>
      <c r="D47" s="3">
        <v>6.39</v>
      </c>
      <c r="E47" s="3">
        <v>4.93</v>
      </c>
      <c r="F47" s="3">
        <v>2674.84</v>
      </c>
    </row>
    <row r="48" spans="1:6" x14ac:dyDescent="0.2">
      <c r="A48" s="3">
        <v>47</v>
      </c>
      <c r="B48" s="4" t="s">
        <v>1205</v>
      </c>
      <c r="C48" s="3" t="s">
        <v>7138</v>
      </c>
      <c r="D48" s="3">
        <v>15.5</v>
      </c>
      <c r="E48" s="3">
        <v>-1.71</v>
      </c>
      <c r="F48" s="3">
        <v>2655.87</v>
      </c>
    </row>
    <row r="49" spans="1:6" x14ac:dyDescent="0.2">
      <c r="A49" s="3">
        <v>48</v>
      </c>
      <c r="B49" s="4" t="s">
        <v>149</v>
      </c>
      <c r="C49" s="3" t="s">
        <v>5009</v>
      </c>
      <c r="D49" s="3">
        <v>16.5</v>
      </c>
      <c r="E49" s="3">
        <v>10</v>
      </c>
      <c r="F49" s="3">
        <v>2634.51</v>
      </c>
    </row>
    <row r="50" spans="1:6" x14ac:dyDescent="0.2">
      <c r="A50" s="3">
        <v>49</v>
      </c>
      <c r="B50" s="4" t="s">
        <v>2359</v>
      </c>
      <c r="C50" s="3" t="s">
        <v>6419</v>
      </c>
      <c r="D50" s="3">
        <v>9.33</v>
      </c>
      <c r="E50" s="3">
        <v>1.97</v>
      </c>
      <c r="F50" s="3">
        <v>2500.54</v>
      </c>
    </row>
    <row r="51" spans="1:6" x14ac:dyDescent="0.2">
      <c r="A51" s="3">
        <v>50</v>
      </c>
      <c r="B51" s="4" t="s">
        <v>44</v>
      </c>
      <c r="C51" s="3" t="s">
        <v>4679</v>
      </c>
      <c r="D51" s="3">
        <v>3.24</v>
      </c>
      <c r="E51" s="3">
        <v>2.86</v>
      </c>
      <c r="F51" s="3">
        <v>2497.67</v>
      </c>
    </row>
    <row r="52" spans="1:6" x14ac:dyDescent="0.2">
      <c r="A52" s="3">
        <v>51</v>
      </c>
      <c r="B52" s="4" t="s">
        <v>2996</v>
      </c>
      <c r="C52" s="3" t="s">
        <v>6390</v>
      </c>
      <c r="D52" s="3">
        <v>11.04</v>
      </c>
      <c r="E52" s="3">
        <v>9.9600000000000009</v>
      </c>
      <c r="F52" s="3">
        <v>2446.34</v>
      </c>
    </row>
    <row r="53" spans="1:6" x14ac:dyDescent="0.2">
      <c r="A53" s="3">
        <v>52</v>
      </c>
      <c r="B53" s="4" t="s">
        <v>1977</v>
      </c>
      <c r="C53" s="3" t="s">
        <v>6664</v>
      </c>
      <c r="D53" s="3">
        <v>8.74</v>
      </c>
      <c r="E53" s="3">
        <v>2.46</v>
      </c>
      <c r="F53" s="3">
        <v>2392.54</v>
      </c>
    </row>
    <row r="54" spans="1:6" x14ac:dyDescent="0.2">
      <c r="A54" s="3">
        <v>53</v>
      </c>
      <c r="B54" s="4" t="s">
        <v>2367</v>
      </c>
      <c r="C54" s="3" t="s">
        <v>3796</v>
      </c>
      <c r="D54" s="3">
        <v>12.79</v>
      </c>
      <c r="E54" s="3">
        <v>-1.24</v>
      </c>
      <c r="F54" s="3">
        <v>2355.87</v>
      </c>
    </row>
    <row r="55" spans="1:6" x14ac:dyDescent="0.2">
      <c r="A55" s="3">
        <v>54</v>
      </c>
      <c r="B55" s="4" t="s">
        <v>2951</v>
      </c>
      <c r="C55" s="3" t="s">
        <v>7219</v>
      </c>
      <c r="D55" s="3">
        <v>10.93</v>
      </c>
      <c r="E55" s="3">
        <v>1.67</v>
      </c>
      <c r="F55" s="3">
        <v>2282.13</v>
      </c>
    </row>
    <row r="56" spans="1:6" x14ac:dyDescent="0.2">
      <c r="A56" s="3">
        <v>55</v>
      </c>
      <c r="B56" s="4" t="s">
        <v>904</v>
      </c>
      <c r="C56" s="3" t="s">
        <v>6945</v>
      </c>
      <c r="D56" s="3">
        <v>12.12</v>
      </c>
      <c r="E56" s="3">
        <v>2.02</v>
      </c>
      <c r="F56" s="3">
        <v>2281.9699999999998</v>
      </c>
    </row>
    <row r="57" spans="1:6" x14ac:dyDescent="0.2">
      <c r="A57" s="3">
        <v>56</v>
      </c>
      <c r="B57" s="4" t="s">
        <v>53</v>
      </c>
      <c r="C57" s="3" t="s">
        <v>7286</v>
      </c>
      <c r="D57" s="3">
        <v>61.77</v>
      </c>
      <c r="E57" s="3">
        <v>-0.37</v>
      </c>
      <c r="F57" s="3">
        <v>2186.44</v>
      </c>
    </row>
    <row r="58" spans="1:6" x14ac:dyDescent="0.2">
      <c r="A58" s="3">
        <v>57</v>
      </c>
      <c r="B58" s="4" t="s">
        <v>47</v>
      </c>
      <c r="C58" s="3" t="s">
        <v>4307</v>
      </c>
      <c r="D58" s="3">
        <v>10.47</v>
      </c>
      <c r="E58" s="3">
        <v>2.75</v>
      </c>
      <c r="F58" s="3">
        <v>2143.09</v>
      </c>
    </row>
    <row r="59" spans="1:6" x14ac:dyDescent="0.2">
      <c r="A59" s="3">
        <v>58</v>
      </c>
      <c r="B59" s="4" t="s">
        <v>1042</v>
      </c>
      <c r="C59" s="3" t="s">
        <v>4113</v>
      </c>
      <c r="D59" s="3">
        <v>28.62</v>
      </c>
      <c r="E59" s="3">
        <v>8.3699999999999992</v>
      </c>
      <c r="F59" s="3">
        <v>2074.73</v>
      </c>
    </row>
    <row r="60" spans="1:6" x14ac:dyDescent="0.2">
      <c r="A60" s="3">
        <v>59</v>
      </c>
      <c r="B60" s="4" t="s">
        <v>629</v>
      </c>
      <c r="C60" s="3" t="s">
        <v>3815</v>
      </c>
      <c r="D60" s="3">
        <v>17.7</v>
      </c>
      <c r="E60" s="3">
        <v>0.63</v>
      </c>
      <c r="F60" s="3">
        <v>2067.09</v>
      </c>
    </row>
    <row r="61" spans="1:6" x14ac:dyDescent="0.2">
      <c r="A61" s="3">
        <v>60</v>
      </c>
      <c r="B61" s="4" t="s">
        <v>252</v>
      </c>
      <c r="C61" s="3" t="s">
        <v>7656</v>
      </c>
      <c r="D61" s="3">
        <v>5.28</v>
      </c>
      <c r="E61" s="3">
        <v>10</v>
      </c>
      <c r="F61" s="3">
        <v>2015.5</v>
      </c>
    </row>
    <row r="62" spans="1:6" x14ac:dyDescent="0.2">
      <c r="A62" s="3">
        <v>61</v>
      </c>
      <c r="B62" s="4" t="s">
        <v>2536</v>
      </c>
      <c r="C62" s="3" t="s">
        <v>7174</v>
      </c>
      <c r="D62" s="3">
        <v>34.85</v>
      </c>
      <c r="E62" s="3">
        <v>-0.6</v>
      </c>
      <c r="F62" s="3">
        <v>1984.61</v>
      </c>
    </row>
    <row r="63" spans="1:6" x14ac:dyDescent="0.2">
      <c r="A63" s="3">
        <v>62</v>
      </c>
      <c r="B63" s="4" t="s">
        <v>95</v>
      </c>
      <c r="C63" s="3" t="s">
        <v>6098</v>
      </c>
      <c r="D63" s="3">
        <v>7.76</v>
      </c>
      <c r="E63" s="3">
        <v>4.0199999999999996</v>
      </c>
      <c r="F63" s="3">
        <v>1952.34</v>
      </c>
    </row>
    <row r="64" spans="1:6" x14ac:dyDescent="0.2">
      <c r="A64" s="3">
        <v>63</v>
      </c>
      <c r="B64" s="4" t="s">
        <v>1811</v>
      </c>
      <c r="C64" s="3" t="s">
        <v>7083</v>
      </c>
      <c r="D64" s="3">
        <v>40</v>
      </c>
      <c r="E64" s="3">
        <v>1.63</v>
      </c>
      <c r="F64" s="3">
        <v>1914.19</v>
      </c>
    </row>
    <row r="65" spans="1:6" x14ac:dyDescent="0.2">
      <c r="A65" s="3">
        <v>64</v>
      </c>
      <c r="B65" s="4" t="s">
        <v>1601</v>
      </c>
      <c r="C65" s="3" t="s">
        <v>3901</v>
      </c>
      <c r="D65" s="3">
        <v>21.6</v>
      </c>
      <c r="E65" s="3">
        <v>-0.14000000000000001</v>
      </c>
      <c r="F65" s="3">
        <v>1892.52</v>
      </c>
    </row>
    <row r="66" spans="1:6" x14ac:dyDescent="0.2">
      <c r="A66" s="3">
        <v>65</v>
      </c>
      <c r="B66" s="4" t="s">
        <v>366</v>
      </c>
      <c r="C66" s="3" t="s">
        <v>4453</v>
      </c>
      <c r="D66" s="3">
        <v>5.4</v>
      </c>
      <c r="E66" s="3">
        <v>9.98</v>
      </c>
      <c r="F66" s="3">
        <v>1847.37</v>
      </c>
    </row>
    <row r="67" spans="1:6" x14ac:dyDescent="0.2">
      <c r="A67" s="3">
        <v>66</v>
      </c>
      <c r="B67" s="4" t="s">
        <v>2437</v>
      </c>
      <c r="C67" s="3" t="s">
        <v>7202</v>
      </c>
      <c r="D67" s="3">
        <v>12.88</v>
      </c>
      <c r="E67" s="3">
        <v>1.18</v>
      </c>
      <c r="F67" s="3">
        <v>1846.37</v>
      </c>
    </row>
    <row r="68" spans="1:6" x14ac:dyDescent="0.2">
      <c r="A68" s="3">
        <v>67</v>
      </c>
      <c r="B68" s="4" t="s">
        <v>3364</v>
      </c>
      <c r="C68" s="3" t="s">
        <v>6605</v>
      </c>
      <c r="D68" s="3">
        <v>3.47</v>
      </c>
      <c r="E68" s="3">
        <v>3.58</v>
      </c>
      <c r="F68" s="3">
        <v>1833.89</v>
      </c>
    </row>
    <row r="69" spans="1:6" x14ac:dyDescent="0.2">
      <c r="A69" s="3">
        <v>68</v>
      </c>
      <c r="B69" s="4" t="s">
        <v>867</v>
      </c>
      <c r="C69" s="3" t="s">
        <v>6322</v>
      </c>
      <c r="D69" s="3">
        <v>10.8</v>
      </c>
      <c r="E69" s="3">
        <v>3.05</v>
      </c>
      <c r="F69" s="3">
        <v>1819.71</v>
      </c>
    </row>
    <row r="70" spans="1:6" x14ac:dyDescent="0.2">
      <c r="A70" s="3">
        <v>69</v>
      </c>
      <c r="B70" s="4" t="s">
        <v>1081</v>
      </c>
      <c r="C70" s="3" t="s">
        <v>3822</v>
      </c>
      <c r="D70" s="3">
        <v>8.81</v>
      </c>
      <c r="E70" s="3">
        <v>0.23</v>
      </c>
      <c r="F70" s="3">
        <v>1818.84</v>
      </c>
    </row>
    <row r="71" spans="1:6" x14ac:dyDescent="0.2">
      <c r="A71" s="3">
        <v>70</v>
      </c>
      <c r="B71" s="4" t="s">
        <v>1999</v>
      </c>
      <c r="C71" s="3" t="s">
        <v>5848</v>
      </c>
      <c r="D71" s="3">
        <v>2.95</v>
      </c>
      <c r="E71" s="3">
        <v>3.15</v>
      </c>
      <c r="F71" s="3">
        <v>1810.34</v>
      </c>
    </row>
    <row r="72" spans="1:6" x14ac:dyDescent="0.2">
      <c r="A72" s="3">
        <v>71</v>
      </c>
      <c r="B72" s="4" t="s">
        <v>3195</v>
      </c>
      <c r="C72" s="3" t="s">
        <v>7220</v>
      </c>
      <c r="D72" s="3">
        <v>11.81</v>
      </c>
      <c r="E72" s="3">
        <v>2.7</v>
      </c>
      <c r="F72" s="3">
        <v>1783.53</v>
      </c>
    </row>
    <row r="73" spans="1:6" x14ac:dyDescent="0.2">
      <c r="A73" s="3">
        <v>72</v>
      </c>
      <c r="B73" s="4" t="s">
        <v>1215</v>
      </c>
      <c r="C73" s="3" t="s">
        <v>3440</v>
      </c>
      <c r="D73" s="3">
        <v>13.44</v>
      </c>
      <c r="E73" s="3">
        <v>6.92</v>
      </c>
      <c r="F73" s="3">
        <v>1777.6</v>
      </c>
    </row>
    <row r="74" spans="1:6" x14ac:dyDescent="0.2">
      <c r="A74" s="3">
        <v>73</v>
      </c>
      <c r="B74" s="4" t="s">
        <v>425</v>
      </c>
      <c r="C74" s="3" t="s">
        <v>4999</v>
      </c>
      <c r="D74" s="3">
        <v>14.22</v>
      </c>
      <c r="E74" s="3">
        <v>-0.28000000000000003</v>
      </c>
      <c r="F74" s="3">
        <v>1771.91</v>
      </c>
    </row>
    <row r="75" spans="1:6" x14ac:dyDescent="0.2">
      <c r="A75" s="3">
        <v>74</v>
      </c>
      <c r="B75" s="4" t="s">
        <v>2492</v>
      </c>
      <c r="C75" s="3" t="s">
        <v>5970</v>
      </c>
      <c r="D75" s="3">
        <v>12.28</v>
      </c>
      <c r="E75" s="3">
        <v>7.81</v>
      </c>
      <c r="F75" s="3">
        <v>1760.52</v>
      </c>
    </row>
    <row r="76" spans="1:6" x14ac:dyDescent="0.2">
      <c r="A76" s="3">
        <v>75</v>
      </c>
      <c r="B76" s="4" t="s">
        <v>1475</v>
      </c>
      <c r="C76" s="3" t="s">
        <v>7019</v>
      </c>
      <c r="D76" s="3">
        <v>64.2</v>
      </c>
      <c r="E76" s="3">
        <v>3.4</v>
      </c>
      <c r="F76" s="3">
        <v>1759.99</v>
      </c>
    </row>
    <row r="77" spans="1:6" x14ac:dyDescent="0.2">
      <c r="A77" s="3">
        <v>76</v>
      </c>
      <c r="B77" s="4" t="s">
        <v>2468</v>
      </c>
      <c r="C77" s="3" t="s">
        <v>6036</v>
      </c>
      <c r="D77" s="3">
        <v>8.18</v>
      </c>
      <c r="E77" s="3">
        <v>6.93</v>
      </c>
      <c r="F77" s="3">
        <v>1733.57</v>
      </c>
    </row>
    <row r="78" spans="1:6" x14ac:dyDescent="0.2">
      <c r="A78" s="3">
        <v>77</v>
      </c>
      <c r="B78" s="4" t="s">
        <v>1155</v>
      </c>
      <c r="C78" s="3" t="s">
        <v>3944</v>
      </c>
      <c r="D78" s="3">
        <v>22</v>
      </c>
      <c r="E78" s="3">
        <v>-0.81</v>
      </c>
      <c r="F78" s="3">
        <v>1618.25</v>
      </c>
    </row>
    <row r="79" spans="1:6" x14ac:dyDescent="0.2">
      <c r="A79" s="3">
        <v>78</v>
      </c>
      <c r="B79" s="4" t="s">
        <v>2508</v>
      </c>
      <c r="C79" s="3" t="s">
        <v>6721</v>
      </c>
      <c r="D79" s="3">
        <v>37.799999999999997</v>
      </c>
      <c r="E79" s="3">
        <v>1.1000000000000001</v>
      </c>
      <c r="F79" s="3">
        <v>1571.81</v>
      </c>
    </row>
    <row r="80" spans="1:6" x14ac:dyDescent="0.2">
      <c r="A80" s="3">
        <v>79</v>
      </c>
      <c r="B80" s="4" t="s">
        <v>1424</v>
      </c>
      <c r="C80" s="3" t="s">
        <v>7148</v>
      </c>
      <c r="D80" s="3">
        <v>6.71</v>
      </c>
      <c r="E80" s="3">
        <v>1.36</v>
      </c>
      <c r="F80" s="3">
        <v>1534.25</v>
      </c>
    </row>
    <row r="81" spans="1:6" x14ac:dyDescent="0.2">
      <c r="A81" s="3">
        <v>80</v>
      </c>
      <c r="B81" s="4" t="s">
        <v>3212</v>
      </c>
      <c r="C81" s="3" t="s">
        <v>6472</v>
      </c>
      <c r="D81" s="3">
        <v>7.13</v>
      </c>
      <c r="E81" s="3">
        <v>4.24</v>
      </c>
      <c r="F81" s="3">
        <v>1525.27</v>
      </c>
    </row>
    <row r="82" spans="1:6" x14ac:dyDescent="0.2">
      <c r="A82" s="3">
        <v>81</v>
      </c>
      <c r="B82" s="4" t="s">
        <v>218</v>
      </c>
      <c r="C82" s="3" t="s">
        <v>5012</v>
      </c>
      <c r="D82" s="3">
        <v>27.21</v>
      </c>
      <c r="E82" s="3">
        <v>5.55</v>
      </c>
      <c r="F82" s="3">
        <v>1524.27</v>
      </c>
    </row>
    <row r="83" spans="1:6" x14ac:dyDescent="0.2">
      <c r="A83" s="3">
        <v>82</v>
      </c>
      <c r="B83" s="4" t="s">
        <v>1170</v>
      </c>
      <c r="C83" s="3" t="s">
        <v>4629</v>
      </c>
      <c r="D83" s="3">
        <v>6.52</v>
      </c>
      <c r="E83" s="3">
        <v>9.9499999999999993</v>
      </c>
      <c r="F83" s="3">
        <v>1516.99</v>
      </c>
    </row>
    <row r="84" spans="1:6" x14ac:dyDescent="0.2">
      <c r="A84" s="3">
        <v>83</v>
      </c>
      <c r="B84" s="4" t="s">
        <v>2603</v>
      </c>
      <c r="C84" s="3" t="s">
        <v>7614</v>
      </c>
      <c r="D84" s="3">
        <v>45.33</v>
      </c>
      <c r="E84" s="3">
        <v>2.81</v>
      </c>
      <c r="F84" s="3">
        <v>1506.6</v>
      </c>
    </row>
    <row r="85" spans="1:6" x14ac:dyDescent="0.2">
      <c r="A85" s="3">
        <v>84</v>
      </c>
      <c r="B85" s="4" t="s">
        <v>383</v>
      </c>
      <c r="C85" s="3" t="s">
        <v>3934</v>
      </c>
      <c r="D85" s="3">
        <v>19.79</v>
      </c>
      <c r="E85" s="3">
        <v>0.51</v>
      </c>
      <c r="F85" s="3">
        <v>1464.83</v>
      </c>
    </row>
    <row r="86" spans="1:6" x14ac:dyDescent="0.2">
      <c r="A86" s="3">
        <v>85</v>
      </c>
      <c r="B86" s="4" t="s">
        <v>2707</v>
      </c>
      <c r="C86" s="3" t="s">
        <v>4855</v>
      </c>
      <c r="D86" s="3">
        <v>7.9</v>
      </c>
      <c r="E86" s="3">
        <v>-1.1299999999999999</v>
      </c>
      <c r="F86" s="3">
        <v>1448.26</v>
      </c>
    </row>
    <row r="87" spans="1:6" x14ac:dyDescent="0.2">
      <c r="A87" s="3">
        <v>86</v>
      </c>
      <c r="B87" s="4" t="s">
        <v>2275</v>
      </c>
      <c r="C87" s="3" t="s">
        <v>6120</v>
      </c>
      <c r="D87" s="3">
        <v>4.6500000000000004</v>
      </c>
      <c r="E87" s="3">
        <v>-1.48</v>
      </c>
      <c r="F87" s="3">
        <v>1443.43</v>
      </c>
    </row>
    <row r="88" spans="1:6" x14ac:dyDescent="0.2">
      <c r="A88" s="3">
        <v>87</v>
      </c>
      <c r="B88" s="4" t="s">
        <v>541</v>
      </c>
      <c r="C88" s="3" t="s">
        <v>5399</v>
      </c>
      <c r="D88" s="3">
        <v>22.95</v>
      </c>
      <c r="E88" s="3">
        <v>10.02</v>
      </c>
      <c r="F88" s="3">
        <v>1429.29</v>
      </c>
    </row>
    <row r="89" spans="1:6" x14ac:dyDescent="0.2">
      <c r="A89" s="3">
        <v>88</v>
      </c>
      <c r="B89" s="4" t="s">
        <v>1513</v>
      </c>
      <c r="C89" s="3" t="s">
        <v>7100</v>
      </c>
      <c r="D89" s="3">
        <v>5.8</v>
      </c>
      <c r="E89" s="3">
        <v>-0.68</v>
      </c>
      <c r="F89" s="3">
        <v>1398.25</v>
      </c>
    </row>
    <row r="90" spans="1:6" x14ac:dyDescent="0.2">
      <c r="A90" s="3">
        <v>89</v>
      </c>
      <c r="B90" s="4" t="s">
        <v>1214</v>
      </c>
      <c r="C90" s="3" t="s">
        <v>6693</v>
      </c>
      <c r="D90" s="3">
        <v>15.05</v>
      </c>
      <c r="E90" s="3">
        <v>1.07</v>
      </c>
      <c r="F90" s="3">
        <v>1334.52</v>
      </c>
    </row>
    <row r="91" spans="1:6" x14ac:dyDescent="0.2">
      <c r="A91" s="3">
        <v>90</v>
      </c>
      <c r="B91" s="4" t="s">
        <v>3591</v>
      </c>
      <c r="C91" s="3" t="s">
        <v>3584</v>
      </c>
      <c r="D91" s="3">
        <v>5.27</v>
      </c>
      <c r="E91" s="3">
        <v>4.3600000000000003</v>
      </c>
      <c r="F91" s="3">
        <v>1322.9</v>
      </c>
    </row>
    <row r="92" spans="1:6" x14ac:dyDescent="0.2">
      <c r="A92" s="3">
        <v>91</v>
      </c>
      <c r="B92" s="4" t="s">
        <v>231</v>
      </c>
      <c r="C92" s="3" t="s">
        <v>4435</v>
      </c>
      <c r="D92" s="3">
        <v>7.88</v>
      </c>
      <c r="E92" s="3">
        <v>10.06</v>
      </c>
      <c r="F92" s="3">
        <v>1304.23</v>
      </c>
    </row>
    <row r="93" spans="1:6" x14ac:dyDescent="0.2">
      <c r="A93" s="3">
        <v>92</v>
      </c>
      <c r="B93" s="4" t="s">
        <v>336</v>
      </c>
      <c r="C93" s="3" t="s">
        <v>6203</v>
      </c>
      <c r="D93" s="3">
        <v>13.59</v>
      </c>
      <c r="E93" s="3">
        <v>4.1399999999999997</v>
      </c>
      <c r="F93" s="3">
        <v>1291.44</v>
      </c>
    </row>
    <row r="94" spans="1:6" x14ac:dyDescent="0.2">
      <c r="A94" s="3">
        <v>93</v>
      </c>
      <c r="B94" s="4" t="s">
        <v>182</v>
      </c>
      <c r="C94" s="3" t="s">
        <v>6848</v>
      </c>
      <c r="D94" s="3">
        <v>48.05</v>
      </c>
      <c r="E94" s="3">
        <v>0</v>
      </c>
      <c r="F94" s="3">
        <v>1270.29</v>
      </c>
    </row>
    <row r="95" spans="1:6" x14ac:dyDescent="0.2">
      <c r="A95" s="3">
        <v>94</v>
      </c>
      <c r="B95" s="4" t="s">
        <v>2205</v>
      </c>
      <c r="C95" s="3" t="s">
        <v>5854</v>
      </c>
      <c r="D95" s="3">
        <v>1.88</v>
      </c>
      <c r="E95" s="3">
        <v>9.94</v>
      </c>
      <c r="F95" s="3">
        <v>1252.23</v>
      </c>
    </row>
    <row r="96" spans="1:6" x14ac:dyDescent="0.2">
      <c r="A96" s="3">
        <v>95</v>
      </c>
      <c r="B96" s="4" t="s">
        <v>1906</v>
      </c>
      <c r="C96" s="3" t="s">
        <v>7681</v>
      </c>
      <c r="D96" s="3">
        <v>15.05</v>
      </c>
      <c r="E96" s="3">
        <v>2.2400000000000002</v>
      </c>
      <c r="F96" s="3">
        <v>1244.5</v>
      </c>
    </row>
    <row r="97" spans="1:6" x14ac:dyDescent="0.2">
      <c r="A97" s="3">
        <v>96</v>
      </c>
      <c r="B97" s="4" t="s">
        <v>6947</v>
      </c>
      <c r="C97" s="3" t="s">
        <v>6948</v>
      </c>
      <c r="D97" s="3">
        <v>2.7</v>
      </c>
      <c r="E97" s="3">
        <v>-0.37</v>
      </c>
      <c r="F97" s="3">
        <v>1224.6099999999999</v>
      </c>
    </row>
    <row r="98" spans="1:6" x14ac:dyDescent="0.2">
      <c r="A98" s="3">
        <v>97</v>
      </c>
      <c r="B98" s="4" t="s">
        <v>583</v>
      </c>
      <c r="C98" s="3" t="s">
        <v>4578</v>
      </c>
      <c r="D98" s="3">
        <v>12.19</v>
      </c>
      <c r="E98" s="3">
        <v>10.02</v>
      </c>
      <c r="F98" s="3">
        <v>1197.49</v>
      </c>
    </row>
    <row r="99" spans="1:6" x14ac:dyDescent="0.2">
      <c r="A99" s="3">
        <v>98</v>
      </c>
      <c r="B99" s="4" t="s">
        <v>2650</v>
      </c>
      <c r="C99" s="3" t="s">
        <v>6476</v>
      </c>
      <c r="D99" s="3">
        <v>8.1300000000000008</v>
      </c>
      <c r="E99" s="3">
        <v>3.57</v>
      </c>
      <c r="F99" s="3">
        <v>1176.58</v>
      </c>
    </row>
    <row r="100" spans="1:6" x14ac:dyDescent="0.2">
      <c r="A100" s="3">
        <v>99</v>
      </c>
      <c r="B100" s="4" t="s">
        <v>1683</v>
      </c>
      <c r="C100" s="3" t="s">
        <v>6558</v>
      </c>
      <c r="D100" s="3">
        <v>26.55</v>
      </c>
      <c r="E100" s="3">
        <v>-0.71</v>
      </c>
      <c r="F100" s="3">
        <v>1154.3599999999999</v>
      </c>
    </row>
    <row r="101" spans="1:6" x14ac:dyDescent="0.2">
      <c r="A101" s="3">
        <v>100</v>
      </c>
      <c r="B101" s="4" t="s">
        <v>1049</v>
      </c>
      <c r="C101" s="3" t="s">
        <v>3922</v>
      </c>
      <c r="D101" s="3">
        <v>5.29</v>
      </c>
      <c r="E101" s="3">
        <v>-0.75</v>
      </c>
      <c r="F101" s="3">
        <v>1117.08</v>
      </c>
    </row>
    <row r="102" spans="1:6" x14ac:dyDescent="0.2">
      <c r="A102" s="3">
        <v>101</v>
      </c>
      <c r="B102" s="4" t="s">
        <v>2975</v>
      </c>
      <c r="C102" s="3" t="s">
        <v>6604</v>
      </c>
      <c r="D102" s="3">
        <v>17.13</v>
      </c>
      <c r="E102" s="3">
        <v>-0.23</v>
      </c>
      <c r="F102" s="3">
        <v>1116.73</v>
      </c>
    </row>
    <row r="103" spans="1:6" x14ac:dyDescent="0.2">
      <c r="A103" s="3">
        <v>102</v>
      </c>
      <c r="B103" s="4" t="s">
        <v>717</v>
      </c>
      <c r="C103" s="3" t="s">
        <v>6582</v>
      </c>
      <c r="D103" s="3">
        <v>37.83</v>
      </c>
      <c r="E103" s="3">
        <v>3.08</v>
      </c>
      <c r="F103" s="3">
        <v>1085.1600000000001</v>
      </c>
    </row>
    <row r="104" spans="1:6" x14ac:dyDescent="0.2">
      <c r="A104" s="3">
        <v>103</v>
      </c>
      <c r="B104" s="4" t="s">
        <v>2871</v>
      </c>
      <c r="C104" s="3" t="s">
        <v>6880</v>
      </c>
      <c r="D104" s="3">
        <v>2.99</v>
      </c>
      <c r="E104" s="3">
        <v>-1.32</v>
      </c>
      <c r="F104" s="3">
        <v>1048.8900000000001</v>
      </c>
    </row>
    <row r="105" spans="1:6" x14ac:dyDescent="0.2">
      <c r="A105" s="3">
        <v>104</v>
      </c>
      <c r="B105" s="4" t="s">
        <v>1719</v>
      </c>
      <c r="C105" s="3" t="s">
        <v>5486</v>
      </c>
      <c r="D105" s="3">
        <v>10.98</v>
      </c>
      <c r="E105" s="3">
        <v>2.4300000000000002</v>
      </c>
      <c r="F105" s="3">
        <v>1031.97</v>
      </c>
    </row>
    <row r="106" spans="1:6" x14ac:dyDescent="0.2">
      <c r="A106" s="3">
        <v>105</v>
      </c>
      <c r="B106" s="4" t="s">
        <v>1862</v>
      </c>
      <c r="C106" s="3" t="s">
        <v>5007</v>
      </c>
      <c r="D106" s="3">
        <v>20.39</v>
      </c>
      <c r="E106" s="3">
        <v>0.99</v>
      </c>
      <c r="F106" s="3">
        <v>1031.28</v>
      </c>
    </row>
    <row r="107" spans="1:6" x14ac:dyDescent="0.2">
      <c r="A107" s="3">
        <v>106</v>
      </c>
      <c r="B107" s="4" t="s">
        <v>2426</v>
      </c>
      <c r="C107" s="3" t="s">
        <v>7032</v>
      </c>
      <c r="D107" s="3">
        <v>8.43</v>
      </c>
      <c r="E107" s="3">
        <v>-2.2000000000000002</v>
      </c>
      <c r="F107" s="3">
        <v>1023.43</v>
      </c>
    </row>
    <row r="108" spans="1:6" x14ac:dyDescent="0.2">
      <c r="A108" s="3">
        <v>107</v>
      </c>
      <c r="B108" s="4" t="s">
        <v>2726</v>
      </c>
      <c r="C108" s="3" t="s">
        <v>4622</v>
      </c>
      <c r="D108" s="3">
        <v>8.44</v>
      </c>
      <c r="E108" s="3">
        <v>10.039999999999999</v>
      </c>
      <c r="F108" s="3">
        <v>1016.14</v>
      </c>
    </row>
    <row r="109" spans="1:6" x14ac:dyDescent="0.2">
      <c r="A109" s="3">
        <v>108</v>
      </c>
      <c r="B109" s="4" t="s">
        <v>3192</v>
      </c>
      <c r="C109" s="3" t="s">
        <v>3795</v>
      </c>
      <c r="D109" s="3">
        <v>5.59</v>
      </c>
      <c r="E109" s="3">
        <v>-1.06</v>
      </c>
      <c r="F109" s="3">
        <v>1001.37</v>
      </c>
    </row>
    <row r="110" spans="1:6" x14ac:dyDescent="0.2">
      <c r="A110" s="3">
        <v>109</v>
      </c>
      <c r="B110" s="4" t="s">
        <v>82</v>
      </c>
      <c r="C110" s="3" t="s">
        <v>4942</v>
      </c>
      <c r="D110" s="3">
        <v>5.45</v>
      </c>
      <c r="E110" s="3">
        <v>4.01</v>
      </c>
      <c r="F110" s="3">
        <v>997.77</v>
      </c>
    </row>
    <row r="111" spans="1:6" x14ac:dyDescent="0.2">
      <c r="A111" s="3">
        <v>110</v>
      </c>
      <c r="B111" s="4" t="s">
        <v>1450</v>
      </c>
      <c r="C111" s="3" t="s">
        <v>6140</v>
      </c>
      <c r="D111" s="3">
        <v>11.85</v>
      </c>
      <c r="E111" s="3">
        <v>1.2</v>
      </c>
      <c r="F111" s="3">
        <v>994.81</v>
      </c>
    </row>
    <row r="112" spans="1:6" x14ac:dyDescent="0.2">
      <c r="A112" s="3">
        <v>111</v>
      </c>
      <c r="B112" s="4" t="s">
        <v>2346</v>
      </c>
      <c r="C112" s="3" t="s">
        <v>5867</v>
      </c>
      <c r="D112" s="3">
        <v>6.26</v>
      </c>
      <c r="E112" s="3">
        <v>2.96</v>
      </c>
      <c r="F112" s="3">
        <v>981.94</v>
      </c>
    </row>
    <row r="113" spans="1:6" x14ac:dyDescent="0.2">
      <c r="A113" s="3">
        <v>112</v>
      </c>
      <c r="B113" s="4" t="s">
        <v>528</v>
      </c>
      <c r="C113" s="3" t="s">
        <v>4620</v>
      </c>
      <c r="D113" s="3">
        <v>9.75</v>
      </c>
      <c r="E113" s="3">
        <v>5.63</v>
      </c>
      <c r="F113" s="3">
        <v>979.66</v>
      </c>
    </row>
    <row r="114" spans="1:6" x14ac:dyDescent="0.2">
      <c r="A114" s="3">
        <v>113</v>
      </c>
      <c r="B114" s="4" t="s">
        <v>3075</v>
      </c>
      <c r="C114" s="3" t="s">
        <v>4525</v>
      </c>
      <c r="D114" s="3">
        <v>12.6</v>
      </c>
      <c r="E114" s="3">
        <v>0.48</v>
      </c>
      <c r="F114" s="3">
        <v>969.62</v>
      </c>
    </row>
    <row r="115" spans="1:6" x14ac:dyDescent="0.2">
      <c r="A115" s="3">
        <v>114</v>
      </c>
      <c r="B115" s="4" t="s">
        <v>2158</v>
      </c>
      <c r="C115" s="3" t="s">
        <v>6525</v>
      </c>
      <c r="D115" s="3">
        <v>24.74</v>
      </c>
      <c r="E115" s="3">
        <v>1.48</v>
      </c>
      <c r="F115" s="3">
        <v>953.29</v>
      </c>
    </row>
    <row r="116" spans="1:6" x14ac:dyDescent="0.2">
      <c r="A116" s="3">
        <v>115</v>
      </c>
      <c r="B116" s="4" t="s">
        <v>2991</v>
      </c>
      <c r="C116" s="3" t="s">
        <v>3862</v>
      </c>
      <c r="D116" s="3">
        <v>15.95</v>
      </c>
      <c r="E116" s="3">
        <v>-0.25</v>
      </c>
      <c r="F116" s="3">
        <v>949.92</v>
      </c>
    </row>
    <row r="117" spans="1:6" x14ac:dyDescent="0.2">
      <c r="A117" s="3">
        <v>116</v>
      </c>
      <c r="B117" s="4" t="s">
        <v>1973</v>
      </c>
      <c r="C117" s="3" t="s">
        <v>6393</v>
      </c>
      <c r="D117" s="3">
        <v>6.76</v>
      </c>
      <c r="E117" s="3">
        <v>3.21</v>
      </c>
      <c r="F117" s="3">
        <v>946.05</v>
      </c>
    </row>
    <row r="118" spans="1:6" x14ac:dyDescent="0.2">
      <c r="A118" s="3">
        <v>117</v>
      </c>
      <c r="B118" s="4" t="s">
        <v>2779</v>
      </c>
      <c r="C118" s="3" t="s">
        <v>6165</v>
      </c>
      <c r="D118" s="3">
        <v>3.98</v>
      </c>
      <c r="E118" s="3">
        <v>2.31</v>
      </c>
      <c r="F118" s="3">
        <v>924.24</v>
      </c>
    </row>
    <row r="119" spans="1:6" x14ac:dyDescent="0.2">
      <c r="A119" s="3">
        <v>118</v>
      </c>
      <c r="B119" s="4" t="s">
        <v>431</v>
      </c>
      <c r="C119" s="3" t="s">
        <v>7046</v>
      </c>
      <c r="D119" s="3">
        <v>38.65</v>
      </c>
      <c r="E119" s="3">
        <v>0.26</v>
      </c>
      <c r="F119" s="3">
        <v>917.74</v>
      </c>
    </row>
    <row r="120" spans="1:6" x14ac:dyDescent="0.2">
      <c r="A120" s="3">
        <v>119</v>
      </c>
      <c r="B120" s="4" t="s">
        <v>1259</v>
      </c>
      <c r="C120" s="3" t="s">
        <v>7189</v>
      </c>
      <c r="D120" s="3">
        <v>3.94</v>
      </c>
      <c r="E120" s="3">
        <v>-0.51</v>
      </c>
      <c r="F120" s="3">
        <v>904.23</v>
      </c>
    </row>
    <row r="121" spans="1:6" x14ac:dyDescent="0.2">
      <c r="A121" s="3">
        <v>120</v>
      </c>
      <c r="B121" s="4" t="s">
        <v>3369</v>
      </c>
      <c r="C121" s="3" t="s">
        <v>5664</v>
      </c>
      <c r="D121" s="3">
        <v>8.61</v>
      </c>
      <c r="E121" s="3">
        <v>3.36</v>
      </c>
      <c r="F121" s="3">
        <v>896.05</v>
      </c>
    </row>
    <row r="122" spans="1:6" x14ac:dyDescent="0.2">
      <c r="A122" s="3">
        <v>121</v>
      </c>
      <c r="B122" s="4" t="s">
        <v>1748</v>
      </c>
      <c r="C122" s="3" t="s">
        <v>7116</v>
      </c>
      <c r="D122" s="3">
        <v>6.29</v>
      </c>
      <c r="E122" s="3">
        <v>0.16</v>
      </c>
      <c r="F122" s="3">
        <v>869.57</v>
      </c>
    </row>
    <row r="123" spans="1:6" x14ac:dyDescent="0.2">
      <c r="A123" s="3">
        <v>122</v>
      </c>
      <c r="B123" s="4" t="s">
        <v>114</v>
      </c>
      <c r="C123" s="3" t="s">
        <v>6923</v>
      </c>
      <c r="D123" s="3">
        <v>72.48</v>
      </c>
      <c r="E123" s="3">
        <v>-0.3</v>
      </c>
      <c r="F123" s="3">
        <v>866.75</v>
      </c>
    </row>
    <row r="124" spans="1:6" x14ac:dyDescent="0.2">
      <c r="A124" s="3">
        <v>123</v>
      </c>
      <c r="B124" s="4" t="s">
        <v>1034</v>
      </c>
      <c r="C124" s="3" t="s">
        <v>7277</v>
      </c>
      <c r="D124" s="3">
        <v>24.3</v>
      </c>
      <c r="E124" s="3">
        <v>-1.1399999999999999</v>
      </c>
      <c r="F124" s="3">
        <v>854.33</v>
      </c>
    </row>
    <row r="125" spans="1:6" x14ac:dyDescent="0.2">
      <c r="A125" s="3">
        <v>124</v>
      </c>
      <c r="B125" s="4" t="s">
        <v>2543</v>
      </c>
      <c r="C125" s="3" t="s">
        <v>3558</v>
      </c>
      <c r="D125" s="3">
        <v>11.19</v>
      </c>
      <c r="E125" s="3">
        <v>0.45</v>
      </c>
      <c r="F125" s="3">
        <v>853.89</v>
      </c>
    </row>
    <row r="126" spans="1:6" x14ac:dyDescent="0.2">
      <c r="A126" s="3">
        <v>125</v>
      </c>
      <c r="B126" s="4" t="s">
        <v>3292</v>
      </c>
      <c r="C126" s="3" t="s">
        <v>4838</v>
      </c>
      <c r="D126" s="3">
        <v>12.3</v>
      </c>
      <c r="E126" s="3">
        <v>2.59</v>
      </c>
      <c r="F126" s="3">
        <v>852.86</v>
      </c>
    </row>
    <row r="127" spans="1:6" x14ac:dyDescent="0.2">
      <c r="A127" s="3">
        <v>126</v>
      </c>
      <c r="B127" s="4" t="s">
        <v>2918</v>
      </c>
      <c r="C127" s="3" t="s">
        <v>6167</v>
      </c>
      <c r="D127" s="3">
        <v>5.56</v>
      </c>
      <c r="E127" s="3">
        <v>1.83</v>
      </c>
      <c r="F127" s="3">
        <v>849.55</v>
      </c>
    </row>
    <row r="128" spans="1:6" x14ac:dyDescent="0.2">
      <c r="A128" s="3">
        <v>127</v>
      </c>
      <c r="B128" s="4" t="s">
        <v>609</v>
      </c>
      <c r="C128" s="3" t="s">
        <v>6172</v>
      </c>
      <c r="D128" s="3">
        <v>28.12</v>
      </c>
      <c r="E128" s="3">
        <v>0.97</v>
      </c>
      <c r="F128" s="3">
        <v>848.64</v>
      </c>
    </row>
    <row r="129" spans="1:6" x14ac:dyDescent="0.2">
      <c r="A129" s="3">
        <v>128</v>
      </c>
      <c r="B129" s="4" t="s">
        <v>1524</v>
      </c>
      <c r="C129" s="3" t="s">
        <v>4471</v>
      </c>
      <c r="D129" s="3">
        <v>23</v>
      </c>
      <c r="E129" s="3">
        <v>4.3600000000000003</v>
      </c>
      <c r="F129" s="3">
        <v>845.76</v>
      </c>
    </row>
    <row r="130" spans="1:6" x14ac:dyDescent="0.2">
      <c r="A130" s="3">
        <v>129</v>
      </c>
      <c r="B130" s="4" t="s">
        <v>1627</v>
      </c>
      <c r="C130" s="3" t="s">
        <v>6452</v>
      </c>
      <c r="D130" s="3">
        <v>15.1</v>
      </c>
      <c r="E130" s="3">
        <v>0.47</v>
      </c>
      <c r="F130" s="3">
        <v>832.23</v>
      </c>
    </row>
    <row r="131" spans="1:6" x14ac:dyDescent="0.2">
      <c r="A131" s="3">
        <v>130</v>
      </c>
      <c r="B131" s="4" t="s">
        <v>1694</v>
      </c>
      <c r="C131" s="3" t="s">
        <v>6539</v>
      </c>
      <c r="D131" s="3">
        <v>5.22</v>
      </c>
      <c r="E131" s="3">
        <v>0.77</v>
      </c>
      <c r="F131" s="3">
        <v>820.89</v>
      </c>
    </row>
    <row r="132" spans="1:6" x14ac:dyDescent="0.2">
      <c r="A132" s="3">
        <v>131</v>
      </c>
      <c r="B132" s="4" t="s">
        <v>772</v>
      </c>
      <c r="C132" s="3" t="s">
        <v>6516</v>
      </c>
      <c r="D132" s="3">
        <v>13</v>
      </c>
      <c r="E132" s="3">
        <v>-2.1800000000000002</v>
      </c>
      <c r="F132" s="3">
        <v>816.5</v>
      </c>
    </row>
    <row r="133" spans="1:6" x14ac:dyDescent="0.2">
      <c r="A133" s="3">
        <v>132</v>
      </c>
      <c r="B133" s="4" t="s">
        <v>181</v>
      </c>
      <c r="C133" s="3" t="s">
        <v>6957</v>
      </c>
      <c r="D133" s="3">
        <v>13.36</v>
      </c>
      <c r="E133" s="3">
        <v>2.85</v>
      </c>
      <c r="F133" s="3">
        <v>799.27</v>
      </c>
    </row>
    <row r="134" spans="1:6" x14ac:dyDescent="0.2">
      <c r="A134" s="3">
        <v>133</v>
      </c>
      <c r="B134" s="4" t="s">
        <v>249</v>
      </c>
      <c r="C134" s="3" t="s">
        <v>4185</v>
      </c>
      <c r="D134" s="3">
        <v>82.71</v>
      </c>
      <c r="E134" s="3">
        <v>7.46</v>
      </c>
      <c r="F134" s="3">
        <v>793.6</v>
      </c>
    </row>
    <row r="135" spans="1:6" x14ac:dyDescent="0.2">
      <c r="A135" s="3">
        <v>134</v>
      </c>
      <c r="B135" s="4" t="s">
        <v>1568</v>
      </c>
      <c r="C135" s="3" t="s">
        <v>6928</v>
      </c>
      <c r="D135" s="3">
        <v>11.05</v>
      </c>
      <c r="E135" s="3">
        <v>-1.34</v>
      </c>
      <c r="F135" s="3">
        <v>790.01</v>
      </c>
    </row>
    <row r="136" spans="1:6" x14ac:dyDescent="0.2">
      <c r="A136" s="3">
        <v>135</v>
      </c>
      <c r="B136" s="4" t="s">
        <v>1116</v>
      </c>
      <c r="C136" s="3" t="s">
        <v>6310</v>
      </c>
      <c r="D136" s="3">
        <v>6.47</v>
      </c>
      <c r="E136" s="3">
        <v>-1.52</v>
      </c>
      <c r="F136" s="3">
        <v>785.69</v>
      </c>
    </row>
    <row r="137" spans="1:6" x14ac:dyDescent="0.2">
      <c r="A137" s="3">
        <v>136</v>
      </c>
      <c r="B137" s="4" t="s">
        <v>2733</v>
      </c>
      <c r="C137" s="3" t="s">
        <v>6970</v>
      </c>
      <c r="D137" s="3">
        <v>18.88</v>
      </c>
      <c r="E137" s="3">
        <v>-1.1000000000000001</v>
      </c>
      <c r="F137" s="3">
        <v>779.6</v>
      </c>
    </row>
    <row r="138" spans="1:6" x14ac:dyDescent="0.2">
      <c r="A138" s="3">
        <v>137</v>
      </c>
      <c r="B138" s="4" t="s">
        <v>2108</v>
      </c>
      <c r="C138" s="3" t="s">
        <v>5919</v>
      </c>
      <c r="D138" s="3">
        <v>15.89</v>
      </c>
      <c r="E138" s="3">
        <v>3.92</v>
      </c>
      <c r="F138" s="3">
        <v>776.6</v>
      </c>
    </row>
    <row r="139" spans="1:6" x14ac:dyDescent="0.2">
      <c r="A139" s="3">
        <v>138</v>
      </c>
      <c r="B139" s="4" t="s">
        <v>3044</v>
      </c>
      <c r="C139" s="3" t="s">
        <v>4035</v>
      </c>
      <c r="D139" s="3">
        <v>4.2300000000000004</v>
      </c>
      <c r="E139" s="3">
        <v>0.71</v>
      </c>
      <c r="F139" s="3">
        <v>774.88</v>
      </c>
    </row>
    <row r="140" spans="1:6" x14ac:dyDescent="0.2">
      <c r="A140" s="3">
        <v>139</v>
      </c>
      <c r="B140" s="4" t="s">
        <v>1696</v>
      </c>
      <c r="C140" s="3" t="s">
        <v>7215</v>
      </c>
      <c r="D140" s="3">
        <v>22.07</v>
      </c>
      <c r="E140" s="3">
        <v>-0.81</v>
      </c>
      <c r="F140" s="3">
        <v>771.92</v>
      </c>
    </row>
    <row r="141" spans="1:6" x14ac:dyDescent="0.2">
      <c r="A141" s="3">
        <v>140</v>
      </c>
      <c r="B141" s="4" t="s">
        <v>2155</v>
      </c>
      <c r="C141" s="3" t="s">
        <v>5238</v>
      </c>
      <c r="D141" s="3">
        <v>17.7</v>
      </c>
      <c r="E141" s="3">
        <v>-1.01</v>
      </c>
      <c r="F141" s="3">
        <v>756.88</v>
      </c>
    </row>
    <row r="142" spans="1:6" x14ac:dyDescent="0.2">
      <c r="A142" s="3">
        <v>141</v>
      </c>
      <c r="B142" s="4" t="s">
        <v>3130</v>
      </c>
      <c r="C142" s="3" t="s">
        <v>6176</v>
      </c>
      <c r="D142" s="3">
        <v>33.770000000000003</v>
      </c>
      <c r="E142" s="3">
        <v>0.93</v>
      </c>
      <c r="F142" s="3">
        <v>752.17</v>
      </c>
    </row>
    <row r="143" spans="1:6" x14ac:dyDescent="0.2">
      <c r="A143" s="3">
        <v>142</v>
      </c>
      <c r="B143" s="4" t="s">
        <v>1837</v>
      </c>
      <c r="C143" s="3" t="s">
        <v>4776</v>
      </c>
      <c r="D143" s="3">
        <v>6.38</v>
      </c>
      <c r="E143" s="3">
        <v>1.75</v>
      </c>
      <c r="F143" s="3">
        <v>747.09</v>
      </c>
    </row>
    <row r="144" spans="1:6" x14ac:dyDescent="0.2">
      <c r="A144" s="3">
        <v>143</v>
      </c>
      <c r="B144" s="4" t="s">
        <v>3174</v>
      </c>
      <c r="C144" s="3" t="s">
        <v>5940</v>
      </c>
      <c r="D144" s="3">
        <v>8.5399999999999991</v>
      </c>
      <c r="E144" s="3">
        <v>1.3</v>
      </c>
      <c r="F144" s="3">
        <v>722.38</v>
      </c>
    </row>
    <row r="145" spans="1:6" x14ac:dyDescent="0.2">
      <c r="A145" s="3">
        <v>144</v>
      </c>
      <c r="B145" s="4" t="s">
        <v>2443</v>
      </c>
      <c r="C145" s="3" t="s">
        <v>6182</v>
      </c>
      <c r="D145" s="3">
        <v>8.0500000000000007</v>
      </c>
      <c r="E145" s="3">
        <v>-0.12</v>
      </c>
      <c r="F145" s="3">
        <v>718.95</v>
      </c>
    </row>
    <row r="146" spans="1:6" x14ac:dyDescent="0.2">
      <c r="A146" s="3">
        <v>145</v>
      </c>
      <c r="B146" s="4" t="s">
        <v>2409</v>
      </c>
      <c r="C146" s="3" t="s">
        <v>6807</v>
      </c>
      <c r="D146" s="3">
        <v>10.92</v>
      </c>
      <c r="E146" s="3">
        <v>0.65</v>
      </c>
      <c r="F146" s="3">
        <v>718.12</v>
      </c>
    </row>
    <row r="147" spans="1:6" x14ac:dyDescent="0.2">
      <c r="A147" s="3">
        <v>146</v>
      </c>
      <c r="B147" s="4" t="s">
        <v>2114</v>
      </c>
      <c r="C147" s="3" t="s">
        <v>4666</v>
      </c>
      <c r="D147" s="3">
        <v>25.38</v>
      </c>
      <c r="E147" s="3">
        <v>1.36</v>
      </c>
      <c r="F147" s="3">
        <v>705.5</v>
      </c>
    </row>
    <row r="148" spans="1:6" x14ac:dyDescent="0.2">
      <c r="A148" s="3">
        <v>147</v>
      </c>
      <c r="B148" s="4" t="s">
        <v>7435</v>
      </c>
      <c r="C148" s="3" t="s">
        <v>7680</v>
      </c>
      <c r="D148" s="3">
        <v>38.340000000000003</v>
      </c>
      <c r="E148" s="3">
        <v>10.01</v>
      </c>
      <c r="F148" s="3">
        <v>695.23</v>
      </c>
    </row>
    <row r="149" spans="1:6" x14ac:dyDescent="0.2">
      <c r="A149" s="3">
        <v>148</v>
      </c>
      <c r="B149" s="4" t="s">
        <v>2561</v>
      </c>
      <c r="C149" s="3" t="s">
        <v>4436</v>
      </c>
      <c r="D149" s="3">
        <v>3</v>
      </c>
      <c r="E149" s="3">
        <v>3.45</v>
      </c>
      <c r="F149" s="3">
        <v>690.17</v>
      </c>
    </row>
    <row r="150" spans="1:6" x14ac:dyDescent="0.2">
      <c r="A150" s="3">
        <v>149</v>
      </c>
      <c r="B150" s="4" t="s">
        <v>689</v>
      </c>
      <c r="C150" s="3" t="s">
        <v>6373</v>
      </c>
      <c r="D150" s="3">
        <v>10.57</v>
      </c>
      <c r="E150" s="3">
        <v>-2.13</v>
      </c>
      <c r="F150" s="3">
        <v>689.1</v>
      </c>
    </row>
    <row r="151" spans="1:6" x14ac:dyDescent="0.2">
      <c r="A151" s="3">
        <v>150</v>
      </c>
      <c r="B151" s="4" t="s">
        <v>2069</v>
      </c>
      <c r="C151" s="3" t="s">
        <v>3579</v>
      </c>
      <c r="D151" s="3">
        <v>6.64</v>
      </c>
      <c r="E151" s="3">
        <v>-0.15</v>
      </c>
      <c r="F151" s="3">
        <v>682.91</v>
      </c>
    </row>
    <row r="152" spans="1:6" x14ac:dyDescent="0.2">
      <c r="A152" s="3">
        <v>151</v>
      </c>
      <c r="B152" s="4" t="s">
        <v>888</v>
      </c>
      <c r="C152" s="3" t="s">
        <v>6074</v>
      </c>
      <c r="D152" s="3">
        <v>24.36</v>
      </c>
      <c r="E152" s="3">
        <v>3.05</v>
      </c>
      <c r="F152" s="3">
        <v>672.26</v>
      </c>
    </row>
    <row r="153" spans="1:6" x14ac:dyDescent="0.2">
      <c r="A153" s="3">
        <v>152</v>
      </c>
      <c r="B153" s="4" t="s">
        <v>524</v>
      </c>
      <c r="C153" s="3" t="s">
        <v>3588</v>
      </c>
      <c r="D153" s="3">
        <v>6.7</v>
      </c>
      <c r="E153" s="3">
        <v>-4.1500000000000004</v>
      </c>
      <c r="F153" s="3">
        <v>663.4</v>
      </c>
    </row>
    <row r="154" spans="1:6" x14ac:dyDescent="0.2">
      <c r="A154" s="3">
        <v>153</v>
      </c>
      <c r="B154" s="4" t="s">
        <v>600</v>
      </c>
      <c r="C154" s="3" t="s">
        <v>6689</v>
      </c>
      <c r="D154" s="3">
        <v>15.19</v>
      </c>
      <c r="E154" s="3">
        <v>-0.46</v>
      </c>
      <c r="F154" s="3">
        <v>660.44</v>
      </c>
    </row>
    <row r="155" spans="1:6" x14ac:dyDescent="0.2">
      <c r="A155" s="3">
        <v>154</v>
      </c>
      <c r="B155" s="4" t="s">
        <v>441</v>
      </c>
      <c r="C155" s="3" t="s">
        <v>3459</v>
      </c>
      <c r="D155" s="3">
        <v>19.989999999999998</v>
      </c>
      <c r="E155" s="3">
        <v>0.3</v>
      </c>
      <c r="F155" s="3">
        <v>653.6</v>
      </c>
    </row>
    <row r="156" spans="1:6" x14ac:dyDescent="0.2">
      <c r="A156" s="3">
        <v>155</v>
      </c>
      <c r="B156" s="4" t="s">
        <v>1609</v>
      </c>
      <c r="C156" s="3" t="s">
        <v>7666</v>
      </c>
      <c r="D156" s="3">
        <v>22.21</v>
      </c>
      <c r="E156" s="3">
        <v>-0.85</v>
      </c>
      <c r="F156" s="3">
        <v>644.27</v>
      </c>
    </row>
    <row r="157" spans="1:6" x14ac:dyDescent="0.2">
      <c r="A157" s="3">
        <v>156</v>
      </c>
      <c r="B157" s="4" t="s">
        <v>1304</v>
      </c>
      <c r="C157" s="3" t="s">
        <v>6181</v>
      </c>
      <c r="D157" s="3">
        <v>44.91</v>
      </c>
      <c r="E157" s="3">
        <v>0.72</v>
      </c>
      <c r="F157" s="3">
        <v>643.74</v>
      </c>
    </row>
    <row r="158" spans="1:6" x14ac:dyDescent="0.2">
      <c r="A158" s="3">
        <v>157</v>
      </c>
      <c r="B158" s="4" t="s">
        <v>1123</v>
      </c>
      <c r="C158" s="3" t="s">
        <v>7021</v>
      </c>
      <c r="D158" s="3">
        <v>6.41</v>
      </c>
      <c r="E158" s="3">
        <v>0.47</v>
      </c>
      <c r="F158" s="3">
        <v>642.30999999999995</v>
      </c>
    </row>
    <row r="159" spans="1:6" x14ac:dyDescent="0.2">
      <c r="A159" s="3">
        <v>158</v>
      </c>
      <c r="B159" s="4" t="s">
        <v>3080</v>
      </c>
      <c r="C159" s="3" t="s">
        <v>5525</v>
      </c>
      <c r="D159" s="3">
        <v>27.98</v>
      </c>
      <c r="E159" s="3">
        <v>-1.82</v>
      </c>
      <c r="F159" s="3">
        <v>637.4</v>
      </c>
    </row>
    <row r="160" spans="1:6" x14ac:dyDescent="0.2">
      <c r="A160" s="3">
        <v>159</v>
      </c>
      <c r="B160" s="4" t="s">
        <v>1692</v>
      </c>
      <c r="C160" s="3" t="s">
        <v>5788</v>
      </c>
      <c r="D160" s="3">
        <v>8.5399999999999991</v>
      </c>
      <c r="E160" s="3">
        <v>-0.93</v>
      </c>
      <c r="F160" s="3">
        <v>635.53</v>
      </c>
    </row>
    <row r="161" spans="1:6" x14ac:dyDescent="0.2">
      <c r="A161" s="3">
        <v>160</v>
      </c>
      <c r="B161" s="4" t="s">
        <v>1470</v>
      </c>
      <c r="C161" s="3" t="s">
        <v>4290</v>
      </c>
      <c r="D161" s="3">
        <v>13.52</v>
      </c>
      <c r="E161" s="3">
        <v>4</v>
      </c>
      <c r="F161" s="3">
        <v>622.64</v>
      </c>
    </row>
    <row r="162" spans="1:6" x14ac:dyDescent="0.2">
      <c r="A162" s="3">
        <v>161</v>
      </c>
      <c r="B162" s="4" t="s">
        <v>4190</v>
      </c>
      <c r="C162" s="3" t="s">
        <v>4191</v>
      </c>
      <c r="D162" s="3">
        <v>4.54</v>
      </c>
      <c r="E162" s="3">
        <v>-2.99</v>
      </c>
      <c r="F162" s="3">
        <v>619.86</v>
      </c>
    </row>
    <row r="163" spans="1:6" x14ac:dyDescent="0.2">
      <c r="A163" s="3">
        <v>162</v>
      </c>
      <c r="B163" s="4" t="s">
        <v>2360</v>
      </c>
      <c r="C163" s="3" t="s">
        <v>7176</v>
      </c>
      <c r="D163" s="3">
        <v>7.83</v>
      </c>
      <c r="E163" s="3">
        <v>-0.25</v>
      </c>
      <c r="F163" s="3">
        <v>618.16</v>
      </c>
    </row>
    <row r="164" spans="1:6" x14ac:dyDescent="0.2">
      <c r="A164" s="3">
        <v>163</v>
      </c>
      <c r="B164" s="4" t="s">
        <v>1037</v>
      </c>
      <c r="C164" s="3" t="s">
        <v>6055</v>
      </c>
      <c r="D164" s="3">
        <v>5.35</v>
      </c>
      <c r="E164" s="3">
        <v>0</v>
      </c>
      <c r="F164" s="3">
        <v>614.89</v>
      </c>
    </row>
    <row r="165" spans="1:6" x14ac:dyDescent="0.2">
      <c r="A165" s="3">
        <v>164</v>
      </c>
      <c r="B165" s="4" t="s">
        <v>22</v>
      </c>
      <c r="C165" s="3" t="s">
        <v>3990</v>
      </c>
      <c r="D165" s="3">
        <v>15.7</v>
      </c>
      <c r="E165" s="3">
        <v>-2.2400000000000002</v>
      </c>
      <c r="F165" s="3">
        <v>607.23</v>
      </c>
    </row>
    <row r="166" spans="1:6" x14ac:dyDescent="0.2">
      <c r="A166" s="3">
        <v>165</v>
      </c>
      <c r="B166" s="4" t="s">
        <v>1173</v>
      </c>
      <c r="C166" s="3" t="s">
        <v>5395</v>
      </c>
      <c r="D166" s="3">
        <v>2.82</v>
      </c>
      <c r="E166" s="3">
        <v>1.44</v>
      </c>
      <c r="F166" s="3">
        <v>599.14</v>
      </c>
    </row>
    <row r="167" spans="1:6" x14ac:dyDescent="0.2">
      <c r="A167" s="3">
        <v>166</v>
      </c>
      <c r="B167" s="4" t="s">
        <v>1456</v>
      </c>
      <c r="C167" s="3" t="s">
        <v>4677</v>
      </c>
      <c r="D167" s="3">
        <v>4.51</v>
      </c>
      <c r="E167" s="3">
        <v>-0.66</v>
      </c>
      <c r="F167" s="3">
        <v>594.86</v>
      </c>
    </row>
    <row r="168" spans="1:6" x14ac:dyDescent="0.2">
      <c r="A168" s="3">
        <v>167</v>
      </c>
      <c r="B168" s="4" t="s">
        <v>3328</v>
      </c>
      <c r="C168" s="3" t="s">
        <v>6927</v>
      </c>
      <c r="D168" s="3">
        <v>22.46</v>
      </c>
      <c r="E168" s="3">
        <v>1.63</v>
      </c>
      <c r="F168" s="3">
        <v>589.15</v>
      </c>
    </row>
    <row r="169" spans="1:6" x14ac:dyDescent="0.2">
      <c r="A169" s="3">
        <v>168</v>
      </c>
      <c r="B169" s="4" t="s">
        <v>2630</v>
      </c>
      <c r="C169" s="3" t="s">
        <v>4253</v>
      </c>
      <c r="D169" s="3">
        <v>14.9</v>
      </c>
      <c r="E169" s="3">
        <v>3.76</v>
      </c>
      <c r="F169" s="3">
        <v>578.23</v>
      </c>
    </row>
    <row r="170" spans="1:6" x14ac:dyDescent="0.2">
      <c r="A170" s="3">
        <v>169</v>
      </c>
      <c r="B170" s="4" t="s">
        <v>1495</v>
      </c>
      <c r="C170" s="3" t="s">
        <v>3967</v>
      </c>
      <c r="D170" s="3">
        <v>8.82</v>
      </c>
      <c r="E170" s="3">
        <v>1.1499999999999999</v>
      </c>
      <c r="F170" s="3">
        <v>564.05999999999995</v>
      </c>
    </row>
    <row r="171" spans="1:6" x14ac:dyDescent="0.2">
      <c r="A171" s="3">
        <v>170</v>
      </c>
      <c r="B171" s="4" t="s">
        <v>6563</v>
      </c>
      <c r="C171" s="3" t="s">
        <v>6564</v>
      </c>
      <c r="D171" s="3">
        <v>8.06</v>
      </c>
      <c r="E171" s="3">
        <v>0.5</v>
      </c>
      <c r="F171" s="3">
        <v>559.78</v>
      </c>
    </row>
    <row r="172" spans="1:6" x14ac:dyDescent="0.2">
      <c r="A172" s="3">
        <v>171</v>
      </c>
      <c r="B172" s="4" t="s">
        <v>3138</v>
      </c>
      <c r="C172" s="3" t="s">
        <v>6646</v>
      </c>
      <c r="D172" s="3">
        <v>6.33</v>
      </c>
      <c r="E172" s="3">
        <v>-0.16</v>
      </c>
      <c r="F172" s="3">
        <v>557.69000000000005</v>
      </c>
    </row>
    <row r="173" spans="1:6" x14ac:dyDescent="0.2">
      <c r="A173" s="3">
        <v>172</v>
      </c>
      <c r="B173" s="4" t="s">
        <v>1942</v>
      </c>
      <c r="C173" s="3" t="s">
        <v>5124</v>
      </c>
      <c r="D173" s="3">
        <v>11.5</v>
      </c>
      <c r="E173" s="3">
        <v>1.77</v>
      </c>
      <c r="F173" s="3">
        <v>556.20000000000005</v>
      </c>
    </row>
    <row r="174" spans="1:6" x14ac:dyDescent="0.2">
      <c r="A174" s="3">
        <v>173</v>
      </c>
      <c r="B174" s="4" t="s">
        <v>568</v>
      </c>
      <c r="C174" s="3" t="s">
        <v>4566</v>
      </c>
      <c r="D174" s="3">
        <v>53</v>
      </c>
      <c r="E174" s="3">
        <v>1.59</v>
      </c>
      <c r="F174" s="3">
        <v>533.14</v>
      </c>
    </row>
    <row r="175" spans="1:6" x14ac:dyDescent="0.2">
      <c r="A175" s="3">
        <v>174</v>
      </c>
      <c r="B175" s="4" t="s">
        <v>760</v>
      </c>
      <c r="C175" s="3" t="s">
        <v>4542</v>
      </c>
      <c r="D175" s="3">
        <v>29.4</v>
      </c>
      <c r="E175" s="3">
        <v>0.62</v>
      </c>
      <c r="F175" s="3">
        <v>530.71</v>
      </c>
    </row>
    <row r="176" spans="1:6" x14ac:dyDescent="0.2">
      <c r="A176" s="3">
        <v>175</v>
      </c>
      <c r="B176" s="4" t="s">
        <v>2028</v>
      </c>
      <c r="C176" s="3" t="s">
        <v>7631</v>
      </c>
      <c r="D176" s="3">
        <v>4.2</v>
      </c>
      <c r="E176" s="3">
        <v>3.7</v>
      </c>
      <c r="F176" s="3">
        <v>528.67999999999995</v>
      </c>
    </row>
    <row r="177" spans="1:6" x14ac:dyDescent="0.2">
      <c r="A177" s="3">
        <v>176</v>
      </c>
      <c r="B177" s="4" t="s">
        <v>1405</v>
      </c>
      <c r="C177" s="3" t="s">
        <v>5849</v>
      </c>
      <c r="D177" s="3">
        <v>17.47</v>
      </c>
      <c r="E177" s="3">
        <v>0.57999999999999996</v>
      </c>
      <c r="F177" s="3">
        <v>524.97</v>
      </c>
    </row>
    <row r="178" spans="1:6" x14ac:dyDescent="0.2">
      <c r="A178" s="3">
        <v>177</v>
      </c>
      <c r="B178" s="4" t="s">
        <v>2649</v>
      </c>
      <c r="C178" s="3" t="s">
        <v>5060</v>
      </c>
      <c r="D178" s="3">
        <v>12.83</v>
      </c>
      <c r="E178" s="3">
        <v>-1</v>
      </c>
      <c r="F178" s="3">
        <v>503.44</v>
      </c>
    </row>
    <row r="179" spans="1:6" x14ac:dyDescent="0.2">
      <c r="A179" s="3">
        <v>178</v>
      </c>
      <c r="B179" s="4" t="s">
        <v>1819</v>
      </c>
      <c r="C179" s="3" t="s">
        <v>7106</v>
      </c>
      <c r="D179" s="3">
        <v>2.4500000000000002</v>
      </c>
      <c r="E179" s="3">
        <v>0.82</v>
      </c>
      <c r="F179" s="3">
        <v>500.66</v>
      </c>
    </row>
    <row r="180" spans="1:6" x14ac:dyDescent="0.2">
      <c r="A180" s="3">
        <v>179</v>
      </c>
      <c r="B180" s="4" t="s">
        <v>2945</v>
      </c>
      <c r="C180" s="3" t="s">
        <v>4684</v>
      </c>
      <c r="D180" s="3">
        <v>10.78</v>
      </c>
      <c r="E180" s="3">
        <v>3.75</v>
      </c>
      <c r="F180" s="3">
        <v>498.92</v>
      </c>
    </row>
    <row r="181" spans="1:6" x14ac:dyDescent="0.2">
      <c r="A181" s="3">
        <v>180</v>
      </c>
      <c r="B181" s="4" t="s">
        <v>7476</v>
      </c>
      <c r="C181" s="3" t="s">
        <v>7477</v>
      </c>
      <c r="D181" s="3">
        <v>77.569999999999993</v>
      </c>
      <c r="E181" s="3">
        <v>-0.33</v>
      </c>
      <c r="F181" s="3">
        <v>497.97</v>
      </c>
    </row>
    <row r="182" spans="1:6" x14ac:dyDescent="0.2">
      <c r="A182" s="3">
        <v>181</v>
      </c>
      <c r="B182" s="4" t="s">
        <v>17</v>
      </c>
      <c r="C182" s="3" t="s">
        <v>5754</v>
      </c>
      <c r="D182" s="3">
        <v>20.64</v>
      </c>
      <c r="E182" s="3">
        <v>0.78</v>
      </c>
      <c r="F182" s="3">
        <v>495.16</v>
      </c>
    </row>
    <row r="183" spans="1:6" x14ac:dyDescent="0.2">
      <c r="A183" s="3">
        <v>182</v>
      </c>
      <c r="B183" s="4" t="s">
        <v>716</v>
      </c>
      <c r="C183" s="3" t="s">
        <v>7679</v>
      </c>
      <c r="D183" s="3">
        <v>23</v>
      </c>
      <c r="E183" s="3">
        <v>3.65</v>
      </c>
      <c r="F183" s="3">
        <v>488.97</v>
      </c>
    </row>
    <row r="184" spans="1:6" x14ac:dyDescent="0.2">
      <c r="A184" s="3">
        <v>183</v>
      </c>
      <c r="B184" s="4" t="s">
        <v>4240</v>
      </c>
      <c r="C184" s="3" t="s">
        <v>4241</v>
      </c>
      <c r="D184" s="3">
        <v>30.96</v>
      </c>
      <c r="E184" s="3">
        <v>-1.24</v>
      </c>
      <c r="F184" s="3">
        <v>486.92</v>
      </c>
    </row>
    <row r="185" spans="1:6" x14ac:dyDescent="0.2">
      <c r="A185" s="3">
        <v>184</v>
      </c>
      <c r="B185" s="4" t="s">
        <v>6425</v>
      </c>
      <c r="C185" s="3" t="s">
        <v>6426</v>
      </c>
      <c r="D185" s="3">
        <v>5.08</v>
      </c>
      <c r="E185" s="3">
        <v>-1.74</v>
      </c>
      <c r="F185" s="3">
        <v>485.16</v>
      </c>
    </row>
    <row r="186" spans="1:6" x14ac:dyDescent="0.2">
      <c r="A186" s="3">
        <v>185</v>
      </c>
      <c r="B186" s="4" t="s">
        <v>2489</v>
      </c>
      <c r="C186" s="3" t="s">
        <v>5982</v>
      </c>
      <c r="D186" s="3">
        <v>3.63</v>
      </c>
      <c r="E186" s="3">
        <v>-1.36</v>
      </c>
      <c r="F186" s="3">
        <v>482.63</v>
      </c>
    </row>
    <row r="187" spans="1:6" x14ac:dyDescent="0.2">
      <c r="A187" s="3">
        <v>186</v>
      </c>
      <c r="B187" s="4" t="s">
        <v>2888</v>
      </c>
      <c r="C187" s="3" t="s">
        <v>3554</v>
      </c>
      <c r="D187" s="3">
        <v>7.12</v>
      </c>
      <c r="E187" s="3">
        <v>-0.7</v>
      </c>
      <c r="F187" s="3">
        <v>480.13</v>
      </c>
    </row>
    <row r="188" spans="1:6" x14ac:dyDescent="0.2">
      <c r="A188" s="3">
        <v>187</v>
      </c>
      <c r="B188" s="4" t="s">
        <v>3391</v>
      </c>
      <c r="C188" s="3" t="s">
        <v>6700</v>
      </c>
      <c r="D188" s="3">
        <v>6.27</v>
      </c>
      <c r="E188" s="3">
        <v>1.1299999999999999</v>
      </c>
      <c r="F188" s="3">
        <v>478.9</v>
      </c>
    </row>
    <row r="189" spans="1:6" x14ac:dyDescent="0.2">
      <c r="A189" s="3">
        <v>188</v>
      </c>
      <c r="B189" s="4" t="s">
        <v>3236</v>
      </c>
      <c r="C189" s="3" t="s">
        <v>3531</v>
      </c>
      <c r="D189" s="3">
        <v>11.56</v>
      </c>
      <c r="E189" s="3">
        <v>-1.62</v>
      </c>
      <c r="F189" s="3">
        <v>478.72</v>
      </c>
    </row>
    <row r="190" spans="1:6" x14ac:dyDescent="0.2">
      <c r="A190" s="3">
        <v>189</v>
      </c>
      <c r="B190" s="4" t="s">
        <v>2408</v>
      </c>
      <c r="C190" s="3" t="s">
        <v>3891</v>
      </c>
      <c r="D190" s="3">
        <v>15.92</v>
      </c>
      <c r="E190" s="3">
        <v>-0.81</v>
      </c>
      <c r="F190" s="3">
        <v>473.58</v>
      </c>
    </row>
    <row r="191" spans="1:6" x14ac:dyDescent="0.2">
      <c r="A191" s="3">
        <v>190</v>
      </c>
      <c r="B191" s="4" t="s">
        <v>19</v>
      </c>
      <c r="C191" s="3" t="s">
        <v>3492</v>
      </c>
      <c r="D191" s="3">
        <v>13.75</v>
      </c>
      <c r="E191" s="3">
        <v>0.66</v>
      </c>
      <c r="F191" s="3">
        <v>449.58</v>
      </c>
    </row>
    <row r="192" spans="1:6" x14ac:dyDescent="0.2">
      <c r="A192" s="3">
        <v>191</v>
      </c>
      <c r="B192" s="4" t="s">
        <v>1018</v>
      </c>
      <c r="C192" s="3" t="s">
        <v>6608</v>
      </c>
      <c r="D192" s="3">
        <v>6.43</v>
      </c>
      <c r="E192" s="3">
        <v>-0.31</v>
      </c>
      <c r="F192" s="3">
        <v>448.92</v>
      </c>
    </row>
    <row r="193" spans="1:6" x14ac:dyDescent="0.2">
      <c r="A193" s="3">
        <v>192</v>
      </c>
      <c r="B193" s="4" t="s">
        <v>507</v>
      </c>
      <c r="C193" s="3" t="s">
        <v>7238</v>
      </c>
      <c r="D193" s="3">
        <v>8.0399999999999991</v>
      </c>
      <c r="E193" s="3">
        <v>-0.5</v>
      </c>
      <c r="F193" s="3">
        <v>445.03</v>
      </c>
    </row>
    <row r="194" spans="1:6" x14ac:dyDescent="0.2">
      <c r="A194" s="3">
        <v>193</v>
      </c>
      <c r="B194" s="4" t="s">
        <v>2283</v>
      </c>
      <c r="C194" s="3" t="s">
        <v>6722</v>
      </c>
      <c r="D194" s="3">
        <v>40.25</v>
      </c>
      <c r="E194" s="3">
        <v>1.18</v>
      </c>
      <c r="F194" s="3">
        <v>439.74</v>
      </c>
    </row>
    <row r="195" spans="1:6" x14ac:dyDescent="0.2">
      <c r="A195" s="3">
        <v>194</v>
      </c>
      <c r="B195" s="4" t="s">
        <v>1515</v>
      </c>
      <c r="C195" s="3" t="s">
        <v>5606</v>
      </c>
      <c r="D195" s="3">
        <v>4.55</v>
      </c>
      <c r="E195" s="3">
        <v>-1.0900000000000001</v>
      </c>
      <c r="F195" s="3">
        <v>435.11</v>
      </c>
    </row>
    <row r="196" spans="1:6" x14ac:dyDescent="0.2">
      <c r="A196" s="3">
        <v>195</v>
      </c>
      <c r="B196" s="4" t="s">
        <v>1039</v>
      </c>
      <c r="C196" s="3" t="s">
        <v>6096</v>
      </c>
      <c r="D196" s="3">
        <v>20.89</v>
      </c>
      <c r="E196" s="3">
        <v>0.82</v>
      </c>
      <c r="F196" s="3">
        <v>428.41</v>
      </c>
    </row>
    <row r="197" spans="1:6" x14ac:dyDescent="0.2">
      <c r="A197" s="3">
        <v>196</v>
      </c>
      <c r="B197" s="4" t="s">
        <v>2032</v>
      </c>
      <c r="C197" s="3" t="s">
        <v>6901</v>
      </c>
      <c r="D197" s="3">
        <v>11.84</v>
      </c>
      <c r="E197" s="3">
        <v>-0.67</v>
      </c>
      <c r="F197" s="3">
        <v>426.36</v>
      </c>
    </row>
    <row r="198" spans="1:6" x14ac:dyDescent="0.2">
      <c r="A198" s="3">
        <v>197</v>
      </c>
      <c r="B198" s="4" t="s">
        <v>3193</v>
      </c>
      <c r="C198" s="3" t="s">
        <v>6380</v>
      </c>
      <c r="D198" s="3">
        <v>11.15</v>
      </c>
      <c r="E198" s="3">
        <v>-0.45</v>
      </c>
      <c r="F198" s="3">
        <v>425.03</v>
      </c>
    </row>
    <row r="199" spans="1:6" x14ac:dyDescent="0.2">
      <c r="A199" s="3">
        <v>198</v>
      </c>
      <c r="B199" s="4" t="s">
        <v>1483</v>
      </c>
      <c r="C199" s="3" t="s">
        <v>4050</v>
      </c>
      <c r="D199" s="3">
        <v>12.86</v>
      </c>
      <c r="E199" s="3">
        <v>1.66</v>
      </c>
      <c r="F199" s="3">
        <v>424.76</v>
      </c>
    </row>
    <row r="200" spans="1:6" x14ac:dyDescent="0.2">
      <c r="A200" s="3">
        <v>199</v>
      </c>
      <c r="B200" s="4" t="s">
        <v>1877</v>
      </c>
      <c r="C200" s="3" t="s">
        <v>3987</v>
      </c>
      <c r="D200" s="3">
        <v>6.35</v>
      </c>
      <c r="E200" s="3">
        <v>-2.76</v>
      </c>
      <c r="F200" s="3">
        <v>417.03</v>
      </c>
    </row>
    <row r="201" spans="1:6" x14ac:dyDescent="0.2">
      <c r="A201" s="3">
        <v>200</v>
      </c>
      <c r="B201" s="4" t="s">
        <v>35</v>
      </c>
      <c r="C201" s="3" t="s">
        <v>6545</v>
      </c>
      <c r="D201" s="3">
        <v>24.46</v>
      </c>
      <c r="E201" s="3">
        <v>-1.57</v>
      </c>
      <c r="F201" s="3">
        <v>410.8</v>
      </c>
    </row>
    <row r="202" spans="1:6" x14ac:dyDescent="0.2">
      <c r="A202" s="3">
        <v>201</v>
      </c>
      <c r="B202" s="4" t="s">
        <v>2427</v>
      </c>
      <c r="C202" s="3" t="s">
        <v>3951</v>
      </c>
      <c r="D202" s="3">
        <v>19.98</v>
      </c>
      <c r="E202" s="3">
        <v>-2.2000000000000002</v>
      </c>
      <c r="F202" s="3">
        <v>409.6</v>
      </c>
    </row>
    <row r="203" spans="1:6" x14ac:dyDescent="0.2">
      <c r="A203" s="3">
        <v>202</v>
      </c>
      <c r="B203" s="4" t="s">
        <v>634</v>
      </c>
      <c r="C203" s="3" t="s">
        <v>6766</v>
      </c>
      <c r="D203" s="3">
        <v>6.17</v>
      </c>
      <c r="E203" s="3">
        <v>-1.28</v>
      </c>
      <c r="F203" s="3">
        <v>409.2</v>
      </c>
    </row>
    <row r="204" spans="1:6" x14ac:dyDescent="0.2">
      <c r="A204" s="3">
        <v>203</v>
      </c>
      <c r="B204" s="4" t="s">
        <v>2250</v>
      </c>
      <c r="C204" s="3" t="s">
        <v>7423</v>
      </c>
      <c r="D204" s="3">
        <v>3.11</v>
      </c>
      <c r="E204" s="3">
        <v>2.64</v>
      </c>
      <c r="F204" s="3">
        <v>406.64</v>
      </c>
    </row>
    <row r="205" spans="1:6" x14ac:dyDescent="0.2">
      <c r="A205" s="3">
        <v>204</v>
      </c>
      <c r="B205" s="4" t="s">
        <v>1262</v>
      </c>
      <c r="C205" s="3" t="s">
        <v>5379</v>
      </c>
      <c r="D205" s="3">
        <v>22.83</v>
      </c>
      <c r="E205" s="3">
        <v>1.69</v>
      </c>
      <c r="F205" s="3">
        <v>406.5</v>
      </c>
    </row>
    <row r="206" spans="1:6" x14ac:dyDescent="0.2">
      <c r="A206" s="3">
        <v>205</v>
      </c>
      <c r="B206" s="4" t="s">
        <v>3371</v>
      </c>
      <c r="C206" s="3" t="s">
        <v>6497</v>
      </c>
      <c r="D206" s="3">
        <v>31.11</v>
      </c>
      <c r="E206" s="3">
        <v>-0.89</v>
      </c>
      <c r="F206" s="3">
        <v>393.55</v>
      </c>
    </row>
    <row r="207" spans="1:6" x14ac:dyDescent="0.2">
      <c r="A207" s="3">
        <v>206</v>
      </c>
      <c r="B207" s="4" t="s">
        <v>2293</v>
      </c>
      <c r="C207" s="3" t="s">
        <v>3874</v>
      </c>
      <c r="D207" s="3">
        <v>12</v>
      </c>
      <c r="E207" s="3">
        <v>0.42</v>
      </c>
      <c r="F207" s="3">
        <v>391.99</v>
      </c>
    </row>
    <row r="208" spans="1:6" x14ac:dyDescent="0.2">
      <c r="A208" s="3">
        <v>207</v>
      </c>
      <c r="B208" s="4" t="s">
        <v>1584</v>
      </c>
      <c r="C208" s="3" t="s">
        <v>6085</v>
      </c>
      <c r="D208" s="3">
        <v>5.13</v>
      </c>
      <c r="E208" s="3">
        <v>-1.72</v>
      </c>
      <c r="F208" s="3">
        <v>389.85</v>
      </c>
    </row>
    <row r="209" spans="1:6" x14ac:dyDescent="0.2">
      <c r="A209" s="3">
        <v>208</v>
      </c>
      <c r="B209" s="4" t="s">
        <v>3959</v>
      </c>
      <c r="C209" s="3" t="s">
        <v>3960</v>
      </c>
      <c r="D209" s="3">
        <v>4.8600000000000003</v>
      </c>
      <c r="E209" s="3">
        <v>4.97</v>
      </c>
      <c r="F209" s="3">
        <v>384.93</v>
      </c>
    </row>
    <row r="210" spans="1:6" x14ac:dyDescent="0.2">
      <c r="A210" s="3">
        <v>209</v>
      </c>
      <c r="B210" s="4" t="s">
        <v>2854</v>
      </c>
      <c r="C210" s="3" t="s">
        <v>5414</v>
      </c>
      <c r="D210" s="3">
        <v>28.3</v>
      </c>
      <c r="E210" s="3">
        <v>4.04</v>
      </c>
      <c r="F210" s="3">
        <v>384.44</v>
      </c>
    </row>
    <row r="211" spans="1:6" x14ac:dyDescent="0.2">
      <c r="A211" s="3">
        <v>210</v>
      </c>
      <c r="B211" s="4" t="s">
        <v>2578</v>
      </c>
      <c r="C211" s="3" t="s">
        <v>7685</v>
      </c>
      <c r="D211" s="3">
        <v>110</v>
      </c>
      <c r="E211" s="3">
        <v>-1.1499999999999999</v>
      </c>
      <c r="F211" s="3">
        <v>382.14</v>
      </c>
    </row>
    <row r="212" spans="1:6" x14ac:dyDescent="0.2">
      <c r="A212" s="3">
        <v>211</v>
      </c>
      <c r="B212" s="4" t="s">
        <v>1983</v>
      </c>
      <c r="C212" s="3" t="s">
        <v>4038</v>
      </c>
      <c r="D212" s="3">
        <v>2.7</v>
      </c>
      <c r="E212" s="3">
        <v>-0.37</v>
      </c>
      <c r="F212" s="3">
        <v>379.43</v>
      </c>
    </row>
    <row r="213" spans="1:6" x14ac:dyDescent="0.2">
      <c r="A213" s="3">
        <v>212</v>
      </c>
      <c r="B213" s="4" t="s">
        <v>936</v>
      </c>
      <c r="C213" s="3" t="s">
        <v>4289</v>
      </c>
      <c r="D213" s="3">
        <v>18.850000000000001</v>
      </c>
      <c r="E213" s="3">
        <v>8.15</v>
      </c>
      <c r="F213" s="3">
        <v>375</v>
      </c>
    </row>
    <row r="214" spans="1:6" x14ac:dyDescent="0.2">
      <c r="A214" s="3">
        <v>213</v>
      </c>
      <c r="B214" s="4" t="s">
        <v>3073</v>
      </c>
      <c r="C214" s="3" t="s">
        <v>6248</v>
      </c>
      <c r="D214" s="3">
        <v>4.43</v>
      </c>
      <c r="E214" s="3">
        <v>-3.28</v>
      </c>
      <c r="F214" s="3">
        <v>374.69</v>
      </c>
    </row>
    <row r="215" spans="1:6" x14ac:dyDescent="0.2">
      <c r="A215" s="3">
        <v>214</v>
      </c>
      <c r="B215" s="4" t="s">
        <v>1850</v>
      </c>
      <c r="C215" s="3" t="s">
        <v>6649</v>
      </c>
      <c r="D215" s="3">
        <v>7.1</v>
      </c>
      <c r="E215" s="3">
        <v>-0.84</v>
      </c>
      <c r="F215" s="3">
        <v>370.92</v>
      </c>
    </row>
    <row r="216" spans="1:6" x14ac:dyDescent="0.2">
      <c r="A216" s="3">
        <v>215</v>
      </c>
      <c r="B216" s="4" t="s">
        <v>2429</v>
      </c>
      <c r="C216" s="3" t="s">
        <v>3981</v>
      </c>
      <c r="D216" s="3">
        <v>9.8699999999999992</v>
      </c>
      <c r="E216" s="3">
        <v>-0.4</v>
      </c>
      <c r="F216" s="3">
        <v>362.06</v>
      </c>
    </row>
    <row r="217" spans="1:6" x14ac:dyDescent="0.2">
      <c r="A217" s="3">
        <v>216</v>
      </c>
      <c r="B217" s="4" t="s">
        <v>3940</v>
      </c>
      <c r="C217" s="3" t="s">
        <v>3941</v>
      </c>
      <c r="D217" s="3">
        <v>11.93</v>
      </c>
      <c r="E217" s="3">
        <v>-0.42</v>
      </c>
      <c r="F217" s="3">
        <v>361.85</v>
      </c>
    </row>
    <row r="218" spans="1:6" x14ac:dyDescent="0.2">
      <c r="A218" s="3">
        <v>217</v>
      </c>
      <c r="B218" s="4" t="s">
        <v>954</v>
      </c>
      <c r="C218" s="3" t="s">
        <v>3458</v>
      </c>
      <c r="D218" s="3">
        <v>12.28</v>
      </c>
      <c r="E218" s="3">
        <v>2.93</v>
      </c>
      <c r="F218" s="3">
        <v>358.82</v>
      </c>
    </row>
    <row r="219" spans="1:6" x14ac:dyDescent="0.2">
      <c r="A219" s="3">
        <v>218</v>
      </c>
      <c r="B219" s="4" t="s">
        <v>2787</v>
      </c>
      <c r="C219" s="3" t="s">
        <v>5308</v>
      </c>
      <c r="D219" s="3">
        <v>1.99</v>
      </c>
      <c r="E219" s="3">
        <v>-1.97</v>
      </c>
      <c r="F219" s="3">
        <v>355.51</v>
      </c>
    </row>
    <row r="220" spans="1:6" x14ac:dyDescent="0.2">
      <c r="A220" s="3">
        <v>219</v>
      </c>
      <c r="B220" s="4" t="s">
        <v>3393</v>
      </c>
      <c r="C220" s="3" t="s">
        <v>7686</v>
      </c>
      <c r="D220" s="3">
        <v>13.87</v>
      </c>
      <c r="E220" s="3">
        <v>1.69</v>
      </c>
      <c r="F220" s="3">
        <v>355.11</v>
      </c>
    </row>
    <row r="221" spans="1:6" x14ac:dyDescent="0.2">
      <c r="A221" s="3">
        <v>220</v>
      </c>
      <c r="B221" s="4" t="s">
        <v>1505</v>
      </c>
      <c r="C221" s="3" t="s">
        <v>4037</v>
      </c>
      <c r="D221" s="3">
        <v>5.98</v>
      </c>
      <c r="E221" s="3">
        <v>5.65</v>
      </c>
      <c r="F221" s="3">
        <v>353.26</v>
      </c>
    </row>
    <row r="222" spans="1:6" x14ac:dyDescent="0.2">
      <c r="A222" s="3">
        <v>221</v>
      </c>
      <c r="B222" s="4" t="s">
        <v>2084</v>
      </c>
      <c r="C222" s="3" t="s">
        <v>6114</v>
      </c>
      <c r="D222" s="3">
        <v>4.17</v>
      </c>
      <c r="E222" s="3">
        <v>-1.18</v>
      </c>
      <c r="F222" s="3">
        <v>348.77</v>
      </c>
    </row>
    <row r="223" spans="1:6" x14ac:dyDescent="0.2">
      <c r="A223" s="3">
        <v>222</v>
      </c>
      <c r="B223" s="4" t="s">
        <v>613</v>
      </c>
      <c r="C223" s="3" t="s">
        <v>4456</v>
      </c>
      <c r="D223" s="3">
        <v>12.11</v>
      </c>
      <c r="E223" s="3">
        <v>-1.38</v>
      </c>
      <c r="F223" s="3">
        <v>348.72</v>
      </c>
    </row>
    <row r="224" spans="1:6" x14ac:dyDescent="0.2">
      <c r="A224" s="3">
        <v>223</v>
      </c>
      <c r="B224" s="4" t="s">
        <v>2914</v>
      </c>
      <c r="C224" s="3" t="s">
        <v>5252</v>
      </c>
      <c r="D224" s="3">
        <v>6.09</v>
      </c>
      <c r="E224" s="3">
        <v>0</v>
      </c>
      <c r="F224" s="3">
        <v>343.07</v>
      </c>
    </row>
    <row r="225" spans="1:6" x14ac:dyDescent="0.2">
      <c r="A225" s="3">
        <v>224</v>
      </c>
      <c r="B225" s="4" t="s">
        <v>2212</v>
      </c>
      <c r="C225" s="3" t="s">
        <v>6018</v>
      </c>
      <c r="D225" s="3">
        <v>11.35</v>
      </c>
      <c r="E225" s="3">
        <v>1.79</v>
      </c>
      <c r="F225" s="3">
        <v>340.94</v>
      </c>
    </row>
    <row r="226" spans="1:6" x14ac:dyDescent="0.2">
      <c r="A226" s="3">
        <v>225</v>
      </c>
      <c r="B226" s="4" t="s">
        <v>7437</v>
      </c>
      <c r="C226" s="3" t="s">
        <v>7438</v>
      </c>
      <c r="D226" s="3">
        <v>5.94</v>
      </c>
      <c r="E226" s="3">
        <v>0.51</v>
      </c>
      <c r="F226" s="3">
        <v>340.36</v>
      </c>
    </row>
    <row r="227" spans="1:6" x14ac:dyDescent="0.2">
      <c r="A227" s="3">
        <v>226</v>
      </c>
      <c r="B227" s="4" t="s">
        <v>615</v>
      </c>
      <c r="C227" s="3" t="s">
        <v>4691</v>
      </c>
      <c r="D227" s="3">
        <v>18.03</v>
      </c>
      <c r="E227" s="3">
        <v>-0.55000000000000004</v>
      </c>
      <c r="F227" s="3">
        <v>338.86</v>
      </c>
    </row>
    <row r="228" spans="1:6" x14ac:dyDescent="0.2">
      <c r="A228" s="3">
        <v>227</v>
      </c>
      <c r="B228" s="4" t="s">
        <v>2351</v>
      </c>
      <c r="C228" s="3" t="s">
        <v>4145</v>
      </c>
      <c r="D228" s="3">
        <v>5.2</v>
      </c>
      <c r="E228" s="3">
        <v>-2.0699999999999998</v>
      </c>
      <c r="F228" s="3">
        <v>333.84</v>
      </c>
    </row>
    <row r="229" spans="1:6" x14ac:dyDescent="0.2">
      <c r="A229" s="3">
        <v>228</v>
      </c>
      <c r="B229" s="4" t="s">
        <v>355</v>
      </c>
      <c r="C229" s="3" t="s">
        <v>4686</v>
      </c>
      <c r="D229" s="3">
        <v>17.95</v>
      </c>
      <c r="E229" s="3">
        <v>0.22</v>
      </c>
      <c r="F229" s="3">
        <v>331.81</v>
      </c>
    </row>
    <row r="230" spans="1:6" x14ac:dyDescent="0.2">
      <c r="A230" s="3">
        <v>229</v>
      </c>
      <c r="B230" s="4" t="s">
        <v>578</v>
      </c>
      <c r="C230" s="3" t="s">
        <v>5566</v>
      </c>
      <c r="D230" s="3">
        <v>11.04</v>
      </c>
      <c r="E230" s="3">
        <v>3.08</v>
      </c>
      <c r="F230" s="3">
        <v>328.96</v>
      </c>
    </row>
    <row r="231" spans="1:6" x14ac:dyDescent="0.2">
      <c r="A231" s="3">
        <v>230</v>
      </c>
      <c r="B231" s="4" t="s">
        <v>1468</v>
      </c>
      <c r="C231" s="3" t="s">
        <v>4835</v>
      </c>
      <c r="D231" s="3">
        <v>10.220000000000001</v>
      </c>
      <c r="E231" s="3">
        <v>-1.26</v>
      </c>
      <c r="F231" s="3">
        <v>327.93</v>
      </c>
    </row>
    <row r="232" spans="1:6" x14ac:dyDescent="0.2">
      <c r="A232" s="3">
        <v>231</v>
      </c>
      <c r="B232" s="4" t="s">
        <v>2552</v>
      </c>
      <c r="C232" s="3" t="s">
        <v>6318</v>
      </c>
      <c r="D232" s="3">
        <v>6.67</v>
      </c>
      <c r="E232" s="3">
        <v>-2.2000000000000002</v>
      </c>
      <c r="F232" s="3">
        <v>327.01</v>
      </c>
    </row>
    <row r="233" spans="1:6" x14ac:dyDescent="0.2">
      <c r="A233" s="3">
        <v>232</v>
      </c>
      <c r="B233" s="4" t="s">
        <v>1531</v>
      </c>
      <c r="C233" s="3" t="s">
        <v>5564</v>
      </c>
      <c r="D233" s="3">
        <v>6.71</v>
      </c>
      <c r="E233" s="3">
        <v>0.45</v>
      </c>
      <c r="F233" s="3">
        <v>326.97000000000003</v>
      </c>
    </row>
    <row r="234" spans="1:6" x14ac:dyDescent="0.2">
      <c r="A234" s="3">
        <v>233</v>
      </c>
      <c r="B234" s="4" t="s">
        <v>957</v>
      </c>
      <c r="C234" s="3" t="s">
        <v>3975</v>
      </c>
      <c r="D234" s="3">
        <v>28.79</v>
      </c>
      <c r="E234" s="3">
        <v>-1.23</v>
      </c>
      <c r="F234" s="3">
        <v>322.77</v>
      </c>
    </row>
    <row r="235" spans="1:6" x14ac:dyDescent="0.2">
      <c r="A235" s="3">
        <v>234</v>
      </c>
      <c r="B235" s="4" t="s">
        <v>2587</v>
      </c>
      <c r="C235" s="3" t="s">
        <v>3893</v>
      </c>
      <c r="D235" s="3">
        <v>10.31</v>
      </c>
      <c r="E235" s="3">
        <v>-2.09</v>
      </c>
      <c r="F235" s="3">
        <v>321.27</v>
      </c>
    </row>
    <row r="236" spans="1:6" x14ac:dyDescent="0.2">
      <c r="A236" s="3">
        <v>235</v>
      </c>
      <c r="B236" s="4" t="s">
        <v>3085</v>
      </c>
      <c r="C236" s="3" t="s">
        <v>3423</v>
      </c>
      <c r="D236" s="3">
        <v>3.81</v>
      </c>
      <c r="E236" s="3">
        <v>1.33</v>
      </c>
      <c r="F236" s="3">
        <v>321.19</v>
      </c>
    </row>
    <row r="237" spans="1:6" x14ac:dyDescent="0.2">
      <c r="A237" s="3">
        <v>236</v>
      </c>
      <c r="B237" s="4" t="s">
        <v>1660</v>
      </c>
      <c r="C237" s="3" t="s">
        <v>5963</v>
      </c>
      <c r="D237" s="3">
        <v>2.67</v>
      </c>
      <c r="E237" s="3">
        <v>-0.74</v>
      </c>
      <c r="F237" s="3">
        <v>320.37</v>
      </c>
    </row>
    <row r="238" spans="1:6" x14ac:dyDescent="0.2">
      <c r="A238" s="3">
        <v>237</v>
      </c>
      <c r="B238" s="4" t="s">
        <v>2626</v>
      </c>
      <c r="C238" s="3" t="s">
        <v>6778</v>
      </c>
      <c r="D238" s="3">
        <v>5.47</v>
      </c>
      <c r="E238" s="3">
        <v>-1.62</v>
      </c>
      <c r="F238" s="3">
        <v>318.76</v>
      </c>
    </row>
    <row r="239" spans="1:6" x14ac:dyDescent="0.2">
      <c r="A239" s="3">
        <v>238</v>
      </c>
      <c r="B239" s="4" t="s">
        <v>206</v>
      </c>
      <c r="C239" s="3" t="s">
        <v>5449</v>
      </c>
      <c r="D239" s="3">
        <v>39.42</v>
      </c>
      <c r="E239" s="3">
        <v>0.33</v>
      </c>
      <c r="F239" s="3">
        <v>317.45999999999998</v>
      </c>
    </row>
    <row r="240" spans="1:6" x14ac:dyDescent="0.2">
      <c r="A240" s="3">
        <v>239</v>
      </c>
      <c r="B240" s="4" t="s">
        <v>137</v>
      </c>
      <c r="C240" s="3" t="s">
        <v>4381</v>
      </c>
      <c r="D240" s="3">
        <v>28.87</v>
      </c>
      <c r="E240" s="3">
        <v>5.91</v>
      </c>
      <c r="F240" s="3">
        <v>316.36</v>
      </c>
    </row>
    <row r="241" spans="1:6" x14ac:dyDescent="0.2">
      <c r="A241" s="3">
        <v>240</v>
      </c>
      <c r="B241" s="4" t="s">
        <v>177</v>
      </c>
      <c r="C241" s="3" t="s">
        <v>4051</v>
      </c>
      <c r="D241" s="3">
        <v>5.18</v>
      </c>
      <c r="E241" s="3">
        <v>-1.52</v>
      </c>
      <c r="F241" s="3">
        <v>313.3</v>
      </c>
    </row>
    <row r="242" spans="1:6" x14ac:dyDescent="0.2">
      <c r="A242" s="3">
        <v>241</v>
      </c>
      <c r="B242" s="4" t="s">
        <v>1054</v>
      </c>
      <c r="C242" s="3" t="s">
        <v>4395</v>
      </c>
      <c r="D242" s="3">
        <v>4.05</v>
      </c>
      <c r="E242" s="3">
        <v>-1.22</v>
      </c>
      <c r="F242" s="3">
        <v>312.88</v>
      </c>
    </row>
    <row r="243" spans="1:6" x14ac:dyDescent="0.2">
      <c r="A243" s="3">
        <v>242</v>
      </c>
      <c r="B243" s="4" t="s">
        <v>2924</v>
      </c>
      <c r="C243" s="3" t="s">
        <v>6464</v>
      </c>
      <c r="D243" s="3">
        <v>7.48</v>
      </c>
      <c r="E243" s="3">
        <v>-2.09</v>
      </c>
      <c r="F243" s="3">
        <v>310.94</v>
      </c>
    </row>
    <row r="244" spans="1:6" x14ac:dyDescent="0.2">
      <c r="A244" s="3">
        <v>243</v>
      </c>
      <c r="B244" s="4" t="s">
        <v>1427</v>
      </c>
      <c r="C244" s="3" t="s">
        <v>7191</v>
      </c>
      <c r="D244" s="3">
        <v>10.65</v>
      </c>
      <c r="E244" s="3">
        <v>-0.84</v>
      </c>
      <c r="F244" s="3">
        <v>309.42</v>
      </c>
    </row>
    <row r="245" spans="1:6" x14ac:dyDescent="0.2">
      <c r="A245" s="3">
        <v>244</v>
      </c>
      <c r="B245" s="4" t="s">
        <v>3012</v>
      </c>
      <c r="C245" s="3" t="s">
        <v>5451</v>
      </c>
      <c r="D245" s="3">
        <v>46.22</v>
      </c>
      <c r="E245" s="3">
        <v>-1.64</v>
      </c>
      <c r="F245" s="3">
        <v>308.07</v>
      </c>
    </row>
    <row r="246" spans="1:6" x14ac:dyDescent="0.2">
      <c r="A246" s="3">
        <v>245</v>
      </c>
      <c r="B246" s="4" t="s">
        <v>2778</v>
      </c>
      <c r="C246" s="3" t="s">
        <v>6371</v>
      </c>
      <c r="D246" s="3">
        <v>5.39</v>
      </c>
      <c r="E246" s="3">
        <v>1.1299999999999999</v>
      </c>
      <c r="F246" s="3">
        <v>307.63</v>
      </c>
    </row>
    <row r="247" spans="1:6" x14ac:dyDescent="0.2">
      <c r="A247" s="3">
        <v>246</v>
      </c>
      <c r="B247" s="4" t="s">
        <v>770</v>
      </c>
      <c r="C247" s="3" t="s">
        <v>5803</v>
      </c>
      <c r="D247" s="3">
        <v>31.78</v>
      </c>
      <c r="E247" s="3">
        <v>0.7</v>
      </c>
      <c r="F247" s="3">
        <v>301.3</v>
      </c>
    </row>
    <row r="248" spans="1:6" x14ac:dyDescent="0.2">
      <c r="A248" s="3">
        <v>247</v>
      </c>
      <c r="B248" s="4" t="s">
        <v>2658</v>
      </c>
      <c r="C248" s="3" t="s">
        <v>6238</v>
      </c>
      <c r="D248" s="3">
        <v>11.6</v>
      </c>
      <c r="E248" s="3">
        <v>-0.6</v>
      </c>
      <c r="F248" s="3">
        <v>301.16000000000003</v>
      </c>
    </row>
    <row r="249" spans="1:6" x14ac:dyDescent="0.2">
      <c r="A249" s="3">
        <v>248</v>
      </c>
      <c r="B249" s="4" t="s">
        <v>7408</v>
      </c>
      <c r="C249" s="3" t="s">
        <v>7409</v>
      </c>
      <c r="D249" s="3">
        <v>18.579999999999998</v>
      </c>
      <c r="E249" s="3">
        <v>-0.32</v>
      </c>
      <c r="F249" s="3">
        <v>297.93</v>
      </c>
    </row>
    <row r="250" spans="1:6" x14ac:dyDescent="0.2">
      <c r="A250" s="3">
        <v>249</v>
      </c>
      <c r="B250" s="4" t="s">
        <v>2593</v>
      </c>
      <c r="C250" s="3" t="s">
        <v>7160</v>
      </c>
      <c r="D250" s="3">
        <v>4.58</v>
      </c>
      <c r="E250" s="3">
        <v>-0.65</v>
      </c>
      <c r="F250" s="3">
        <v>290.43</v>
      </c>
    </row>
    <row r="251" spans="1:6" x14ac:dyDescent="0.2">
      <c r="A251" s="3">
        <v>250</v>
      </c>
      <c r="B251" s="4" t="s">
        <v>3008</v>
      </c>
      <c r="C251" s="3" t="s">
        <v>4273</v>
      </c>
      <c r="D251" s="3">
        <v>9.4600000000000009</v>
      </c>
      <c r="E251" s="3">
        <v>-0.21</v>
      </c>
      <c r="F251" s="3">
        <v>290.33999999999997</v>
      </c>
    </row>
    <row r="252" spans="1:6" x14ac:dyDescent="0.2">
      <c r="A252" s="3">
        <v>251</v>
      </c>
      <c r="B252" s="4" t="s">
        <v>515</v>
      </c>
      <c r="C252" s="3" t="s">
        <v>6919</v>
      </c>
      <c r="D252" s="3">
        <v>2.79</v>
      </c>
      <c r="E252" s="3">
        <v>-1.41</v>
      </c>
      <c r="F252" s="3">
        <v>289.02</v>
      </c>
    </row>
    <row r="253" spans="1:6" x14ac:dyDescent="0.2">
      <c r="A253" s="3">
        <v>252</v>
      </c>
      <c r="B253" s="4" t="s">
        <v>1062</v>
      </c>
      <c r="C253" s="3" t="s">
        <v>7660</v>
      </c>
      <c r="D253" s="3">
        <v>10.28</v>
      </c>
      <c r="E253" s="3">
        <v>-1.81</v>
      </c>
      <c r="F253" s="3">
        <v>288.83999999999997</v>
      </c>
    </row>
    <row r="254" spans="1:6" x14ac:dyDescent="0.2">
      <c r="A254" s="3">
        <v>253</v>
      </c>
      <c r="B254" s="4" t="s">
        <v>1517</v>
      </c>
      <c r="C254" s="3" t="s">
        <v>6788</v>
      </c>
      <c r="D254" s="3">
        <v>3.99</v>
      </c>
      <c r="E254" s="3">
        <v>1.01</v>
      </c>
      <c r="F254" s="3">
        <v>288.77999999999997</v>
      </c>
    </row>
    <row r="255" spans="1:6" x14ac:dyDescent="0.2">
      <c r="A255" s="3">
        <v>254</v>
      </c>
      <c r="B255" s="4" t="s">
        <v>1839</v>
      </c>
      <c r="C255" s="3" t="s">
        <v>4208</v>
      </c>
      <c r="D255" s="3">
        <v>16.3</v>
      </c>
      <c r="E255" s="3">
        <v>0.12</v>
      </c>
      <c r="F255" s="3">
        <v>286.3</v>
      </c>
    </row>
    <row r="256" spans="1:6" x14ac:dyDescent="0.2">
      <c r="A256" s="3">
        <v>255</v>
      </c>
      <c r="B256" s="4" t="s">
        <v>2357</v>
      </c>
      <c r="C256" s="3" t="s">
        <v>6335</v>
      </c>
      <c r="D256" s="3">
        <v>3.21</v>
      </c>
      <c r="E256" s="3">
        <v>-0.31</v>
      </c>
      <c r="F256" s="3">
        <v>286.13</v>
      </c>
    </row>
    <row r="257" spans="1:6" x14ac:dyDescent="0.2">
      <c r="A257" s="3">
        <v>256</v>
      </c>
      <c r="B257" s="4" t="s">
        <v>154</v>
      </c>
      <c r="C257" s="3" t="s">
        <v>6790</v>
      </c>
      <c r="D257" s="3">
        <v>12.58</v>
      </c>
      <c r="E257" s="3">
        <v>-2.1</v>
      </c>
      <c r="F257" s="3">
        <v>282.95999999999998</v>
      </c>
    </row>
    <row r="258" spans="1:6" x14ac:dyDescent="0.2">
      <c r="A258" s="3">
        <v>257</v>
      </c>
      <c r="B258" s="4" t="s">
        <v>3116</v>
      </c>
      <c r="C258" s="3" t="s">
        <v>6444</v>
      </c>
      <c r="D258" s="3">
        <v>6.47</v>
      </c>
      <c r="E258" s="3">
        <v>0</v>
      </c>
      <c r="F258" s="3">
        <v>282.70999999999998</v>
      </c>
    </row>
    <row r="259" spans="1:6" x14ac:dyDescent="0.2">
      <c r="A259" s="3">
        <v>258</v>
      </c>
      <c r="B259" s="4" t="s">
        <v>2160</v>
      </c>
      <c r="C259" s="3" t="s">
        <v>6192</v>
      </c>
      <c r="D259" s="3">
        <v>8.93</v>
      </c>
      <c r="E259" s="3">
        <v>-1</v>
      </c>
      <c r="F259" s="3">
        <v>281.02999999999997</v>
      </c>
    </row>
    <row r="260" spans="1:6" x14ac:dyDescent="0.2">
      <c r="A260" s="3">
        <v>259</v>
      </c>
      <c r="B260" s="4" t="s">
        <v>1929</v>
      </c>
      <c r="C260" s="3" t="s">
        <v>5466</v>
      </c>
      <c r="D260" s="3">
        <v>15.9</v>
      </c>
      <c r="E260" s="3">
        <v>0.44</v>
      </c>
      <c r="F260" s="3">
        <v>279.77</v>
      </c>
    </row>
    <row r="261" spans="1:6" x14ac:dyDescent="0.2">
      <c r="A261" s="3">
        <v>260</v>
      </c>
      <c r="B261" s="4" t="s">
        <v>6446</v>
      </c>
      <c r="C261" s="3" t="s">
        <v>6447</v>
      </c>
      <c r="D261" s="3">
        <v>1.29</v>
      </c>
      <c r="E261" s="3">
        <v>-3.01</v>
      </c>
      <c r="F261" s="3">
        <v>278.37</v>
      </c>
    </row>
    <row r="262" spans="1:6" x14ac:dyDescent="0.2">
      <c r="A262" s="3">
        <v>261</v>
      </c>
      <c r="B262" s="4" t="s">
        <v>1603</v>
      </c>
      <c r="C262" s="3" t="s">
        <v>4269</v>
      </c>
      <c r="D262" s="3">
        <v>4.8600000000000003</v>
      </c>
      <c r="E262" s="3">
        <v>4.29</v>
      </c>
      <c r="F262" s="3">
        <v>276.8</v>
      </c>
    </row>
    <row r="263" spans="1:6" x14ac:dyDescent="0.2">
      <c r="A263" s="3">
        <v>262</v>
      </c>
      <c r="B263" s="4" t="s">
        <v>188</v>
      </c>
      <c r="C263" s="3" t="s">
        <v>5696</v>
      </c>
      <c r="D263" s="3">
        <v>15.79</v>
      </c>
      <c r="E263" s="3">
        <v>-0.13</v>
      </c>
      <c r="F263" s="3">
        <v>274.26</v>
      </c>
    </row>
    <row r="264" spans="1:6" x14ac:dyDescent="0.2">
      <c r="A264" s="3">
        <v>263</v>
      </c>
      <c r="B264" s="4" t="s">
        <v>964</v>
      </c>
      <c r="C264" s="3" t="s">
        <v>7143</v>
      </c>
      <c r="D264" s="3">
        <v>31.58</v>
      </c>
      <c r="E264" s="3">
        <v>-1.59</v>
      </c>
      <c r="F264" s="3">
        <v>272.89999999999998</v>
      </c>
    </row>
    <row r="265" spans="1:6" x14ac:dyDescent="0.2">
      <c r="A265" s="3">
        <v>264</v>
      </c>
      <c r="B265" s="4" t="s">
        <v>3096</v>
      </c>
      <c r="C265" s="3" t="s">
        <v>5494</v>
      </c>
      <c r="D265" s="3">
        <v>5.18</v>
      </c>
      <c r="E265" s="3">
        <v>0.19</v>
      </c>
      <c r="F265" s="3">
        <v>270.11</v>
      </c>
    </row>
    <row r="266" spans="1:6" x14ac:dyDescent="0.2">
      <c r="A266" s="3">
        <v>265</v>
      </c>
      <c r="B266" s="4" t="s">
        <v>3321</v>
      </c>
      <c r="C266" s="3" t="s">
        <v>6065</v>
      </c>
      <c r="D266" s="3">
        <v>15.16</v>
      </c>
      <c r="E266" s="3">
        <v>-3.38</v>
      </c>
      <c r="F266" s="3">
        <v>269.81</v>
      </c>
    </row>
    <row r="267" spans="1:6" x14ac:dyDescent="0.2">
      <c r="A267" s="3">
        <v>266</v>
      </c>
      <c r="B267" s="4" t="s">
        <v>1665</v>
      </c>
      <c r="C267" s="3" t="s">
        <v>6774</v>
      </c>
      <c r="D267" s="3">
        <v>2.97</v>
      </c>
      <c r="E267" s="3">
        <v>-1</v>
      </c>
      <c r="F267" s="3">
        <v>268.98</v>
      </c>
    </row>
    <row r="268" spans="1:6" x14ac:dyDescent="0.2">
      <c r="A268" s="3">
        <v>267</v>
      </c>
      <c r="B268" s="4" t="s">
        <v>2860</v>
      </c>
      <c r="C268" s="3" t="s">
        <v>6213</v>
      </c>
      <c r="D268" s="3">
        <v>29.05</v>
      </c>
      <c r="E268" s="3">
        <v>-0.89</v>
      </c>
      <c r="F268" s="3">
        <v>265.87</v>
      </c>
    </row>
    <row r="269" spans="1:6" x14ac:dyDescent="0.2">
      <c r="A269" s="3">
        <v>268</v>
      </c>
      <c r="B269" s="4" t="s">
        <v>501</v>
      </c>
      <c r="C269" s="3" t="s">
        <v>4392</v>
      </c>
      <c r="D269" s="3">
        <v>22.7</v>
      </c>
      <c r="E269" s="3">
        <v>-1.22</v>
      </c>
      <c r="F269" s="3">
        <v>265.61</v>
      </c>
    </row>
    <row r="270" spans="1:6" x14ac:dyDescent="0.2">
      <c r="A270" s="3">
        <v>269</v>
      </c>
      <c r="B270" s="4" t="s">
        <v>1286</v>
      </c>
      <c r="C270" s="3" t="s">
        <v>6594</v>
      </c>
      <c r="D270" s="3">
        <v>1.66</v>
      </c>
      <c r="E270" s="3">
        <v>-1.19</v>
      </c>
      <c r="F270" s="3">
        <v>262.36</v>
      </c>
    </row>
    <row r="271" spans="1:6" x14ac:dyDescent="0.2">
      <c r="A271" s="3">
        <v>270</v>
      </c>
      <c r="B271" s="4" t="s">
        <v>2507</v>
      </c>
      <c r="C271" s="3" t="s">
        <v>6654</v>
      </c>
      <c r="D271" s="3">
        <v>21.4</v>
      </c>
      <c r="E271" s="3">
        <v>0.05</v>
      </c>
      <c r="F271" s="3">
        <v>262.05</v>
      </c>
    </row>
    <row r="272" spans="1:6" x14ac:dyDescent="0.2">
      <c r="A272" s="3">
        <v>271</v>
      </c>
      <c r="B272" s="4" t="s">
        <v>3593</v>
      </c>
      <c r="C272" s="3" t="s">
        <v>5310</v>
      </c>
      <c r="D272" s="3">
        <v>3.07</v>
      </c>
      <c r="E272" s="3">
        <v>-1.29</v>
      </c>
      <c r="F272" s="3">
        <v>259.58999999999997</v>
      </c>
    </row>
    <row r="273" spans="1:6" x14ac:dyDescent="0.2">
      <c r="A273" s="3">
        <v>272</v>
      </c>
      <c r="B273" s="4" t="s">
        <v>13</v>
      </c>
      <c r="C273" s="3" t="s">
        <v>3430</v>
      </c>
      <c r="D273" s="3">
        <v>6.52</v>
      </c>
      <c r="E273" s="3">
        <v>3.99</v>
      </c>
      <c r="F273" s="3">
        <v>256.64</v>
      </c>
    </row>
    <row r="274" spans="1:6" x14ac:dyDescent="0.2">
      <c r="A274" s="3">
        <v>273</v>
      </c>
      <c r="B274" s="4" t="s">
        <v>3082</v>
      </c>
      <c r="C274" s="3" t="s">
        <v>6104</v>
      </c>
      <c r="D274" s="3">
        <v>3.59</v>
      </c>
      <c r="E274" s="3">
        <v>-1.1000000000000001</v>
      </c>
      <c r="F274" s="3">
        <v>255.64</v>
      </c>
    </row>
    <row r="275" spans="1:6" x14ac:dyDescent="0.2">
      <c r="A275" s="3">
        <v>274</v>
      </c>
      <c r="B275" s="4" t="s">
        <v>2469</v>
      </c>
      <c r="C275" s="3" t="s">
        <v>5950</v>
      </c>
      <c r="D275" s="3">
        <v>40.119999999999997</v>
      </c>
      <c r="E275" s="3">
        <v>-1.71</v>
      </c>
      <c r="F275" s="3">
        <v>254.95</v>
      </c>
    </row>
    <row r="276" spans="1:6" x14ac:dyDescent="0.2">
      <c r="A276" s="3">
        <v>275</v>
      </c>
      <c r="B276" s="4" t="s">
        <v>3095</v>
      </c>
      <c r="C276" s="3" t="s">
        <v>4537</v>
      </c>
      <c r="D276" s="3">
        <v>3.97</v>
      </c>
      <c r="E276" s="3">
        <v>-1</v>
      </c>
      <c r="F276" s="3">
        <v>254.9</v>
      </c>
    </row>
    <row r="277" spans="1:6" x14ac:dyDescent="0.2">
      <c r="A277" s="3">
        <v>276</v>
      </c>
      <c r="B277" s="4" t="s">
        <v>29</v>
      </c>
      <c r="C277" s="3" t="s">
        <v>3555</v>
      </c>
      <c r="D277" s="3">
        <v>25.93</v>
      </c>
      <c r="E277" s="3">
        <v>-0.5</v>
      </c>
      <c r="F277" s="3">
        <v>253.96</v>
      </c>
    </row>
    <row r="278" spans="1:6" x14ac:dyDescent="0.2">
      <c r="A278" s="3">
        <v>277</v>
      </c>
      <c r="B278" s="4" t="s">
        <v>2815</v>
      </c>
      <c r="C278" s="3" t="s">
        <v>4204</v>
      </c>
      <c r="D278" s="3">
        <v>3.03</v>
      </c>
      <c r="E278" s="3">
        <v>-0.98</v>
      </c>
      <c r="F278" s="3">
        <v>252.41</v>
      </c>
    </row>
    <row r="279" spans="1:6" x14ac:dyDescent="0.2">
      <c r="A279" s="3">
        <v>278</v>
      </c>
      <c r="B279" s="4" t="s">
        <v>1389</v>
      </c>
      <c r="C279" s="3" t="s">
        <v>4454</v>
      </c>
      <c r="D279" s="3">
        <v>20.18</v>
      </c>
      <c r="E279" s="3">
        <v>0.05</v>
      </c>
      <c r="F279" s="3">
        <v>250.87</v>
      </c>
    </row>
    <row r="280" spans="1:6" x14ac:dyDescent="0.2">
      <c r="A280" s="3">
        <v>279</v>
      </c>
      <c r="B280" s="4" t="s">
        <v>1883</v>
      </c>
      <c r="C280" s="3" t="s">
        <v>6278</v>
      </c>
      <c r="D280" s="3">
        <v>5.53</v>
      </c>
      <c r="E280" s="3">
        <v>-2.12</v>
      </c>
      <c r="F280" s="3">
        <v>250.3</v>
      </c>
    </row>
    <row r="281" spans="1:6" x14ac:dyDescent="0.2">
      <c r="A281" s="3">
        <v>280</v>
      </c>
      <c r="B281" s="4" t="s">
        <v>243</v>
      </c>
      <c r="C281" s="3" t="s">
        <v>4286</v>
      </c>
      <c r="D281" s="3">
        <v>12.28</v>
      </c>
      <c r="E281" s="3">
        <v>-0.08</v>
      </c>
      <c r="F281" s="3">
        <v>250.12</v>
      </c>
    </row>
    <row r="282" spans="1:6" x14ac:dyDescent="0.2">
      <c r="A282" s="3">
        <v>281</v>
      </c>
      <c r="B282" s="4" t="s">
        <v>1179</v>
      </c>
      <c r="C282" s="3" t="s">
        <v>5622</v>
      </c>
      <c r="D282" s="3">
        <v>7.35</v>
      </c>
      <c r="E282" s="3">
        <v>-1.47</v>
      </c>
      <c r="F282" s="3">
        <v>249.52</v>
      </c>
    </row>
    <row r="283" spans="1:6" x14ac:dyDescent="0.2">
      <c r="A283" s="3">
        <v>282</v>
      </c>
      <c r="B283" s="4" t="s">
        <v>1369</v>
      </c>
      <c r="C283" s="3" t="s">
        <v>6026</v>
      </c>
      <c r="D283" s="3">
        <v>27.76</v>
      </c>
      <c r="E283" s="3">
        <v>-1.17</v>
      </c>
      <c r="F283" s="3">
        <v>244.03</v>
      </c>
    </row>
    <row r="284" spans="1:6" x14ac:dyDescent="0.2">
      <c r="A284" s="3">
        <v>283</v>
      </c>
      <c r="B284" s="4" t="s">
        <v>1673</v>
      </c>
      <c r="C284" s="3" t="s">
        <v>5230</v>
      </c>
      <c r="D284" s="3">
        <v>6.05</v>
      </c>
      <c r="E284" s="3">
        <v>-0.33</v>
      </c>
      <c r="F284" s="3">
        <v>243.88</v>
      </c>
    </row>
    <row r="285" spans="1:6" x14ac:dyDescent="0.2">
      <c r="A285" s="3">
        <v>284</v>
      </c>
      <c r="B285" s="4" t="s">
        <v>1509</v>
      </c>
      <c r="C285" s="3" t="s">
        <v>6568</v>
      </c>
      <c r="D285" s="3">
        <v>5.0999999999999996</v>
      </c>
      <c r="E285" s="3">
        <v>-1.1599999999999999</v>
      </c>
      <c r="F285" s="3">
        <v>242.12</v>
      </c>
    </row>
    <row r="286" spans="1:6" x14ac:dyDescent="0.2">
      <c r="A286" s="3">
        <v>285</v>
      </c>
      <c r="B286" s="4" t="s">
        <v>3018</v>
      </c>
      <c r="C286" s="3" t="s">
        <v>6124</v>
      </c>
      <c r="D286" s="3">
        <v>15.02</v>
      </c>
      <c r="E286" s="3">
        <v>0.27</v>
      </c>
      <c r="F286" s="3">
        <v>240.24</v>
      </c>
    </row>
    <row r="287" spans="1:6" x14ac:dyDescent="0.2">
      <c r="A287" s="3">
        <v>286</v>
      </c>
      <c r="B287" s="4" t="s">
        <v>7630</v>
      </c>
      <c r="C287" s="3" t="s">
        <v>7683</v>
      </c>
      <c r="D287" s="3">
        <v>14.9</v>
      </c>
      <c r="E287" s="3">
        <v>43.96</v>
      </c>
      <c r="F287" s="3">
        <v>240.12</v>
      </c>
    </row>
    <row r="288" spans="1:6" x14ac:dyDescent="0.2">
      <c r="A288" s="3">
        <v>287</v>
      </c>
      <c r="B288" s="4" t="s">
        <v>2335</v>
      </c>
      <c r="C288" s="3" t="s">
        <v>4492</v>
      </c>
      <c r="D288" s="3">
        <v>7.52</v>
      </c>
      <c r="E288" s="3">
        <v>-2.59</v>
      </c>
      <c r="F288" s="3">
        <v>239.04</v>
      </c>
    </row>
    <row r="289" spans="1:6" x14ac:dyDescent="0.2">
      <c r="A289" s="3">
        <v>288</v>
      </c>
      <c r="B289" s="4" t="s">
        <v>1598</v>
      </c>
      <c r="C289" s="3" t="s">
        <v>5360</v>
      </c>
      <c r="D289" s="3">
        <v>4.47</v>
      </c>
      <c r="E289" s="3">
        <v>-1.97</v>
      </c>
      <c r="F289" s="3">
        <v>238.73</v>
      </c>
    </row>
    <row r="290" spans="1:6" x14ac:dyDescent="0.2">
      <c r="A290" s="3">
        <v>289</v>
      </c>
      <c r="B290" s="4" t="s">
        <v>2555</v>
      </c>
      <c r="C290" s="3" t="s">
        <v>5538</v>
      </c>
      <c r="D290" s="3">
        <v>4.3099999999999996</v>
      </c>
      <c r="E290" s="3">
        <v>9.9499999999999993</v>
      </c>
      <c r="F290" s="3">
        <v>237.61</v>
      </c>
    </row>
    <row r="291" spans="1:6" x14ac:dyDescent="0.2">
      <c r="A291" s="3">
        <v>290</v>
      </c>
      <c r="B291" s="4" t="s">
        <v>661</v>
      </c>
      <c r="C291" s="3" t="s">
        <v>6308</v>
      </c>
      <c r="D291" s="3">
        <v>24.48</v>
      </c>
      <c r="E291" s="3">
        <v>0.33</v>
      </c>
      <c r="F291" s="3">
        <v>237.33</v>
      </c>
    </row>
    <row r="292" spans="1:6" x14ac:dyDescent="0.2">
      <c r="A292" s="3">
        <v>291</v>
      </c>
      <c r="B292" s="4" t="s">
        <v>2621</v>
      </c>
      <c r="C292" s="3" t="s">
        <v>5030</v>
      </c>
      <c r="D292" s="3">
        <v>4.78</v>
      </c>
      <c r="E292" s="3">
        <v>0.63</v>
      </c>
      <c r="F292" s="3">
        <v>236.48</v>
      </c>
    </row>
    <row r="293" spans="1:6" x14ac:dyDescent="0.2">
      <c r="A293" s="3">
        <v>292</v>
      </c>
      <c r="B293" s="4" t="s">
        <v>3000</v>
      </c>
      <c r="C293" s="3" t="s">
        <v>6188</v>
      </c>
      <c r="D293" s="3">
        <v>14.29</v>
      </c>
      <c r="E293" s="3">
        <v>4.84</v>
      </c>
      <c r="F293" s="3">
        <v>234.32</v>
      </c>
    </row>
    <row r="294" spans="1:6" x14ac:dyDescent="0.2">
      <c r="A294" s="3">
        <v>293</v>
      </c>
      <c r="B294" s="4" t="s">
        <v>1618</v>
      </c>
      <c r="C294" s="3" t="s">
        <v>6109</v>
      </c>
      <c r="D294" s="3">
        <v>3.75</v>
      </c>
      <c r="E294" s="3">
        <v>1.08</v>
      </c>
      <c r="F294" s="3">
        <v>232.45</v>
      </c>
    </row>
    <row r="295" spans="1:6" x14ac:dyDescent="0.2">
      <c r="A295" s="3">
        <v>294</v>
      </c>
      <c r="B295" s="4" t="s">
        <v>339</v>
      </c>
      <c r="C295" s="3" t="s">
        <v>4817</v>
      </c>
      <c r="D295" s="3">
        <v>7.89</v>
      </c>
      <c r="E295" s="3">
        <v>-1.1299999999999999</v>
      </c>
      <c r="F295" s="3">
        <v>231.14</v>
      </c>
    </row>
    <row r="296" spans="1:6" x14ac:dyDescent="0.2">
      <c r="A296" s="3">
        <v>295</v>
      </c>
      <c r="B296" s="4" t="s">
        <v>2296</v>
      </c>
      <c r="C296" s="3" t="s">
        <v>4963</v>
      </c>
      <c r="D296" s="3">
        <v>18.36</v>
      </c>
      <c r="E296" s="3">
        <v>1.05</v>
      </c>
      <c r="F296" s="3">
        <v>229.54</v>
      </c>
    </row>
    <row r="297" spans="1:6" x14ac:dyDescent="0.2">
      <c r="A297" s="3">
        <v>296</v>
      </c>
      <c r="B297" s="4" t="s">
        <v>33</v>
      </c>
      <c r="C297" s="3" t="s">
        <v>4085</v>
      </c>
      <c r="D297" s="3">
        <v>30.74</v>
      </c>
      <c r="E297" s="3">
        <v>0.23</v>
      </c>
      <c r="F297" s="3">
        <v>225.58</v>
      </c>
    </row>
    <row r="298" spans="1:6" x14ac:dyDescent="0.2">
      <c r="A298" s="3">
        <v>297</v>
      </c>
      <c r="B298" s="4" t="s">
        <v>219</v>
      </c>
      <c r="C298" s="3" t="s">
        <v>3771</v>
      </c>
      <c r="D298" s="3">
        <v>5.87</v>
      </c>
      <c r="E298" s="3">
        <v>-9.9700000000000006</v>
      </c>
      <c r="F298" s="3">
        <v>225.21</v>
      </c>
    </row>
    <row r="299" spans="1:6" x14ac:dyDescent="0.2">
      <c r="A299" s="3">
        <v>298</v>
      </c>
      <c r="B299" s="4" t="s">
        <v>1672</v>
      </c>
      <c r="C299" s="3" t="s">
        <v>6388</v>
      </c>
      <c r="D299" s="3">
        <v>35.630000000000003</v>
      </c>
      <c r="E299" s="3">
        <v>-1.08</v>
      </c>
      <c r="F299" s="3">
        <v>224.36</v>
      </c>
    </row>
    <row r="300" spans="1:6" x14ac:dyDescent="0.2">
      <c r="A300" s="3">
        <v>299</v>
      </c>
      <c r="B300" s="4" t="s">
        <v>872</v>
      </c>
      <c r="C300" s="3" t="s">
        <v>6950</v>
      </c>
      <c r="D300" s="3">
        <v>13.24</v>
      </c>
      <c r="E300" s="3">
        <v>0.23</v>
      </c>
      <c r="F300" s="3">
        <v>221.77</v>
      </c>
    </row>
    <row r="301" spans="1:6" x14ac:dyDescent="0.2">
      <c r="A301" s="3">
        <v>300</v>
      </c>
      <c r="B301" s="4" t="s">
        <v>537</v>
      </c>
      <c r="C301" s="3" t="s">
        <v>5935</v>
      </c>
      <c r="D301" s="3">
        <v>26.5</v>
      </c>
      <c r="E301" s="3">
        <v>1.61</v>
      </c>
      <c r="F301" s="3">
        <v>221.25</v>
      </c>
    </row>
    <row r="302" spans="1:6" x14ac:dyDescent="0.2">
      <c r="A302" s="3">
        <v>301</v>
      </c>
      <c r="B302" s="4" t="s">
        <v>367</v>
      </c>
      <c r="C302" s="3" t="s">
        <v>4585</v>
      </c>
      <c r="D302" s="3">
        <v>15.78</v>
      </c>
      <c r="E302" s="3">
        <v>3.14</v>
      </c>
      <c r="F302" s="3">
        <v>220.03</v>
      </c>
    </row>
    <row r="303" spans="1:6" x14ac:dyDescent="0.2">
      <c r="A303" s="3">
        <v>302</v>
      </c>
      <c r="B303" s="4" t="s">
        <v>357</v>
      </c>
      <c r="C303" s="3" t="s">
        <v>5804</v>
      </c>
      <c r="D303" s="3">
        <v>7.14</v>
      </c>
      <c r="E303" s="3">
        <v>0.71</v>
      </c>
      <c r="F303" s="3">
        <v>219.64</v>
      </c>
    </row>
    <row r="304" spans="1:6" x14ac:dyDescent="0.2">
      <c r="A304" s="3">
        <v>303</v>
      </c>
      <c r="B304" s="4" t="s">
        <v>3188</v>
      </c>
      <c r="C304" s="3" t="s">
        <v>4095</v>
      </c>
      <c r="D304" s="3">
        <v>21.14</v>
      </c>
      <c r="E304" s="3">
        <v>0.52</v>
      </c>
      <c r="F304" s="3">
        <v>217.14</v>
      </c>
    </row>
    <row r="305" spans="1:6" x14ac:dyDescent="0.2">
      <c r="A305" s="3">
        <v>304</v>
      </c>
      <c r="B305" s="4" t="s">
        <v>1703</v>
      </c>
      <c r="C305" s="3" t="s">
        <v>5624</v>
      </c>
      <c r="D305" s="3">
        <v>23.99</v>
      </c>
      <c r="E305" s="3">
        <v>-1.1100000000000001</v>
      </c>
      <c r="F305" s="3">
        <v>216.53</v>
      </c>
    </row>
    <row r="306" spans="1:6" x14ac:dyDescent="0.2">
      <c r="A306" s="3">
        <v>305</v>
      </c>
      <c r="B306" s="4" t="s">
        <v>2826</v>
      </c>
      <c r="C306" s="3" t="s">
        <v>4494</v>
      </c>
      <c r="D306" s="3">
        <v>11.86</v>
      </c>
      <c r="E306" s="3">
        <v>1.98</v>
      </c>
      <c r="F306" s="3">
        <v>213.81</v>
      </c>
    </row>
    <row r="307" spans="1:6" x14ac:dyDescent="0.2">
      <c r="A307" s="3">
        <v>306</v>
      </c>
      <c r="B307" s="4" t="s">
        <v>1549</v>
      </c>
      <c r="C307" s="3" t="s">
        <v>4896</v>
      </c>
      <c r="D307" s="3">
        <v>23.55</v>
      </c>
      <c r="E307" s="3">
        <v>0.43</v>
      </c>
      <c r="F307" s="3">
        <v>212.88</v>
      </c>
    </row>
    <row r="308" spans="1:6" x14ac:dyDescent="0.2">
      <c r="A308" s="3">
        <v>307</v>
      </c>
      <c r="B308" s="4" t="s">
        <v>2253</v>
      </c>
      <c r="C308" s="3" t="s">
        <v>5941</v>
      </c>
      <c r="D308" s="3">
        <v>4.05</v>
      </c>
      <c r="E308" s="3">
        <v>0.25</v>
      </c>
      <c r="F308" s="3">
        <v>212.69</v>
      </c>
    </row>
    <row r="309" spans="1:6" x14ac:dyDescent="0.2">
      <c r="A309" s="3">
        <v>308</v>
      </c>
      <c r="B309" s="4" t="s">
        <v>1019</v>
      </c>
      <c r="C309" s="3" t="s">
        <v>7724</v>
      </c>
      <c r="D309" s="3">
        <v>5.9</v>
      </c>
      <c r="E309" s="3">
        <v>-0.17</v>
      </c>
      <c r="F309" s="3">
        <v>211.88</v>
      </c>
    </row>
    <row r="310" spans="1:6" x14ac:dyDescent="0.2">
      <c r="A310" s="3">
        <v>309</v>
      </c>
      <c r="B310" s="4" t="s">
        <v>3081</v>
      </c>
      <c r="C310" s="3" t="s">
        <v>6256</v>
      </c>
      <c r="D310" s="3">
        <v>6.53</v>
      </c>
      <c r="E310" s="3">
        <v>-1.06</v>
      </c>
      <c r="F310" s="3">
        <v>211.86</v>
      </c>
    </row>
    <row r="311" spans="1:6" x14ac:dyDescent="0.2">
      <c r="A311" s="3">
        <v>310</v>
      </c>
      <c r="B311" s="4" t="s">
        <v>510</v>
      </c>
      <c r="C311" s="3" t="s">
        <v>4496</v>
      </c>
      <c r="D311" s="3">
        <v>30.52</v>
      </c>
      <c r="E311" s="3">
        <v>-0.75</v>
      </c>
      <c r="F311" s="3">
        <v>209.87</v>
      </c>
    </row>
    <row r="312" spans="1:6" x14ac:dyDescent="0.2">
      <c r="A312" s="3">
        <v>311</v>
      </c>
      <c r="B312" s="4" t="s">
        <v>2458</v>
      </c>
      <c r="C312" s="3" t="s">
        <v>5615</v>
      </c>
      <c r="D312" s="3">
        <v>4.22</v>
      </c>
      <c r="E312" s="3">
        <v>0.72</v>
      </c>
      <c r="F312" s="3">
        <v>201.52</v>
      </c>
    </row>
    <row r="313" spans="1:6" x14ac:dyDescent="0.2">
      <c r="A313" s="3">
        <v>312</v>
      </c>
      <c r="B313" s="4" t="s">
        <v>801</v>
      </c>
      <c r="C313" s="3" t="s">
        <v>6673</v>
      </c>
      <c r="D313" s="3">
        <v>4.3600000000000003</v>
      </c>
      <c r="E313" s="3">
        <v>2.11</v>
      </c>
      <c r="F313" s="3">
        <v>200.36</v>
      </c>
    </row>
    <row r="314" spans="1:6" x14ac:dyDescent="0.2">
      <c r="A314" s="3">
        <v>313</v>
      </c>
      <c r="B314" s="4" t="s">
        <v>1615</v>
      </c>
      <c r="C314" s="3" t="s">
        <v>6477</v>
      </c>
      <c r="D314" s="3">
        <v>9.73</v>
      </c>
      <c r="E314" s="3">
        <v>-0.82</v>
      </c>
      <c r="F314" s="3">
        <v>200.08</v>
      </c>
    </row>
    <row r="315" spans="1:6" x14ac:dyDescent="0.2">
      <c r="A315" s="3">
        <v>314</v>
      </c>
      <c r="B315" s="4" t="s">
        <v>5068</v>
      </c>
      <c r="C315" s="3" t="s">
        <v>5069</v>
      </c>
      <c r="D315" s="3">
        <v>1.42</v>
      </c>
      <c r="E315" s="3">
        <v>0.71</v>
      </c>
      <c r="F315" s="3">
        <v>197.62</v>
      </c>
    </row>
    <row r="316" spans="1:6" x14ac:dyDescent="0.2">
      <c r="A316" s="3">
        <v>315</v>
      </c>
      <c r="B316" s="4" t="s">
        <v>834</v>
      </c>
      <c r="C316" s="3" t="s">
        <v>5503</v>
      </c>
      <c r="D316" s="3">
        <v>7.9</v>
      </c>
      <c r="E316" s="3">
        <v>-1.37</v>
      </c>
      <c r="F316" s="3">
        <v>196.4</v>
      </c>
    </row>
    <row r="317" spans="1:6" x14ac:dyDescent="0.2">
      <c r="A317" s="3">
        <v>316</v>
      </c>
      <c r="B317" s="4" t="s">
        <v>2764</v>
      </c>
      <c r="C317" s="3" t="s">
        <v>6134</v>
      </c>
      <c r="D317" s="3">
        <v>20.51</v>
      </c>
      <c r="E317" s="3">
        <v>-0.05</v>
      </c>
      <c r="F317" s="3">
        <v>194.32</v>
      </c>
    </row>
    <row r="318" spans="1:6" x14ac:dyDescent="0.2">
      <c r="A318" s="3">
        <v>317</v>
      </c>
      <c r="B318" s="4" t="s">
        <v>1489</v>
      </c>
      <c r="C318" s="3" t="s">
        <v>4704</v>
      </c>
      <c r="D318" s="3">
        <v>17.02</v>
      </c>
      <c r="E318" s="3">
        <v>-1.68</v>
      </c>
      <c r="F318" s="3">
        <v>194.27</v>
      </c>
    </row>
    <row r="319" spans="1:6" x14ac:dyDescent="0.2">
      <c r="A319" s="3">
        <v>318</v>
      </c>
      <c r="B319" s="4" t="s">
        <v>809</v>
      </c>
      <c r="C319" s="3" t="s">
        <v>3497</v>
      </c>
      <c r="D319" s="3">
        <v>10.44</v>
      </c>
      <c r="E319" s="3">
        <v>3.57</v>
      </c>
      <c r="F319" s="3">
        <v>193.82</v>
      </c>
    </row>
    <row r="320" spans="1:6" x14ac:dyDescent="0.2">
      <c r="A320" s="3">
        <v>319</v>
      </c>
      <c r="B320" s="4" t="s">
        <v>1208</v>
      </c>
      <c r="C320" s="3" t="s">
        <v>5595</v>
      </c>
      <c r="D320" s="3">
        <v>7.6</v>
      </c>
      <c r="E320" s="3">
        <v>-2.06</v>
      </c>
      <c r="F320" s="3">
        <v>193.25</v>
      </c>
    </row>
    <row r="321" spans="1:6" x14ac:dyDescent="0.2">
      <c r="A321" s="3">
        <v>320</v>
      </c>
      <c r="B321" s="4" t="s">
        <v>1511</v>
      </c>
      <c r="C321" s="3" t="s">
        <v>6103</v>
      </c>
      <c r="D321" s="3">
        <v>20.85</v>
      </c>
      <c r="E321" s="3">
        <v>-1.88</v>
      </c>
      <c r="F321" s="3">
        <v>192.45</v>
      </c>
    </row>
    <row r="322" spans="1:6" x14ac:dyDescent="0.2">
      <c r="A322" s="3">
        <v>321</v>
      </c>
      <c r="B322" s="4" t="s">
        <v>3144</v>
      </c>
      <c r="C322" s="3" t="s">
        <v>7626</v>
      </c>
      <c r="D322" s="3">
        <v>1.71</v>
      </c>
      <c r="E322" s="3">
        <v>-2.29</v>
      </c>
      <c r="F322" s="3">
        <v>192.32</v>
      </c>
    </row>
    <row r="323" spans="1:6" x14ac:dyDescent="0.2">
      <c r="A323" s="3">
        <v>322</v>
      </c>
      <c r="B323" s="4" t="s">
        <v>3595</v>
      </c>
      <c r="C323" s="3" t="s">
        <v>5201</v>
      </c>
      <c r="D323" s="3">
        <v>9.98</v>
      </c>
      <c r="E323" s="3">
        <v>-0.4</v>
      </c>
      <c r="F323" s="3">
        <v>190.7</v>
      </c>
    </row>
    <row r="324" spans="1:6" x14ac:dyDescent="0.2">
      <c r="A324" s="3">
        <v>323</v>
      </c>
      <c r="B324" s="4" t="s">
        <v>997</v>
      </c>
      <c r="C324" s="3" t="s">
        <v>5642</v>
      </c>
      <c r="D324" s="3">
        <v>16.98</v>
      </c>
      <c r="E324" s="3">
        <v>-2.08</v>
      </c>
      <c r="F324" s="3">
        <v>190.44</v>
      </c>
    </row>
    <row r="325" spans="1:6" x14ac:dyDescent="0.2">
      <c r="A325" s="3">
        <v>324</v>
      </c>
      <c r="B325" s="4" t="s">
        <v>1391</v>
      </c>
      <c r="C325" s="3" t="s">
        <v>4159</v>
      </c>
      <c r="D325" s="3">
        <v>5.64</v>
      </c>
      <c r="E325" s="3">
        <v>-1.57</v>
      </c>
      <c r="F325" s="3">
        <v>190.28</v>
      </c>
    </row>
    <row r="326" spans="1:6" x14ac:dyDescent="0.2">
      <c r="A326" s="3">
        <v>325</v>
      </c>
      <c r="B326" s="4" t="s">
        <v>2110</v>
      </c>
      <c r="C326" s="3" t="s">
        <v>6235</v>
      </c>
      <c r="D326" s="3">
        <v>4.3099999999999996</v>
      </c>
      <c r="E326" s="3">
        <v>-2.4900000000000002</v>
      </c>
      <c r="F326" s="3">
        <v>189.94</v>
      </c>
    </row>
    <row r="327" spans="1:6" x14ac:dyDescent="0.2">
      <c r="A327" s="3">
        <v>326</v>
      </c>
      <c r="B327" s="4" t="s">
        <v>2521</v>
      </c>
      <c r="C327" s="3" t="s">
        <v>6643</v>
      </c>
      <c r="D327" s="3">
        <v>48.24</v>
      </c>
      <c r="E327" s="3">
        <v>0.75</v>
      </c>
      <c r="F327" s="3">
        <v>186.49</v>
      </c>
    </row>
    <row r="328" spans="1:6" x14ac:dyDescent="0.2">
      <c r="A328" s="3">
        <v>327</v>
      </c>
      <c r="B328" s="4" t="s">
        <v>765</v>
      </c>
      <c r="C328" s="3" t="s">
        <v>6228</v>
      </c>
      <c r="D328" s="3">
        <v>8.83</v>
      </c>
      <c r="E328" s="3">
        <v>-2.4300000000000002</v>
      </c>
      <c r="F328" s="3">
        <v>181.95</v>
      </c>
    </row>
    <row r="329" spans="1:6" x14ac:dyDescent="0.2">
      <c r="A329" s="3">
        <v>328</v>
      </c>
      <c r="B329" s="4" t="s">
        <v>2178</v>
      </c>
      <c r="C329" s="3" t="s">
        <v>6460</v>
      </c>
      <c r="D329" s="3">
        <v>37.76</v>
      </c>
      <c r="E329" s="3">
        <v>1.37</v>
      </c>
      <c r="F329" s="3">
        <v>179.76</v>
      </c>
    </row>
    <row r="330" spans="1:6" x14ac:dyDescent="0.2">
      <c r="A330" s="3">
        <v>329</v>
      </c>
      <c r="B330" s="4" t="s">
        <v>89</v>
      </c>
      <c r="C330" s="3" t="s">
        <v>6087</v>
      </c>
      <c r="D330" s="3">
        <v>5.0599999999999996</v>
      </c>
      <c r="E330" s="3">
        <v>0.2</v>
      </c>
      <c r="F330" s="3">
        <v>179.59</v>
      </c>
    </row>
    <row r="331" spans="1:6" x14ac:dyDescent="0.2">
      <c r="A331" s="3">
        <v>330</v>
      </c>
      <c r="B331" s="4" t="s">
        <v>2877</v>
      </c>
      <c r="C331" s="3" t="s">
        <v>5222</v>
      </c>
      <c r="D331" s="3">
        <v>21.74</v>
      </c>
      <c r="E331" s="3">
        <v>1.73</v>
      </c>
      <c r="F331" s="3">
        <v>177.96</v>
      </c>
    </row>
    <row r="332" spans="1:6" x14ac:dyDescent="0.2">
      <c r="A332" s="3">
        <v>331</v>
      </c>
      <c r="B332" s="4" t="s">
        <v>640</v>
      </c>
      <c r="C332" s="3" t="s">
        <v>3523</v>
      </c>
      <c r="D332" s="3">
        <v>15.43</v>
      </c>
      <c r="E332" s="3">
        <v>2.12</v>
      </c>
      <c r="F332" s="3">
        <v>177.28</v>
      </c>
    </row>
    <row r="333" spans="1:6" x14ac:dyDescent="0.2">
      <c r="A333" s="3">
        <v>332</v>
      </c>
      <c r="B333" s="4" t="s">
        <v>960</v>
      </c>
      <c r="C333" s="3" t="s">
        <v>4632</v>
      </c>
      <c r="D333" s="3">
        <v>33.93</v>
      </c>
      <c r="E333" s="3">
        <v>-1.31</v>
      </c>
      <c r="F333" s="3">
        <v>177.25</v>
      </c>
    </row>
    <row r="334" spans="1:6" x14ac:dyDescent="0.2">
      <c r="A334" s="3">
        <v>333</v>
      </c>
      <c r="B334" s="4" t="s">
        <v>1334</v>
      </c>
      <c r="C334" s="3" t="s">
        <v>7684</v>
      </c>
      <c r="D334" s="3">
        <v>9.19</v>
      </c>
      <c r="E334" s="3">
        <v>-2.23</v>
      </c>
      <c r="F334" s="3">
        <v>176.47</v>
      </c>
    </row>
    <row r="335" spans="1:6" x14ac:dyDescent="0.2">
      <c r="A335" s="3">
        <v>334</v>
      </c>
      <c r="B335" s="4" t="s">
        <v>1291</v>
      </c>
      <c r="C335" s="3" t="s">
        <v>5777</v>
      </c>
      <c r="D335" s="3">
        <v>9.02</v>
      </c>
      <c r="E335" s="3">
        <v>0</v>
      </c>
      <c r="F335" s="3">
        <v>175.22</v>
      </c>
    </row>
    <row r="336" spans="1:6" x14ac:dyDescent="0.2">
      <c r="A336" s="3">
        <v>335</v>
      </c>
      <c r="B336" s="4" t="s">
        <v>123</v>
      </c>
      <c r="C336" s="3" t="s">
        <v>6812</v>
      </c>
      <c r="D336" s="3">
        <v>12.18</v>
      </c>
      <c r="E336" s="3">
        <v>-0.98</v>
      </c>
      <c r="F336" s="3">
        <v>174.44</v>
      </c>
    </row>
    <row r="337" spans="1:6" x14ac:dyDescent="0.2">
      <c r="A337" s="3">
        <v>336</v>
      </c>
      <c r="B337" s="4" t="s">
        <v>2522</v>
      </c>
      <c r="C337" s="3" t="s">
        <v>4577</v>
      </c>
      <c r="D337" s="3">
        <v>28.36</v>
      </c>
      <c r="E337" s="3">
        <v>-2.14</v>
      </c>
      <c r="F337" s="3">
        <v>173.7</v>
      </c>
    </row>
    <row r="338" spans="1:6" x14ac:dyDescent="0.2">
      <c r="A338" s="3">
        <v>337</v>
      </c>
      <c r="B338" s="4" t="s">
        <v>3817</v>
      </c>
      <c r="C338" s="3" t="s">
        <v>3818</v>
      </c>
      <c r="D338" s="3">
        <v>3.76</v>
      </c>
      <c r="E338" s="3">
        <v>-0.53</v>
      </c>
      <c r="F338" s="3">
        <v>173.4</v>
      </c>
    </row>
    <row r="339" spans="1:6" x14ac:dyDescent="0.2">
      <c r="A339" s="3">
        <v>338</v>
      </c>
      <c r="B339" s="4" t="s">
        <v>1842</v>
      </c>
      <c r="C339" s="3" t="s">
        <v>5726</v>
      </c>
      <c r="D339" s="3">
        <v>13.19</v>
      </c>
      <c r="E339" s="3">
        <v>-2.15</v>
      </c>
      <c r="F339" s="3">
        <v>172.45</v>
      </c>
    </row>
    <row r="340" spans="1:6" x14ac:dyDescent="0.2">
      <c r="A340" s="3">
        <v>339</v>
      </c>
      <c r="B340" s="4" t="s">
        <v>1957</v>
      </c>
      <c r="C340" s="3" t="s">
        <v>5740</v>
      </c>
      <c r="D340" s="3">
        <v>4.49</v>
      </c>
      <c r="E340" s="3">
        <v>0.22</v>
      </c>
      <c r="F340" s="3">
        <v>172.37</v>
      </c>
    </row>
    <row r="341" spans="1:6" x14ac:dyDescent="0.2">
      <c r="A341" s="3">
        <v>340</v>
      </c>
      <c r="B341" s="4" t="s">
        <v>3159</v>
      </c>
      <c r="C341" s="3" t="s">
        <v>7690</v>
      </c>
      <c r="D341" s="3">
        <v>12.63</v>
      </c>
      <c r="E341" s="3">
        <v>-2.7</v>
      </c>
      <c r="F341" s="3">
        <v>171.67</v>
      </c>
    </row>
    <row r="342" spans="1:6" x14ac:dyDescent="0.2">
      <c r="A342" s="3">
        <v>341</v>
      </c>
      <c r="B342" s="4" t="s">
        <v>1257</v>
      </c>
      <c r="C342" s="3" t="s">
        <v>5330</v>
      </c>
      <c r="D342" s="3">
        <v>28.48</v>
      </c>
      <c r="E342" s="3">
        <v>-1.45</v>
      </c>
      <c r="F342" s="3">
        <v>170.2</v>
      </c>
    </row>
    <row r="343" spans="1:6" x14ac:dyDescent="0.2">
      <c r="A343" s="3">
        <v>342</v>
      </c>
      <c r="B343" s="4" t="s">
        <v>2325</v>
      </c>
      <c r="C343" s="3" t="s">
        <v>4138</v>
      </c>
      <c r="D343" s="3">
        <v>18.600000000000001</v>
      </c>
      <c r="E343" s="3">
        <v>-0.11</v>
      </c>
      <c r="F343" s="3">
        <v>169.28</v>
      </c>
    </row>
    <row r="344" spans="1:6" x14ac:dyDescent="0.2">
      <c r="A344" s="3">
        <v>343</v>
      </c>
      <c r="B344" s="4" t="s">
        <v>1079</v>
      </c>
      <c r="C344" s="3" t="s">
        <v>5284</v>
      </c>
      <c r="D344" s="3">
        <v>14.55</v>
      </c>
      <c r="E344" s="3">
        <v>-3.64</v>
      </c>
      <c r="F344" s="3">
        <v>167.96</v>
      </c>
    </row>
    <row r="345" spans="1:6" x14ac:dyDescent="0.2">
      <c r="A345" s="3">
        <v>344</v>
      </c>
      <c r="B345" s="4" t="s">
        <v>1614</v>
      </c>
      <c r="C345" s="3" t="s">
        <v>4804</v>
      </c>
      <c r="D345" s="3">
        <v>6.3</v>
      </c>
      <c r="E345" s="3">
        <v>-1.1000000000000001</v>
      </c>
      <c r="F345" s="3">
        <v>166.35</v>
      </c>
    </row>
    <row r="346" spans="1:6" x14ac:dyDescent="0.2">
      <c r="A346" s="3">
        <v>345</v>
      </c>
      <c r="B346" s="4" t="s">
        <v>2641</v>
      </c>
      <c r="C346" s="3" t="s">
        <v>4791</v>
      </c>
      <c r="D346" s="3">
        <v>7.11</v>
      </c>
      <c r="E346" s="3">
        <v>-0.84</v>
      </c>
      <c r="F346" s="3">
        <v>165.47</v>
      </c>
    </row>
    <row r="347" spans="1:6" x14ac:dyDescent="0.2">
      <c r="A347" s="3">
        <v>346</v>
      </c>
      <c r="B347" s="4" t="s">
        <v>3119</v>
      </c>
      <c r="C347" s="3" t="s">
        <v>7621</v>
      </c>
      <c r="D347" s="3">
        <v>18.52</v>
      </c>
      <c r="E347" s="3">
        <v>-0.91</v>
      </c>
      <c r="F347" s="3">
        <v>164.37</v>
      </c>
    </row>
    <row r="348" spans="1:6" x14ac:dyDescent="0.2">
      <c r="A348" s="3">
        <v>347</v>
      </c>
      <c r="B348" s="4" t="s">
        <v>20</v>
      </c>
      <c r="C348" s="3" t="s">
        <v>3469</v>
      </c>
      <c r="D348" s="3">
        <v>10.029999999999999</v>
      </c>
      <c r="E348" s="3">
        <v>-0.5</v>
      </c>
      <c r="F348" s="3">
        <v>164.04</v>
      </c>
    </row>
    <row r="349" spans="1:6" x14ac:dyDescent="0.2">
      <c r="A349" s="3">
        <v>348</v>
      </c>
      <c r="B349" s="4" t="s">
        <v>6878</v>
      </c>
      <c r="C349" s="3" t="s">
        <v>6879</v>
      </c>
      <c r="D349" s="3">
        <v>10.56</v>
      </c>
      <c r="E349" s="3">
        <v>-0.38</v>
      </c>
      <c r="F349" s="3">
        <v>161.88</v>
      </c>
    </row>
    <row r="350" spans="1:6" x14ac:dyDescent="0.2">
      <c r="A350" s="3">
        <v>349</v>
      </c>
      <c r="B350" s="4" t="s">
        <v>1755</v>
      </c>
      <c r="C350" s="3" t="s">
        <v>5121</v>
      </c>
      <c r="D350" s="3">
        <v>2.5299999999999998</v>
      </c>
      <c r="E350" s="3">
        <v>-0.39</v>
      </c>
      <c r="F350" s="3">
        <v>161.13</v>
      </c>
    </row>
    <row r="351" spans="1:6" x14ac:dyDescent="0.2">
      <c r="A351" s="3">
        <v>350</v>
      </c>
      <c r="B351" s="4" t="s">
        <v>2863</v>
      </c>
      <c r="C351" s="3" t="s">
        <v>4408</v>
      </c>
      <c r="D351" s="3">
        <v>3.81</v>
      </c>
      <c r="E351" s="3">
        <v>0</v>
      </c>
      <c r="F351" s="3">
        <v>159.87</v>
      </c>
    </row>
    <row r="352" spans="1:6" x14ac:dyDescent="0.2">
      <c r="A352" s="3">
        <v>351</v>
      </c>
      <c r="B352" s="4" t="s">
        <v>3101</v>
      </c>
      <c r="C352" s="3" t="s">
        <v>5865</v>
      </c>
      <c r="D352" s="3">
        <v>3.03</v>
      </c>
      <c r="E352" s="3">
        <v>-0.98</v>
      </c>
      <c r="F352" s="3">
        <v>159.76</v>
      </c>
    </row>
    <row r="353" spans="1:6" x14ac:dyDescent="0.2">
      <c r="A353" s="3">
        <v>352</v>
      </c>
      <c r="B353" s="4" t="s">
        <v>1928</v>
      </c>
      <c r="C353" s="3" t="s">
        <v>4518</v>
      </c>
      <c r="D353" s="3">
        <v>6.48</v>
      </c>
      <c r="E353" s="3">
        <v>-2.56</v>
      </c>
      <c r="F353" s="3">
        <v>157.96</v>
      </c>
    </row>
    <row r="354" spans="1:6" x14ac:dyDescent="0.2">
      <c r="A354" s="3">
        <v>353</v>
      </c>
      <c r="B354" s="4" t="s">
        <v>3177</v>
      </c>
      <c r="C354" s="3" t="s">
        <v>4918</v>
      </c>
      <c r="D354" s="3">
        <v>31.72</v>
      </c>
      <c r="E354" s="3">
        <v>2.16</v>
      </c>
      <c r="F354" s="3">
        <v>157.51</v>
      </c>
    </row>
    <row r="355" spans="1:6" x14ac:dyDescent="0.2">
      <c r="A355" s="3">
        <v>354</v>
      </c>
      <c r="B355" s="4" t="s">
        <v>2830</v>
      </c>
      <c r="C355" s="3" t="s">
        <v>7646</v>
      </c>
      <c r="D355" s="3">
        <v>22.18</v>
      </c>
      <c r="E355" s="3">
        <v>0.09</v>
      </c>
      <c r="F355" s="3">
        <v>157.43</v>
      </c>
    </row>
    <row r="356" spans="1:6" x14ac:dyDescent="0.2">
      <c r="A356" s="3">
        <v>355</v>
      </c>
      <c r="B356" s="4" t="s">
        <v>1445</v>
      </c>
      <c r="C356" s="3" t="s">
        <v>3484</v>
      </c>
      <c r="D356" s="3">
        <v>28.69</v>
      </c>
      <c r="E356" s="3">
        <v>-2.2799999999999998</v>
      </c>
      <c r="F356" s="3">
        <v>153.21</v>
      </c>
    </row>
    <row r="357" spans="1:6" x14ac:dyDescent="0.2">
      <c r="A357" s="3">
        <v>356</v>
      </c>
      <c r="B357" s="4" t="s">
        <v>1908</v>
      </c>
      <c r="C357" s="3" t="s">
        <v>5262</v>
      </c>
      <c r="D357" s="3">
        <v>15.8</v>
      </c>
      <c r="E357" s="3">
        <v>-0.88</v>
      </c>
      <c r="F357" s="3">
        <v>152.62</v>
      </c>
    </row>
    <row r="358" spans="1:6" x14ac:dyDescent="0.2">
      <c r="A358" s="3">
        <v>357</v>
      </c>
      <c r="B358" s="4" t="s">
        <v>545</v>
      </c>
      <c r="C358" s="3" t="s">
        <v>5217</v>
      </c>
      <c r="D358" s="3">
        <v>16.77</v>
      </c>
      <c r="E358" s="3">
        <v>-1.93</v>
      </c>
      <c r="F358" s="3">
        <v>152.57</v>
      </c>
    </row>
    <row r="359" spans="1:6" x14ac:dyDescent="0.2">
      <c r="A359" s="3">
        <v>358</v>
      </c>
      <c r="B359" s="4" t="s">
        <v>1058</v>
      </c>
      <c r="C359" s="3" t="s">
        <v>4555</v>
      </c>
      <c r="D359" s="3">
        <v>12.73</v>
      </c>
      <c r="E359" s="3">
        <v>-3.56</v>
      </c>
      <c r="F359" s="3">
        <v>151.1</v>
      </c>
    </row>
    <row r="360" spans="1:6" x14ac:dyDescent="0.2">
      <c r="A360" s="3">
        <v>359</v>
      </c>
      <c r="B360" s="4" t="s">
        <v>2567</v>
      </c>
      <c r="C360" s="3" t="s">
        <v>5356</v>
      </c>
      <c r="D360" s="3">
        <v>13.87</v>
      </c>
      <c r="E360" s="3">
        <v>0.51</v>
      </c>
      <c r="F360" s="3">
        <v>149.41999999999999</v>
      </c>
    </row>
    <row r="361" spans="1:6" x14ac:dyDescent="0.2">
      <c r="A361" s="3">
        <v>360</v>
      </c>
      <c r="B361" s="4" t="s">
        <v>946</v>
      </c>
      <c r="C361" s="3" t="s">
        <v>3583</v>
      </c>
      <c r="D361" s="3">
        <v>9.08</v>
      </c>
      <c r="E361" s="3">
        <v>-0.22</v>
      </c>
      <c r="F361" s="3">
        <v>149.4</v>
      </c>
    </row>
    <row r="362" spans="1:6" x14ac:dyDescent="0.2">
      <c r="A362" s="3">
        <v>361</v>
      </c>
      <c r="B362" s="4" t="s">
        <v>742</v>
      </c>
      <c r="C362" s="3" t="s">
        <v>6194</v>
      </c>
      <c r="D362" s="3">
        <v>5.7</v>
      </c>
      <c r="E362" s="3">
        <v>-3.39</v>
      </c>
      <c r="F362" s="3">
        <v>149.31</v>
      </c>
    </row>
    <row r="363" spans="1:6" x14ac:dyDescent="0.2">
      <c r="A363" s="3">
        <v>362</v>
      </c>
      <c r="B363" s="4" t="s">
        <v>727</v>
      </c>
      <c r="C363" s="3" t="s">
        <v>6895</v>
      </c>
      <c r="D363" s="3">
        <v>5.13</v>
      </c>
      <c r="E363" s="3">
        <v>0.59</v>
      </c>
      <c r="F363" s="3">
        <v>148.88</v>
      </c>
    </row>
    <row r="364" spans="1:6" x14ac:dyDescent="0.2">
      <c r="A364" s="3">
        <v>363</v>
      </c>
      <c r="B364" s="4" t="s">
        <v>2575</v>
      </c>
      <c r="C364" s="3" t="s">
        <v>6883</v>
      </c>
      <c r="D364" s="3">
        <v>8.25</v>
      </c>
      <c r="E364" s="3">
        <v>0.86</v>
      </c>
      <c r="F364" s="3">
        <v>147.91999999999999</v>
      </c>
    </row>
    <row r="365" spans="1:6" x14ac:dyDescent="0.2">
      <c r="A365" s="3">
        <v>364</v>
      </c>
      <c r="B365" s="4" t="s">
        <v>2528</v>
      </c>
      <c r="C365" s="3" t="s">
        <v>6361</v>
      </c>
      <c r="D365" s="3">
        <v>3.5</v>
      </c>
      <c r="E365" s="3">
        <v>-0.85</v>
      </c>
      <c r="F365" s="3">
        <v>147.79</v>
      </c>
    </row>
    <row r="366" spans="1:6" x14ac:dyDescent="0.2">
      <c r="A366" s="3">
        <v>365</v>
      </c>
      <c r="B366" s="4" t="s">
        <v>2761</v>
      </c>
      <c r="C366" s="3" t="s">
        <v>6210</v>
      </c>
      <c r="D366" s="3">
        <v>7.45</v>
      </c>
      <c r="E366" s="3">
        <v>-2.36</v>
      </c>
      <c r="F366" s="3">
        <v>147.69999999999999</v>
      </c>
    </row>
    <row r="367" spans="1:6" x14ac:dyDescent="0.2">
      <c r="A367" s="3">
        <v>366</v>
      </c>
      <c r="B367" s="4" t="s">
        <v>659</v>
      </c>
      <c r="C367" s="3" t="s">
        <v>6463</v>
      </c>
      <c r="D367" s="3">
        <v>4.47</v>
      </c>
      <c r="E367" s="3">
        <v>4.2</v>
      </c>
      <c r="F367" s="3">
        <v>147.62</v>
      </c>
    </row>
    <row r="368" spans="1:6" x14ac:dyDescent="0.2">
      <c r="A368" s="3">
        <v>367</v>
      </c>
      <c r="B368" s="4" t="s">
        <v>1639</v>
      </c>
      <c r="C368" s="3" t="s">
        <v>4914</v>
      </c>
      <c r="D368" s="3">
        <v>10.81</v>
      </c>
      <c r="E368" s="3">
        <v>-0.92</v>
      </c>
      <c r="F368" s="3">
        <v>146.81</v>
      </c>
    </row>
    <row r="369" spans="1:6" x14ac:dyDescent="0.2">
      <c r="A369" s="3">
        <v>368</v>
      </c>
      <c r="B369" s="4" t="s">
        <v>1634</v>
      </c>
      <c r="C369" s="3" t="s">
        <v>6624</v>
      </c>
      <c r="D369" s="3">
        <v>8.01</v>
      </c>
      <c r="E369" s="3">
        <v>-2.08</v>
      </c>
      <c r="F369" s="3">
        <v>146.05000000000001</v>
      </c>
    </row>
    <row r="370" spans="1:6" x14ac:dyDescent="0.2">
      <c r="A370" s="3">
        <v>369</v>
      </c>
      <c r="B370" s="4" t="s">
        <v>1835</v>
      </c>
      <c r="C370" s="3" t="s">
        <v>5876</v>
      </c>
      <c r="D370" s="3">
        <v>16.2</v>
      </c>
      <c r="E370" s="3">
        <v>0.12</v>
      </c>
      <c r="F370" s="3">
        <v>144.72</v>
      </c>
    </row>
    <row r="371" spans="1:6" x14ac:dyDescent="0.2">
      <c r="A371" s="3">
        <v>370</v>
      </c>
      <c r="B371" s="4" t="s">
        <v>2708</v>
      </c>
      <c r="C371" s="3" t="s">
        <v>4415</v>
      </c>
      <c r="D371" s="3">
        <v>4.12</v>
      </c>
      <c r="E371" s="3">
        <v>-7.21</v>
      </c>
      <c r="F371" s="3">
        <v>142.72</v>
      </c>
    </row>
    <row r="372" spans="1:6" x14ac:dyDescent="0.2">
      <c r="A372" s="3">
        <v>371</v>
      </c>
      <c r="B372" s="4" t="s">
        <v>2681</v>
      </c>
      <c r="C372" s="3" t="s">
        <v>6626</v>
      </c>
      <c r="D372" s="3">
        <v>17.690000000000001</v>
      </c>
      <c r="E372" s="3">
        <v>-0.73</v>
      </c>
      <c r="F372" s="3">
        <v>142.66999999999999</v>
      </c>
    </row>
    <row r="373" spans="1:6" x14ac:dyDescent="0.2">
      <c r="A373" s="3">
        <v>372</v>
      </c>
      <c r="B373" s="4" t="s">
        <v>271</v>
      </c>
      <c r="C373" s="3" t="s">
        <v>4174</v>
      </c>
      <c r="D373" s="3">
        <v>15.1</v>
      </c>
      <c r="E373" s="3">
        <v>0</v>
      </c>
      <c r="F373" s="3">
        <v>142.13</v>
      </c>
    </row>
    <row r="374" spans="1:6" x14ac:dyDescent="0.2">
      <c r="A374" s="3">
        <v>373</v>
      </c>
      <c r="B374" s="4" t="s">
        <v>498</v>
      </c>
      <c r="C374" s="3" t="s">
        <v>4458</v>
      </c>
      <c r="D374" s="3">
        <v>20.78</v>
      </c>
      <c r="E374" s="3">
        <v>-2.9</v>
      </c>
      <c r="F374" s="3">
        <v>140.96</v>
      </c>
    </row>
    <row r="375" spans="1:6" x14ac:dyDescent="0.2">
      <c r="A375" s="3">
        <v>374</v>
      </c>
      <c r="B375" s="4" t="s">
        <v>3204</v>
      </c>
      <c r="C375" s="3" t="s">
        <v>3527</v>
      </c>
      <c r="D375" s="3">
        <v>6.06</v>
      </c>
      <c r="E375" s="3">
        <v>-1.78</v>
      </c>
      <c r="F375" s="3">
        <v>139.38999999999999</v>
      </c>
    </row>
    <row r="376" spans="1:6" x14ac:dyDescent="0.2">
      <c r="A376" s="3">
        <v>375</v>
      </c>
      <c r="B376" s="4" t="s">
        <v>3154</v>
      </c>
      <c r="C376" s="3" t="s">
        <v>6197</v>
      </c>
      <c r="D376" s="3">
        <v>5.25</v>
      </c>
      <c r="E376" s="3">
        <v>-0.94</v>
      </c>
      <c r="F376" s="3">
        <v>138.85</v>
      </c>
    </row>
    <row r="377" spans="1:6" x14ac:dyDescent="0.2">
      <c r="A377" s="3">
        <v>376</v>
      </c>
      <c r="B377" s="4" t="s">
        <v>2186</v>
      </c>
      <c r="C377" s="3" t="s">
        <v>5268</v>
      </c>
      <c r="D377" s="3">
        <v>39.979999999999997</v>
      </c>
      <c r="E377" s="3">
        <v>-0.27</v>
      </c>
      <c r="F377" s="3">
        <v>138.76</v>
      </c>
    </row>
    <row r="378" spans="1:6" x14ac:dyDescent="0.2">
      <c r="A378" s="3">
        <v>377</v>
      </c>
      <c r="B378" s="4" t="s">
        <v>394</v>
      </c>
      <c r="C378" s="3" t="s">
        <v>4479</v>
      </c>
      <c r="D378" s="3">
        <v>3.58</v>
      </c>
      <c r="E378" s="3">
        <v>-1.1000000000000001</v>
      </c>
      <c r="F378" s="3">
        <v>137.77000000000001</v>
      </c>
    </row>
    <row r="379" spans="1:6" x14ac:dyDescent="0.2">
      <c r="A379" s="3">
        <v>378</v>
      </c>
      <c r="B379" s="4" t="s">
        <v>2998</v>
      </c>
      <c r="C379" s="3" t="s">
        <v>7658</v>
      </c>
      <c r="D379" s="3">
        <v>8.5</v>
      </c>
      <c r="E379" s="3">
        <v>-2.2999999999999998</v>
      </c>
      <c r="F379" s="3">
        <v>137.76</v>
      </c>
    </row>
    <row r="380" spans="1:6" x14ac:dyDescent="0.2">
      <c r="A380" s="3">
        <v>379</v>
      </c>
      <c r="B380" s="4" t="s">
        <v>4547</v>
      </c>
      <c r="C380" s="3" t="s">
        <v>4548</v>
      </c>
      <c r="D380" s="3">
        <v>1.01</v>
      </c>
      <c r="E380" s="3">
        <v>-0.98</v>
      </c>
      <c r="F380" s="3">
        <v>137.46</v>
      </c>
    </row>
    <row r="381" spans="1:6" x14ac:dyDescent="0.2">
      <c r="A381" s="3">
        <v>380</v>
      </c>
      <c r="B381" s="4" t="s">
        <v>1887</v>
      </c>
      <c r="C381" s="3" t="s">
        <v>3823</v>
      </c>
      <c r="D381" s="3">
        <v>3.79</v>
      </c>
      <c r="E381" s="3">
        <v>0</v>
      </c>
      <c r="F381" s="3">
        <v>136.79</v>
      </c>
    </row>
    <row r="382" spans="1:6" x14ac:dyDescent="0.2">
      <c r="A382" s="3">
        <v>381</v>
      </c>
      <c r="B382" s="4" t="s">
        <v>3013</v>
      </c>
      <c r="C382" s="3" t="s">
        <v>5756</v>
      </c>
      <c r="D382" s="3">
        <v>13.18</v>
      </c>
      <c r="E382" s="3">
        <v>-2.5099999999999998</v>
      </c>
      <c r="F382" s="3">
        <v>134.83000000000001</v>
      </c>
    </row>
    <row r="383" spans="1:6" x14ac:dyDescent="0.2">
      <c r="A383" s="3">
        <v>382</v>
      </c>
      <c r="B383" s="4" t="s">
        <v>3051</v>
      </c>
      <c r="C383" s="3" t="s">
        <v>6520</v>
      </c>
      <c r="D383" s="3">
        <v>8.16</v>
      </c>
      <c r="E383" s="3">
        <v>1.1200000000000001</v>
      </c>
      <c r="F383" s="3">
        <v>133.54</v>
      </c>
    </row>
    <row r="384" spans="1:6" x14ac:dyDescent="0.2">
      <c r="A384" s="3">
        <v>383</v>
      </c>
      <c r="B384" s="4" t="s">
        <v>1616</v>
      </c>
      <c r="C384" s="3" t="s">
        <v>4308</v>
      </c>
      <c r="D384" s="3">
        <v>3.78</v>
      </c>
      <c r="E384" s="3">
        <v>-0.79</v>
      </c>
      <c r="F384" s="3">
        <v>133.16</v>
      </c>
    </row>
    <row r="385" spans="1:6" x14ac:dyDescent="0.2">
      <c r="A385" s="3">
        <v>384</v>
      </c>
      <c r="B385" s="4" t="s">
        <v>2997</v>
      </c>
      <c r="C385" s="3" t="s">
        <v>4800</v>
      </c>
      <c r="D385" s="3">
        <v>4.45</v>
      </c>
      <c r="E385" s="3">
        <v>-1.55</v>
      </c>
      <c r="F385" s="3">
        <v>132.63999999999999</v>
      </c>
    </row>
    <row r="386" spans="1:6" x14ac:dyDescent="0.2">
      <c r="A386" s="3">
        <v>385</v>
      </c>
      <c r="B386" s="4" t="s">
        <v>3022</v>
      </c>
      <c r="C386" s="3" t="s">
        <v>4759</v>
      </c>
      <c r="D386" s="3">
        <v>8.5500000000000007</v>
      </c>
      <c r="E386" s="3">
        <v>-0.47</v>
      </c>
      <c r="F386" s="3">
        <v>132.05000000000001</v>
      </c>
    </row>
    <row r="387" spans="1:6" x14ac:dyDescent="0.2">
      <c r="A387" s="3">
        <v>386</v>
      </c>
      <c r="B387" s="4" t="s">
        <v>1476</v>
      </c>
      <c r="C387" s="3" t="s">
        <v>4026</v>
      </c>
      <c r="D387" s="3">
        <v>6.17</v>
      </c>
      <c r="E387" s="3">
        <v>-3.59</v>
      </c>
      <c r="F387" s="3">
        <v>132.01</v>
      </c>
    </row>
    <row r="388" spans="1:6" x14ac:dyDescent="0.2">
      <c r="A388" s="3">
        <v>387</v>
      </c>
      <c r="B388" s="4" t="s">
        <v>1972</v>
      </c>
      <c r="C388" s="3" t="s">
        <v>5823</v>
      </c>
      <c r="D388" s="3">
        <v>5.12</v>
      </c>
      <c r="E388" s="3">
        <v>-1.35</v>
      </c>
      <c r="F388" s="3">
        <v>131.88</v>
      </c>
    </row>
    <row r="389" spans="1:6" x14ac:dyDescent="0.2">
      <c r="A389" s="3">
        <v>388</v>
      </c>
      <c r="B389" s="4" t="s">
        <v>1934</v>
      </c>
      <c r="C389" s="3" t="s">
        <v>4639</v>
      </c>
      <c r="D389" s="3">
        <v>6.93</v>
      </c>
      <c r="E389" s="3">
        <v>-1.98</v>
      </c>
      <c r="F389" s="3">
        <v>130.99</v>
      </c>
    </row>
    <row r="390" spans="1:6" x14ac:dyDescent="0.2">
      <c r="A390" s="3">
        <v>389</v>
      </c>
      <c r="B390" s="4" t="s">
        <v>3183</v>
      </c>
      <c r="C390" s="3" t="s">
        <v>6292</v>
      </c>
      <c r="D390" s="3">
        <v>32.799999999999997</v>
      </c>
      <c r="E390" s="3">
        <v>-2.09</v>
      </c>
      <c r="F390" s="3">
        <v>130.62</v>
      </c>
    </row>
    <row r="391" spans="1:6" x14ac:dyDescent="0.2">
      <c r="A391" s="3">
        <v>390</v>
      </c>
      <c r="B391" s="4" t="s">
        <v>2760</v>
      </c>
      <c r="C391" s="3" t="s">
        <v>4556</v>
      </c>
      <c r="D391" s="3">
        <v>5.08</v>
      </c>
      <c r="E391" s="3">
        <v>-0.39</v>
      </c>
      <c r="F391" s="3">
        <v>130.5</v>
      </c>
    </row>
    <row r="392" spans="1:6" x14ac:dyDescent="0.2">
      <c r="A392" s="3">
        <v>391</v>
      </c>
      <c r="B392" s="4" t="s">
        <v>1077</v>
      </c>
      <c r="C392" s="3" t="s">
        <v>6411</v>
      </c>
      <c r="D392" s="3">
        <v>51.51</v>
      </c>
      <c r="E392" s="3">
        <v>-0.77</v>
      </c>
      <c r="F392" s="3">
        <v>129.06</v>
      </c>
    </row>
    <row r="393" spans="1:6" x14ac:dyDescent="0.2">
      <c r="A393" s="3">
        <v>392</v>
      </c>
      <c r="B393" s="4" t="s">
        <v>503</v>
      </c>
      <c r="C393" s="3" t="s">
        <v>7700</v>
      </c>
      <c r="D393" s="3">
        <v>21.74</v>
      </c>
      <c r="E393" s="3">
        <v>-2.5499999999999998</v>
      </c>
      <c r="F393" s="3">
        <v>127.45</v>
      </c>
    </row>
    <row r="394" spans="1:6" x14ac:dyDescent="0.2">
      <c r="A394" s="3">
        <v>393</v>
      </c>
      <c r="B394" s="4" t="s">
        <v>3263</v>
      </c>
      <c r="C394" s="3" t="s">
        <v>7703</v>
      </c>
      <c r="D394" s="3">
        <v>2.52</v>
      </c>
      <c r="E394" s="3">
        <v>-1.18</v>
      </c>
      <c r="F394" s="3">
        <v>127.27</v>
      </c>
    </row>
    <row r="395" spans="1:6" x14ac:dyDescent="0.2">
      <c r="A395" s="3">
        <v>394</v>
      </c>
      <c r="B395" s="4" t="s">
        <v>2361</v>
      </c>
      <c r="C395" s="3" t="s">
        <v>3961</v>
      </c>
      <c r="D395" s="3">
        <v>27.86</v>
      </c>
      <c r="E395" s="3">
        <v>-0.56999999999999995</v>
      </c>
      <c r="F395" s="3">
        <v>126.26</v>
      </c>
    </row>
    <row r="396" spans="1:6" x14ac:dyDescent="0.2">
      <c r="A396" s="3">
        <v>395</v>
      </c>
      <c r="B396" s="4" t="s">
        <v>1490</v>
      </c>
      <c r="C396" s="3" t="s">
        <v>7206</v>
      </c>
      <c r="D396" s="3">
        <v>15.22</v>
      </c>
      <c r="E396" s="3">
        <v>-0.65</v>
      </c>
      <c r="F396" s="3">
        <v>123.47</v>
      </c>
    </row>
    <row r="397" spans="1:6" x14ac:dyDescent="0.2">
      <c r="A397" s="3">
        <v>396</v>
      </c>
      <c r="B397" s="4" t="s">
        <v>2373</v>
      </c>
      <c r="C397" s="3" t="s">
        <v>4100</v>
      </c>
      <c r="D397" s="3">
        <v>27.84</v>
      </c>
      <c r="E397" s="3">
        <v>-4.53</v>
      </c>
      <c r="F397" s="3">
        <v>123.19</v>
      </c>
    </row>
    <row r="398" spans="1:6" x14ac:dyDescent="0.2">
      <c r="A398" s="3">
        <v>397</v>
      </c>
      <c r="B398" s="4" t="s">
        <v>2480</v>
      </c>
      <c r="C398" s="3" t="s">
        <v>3576</v>
      </c>
      <c r="D398" s="3">
        <v>3.62</v>
      </c>
      <c r="E398" s="3">
        <v>-1.9</v>
      </c>
      <c r="F398" s="3">
        <v>123.07</v>
      </c>
    </row>
    <row r="399" spans="1:6" x14ac:dyDescent="0.2">
      <c r="A399" s="3">
        <v>398</v>
      </c>
      <c r="B399" s="4" t="s">
        <v>3308</v>
      </c>
      <c r="C399" s="3" t="s">
        <v>3427</v>
      </c>
      <c r="D399" s="3">
        <v>6.27</v>
      </c>
      <c r="E399" s="3">
        <v>-1.72</v>
      </c>
      <c r="F399" s="3">
        <v>122.82</v>
      </c>
    </row>
    <row r="400" spans="1:6" x14ac:dyDescent="0.2">
      <c r="A400" s="3">
        <v>399</v>
      </c>
      <c r="B400" s="4" t="s">
        <v>2592</v>
      </c>
      <c r="C400" s="3" t="s">
        <v>5162</v>
      </c>
      <c r="D400" s="3">
        <v>6.46</v>
      </c>
      <c r="E400" s="3">
        <v>-1.67</v>
      </c>
      <c r="F400" s="3">
        <v>122.24</v>
      </c>
    </row>
    <row r="401" spans="1:6" x14ac:dyDescent="0.2">
      <c r="A401" s="3">
        <v>400</v>
      </c>
      <c r="B401" s="4" t="s">
        <v>2324</v>
      </c>
      <c r="C401" s="3" t="s">
        <v>5758</v>
      </c>
      <c r="D401" s="3">
        <v>14.64</v>
      </c>
      <c r="E401" s="3">
        <v>-0.88</v>
      </c>
      <c r="F401" s="3">
        <v>121.86</v>
      </c>
    </row>
    <row r="402" spans="1:6" x14ac:dyDescent="0.2">
      <c r="A402" s="3">
        <v>401</v>
      </c>
      <c r="B402" s="4" t="s">
        <v>2472</v>
      </c>
      <c r="C402" s="3" t="s">
        <v>6222</v>
      </c>
      <c r="D402" s="3">
        <v>13.3</v>
      </c>
      <c r="E402" s="3">
        <v>-0.37</v>
      </c>
      <c r="F402" s="3">
        <v>121.34</v>
      </c>
    </row>
    <row r="403" spans="1:6" x14ac:dyDescent="0.2">
      <c r="A403" s="3">
        <v>402</v>
      </c>
      <c r="B403" s="4" t="s">
        <v>2206</v>
      </c>
      <c r="C403" s="3" t="s">
        <v>4040</v>
      </c>
      <c r="D403" s="3">
        <v>20.48</v>
      </c>
      <c r="E403" s="3">
        <v>-1.92</v>
      </c>
      <c r="F403" s="3">
        <v>120.1</v>
      </c>
    </row>
    <row r="404" spans="1:6" x14ac:dyDescent="0.2">
      <c r="A404" s="3">
        <v>403</v>
      </c>
      <c r="B404" s="4" t="s">
        <v>1379</v>
      </c>
      <c r="C404" s="3" t="s">
        <v>5193</v>
      </c>
      <c r="D404" s="3">
        <v>7.84</v>
      </c>
      <c r="E404" s="3">
        <v>-2.12</v>
      </c>
      <c r="F404" s="3">
        <v>119.93</v>
      </c>
    </row>
    <row r="405" spans="1:6" x14ac:dyDescent="0.2">
      <c r="A405" s="3">
        <v>404</v>
      </c>
      <c r="B405" s="4" t="s">
        <v>2941</v>
      </c>
      <c r="C405" s="3" t="s">
        <v>4827</v>
      </c>
      <c r="D405" s="3">
        <v>5.63</v>
      </c>
      <c r="E405" s="3">
        <v>-1.05</v>
      </c>
      <c r="F405" s="3">
        <v>119.14</v>
      </c>
    </row>
    <row r="406" spans="1:6" x14ac:dyDescent="0.2">
      <c r="A406" s="3">
        <v>405</v>
      </c>
      <c r="B406" s="4" t="s">
        <v>1514</v>
      </c>
      <c r="C406" s="3" t="s">
        <v>4014</v>
      </c>
      <c r="D406" s="3">
        <v>5.45</v>
      </c>
      <c r="E406" s="3">
        <v>-3.37</v>
      </c>
      <c r="F406" s="3">
        <v>118.34</v>
      </c>
    </row>
    <row r="407" spans="1:6" x14ac:dyDescent="0.2">
      <c r="A407" s="3">
        <v>406</v>
      </c>
      <c r="B407" s="4" t="s">
        <v>1825</v>
      </c>
      <c r="C407" s="3" t="s">
        <v>5135</v>
      </c>
      <c r="D407" s="3">
        <v>12.56</v>
      </c>
      <c r="E407" s="3">
        <v>-0.63</v>
      </c>
      <c r="F407" s="3">
        <v>117.6</v>
      </c>
    </row>
    <row r="408" spans="1:6" x14ac:dyDescent="0.2">
      <c r="A408" s="3">
        <v>407</v>
      </c>
      <c r="B408" s="4" t="s">
        <v>3251</v>
      </c>
      <c r="C408" s="3" t="s">
        <v>5972</v>
      </c>
      <c r="D408" s="3">
        <v>4.3</v>
      </c>
      <c r="E408" s="3">
        <v>0.47</v>
      </c>
      <c r="F408" s="3">
        <v>117.59</v>
      </c>
    </row>
    <row r="409" spans="1:6" x14ac:dyDescent="0.2">
      <c r="A409" s="3">
        <v>408</v>
      </c>
      <c r="B409" s="4" t="s">
        <v>519</v>
      </c>
      <c r="C409" s="3" t="s">
        <v>6143</v>
      </c>
      <c r="D409" s="3">
        <v>4.0199999999999996</v>
      </c>
      <c r="E409" s="3">
        <v>-0.25</v>
      </c>
      <c r="F409" s="3">
        <v>116.84</v>
      </c>
    </row>
    <row r="410" spans="1:6" x14ac:dyDescent="0.2">
      <c r="A410" s="3">
        <v>409</v>
      </c>
      <c r="B410" s="4" t="s">
        <v>2662</v>
      </c>
      <c r="C410" s="3" t="s">
        <v>5286</v>
      </c>
      <c r="D410" s="3">
        <v>4.8499999999999996</v>
      </c>
      <c r="E410" s="3">
        <v>0</v>
      </c>
      <c r="F410" s="3">
        <v>116.34</v>
      </c>
    </row>
    <row r="411" spans="1:6" x14ac:dyDescent="0.2">
      <c r="A411" s="3">
        <v>410</v>
      </c>
      <c r="B411" s="4" t="s">
        <v>2940</v>
      </c>
      <c r="C411" s="3" t="s">
        <v>6752</v>
      </c>
      <c r="D411" s="3">
        <v>8.33</v>
      </c>
      <c r="E411" s="3">
        <v>-0.72</v>
      </c>
      <c r="F411" s="3">
        <v>115.8</v>
      </c>
    </row>
    <row r="412" spans="1:6" x14ac:dyDescent="0.2">
      <c r="A412" s="3">
        <v>411</v>
      </c>
      <c r="B412" s="4" t="s">
        <v>1449</v>
      </c>
      <c r="C412" s="3" t="s">
        <v>5653</v>
      </c>
      <c r="D412" s="3">
        <v>18.03</v>
      </c>
      <c r="E412" s="3">
        <v>1.69</v>
      </c>
      <c r="F412" s="3">
        <v>114.94</v>
      </c>
    </row>
    <row r="413" spans="1:6" x14ac:dyDescent="0.2">
      <c r="A413" s="3">
        <v>412</v>
      </c>
      <c r="B413" s="4" t="s">
        <v>603</v>
      </c>
      <c r="C413" s="3" t="s">
        <v>6728</v>
      </c>
      <c r="D413" s="3">
        <v>8.93</v>
      </c>
      <c r="E413" s="3">
        <v>-2.08</v>
      </c>
      <c r="F413" s="3">
        <v>114.68</v>
      </c>
    </row>
    <row r="414" spans="1:6" x14ac:dyDescent="0.2">
      <c r="A414" s="3">
        <v>413</v>
      </c>
      <c r="B414" s="4" t="s">
        <v>3113</v>
      </c>
      <c r="C414" s="3" t="s">
        <v>6173</v>
      </c>
      <c r="D414" s="3">
        <v>6.22</v>
      </c>
      <c r="E414" s="3">
        <v>-1.43</v>
      </c>
      <c r="F414" s="3">
        <v>114.56</v>
      </c>
    </row>
    <row r="415" spans="1:6" x14ac:dyDescent="0.2">
      <c r="A415" s="3">
        <v>414</v>
      </c>
      <c r="B415" s="4" t="s">
        <v>2333</v>
      </c>
      <c r="C415" s="3" t="s">
        <v>4546</v>
      </c>
      <c r="D415" s="3">
        <v>39.270000000000003</v>
      </c>
      <c r="E415" s="3">
        <v>1.68</v>
      </c>
      <c r="F415" s="3">
        <v>114.14</v>
      </c>
    </row>
    <row r="416" spans="1:6" x14ac:dyDescent="0.2">
      <c r="A416" s="3">
        <v>415</v>
      </c>
      <c r="B416" s="4" t="s">
        <v>1964</v>
      </c>
      <c r="C416" s="3" t="s">
        <v>4928</v>
      </c>
      <c r="D416" s="3">
        <v>7.01</v>
      </c>
      <c r="E416" s="3">
        <v>-1.41</v>
      </c>
      <c r="F416" s="3">
        <v>113.35</v>
      </c>
    </row>
    <row r="417" spans="1:6" x14ac:dyDescent="0.2">
      <c r="A417" s="3">
        <v>416</v>
      </c>
      <c r="B417" s="4" t="s">
        <v>505</v>
      </c>
      <c r="C417" s="3" t="s">
        <v>4462</v>
      </c>
      <c r="D417" s="3">
        <v>12.81</v>
      </c>
      <c r="E417" s="3">
        <v>-2.14</v>
      </c>
      <c r="F417" s="3">
        <v>113.23</v>
      </c>
    </row>
    <row r="418" spans="1:6" x14ac:dyDescent="0.2">
      <c r="A418" s="3">
        <v>417</v>
      </c>
      <c r="B418" s="4" t="s">
        <v>1510</v>
      </c>
      <c r="C418" s="3" t="s">
        <v>5462</v>
      </c>
      <c r="D418" s="3">
        <v>13.48</v>
      </c>
      <c r="E418" s="3">
        <v>-1.32</v>
      </c>
      <c r="F418" s="3">
        <v>113.17</v>
      </c>
    </row>
    <row r="419" spans="1:6" x14ac:dyDescent="0.2">
      <c r="A419" s="3">
        <v>418</v>
      </c>
      <c r="B419" s="4" t="s">
        <v>408</v>
      </c>
      <c r="C419" s="3" t="s">
        <v>7613</v>
      </c>
      <c r="D419" s="3">
        <v>2.72</v>
      </c>
      <c r="E419" s="3">
        <v>-0.73</v>
      </c>
      <c r="F419" s="3">
        <v>113</v>
      </c>
    </row>
    <row r="420" spans="1:6" x14ac:dyDescent="0.2">
      <c r="A420" s="3">
        <v>419</v>
      </c>
      <c r="B420" s="4" t="s">
        <v>64</v>
      </c>
      <c r="C420" s="3" t="s">
        <v>4353</v>
      </c>
      <c r="D420" s="3">
        <v>24.59</v>
      </c>
      <c r="E420" s="3">
        <v>1.28</v>
      </c>
      <c r="F420" s="3">
        <v>112.96</v>
      </c>
    </row>
    <row r="421" spans="1:6" x14ac:dyDescent="0.2">
      <c r="A421" s="3">
        <v>420</v>
      </c>
      <c r="B421" s="4" t="s">
        <v>2473</v>
      </c>
      <c r="C421" s="3" t="s">
        <v>5795</v>
      </c>
      <c r="D421" s="3">
        <v>7.34</v>
      </c>
      <c r="E421" s="3">
        <v>-4.55</v>
      </c>
      <c r="F421" s="3">
        <v>112.7</v>
      </c>
    </row>
    <row r="422" spans="1:6" x14ac:dyDescent="0.2">
      <c r="A422" s="3">
        <v>421</v>
      </c>
      <c r="B422" s="4" t="s">
        <v>2136</v>
      </c>
      <c r="C422" s="3" t="s">
        <v>6217</v>
      </c>
      <c r="D422" s="3">
        <v>10.25</v>
      </c>
      <c r="E422" s="3">
        <v>-0.68</v>
      </c>
      <c r="F422" s="3">
        <v>112.66</v>
      </c>
    </row>
    <row r="423" spans="1:6" x14ac:dyDescent="0.2">
      <c r="A423" s="3">
        <v>422</v>
      </c>
      <c r="B423" s="4" t="s">
        <v>2277</v>
      </c>
      <c r="C423" s="3" t="s">
        <v>5187</v>
      </c>
      <c r="D423" s="3">
        <v>6.72</v>
      </c>
      <c r="E423" s="3">
        <v>-1.61</v>
      </c>
      <c r="F423" s="3">
        <v>112.55</v>
      </c>
    </row>
    <row r="424" spans="1:6" x14ac:dyDescent="0.2">
      <c r="A424" s="3">
        <v>423</v>
      </c>
      <c r="B424" s="4" t="s">
        <v>591</v>
      </c>
      <c r="C424" s="3" t="s">
        <v>4580</v>
      </c>
      <c r="D424" s="3">
        <v>17.760000000000002</v>
      </c>
      <c r="E424" s="3">
        <v>-0.95</v>
      </c>
      <c r="F424" s="3">
        <v>111.96</v>
      </c>
    </row>
    <row r="425" spans="1:6" x14ac:dyDescent="0.2">
      <c r="A425" s="3">
        <v>424</v>
      </c>
      <c r="B425" s="4" t="s">
        <v>2905</v>
      </c>
      <c r="C425" s="3" t="s">
        <v>6267</v>
      </c>
      <c r="D425" s="3">
        <v>3.05</v>
      </c>
      <c r="E425" s="3">
        <v>-1.93</v>
      </c>
      <c r="F425" s="3">
        <v>111.53</v>
      </c>
    </row>
    <row r="426" spans="1:6" x14ac:dyDescent="0.2">
      <c r="A426" s="3">
        <v>425</v>
      </c>
      <c r="B426" s="4" t="s">
        <v>2231</v>
      </c>
      <c r="C426" s="3" t="s">
        <v>7687</v>
      </c>
      <c r="D426" s="3">
        <v>8.5399999999999991</v>
      </c>
      <c r="E426" s="3">
        <v>0.35</v>
      </c>
      <c r="F426" s="3">
        <v>111.36</v>
      </c>
    </row>
    <row r="427" spans="1:6" x14ac:dyDescent="0.2">
      <c r="A427" s="3">
        <v>426</v>
      </c>
      <c r="B427" s="4" t="s">
        <v>1298</v>
      </c>
      <c r="C427" s="3" t="s">
        <v>5096</v>
      </c>
      <c r="D427" s="3">
        <v>8.27</v>
      </c>
      <c r="E427" s="3">
        <v>-1.78</v>
      </c>
      <c r="F427" s="3">
        <v>111.27</v>
      </c>
    </row>
    <row r="428" spans="1:6" x14ac:dyDescent="0.2">
      <c r="A428" s="3">
        <v>427</v>
      </c>
      <c r="B428" s="4" t="s">
        <v>2089</v>
      </c>
      <c r="C428" s="3" t="s">
        <v>4793</v>
      </c>
      <c r="D428" s="3">
        <v>18.02</v>
      </c>
      <c r="E428" s="3">
        <v>-0.83</v>
      </c>
      <c r="F428" s="3">
        <v>107.82</v>
      </c>
    </row>
    <row r="429" spans="1:6" x14ac:dyDescent="0.2">
      <c r="A429" s="3">
        <v>428</v>
      </c>
      <c r="B429" s="4" t="s">
        <v>23</v>
      </c>
      <c r="C429" s="3" t="s">
        <v>5787</v>
      </c>
      <c r="D429" s="3">
        <v>9.9600000000000009</v>
      </c>
      <c r="E429" s="3">
        <v>-2.06</v>
      </c>
      <c r="F429" s="3">
        <v>107.69</v>
      </c>
    </row>
    <row r="430" spans="1:6" x14ac:dyDescent="0.2">
      <c r="A430" s="3">
        <v>429</v>
      </c>
      <c r="B430" s="4" t="s">
        <v>2711</v>
      </c>
      <c r="C430" s="3" t="s">
        <v>6295</v>
      </c>
      <c r="D430" s="3">
        <v>11.8</v>
      </c>
      <c r="E430" s="3">
        <v>-1.17</v>
      </c>
      <c r="F430" s="3">
        <v>106.87</v>
      </c>
    </row>
    <row r="431" spans="1:6" x14ac:dyDescent="0.2">
      <c r="A431" s="3">
        <v>430</v>
      </c>
      <c r="B431" s="4" t="s">
        <v>2483</v>
      </c>
      <c r="C431" s="3" t="s">
        <v>6813</v>
      </c>
      <c r="D431" s="3">
        <v>6.38</v>
      </c>
      <c r="E431" s="3">
        <v>-1.24</v>
      </c>
      <c r="F431" s="3">
        <v>106.03</v>
      </c>
    </row>
    <row r="432" spans="1:6" x14ac:dyDescent="0.2">
      <c r="A432" s="3">
        <v>431</v>
      </c>
      <c r="B432" s="4" t="s">
        <v>3011</v>
      </c>
      <c r="C432" s="3" t="s">
        <v>6050</v>
      </c>
      <c r="D432" s="3">
        <v>2.82</v>
      </c>
      <c r="E432" s="3">
        <v>0</v>
      </c>
      <c r="F432" s="3">
        <v>105.38</v>
      </c>
    </row>
    <row r="433" spans="1:6" x14ac:dyDescent="0.2">
      <c r="A433" s="3">
        <v>432</v>
      </c>
      <c r="B433" s="4" t="s">
        <v>1736</v>
      </c>
      <c r="C433" s="3" t="s">
        <v>7009</v>
      </c>
      <c r="D433" s="3">
        <v>3.51</v>
      </c>
      <c r="E433" s="3">
        <v>-4.0999999999999996</v>
      </c>
      <c r="F433" s="3">
        <v>105.32</v>
      </c>
    </row>
    <row r="434" spans="1:6" x14ac:dyDescent="0.2">
      <c r="A434" s="3">
        <v>433</v>
      </c>
      <c r="B434" s="4" t="s">
        <v>361</v>
      </c>
      <c r="C434" s="3" t="s">
        <v>6338</v>
      </c>
      <c r="D434" s="3">
        <v>4.07</v>
      </c>
      <c r="E434" s="3">
        <v>-1.93</v>
      </c>
      <c r="F434" s="3">
        <v>104.5</v>
      </c>
    </row>
    <row r="435" spans="1:6" x14ac:dyDescent="0.2">
      <c r="A435" s="3">
        <v>434</v>
      </c>
      <c r="B435" s="4" t="s">
        <v>686</v>
      </c>
      <c r="C435" s="3" t="s">
        <v>6618</v>
      </c>
      <c r="D435" s="3">
        <v>15.81</v>
      </c>
      <c r="E435" s="3">
        <v>-0.56999999999999995</v>
      </c>
      <c r="F435" s="3">
        <v>104.48</v>
      </c>
    </row>
    <row r="436" spans="1:6" x14ac:dyDescent="0.2">
      <c r="A436" s="3">
        <v>435</v>
      </c>
      <c r="B436" s="4" t="s">
        <v>2449</v>
      </c>
      <c r="C436" s="3" t="s">
        <v>6125</v>
      </c>
      <c r="D436" s="3">
        <v>4.33</v>
      </c>
      <c r="E436" s="3">
        <v>-1.37</v>
      </c>
      <c r="F436" s="3">
        <v>104.44</v>
      </c>
    </row>
    <row r="437" spans="1:6" x14ac:dyDescent="0.2">
      <c r="A437" s="3">
        <v>436</v>
      </c>
      <c r="B437" s="4" t="s">
        <v>1720</v>
      </c>
      <c r="C437" s="3" t="s">
        <v>5942</v>
      </c>
      <c r="D437" s="3">
        <v>13.35</v>
      </c>
      <c r="E437" s="3">
        <v>-0.22</v>
      </c>
      <c r="F437" s="3">
        <v>104.32</v>
      </c>
    </row>
    <row r="438" spans="1:6" x14ac:dyDescent="0.2">
      <c r="A438" s="3">
        <v>437</v>
      </c>
      <c r="B438" s="4" t="s">
        <v>2169</v>
      </c>
      <c r="C438" s="3" t="s">
        <v>4442</v>
      </c>
      <c r="D438" s="3">
        <v>7.83</v>
      </c>
      <c r="E438" s="3">
        <v>-1.26</v>
      </c>
      <c r="F438" s="3">
        <v>103.53</v>
      </c>
    </row>
    <row r="439" spans="1:6" x14ac:dyDescent="0.2">
      <c r="A439" s="3">
        <v>438</v>
      </c>
      <c r="B439" s="4" t="s">
        <v>3340</v>
      </c>
      <c r="C439" s="3" t="s">
        <v>4356</v>
      </c>
      <c r="D439" s="3">
        <v>3.17</v>
      </c>
      <c r="E439" s="3">
        <v>-1.86</v>
      </c>
      <c r="F439" s="3">
        <v>103.06</v>
      </c>
    </row>
    <row r="440" spans="1:6" x14ac:dyDescent="0.2">
      <c r="A440" s="3">
        <v>439</v>
      </c>
      <c r="B440" s="4" t="s">
        <v>2387</v>
      </c>
      <c r="C440" s="3" t="s">
        <v>7096</v>
      </c>
      <c r="D440" s="3">
        <v>8.1300000000000008</v>
      </c>
      <c r="E440" s="3">
        <v>0.99</v>
      </c>
      <c r="F440" s="3">
        <v>102.99</v>
      </c>
    </row>
    <row r="441" spans="1:6" x14ac:dyDescent="0.2">
      <c r="A441" s="3">
        <v>440</v>
      </c>
      <c r="B441" s="4" t="s">
        <v>1177</v>
      </c>
      <c r="C441" s="3" t="s">
        <v>4333</v>
      </c>
      <c r="D441" s="3">
        <v>9.27</v>
      </c>
      <c r="E441" s="3">
        <v>-2.11</v>
      </c>
      <c r="F441" s="3">
        <v>102.85</v>
      </c>
    </row>
    <row r="442" spans="1:6" x14ac:dyDescent="0.2">
      <c r="A442" s="3">
        <v>441</v>
      </c>
      <c r="B442" s="4" t="s">
        <v>104</v>
      </c>
      <c r="C442" s="3" t="s">
        <v>6436</v>
      </c>
      <c r="D442" s="3">
        <v>7.42</v>
      </c>
      <c r="E442" s="3">
        <v>-2.37</v>
      </c>
      <c r="F442" s="3">
        <v>102.31</v>
      </c>
    </row>
    <row r="443" spans="1:6" x14ac:dyDescent="0.2">
      <c r="A443" s="3">
        <v>442</v>
      </c>
      <c r="B443" s="4" t="s">
        <v>1975</v>
      </c>
      <c r="C443" s="3" t="s">
        <v>4931</v>
      </c>
      <c r="D443" s="3">
        <v>37.03</v>
      </c>
      <c r="E443" s="3">
        <v>-9.6199999999999992</v>
      </c>
      <c r="F443" s="3">
        <v>102.08</v>
      </c>
    </row>
    <row r="444" spans="1:6" x14ac:dyDescent="0.2">
      <c r="A444" s="3">
        <v>443</v>
      </c>
      <c r="B444" s="4" t="s">
        <v>1551</v>
      </c>
      <c r="C444" s="3" t="s">
        <v>6662</v>
      </c>
      <c r="D444" s="3">
        <v>38.700000000000003</v>
      </c>
      <c r="E444" s="3">
        <v>-1.35</v>
      </c>
      <c r="F444" s="3">
        <v>101.4</v>
      </c>
    </row>
    <row r="445" spans="1:6" x14ac:dyDescent="0.2">
      <c r="A445" s="3">
        <v>444</v>
      </c>
      <c r="B445" s="4" t="s">
        <v>2419</v>
      </c>
      <c r="C445" s="3" t="s">
        <v>4925</v>
      </c>
      <c r="D445" s="3">
        <v>1.85</v>
      </c>
      <c r="E445" s="3">
        <v>-1.07</v>
      </c>
      <c r="F445" s="3">
        <v>101.17</v>
      </c>
    </row>
    <row r="446" spans="1:6" x14ac:dyDescent="0.2">
      <c r="A446" s="3">
        <v>445</v>
      </c>
      <c r="B446" s="4" t="s">
        <v>2900</v>
      </c>
      <c r="C446" s="3" t="s">
        <v>4970</v>
      </c>
      <c r="D446" s="3">
        <v>5.26</v>
      </c>
      <c r="E446" s="3">
        <v>-2.41</v>
      </c>
      <c r="F446" s="3">
        <v>100.83</v>
      </c>
    </row>
    <row r="447" spans="1:6" x14ac:dyDescent="0.2">
      <c r="A447" s="3">
        <v>446</v>
      </c>
      <c r="B447" s="4" t="s">
        <v>341</v>
      </c>
      <c r="C447" s="3" t="s">
        <v>4535</v>
      </c>
      <c r="D447" s="3">
        <v>28.88</v>
      </c>
      <c r="E447" s="3">
        <v>-2</v>
      </c>
      <c r="F447" s="3">
        <v>100.4</v>
      </c>
    </row>
    <row r="448" spans="1:6" x14ac:dyDescent="0.2">
      <c r="A448" s="3">
        <v>447</v>
      </c>
      <c r="B448" s="4" t="s">
        <v>5764</v>
      </c>
      <c r="C448" s="3" t="s">
        <v>5765</v>
      </c>
      <c r="D448" s="3">
        <v>7.79</v>
      </c>
      <c r="E448" s="3">
        <v>1.3</v>
      </c>
      <c r="F448" s="3">
        <v>99.99</v>
      </c>
    </row>
    <row r="449" spans="1:6" x14ac:dyDescent="0.2">
      <c r="A449" s="3">
        <v>448</v>
      </c>
      <c r="B449" s="4" t="s">
        <v>4246</v>
      </c>
      <c r="C449" s="3" t="s">
        <v>4247</v>
      </c>
      <c r="D449" s="3">
        <v>7.06</v>
      </c>
      <c r="E449" s="3">
        <v>-1.67</v>
      </c>
      <c r="F449" s="3">
        <v>99.34</v>
      </c>
    </row>
    <row r="450" spans="1:6" x14ac:dyDescent="0.2">
      <c r="A450" s="3">
        <v>449</v>
      </c>
      <c r="B450" s="4" t="s">
        <v>2174</v>
      </c>
      <c r="C450" s="3" t="s">
        <v>5549</v>
      </c>
      <c r="D450" s="3">
        <v>5.85</v>
      </c>
      <c r="E450" s="3">
        <v>0.17</v>
      </c>
      <c r="F450" s="3">
        <v>99.07</v>
      </c>
    </row>
    <row r="451" spans="1:6" x14ac:dyDescent="0.2">
      <c r="A451" s="3">
        <v>450</v>
      </c>
      <c r="B451" s="4" t="s">
        <v>876</v>
      </c>
      <c r="C451" s="3" t="s">
        <v>6987</v>
      </c>
      <c r="D451" s="3">
        <v>13.78</v>
      </c>
      <c r="E451" s="3">
        <v>-1.85</v>
      </c>
      <c r="F451" s="3">
        <v>98.25</v>
      </c>
    </row>
    <row r="452" spans="1:6" x14ac:dyDescent="0.2">
      <c r="A452" s="3">
        <v>451</v>
      </c>
      <c r="B452" s="4" t="s">
        <v>1725</v>
      </c>
      <c r="C452" s="3" t="s">
        <v>5623</v>
      </c>
      <c r="D452" s="3">
        <v>6.1</v>
      </c>
      <c r="E452" s="3">
        <v>-1.29</v>
      </c>
      <c r="F452" s="3">
        <v>98.07</v>
      </c>
    </row>
    <row r="453" spans="1:6" x14ac:dyDescent="0.2">
      <c r="A453" s="3">
        <v>452</v>
      </c>
      <c r="B453" s="4" t="s">
        <v>210</v>
      </c>
      <c r="C453" s="3" t="s">
        <v>4332</v>
      </c>
      <c r="D453" s="3">
        <v>2.85</v>
      </c>
      <c r="E453" s="3">
        <v>0.35</v>
      </c>
      <c r="F453" s="3">
        <v>98</v>
      </c>
    </row>
    <row r="454" spans="1:6" x14ac:dyDescent="0.2">
      <c r="A454" s="3">
        <v>453</v>
      </c>
      <c r="B454" s="4" t="s">
        <v>1185</v>
      </c>
      <c r="C454" s="3" t="s">
        <v>5022</v>
      </c>
      <c r="D454" s="3">
        <v>12.9</v>
      </c>
      <c r="E454" s="3">
        <v>-2.27</v>
      </c>
      <c r="F454" s="3">
        <v>96.47</v>
      </c>
    </row>
    <row r="455" spans="1:6" x14ac:dyDescent="0.2">
      <c r="A455" s="3">
        <v>454</v>
      </c>
      <c r="B455" s="4" t="s">
        <v>3037</v>
      </c>
      <c r="C455" s="3" t="s">
        <v>4430</v>
      </c>
      <c r="D455" s="3">
        <v>8.93</v>
      </c>
      <c r="E455" s="3">
        <v>-1.87</v>
      </c>
      <c r="F455" s="3">
        <v>94.79</v>
      </c>
    </row>
    <row r="456" spans="1:6" x14ac:dyDescent="0.2">
      <c r="A456" s="3">
        <v>455</v>
      </c>
      <c r="B456" s="4" t="s">
        <v>914</v>
      </c>
      <c r="C456" s="3" t="s">
        <v>5204</v>
      </c>
      <c r="D456" s="3">
        <v>5.45</v>
      </c>
      <c r="E456" s="3">
        <v>-1.8</v>
      </c>
      <c r="F456" s="3">
        <v>94.74</v>
      </c>
    </row>
    <row r="457" spans="1:6" x14ac:dyDescent="0.2">
      <c r="A457" s="3">
        <v>456</v>
      </c>
      <c r="B457" s="4" t="s">
        <v>496</v>
      </c>
      <c r="C457" s="3" t="s">
        <v>5293</v>
      </c>
      <c r="D457" s="3">
        <v>13.56</v>
      </c>
      <c r="E457" s="3">
        <v>-2.59</v>
      </c>
      <c r="F457" s="3">
        <v>94.24</v>
      </c>
    </row>
    <row r="458" spans="1:6" x14ac:dyDescent="0.2">
      <c r="A458" s="3">
        <v>457</v>
      </c>
      <c r="B458" s="4" t="s">
        <v>714</v>
      </c>
      <c r="C458" s="3" t="s">
        <v>7543</v>
      </c>
      <c r="D458" s="3">
        <v>23.81</v>
      </c>
      <c r="E458" s="3">
        <v>-3.09</v>
      </c>
      <c r="F458" s="3">
        <v>94.11</v>
      </c>
    </row>
    <row r="459" spans="1:6" x14ac:dyDescent="0.2">
      <c r="A459" s="3">
        <v>458</v>
      </c>
      <c r="B459" s="4" t="s">
        <v>2233</v>
      </c>
      <c r="C459" s="3" t="s">
        <v>3956</v>
      </c>
      <c r="D459" s="3">
        <v>15.03</v>
      </c>
      <c r="E459" s="3">
        <v>-7.0000000000000007E-2</v>
      </c>
      <c r="F459" s="3">
        <v>93.88</v>
      </c>
    </row>
    <row r="460" spans="1:6" x14ac:dyDescent="0.2">
      <c r="A460" s="3">
        <v>459</v>
      </c>
      <c r="B460" s="4" t="s">
        <v>2224</v>
      </c>
      <c r="C460" s="3" t="s">
        <v>3937</v>
      </c>
      <c r="D460" s="3">
        <v>29.04</v>
      </c>
      <c r="E460" s="3">
        <v>-0.45</v>
      </c>
      <c r="F460" s="3">
        <v>93.55</v>
      </c>
    </row>
    <row r="461" spans="1:6" x14ac:dyDescent="0.2">
      <c r="A461" s="3">
        <v>460</v>
      </c>
      <c r="B461" s="4" t="s">
        <v>5071</v>
      </c>
      <c r="C461" s="3" t="s">
        <v>5072</v>
      </c>
      <c r="D461" s="3">
        <v>2.97</v>
      </c>
      <c r="E461" s="3">
        <v>-1.66</v>
      </c>
      <c r="F461" s="3">
        <v>93.09</v>
      </c>
    </row>
    <row r="462" spans="1:6" x14ac:dyDescent="0.2">
      <c r="A462" s="3">
        <v>461</v>
      </c>
      <c r="B462" s="4" t="s">
        <v>2680</v>
      </c>
      <c r="C462" s="3" t="s">
        <v>5920</v>
      </c>
      <c r="D462" s="3">
        <v>20.6</v>
      </c>
      <c r="E462" s="3">
        <v>1.78</v>
      </c>
      <c r="F462" s="3">
        <v>92.87</v>
      </c>
    </row>
    <row r="463" spans="1:6" x14ac:dyDescent="0.2">
      <c r="A463" s="3">
        <v>462</v>
      </c>
      <c r="B463" s="4" t="s">
        <v>3309</v>
      </c>
      <c r="C463" s="3" t="s">
        <v>5491</v>
      </c>
      <c r="D463" s="3">
        <v>3.22</v>
      </c>
      <c r="E463" s="3">
        <v>-2.13</v>
      </c>
      <c r="F463" s="3">
        <v>92.53</v>
      </c>
    </row>
    <row r="464" spans="1:6" x14ac:dyDescent="0.2">
      <c r="A464" s="3">
        <v>463</v>
      </c>
      <c r="B464" s="4" t="s">
        <v>2440</v>
      </c>
      <c r="C464" s="3" t="s">
        <v>4412</v>
      </c>
      <c r="D464" s="3">
        <v>4.7300000000000004</v>
      </c>
      <c r="E464" s="3">
        <v>-0.21</v>
      </c>
      <c r="F464" s="3">
        <v>92.28</v>
      </c>
    </row>
    <row r="465" spans="1:6" x14ac:dyDescent="0.2">
      <c r="A465" s="3">
        <v>464</v>
      </c>
      <c r="B465" s="4" t="s">
        <v>1401</v>
      </c>
      <c r="C465" s="3" t="s">
        <v>7650</v>
      </c>
      <c r="D465" s="3">
        <v>12.5</v>
      </c>
      <c r="E465" s="3">
        <v>-1.19</v>
      </c>
      <c r="F465" s="3">
        <v>92.14</v>
      </c>
    </row>
    <row r="466" spans="1:6" x14ac:dyDescent="0.2">
      <c r="A466" s="3">
        <v>465</v>
      </c>
      <c r="B466" s="4" t="s">
        <v>756</v>
      </c>
      <c r="C466" s="3" t="s">
        <v>6084</v>
      </c>
      <c r="D466" s="3">
        <v>3</v>
      </c>
      <c r="E466" s="3">
        <v>-1.64</v>
      </c>
      <c r="F466" s="3">
        <v>91.95</v>
      </c>
    </row>
    <row r="467" spans="1:6" x14ac:dyDescent="0.2">
      <c r="A467" s="3">
        <v>466</v>
      </c>
      <c r="B467" s="4" t="s">
        <v>3388</v>
      </c>
      <c r="C467" s="3" t="s">
        <v>5738</v>
      </c>
      <c r="D467" s="3">
        <v>35.15</v>
      </c>
      <c r="E467" s="3">
        <v>-0.06</v>
      </c>
      <c r="F467" s="3">
        <v>91.13</v>
      </c>
    </row>
    <row r="468" spans="1:6" x14ac:dyDescent="0.2">
      <c r="A468" s="3">
        <v>467</v>
      </c>
      <c r="B468" s="4" t="s">
        <v>1912</v>
      </c>
      <c r="C468" s="3" t="s">
        <v>6916</v>
      </c>
      <c r="D468" s="3">
        <v>31.18</v>
      </c>
      <c r="E468" s="3">
        <v>-0.42</v>
      </c>
      <c r="F468" s="3">
        <v>90.83</v>
      </c>
    </row>
    <row r="469" spans="1:6" x14ac:dyDescent="0.2">
      <c r="A469" s="3">
        <v>468</v>
      </c>
      <c r="B469" s="4" t="s">
        <v>2177</v>
      </c>
      <c r="C469" s="3" t="s">
        <v>5004</v>
      </c>
      <c r="D469" s="3">
        <v>3.73</v>
      </c>
      <c r="E469" s="3">
        <v>-0.27</v>
      </c>
      <c r="F469" s="3">
        <v>90.69</v>
      </c>
    </row>
    <row r="470" spans="1:6" x14ac:dyDescent="0.2">
      <c r="A470" s="3">
        <v>469</v>
      </c>
      <c r="B470" s="4" t="s">
        <v>229</v>
      </c>
      <c r="C470" s="3" t="s">
        <v>5873</v>
      </c>
      <c r="D470" s="3">
        <v>8.14</v>
      </c>
      <c r="E470" s="3">
        <v>-1.57</v>
      </c>
      <c r="F470" s="3">
        <v>90.62</v>
      </c>
    </row>
    <row r="471" spans="1:6" x14ac:dyDescent="0.2">
      <c r="A471" s="3">
        <v>470</v>
      </c>
      <c r="B471" s="4" t="s">
        <v>353</v>
      </c>
      <c r="C471" s="3" t="s">
        <v>5977</v>
      </c>
      <c r="D471" s="3">
        <v>10.119999999999999</v>
      </c>
      <c r="E471" s="3">
        <v>-0.1</v>
      </c>
      <c r="F471" s="3">
        <v>90.57</v>
      </c>
    </row>
    <row r="472" spans="1:6" x14ac:dyDescent="0.2">
      <c r="A472" s="3">
        <v>471</v>
      </c>
      <c r="B472" s="4" t="s">
        <v>225</v>
      </c>
      <c r="C472" s="3" t="s">
        <v>5353</v>
      </c>
      <c r="D472" s="3">
        <v>3.84</v>
      </c>
      <c r="E472" s="3">
        <v>-0.52</v>
      </c>
      <c r="F472" s="3">
        <v>89.35</v>
      </c>
    </row>
    <row r="473" spans="1:6" x14ac:dyDescent="0.2">
      <c r="A473" s="3">
        <v>472</v>
      </c>
      <c r="B473" s="4" t="s">
        <v>1232</v>
      </c>
      <c r="C473" s="3" t="s">
        <v>6070</v>
      </c>
      <c r="D473" s="3">
        <v>10.81</v>
      </c>
      <c r="E473" s="3">
        <v>1.22</v>
      </c>
      <c r="F473" s="3">
        <v>89.18</v>
      </c>
    </row>
    <row r="474" spans="1:6" x14ac:dyDescent="0.2">
      <c r="A474" s="3">
        <v>473</v>
      </c>
      <c r="B474" s="4" t="s">
        <v>1453</v>
      </c>
      <c r="C474" s="3" t="s">
        <v>4532</v>
      </c>
      <c r="D474" s="3">
        <v>3.61</v>
      </c>
      <c r="E474" s="3">
        <v>-1.1000000000000001</v>
      </c>
      <c r="F474" s="3">
        <v>88.62</v>
      </c>
    </row>
    <row r="475" spans="1:6" x14ac:dyDescent="0.2">
      <c r="A475" s="3">
        <v>474</v>
      </c>
      <c r="B475" s="4" t="s">
        <v>3087</v>
      </c>
      <c r="C475" s="3" t="s">
        <v>7386</v>
      </c>
      <c r="D475" s="3">
        <v>9.7899999999999991</v>
      </c>
      <c r="E475" s="3">
        <v>4.82</v>
      </c>
      <c r="F475" s="3">
        <v>88.56</v>
      </c>
    </row>
    <row r="476" spans="1:6" x14ac:dyDescent="0.2">
      <c r="A476" s="3">
        <v>475</v>
      </c>
      <c r="B476" s="4" t="s">
        <v>1100</v>
      </c>
      <c r="C476" s="3" t="s">
        <v>4797</v>
      </c>
      <c r="D476" s="3">
        <v>12.7</v>
      </c>
      <c r="E476" s="3">
        <v>0.24</v>
      </c>
      <c r="F476" s="3">
        <v>88.23</v>
      </c>
    </row>
    <row r="477" spans="1:6" x14ac:dyDescent="0.2">
      <c r="A477" s="3">
        <v>476</v>
      </c>
      <c r="B477" s="4" t="s">
        <v>2835</v>
      </c>
      <c r="C477" s="3" t="s">
        <v>4094</v>
      </c>
      <c r="D477" s="3">
        <v>19.16</v>
      </c>
      <c r="E477" s="3">
        <v>-0.21</v>
      </c>
      <c r="F477" s="3">
        <v>88.21</v>
      </c>
    </row>
    <row r="478" spans="1:6" x14ac:dyDescent="0.2">
      <c r="A478" s="3">
        <v>477</v>
      </c>
      <c r="B478" s="4" t="s">
        <v>1854</v>
      </c>
      <c r="C478" s="3" t="s">
        <v>4969</v>
      </c>
      <c r="D478" s="3">
        <v>19.899999999999999</v>
      </c>
      <c r="E478" s="3">
        <v>1.79</v>
      </c>
      <c r="F478" s="3">
        <v>87.22</v>
      </c>
    </row>
    <row r="479" spans="1:6" x14ac:dyDescent="0.2">
      <c r="A479" s="3">
        <v>478</v>
      </c>
      <c r="B479" s="4" t="s">
        <v>1686</v>
      </c>
      <c r="C479" s="3" t="s">
        <v>4735</v>
      </c>
      <c r="D479" s="3">
        <v>7.11</v>
      </c>
      <c r="E479" s="3">
        <v>0.56999999999999995</v>
      </c>
      <c r="F479" s="3">
        <v>85.13</v>
      </c>
    </row>
    <row r="480" spans="1:6" x14ac:dyDescent="0.2">
      <c r="A480" s="3">
        <v>479</v>
      </c>
      <c r="B480" s="4" t="s">
        <v>2831</v>
      </c>
      <c r="C480" s="3" t="s">
        <v>6250</v>
      </c>
      <c r="D480" s="3">
        <v>6.57</v>
      </c>
      <c r="E480" s="3">
        <v>-1.5</v>
      </c>
      <c r="F480" s="3">
        <v>84.58</v>
      </c>
    </row>
    <row r="481" spans="1:6" x14ac:dyDescent="0.2">
      <c r="A481" s="3">
        <v>480</v>
      </c>
      <c r="B481" s="4" t="s">
        <v>87</v>
      </c>
      <c r="C481" s="3" t="s">
        <v>4575</v>
      </c>
      <c r="D481" s="3">
        <v>11.76</v>
      </c>
      <c r="E481" s="3">
        <v>-0.51</v>
      </c>
      <c r="F481" s="3">
        <v>84.21</v>
      </c>
    </row>
    <row r="482" spans="1:6" x14ac:dyDescent="0.2">
      <c r="A482" s="3">
        <v>481</v>
      </c>
      <c r="B482" s="4" t="s">
        <v>1494</v>
      </c>
      <c r="C482" s="3" t="s">
        <v>5446</v>
      </c>
      <c r="D482" s="3">
        <v>13.74</v>
      </c>
      <c r="E482" s="3">
        <v>-0.72</v>
      </c>
      <c r="F482" s="3">
        <v>84.09</v>
      </c>
    </row>
    <row r="483" spans="1:6" x14ac:dyDescent="0.2">
      <c r="A483" s="3">
        <v>482</v>
      </c>
      <c r="B483" s="4" t="s">
        <v>1183</v>
      </c>
      <c r="C483" s="3" t="s">
        <v>5577</v>
      </c>
      <c r="D483" s="3">
        <v>29.87</v>
      </c>
      <c r="E483" s="3">
        <v>-1.45</v>
      </c>
      <c r="F483" s="3">
        <v>83.77</v>
      </c>
    </row>
    <row r="484" spans="1:6" x14ac:dyDescent="0.2">
      <c r="A484" s="3">
        <v>483</v>
      </c>
      <c r="B484" s="4" t="s">
        <v>2442</v>
      </c>
      <c r="C484" s="3" t="s">
        <v>5026</v>
      </c>
      <c r="D484" s="3">
        <v>9.91</v>
      </c>
      <c r="E484" s="3">
        <v>-1.29</v>
      </c>
      <c r="F484" s="3">
        <v>82.98</v>
      </c>
    </row>
    <row r="485" spans="1:6" x14ac:dyDescent="0.2">
      <c r="A485" s="3">
        <v>484</v>
      </c>
      <c r="B485" s="4" t="s">
        <v>1761</v>
      </c>
      <c r="C485" s="3" t="s">
        <v>4242</v>
      </c>
      <c r="D485" s="3">
        <v>19.96</v>
      </c>
      <c r="E485" s="3">
        <v>-0.89</v>
      </c>
      <c r="F485" s="3">
        <v>82.85</v>
      </c>
    </row>
    <row r="486" spans="1:6" x14ac:dyDescent="0.2">
      <c r="A486" s="3">
        <v>485</v>
      </c>
      <c r="B486" s="4" t="s">
        <v>238</v>
      </c>
      <c r="C486" s="3" t="s">
        <v>7643</v>
      </c>
      <c r="D486" s="3">
        <v>15.07</v>
      </c>
      <c r="E486" s="3">
        <v>-1.31</v>
      </c>
      <c r="F486" s="3">
        <v>82.5</v>
      </c>
    </row>
    <row r="487" spans="1:6" x14ac:dyDescent="0.2">
      <c r="A487" s="3">
        <v>486</v>
      </c>
      <c r="B487" s="4" t="s">
        <v>1390</v>
      </c>
      <c r="C487" s="3" t="s">
        <v>4596</v>
      </c>
      <c r="D487" s="3">
        <v>24.77</v>
      </c>
      <c r="E487" s="3">
        <v>-1.08</v>
      </c>
      <c r="F487" s="3">
        <v>81.599999999999994</v>
      </c>
    </row>
    <row r="488" spans="1:6" x14ac:dyDescent="0.2">
      <c r="A488" s="3">
        <v>487</v>
      </c>
      <c r="B488" s="4" t="s">
        <v>1029</v>
      </c>
      <c r="C488" s="3" t="s">
        <v>6510</v>
      </c>
      <c r="D488" s="3">
        <v>6.95</v>
      </c>
      <c r="E488" s="3">
        <v>1.76</v>
      </c>
      <c r="F488" s="3">
        <v>80.180000000000007</v>
      </c>
    </row>
    <row r="489" spans="1:6" x14ac:dyDescent="0.2">
      <c r="A489" s="3">
        <v>488</v>
      </c>
      <c r="B489" s="4" t="s">
        <v>1010</v>
      </c>
      <c r="C489" s="3" t="s">
        <v>4097</v>
      </c>
      <c r="D489" s="3">
        <v>7.06</v>
      </c>
      <c r="E489" s="3">
        <v>0.86</v>
      </c>
      <c r="F489" s="3">
        <v>79.12</v>
      </c>
    </row>
    <row r="490" spans="1:6" x14ac:dyDescent="0.2">
      <c r="A490" s="3">
        <v>489</v>
      </c>
      <c r="B490" s="4" t="s">
        <v>80</v>
      </c>
      <c r="C490" s="3" t="s">
        <v>5245</v>
      </c>
      <c r="D490" s="3">
        <v>8.8000000000000007</v>
      </c>
      <c r="E490" s="3">
        <v>-0.68</v>
      </c>
      <c r="F490" s="3">
        <v>78.27</v>
      </c>
    </row>
    <row r="491" spans="1:6" x14ac:dyDescent="0.2">
      <c r="A491" s="3">
        <v>490</v>
      </c>
      <c r="B491" s="4" t="s">
        <v>771</v>
      </c>
      <c r="C491" s="3" t="s">
        <v>5149</v>
      </c>
      <c r="D491" s="3">
        <v>7.14</v>
      </c>
      <c r="E491" s="3">
        <v>2</v>
      </c>
      <c r="F491" s="3">
        <v>78.17</v>
      </c>
    </row>
    <row r="492" spans="1:6" x14ac:dyDescent="0.2">
      <c r="A492" s="3">
        <v>491</v>
      </c>
      <c r="B492" s="4" t="s">
        <v>616</v>
      </c>
      <c r="C492" s="3" t="s">
        <v>4814</v>
      </c>
      <c r="D492" s="3">
        <v>8.1199999999999992</v>
      </c>
      <c r="E492" s="3">
        <v>-1.46</v>
      </c>
      <c r="F492" s="3">
        <v>77.8</v>
      </c>
    </row>
    <row r="493" spans="1:6" x14ac:dyDescent="0.2">
      <c r="A493" s="3">
        <v>492</v>
      </c>
      <c r="B493" s="4" t="s">
        <v>2714</v>
      </c>
      <c r="C493" s="3" t="s">
        <v>6430</v>
      </c>
      <c r="D493" s="3">
        <v>4.6399999999999997</v>
      </c>
      <c r="E493" s="3">
        <v>-1.69</v>
      </c>
      <c r="F493" s="3">
        <v>76.599999999999994</v>
      </c>
    </row>
    <row r="494" spans="1:6" x14ac:dyDescent="0.2">
      <c r="A494" s="3">
        <v>493</v>
      </c>
      <c r="B494" s="4" t="s">
        <v>531</v>
      </c>
      <c r="C494" s="3" t="s">
        <v>5045</v>
      </c>
      <c r="D494" s="3">
        <v>6.53</v>
      </c>
      <c r="E494" s="3">
        <v>-1.8</v>
      </c>
      <c r="F494" s="3">
        <v>75.98</v>
      </c>
    </row>
    <row r="495" spans="1:6" x14ac:dyDescent="0.2">
      <c r="A495" s="3">
        <v>494</v>
      </c>
      <c r="B495" s="4" t="s">
        <v>2812</v>
      </c>
      <c r="C495" s="3" t="s">
        <v>4646</v>
      </c>
      <c r="D495" s="3">
        <v>4.58</v>
      </c>
      <c r="E495" s="3">
        <v>-2.97</v>
      </c>
      <c r="F495" s="3">
        <v>75.58</v>
      </c>
    </row>
    <row r="496" spans="1:6" x14ac:dyDescent="0.2">
      <c r="A496" s="3">
        <v>495</v>
      </c>
      <c r="B496" s="4" t="s">
        <v>4781</v>
      </c>
      <c r="C496" s="3" t="s">
        <v>4782</v>
      </c>
      <c r="D496" s="3">
        <v>13.76</v>
      </c>
      <c r="E496" s="3">
        <v>5.04</v>
      </c>
      <c r="F496" s="3">
        <v>75.39</v>
      </c>
    </row>
    <row r="497" spans="1:6" x14ac:dyDescent="0.2">
      <c r="A497" s="3">
        <v>496</v>
      </c>
      <c r="B497" s="4" t="s">
        <v>3068</v>
      </c>
      <c r="C497" s="3" t="s">
        <v>4264</v>
      </c>
      <c r="D497" s="3">
        <v>10.28</v>
      </c>
      <c r="E497" s="3">
        <v>-3.47</v>
      </c>
      <c r="F497" s="3">
        <v>75.37</v>
      </c>
    </row>
    <row r="498" spans="1:6" x14ac:dyDescent="0.2">
      <c r="A498" s="3">
        <v>497</v>
      </c>
      <c r="B498" s="4" t="s">
        <v>1069</v>
      </c>
      <c r="C498" s="3" t="s">
        <v>5316</v>
      </c>
      <c r="D498" s="3">
        <v>8.49</v>
      </c>
      <c r="E498" s="3">
        <v>0.83</v>
      </c>
      <c r="F498" s="3">
        <v>74.83</v>
      </c>
    </row>
    <row r="499" spans="1:6" x14ac:dyDescent="0.2">
      <c r="A499" s="3">
        <v>498</v>
      </c>
      <c r="B499" s="4" t="s">
        <v>1426</v>
      </c>
      <c r="C499" s="3" t="s">
        <v>5315</v>
      </c>
      <c r="D499" s="3">
        <v>5.95</v>
      </c>
      <c r="E499" s="3">
        <v>-0.83</v>
      </c>
      <c r="F499" s="3">
        <v>73.78</v>
      </c>
    </row>
    <row r="500" spans="1:6" x14ac:dyDescent="0.2">
      <c r="A500" s="3">
        <v>499</v>
      </c>
      <c r="B500" s="4" t="s">
        <v>2491</v>
      </c>
      <c r="C500" s="3" t="s">
        <v>4125</v>
      </c>
      <c r="D500" s="3">
        <v>41.03</v>
      </c>
      <c r="E500" s="3">
        <v>-4.05</v>
      </c>
      <c r="F500" s="3">
        <v>73.209999999999994</v>
      </c>
    </row>
    <row r="501" spans="1:6" x14ac:dyDescent="0.2">
      <c r="A501" s="3">
        <v>500</v>
      </c>
      <c r="B501" s="4" t="s">
        <v>1516</v>
      </c>
      <c r="C501" s="3" t="s">
        <v>6535</v>
      </c>
      <c r="D501" s="3">
        <v>6.7</v>
      </c>
      <c r="E501" s="3">
        <v>-2.19</v>
      </c>
      <c r="F501" s="3">
        <v>72.73</v>
      </c>
    </row>
    <row r="502" spans="1:6" x14ac:dyDescent="0.2">
      <c r="A502" s="3">
        <v>501</v>
      </c>
      <c r="B502" s="4" t="s">
        <v>2659</v>
      </c>
      <c r="C502" s="3" t="s">
        <v>5317</v>
      </c>
      <c r="D502" s="3">
        <v>3.39</v>
      </c>
      <c r="E502" s="3">
        <v>0</v>
      </c>
      <c r="F502" s="3">
        <v>72.17</v>
      </c>
    </row>
    <row r="503" spans="1:6" x14ac:dyDescent="0.2">
      <c r="A503" s="3">
        <v>502</v>
      </c>
      <c r="B503" s="4" t="s">
        <v>4602</v>
      </c>
      <c r="C503" s="3" t="s">
        <v>4603</v>
      </c>
      <c r="D503" s="3">
        <v>1.87</v>
      </c>
      <c r="E503" s="3">
        <v>-5.08</v>
      </c>
      <c r="F503" s="3">
        <v>72.150000000000006</v>
      </c>
    </row>
    <row r="504" spans="1:6" x14ac:dyDescent="0.2">
      <c r="A504" s="3">
        <v>503</v>
      </c>
      <c r="B504" s="4" t="s">
        <v>1852</v>
      </c>
      <c r="C504" s="3" t="s">
        <v>6841</v>
      </c>
      <c r="D504" s="3">
        <v>3.52</v>
      </c>
      <c r="E504" s="3">
        <v>-2.2200000000000002</v>
      </c>
      <c r="F504" s="3">
        <v>71.98</v>
      </c>
    </row>
    <row r="505" spans="1:6" x14ac:dyDescent="0.2">
      <c r="A505" s="3">
        <v>504</v>
      </c>
      <c r="B505" s="4" t="s">
        <v>5800</v>
      </c>
      <c r="C505" s="3" t="s">
        <v>5801</v>
      </c>
      <c r="D505" s="3">
        <v>2.0499999999999998</v>
      </c>
      <c r="E505" s="3">
        <v>-0.49</v>
      </c>
      <c r="F505" s="3">
        <v>71.88</v>
      </c>
    </row>
    <row r="506" spans="1:6" x14ac:dyDescent="0.2">
      <c r="A506" s="3">
        <v>505</v>
      </c>
      <c r="B506" s="4" t="s">
        <v>2374</v>
      </c>
      <c r="C506" s="3" t="s">
        <v>6387</v>
      </c>
      <c r="D506" s="3">
        <v>13.93</v>
      </c>
      <c r="E506" s="3">
        <v>-1.21</v>
      </c>
      <c r="F506" s="3">
        <v>71.06</v>
      </c>
    </row>
    <row r="507" spans="1:6" x14ac:dyDescent="0.2">
      <c r="A507" s="3">
        <v>506</v>
      </c>
      <c r="B507" s="4" t="s">
        <v>2505</v>
      </c>
      <c r="C507" s="3" t="s">
        <v>4933</v>
      </c>
      <c r="D507" s="3">
        <v>5.95</v>
      </c>
      <c r="E507" s="3">
        <v>-1.49</v>
      </c>
      <c r="F507" s="3">
        <v>70.989999999999995</v>
      </c>
    </row>
    <row r="508" spans="1:6" x14ac:dyDescent="0.2">
      <c r="A508" s="3">
        <v>507</v>
      </c>
      <c r="B508" s="4" t="s">
        <v>2983</v>
      </c>
      <c r="C508" s="3" t="s">
        <v>4618</v>
      </c>
      <c r="D508" s="3">
        <v>15.42</v>
      </c>
      <c r="E508" s="3">
        <v>-2.41</v>
      </c>
      <c r="F508" s="3">
        <v>70.84</v>
      </c>
    </row>
    <row r="509" spans="1:6" x14ac:dyDescent="0.2">
      <c r="A509" s="3">
        <v>508</v>
      </c>
      <c r="B509" s="4" t="s">
        <v>2961</v>
      </c>
      <c r="C509" s="3" t="s">
        <v>6071</v>
      </c>
      <c r="D509" s="3">
        <v>31.18</v>
      </c>
      <c r="E509" s="3">
        <v>-0.13</v>
      </c>
      <c r="F509" s="3">
        <v>70.599999999999994</v>
      </c>
    </row>
    <row r="510" spans="1:6" x14ac:dyDescent="0.2">
      <c r="A510" s="3">
        <v>509</v>
      </c>
      <c r="B510" s="4" t="s">
        <v>3397</v>
      </c>
      <c r="C510" s="3" t="s">
        <v>7692</v>
      </c>
      <c r="D510" s="3">
        <v>15.98</v>
      </c>
      <c r="E510" s="3">
        <v>-2.86</v>
      </c>
      <c r="F510" s="3">
        <v>70.58</v>
      </c>
    </row>
    <row r="511" spans="1:6" x14ac:dyDescent="0.2">
      <c r="A511" s="3">
        <v>510</v>
      </c>
      <c r="B511" s="4" t="s">
        <v>1040</v>
      </c>
      <c r="C511" s="3" t="s">
        <v>5944</v>
      </c>
      <c r="D511" s="3">
        <v>12.51</v>
      </c>
      <c r="E511" s="3">
        <v>-0.95</v>
      </c>
      <c r="F511" s="3">
        <v>70.290000000000006</v>
      </c>
    </row>
    <row r="512" spans="1:6" x14ac:dyDescent="0.2">
      <c r="A512" s="3">
        <v>511</v>
      </c>
      <c r="B512" s="4" t="s">
        <v>321</v>
      </c>
      <c r="C512" s="3" t="s">
        <v>4358</v>
      </c>
      <c r="D512" s="3">
        <v>6.78</v>
      </c>
      <c r="E512" s="3">
        <v>-1.02</v>
      </c>
      <c r="F512" s="3">
        <v>70.2</v>
      </c>
    </row>
    <row r="513" spans="1:6" x14ac:dyDescent="0.2">
      <c r="A513" s="3">
        <v>512</v>
      </c>
      <c r="B513" s="4" t="s">
        <v>2868</v>
      </c>
      <c r="C513" s="3" t="s">
        <v>4235</v>
      </c>
      <c r="D513" s="3">
        <v>3.07</v>
      </c>
      <c r="E513" s="3">
        <v>-1.92</v>
      </c>
      <c r="F513" s="3">
        <v>69.86</v>
      </c>
    </row>
    <row r="514" spans="1:6" x14ac:dyDescent="0.2">
      <c r="A514" s="3">
        <v>513</v>
      </c>
      <c r="B514" s="4" t="s">
        <v>2117</v>
      </c>
      <c r="C514" s="3" t="s">
        <v>7040</v>
      </c>
      <c r="D514" s="3">
        <v>55.68</v>
      </c>
      <c r="E514" s="3">
        <v>-2.2599999999999998</v>
      </c>
      <c r="F514" s="3">
        <v>69.680000000000007</v>
      </c>
    </row>
    <row r="515" spans="1:6" x14ac:dyDescent="0.2">
      <c r="A515" s="3">
        <v>514</v>
      </c>
      <c r="B515" s="4" t="s">
        <v>1555</v>
      </c>
      <c r="C515" s="3" t="s">
        <v>4362</v>
      </c>
      <c r="D515" s="3">
        <v>3.27</v>
      </c>
      <c r="E515" s="3">
        <v>-1.51</v>
      </c>
      <c r="F515" s="3">
        <v>69.650000000000006</v>
      </c>
    </row>
    <row r="516" spans="1:6" x14ac:dyDescent="0.2">
      <c r="A516" s="3">
        <v>515</v>
      </c>
      <c r="B516" s="4" t="s">
        <v>2904</v>
      </c>
      <c r="C516" s="3" t="s">
        <v>5966</v>
      </c>
      <c r="D516" s="3">
        <v>8.1300000000000008</v>
      </c>
      <c r="E516" s="3">
        <v>-1.22</v>
      </c>
      <c r="F516" s="3">
        <v>68.94</v>
      </c>
    </row>
    <row r="517" spans="1:6" x14ac:dyDescent="0.2">
      <c r="A517" s="3">
        <v>516</v>
      </c>
      <c r="B517" s="4" t="s">
        <v>2873</v>
      </c>
      <c r="C517" s="3" t="s">
        <v>6613</v>
      </c>
      <c r="D517" s="3">
        <v>8.9499999999999993</v>
      </c>
      <c r="E517" s="3">
        <v>-1.21</v>
      </c>
      <c r="F517" s="3">
        <v>68.069999999999993</v>
      </c>
    </row>
    <row r="518" spans="1:6" x14ac:dyDescent="0.2">
      <c r="A518" s="3">
        <v>517</v>
      </c>
      <c r="B518" s="4" t="s">
        <v>1925</v>
      </c>
      <c r="C518" s="3" t="s">
        <v>4669</v>
      </c>
      <c r="D518" s="3">
        <v>9.4499999999999993</v>
      </c>
      <c r="E518" s="3">
        <v>-1.87</v>
      </c>
      <c r="F518" s="3">
        <v>67.94</v>
      </c>
    </row>
    <row r="519" spans="1:6" x14ac:dyDescent="0.2">
      <c r="A519" s="3">
        <v>518</v>
      </c>
      <c r="B519" s="4" t="s">
        <v>590</v>
      </c>
      <c r="C519" s="3" t="s">
        <v>3540</v>
      </c>
      <c r="D519" s="3">
        <v>95</v>
      </c>
      <c r="E519" s="3">
        <v>0.42</v>
      </c>
      <c r="F519" s="3">
        <v>67.819999999999993</v>
      </c>
    </row>
    <row r="520" spans="1:6" x14ac:dyDescent="0.2">
      <c r="A520" s="3">
        <v>519</v>
      </c>
      <c r="B520" s="4" t="s">
        <v>1451</v>
      </c>
      <c r="C520" s="3" t="s">
        <v>6932</v>
      </c>
      <c r="D520" s="3">
        <v>8.4600000000000009</v>
      </c>
      <c r="E520" s="3">
        <v>-2.87</v>
      </c>
      <c r="F520" s="3">
        <v>67.28</v>
      </c>
    </row>
    <row r="521" spans="1:6" x14ac:dyDescent="0.2">
      <c r="A521" s="3">
        <v>520</v>
      </c>
      <c r="B521" s="4" t="s">
        <v>1114</v>
      </c>
      <c r="C521" s="3" t="s">
        <v>4354</v>
      </c>
      <c r="D521" s="3">
        <v>10.130000000000001</v>
      </c>
      <c r="E521" s="3">
        <v>-1.65</v>
      </c>
      <c r="F521" s="3">
        <v>66.86</v>
      </c>
    </row>
    <row r="522" spans="1:6" x14ac:dyDescent="0.2">
      <c r="A522" s="3">
        <v>521</v>
      </c>
      <c r="B522" s="4" t="s">
        <v>3257</v>
      </c>
      <c r="C522" s="3" t="s">
        <v>3974</v>
      </c>
      <c r="D522" s="3">
        <v>10.29</v>
      </c>
      <c r="E522" s="3">
        <v>0</v>
      </c>
      <c r="F522" s="3">
        <v>66.34</v>
      </c>
    </row>
    <row r="523" spans="1:6" x14ac:dyDescent="0.2">
      <c r="A523" s="3">
        <v>522</v>
      </c>
      <c r="B523" s="4" t="s">
        <v>1548</v>
      </c>
      <c r="C523" s="3" t="s">
        <v>5430</v>
      </c>
      <c r="D523" s="3">
        <v>4.26</v>
      </c>
      <c r="E523" s="3">
        <v>-2.29</v>
      </c>
      <c r="F523" s="3">
        <v>66.319999999999993</v>
      </c>
    </row>
    <row r="524" spans="1:6" x14ac:dyDescent="0.2">
      <c r="A524" s="3">
        <v>523</v>
      </c>
      <c r="B524" s="4" t="s">
        <v>2899</v>
      </c>
      <c r="C524" s="3" t="s">
        <v>3532</v>
      </c>
      <c r="D524" s="3">
        <v>11.1</v>
      </c>
      <c r="E524" s="3">
        <v>-1.68</v>
      </c>
      <c r="F524" s="3">
        <v>66.2</v>
      </c>
    </row>
    <row r="525" spans="1:6" x14ac:dyDescent="0.2">
      <c r="A525" s="3">
        <v>524</v>
      </c>
      <c r="B525" s="4" t="s">
        <v>3041</v>
      </c>
      <c r="C525" s="3" t="s">
        <v>4067</v>
      </c>
      <c r="D525" s="3">
        <v>10.41</v>
      </c>
      <c r="E525" s="3">
        <v>0.39</v>
      </c>
      <c r="F525" s="3">
        <v>66.02</v>
      </c>
    </row>
    <row r="526" spans="1:6" x14ac:dyDescent="0.2">
      <c r="A526" s="3">
        <v>525</v>
      </c>
      <c r="B526" s="4" t="s">
        <v>3064</v>
      </c>
      <c r="C526" s="3" t="s">
        <v>6112</v>
      </c>
      <c r="D526" s="3">
        <v>6.38</v>
      </c>
      <c r="E526" s="3">
        <v>-2.2999999999999998</v>
      </c>
      <c r="F526" s="3">
        <v>65.67</v>
      </c>
    </row>
    <row r="527" spans="1:6" x14ac:dyDescent="0.2">
      <c r="A527" s="3">
        <v>526</v>
      </c>
      <c r="B527" s="4" t="s">
        <v>2656</v>
      </c>
      <c r="C527" s="3" t="s">
        <v>7651</v>
      </c>
      <c r="D527" s="3">
        <v>8.89</v>
      </c>
      <c r="E527" s="3">
        <v>-1.88</v>
      </c>
      <c r="F527" s="3">
        <v>65.650000000000006</v>
      </c>
    </row>
    <row r="528" spans="1:6" x14ac:dyDescent="0.2">
      <c r="A528" s="3">
        <v>527</v>
      </c>
      <c r="B528" s="4" t="s">
        <v>862</v>
      </c>
      <c r="C528" s="3" t="s">
        <v>5077</v>
      </c>
      <c r="D528" s="3">
        <v>11.35</v>
      </c>
      <c r="E528" s="3">
        <v>1.43</v>
      </c>
      <c r="F528" s="3">
        <v>65.430000000000007</v>
      </c>
    </row>
    <row r="529" spans="1:6" x14ac:dyDescent="0.2">
      <c r="A529" s="3">
        <v>528</v>
      </c>
      <c r="B529" s="4" t="s">
        <v>3272</v>
      </c>
      <c r="C529" s="3" t="s">
        <v>5585</v>
      </c>
      <c r="D529" s="3">
        <v>10.08</v>
      </c>
      <c r="E529" s="3">
        <v>-0.4</v>
      </c>
      <c r="F529" s="3">
        <v>65.38</v>
      </c>
    </row>
    <row r="530" spans="1:6" x14ac:dyDescent="0.2">
      <c r="A530" s="3">
        <v>529</v>
      </c>
      <c r="B530" s="4" t="s">
        <v>2639</v>
      </c>
      <c r="C530" s="3" t="s">
        <v>5143</v>
      </c>
      <c r="D530" s="3">
        <v>6.17</v>
      </c>
      <c r="E530" s="3">
        <v>-0.32</v>
      </c>
      <c r="F530" s="3">
        <v>65.099999999999994</v>
      </c>
    </row>
    <row r="531" spans="1:6" x14ac:dyDescent="0.2">
      <c r="A531" s="3">
        <v>530</v>
      </c>
      <c r="B531" s="4" t="s">
        <v>6598</v>
      </c>
      <c r="C531" s="3" t="s">
        <v>6599</v>
      </c>
      <c r="D531" s="3">
        <v>3.11</v>
      </c>
      <c r="E531" s="3">
        <v>0.32</v>
      </c>
      <c r="F531" s="3">
        <v>65.010000000000005</v>
      </c>
    </row>
    <row r="532" spans="1:6" x14ac:dyDescent="0.2">
      <c r="A532" s="3">
        <v>531</v>
      </c>
      <c r="B532" s="4" t="s">
        <v>222</v>
      </c>
      <c r="C532" s="3" t="s">
        <v>5550</v>
      </c>
      <c r="D532" s="3">
        <v>12.98</v>
      </c>
      <c r="E532" s="3">
        <v>-2.19</v>
      </c>
      <c r="F532" s="3">
        <v>64.89</v>
      </c>
    </row>
    <row r="533" spans="1:6" x14ac:dyDescent="0.2">
      <c r="A533" s="3">
        <v>532</v>
      </c>
      <c r="B533" s="4" t="s">
        <v>1967</v>
      </c>
      <c r="C533" s="3" t="s">
        <v>6413</v>
      </c>
      <c r="D533" s="3">
        <v>6.95</v>
      </c>
      <c r="E533" s="3">
        <v>-0.86</v>
      </c>
      <c r="F533" s="3">
        <v>64.8</v>
      </c>
    </row>
    <row r="534" spans="1:6" x14ac:dyDescent="0.2">
      <c r="A534" s="3">
        <v>533</v>
      </c>
      <c r="B534" s="4" t="s">
        <v>3010</v>
      </c>
      <c r="C534" s="3" t="s">
        <v>6244</v>
      </c>
      <c r="D534" s="3">
        <v>9.9</v>
      </c>
      <c r="E534" s="3">
        <v>-1.88</v>
      </c>
      <c r="F534" s="3">
        <v>64</v>
      </c>
    </row>
    <row r="535" spans="1:6" x14ac:dyDescent="0.2">
      <c r="A535" s="3">
        <v>534</v>
      </c>
      <c r="B535" s="4" t="s">
        <v>1950</v>
      </c>
      <c r="C535" s="3" t="s">
        <v>5437</v>
      </c>
      <c r="D535" s="3">
        <v>9</v>
      </c>
      <c r="E535" s="3">
        <v>-1.53</v>
      </c>
      <c r="F535" s="3">
        <v>63.91</v>
      </c>
    </row>
    <row r="536" spans="1:6" x14ac:dyDescent="0.2">
      <c r="A536" s="3">
        <v>535</v>
      </c>
      <c r="B536" s="4" t="s">
        <v>1708</v>
      </c>
      <c r="C536" s="3" t="s">
        <v>4112</v>
      </c>
      <c r="D536" s="3">
        <v>6.28</v>
      </c>
      <c r="E536" s="3">
        <v>-1.41</v>
      </c>
      <c r="F536" s="3">
        <v>63.38</v>
      </c>
    </row>
    <row r="537" spans="1:6" x14ac:dyDescent="0.2">
      <c r="A537" s="3">
        <v>536</v>
      </c>
      <c r="B537" s="4" t="s">
        <v>2839</v>
      </c>
      <c r="C537" s="3" t="s">
        <v>7034</v>
      </c>
      <c r="D537" s="3">
        <v>7.76</v>
      </c>
      <c r="E537" s="3">
        <v>0.78</v>
      </c>
      <c r="F537" s="3">
        <v>63.28</v>
      </c>
    </row>
    <row r="538" spans="1:6" x14ac:dyDescent="0.2">
      <c r="A538" s="3">
        <v>537</v>
      </c>
      <c r="B538" s="4" t="s">
        <v>3259</v>
      </c>
      <c r="C538" s="3" t="s">
        <v>4331</v>
      </c>
      <c r="D538" s="3">
        <v>3.19</v>
      </c>
      <c r="E538" s="3">
        <v>-2.4500000000000002</v>
      </c>
      <c r="F538" s="3">
        <v>62.8</v>
      </c>
    </row>
    <row r="539" spans="1:6" x14ac:dyDescent="0.2">
      <c r="A539" s="3">
        <v>538</v>
      </c>
      <c r="B539" s="4" t="s">
        <v>993</v>
      </c>
      <c r="C539" s="3" t="s">
        <v>4633</v>
      </c>
      <c r="D539" s="3">
        <v>17.649999999999999</v>
      </c>
      <c r="E539" s="3">
        <v>-1.56</v>
      </c>
      <c r="F539" s="3">
        <v>62.79</v>
      </c>
    </row>
    <row r="540" spans="1:6" x14ac:dyDescent="0.2">
      <c r="A540" s="3">
        <v>539</v>
      </c>
      <c r="B540" s="4" t="s">
        <v>1979</v>
      </c>
      <c r="C540" s="3" t="s">
        <v>7014</v>
      </c>
      <c r="D540" s="3">
        <v>5.36</v>
      </c>
      <c r="E540" s="3">
        <v>0.56000000000000005</v>
      </c>
      <c r="F540" s="3">
        <v>62.76</v>
      </c>
    </row>
    <row r="541" spans="1:6" x14ac:dyDescent="0.2">
      <c r="A541" s="3">
        <v>540</v>
      </c>
      <c r="B541" s="4" t="s">
        <v>614</v>
      </c>
      <c r="C541" s="3" t="s">
        <v>6581</v>
      </c>
      <c r="D541" s="3">
        <v>14.56</v>
      </c>
      <c r="E541" s="3">
        <v>-0.34</v>
      </c>
      <c r="F541" s="3">
        <v>62.46</v>
      </c>
    </row>
    <row r="542" spans="1:6" x14ac:dyDescent="0.2">
      <c r="A542" s="3">
        <v>541</v>
      </c>
      <c r="B542" s="4" t="s">
        <v>3322</v>
      </c>
      <c r="C542" s="3" t="s">
        <v>3470</v>
      </c>
      <c r="D542" s="3">
        <v>4.55</v>
      </c>
      <c r="E542" s="3">
        <v>0.44</v>
      </c>
      <c r="F542" s="3">
        <v>62.2</v>
      </c>
    </row>
    <row r="543" spans="1:6" x14ac:dyDescent="0.2">
      <c r="A543" s="3">
        <v>542</v>
      </c>
      <c r="B543" s="4" t="s">
        <v>1316</v>
      </c>
      <c r="C543" s="3" t="s">
        <v>3926</v>
      </c>
      <c r="D543" s="3">
        <v>6.39</v>
      </c>
      <c r="E543" s="3">
        <v>-0.47</v>
      </c>
      <c r="F543" s="3">
        <v>61.77</v>
      </c>
    </row>
    <row r="544" spans="1:6" x14ac:dyDescent="0.2">
      <c r="A544" s="3">
        <v>543</v>
      </c>
      <c r="B544" s="4" t="s">
        <v>2744</v>
      </c>
      <c r="C544" s="3" t="s">
        <v>6270</v>
      </c>
      <c r="D544" s="3">
        <v>13.88</v>
      </c>
      <c r="E544" s="3">
        <v>-1.1399999999999999</v>
      </c>
      <c r="F544" s="3">
        <v>61.36</v>
      </c>
    </row>
    <row r="545" spans="1:6" x14ac:dyDescent="0.2">
      <c r="A545" s="3">
        <v>544</v>
      </c>
      <c r="B545" s="4" t="s">
        <v>1772</v>
      </c>
      <c r="C545" s="3" t="s">
        <v>6903</v>
      </c>
      <c r="D545" s="3">
        <v>3.01</v>
      </c>
      <c r="E545" s="3">
        <v>-0.33</v>
      </c>
      <c r="F545" s="3">
        <v>61.19</v>
      </c>
    </row>
    <row r="546" spans="1:6" x14ac:dyDescent="0.2">
      <c r="A546" s="3">
        <v>545</v>
      </c>
      <c r="B546" s="4" t="s">
        <v>2511</v>
      </c>
      <c r="C546" s="3" t="s">
        <v>4990</v>
      </c>
      <c r="D546" s="3">
        <v>6.07</v>
      </c>
      <c r="E546" s="3">
        <v>-0.49</v>
      </c>
      <c r="F546" s="3">
        <v>60.98</v>
      </c>
    </row>
    <row r="547" spans="1:6" x14ac:dyDescent="0.2">
      <c r="A547" s="3">
        <v>546</v>
      </c>
      <c r="B547" s="4" t="s">
        <v>1087</v>
      </c>
      <c r="C547" s="3" t="s">
        <v>6129</v>
      </c>
      <c r="D547" s="3">
        <v>13.76</v>
      </c>
      <c r="E547" s="3">
        <v>-2.34</v>
      </c>
      <c r="F547" s="3">
        <v>60.96</v>
      </c>
    </row>
    <row r="548" spans="1:6" x14ac:dyDescent="0.2">
      <c r="A548" s="3">
        <v>547</v>
      </c>
      <c r="B548" s="4" t="s">
        <v>2798</v>
      </c>
      <c r="C548" s="3" t="s">
        <v>4149</v>
      </c>
      <c r="D548" s="3">
        <v>5.72</v>
      </c>
      <c r="E548" s="3">
        <v>-2.72</v>
      </c>
      <c r="F548" s="3">
        <v>60.89</v>
      </c>
    </row>
    <row r="549" spans="1:6" x14ac:dyDescent="0.2">
      <c r="A549" s="3">
        <v>548</v>
      </c>
      <c r="B549" s="4" t="s">
        <v>1396</v>
      </c>
      <c r="C549" s="3" t="s">
        <v>5819</v>
      </c>
      <c r="D549" s="3">
        <v>8.39</v>
      </c>
      <c r="E549" s="3">
        <v>-1.76</v>
      </c>
      <c r="F549" s="3">
        <v>60.5</v>
      </c>
    </row>
    <row r="550" spans="1:6" x14ac:dyDescent="0.2">
      <c r="A550" s="3">
        <v>549</v>
      </c>
      <c r="B550" s="4" t="s">
        <v>4201</v>
      </c>
      <c r="C550" s="3" t="s">
        <v>4202</v>
      </c>
      <c r="D550" s="3">
        <v>15.15</v>
      </c>
      <c r="E550" s="3">
        <v>2.16</v>
      </c>
      <c r="F550" s="3">
        <v>60.46</v>
      </c>
    </row>
    <row r="551" spans="1:6" x14ac:dyDescent="0.2">
      <c r="A551" s="3">
        <v>550</v>
      </c>
      <c r="B551" s="4" t="s">
        <v>5197</v>
      </c>
      <c r="C551" s="3" t="s">
        <v>5198</v>
      </c>
      <c r="D551" s="3">
        <v>7.96</v>
      </c>
      <c r="E551" s="3">
        <v>0.25</v>
      </c>
      <c r="F551" s="3">
        <v>60.14</v>
      </c>
    </row>
    <row r="552" spans="1:6" x14ac:dyDescent="0.2">
      <c r="A552" s="3">
        <v>551</v>
      </c>
      <c r="B552" s="4" t="s">
        <v>965</v>
      </c>
      <c r="C552" s="3" t="s">
        <v>5058</v>
      </c>
      <c r="D552" s="3">
        <v>15.95</v>
      </c>
      <c r="E552" s="3">
        <v>-1.05</v>
      </c>
      <c r="F552" s="3">
        <v>59.6</v>
      </c>
    </row>
    <row r="553" spans="1:6" x14ac:dyDescent="0.2">
      <c r="A553" s="3">
        <v>552</v>
      </c>
      <c r="B553" s="4" t="s">
        <v>580</v>
      </c>
      <c r="C553" s="3" t="s">
        <v>5797</v>
      </c>
      <c r="D553" s="3">
        <v>17.28</v>
      </c>
      <c r="E553" s="3">
        <v>-1.37</v>
      </c>
      <c r="F553" s="3">
        <v>58.1</v>
      </c>
    </row>
    <row r="554" spans="1:6" x14ac:dyDescent="0.2">
      <c r="A554" s="3">
        <v>553</v>
      </c>
      <c r="B554" s="4" t="s">
        <v>409</v>
      </c>
      <c r="C554" s="3" t="s">
        <v>5995</v>
      </c>
      <c r="D554" s="3">
        <v>16.16</v>
      </c>
      <c r="E554" s="3">
        <v>-3.35</v>
      </c>
      <c r="F554" s="3">
        <v>57.58</v>
      </c>
    </row>
    <row r="555" spans="1:6" x14ac:dyDescent="0.2">
      <c r="A555" s="3">
        <v>554</v>
      </c>
      <c r="B555" s="4" t="s">
        <v>399</v>
      </c>
      <c r="C555" s="3" t="s">
        <v>6200</v>
      </c>
      <c r="D555" s="3">
        <v>7.69</v>
      </c>
      <c r="E555" s="3">
        <v>-2.04</v>
      </c>
      <c r="F555" s="3">
        <v>57.54</v>
      </c>
    </row>
    <row r="556" spans="1:6" x14ac:dyDescent="0.2">
      <c r="A556" s="3">
        <v>555</v>
      </c>
      <c r="B556" s="4" t="s">
        <v>1721</v>
      </c>
      <c r="C556" s="3" t="s">
        <v>4041</v>
      </c>
      <c r="D556" s="3">
        <v>5.39</v>
      </c>
      <c r="E556" s="3">
        <v>-2</v>
      </c>
      <c r="F556" s="3">
        <v>57.39</v>
      </c>
    </row>
    <row r="557" spans="1:6" x14ac:dyDescent="0.2">
      <c r="A557" s="3">
        <v>556</v>
      </c>
      <c r="B557" s="4" t="s">
        <v>2017</v>
      </c>
      <c r="C557" s="3" t="s">
        <v>6668</v>
      </c>
      <c r="D557" s="3">
        <v>3</v>
      </c>
      <c r="E557" s="3">
        <v>-1.64</v>
      </c>
      <c r="F557" s="3">
        <v>56.39</v>
      </c>
    </row>
    <row r="558" spans="1:6" x14ac:dyDescent="0.2">
      <c r="A558" s="3">
        <v>557</v>
      </c>
      <c r="B558" s="4" t="s">
        <v>122</v>
      </c>
      <c r="C558" s="3" t="s">
        <v>4868</v>
      </c>
      <c r="D558" s="3">
        <v>9.81</v>
      </c>
      <c r="E558" s="3">
        <v>-2.68</v>
      </c>
      <c r="F558" s="3">
        <v>55.9</v>
      </c>
    </row>
    <row r="559" spans="1:6" x14ac:dyDescent="0.2">
      <c r="A559" s="3">
        <v>558</v>
      </c>
      <c r="B559" s="4" t="s">
        <v>2683</v>
      </c>
      <c r="C559" s="3" t="s">
        <v>6243</v>
      </c>
      <c r="D559" s="3">
        <v>3.4</v>
      </c>
      <c r="E559" s="3">
        <v>-0.28999999999999998</v>
      </c>
      <c r="F559" s="3">
        <v>55.56</v>
      </c>
    </row>
    <row r="560" spans="1:6" x14ac:dyDescent="0.2">
      <c r="A560" s="3">
        <v>559</v>
      </c>
      <c r="B560" s="4" t="s">
        <v>2039</v>
      </c>
      <c r="C560" s="3" t="s">
        <v>6121</v>
      </c>
      <c r="D560" s="3">
        <v>12.86</v>
      </c>
      <c r="E560" s="3">
        <v>-0.69</v>
      </c>
      <c r="F560" s="3">
        <v>55.43</v>
      </c>
    </row>
    <row r="561" spans="1:6" x14ac:dyDescent="0.2">
      <c r="A561" s="3">
        <v>560</v>
      </c>
      <c r="B561" s="4" t="s">
        <v>1108</v>
      </c>
      <c r="C561" s="3" t="s">
        <v>7689</v>
      </c>
      <c r="D561" s="3">
        <v>9.0299999999999994</v>
      </c>
      <c r="E561" s="3">
        <v>-2.59</v>
      </c>
      <c r="F561" s="3">
        <v>55.32</v>
      </c>
    </row>
    <row r="562" spans="1:6" x14ac:dyDescent="0.2">
      <c r="A562" s="3">
        <v>561</v>
      </c>
      <c r="B562" s="4" t="s">
        <v>5839</v>
      </c>
      <c r="C562" s="3" t="s">
        <v>5840</v>
      </c>
      <c r="D562" s="3">
        <v>9.8000000000000007</v>
      </c>
      <c r="E562" s="3">
        <v>-0.61</v>
      </c>
      <c r="F562" s="3">
        <v>53.62</v>
      </c>
    </row>
    <row r="563" spans="1:6" x14ac:dyDescent="0.2">
      <c r="A563" s="3">
        <v>562</v>
      </c>
      <c r="B563" s="4" t="s">
        <v>1946</v>
      </c>
      <c r="C563" s="3" t="s">
        <v>5097</v>
      </c>
      <c r="D563" s="3">
        <v>16.68</v>
      </c>
      <c r="E563" s="3">
        <v>-0.24</v>
      </c>
      <c r="F563" s="3">
        <v>53.42</v>
      </c>
    </row>
    <row r="564" spans="1:6" x14ac:dyDescent="0.2">
      <c r="A564" s="3">
        <v>563</v>
      </c>
      <c r="B564" s="4" t="s">
        <v>1731</v>
      </c>
      <c r="C564" s="3" t="s">
        <v>4879</v>
      </c>
      <c r="D564" s="3">
        <v>6.26</v>
      </c>
      <c r="E564" s="3">
        <v>-1.88</v>
      </c>
      <c r="F564" s="3">
        <v>53.38</v>
      </c>
    </row>
    <row r="565" spans="1:6" x14ac:dyDescent="0.2">
      <c r="A565" s="3">
        <v>564</v>
      </c>
      <c r="B565" s="4" t="s">
        <v>1488</v>
      </c>
      <c r="C565" s="3" t="s">
        <v>6314</v>
      </c>
      <c r="D565" s="3">
        <v>9.69</v>
      </c>
      <c r="E565" s="3">
        <v>0</v>
      </c>
      <c r="F565" s="3">
        <v>53.3</v>
      </c>
    </row>
    <row r="566" spans="1:6" x14ac:dyDescent="0.2">
      <c r="A566" s="3">
        <v>565</v>
      </c>
      <c r="B566" s="4" t="s">
        <v>83</v>
      </c>
      <c r="C566" s="3" t="s">
        <v>4920</v>
      </c>
      <c r="D566" s="3">
        <v>11.94</v>
      </c>
      <c r="E566" s="3">
        <v>-2.5299999999999998</v>
      </c>
      <c r="F566" s="3">
        <v>52.99</v>
      </c>
    </row>
    <row r="567" spans="1:6" x14ac:dyDescent="0.2">
      <c r="A567" s="3">
        <v>566</v>
      </c>
      <c r="B567" s="4" t="s">
        <v>1429</v>
      </c>
      <c r="C567" s="3" t="s">
        <v>6629</v>
      </c>
      <c r="D567" s="3">
        <v>27.34</v>
      </c>
      <c r="E567" s="3">
        <v>-1.05</v>
      </c>
      <c r="F567" s="3">
        <v>52.98</v>
      </c>
    </row>
    <row r="568" spans="1:6" x14ac:dyDescent="0.2">
      <c r="A568" s="3">
        <v>567</v>
      </c>
      <c r="B568" s="4" t="s">
        <v>2537</v>
      </c>
      <c r="C568" s="3" t="s">
        <v>4530</v>
      </c>
      <c r="D568" s="3">
        <v>4.42</v>
      </c>
      <c r="E568" s="3">
        <v>-3.49</v>
      </c>
      <c r="F568" s="3">
        <v>51.94</v>
      </c>
    </row>
    <row r="569" spans="1:6" x14ac:dyDescent="0.2">
      <c r="A569" s="3">
        <v>568</v>
      </c>
      <c r="B569" s="4" t="s">
        <v>3271</v>
      </c>
      <c r="C569" s="3" t="s">
        <v>7743</v>
      </c>
      <c r="D569" s="3">
        <v>15.89</v>
      </c>
      <c r="E569" s="3">
        <v>-1.3</v>
      </c>
      <c r="F569" s="3">
        <v>51.89</v>
      </c>
    </row>
    <row r="570" spans="1:6" x14ac:dyDescent="0.2">
      <c r="A570" s="3">
        <v>569</v>
      </c>
      <c r="B570" s="4" t="s">
        <v>439</v>
      </c>
      <c r="C570" s="3" t="s">
        <v>4206</v>
      </c>
      <c r="D570" s="3">
        <v>17.77</v>
      </c>
      <c r="E570" s="3">
        <v>-2.42</v>
      </c>
      <c r="F570" s="3">
        <v>51.78</v>
      </c>
    </row>
    <row r="571" spans="1:6" x14ac:dyDescent="0.2">
      <c r="A571" s="3">
        <v>570</v>
      </c>
      <c r="B571" s="4" t="s">
        <v>656</v>
      </c>
      <c r="C571" s="3" t="s">
        <v>7723</v>
      </c>
      <c r="D571" s="3">
        <v>11.39</v>
      </c>
      <c r="E571" s="3">
        <v>-3.15</v>
      </c>
      <c r="F571" s="3">
        <v>50.99</v>
      </c>
    </row>
    <row r="572" spans="1:6" x14ac:dyDescent="0.2">
      <c r="A572" s="3">
        <v>571</v>
      </c>
      <c r="B572" s="4" t="s">
        <v>1228</v>
      </c>
      <c r="C572" s="3" t="s">
        <v>5471</v>
      </c>
      <c r="D572" s="3">
        <v>8.4499999999999993</v>
      </c>
      <c r="E572" s="3">
        <v>-1.63</v>
      </c>
      <c r="F572" s="3">
        <v>49.96</v>
      </c>
    </row>
    <row r="573" spans="1:6" x14ac:dyDescent="0.2">
      <c r="A573" s="3">
        <v>572</v>
      </c>
      <c r="B573" s="4" t="s">
        <v>3208</v>
      </c>
      <c r="C573" s="3" t="s">
        <v>6412</v>
      </c>
      <c r="D573" s="3">
        <v>36.39</v>
      </c>
      <c r="E573" s="3">
        <v>0.75</v>
      </c>
      <c r="F573" s="3">
        <v>49.89</v>
      </c>
    </row>
    <row r="574" spans="1:6" x14ac:dyDescent="0.2">
      <c r="A574" s="3">
        <v>573</v>
      </c>
      <c r="B574" s="4" t="s">
        <v>2620</v>
      </c>
      <c r="C574" s="3" t="s">
        <v>5891</v>
      </c>
      <c r="D574" s="3">
        <v>18.21</v>
      </c>
      <c r="E574" s="3">
        <v>-3.24</v>
      </c>
      <c r="F574" s="3">
        <v>49.65</v>
      </c>
    </row>
    <row r="575" spans="1:6" x14ac:dyDescent="0.2">
      <c r="A575" s="3">
        <v>574</v>
      </c>
      <c r="B575" s="4" t="s">
        <v>1122</v>
      </c>
      <c r="C575" s="3" t="s">
        <v>3506</v>
      </c>
      <c r="D575" s="3">
        <v>6.1</v>
      </c>
      <c r="E575" s="3">
        <v>-2.87</v>
      </c>
      <c r="F575" s="3">
        <v>48.92</v>
      </c>
    </row>
    <row r="576" spans="1:6" x14ac:dyDescent="0.2">
      <c r="A576" s="3">
        <v>575</v>
      </c>
      <c r="B576" s="4" t="s">
        <v>6144</v>
      </c>
      <c r="C576" s="3" t="s">
        <v>6145</v>
      </c>
      <c r="D576" s="3">
        <v>3.05</v>
      </c>
      <c r="E576" s="3">
        <v>0.99</v>
      </c>
      <c r="F576" s="3">
        <v>48.6</v>
      </c>
    </row>
    <row r="577" spans="1:6" x14ac:dyDescent="0.2">
      <c r="A577" s="3">
        <v>576</v>
      </c>
      <c r="B577" s="4" t="s">
        <v>144</v>
      </c>
      <c r="C577" s="3" t="s">
        <v>6462</v>
      </c>
      <c r="D577" s="3">
        <v>7.84</v>
      </c>
      <c r="E577" s="3">
        <v>-3.57</v>
      </c>
      <c r="F577" s="3">
        <v>48.38</v>
      </c>
    </row>
    <row r="578" spans="1:6" x14ac:dyDescent="0.2">
      <c r="A578" s="3">
        <v>577</v>
      </c>
      <c r="B578" s="4" t="s">
        <v>638</v>
      </c>
      <c r="C578" s="3" t="s">
        <v>4822</v>
      </c>
      <c r="D578" s="3">
        <v>9.84</v>
      </c>
      <c r="E578" s="3">
        <v>3.47</v>
      </c>
      <c r="F578" s="3">
        <v>48.29</v>
      </c>
    </row>
    <row r="579" spans="1:6" x14ac:dyDescent="0.2">
      <c r="A579" s="3">
        <v>578</v>
      </c>
      <c r="B579" s="4" t="s">
        <v>2428</v>
      </c>
      <c r="C579" s="3" t="s">
        <v>6187</v>
      </c>
      <c r="D579" s="3">
        <v>7</v>
      </c>
      <c r="E579" s="3">
        <v>-1.1299999999999999</v>
      </c>
      <c r="F579" s="3">
        <v>48.22</v>
      </c>
    </row>
    <row r="580" spans="1:6" x14ac:dyDescent="0.2">
      <c r="A580" s="3">
        <v>579</v>
      </c>
      <c r="B580" s="4" t="s">
        <v>3241</v>
      </c>
      <c r="C580" s="3" t="s">
        <v>5729</v>
      </c>
      <c r="D580" s="3">
        <v>7.54</v>
      </c>
      <c r="E580" s="3">
        <v>-2.33</v>
      </c>
      <c r="F580" s="3">
        <v>47.87</v>
      </c>
    </row>
    <row r="581" spans="1:6" x14ac:dyDescent="0.2">
      <c r="A581" s="3">
        <v>580</v>
      </c>
      <c r="B581" s="4" t="s">
        <v>109</v>
      </c>
      <c r="C581" s="3" t="s">
        <v>3539</v>
      </c>
      <c r="D581" s="3">
        <v>14.4</v>
      </c>
      <c r="E581" s="3">
        <v>-3.68</v>
      </c>
      <c r="F581" s="3">
        <v>47.37</v>
      </c>
    </row>
    <row r="582" spans="1:6" x14ac:dyDescent="0.2">
      <c r="A582" s="3">
        <v>581</v>
      </c>
      <c r="B582" s="4" t="s">
        <v>1847</v>
      </c>
      <c r="C582" s="3" t="s">
        <v>6315</v>
      </c>
      <c r="D582" s="3">
        <v>6.4</v>
      </c>
      <c r="E582" s="3">
        <v>-3.47</v>
      </c>
      <c r="F582" s="3">
        <v>47.2</v>
      </c>
    </row>
    <row r="583" spans="1:6" x14ac:dyDescent="0.2">
      <c r="A583" s="3">
        <v>582</v>
      </c>
      <c r="B583" s="4" t="s">
        <v>550</v>
      </c>
      <c r="C583" s="3" t="s">
        <v>6955</v>
      </c>
      <c r="D583" s="3">
        <v>5.68</v>
      </c>
      <c r="E583" s="3">
        <v>-0.35</v>
      </c>
      <c r="F583" s="3">
        <v>46.89</v>
      </c>
    </row>
    <row r="584" spans="1:6" x14ac:dyDescent="0.2">
      <c r="A584" s="3">
        <v>583</v>
      </c>
      <c r="B584" s="4" t="s">
        <v>1066</v>
      </c>
      <c r="C584" s="3" t="s">
        <v>5250</v>
      </c>
      <c r="D584" s="3">
        <v>9.43</v>
      </c>
      <c r="E584" s="3">
        <v>-3.28</v>
      </c>
      <c r="F584" s="3">
        <v>46.25</v>
      </c>
    </row>
    <row r="585" spans="1:6" x14ac:dyDescent="0.2">
      <c r="A585" s="3">
        <v>584</v>
      </c>
      <c r="B585" s="4" t="s">
        <v>1641</v>
      </c>
      <c r="C585" s="3" t="s">
        <v>7618</v>
      </c>
      <c r="D585" s="3">
        <v>8.43</v>
      </c>
      <c r="E585" s="3">
        <v>-3.33</v>
      </c>
      <c r="F585" s="3">
        <v>45.04</v>
      </c>
    </row>
    <row r="586" spans="1:6" x14ac:dyDescent="0.2">
      <c r="A586" s="3">
        <v>585</v>
      </c>
      <c r="B586" s="4" t="s">
        <v>2724</v>
      </c>
      <c r="C586" s="3" t="s">
        <v>6162</v>
      </c>
      <c r="D586" s="3">
        <v>7.8</v>
      </c>
      <c r="E586" s="3">
        <v>-1.02</v>
      </c>
      <c r="F586" s="3">
        <v>44.84</v>
      </c>
    </row>
    <row r="587" spans="1:6" x14ac:dyDescent="0.2">
      <c r="A587" s="3">
        <v>586</v>
      </c>
      <c r="B587" s="4" t="s">
        <v>2629</v>
      </c>
      <c r="C587" s="3" t="s">
        <v>5605</v>
      </c>
      <c r="D587" s="3">
        <v>5.87</v>
      </c>
      <c r="E587" s="3">
        <v>-2.17</v>
      </c>
      <c r="F587" s="3">
        <v>44.49</v>
      </c>
    </row>
    <row r="588" spans="1:6" x14ac:dyDescent="0.2">
      <c r="A588" s="3">
        <v>587</v>
      </c>
      <c r="B588" s="4" t="s">
        <v>2418</v>
      </c>
      <c r="C588" s="3" t="s">
        <v>5063</v>
      </c>
      <c r="D588" s="3">
        <v>13.7</v>
      </c>
      <c r="E588" s="3">
        <v>-1.23</v>
      </c>
      <c r="F588" s="3">
        <v>44.22</v>
      </c>
    </row>
    <row r="589" spans="1:6" x14ac:dyDescent="0.2">
      <c r="A589" s="3">
        <v>588</v>
      </c>
      <c r="B589" s="4" t="s">
        <v>908</v>
      </c>
      <c r="C589" s="3" t="s">
        <v>5635</v>
      </c>
      <c r="D589" s="3">
        <v>4.55</v>
      </c>
      <c r="E589" s="3">
        <v>-1.94</v>
      </c>
      <c r="F589" s="3">
        <v>43.64</v>
      </c>
    </row>
    <row r="590" spans="1:6" x14ac:dyDescent="0.2">
      <c r="A590" s="3">
        <v>589</v>
      </c>
      <c r="B590" s="4" t="s">
        <v>1221</v>
      </c>
      <c r="C590" s="3" t="s">
        <v>4086</v>
      </c>
      <c r="D590" s="3">
        <v>3.88</v>
      </c>
      <c r="E590" s="3">
        <v>-3</v>
      </c>
      <c r="F590" s="3">
        <v>43.62</v>
      </c>
    </row>
    <row r="591" spans="1:6" x14ac:dyDescent="0.2">
      <c r="A591" s="3">
        <v>590</v>
      </c>
      <c r="B591" s="4" t="s">
        <v>2979</v>
      </c>
      <c r="C591" s="3" t="s">
        <v>5537</v>
      </c>
      <c r="D591" s="3">
        <v>8.59</v>
      </c>
      <c r="E591" s="3">
        <v>-3.16</v>
      </c>
      <c r="F591" s="3">
        <v>43.62</v>
      </c>
    </row>
    <row r="592" spans="1:6" x14ac:dyDescent="0.2">
      <c r="A592" s="3">
        <v>591</v>
      </c>
      <c r="B592" s="4" t="s">
        <v>2594</v>
      </c>
      <c r="C592" s="3" t="s">
        <v>4796</v>
      </c>
      <c r="D592" s="3">
        <v>6.54</v>
      </c>
      <c r="E592" s="3">
        <v>-2.2400000000000002</v>
      </c>
      <c r="F592" s="3">
        <v>42.88</v>
      </c>
    </row>
    <row r="593" spans="1:6" x14ac:dyDescent="0.2">
      <c r="A593" s="3">
        <v>592</v>
      </c>
      <c r="B593" s="4" t="s">
        <v>1781</v>
      </c>
      <c r="C593" s="3" t="s">
        <v>7329</v>
      </c>
      <c r="D593" s="3">
        <v>15.19</v>
      </c>
      <c r="E593" s="3">
        <v>-7.0000000000000007E-2</v>
      </c>
      <c r="F593" s="3">
        <v>42.59</v>
      </c>
    </row>
    <row r="594" spans="1:6" x14ac:dyDescent="0.2">
      <c r="A594" s="3">
        <v>593</v>
      </c>
      <c r="B594" s="4" t="s">
        <v>2445</v>
      </c>
      <c r="C594" s="3" t="s">
        <v>4836</v>
      </c>
      <c r="D594" s="3">
        <v>10.210000000000001</v>
      </c>
      <c r="E594" s="3">
        <v>-0.1</v>
      </c>
      <c r="F594" s="3">
        <v>41.24</v>
      </c>
    </row>
    <row r="595" spans="1:6" x14ac:dyDescent="0.2">
      <c r="A595" s="3">
        <v>594</v>
      </c>
      <c r="B595" s="4" t="s">
        <v>127</v>
      </c>
      <c r="C595" s="3" t="s">
        <v>7619</v>
      </c>
      <c r="D595" s="3">
        <v>20.6</v>
      </c>
      <c r="E595" s="3">
        <v>-2.14</v>
      </c>
      <c r="F595" s="3">
        <v>41.23</v>
      </c>
    </row>
    <row r="596" spans="1:6" x14ac:dyDescent="0.2">
      <c r="A596" s="3">
        <v>595</v>
      </c>
      <c r="B596" s="4" t="s">
        <v>3153</v>
      </c>
      <c r="C596" s="3" t="s">
        <v>4922</v>
      </c>
      <c r="D596" s="3">
        <v>11.6</v>
      </c>
      <c r="E596" s="3">
        <v>-2.68</v>
      </c>
      <c r="F596" s="3">
        <v>41.22</v>
      </c>
    </row>
    <row r="597" spans="1:6" x14ac:dyDescent="0.2">
      <c r="A597" s="3">
        <v>596</v>
      </c>
      <c r="B597" s="4" t="s">
        <v>2007</v>
      </c>
      <c r="C597" s="3" t="s">
        <v>5406</v>
      </c>
      <c r="D597" s="3">
        <v>3.63</v>
      </c>
      <c r="E597" s="3">
        <v>-1.36</v>
      </c>
      <c r="F597" s="3">
        <v>41.13</v>
      </c>
    </row>
    <row r="598" spans="1:6" x14ac:dyDescent="0.2">
      <c r="A598" s="3">
        <v>597</v>
      </c>
      <c r="B598" s="4" t="s">
        <v>3367</v>
      </c>
      <c r="C598" s="3" t="s">
        <v>5983</v>
      </c>
      <c r="D598" s="3">
        <v>5.55</v>
      </c>
      <c r="E598" s="3">
        <v>-0.72</v>
      </c>
      <c r="F598" s="3">
        <v>41.08</v>
      </c>
    </row>
    <row r="599" spans="1:6" x14ac:dyDescent="0.2">
      <c r="A599" s="3">
        <v>598</v>
      </c>
      <c r="B599" s="4" t="s">
        <v>1814</v>
      </c>
      <c r="C599" s="3" t="s">
        <v>4609</v>
      </c>
      <c r="D599" s="3">
        <v>4.5999999999999996</v>
      </c>
      <c r="E599" s="3">
        <v>-1.08</v>
      </c>
      <c r="F599" s="3">
        <v>40.04</v>
      </c>
    </row>
    <row r="600" spans="1:6" x14ac:dyDescent="0.2">
      <c r="A600" s="3">
        <v>599</v>
      </c>
      <c r="B600" s="4" t="s">
        <v>273</v>
      </c>
      <c r="C600" s="3" t="s">
        <v>5273</v>
      </c>
      <c r="D600" s="3">
        <v>16.53</v>
      </c>
      <c r="E600" s="3">
        <v>-0.42</v>
      </c>
      <c r="F600" s="3">
        <v>40</v>
      </c>
    </row>
    <row r="601" spans="1:6" x14ac:dyDescent="0.2">
      <c r="A601" s="3">
        <v>600</v>
      </c>
      <c r="B601" s="4" t="s">
        <v>2853</v>
      </c>
      <c r="C601" s="3" t="s">
        <v>7427</v>
      </c>
      <c r="D601" s="3">
        <v>7.63</v>
      </c>
      <c r="E601" s="3">
        <v>-2.5499999999999998</v>
      </c>
      <c r="F601" s="3">
        <v>39.340000000000003</v>
      </c>
    </row>
    <row r="602" spans="1:6" x14ac:dyDescent="0.2">
      <c r="A602" s="3">
        <v>601</v>
      </c>
      <c r="B602" s="4" t="s">
        <v>388</v>
      </c>
      <c r="C602" s="3" t="s">
        <v>6579</v>
      </c>
      <c r="D602" s="3">
        <v>5.08</v>
      </c>
      <c r="E602" s="3">
        <v>0.4</v>
      </c>
      <c r="F602" s="3">
        <v>39.29</v>
      </c>
    </row>
    <row r="603" spans="1:6" x14ac:dyDescent="0.2">
      <c r="A603" s="3">
        <v>602</v>
      </c>
      <c r="B603" s="4" t="s">
        <v>474</v>
      </c>
      <c r="C603" s="3" t="s">
        <v>5455</v>
      </c>
      <c r="D603" s="3">
        <v>5.38</v>
      </c>
      <c r="E603" s="3">
        <v>-1.28</v>
      </c>
      <c r="F603" s="3">
        <v>38.83</v>
      </c>
    </row>
    <row r="604" spans="1:6" x14ac:dyDescent="0.2">
      <c r="A604" s="3">
        <v>603</v>
      </c>
      <c r="B604" s="4" t="s">
        <v>1249</v>
      </c>
      <c r="C604" s="3" t="s">
        <v>7436</v>
      </c>
      <c r="D604" s="3">
        <v>9.32</v>
      </c>
      <c r="E604" s="3">
        <v>-1.06</v>
      </c>
      <c r="F604" s="3">
        <v>38.619999999999997</v>
      </c>
    </row>
    <row r="605" spans="1:6" x14ac:dyDescent="0.2">
      <c r="A605" s="3">
        <v>604</v>
      </c>
      <c r="B605" s="4" t="s">
        <v>1544</v>
      </c>
      <c r="C605" s="3" t="s">
        <v>6288</v>
      </c>
      <c r="D605" s="3">
        <v>3.97</v>
      </c>
      <c r="E605" s="3">
        <v>-0.75</v>
      </c>
      <c r="F605" s="3">
        <v>38.51</v>
      </c>
    </row>
    <row r="606" spans="1:6" x14ac:dyDescent="0.2">
      <c r="A606" s="3">
        <v>605</v>
      </c>
      <c r="B606" s="4" t="s">
        <v>5361</v>
      </c>
      <c r="C606" s="3" t="s">
        <v>5362</v>
      </c>
      <c r="D606" s="3">
        <v>5.31</v>
      </c>
      <c r="E606" s="3">
        <v>0.38</v>
      </c>
      <c r="F606" s="3">
        <v>38.270000000000003</v>
      </c>
    </row>
    <row r="607" spans="1:6" x14ac:dyDescent="0.2">
      <c r="A607" s="3">
        <v>606</v>
      </c>
      <c r="B607" s="4" t="s">
        <v>215</v>
      </c>
      <c r="C607" s="3" t="s">
        <v>6454</v>
      </c>
      <c r="D607" s="3">
        <v>4.66</v>
      </c>
      <c r="E607" s="3">
        <v>-2.92</v>
      </c>
      <c r="F607" s="3">
        <v>37.840000000000003</v>
      </c>
    </row>
    <row r="608" spans="1:6" x14ac:dyDescent="0.2">
      <c r="A608" s="3">
        <v>607</v>
      </c>
      <c r="B608" s="4" t="s">
        <v>2754</v>
      </c>
      <c r="C608" s="3" t="s">
        <v>6717</v>
      </c>
      <c r="D608" s="3">
        <v>6.63</v>
      </c>
      <c r="E608" s="3">
        <v>-1.63</v>
      </c>
      <c r="F608" s="3">
        <v>36.880000000000003</v>
      </c>
    </row>
    <row r="609" spans="1:6" x14ac:dyDescent="0.2">
      <c r="A609" s="3">
        <v>608</v>
      </c>
      <c r="B609" s="4" t="s">
        <v>2330</v>
      </c>
      <c r="C609" s="3" t="s">
        <v>6842</v>
      </c>
      <c r="D609" s="3">
        <v>6.58</v>
      </c>
      <c r="E609" s="3">
        <v>-0.3</v>
      </c>
      <c r="F609" s="3">
        <v>36.83</v>
      </c>
    </row>
    <row r="610" spans="1:6" x14ac:dyDescent="0.2">
      <c r="A610" s="3">
        <v>609</v>
      </c>
      <c r="B610" s="4" t="s">
        <v>1367</v>
      </c>
      <c r="C610" s="3" t="s">
        <v>4076</v>
      </c>
      <c r="D610" s="3">
        <v>28.23</v>
      </c>
      <c r="E610" s="3">
        <v>-0.91</v>
      </c>
      <c r="F610" s="3">
        <v>36.520000000000003</v>
      </c>
    </row>
    <row r="611" spans="1:6" x14ac:dyDescent="0.2">
      <c r="A611" s="3">
        <v>610</v>
      </c>
      <c r="B611" s="4" t="s">
        <v>3590</v>
      </c>
      <c r="C611" s="3" t="s">
        <v>5699</v>
      </c>
      <c r="D611" s="3">
        <v>5.15</v>
      </c>
      <c r="E611" s="3">
        <v>-2.46</v>
      </c>
      <c r="F611" s="3">
        <v>36.31</v>
      </c>
    </row>
    <row r="612" spans="1:6" x14ac:dyDescent="0.2">
      <c r="A612" s="3">
        <v>611</v>
      </c>
      <c r="B612" s="4" t="s">
        <v>786</v>
      </c>
      <c r="C612" s="3" t="s">
        <v>4355</v>
      </c>
      <c r="D612" s="3">
        <v>3.78</v>
      </c>
      <c r="E612" s="3">
        <v>-1.56</v>
      </c>
      <c r="F612" s="3">
        <v>35.92</v>
      </c>
    </row>
    <row r="613" spans="1:6" x14ac:dyDescent="0.2">
      <c r="A613" s="3">
        <v>612</v>
      </c>
      <c r="B613" s="4" t="s">
        <v>841</v>
      </c>
      <c r="C613" s="3" t="s">
        <v>5256</v>
      </c>
      <c r="D613" s="3">
        <v>20.67</v>
      </c>
      <c r="E613" s="3">
        <v>-1.34</v>
      </c>
      <c r="F613" s="3">
        <v>35.85</v>
      </c>
    </row>
    <row r="614" spans="1:6" x14ac:dyDescent="0.2">
      <c r="A614" s="3">
        <v>613</v>
      </c>
      <c r="B614" s="4" t="s">
        <v>3298</v>
      </c>
      <c r="C614" s="3" t="s">
        <v>5846</v>
      </c>
      <c r="D614" s="3">
        <v>19.27</v>
      </c>
      <c r="E614" s="3">
        <v>-3.07</v>
      </c>
      <c r="F614" s="3">
        <v>35.619999999999997</v>
      </c>
    </row>
    <row r="615" spans="1:6" x14ac:dyDescent="0.2">
      <c r="A615" s="3">
        <v>614</v>
      </c>
      <c r="B615" s="4" t="s">
        <v>2581</v>
      </c>
      <c r="C615" s="3" t="s">
        <v>4770</v>
      </c>
      <c r="D615" s="3">
        <v>8.25</v>
      </c>
      <c r="E615" s="3">
        <v>-0.48</v>
      </c>
      <c r="F615" s="3">
        <v>35.36</v>
      </c>
    </row>
    <row r="616" spans="1:6" x14ac:dyDescent="0.2">
      <c r="A616" s="3">
        <v>615</v>
      </c>
      <c r="B616" s="4" t="s">
        <v>724</v>
      </c>
      <c r="C616" s="3" t="s">
        <v>5946</v>
      </c>
      <c r="D616" s="3">
        <v>8.59</v>
      </c>
      <c r="E616" s="3">
        <v>-1.83</v>
      </c>
      <c r="F616" s="3">
        <v>35.25</v>
      </c>
    </row>
    <row r="617" spans="1:6" x14ac:dyDescent="0.2">
      <c r="A617" s="3">
        <v>616</v>
      </c>
      <c r="B617" s="4" t="s">
        <v>392</v>
      </c>
      <c r="C617" s="3" t="s">
        <v>6366</v>
      </c>
      <c r="D617" s="3">
        <v>15.1</v>
      </c>
      <c r="E617" s="3">
        <v>-1.1100000000000001</v>
      </c>
      <c r="F617" s="3">
        <v>34.880000000000003</v>
      </c>
    </row>
    <row r="618" spans="1:6" x14ac:dyDescent="0.2">
      <c r="A618" s="3">
        <v>617</v>
      </c>
      <c r="B618" s="4" t="s">
        <v>2903</v>
      </c>
      <c r="C618" s="3" t="s">
        <v>5572</v>
      </c>
      <c r="D618" s="3">
        <v>8.69</v>
      </c>
      <c r="E618" s="3">
        <v>-3.12</v>
      </c>
      <c r="F618" s="3">
        <v>34.17</v>
      </c>
    </row>
    <row r="619" spans="1:6" x14ac:dyDescent="0.2">
      <c r="A619" s="3">
        <v>618</v>
      </c>
      <c r="B619" s="4" t="s">
        <v>3215</v>
      </c>
      <c r="C619" s="3" t="s">
        <v>4857</v>
      </c>
      <c r="D619" s="3">
        <v>8.19</v>
      </c>
      <c r="E619" s="3">
        <v>-3.65</v>
      </c>
      <c r="F619" s="3">
        <v>34.06</v>
      </c>
    </row>
    <row r="620" spans="1:6" x14ac:dyDescent="0.2">
      <c r="A620" s="3">
        <v>619</v>
      </c>
      <c r="B620" s="4" t="s">
        <v>3074</v>
      </c>
      <c r="C620" s="3" t="s">
        <v>5029</v>
      </c>
      <c r="D620" s="3">
        <v>5.58</v>
      </c>
      <c r="E620" s="3">
        <v>1.82</v>
      </c>
      <c r="F620" s="3">
        <v>33.74</v>
      </c>
    </row>
    <row r="621" spans="1:6" x14ac:dyDescent="0.2">
      <c r="A621" s="3">
        <v>620</v>
      </c>
      <c r="B621" s="4" t="s">
        <v>2960</v>
      </c>
      <c r="C621" s="3" t="s">
        <v>5088</v>
      </c>
      <c r="D621" s="3">
        <v>26.65</v>
      </c>
      <c r="E621" s="3">
        <v>-3.65</v>
      </c>
      <c r="F621" s="3">
        <v>33.44</v>
      </c>
    </row>
    <row r="622" spans="1:6" x14ac:dyDescent="0.2">
      <c r="A622" s="3">
        <v>621</v>
      </c>
      <c r="B622" s="4" t="s">
        <v>2590</v>
      </c>
      <c r="C622" s="3" t="s">
        <v>4658</v>
      </c>
      <c r="D622" s="3">
        <v>16.55</v>
      </c>
      <c r="E622" s="3">
        <v>-3.39</v>
      </c>
      <c r="F622" s="3">
        <v>32.92</v>
      </c>
    </row>
    <row r="623" spans="1:6" x14ac:dyDescent="0.2">
      <c r="A623" s="3">
        <v>622</v>
      </c>
      <c r="B623" s="4" t="s">
        <v>916</v>
      </c>
      <c r="C623" s="3" t="s">
        <v>6305</v>
      </c>
      <c r="D623" s="3">
        <v>4.0999999999999996</v>
      </c>
      <c r="E623" s="3">
        <v>-3.3</v>
      </c>
      <c r="F623" s="3">
        <v>32.770000000000003</v>
      </c>
    </row>
    <row r="624" spans="1:6" x14ac:dyDescent="0.2">
      <c r="A624" s="3">
        <v>623</v>
      </c>
      <c r="B624" s="4" t="s">
        <v>86</v>
      </c>
      <c r="C624" s="3" t="s">
        <v>5554</v>
      </c>
      <c r="D624" s="3">
        <v>11.1</v>
      </c>
      <c r="E624" s="3">
        <v>0.54</v>
      </c>
      <c r="F624" s="3">
        <v>32.36</v>
      </c>
    </row>
    <row r="625" spans="1:6" x14ac:dyDescent="0.2">
      <c r="A625" s="3">
        <v>624</v>
      </c>
      <c r="B625" s="4" t="s">
        <v>337</v>
      </c>
      <c r="C625" s="3" t="s">
        <v>5505</v>
      </c>
      <c r="D625" s="3">
        <v>8.4</v>
      </c>
      <c r="E625" s="3">
        <v>-1.98</v>
      </c>
      <c r="F625" s="3">
        <v>31.89</v>
      </c>
    </row>
    <row r="626" spans="1:6" x14ac:dyDescent="0.2">
      <c r="A626" s="3">
        <v>625</v>
      </c>
      <c r="B626" s="4" t="s">
        <v>2820</v>
      </c>
      <c r="C626" s="3" t="s">
        <v>3439</v>
      </c>
      <c r="D626" s="3">
        <v>6.71</v>
      </c>
      <c r="E626" s="3">
        <v>-2.04</v>
      </c>
      <c r="F626" s="3">
        <v>31.87</v>
      </c>
    </row>
    <row r="627" spans="1:6" x14ac:dyDescent="0.2">
      <c r="A627" s="3">
        <v>626</v>
      </c>
      <c r="B627" s="4" t="s">
        <v>1336</v>
      </c>
      <c r="C627" s="3" t="s">
        <v>4124</v>
      </c>
      <c r="D627" s="3">
        <v>6.28</v>
      </c>
      <c r="E627" s="3">
        <v>0.32</v>
      </c>
      <c r="F627" s="3">
        <v>31.84</v>
      </c>
    </row>
    <row r="628" spans="1:6" x14ac:dyDescent="0.2">
      <c r="A628" s="3">
        <v>627</v>
      </c>
      <c r="B628" s="4" t="s">
        <v>3373</v>
      </c>
      <c r="C628" s="3" t="s">
        <v>3493</v>
      </c>
      <c r="D628" s="3">
        <v>5.8</v>
      </c>
      <c r="E628" s="3">
        <v>-2.68</v>
      </c>
      <c r="F628" s="3">
        <v>31.66</v>
      </c>
    </row>
    <row r="629" spans="1:6" x14ac:dyDescent="0.2">
      <c r="A629" s="3">
        <v>628</v>
      </c>
      <c r="B629" s="4" t="s">
        <v>663</v>
      </c>
      <c r="C629" s="3" t="s">
        <v>5128</v>
      </c>
      <c r="D629" s="3">
        <v>24.86</v>
      </c>
      <c r="E629" s="3">
        <v>-1.97</v>
      </c>
      <c r="F629" s="3">
        <v>31.57</v>
      </c>
    </row>
    <row r="630" spans="1:6" x14ac:dyDescent="0.2">
      <c r="A630" s="3">
        <v>629</v>
      </c>
      <c r="B630" s="4" t="s">
        <v>213</v>
      </c>
      <c r="C630" s="3" t="s">
        <v>4516</v>
      </c>
      <c r="D630" s="3">
        <v>8.86</v>
      </c>
      <c r="E630" s="3">
        <v>-3.59</v>
      </c>
      <c r="F630" s="3">
        <v>31.25</v>
      </c>
    </row>
    <row r="631" spans="1:6" x14ac:dyDescent="0.2">
      <c r="A631" s="3">
        <v>630</v>
      </c>
      <c r="B631" s="4" t="s">
        <v>3327</v>
      </c>
      <c r="C631" s="3" t="s">
        <v>4403</v>
      </c>
      <c r="D631" s="3">
        <v>9.57</v>
      </c>
      <c r="E631" s="3">
        <v>0.53</v>
      </c>
      <c r="F631" s="3">
        <v>30.74</v>
      </c>
    </row>
    <row r="632" spans="1:6" x14ac:dyDescent="0.2">
      <c r="A632" s="3">
        <v>631</v>
      </c>
      <c r="B632" s="4" t="s">
        <v>2607</v>
      </c>
      <c r="C632" s="3" t="s">
        <v>4878</v>
      </c>
      <c r="D632" s="3">
        <v>14.06</v>
      </c>
      <c r="E632" s="3">
        <v>-1.88</v>
      </c>
      <c r="F632" s="3">
        <v>30.67</v>
      </c>
    </row>
    <row r="633" spans="1:6" x14ac:dyDescent="0.2">
      <c r="A633" s="3">
        <v>632</v>
      </c>
      <c r="B633" s="4" t="s">
        <v>1969</v>
      </c>
      <c r="C633" s="3" t="s">
        <v>4419</v>
      </c>
      <c r="D633" s="3">
        <v>7.99</v>
      </c>
      <c r="E633" s="3">
        <v>-1.24</v>
      </c>
      <c r="F633" s="3">
        <v>30.45</v>
      </c>
    </row>
    <row r="634" spans="1:6" x14ac:dyDescent="0.2">
      <c r="A634" s="3">
        <v>633</v>
      </c>
      <c r="B634" s="4" t="s">
        <v>3006</v>
      </c>
      <c r="C634" s="3" t="s">
        <v>4848</v>
      </c>
      <c r="D634" s="3">
        <v>4.1900000000000004</v>
      </c>
      <c r="E634" s="3">
        <v>-1.87</v>
      </c>
      <c r="F634" s="3">
        <v>30</v>
      </c>
    </row>
    <row r="635" spans="1:6" x14ac:dyDescent="0.2">
      <c r="A635" s="3">
        <v>634</v>
      </c>
      <c r="B635" s="4" t="s">
        <v>269</v>
      </c>
      <c r="C635" s="3" t="s">
        <v>4765</v>
      </c>
      <c r="D635" s="3">
        <v>7.43</v>
      </c>
      <c r="E635" s="3">
        <v>-3</v>
      </c>
      <c r="F635" s="3">
        <v>29.84</v>
      </c>
    </row>
    <row r="636" spans="1:6" x14ac:dyDescent="0.2">
      <c r="A636" s="3">
        <v>635</v>
      </c>
      <c r="B636" s="4" t="s">
        <v>2383</v>
      </c>
      <c r="C636" s="3" t="s">
        <v>4330</v>
      </c>
      <c r="D636" s="3">
        <v>6.26</v>
      </c>
      <c r="E636" s="3">
        <v>-1.73</v>
      </c>
      <c r="F636" s="3">
        <v>29.75</v>
      </c>
    </row>
    <row r="637" spans="1:6" x14ac:dyDescent="0.2">
      <c r="A637" s="3">
        <v>636</v>
      </c>
      <c r="B637" s="4" t="s">
        <v>2612</v>
      </c>
      <c r="C637" s="3" t="s">
        <v>6540</v>
      </c>
      <c r="D637" s="3">
        <v>4.42</v>
      </c>
      <c r="E637" s="3">
        <v>-1.56</v>
      </c>
      <c r="F637" s="3">
        <v>29.35</v>
      </c>
    </row>
    <row r="638" spans="1:6" x14ac:dyDescent="0.2">
      <c r="A638" s="3">
        <v>637</v>
      </c>
      <c r="B638" s="4" t="s">
        <v>1963</v>
      </c>
      <c r="C638" s="3" t="s">
        <v>6980</v>
      </c>
      <c r="D638" s="3">
        <v>14.6</v>
      </c>
      <c r="E638" s="3">
        <v>-1.42</v>
      </c>
      <c r="F638" s="3">
        <v>29.34</v>
      </c>
    </row>
    <row r="639" spans="1:6" x14ac:dyDescent="0.2">
      <c r="A639" s="3">
        <v>638</v>
      </c>
      <c r="B639" s="4" t="s">
        <v>3123</v>
      </c>
      <c r="C639" s="3" t="s">
        <v>5398</v>
      </c>
      <c r="D639" s="3">
        <v>8.3000000000000007</v>
      </c>
      <c r="E639" s="3">
        <v>-0.84</v>
      </c>
      <c r="F639" s="3">
        <v>28.68</v>
      </c>
    </row>
    <row r="640" spans="1:6" x14ac:dyDescent="0.2">
      <c r="A640" s="3">
        <v>639</v>
      </c>
      <c r="B640" s="4" t="s">
        <v>1812</v>
      </c>
      <c r="C640" s="3" t="s">
        <v>3509</v>
      </c>
      <c r="D640" s="3">
        <v>4.97</v>
      </c>
      <c r="E640" s="3">
        <v>0.81</v>
      </c>
      <c r="F640" s="3">
        <v>28.63</v>
      </c>
    </row>
    <row r="641" spans="1:6" x14ac:dyDescent="0.2">
      <c r="A641" s="3">
        <v>640</v>
      </c>
      <c r="B641" s="4" t="s">
        <v>2147</v>
      </c>
      <c r="C641" s="3" t="s">
        <v>6019</v>
      </c>
      <c r="D641" s="3">
        <v>11.45</v>
      </c>
      <c r="E641" s="3">
        <v>-0.17</v>
      </c>
      <c r="F641" s="3">
        <v>28.57</v>
      </c>
    </row>
    <row r="642" spans="1:6" x14ac:dyDescent="0.2">
      <c r="A642" s="3">
        <v>641</v>
      </c>
      <c r="B642" s="4" t="s">
        <v>669</v>
      </c>
      <c r="C642" s="3" t="s">
        <v>5685</v>
      </c>
      <c r="D642" s="3">
        <v>14.55</v>
      </c>
      <c r="E642" s="3">
        <v>-1.69</v>
      </c>
      <c r="F642" s="3">
        <v>28.45</v>
      </c>
    </row>
    <row r="643" spans="1:6" x14ac:dyDescent="0.2">
      <c r="A643" s="3">
        <v>642</v>
      </c>
      <c r="B643" s="4" t="s">
        <v>2827</v>
      </c>
      <c r="C643" s="3" t="s">
        <v>4224</v>
      </c>
      <c r="D643" s="3">
        <v>17.12</v>
      </c>
      <c r="E643" s="3">
        <v>-0.7</v>
      </c>
      <c r="F643" s="3">
        <v>28.22</v>
      </c>
    </row>
    <row r="644" spans="1:6" x14ac:dyDescent="0.2">
      <c r="A644" s="3">
        <v>643</v>
      </c>
      <c r="B644" s="4" t="s">
        <v>4</v>
      </c>
      <c r="C644" s="3" t="s">
        <v>5015</v>
      </c>
      <c r="D644" s="3">
        <v>4.2699999999999996</v>
      </c>
      <c r="E644" s="3">
        <v>-1.1599999999999999</v>
      </c>
      <c r="F644" s="3">
        <v>28.08</v>
      </c>
    </row>
    <row r="645" spans="1:6" x14ac:dyDescent="0.2">
      <c r="A645" s="3">
        <v>644</v>
      </c>
      <c r="B645" s="4" t="s">
        <v>5177</v>
      </c>
      <c r="C645" s="3" t="s">
        <v>5178</v>
      </c>
      <c r="D645" s="3">
        <v>5.04</v>
      </c>
      <c r="E645" s="3">
        <v>-2.33</v>
      </c>
      <c r="F645" s="3">
        <v>27.9</v>
      </c>
    </row>
    <row r="646" spans="1:6" x14ac:dyDescent="0.2">
      <c r="A646" s="3">
        <v>645</v>
      </c>
      <c r="B646" s="4" t="s">
        <v>90</v>
      </c>
      <c r="C646" s="3" t="s">
        <v>4276</v>
      </c>
      <c r="D646" s="3">
        <v>5.19</v>
      </c>
      <c r="E646" s="3">
        <v>-0.56999999999999995</v>
      </c>
      <c r="F646" s="3">
        <v>27.81</v>
      </c>
    </row>
    <row r="647" spans="1:6" x14ac:dyDescent="0.2">
      <c r="A647" s="3">
        <v>646</v>
      </c>
      <c r="B647" s="4" t="s">
        <v>980</v>
      </c>
      <c r="C647" s="3" t="s">
        <v>5484</v>
      </c>
      <c r="D647" s="3">
        <v>21.06</v>
      </c>
      <c r="E647" s="3">
        <v>-1.77</v>
      </c>
      <c r="F647" s="3">
        <v>27.71</v>
      </c>
    </row>
    <row r="648" spans="1:6" x14ac:dyDescent="0.2">
      <c r="A648" s="3">
        <v>647</v>
      </c>
      <c r="B648" s="4" t="s">
        <v>2846</v>
      </c>
      <c r="C648" s="3" t="s">
        <v>6530</v>
      </c>
      <c r="D648" s="3">
        <v>32.32</v>
      </c>
      <c r="E648" s="3">
        <v>-4.21</v>
      </c>
      <c r="F648" s="3">
        <v>26.52</v>
      </c>
    </row>
    <row r="649" spans="1:6" x14ac:dyDescent="0.2">
      <c r="A649" s="3">
        <v>648</v>
      </c>
      <c r="B649" s="4" t="s">
        <v>294</v>
      </c>
      <c r="C649" s="3" t="s">
        <v>4710</v>
      </c>
      <c r="D649" s="3">
        <v>7.94</v>
      </c>
      <c r="E649" s="3">
        <v>-2.1</v>
      </c>
      <c r="F649" s="3">
        <v>26.4</v>
      </c>
    </row>
    <row r="650" spans="1:6" x14ac:dyDescent="0.2">
      <c r="A650" s="3">
        <v>649</v>
      </c>
      <c r="B650" s="4" t="s">
        <v>2049</v>
      </c>
      <c r="C650" s="3" t="s">
        <v>4984</v>
      </c>
      <c r="D650" s="3">
        <v>18.059999999999999</v>
      </c>
      <c r="E650" s="3">
        <v>-2.69</v>
      </c>
      <c r="F650" s="3">
        <v>26.01</v>
      </c>
    </row>
    <row r="651" spans="1:6" x14ac:dyDescent="0.2">
      <c r="A651" s="3">
        <v>650</v>
      </c>
      <c r="B651" s="4" t="s">
        <v>3181</v>
      </c>
      <c r="C651" s="3" t="s">
        <v>5518</v>
      </c>
      <c r="D651" s="3">
        <v>33.92</v>
      </c>
      <c r="E651" s="3">
        <v>-1.51</v>
      </c>
      <c r="F651" s="3">
        <v>25.91</v>
      </c>
    </row>
    <row r="652" spans="1:6" x14ac:dyDescent="0.2">
      <c r="A652" s="3">
        <v>651</v>
      </c>
      <c r="B652" s="4" t="s">
        <v>1766</v>
      </c>
      <c r="C652" s="3" t="s">
        <v>4000</v>
      </c>
      <c r="D652" s="3">
        <v>3.82</v>
      </c>
      <c r="E652" s="3">
        <v>-1.04</v>
      </c>
      <c r="F652" s="3">
        <v>25.75</v>
      </c>
    </row>
    <row r="653" spans="1:6" x14ac:dyDescent="0.2">
      <c r="A653" s="3">
        <v>652</v>
      </c>
      <c r="B653" s="4" t="s">
        <v>1724</v>
      </c>
      <c r="C653" s="3" t="s">
        <v>5958</v>
      </c>
      <c r="D653" s="3">
        <v>5.92</v>
      </c>
      <c r="E653" s="3">
        <v>-1</v>
      </c>
      <c r="F653" s="3">
        <v>25.51</v>
      </c>
    </row>
    <row r="654" spans="1:6" x14ac:dyDescent="0.2">
      <c r="A654" s="3">
        <v>653</v>
      </c>
      <c r="B654" s="4" t="s">
        <v>2514</v>
      </c>
      <c r="C654" s="3" t="s">
        <v>6569</v>
      </c>
      <c r="D654" s="3">
        <v>3.39</v>
      </c>
      <c r="E654" s="3">
        <v>-1.74</v>
      </c>
      <c r="F654" s="3">
        <v>25.21</v>
      </c>
    </row>
    <row r="655" spans="1:6" x14ac:dyDescent="0.2">
      <c r="A655" s="3">
        <v>654</v>
      </c>
      <c r="B655" s="4" t="s">
        <v>2732</v>
      </c>
      <c r="C655" s="3" t="s">
        <v>5997</v>
      </c>
      <c r="D655" s="3">
        <v>5.16</v>
      </c>
      <c r="E655" s="3">
        <v>-3.19</v>
      </c>
      <c r="F655" s="3">
        <v>24.96</v>
      </c>
    </row>
    <row r="656" spans="1:6" x14ac:dyDescent="0.2">
      <c r="A656" s="3">
        <v>655</v>
      </c>
      <c r="B656" s="4" t="s">
        <v>2435</v>
      </c>
      <c r="C656" s="3" t="s">
        <v>5014</v>
      </c>
      <c r="D656" s="3">
        <v>7.99</v>
      </c>
      <c r="E656" s="3">
        <v>-1.24</v>
      </c>
      <c r="F656" s="3">
        <v>24.87</v>
      </c>
    </row>
    <row r="657" spans="1:6" x14ac:dyDescent="0.2">
      <c r="A657" s="3">
        <v>656</v>
      </c>
      <c r="B657" s="4" t="s">
        <v>1283</v>
      </c>
      <c r="C657" s="3" t="s">
        <v>4898</v>
      </c>
      <c r="D657" s="3">
        <v>20.96</v>
      </c>
      <c r="E657" s="3">
        <v>-3.41</v>
      </c>
      <c r="F657" s="3">
        <v>24.55</v>
      </c>
    </row>
    <row r="658" spans="1:6" x14ac:dyDescent="0.2">
      <c r="A658" s="3">
        <v>657</v>
      </c>
      <c r="B658" s="4" t="s">
        <v>456</v>
      </c>
      <c r="C658" s="3" t="s">
        <v>4544</v>
      </c>
      <c r="D658" s="3">
        <v>15.79</v>
      </c>
      <c r="E658" s="3">
        <v>-1.37</v>
      </c>
      <c r="F658" s="3">
        <v>24.34</v>
      </c>
    </row>
    <row r="659" spans="1:6" x14ac:dyDescent="0.2">
      <c r="A659" s="3">
        <v>658</v>
      </c>
      <c r="B659" s="4" t="s">
        <v>6058</v>
      </c>
      <c r="C659" s="3" t="s">
        <v>6059</v>
      </c>
      <c r="D659" s="3">
        <v>13.86</v>
      </c>
      <c r="E659" s="3">
        <v>-0.22</v>
      </c>
      <c r="F659" s="3">
        <v>24.15</v>
      </c>
    </row>
    <row r="660" spans="1:6" x14ac:dyDescent="0.2">
      <c r="A660" s="3">
        <v>659</v>
      </c>
      <c r="B660" s="4" t="s">
        <v>99</v>
      </c>
      <c r="C660" s="3" t="s">
        <v>5365</v>
      </c>
      <c r="D660" s="3">
        <v>17.32</v>
      </c>
      <c r="E660" s="3">
        <v>-1.76</v>
      </c>
      <c r="F660" s="3">
        <v>23.86</v>
      </c>
    </row>
    <row r="661" spans="1:6" x14ac:dyDescent="0.2">
      <c r="A661" s="3">
        <v>660</v>
      </c>
      <c r="B661" s="4" t="s">
        <v>810</v>
      </c>
      <c r="C661" s="3" t="s">
        <v>4754</v>
      </c>
      <c r="D661" s="3">
        <v>14.79</v>
      </c>
      <c r="E661" s="3">
        <v>-1.99</v>
      </c>
      <c r="F661" s="3">
        <v>23.66</v>
      </c>
    </row>
    <row r="662" spans="1:6" x14ac:dyDescent="0.2">
      <c r="A662" s="3">
        <v>661</v>
      </c>
      <c r="B662" s="4" t="s">
        <v>575</v>
      </c>
      <c r="C662" s="3" t="s">
        <v>5745</v>
      </c>
      <c r="D662" s="3">
        <v>20.5</v>
      </c>
      <c r="E662" s="3">
        <v>-0.34</v>
      </c>
      <c r="F662" s="3">
        <v>23.46</v>
      </c>
    </row>
    <row r="663" spans="1:6" x14ac:dyDescent="0.2">
      <c r="A663" s="3">
        <v>662</v>
      </c>
      <c r="B663" s="4" t="s">
        <v>31</v>
      </c>
      <c r="C663" s="3" t="s">
        <v>5665</v>
      </c>
      <c r="D663" s="3">
        <v>35.340000000000003</v>
      </c>
      <c r="E663" s="3">
        <v>-0.31</v>
      </c>
      <c r="F663" s="3">
        <v>23.44</v>
      </c>
    </row>
    <row r="664" spans="1:6" x14ac:dyDescent="0.2">
      <c r="A664" s="3">
        <v>663</v>
      </c>
      <c r="B664" s="4" t="s">
        <v>2795</v>
      </c>
      <c r="C664" s="3" t="s">
        <v>4025</v>
      </c>
      <c r="D664" s="3">
        <v>22.79</v>
      </c>
      <c r="E664" s="3">
        <v>-1.21</v>
      </c>
      <c r="F664" s="3">
        <v>23.36</v>
      </c>
    </row>
    <row r="665" spans="1:6" x14ac:dyDescent="0.2">
      <c r="A665" s="3">
        <v>664</v>
      </c>
      <c r="B665" s="4" t="s">
        <v>660</v>
      </c>
      <c r="C665" s="3" t="s">
        <v>6323</v>
      </c>
      <c r="D665" s="3">
        <v>3.25</v>
      </c>
      <c r="E665" s="3">
        <v>-3.56</v>
      </c>
      <c r="F665" s="3">
        <v>23.29</v>
      </c>
    </row>
    <row r="666" spans="1:6" x14ac:dyDescent="0.2">
      <c r="A666" s="3">
        <v>665</v>
      </c>
      <c r="B666" s="4" t="s">
        <v>2434</v>
      </c>
      <c r="C666" s="3" t="s">
        <v>4023</v>
      </c>
      <c r="D666" s="3">
        <v>17.7</v>
      </c>
      <c r="E666" s="3">
        <v>-0.39</v>
      </c>
      <c r="F666" s="3">
        <v>22.93</v>
      </c>
    </row>
    <row r="667" spans="1:6" x14ac:dyDescent="0.2">
      <c r="A667" s="3">
        <v>666</v>
      </c>
      <c r="B667" s="4" t="s">
        <v>1189</v>
      </c>
      <c r="C667" s="3" t="s">
        <v>3472</v>
      </c>
      <c r="D667" s="3">
        <v>2.94</v>
      </c>
      <c r="E667" s="3">
        <v>2.44</v>
      </c>
      <c r="F667" s="3">
        <v>22.76</v>
      </c>
    </row>
    <row r="668" spans="1:6" x14ac:dyDescent="0.2">
      <c r="A668" s="3">
        <v>667</v>
      </c>
      <c r="B668" s="4" t="s">
        <v>1323</v>
      </c>
      <c r="C668" s="3" t="s">
        <v>7466</v>
      </c>
      <c r="D668" s="3">
        <v>22.5</v>
      </c>
      <c r="E668" s="3">
        <v>-2.17</v>
      </c>
      <c r="F668" s="3">
        <v>22.54</v>
      </c>
    </row>
    <row r="669" spans="1:6" x14ac:dyDescent="0.2">
      <c r="A669" s="3">
        <v>668</v>
      </c>
      <c r="B669" s="4" t="s">
        <v>750</v>
      </c>
      <c r="C669" s="3" t="s">
        <v>6334</v>
      </c>
      <c r="D669" s="3">
        <v>5.66</v>
      </c>
      <c r="E669" s="3">
        <v>-1.91</v>
      </c>
      <c r="F669" s="3">
        <v>22.18</v>
      </c>
    </row>
    <row r="670" spans="1:6" x14ac:dyDescent="0.2">
      <c r="A670" s="3">
        <v>669</v>
      </c>
      <c r="B670" s="4" t="s">
        <v>2935</v>
      </c>
      <c r="C670" s="3" t="s">
        <v>5851</v>
      </c>
      <c r="D670" s="3">
        <v>7.74</v>
      </c>
      <c r="E670" s="3">
        <v>-3.97</v>
      </c>
      <c r="F670" s="3">
        <v>22.13</v>
      </c>
    </row>
    <row r="671" spans="1:6" x14ac:dyDescent="0.2">
      <c r="A671" s="3">
        <v>670</v>
      </c>
      <c r="B671" s="4" t="s">
        <v>1103</v>
      </c>
      <c r="C671" s="3" t="s">
        <v>5690</v>
      </c>
      <c r="D671" s="3">
        <v>25.98</v>
      </c>
      <c r="E671" s="3">
        <v>-0.46</v>
      </c>
      <c r="F671" s="3">
        <v>21.79</v>
      </c>
    </row>
    <row r="672" spans="1:6" x14ac:dyDescent="0.2">
      <c r="A672" s="3">
        <v>671</v>
      </c>
      <c r="B672" s="4" t="s">
        <v>525</v>
      </c>
      <c r="C672" s="3" t="s">
        <v>5367</v>
      </c>
      <c r="D672" s="3">
        <v>13.44</v>
      </c>
      <c r="E672" s="3">
        <v>-2.11</v>
      </c>
      <c r="F672" s="3">
        <v>21.73</v>
      </c>
    </row>
    <row r="673" spans="1:6" x14ac:dyDescent="0.2">
      <c r="A673" s="3">
        <v>672</v>
      </c>
      <c r="B673" s="4" t="s">
        <v>762</v>
      </c>
      <c r="C673" s="3" t="s">
        <v>4873</v>
      </c>
      <c r="D673" s="3">
        <v>3.03</v>
      </c>
      <c r="E673" s="3">
        <v>-2.2599999999999998</v>
      </c>
      <c r="F673" s="3">
        <v>21.72</v>
      </c>
    </row>
    <row r="674" spans="1:6" x14ac:dyDescent="0.2">
      <c r="A674" s="3">
        <v>673</v>
      </c>
      <c r="B674" s="4" t="s">
        <v>4936</v>
      </c>
      <c r="C674" s="3" t="s">
        <v>4937</v>
      </c>
      <c r="D674" s="3">
        <v>19.5</v>
      </c>
      <c r="E674" s="3">
        <v>-0.91</v>
      </c>
      <c r="F674" s="3">
        <v>21.64</v>
      </c>
    </row>
    <row r="675" spans="1:6" x14ac:dyDescent="0.2">
      <c r="A675" s="3">
        <v>674</v>
      </c>
      <c r="B675" s="4" t="s">
        <v>4342</v>
      </c>
      <c r="C675" s="3" t="s">
        <v>4343</v>
      </c>
      <c r="D675" s="3">
        <v>3.17</v>
      </c>
      <c r="E675" s="3">
        <v>-0.94</v>
      </c>
      <c r="F675" s="3">
        <v>20.92</v>
      </c>
    </row>
    <row r="676" spans="1:6" x14ac:dyDescent="0.2">
      <c r="A676" s="3">
        <v>675</v>
      </c>
      <c r="B676" s="4" t="s">
        <v>2036</v>
      </c>
      <c r="C676" s="3" t="s">
        <v>5975</v>
      </c>
      <c r="D676" s="3">
        <v>3.39</v>
      </c>
      <c r="E676" s="3">
        <v>-2.02</v>
      </c>
      <c r="F676" s="3">
        <v>20.81</v>
      </c>
    </row>
    <row r="677" spans="1:6" x14ac:dyDescent="0.2">
      <c r="A677" s="3">
        <v>676</v>
      </c>
      <c r="B677" s="4" t="s">
        <v>176</v>
      </c>
      <c r="C677" s="3" t="s">
        <v>7485</v>
      </c>
      <c r="D677" s="3">
        <v>9.16</v>
      </c>
      <c r="E677" s="3">
        <v>-2.0299999999999998</v>
      </c>
      <c r="F677" s="3">
        <v>20.77</v>
      </c>
    </row>
    <row r="678" spans="1:6" x14ac:dyDescent="0.2">
      <c r="A678" s="3">
        <v>677</v>
      </c>
      <c r="B678" s="4" t="s">
        <v>471</v>
      </c>
      <c r="C678" s="3" t="s">
        <v>5531</v>
      </c>
      <c r="D678" s="3">
        <v>25.05</v>
      </c>
      <c r="E678" s="3">
        <v>-1.88</v>
      </c>
      <c r="F678" s="3">
        <v>20.65</v>
      </c>
    </row>
    <row r="679" spans="1:6" x14ac:dyDescent="0.2">
      <c r="A679" s="3">
        <v>678</v>
      </c>
      <c r="B679" s="4" t="s">
        <v>1774</v>
      </c>
      <c r="C679" s="3" t="s">
        <v>4376</v>
      </c>
      <c r="D679" s="3">
        <v>7.95</v>
      </c>
      <c r="E679" s="3">
        <v>0.76</v>
      </c>
      <c r="F679" s="3">
        <v>20.57</v>
      </c>
    </row>
    <row r="680" spans="1:6" x14ac:dyDescent="0.2">
      <c r="A680" s="3">
        <v>679</v>
      </c>
      <c r="B680" s="4" t="s">
        <v>793</v>
      </c>
      <c r="C680" s="3" t="s">
        <v>7373</v>
      </c>
      <c r="D680" s="3">
        <v>4.5999999999999996</v>
      </c>
      <c r="E680" s="3">
        <v>-0.22</v>
      </c>
      <c r="F680" s="3">
        <v>20.46</v>
      </c>
    </row>
    <row r="681" spans="1:6" x14ac:dyDescent="0.2">
      <c r="A681" s="3">
        <v>680</v>
      </c>
      <c r="B681" s="4" t="s">
        <v>1841</v>
      </c>
      <c r="C681" s="3" t="s">
        <v>4727</v>
      </c>
      <c r="D681" s="3">
        <v>13.37</v>
      </c>
      <c r="E681" s="3">
        <v>-2.98</v>
      </c>
      <c r="F681" s="3">
        <v>20.11</v>
      </c>
    </row>
    <row r="682" spans="1:6" x14ac:dyDescent="0.2">
      <c r="A682" s="3">
        <v>681</v>
      </c>
      <c r="B682" s="4" t="s">
        <v>3244</v>
      </c>
      <c r="C682" s="3" t="s">
        <v>4386</v>
      </c>
      <c r="D682" s="3">
        <v>7.49</v>
      </c>
      <c r="E682" s="3">
        <v>-4.34</v>
      </c>
      <c r="F682" s="3">
        <v>20.03</v>
      </c>
    </row>
    <row r="683" spans="1:6" x14ac:dyDescent="0.2">
      <c r="A683" s="3">
        <v>682</v>
      </c>
      <c r="B683" s="4" t="s">
        <v>1742</v>
      </c>
      <c r="C683" s="3" t="s">
        <v>5166</v>
      </c>
      <c r="D683" s="3">
        <v>4.24</v>
      </c>
      <c r="E683" s="3">
        <v>0.24</v>
      </c>
      <c r="F683" s="3">
        <v>19.559999999999999</v>
      </c>
    </row>
    <row r="684" spans="1:6" x14ac:dyDescent="0.2">
      <c r="A684" s="3">
        <v>683</v>
      </c>
      <c r="B684" s="4" t="s">
        <v>1462</v>
      </c>
      <c r="C684" s="3" t="s">
        <v>3873</v>
      </c>
      <c r="D684" s="3">
        <v>7.59</v>
      </c>
      <c r="E684" s="3">
        <v>-0.39</v>
      </c>
      <c r="F684" s="3">
        <v>19.34</v>
      </c>
    </row>
    <row r="685" spans="1:6" x14ac:dyDescent="0.2">
      <c r="A685" s="3">
        <v>684</v>
      </c>
      <c r="B685" s="4" t="s">
        <v>359</v>
      </c>
      <c r="C685" s="3" t="s">
        <v>4947</v>
      </c>
      <c r="D685" s="3">
        <v>12.27</v>
      </c>
      <c r="E685" s="3">
        <v>0</v>
      </c>
      <c r="F685" s="3">
        <v>19.260000000000002</v>
      </c>
    </row>
    <row r="686" spans="1:6" x14ac:dyDescent="0.2">
      <c r="A686" s="3">
        <v>685</v>
      </c>
      <c r="B686" s="4" t="s">
        <v>2210</v>
      </c>
      <c r="C686" s="3" t="s">
        <v>6344</v>
      </c>
      <c r="D686" s="3">
        <v>3.11</v>
      </c>
      <c r="E686" s="3">
        <v>-1.58</v>
      </c>
      <c r="F686" s="3">
        <v>18.95</v>
      </c>
    </row>
    <row r="687" spans="1:6" x14ac:dyDescent="0.2">
      <c r="A687" s="3">
        <v>686</v>
      </c>
      <c r="B687" s="4" t="s">
        <v>2126</v>
      </c>
      <c r="C687" s="3" t="s">
        <v>4377</v>
      </c>
      <c r="D687" s="3">
        <v>14.95</v>
      </c>
      <c r="E687" s="3">
        <v>-1.9</v>
      </c>
      <c r="F687" s="3">
        <v>18.71</v>
      </c>
    </row>
    <row r="688" spans="1:6" x14ac:dyDescent="0.2">
      <c r="A688" s="3">
        <v>687</v>
      </c>
      <c r="B688" s="4" t="s">
        <v>864</v>
      </c>
      <c r="C688" s="3" t="s">
        <v>4834</v>
      </c>
      <c r="D688" s="3">
        <v>14.08</v>
      </c>
      <c r="E688" s="3">
        <v>-1.68</v>
      </c>
      <c r="F688" s="3">
        <v>18.600000000000001</v>
      </c>
    </row>
    <row r="689" spans="1:6" x14ac:dyDescent="0.2">
      <c r="A689" s="3">
        <v>688</v>
      </c>
      <c r="B689" s="4" t="s">
        <v>1002</v>
      </c>
      <c r="C689" s="3" t="s">
        <v>4993</v>
      </c>
      <c r="D689" s="3">
        <v>20.16</v>
      </c>
      <c r="E689" s="3">
        <v>-2.66</v>
      </c>
      <c r="F689" s="3">
        <v>18.079999999999998</v>
      </c>
    </row>
    <row r="690" spans="1:6" x14ac:dyDescent="0.2">
      <c r="A690" s="3">
        <v>689</v>
      </c>
      <c r="B690" s="4" t="s">
        <v>1233</v>
      </c>
      <c r="C690" s="3" t="s">
        <v>7616</v>
      </c>
      <c r="D690" s="3">
        <v>3.64</v>
      </c>
      <c r="E690" s="3">
        <v>-1.62</v>
      </c>
      <c r="F690" s="3">
        <v>17.96</v>
      </c>
    </row>
    <row r="691" spans="1:6" x14ac:dyDescent="0.2">
      <c r="A691" s="3">
        <v>690</v>
      </c>
      <c r="B691" s="4" t="s">
        <v>6206</v>
      </c>
      <c r="C691" s="3" t="s">
        <v>6207</v>
      </c>
      <c r="D691" s="3">
        <v>4.72</v>
      </c>
      <c r="E691" s="3">
        <v>-3.08</v>
      </c>
      <c r="F691" s="3">
        <v>17.84</v>
      </c>
    </row>
    <row r="692" spans="1:6" x14ac:dyDescent="0.2">
      <c r="A692" s="3">
        <v>691</v>
      </c>
      <c r="B692" s="4" t="s">
        <v>1746</v>
      </c>
      <c r="C692" s="3" t="s">
        <v>4092</v>
      </c>
      <c r="D692" s="3">
        <v>30.46</v>
      </c>
      <c r="E692" s="3">
        <v>-2.68</v>
      </c>
      <c r="F692" s="3">
        <v>17.59</v>
      </c>
    </row>
    <row r="693" spans="1:6" x14ac:dyDescent="0.2">
      <c r="A693" s="3">
        <v>692</v>
      </c>
      <c r="B693" s="4" t="s">
        <v>2100</v>
      </c>
      <c r="C693" s="3" t="s">
        <v>5458</v>
      </c>
      <c r="D693" s="3">
        <v>24.02</v>
      </c>
      <c r="E693" s="3">
        <v>-2</v>
      </c>
      <c r="F693" s="3">
        <v>17.52</v>
      </c>
    </row>
    <row r="694" spans="1:6" x14ac:dyDescent="0.2">
      <c r="A694" s="3">
        <v>693</v>
      </c>
      <c r="B694" s="4" t="s">
        <v>1688</v>
      </c>
      <c r="C694" s="3" t="s">
        <v>6659</v>
      </c>
      <c r="D694" s="3">
        <v>6.7</v>
      </c>
      <c r="E694" s="3">
        <v>-1.33</v>
      </c>
      <c r="F694" s="3">
        <v>17.37</v>
      </c>
    </row>
    <row r="695" spans="1:6" x14ac:dyDescent="0.2">
      <c r="A695" s="3">
        <v>694</v>
      </c>
      <c r="B695" s="4" t="s">
        <v>516</v>
      </c>
      <c r="C695" s="3" t="s">
        <v>4065</v>
      </c>
      <c r="D695" s="3">
        <v>17.91</v>
      </c>
      <c r="E695" s="3">
        <v>-1.1599999999999999</v>
      </c>
      <c r="F695" s="3">
        <v>16.989999999999998</v>
      </c>
    </row>
    <row r="696" spans="1:6" x14ac:dyDescent="0.2">
      <c r="A696" s="3">
        <v>695</v>
      </c>
      <c r="B696" s="4" t="s">
        <v>994</v>
      </c>
      <c r="C696" s="3" t="s">
        <v>4347</v>
      </c>
      <c r="D696" s="3">
        <v>20.03</v>
      </c>
      <c r="E696" s="3">
        <v>0.81</v>
      </c>
      <c r="F696" s="3">
        <v>16.920000000000002</v>
      </c>
    </row>
    <row r="697" spans="1:6" x14ac:dyDescent="0.2">
      <c r="A697" s="3">
        <v>696</v>
      </c>
      <c r="B697" s="4" t="s">
        <v>162</v>
      </c>
      <c r="C697" s="3" t="s">
        <v>5906</v>
      </c>
      <c r="D697" s="3">
        <v>7.74</v>
      </c>
      <c r="E697" s="3">
        <v>-1.65</v>
      </c>
      <c r="F697" s="3">
        <v>16.48</v>
      </c>
    </row>
    <row r="698" spans="1:6" x14ac:dyDescent="0.2">
      <c r="A698" s="3">
        <v>697</v>
      </c>
      <c r="B698" s="4" t="s">
        <v>3278</v>
      </c>
      <c r="C698" s="3" t="s">
        <v>5592</v>
      </c>
      <c r="D698" s="3">
        <v>12.21</v>
      </c>
      <c r="E698" s="3">
        <v>-2.48</v>
      </c>
      <c r="F698" s="3">
        <v>16.170000000000002</v>
      </c>
    </row>
    <row r="699" spans="1:6" x14ac:dyDescent="0.2">
      <c r="A699" s="3">
        <v>698</v>
      </c>
      <c r="B699" s="4" t="s">
        <v>692</v>
      </c>
      <c r="C699" s="3" t="s">
        <v>4733</v>
      </c>
      <c r="D699" s="3">
        <v>18.28</v>
      </c>
      <c r="E699" s="3">
        <v>-2.4500000000000002</v>
      </c>
      <c r="F699" s="3">
        <v>15.99</v>
      </c>
    </row>
    <row r="700" spans="1:6" x14ac:dyDescent="0.2">
      <c r="A700" s="3">
        <v>699</v>
      </c>
      <c r="B700" s="4" t="s">
        <v>1727</v>
      </c>
      <c r="C700" s="3" t="s">
        <v>4794</v>
      </c>
      <c r="D700" s="3">
        <v>7.87</v>
      </c>
      <c r="E700" s="3">
        <v>-1.01</v>
      </c>
      <c r="F700" s="3">
        <v>15.95</v>
      </c>
    </row>
    <row r="701" spans="1:6" x14ac:dyDescent="0.2">
      <c r="A701" s="3">
        <v>700</v>
      </c>
      <c r="B701" s="4" t="s">
        <v>320</v>
      </c>
      <c r="C701" s="3" t="s">
        <v>5110</v>
      </c>
      <c r="D701" s="3">
        <v>5.89</v>
      </c>
      <c r="E701" s="3">
        <v>-1.51</v>
      </c>
      <c r="F701" s="3">
        <v>15.72</v>
      </c>
    </row>
    <row r="702" spans="1:6" x14ac:dyDescent="0.2">
      <c r="A702" s="3">
        <v>701</v>
      </c>
      <c r="B702" s="4" t="s">
        <v>649</v>
      </c>
      <c r="C702" s="3" t="s">
        <v>4807</v>
      </c>
      <c r="D702" s="3">
        <v>7.21</v>
      </c>
      <c r="E702" s="3">
        <v>-2.57</v>
      </c>
      <c r="F702" s="3">
        <v>15.72</v>
      </c>
    </row>
    <row r="703" spans="1:6" x14ac:dyDescent="0.2">
      <c r="A703" s="3">
        <v>702</v>
      </c>
      <c r="B703" s="4" t="s">
        <v>2164</v>
      </c>
      <c r="C703" s="3" t="s">
        <v>5498</v>
      </c>
      <c r="D703" s="3">
        <v>4.3899999999999997</v>
      </c>
      <c r="E703" s="3">
        <v>-1.1299999999999999</v>
      </c>
      <c r="F703" s="3">
        <v>15.28</v>
      </c>
    </row>
    <row r="704" spans="1:6" x14ac:dyDescent="0.2">
      <c r="A704" s="3">
        <v>703</v>
      </c>
      <c r="B704" s="4" t="s">
        <v>3383</v>
      </c>
      <c r="C704" s="3" t="s">
        <v>5984</v>
      </c>
      <c r="D704" s="3">
        <v>6.74</v>
      </c>
      <c r="E704" s="3">
        <v>-1.46</v>
      </c>
      <c r="F704" s="3">
        <v>15.19</v>
      </c>
    </row>
    <row r="705" spans="1:6" x14ac:dyDescent="0.2">
      <c r="A705" s="3">
        <v>704</v>
      </c>
      <c r="B705" s="4" t="s">
        <v>1332</v>
      </c>
      <c r="C705" s="3" t="s">
        <v>5049</v>
      </c>
      <c r="D705" s="3">
        <v>22.3</v>
      </c>
      <c r="E705" s="3">
        <v>-3.5</v>
      </c>
      <c r="F705" s="3">
        <v>15.18</v>
      </c>
    </row>
    <row r="706" spans="1:6" x14ac:dyDescent="0.2">
      <c r="A706" s="3">
        <v>705</v>
      </c>
      <c r="B706" s="4" t="s">
        <v>1661</v>
      </c>
      <c r="C706" s="3" t="s">
        <v>4742</v>
      </c>
      <c r="D706" s="3">
        <v>10.84</v>
      </c>
      <c r="E706" s="3">
        <v>-2.25</v>
      </c>
      <c r="F706" s="3">
        <v>15.11</v>
      </c>
    </row>
    <row r="707" spans="1:6" x14ac:dyDescent="0.2">
      <c r="A707" s="3">
        <v>706</v>
      </c>
      <c r="B707" s="4" t="s">
        <v>611</v>
      </c>
      <c r="C707" s="3" t="s">
        <v>4667</v>
      </c>
      <c r="D707" s="3">
        <v>56.5</v>
      </c>
      <c r="E707" s="3">
        <v>2.21</v>
      </c>
      <c r="F707" s="3">
        <v>15.11</v>
      </c>
    </row>
    <row r="708" spans="1:6" x14ac:dyDescent="0.2">
      <c r="A708" s="3">
        <v>707</v>
      </c>
      <c r="B708" s="4" t="s">
        <v>3156</v>
      </c>
      <c r="C708" s="3" t="s">
        <v>4841</v>
      </c>
      <c r="D708" s="3">
        <v>11.28</v>
      </c>
      <c r="E708" s="3">
        <v>-0.62</v>
      </c>
      <c r="F708" s="3">
        <v>15.05</v>
      </c>
    </row>
    <row r="709" spans="1:6" x14ac:dyDescent="0.2">
      <c r="A709" s="3">
        <v>708</v>
      </c>
      <c r="B709" s="4" t="s">
        <v>1302</v>
      </c>
      <c r="C709" s="3" t="s">
        <v>6743</v>
      </c>
      <c r="D709" s="3">
        <v>6.91</v>
      </c>
      <c r="E709" s="3">
        <v>-2.54</v>
      </c>
      <c r="F709" s="3">
        <v>15.05</v>
      </c>
    </row>
    <row r="710" spans="1:6" x14ac:dyDescent="0.2">
      <c r="A710" s="3">
        <v>709</v>
      </c>
      <c r="B710" s="4" t="s">
        <v>1697</v>
      </c>
      <c r="C710" s="3" t="s">
        <v>5424</v>
      </c>
      <c r="D710" s="3">
        <v>7.46</v>
      </c>
      <c r="E710" s="3">
        <v>-2.48</v>
      </c>
      <c r="F710" s="3">
        <v>14.84</v>
      </c>
    </row>
    <row r="711" spans="1:6" x14ac:dyDescent="0.2">
      <c r="A711" s="3">
        <v>710</v>
      </c>
      <c r="B711" s="4" t="s">
        <v>2044</v>
      </c>
      <c r="C711" s="3" t="s">
        <v>5139</v>
      </c>
      <c r="D711" s="3">
        <v>45.22</v>
      </c>
      <c r="E711" s="3">
        <v>0</v>
      </c>
      <c r="F711" s="3">
        <v>14.72</v>
      </c>
    </row>
    <row r="712" spans="1:6" x14ac:dyDescent="0.2">
      <c r="A712" s="3">
        <v>711</v>
      </c>
      <c r="B712" s="4" t="s">
        <v>977</v>
      </c>
      <c r="C712" s="3" t="s">
        <v>5604</v>
      </c>
      <c r="D712" s="3">
        <v>26.16</v>
      </c>
      <c r="E712" s="3">
        <v>-1.1299999999999999</v>
      </c>
      <c r="F712" s="3">
        <v>14.67</v>
      </c>
    </row>
    <row r="713" spans="1:6" x14ac:dyDescent="0.2">
      <c r="A713" s="3">
        <v>712</v>
      </c>
      <c r="B713" s="4" t="s">
        <v>309</v>
      </c>
      <c r="C713" s="3" t="s">
        <v>3834</v>
      </c>
      <c r="D713" s="3">
        <v>14.31</v>
      </c>
      <c r="E713" s="3">
        <v>-0.76</v>
      </c>
      <c r="F713" s="3">
        <v>14.63</v>
      </c>
    </row>
    <row r="714" spans="1:6" x14ac:dyDescent="0.2">
      <c r="A714" s="3">
        <v>713</v>
      </c>
      <c r="B714" s="4" t="s">
        <v>2463</v>
      </c>
      <c r="C714" s="3" t="s">
        <v>5861</v>
      </c>
      <c r="D714" s="3">
        <v>15.09</v>
      </c>
      <c r="E714" s="3">
        <v>-1.89</v>
      </c>
      <c r="F714" s="3">
        <v>14.55</v>
      </c>
    </row>
    <row r="715" spans="1:6" x14ac:dyDescent="0.2">
      <c r="A715" s="3">
        <v>714</v>
      </c>
      <c r="B715" s="4" t="s">
        <v>489</v>
      </c>
      <c r="C715" s="3" t="s">
        <v>4187</v>
      </c>
      <c r="D715" s="3">
        <v>17.100000000000001</v>
      </c>
      <c r="E715" s="3">
        <v>-1.44</v>
      </c>
      <c r="F715" s="3">
        <v>14.46</v>
      </c>
    </row>
    <row r="716" spans="1:6" x14ac:dyDescent="0.2">
      <c r="A716" s="3">
        <v>715</v>
      </c>
      <c r="B716" s="4" t="s">
        <v>1030</v>
      </c>
      <c r="C716" s="3" t="s">
        <v>5441</v>
      </c>
      <c r="D716" s="3">
        <v>5.86</v>
      </c>
      <c r="E716" s="3">
        <v>-3.14</v>
      </c>
      <c r="F716" s="3">
        <v>14.41</v>
      </c>
    </row>
    <row r="717" spans="1:6" x14ac:dyDescent="0.2">
      <c r="A717" s="3">
        <v>716</v>
      </c>
      <c r="B717" s="4" t="s">
        <v>1248</v>
      </c>
      <c r="C717" s="3" t="s">
        <v>4344</v>
      </c>
      <c r="D717" s="3">
        <v>7.17</v>
      </c>
      <c r="E717" s="3">
        <v>-1.38</v>
      </c>
      <c r="F717" s="3">
        <v>14.07</v>
      </c>
    </row>
    <row r="718" spans="1:6" x14ac:dyDescent="0.2">
      <c r="A718" s="3">
        <v>717</v>
      </c>
      <c r="B718" s="4" t="s">
        <v>1193</v>
      </c>
      <c r="C718" s="3" t="s">
        <v>7432</v>
      </c>
      <c r="D718" s="3">
        <v>9.08</v>
      </c>
      <c r="E718" s="3">
        <v>-2.37</v>
      </c>
      <c r="F718" s="3">
        <v>13.89</v>
      </c>
    </row>
    <row r="719" spans="1:6" x14ac:dyDescent="0.2">
      <c r="A719" s="3">
        <v>718</v>
      </c>
      <c r="B719" s="4" t="s">
        <v>2405</v>
      </c>
      <c r="C719" s="3" t="s">
        <v>4801</v>
      </c>
      <c r="D719" s="3">
        <v>7.43</v>
      </c>
      <c r="E719" s="3">
        <v>-0.13</v>
      </c>
      <c r="F719" s="3">
        <v>13.82</v>
      </c>
    </row>
    <row r="720" spans="1:6" x14ac:dyDescent="0.2">
      <c r="A720" s="3">
        <v>719</v>
      </c>
      <c r="B720" s="4" t="s">
        <v>931</v>
      </c>
      <c r="C720" s="3" t="s">
        <v>4818</v>
      </c>
      <c r="D720" s="3">
        <v>4.88</v>
      </c>
      <c r="E720" s="3">
        <v>-2.2000000000000002</v>
      </c>
      <c r="F720" s="3">
        <v>13.47</v>
      </c>
    </row>
    <row r="721" spans="1:6" x14ac:dyDescent="0.2">
      <c r="A721" s="3">
        <v>720</v>
      </c>
      <c r="B721" s="4" t="s">
        <v>845</v>
      </c>
      <c r="C721" s="3" t="s">
        <v>4951</v>
      </c>
      <c r="D721" s="3">
        <v>37.89</v>
      </c>
      <c r="E721" s="3">
        <v>-0.66</v>
      </c>
      <c r="F721" s="3">
        <v>13.44</v>
      </c>
    </row>
    <row r="722" spans="1:6" x14ac:dyDescent="0.2">
      <c r="A722" s="3">
        <v>721</v>
      </c>
      <c r="B722" s="4" t="s">
        <v>2534</v>
      </c>
      <c r="C722" s="3" t="s">
        <v>4697</v>
      </c>
      <c r="D722" s="3">
        <v>5.42</v>
      </c>
      <c r="E722" s="3">
        <v>-3.04</v>
      </c>
      <c r="F722" s="3">
        <v>13.42</v>
      </c>
    </row>
    <row r="723" spans="1:6" x14ac:dyDescent="0.2">
      <c r="A723" s="3">
        <v>722</v>
      </c>
      <c r="B723" s="4" t="s">
        <v>3099</v>
      </c>
      <c r="C723" s="3" t="s">
        <v>5370</v>
      </c>
      <c r="D723" s="3">
        <v>2.92</v>
      </c>
      <c r="E723" s="3">
        <v>-0.68</v>
      </c>
      <c r="F723" s="3">
        <v>13.17</v>
      </c>
    </row>
    <row r="724" spans="1:6" x14ac:dyDescent="0.2">
      <c r="A724" s="3">
        <v>723</v>
      </c>
      <c r="B724" s="4" t="s">
        <v>1315</v>
      </c>
      <c r="C724" s="3" t="s">
        <v>5218</v>
      </c>
      <c r="D724" s="3">
        <v>13.31</v>
      </c>
      <c r="E724" s="3">
        <v>-0.67</v>
      </c>
      <c r="F724" s="3">
        <v>13.15</v>
      </c>
    </row>
    <row r="725" spans="1:6" x14ac:dyDescent="0.2">
      <c r="A725" s="3">
        <v>724</v>
      </c>
      <c r="B725" s="4" t="s">
        <v>230</v>
      </c>
      <c r="C725" s="3" t="s">
        <v>5620</v>
      </c>
      <c r="D725" s="3">
        <v>13.58</v>
      </c>
      <c r="E725" s="3">
        <v>-2.2999999999999998</v>
      </c>
      <c r="F725" s="3">
        <v>12.77</v>
      </c>
    </row>
    <row r="726" spans="1:6" x14ac:dyDescent="0.2">
      <c r="A726" s="3">
        <v>725</v>
      </c>
      <c r="B726" s="4" t="s">
        <v>3027</v>
      </c>
      <c r="C726" s="3" t="s">
        <v>4732</v>
      </c>
      <c r="D726" s="3">
        <v>7.56</v>
      </c>
      <c r="E726" s="3">
        <v>-2.7</v>
      </c>
      <c r="F726" s="3">
        <v>12.36</v>
      </c>
    </row>
    <row r="727" spans="1:6" x14ac:dyDescent="0.2">
      <c r="A727" s="3">
        <v>726</v>
      </c>
      <c r="B727" s="4" t="s">
        <v>2614</v>
      </c>
      <c r="C727" s="3" t="s">
        <v>4197</v>
      </c>
      <c r="D727" s="3">
        <v>2.19</v>
      </c>
      <c r="E727" s="3">
        <v>-1.79</v>
      </c>
      <c r="F727" s="3">
        <v>12.33</v>
      </c>
    </row>
    <row r="728" spans="1:6" x14ac:dyDescent="0.2">
      <c r="A728" s="3">
        <v>727</v>
      </c>
      <c r="B728" s="4" t="s">
        <v>50</v>
      </c>
      <c r="C728" s="3" t="s">
        <v>6009</v>
      </c>
      <c r="D728" s="3">
        <v>3.45</v>
      </c>
      <c r="E728" s="3">
        <v>-2.27</v>
      </c>
      <c r="F728" s="3">
        <v>12.28</v>
      </c>
    </row>
    <row r="729" spans="1:6" x14ac:dyDescent="0.2">
      <c r="A729" s="3">
        <v>728</v>
      </c>
      <c r="B729" s="4" t="s">
        <v>2104</v>
      </c>
      <c r="C729" s="3" t="s">
        <v>5421</v>
      </c>
      <c r="D729" s="3">
        <v>11.22</v>
      </c>
      <c r="E729" s="3">
        <v>-3.53</v>
      </c>
      <c r="F729" s="3">
        <v>12.23</v>
      </c>
    </row>
    <row r="730" spans="1:6" x14ac:dyDescent="0.2">
      <c r="A730" s="3">
        <v>729</v>
      </c>
      <c r="B730" s="4" t="s">
        <v>3256</v>
      </c>
      <c r="C730" s="3" t="s">
        <v>5216</v>
      </c>
      <c r="D730" s="3">
        <v>14.91</v>
      </c>
      <c r="E730" s="3">
        <v>-1.97</v>
      </c>
      <c r="F730" s="3">
        <v>12.14</v>
      </c>
    </row>
    <row r="731" spans="1:6" x14ac:dyDescent="0.2">
      <c r="A731" s="3">
        <v>730</v>
      </c>
      <c r="B731" s="4" t="s">
        <v>1292</v>
      </c>
      <c r="C731" s="3" t="s">
        <v>6762</v>
      </c>
      <c r="D731" s="3">
        <v>5.98</v>
      </c>
      <c r="E731" s="3">
        <v>0.67</v>
      </c>
      <c r="F731" s="3">
        <v>12.11</v>
      </c>
    </row>
    <row r="732" spans="1:6" x14ac:dyDescent="0.2">
      <c r="A732" s="3">
        <v>731</v>
      </c>
      <c r="B732" s="4" t="s">
        <v>3026</v>
      </c>
      <c r="C732" s="3" t="s">
        <v>6871</v>
      </c>
      <c r="D732" s="3">
        <v>6.9</v>
      </c>
      <c r="E732" s="3">
        <v>-2.82</v>
      </c>
      <c r="F732" s="3">
        <v>11.78</v>
      </c>
    </row>
    <row r="733" spans="1:6" x14ac:dyDescent="0.2">
      <c r="A733" s="3">
        <v>732</v>
      </c>
      <c r="B733" s="4" t="s">
        <v>4715</v>
      </c>
      <c r="C733" s="3" t="s">
        <v>4716</v>
      </c>
      <c r="D733" s="3">
        <v>3.25</v>
      </c>
      <c r="E733" s="3">
        <v>1.56</v>
      </c>
      <c r="F733" s="3">
        <v>11.64</v>
      </c>
    </row>
    <row r="734" spans="1:6" x14ac:dyDescent="0.2">
      <c r="A734" s="3">
        <v>733</v>
      </c>
      <c r="B734" s="4" t="s">
        <v>2076</v>
      </c>
      <c r="C734" s="3" t="s">
        <v>4946</v>
      </c>
      <c r="D734" s="3">
        <v>15.52</v>
      </c>
      <c r="E734" s="3">
        <v>-1.77</v>
      </c>
      <c r="F734" s="3">
        <v>11.61</v>
      </c>
    </row>
    <row r="735" spans="1:6" x14ac:dyDescent="0.2">
      <c r="A735" s="3">
        <v>734</v>
      </c>
      <c r="B735" s="4" t="s">
        <v>1897</v>
      </c>
      <c r="C735" s="3" t="s">
        <v>5237</v>
      </c>
      <c r="D735" s="3">
        <v>8.76</v>
      </c>
      <c r="E735" s="3">
        <v>-0.34</v>
      </c>
      <c r="F735" s="3">
        <v>11.48</v>
      </c>
    </row>
    <row r="736" spans="1:6" x14ac:dyDescent="0.2">
      <c r="A736" s="3">
        <v>735</v>
      </c>
      <c r="B736" s="4" t="s">
        <v>3354</v>
      </c>
      <c r="C736" s="3" t="s">
        <v>7699</v>
      </c>
      <c r="D736" s="3">
        <v>5.99</v>
      </c>
      <c r="E736" s="3">
        <v>-2.76</v>
      </c>
      <c r="F736" s="3">
        <v>11.41</v>
      </c>
    </row>
    <row r="737" spans="1:6" x14ac:dyDescent="0.2">
      <c r="A737" s="3">
        <v>736</v>
      </c>
      <c r="B737" s="4" t="s">
        <v>1671</v>
      </c>
      <c r="C737" s="3" t="s">
        <v>5439</v>
      </c>
      <c r="D737" s="3">
        <v>22.76</v>
      </c>
      <c r="E737" s="3">
        <v>-1.0900000000000001</v>
      </c>
      <c r="F737" s="3">
        <v>11.33</v>
      </c>
    </row>
    <row r="738" spans="1:6" x14ac:dyDescent="0.2">
      <c r="A738" s="3">
        <v>737</v>
      </c>
      <c r="B738" s="4" t="s">
        <v>1227</v>
      </c>
      <c r="C738" s="3" t="s">
        <v>6171</v>
      </c>
      <c r="D738" s="3">
        <v>3.99</v>
      </c>
      <c r="E738" s="3">
        <v>-1.97</v>
      </c>
      <c r="F738" s="3">
        <v>11.31</v>
      </c>
    </row>
    <row r="739" spans="1:6" x14ac:dyDescent="0.2">
      <c r="A739" s="3">
        <v>738</v>
      </c>
      <c r="B739" s="4" t="s">
        <v>950</v>
      </c>
      <c r="C739" s="3" t="s">
        <v>6797</v>
      </c>
      <c r="D739" s="3">
        <v>3.45</v>
      </c>
      <c r="E739" s="3">
        <v>-0.57999999999999996</v>
      </c>
      <c r="F739" s="3">
        <v>11.25</v>
      </c>
    </row>
    <row r="740" spans="1:6" x14ac:dyDescent="0.2">
      <c r="A740" s="3">
        <v>739</v>
      </c>
      <c r="B740" s="4" t="s">
        <v>535</v>
      </c>
      <c r="C740" s="3" t="s">
        <v>5517</v>
      </c>
      <c r="D740" s="3">
        <v>9.36</v>
      </c>
      <c r="E740" s="3">
        <v>-1.58</v>
      </c>
      <c r="F740" s="3">
        <v>10.98</v>
      </c>
    </row>
    <row r="741" spans="1:6" x14ac:dyDescent="0.2">
      <c r="A741" s="3">
        <v>740</v>
      </c>
      <c r="B741" s="4" t="s">
        <v>956</v>
      </c>
      <c r="C741" s="3" t="s">
        <v>4572</v>
      </c>
      <c r="D741" s="3">
        <v>22.95</v>
      </c>
      <c r="E741" s="3">
        <v>2.82</v>
      </c>
      <c r="F741" s="3">
        <v>10.85</v>
      </c>
    </row>
    <row r="742" spans="1:6" x14ac:dyDescent="0.2">
      <c r="A742" s="3">
        <v>741</v>
      </c>
      <c r="B742" s="4" t="s">
        <v>1532</v>
      </c>
      <c r="C742" s="3" t="s">
        <v>3945</v>
      </c>
      <c r="D742" s="3">
        <v>3.08</v>
      </c>
      <c r="E742" s="3">
        <v>-2.2200000000000002</v>
      </c>
      <c r="F742" s="3">
        <v>10.81</v>
      </c>
    </row>
    <row r="743" spans="1:6" x14ac:dyDescent="0.2">
      <c r="A743" s="3">
        <v>742</v>
      </c>
      <c r="B743" s="4" t="s">
        <v>1737</v>
      </c>
      <c r="C743" s="3" t="s">
        <v>5323</v>
      </c>
      <c r="D743" s="3">
        <v>31.05</v>
      </c>
      <c r="E743" s="3">
        <v>-1.62</v>
      </c>
      <c r="F743" s="3">
        <v>10.8</v>
      </c>
    </row>
    <row r="744" spans="1:6" x14ac:dyDescent="0.2">
      <c r="A744" s="3">
        <v>743</v>
      </c>
      <c r="B744" s="4" t="s">
        <v>2938</v>
      </c>
      <c r="C744" s="3" t="s">
        <v>5136</v>
      </c>
      <c r="D744" s="3">
        <v>9.5299999999999994</v>
      </c>
      <c r="E744" s="3">
        <v>-2.2599999999999998</v>
      </c>
      <c r="F744" s="3">
        <v>10.49</v>
      </c>
    </row>
    <row r="745" spans="1:6" x14ac:dyDescent="0.2">
      <c r="A745" s="3">
        <v>744</v>
      </c>
      <c r="B745" s="4" t="s">
        <v>73</v>
      </c>
      <c r="C745" s="3" t="s">
        <v>6326</v>
      </c>
      <c r="D745" s="3">
        <v>2.57</v>
      </c>
      <c r="E745" s="3">
        <v>-2.2799999999999998</v>
      </c>
      <c r="F745" s="3">
        <v>10.48</v>
      </c>
    </row>
    <row r="746" spans="1:6" x14ac:dyDescent="0.2">
      <c r="A746" s="3">
        <v>745</v>
      </c>
      <c r="B746" s="4" t="s">
        <v>5681</v>
      </c>
      <c r="C746" s="3" t="s">
        <v>5682</v>
      </c>
      <c r="D746" s="3">
        <v>7.3</v>
      </c>
      <c r="E746" s="3">
        <v>0</v>
      </c>
      <c r="F746" s="3">
        <v>10.39</v>
      </c>
    </row>
    <row r="747" spans="1:6" x14ac:dyDescent="0.2">
      <c r="A747" s="3">
        <v>746</v>
      </c>
      <c r="B747" s="4" t="s">
        <v>2460</v>
      </c>
      <c r="C747" s="3" t="s">
        <v>5235</v>
      </c>
      <c r="D747" s="3">
        <v>26.9</v>
      </c>
      <c r="E747" s="3">
        <v>-2.36</v>
      </c>
      <c r="F747" s="3">
        <v>10.28</v>
      </c>
    </row>
    <row r="748" spans="1:6" x14ac:dyDescent="0.2">
      <c r="A748" s="3">
        <v>747</v>
      </c>
      <c r="B748" s="4" t="s">
        <v>2321</v>
      </c>
      <c r="C748" s="3" t="s">
        <v>5645</v>
      </c>
      <c r="D748" s="3">
        <v>5.67</v>
      </c>
      <c r="E748" s="3">
        <v>-1.73</v>
      </c>
      <c r="F748" s="3">
        <v>10.27</v>
      </c>
    </row>
    <row r="749" spans="1:6" x14ac:dyDescent="0.2">
      <c r="A749" s="3">
        <v>748</v>
      </c>
      <c r="B749" s="4" t="s">
        <v>3115</v>
      </c>
      <c r="C749" s="3" t="s">
        <v>4418</v>
      </c>
      <c r="D749" s="3">
        <v>2.62</v>
      </c>
      <c r="E749" s="3">
        <v>-2.6</v>
      </c>
      <c r="F749" s="3">
        <v>10.17</v>
      </c>
    </row>
    <row r="750" spans="1:6" x14ac:dyDescent="0.2">
      <c r="A750" s="3">
        <v>749</v>
      </c>
      <c r="B750" s="4" t="s">
        <v>3210</v>
      </c>
      <c r="C750" s="3" t="s">
        <v>4188</v>
      </c>
      <c r="D750" s="3">
        <v>12.55</v>
      </c>
      <c r="E750" s="3">
        <v>-2.33</v>
      </c>
      <c r="F750" s="3">
        <v>10.06</v>
      </c>
    </row>
    <row r="751" spans="1:6" x14ac:dyDescent="0.2">
      <c r="A751" s="3">
        <v>750</v>
      </c>
      <c r="B751" s="4" t="s">
        <v>1458</v>
      </c>
      <c r="C751" s="3" t="s">
        <v>7606</v>
      </c>
      <c r="D751" s="3">
        <v>6.08</v>
      </c>
      <c r="E751" s="3">
        <v>-1.46</v>
      </c>
      <c r="F751" s="3">
        <v>9.4600000000000009</v>
      </c>
    </row>
    <row r="752" spans="1:6" x14ac:dyDescent="0.2">
      <c r="A752" s="3">
        <v>751</v>
      </c>
      <c r="B752" s="4" t="s">
        <v>61</v>
      </c>
      <c r="C752" s="3" t="s">
        <v>7698</v>
      </c>
      <c r="D752" s="3">
        <v>8.52</v>
      </c>
      <c r="E752" s="3">
        <v>-2.85</v>
      </c>
      <c r="F752" s="3">
        <v>9.41</v>
      </c>
    </row>
    <row r="753" spans="1:6" x14ac:dyDescent="0.2">
      <c r="A753" s="3">
        <v>752</v>
      </c>
      <c r="B753" s="4" t="s">
        <v>1492</v>
      </c>
      <c r="C753" s="3" t="s">
        <v>7641</v>
      </c>
      <c r="D753" s="3">
        <v>17.16</v>
      </c>
      <c r="E753" s="3">
        <v>-1.32</v>
      </c>
      <c r="F753" s="3">
        <v>9.41</v>
      </c>
    </row>
    <row r="754" spans="1:6" x14ac:dyDescent="0.2">
      <c r="A754" s="3">
        <v>753</v>
      </c>
      <c r="B754" s="4" t="s">
        <v>1225</v>
      </c>
      <c r="C754" s="3" t="s">
        <v>4872</v>
      </c>
      <c r="D754" s="3">
        <v>9.75</v>
      </c>
      <c r="E754" s="3">
        <v>-1.71</v>
      </c>
      <c r="F754" s="3">
        <v>9.36</v>
      </c>
    </row>
    <row r="755" spans="1:6" x14ac:dyDescent="0.2">
      <c r="A755" s="3">
        <v>754</v>
      </c>
      <c r="B755" s="4" t="s">
        <v>2486</v>
      </c>
      <c r="C755" s="3" t="s">
        <v>4380</v>
      </c>
      <c r="D755" s="3">
        <v>12.9</v>
      </c>
      <c r="E755" s="3">
        <v>0</v>
      </c>
      <c r="F755" s="3">
        <v>9.26</v>
      </c>
    </row>
    <row r="756" spans="1:6" x14ac:dyDescent="0.2">
      <c r="A756" s="3">
        <v>755</v>
      </c>
      <c r="B756" s="4" t="s">
        <v>679</v>
      </c>
      <c r="C756" s="3" t="s">
        <v>5548</v>
      </c>
      <c r="D756" s="3">
        <v>10.42</v>
      </c>
      <c r="E756" s="3">
        <v>-2.98</v>
      </c>
      <c r="F756" s="3">
        <v>8.92</v>
      </c>
    </row>
    <row r="757" spans="1:6" x14ac:dyDescent="0.2">
      <c r="A757" s="3">
        <v>756</v>
      </c>
      <c r="B757" s="4" t="s">
        <v>1799</v>
      </c>
      <c r="C757" s="3" t="s">
        <v>5311</v>
      </c>
      <c r="D757" s="3">
        <v>4.46</v>
      </c>
      <c r="E757" s="3">
        <v>-3.25</v>
      </c>
      <c r="F757" s="3">
        <v>8.7799999999999994</v>
      </c>
    </row>
    <row r="758" spans="1:6" x14ac:dyDescent="0.2">
      <c r="A758" s="3">
        <v>757</v>
      </c>
      <c r="B758" s="4" t="s">
        <v>619</v>
      </c>
      <c r="C758" s="3" t="s">
        <v>5543</v>
      </c>
      <c r="D758" s="3">
        <v>14.88</v>
      </c>
      <c r="E758" s="3">
        <v>-1.52</v>
      </c>
      <c r="F758" s="3">
        <v>8.61</v>
      </c>
    </row>
    <row r="759" spans="1:6" x14ac:dyDescent="0.2">
      <c r="A759" s="3">
        <v>758</v>
      </c>
      <c r="B759" s="4" t="s">
        <v>769</v>
      </c>
      <c r="C759" s="3" t="s">
        <v>5087</v>
      </c>
      <c r="D759" s="3">
        <v>9.14</v>
      </c>
      <c r="E759" s="3">
        <v>-1.3</v>
      </c>
      <c r="F759" s="3">
        <v>8.59</v>
      </c>
    </row>
    <row r="760" spans="1:6" x14ac:dyDescent="0.2">
      <c r="A760" s="3">
        <v>759</v>
      </c>
      <c r="B760" s="4" t="s">
        <v>759</v>
      </c>
      <c r="C760" s="3" t="s">
        <v>6190</v>
      </c>
      <c r="D760" s="3">
        <v>26.54</v>
      </c>
      <c r="E760" s="3">
        <v>0.04</v>
      </c>
      <c r="F760" s="3">
        <v>8.56</v>
      </c>
    </row>
    <row r="761" spans="1:6" x14ac:dyDescent="0.2">
      <c r="A761" s="3">
        <v>760</v>
      </c>
      <c r="B761" s="4" t="s">
        <v>632</v>
      </c>
      <c r="C761" s="3" t="s">
        <v>6000</v>
      </c>
      <c r="D761" s="3">
        <v>4.62</v>
      </c>
      <c r="E761" s="3">
        <v>-2.5299999999999998</v>
      </c>
      <c r="F761" s="3">
        <v>8.3699999999999992</v>
      </c>
    </row>
    <row r="762" spans="1:6" x14ac:dyDescent="0.2">
      <c r="A762" s="3">
        <v>761</v>
      </c>
      <c r="B762" s="4" t="s">
        <v>2911</v>
      </c>
      <c r="C762" s="3" t="s">
        <v>5807</v>
      </c>
      <c r="D762" s="3">
        <v>4.26</v>
      </c>
      <c r="E762" s="3">
        <v>-2.0699999999999998</v>
      </c>
      <c r="F762" s="3">
        <v>7.84</v>
      </c>
    </row>
    <row r="763" spans="1:6" x14ac:dyDescent="0.2">
      <c r="A763" s="3">
        <v>762</v>
      </c>
      <c r="B763" s="4" t="s">
        <v>1882</v>
      </c>
      <c r="C763" s="3" t="s">
        <v>3517</v>
      </c>
      <c r="D763" s="3">
        <v>4.6500000000000004</v>
      </c>
      <c r="E763" s="3">
        <v>-1.06</v>
      </c>
      <c r="F763" s="3">
        <v>7.68</v>
      </c>
    </row>
    <row r="764" spans="1:6" x14ac:dyDescent="0.2">
      <c r="A764" s="3">
        <v>763</v>
      </c>
      <c r="B764" s="4" t="s">
        <v>1988</v>
      </c>
      <c r="C764" s="3" t="s">
        <v>3528</v>
      </c>
      <c r="D764" s="3">
        <v>17.86</v>
      </c>
      <c r="E764" s="3">
        <v>-0.72</v>
      </c>
      <c r="F764" s="3">
        <v>7.38</v>
      </c>
    </row>
    <row r="765" spans="1:6" x14ac:dyDescent="0.2">
      <c r="A765" s="3">
        <v>764</v>
      </c>
      <c r="B765" s="4" t="s">
        <v>1441</v>
      </c>
      <c r="C765" s="3" t="s">
        <v>6597</v>
      </c>
      <c r="D765" s="3">
        <v>17.48</v>
      </c>
      <c r="E765" s="3">
        <v>0.98</v>
      </c>
      <c r="F765" s="3">
        <v>7.38</v>
      </c>
    </row>
    <row r="766" spans="1:6" x14ac:dyDescent="0.2">
      <c r="A766" s="3">
        <v>765</v>
      </c>
      <c r="B766" s="4" t="s">
        <v>2397</v>
      </c>
      <c r="C766" s="3" t="s">
        <v>7010</v>
      </c>
      <c r="D766" s="3">
        <v>6.72</v>
      </c>
      <c r="E766" s="3">
        <v>-1.75</v>
      </c>
      <c r="F766" s="3">
        <v>7.19</v>
      </c>
    </row>
    <row r="767" spans="1:6" x14ac:dyDescent="0.2">
      <c r="A767" s="3">
        <v>766</v>
      </c>
      <c r="B767" s="4" t="s">
        <v>2919</v>
      </c>
      <c r="C767" s="3" t="s">
        <v>4967</v>
      </c>
      <c r="D767" s="3">
        <v>2.81</v>
      </c>
      <c r="E767" s="3">
        <v>-2.77</v>
      </c>
      <c r="F767" s="3">
        <v>7.08</v>
      </c>
    </row>
    <row r="768" spans="1:6" x14ac:dyDescent="0.2">
      <c r="A768" s="3">
        <v>767</v>
      </c>
      <c r="B768" s="4" t="s">
        <v>2087</v>
      </c>
      <c r="C768" s="3" t="s">
        <v>5785</v>
      </c>
      <c r="D768" s="3">
        <v>5.2</v>
      </c>
      <c r="E768" s="3">
        <v>-0.56999999999999995</v>
      </c>
      <c r="F768" s="3">
        <v>7.05</v>
      </c>
    </row>
    <row r="769" spans="1:6" x14ac:dyDescent="0.2">
      <c r="A769" s="3">
        <v>768</v>
      </c>
      <c r="B769" s="4" t="s">
        <v>179</v>
      </c>
      <c r="C769" s="3" t="s">
        <v>3486</v>
      </c>
      <c r="D769" s="3">
        <v>19.66</v>
      </c>
      <c r="E769" s="3">
        <v>-2.87</v>
      </c>
      <c r="F769" s="3">
        <v>6.8</v>
      </c>
    </row>
    <row r="770" spans="1:6" x14ac:dyDescent="0.2">
      <c r="A770" s="3">
        <v>769</v>
      </c>
      <c r="B770" s="4" t="s">
        <v>6214</v>
      </c>
      <c r="C770" s="3" t="s">
        <v>6215</v>
      </c>
      <c r="D770" s="3">
        <v>4.3600000000000003</v>
      </c>
      <c r="E770" s="3">
        <v>-1.58</v>
      </c>
      <c r="F770" s="3">
        <v>6.74</v>
      </c>
    </row>
    <row r="771" spans="1:6" x14ac:dyDescent="0.2">
      <c r="A771" s="3">
        <v>770</v>
      </c>
      <c r="B771" s="4" t="s">
        <v>881</v>
      </c>
      <c r="C771" s="3" t="s">
        <v>5331</v>
      </c>
      <c r="D771" s="3">
        <v>4.21</v>
      </c>
      <c r="E771" s="3">
        <v>-1.86</v>
      </c>
      <c r="F771" s="3">
        <v>6.72</v>
      </c>
    </row>
    <row r="772" spans="1:6" x14ac:dyDescent="0.2">
      <c r="A772" s="3">
        <v>771</v>
      </c>
      <c r="B772" s="4" t="s">
        <v>668</v>
      </c>
      <c r="C772" s="3" t="s">
        <v>6524</v>
      </c>
      <c r="D772" s="3">
        <v>20.87</v>
      </c>
      <c r="E772" s="3">
        <v>-1</v>
      </c>
      <c r="F772" s="3">
        <v>6.66</v>
      </c>
    </row>
    <row r="773" spans="1:6" x14ac:dyDescent="0.2">
      <c r="A773" s="3">
        <v>772</v>
      </c>
      <c r="B773" s="4" t="s">
        <v>1318</v>
      </c>
      <c r="C773" s="3" t="s">
        <v>5730</v>
      </c>
      <c r="D773" s="3">
        <v>18.600000000000001</v>
      </c>
      <c r="E773" s="3">
        <v>-2.21</v>
      </c>
      <c r="F773" s="3">
        <v>6.66</v>
      </c>
    </row>
    <row r="774" spans="1:6" x14ac:dyDescent="0.2">
      <c r="A774" s="3">
        <v>773</v>
      </c>
      <c r="B774" s="4" t="s">
        <v>7368</v>
      </c>
      <c r="C774" s="3" t="s">
        <v>7369</v>
      </c>
      <c r="D774" s="3">
        <v>6.33</v>
      </c>
      <c r="E774" s="3">
        <v>0</v>
      </c>
      <c r="F774" s="3">
        <v>6.01</v>
      </c>
    </row>
    <row r="775" spans="1:6" x14ac:dyDescent="0.2">
      <c r="A775" s="3">
        <v>774</v>
      </c>
      <c r="B775" s="4" t="s">
        <v>3169</v>
      </c>
      <c r="C775" s="3" t="s">
        <v>4319</v>
      </c>
      <c r="D775" s="3">
        <v>5.76</v>
      </c>
      <c r="E775" s="3">
        <v>-3.03</v>
      </c>
      <c r="F775" s="3">
        <v>5.91</v>
      </c>
    </row>
    <row r="776" spans="1:6" x14ac:dyDescent="0.2">
      <c r="A776" s="3">
        <v>775</v>
      </c>
      <c r="B776" s="4" t="s">
        <v>331</v>
      </c>
      <c r="C776" s="3" t="s">
        <v>5813</v>
      </c>
      <c r="D776" s="3">
        <v>7.77</v>
      </c>
      <c r="E776" s="3">
        <v>-1.4</v>
      </c>
      <c r="F776" s="3">
        <v>5.66</v>
      </c>
    </row>
    <row r="777" spans="1:6" x14ac:dyDescent="0.2">
      <c r="A777" s="3">
        <v>776</v>
      </c>
      <c r="B777" s="4" t="s">
        <v>4975</v>
      </c>
      <c r="C777" s="3" t="s">
        <v>4976</v>
      </c>
      <c r="D777" s="3">
        <v>1.19</v>
      </c>
      <c r="E777" s="3">
        <v>-0.17</v>
      </c>
      <c r="F777" s="3">
        <v>5.64</v>
      </c>
    </row>
    <row r="778" spans="1:6" x14ac:dyDescent="0.2">
      <c r="A778" s="3">
        <v>777</v>
      </c>
      <c r="B778" s="4" t="s">
        <v>3105</v>
      </c>
      <c r="C778" s="3" t="s">
        <v>6407</v>
      </c>
      <c r="D778" s="3">
        <v>4.01</v>
      </c>
      <c r="E778" s="3">
        <v>-1.23</v>
      </c>
      <c r="F778" s="3">
        <v>5.61</v>
      </c>
    </row>
    <row r="779" spans="1:6" x14ac:dyDescent="0.2">
      <c r="A779" s="3">
        <v>778</v>
      </c>
      <c r="B779" s="4" t="s">
        <v>785</v>
      </c>
      <c r="C779" s="3" t="s">
        <v>7715</v>
      </c>
      <c r="D779" s="3">
        <v>14.26</v>
      </c>
      <c r="E779" s="3">
        <v>-2.6</v>
      </c>
      <c r="F779" s="3">
        <v>5.53</v>
      </c>
    </row>
    <row r="780" spans="1:6" x14ac:dyDescent="0.2">
      <c r="A780" s="3">
        <v>779</v>
      </c>
      <c r="B780" s="4" t="s">
        <v>2647</v>
      </c>
      <c r="C780" s="3" t="s">
        <v>5902</v>
      </c>
      <c r="D780" s="3">
        <v>11.99</v>
      </c>
      <c r="E780" s="3">
        <v>-0.83</v>
      </c>
      <c r="F780" s="3">
        <v>5.19</v>
      </c>
    </row>
    <row r="781" spans="1:6" x14ac:dyDescent="0.2">
      <c r="A781" s="3">
        <v>780</v>
      </c>
      <c r="B781" s="4" t="s">
        <v>1765</v>
      </c>
      <c r="C781" s="3" t="s">
        <v>5599</v>
      </c>
      <c r="D781" s="3">
        <v>13.33</v>
      </c>
      <c r="E781" s="3">
        <v>-1.04</v>
      </c>
      <c r="F781" s="3">
        <v>5.1100000000000003</v>
      </c>
    </row>
    <row r="782" spans="1:6" x14ac:dyDescent="0.2">
      <c r="A782" s="3">
        <v>781</v>
      </c>
      <c r="B782" s="4" t="s">
        <v>2666</v>
      </c>
      <c r="C782" s="3" t="s">
        <v>4626</v>
      </c>
      <c r="D782" s="3">
        <v>21.82</v>
      </c>
      <c r="E782" s="3">
        <v>-0.91</v>
      </c>
      <c r="F782" s="3">
        <v>5.01</v>
      </c>
    </row>
    <row r="783" spans="1:6" x14ac:dyDescent="0.2">
      <c r="A783" s="3">
        <v>782</v>
      </c>
      <c r="B783" s="4" t="s">
        <v>1995</v>
      </c>
      <c r="C783" s="3" t="s">
        <v>5534</v>
      </c>
      <c r="D783" s="3">
        <v>13.43</v>
      </c>
      <c r="E783" s="3">
        <v>-0.89</v>
      </c>
      <c r="F783" s="3">
        <v>5</v>
      </c>
    </row>
    <row r="784" spans="1:6" x14ac:dyDescent="0.2">
      <c r="A784" s="3">
        <v>783</v>
      </c>
      <c r="B784" s="4" t="s">
        <v>300</v>
      </c>
      <c r="C784" s="3" t="s">
        <v>4916</v>
      </c>
      <c r="D784" s="3">
        <v>7.26</v>
      </c>
      <c r="E784" s="3">
        <v>-2.42</v>
      </c>
      <c r="F784" s="3">
        <v>4.6399999999999997</v>
      </c>
    </row>
    <row r="785" spans="1:6" x14ac:dyDescent="0.2">
      <c r="A785" s="3">
        <v>784</v>
      </c>
      <c r="B785" s="4" t="s">
        <v>5560</v>
      </c>
      <c r="C785" s="3" t="s">
        <v>5561</v>
      </c>
      <c r="D785" s="3">
        <v>2.2349999999999999</v>
      </c>
      <c r="E785" s="3">
        <v>-0.13</v>
      </c>
      <c r="F785" s="3">
        <v>4.62</v>
      </c>
    </row>
    <row r="786" spans="1:6" x14ac:dyDescent="0.2">
      <c r="A786" s="3">
        <v>785</v>
      </c>
      <c r="B786" s="4" t="s">
        <v>5628</v>
      </c>
      <c r="C786" s="3" t="s">
        <v>5629</v>
      </c>
      <c r="D786" s="3">
        <v>3.67</v>
      </c>
      <c r="E786" s="3">
        <v>-2.65</v>
      </c>
      <c r="F786" s="3">
        <v>4.49</v>
      </c>
    </row>
    <row r="787" spans="1:6" x14ac:dyDescent="0.2">
      <c r="A787" s="3">
        <v>786</v>
      </c>
      <c r="B787" s="4" t="s">
        <v>2597</v>
      </c>
      <c r="C787" s="3" t="s">
        <v>6138</v>
      </c>
      <c r="D787" s="3">
        <v>8.2100000000000009</v>
      </c>
      <c r="E787" s="3">
        <v>-2.2599999999999998</v>
      </c>
      <c r="F787" s="3">
        <v>4.08</v>
      </c>
    </row>
    <row r="788" spans="1:6" x14ac:dyDescent="0.2">
      <c r="A788" s="3">
        <v>787</v>
      </c>
      <c r="B788" s="4" t="s">
        <v>2769</v>
      </c>
      <c r="C788" s="3" t="s">
        <v>4839</v>
      </c>
      <c r="D788" s="3">
        <v>17</v>
      </c>
      <c r="E788" s="3">
        <v>-1.28</v>
      </c>
      <c r="F788" s="3">
        <v>4.08</v>
      </c>
    </row>
    <row r="789" spans="1:6" x14ac:dyDescent="0.2">
      <c r="A789" s="3">
        <v>788</v>
      </c>
      <c r="B789" s="4" t="s">
        <v>3049</v>
      </c>
      <c r="C789" s="3" t="s">
        <v>5971</v>
      </c>
      <c r="D789" s="3">
        <v>6.49</v>
      </c>
      <c r="E789" s="3">
        <v>-1.82</v>
      </c>
      <c r="F789" s="3">
        <v>4.07</v>
      </c>
    </row>
    <row r="790" spans="1:6" x14ac:dyDescent="0.2">
      <c r="A790" s="3">
        <v>789</v>
      </c>
      <c r="B790" s="4" t="s">
        <v>1132</v>
      </c>
      <c r="C790" s="3" t="s">
        <v>5474</v>
      </c>
      <c r="D790" s="3">
        <v>6.18</v>
      </c>
      <c r="E790" s="3">
        <v>-1.28</v>
      </c>
      <c r="F790" s="3">
        <v>4.05</v>
      </c>
    </row>
    <row r="791" spans="1:6" x14ac:dyDescent="0.2">
      <c r="A791" s="3">
        <v>790</v>
      </c>
      <c r="B791" s="4" t="s">
        <v>607</v>
      </c>
      <c r="C791" s="3" t="s">
        <v>5719</v>
      </c>
      <c r="D791" s="3">
        <v>10.210000000000001</v>
      </c>
      <c r="E791" s="3">
        <v>0.39</v>
      </c>
      <c r="F791" s="3">
        <v>3.89</v>
      </c>
    </row>
    <row r="792" spans="1:6" x14ac:dyDescent="0.2">
      <c r="A792" s="3">
        <v>791</v>
      </c>
      <c r="B792" s="4" t="s">
        <v>906</v>
      </c>
      <c r="C792" s="3" t="s">
        <v>6296</v>
      </c>
      <c r="D792" s="3">
        <v>5.75</v>
      </c>
      <c r="E792" s="3">
        <v>-3.2</v>
      </c>
      <c r="F792" s="3">
        <v>3.86</v>
      </c>
    </row>
    <row r="793" spans="1:6" x14ac:dyDescent="0.2">
      <c r="A793" s="3">
        <v>792</v>
      </c>
      <c r="B793" s="4" t="s">
        <v>302</v>
      </c>
      <c r="C793" s="3" t="s">
        <v>4849</v>
      </c>
      <c r="D793" s="3">
        <v>10.43</v>
      </c>
      <c r="E793" s="3">
        <v>-1.97</v>
      </c>
      <c r="F793" s="3">
        <v>3.83</v>
      </c>
    </row>
    <row r="794" spans="1:6" x14ac:dyDescent="0.2">
      <c r="A794" s="3">
        <v>793</v>
      </c>
      <c r="B794" s="4" t="s">
        <v>7350</v>
      </c>
      <c r="C794" s="3" t="s">
        <v>7351</v>
      </c>
      <c r="D794" s="3">
        <v>7.25</v>
      </c>
      <c r="E794" s="3">
        <v>-0.28000000000000003</v>
      </c>
      <c r="F794" s="3">
        <v>3.63</v>
      </c>
    </row>
    <row r="795" spans="1:6" x14ac:dyDescent="0.2">
      <c r="A795" s="3">
        <v>794</v>
      </c>
      <c r="B795" s="4" t="s">
        <v>829</v>
      </c>
      <c r="C795" s="3" t="s">
        <v>5680</v>
      </c>
      <c r="D795" s="3">
        <v>6.34</v>
      </c>
      <c r="E795" s="3">
        <v>-1.4</v>
      </c>
      <c r="F795" s="3">
        <v>3.6</v>
      </c>
    </row>
    <row r="796" spans="1:6" x14ac:dyDescent="0.2">
      <c r="A796" s="3">
        <v>795</v>
      </c>
      <c r="B796" s="4" t="s">
        <v>7334</v>
      </c>
      <c r="C796" s="3" t="s">
        <v>7335</v>
      </c>
      <c r="D796" s="3">
        <v>0.34100000000000003</v>
      </c>
      <c r="E796" s="3">
        <v>10</v>
      </c>
      <c r="F796" s="3">
        <v>3.56</v>
      </c>
    </row>
    <row r="797" spans="1:6" x14ac:dyDescent="0.2">
      <c r="A797" s="3">
        <v>796</v>
      </c>
      <c r="B797" s="4" t="s">
        <v>1805</v>
      </c>
      <c r="C797" s="3" t="s">
        <v>7341</v>
      </c>
      <c r="D797" s="3">
        <v>6.48</v>
      </c>
      <c r="E797" s="3">
        <v>0</v>
      </c>
      <c r="F797" s="3">
        <v>3.52</v>
      </c>
    </row>
    <row r="798" spans="1:6" x14ac:dyDescent="0.2">
      <c r="A798" s="3">
        <v>797</v>
      </c>
      <c r="B798" s="4" t="s">
        <v>967</v>
      </c>
      <c r="C798" s="3" t="s">
        <v>5265</v>
      </c>
      <c r="D798" s="3">
        <v>15.33</v>
      </c>
      <c r="E798" s="3">
        <v>-2.17</v>
      </c>
      <c r="F798" s="3">
        <v>3.38</v>
      </c>
    </row>
    <row r="799" spans="1:6" x14ac:dyDescent="0.2">
      <c r="A799" s="3">
        <v>798</v>
      </c>
      <c r="B799" s="4" t="s">
        <v>436</v>
      </c>
      <c r="C799" s="3" t="s">
        <v>5116</v>
      </c>
      <c r="D799" s="3">
        <v>10.18</v>
      </c>
      <c r="E799" s="3">
        <v>-0.88</v>
      </c>
      <c r="F799" s="3">
        <v>3.37</v>
      </c>
    </row>
    <row r="800" spans="1:6" x14ac:dyDescent="0.2">
      <c r="A800" s="3">
        <v>799</v>
      </c>
      <c r="B800" s="4" t="s">
        <v>861</v>
      </c>
      <c r="C800" s="3" t="s">
        <v>5146</v>
      </c>
      <c r="D800" s="3">
        <v>12.06</v>
      </c>
      <c r="E800" s="3">
        <v>-1.79</v>
      </c>
      <c r="F800" s="3">
        <v>3.27</v>
      </c>
    </row>
    <row r="801" spans="1:6" x14ac:dyDescent="0.2">
      <c r="A801" s="3">
        <v>800</v>
      </c>
      <c r="B801" s="4" t="s">
        <v>430</v>
      </c>
      <c r="C801" s="3" t="s">
        <v>4771</v>
      </c>
      <c r="D801" s="3">
        <v>4.72</v>
      </c>
      <c r="E801" s="3">
        <v>0.43</v>
      </c>
      <c r="F801" s="3">
        <v>3.26</v>
      </c>
    </row>
    <row r="802" spans="1:6" x14ac:dyDescent="0.2">
      <c r="A802" s="3">
        <v>801</v>
      </c>
      <c r="B802" s="4" t="s">
        <v>2041</v>
      </c>
      <c r="C802" s="3" t="s">
        <v>5673</v>
      </c>
      <c r="D802" s="3">
        <v>3.48</v>
      </c>
      <c r="E802" s="3">
        <v>0.57999999999999996</v>
      </c>
      <c r="F802" s="3">
        <v>2.9</v>
      </c>
    </row>
    <row r="803" spans="1:6" x14ac:dyDescent="0.2">
      <c r="A803" s="3">
        <v>802</v>
      </c>
      <c r="B803" s="4" t="s">
        <v>788</v>
      </c>
      <c r="C803" s="3" t="s">
        <v>4811</v>
      </c>
      <c r="D803" s="3">
        <v>12.53</v>
      </c>
      <c r="E803" s="3">
        <v>0.97</v>
      </c>
      <c r="F803" s="3">
        <v>2.79</v>
      </c>
    </row>
    <row r="804" spans="1:6" x14ac:dyDescent="0.2">
      <c r="A804" s="3">
        <v>803</v>
      </c>
      <c r="B804" s="4" t="s">
        <v>5035</v>
      </c>
      <c r="C804" s="3" t="s">
        <v>5036</v>
      </c>
      <c r="D804" s="3">
        <v>2.81</v>
      </c>
      <c r="E804" s="3">
        <v>-0.71</v>
      </c>
      <c r="F804" s="3">
        <v>2.75</v>
      </c>
    </row>
    <row r="805" spans="1:6" x14ac:dyDescent="0.2">
      <c r="A805" s="3">
        <v>804</v>
      </c>
      <c r="B805" s="4" t="s">
        <v>5393</v>
      </c>
      <c r="C805" s="3" t="s">
        <v>5394</v>
      </c>
      <c r="D805" s="3">
        <v>4.5599999999999996</v>
      </c>
      <c r="E805" s="3">
        <v>0</v>
      </c>
      <c r="F805" s="3">
        <v>2.59</v>
      </c>
    </row>
    <row r="806" spans="1:6" x14ac:dyDescent="0.2">
      <c r="A806" s="3">
        <v>805</v>
      </c>
      <c r="B806" s="4" t="s">
        <v>1558</v>
      </c>
      <c r="C806" s="3" t="s">
        <v>5467</v>
      </c>
      <c r="D806" s="3">
        <v>5.3</v>
      </c>
      <c r="E806" s="3">
        <v>-1.1200000000000001</v>
      </c>
      <c r="F806" s="3">
        <v>2.59</v>
      </c>
    </row>
    <row r="807" spans="1:6" x14ac:dyDescent="0.2">
      <c r="A807" s="3">
        <v>806</v>
      </c>
      <c r="B807" s="4" t="s">
        <v>651</v>
      </c>
      <c r="C807" s="3" t="s">
        <v>6710</v>
      </c>
      <c r="D807" s="3">
        <v>8.07</v>
      </c>
      <c r="E807" s="3">
        <v>-0.98</v>
      </c>
      <c r="F807" s="3">
        <v>2.17</v>
      </c>
    </row>
    <row r="808" spans="1:6" x14ac:dyDescent="0.2">
      <c r="A808" s="3">
        <v>807</v>
      </c>
      <c r="B808" s="4" t="s">
        <v>822</v>
      </c>
      <c r="C808" s="3" t="s">
        <v>4493</v>
      </c>
      <c r="D808" s="3">
        <v>7.13</v>
      </c>
      <c r="E808" s="3">
        <v>-1.52</v>
      </c>
      <c r="F808" s="3">
        <v>2.16</v>
      </c>
    </row>
    <row r="809" spans="1:6" x14ac:dyDescent="0.2">
      <c r="A809" s="3">
        <v>808</v>
      </c>
      <c r="B809" s="4" t="s">
        <v>2391</v>
      </c>
      <c r="C809" s="3" t="s">
        <v>4475</v>
      </c>
      <c r="D809" s="3">
        <v>15.38</v>
      </c>
      <c r="E809" s="3">
        <v>-3.21</v>
      </c>
      <c r="F809" s="3">
        <v>2.1</v>
      </c>
    </row>
    <row r="810" spans="1:6" x14ac:dyDescent="0.2">
      <c r="A810" s="3">
        <v>809</v>
      </c>
      <c r="B810" s="4" t="s">
        <v>1783</v>
      </c>
      <c r="C810" s="3" t="s">
        <v>4851</v>
      </c>
      <c r="D810" s="3">
        <v>4.51</v>
      </c>
      <c r="E810" s="3">
        <v>-1.31</v>
      </c>
      <c r="F810" s="3">
        <v>1.94</v>
      </c>
    </row>
    <row r="811" spans="1:6" x14ac:dyDescent="0.2">
      <c r="A811" s="3">
        <v>810</v>
      </c>
      <c r="B811" s="4" t="s">
        <v>5098</v>
      </c>
      <c r="C811" s="3" t="s">
        <v>5099</v>
      </c>
      <c r="D811" s="3">
        <v>10.029999999999999</v>
      </c>
      <c r="E811" s="3">
        <v>-0.79</v>
      </c>
      <c r="F811" s="3">
        <v>1.74</v>
      </c>
    </row>
    <row r="812" spans="1:6" x14ac:dyDescent="0.2">
      <c r="A812" s="3">
        <v>811</v>
      </c>
      <c r="B812" s="4" t="s">
        <v>102</v>
      </c>
      <c r="C812" s="3" t="s">
        <v>5776</v>
      </c>
      <c r="D812" s="3">
        <v>7.41</v>
      </c>
      <c r="E812" s="3">
        <v>-3.26</v>
      </c>
      <c r="F812" s="3">
        <v>1.74</v>
      </c>
    </row>
    <row r="813" spans="1:6" x14ac:dyDescent="0.2">
      <c r="A813" s="3">
        <v>812</v>
      </c>
      <c r="B813" s="4" t="s">
        <v>551</v>
      </c>
      <c r="C813" s="3" t="s">
        <v>4619</v>
      </c>
      <c r="D813" s="3">
        <v>14.99</v>
      </c>
      <c r="E813" s="3">
        <v>-3.23</v>
      </c>
      <c r="F813" s="3">
        <v>1.62</v>
      </c>
    </row>
    <row r="814" spans="1:6" x14ac:dyDescent="0.2">
      <c r="A814" s="3">
        <v>813</v>
      </c>
      <c r="B814" s="4" t="s">
        <v>1319</v>
      </c>
      <c r="C814" s="3" t="s">
        <v>4887</v>
      </c>
      <c r="D814" s="3">
        <v>5.61</v>
      </c>
      <c r="E814" s="3">
        <v>-2.94</v>
      </c>
      <c r="F814" s="3">
        <v>1.61</v>
      </c>
    </row>
    <row r="815" spans="1:6" x14ac:dyDescent="0.2">
      <c r="A815" s="3">
        <v>814</v>
      </c>
      <c r="B815" s="4" t="s">
        <v>2743</v>
      </c>
      <c r="C815" s="3" t="s">
        <v>5761</v>
      </c>
      <c r="D815" s="3">
        <v>11.33</v>
      </c>
      <c r="E815" s="3">
        <v>-2.5</v>
      </c>
      <c r="F815" s="3">
        <v>1.4</v>
      </c>
    </row>
    <row r="816" spans="1:6" x14ac:dyDescent="0.2">
      <c r="A816" s="3">
        <v>815</v>
      </c>
      <c r="B816" s="4" t="s">
        <v>921</v>
      </c>
      <c r="C816" s="3" t="s">
        <v>5171</v>
      </c>
      <c r="D816" s="3">
        <v>5.14</v>
      </c>
      <c r="E816" s="3">
        <v>-1.91</v>
      </c>
      <c r="F816" s="3">
        <v>1.4</v>
      </c>
    </row>
    <row r="817" spans="1:6" x14ac:dyDescent="0.2">
      <c r="A817" s="3">
        <v>816</v>
      </c>
      <c r="B817" s="4" t="s">
        <v>1498</v>
      </c>
      <c r="C817" s="3" t="s">
        <v>5221</v>
      </c>
      <c r="D817" s="3">
        <v>8.27</v>
      </c>
      <c r="E817" s="3">
        <v>-2.71</v>
      </c>
      <c r="F817" s="3">
        <v>1.36</v>
      </c>
    </row>
    <row r="818" spans="1:6" x14ac:dyDescent="0.2">
      <c r="A818" s="3">
        <v>817</v>
      </c>
      <c r="B818" s="4" t="s">
        <v>4961</v>
      </c>
      <c r="C818" s="3" t="s">
        <v>4962</v>
      </c>
      <c r="D818" s="3">
        <v>4.74</v>
      </c>
      <c r="E818" s="3">
        <v>-1.04</v>
      </c>
      <c r="F818" s="3">
        <v>1.3</v>
      </c>
    </row>
    <row r="819" spans="1:6" x14ac:dyDescent="0.2">
      <c r="A819" s="3">
        <v>818</v>
      </c>
      <c r="B819" s="4" t="s">
        <v>2384</v>
      </c>
      <c r="C819" s="3" t="s">
        <v>5322</v>
      </c>
      <c r="D819" s="3">
        <v>3.13</v>
      </c>
      <c r="E819" s="3">
        <v>-2.8</v>
      </c>
      <c r="F819" s="3">
        <v>1.28</v>
      </c>
    </row>
    <row r="820" spans="1:6" x14ac:dyDescent="0.2">
      <c r="A820" s="3">
        <v>819</v>
      </c>
      <c r="B820" s="4" t="s">
        <v>1864</v>
      </c>
      <c r="C820" s="3" t="s">
        <v>4683</v>
      </c>
      <c r="D820" s="3">
        <v>14.02</v>
      </c>
      <c r="E820" s="3">
        <v>-0.85</v>
      </c>
      <c r="F820" s="3">
        <v>1.1200000000000001</v>
      </c>
    </row>
    <row r="821" spans="1:6" x14ac:dyDescent="0.2">
      <c r="A821" s="3">
        <v>820</v>
      </c>
      <c r="B821" s="4" t="s">
        <v>2840</v>
      </c>
      <c r="C821" s="3" t="s">
        <v>5196</v>
      </c>
      <c r="D821" s="3">
        <v>5.96</v>
      </c>
      <c r="E821" s="3">
        <v>-2.93</v>
      </c>
      <c r="F821" s="3">
        <v>0.96</v>
      </c>
    </row>
    <row r="822" spans="1:6" x14ac:dyDescent="0.2">
      <c r="A822" s="3">
        <v>821</v>
      </c>
      <c r="B822" s="4" t="s">
        <v>4563</v>
      </c>
      <c r="C822" s="3" t="s">
        <v>7615</v>
      </c>
      <c r="D822" s="3">
        <v>5.98</v>
      </c>
      <c r="E822" s="3">
        <v>-1.81</v>
      </c>
      <c r="F822" s="3">
        <v>0.88</v>
      </c>
    </row>
    <row r="823" spans="1:6" x14ac:dyDescent="0.2">
      <c r="A823" s="3">
        <v>822</v>
      </c>
      <c r="B823" s="4" t="s">
        <v>4912</v>
      </c>
      <c r="C823" s="3" t="s">
        <v>4913</v>
      </c>
      <c r="D823" s="3">
        <v>0.53</v>
      </c>
      <c r="E823" s="3">
        <v>-0.93</v>
      </c>
      <c r="F823" s="3">
        <v>0.75</v>
      </c>
    </row>
    <row r="824" spans="1:6" x14ac:dyDescent="0.2">
      <c r="A824" s="3">
        <v>823</v>
      </c>
      <c r="B824" s="4" t="s">
        <v>665</v>
      </c>
      <c r="C824" s="3" t="s">
        <v>5023</v>
      </c>
      <c r="D824" s="3">
        <v>5.47</v>
      </c>
      <c r="E824" s="3">
        <v>-1.26</v>
      </c>
      <c r="F824" s="3">
        <v>0.75</v>
      </c>
    </row>
    <row r="825" spans="1:6" x14ac:dyDescent="0.2">
      <c r="A825" s="3">
        <v>824</v>
      </c>
      <c r="B825" s="4" t="s">
        <v>5091</v>
      </c>
      <c r="C825" s="3" t="s">
        <v>5092</v>
      </c>
      <c r="D825" s="3">
        <v>0.79</v>
      </c>
      <c r="E825" s="3">
        <v>-4.82</v>
      </c>
      <c r="F825" s="3">
        <v>0.66</v>
      </c>
    </row>
    <row r="826" spans="1:6" x14ac:dyDescent="0.2">
      <c r="A826" s="3">
        <v>825</v>
      </c>
      <c r="B826" s="4" t="s">
        <v>3038</v>
      </c>
      <c r="C826" s="3" t="s">
        <v>6015</v>
      </c>
      <c r="D826" s="3">
        <v>16.850000000000001</v>
      </c>
      <c r="E826" s="3">
        <v>-4.53</v>
      </c>
      <c r="F826" s="3">
        <v>0.6</v>
      </c>
    </row>
    <row r="827" spans="1:6" x14ac:dyDescent="0.2">
      <c r="A827" s="3">
        <v>826</v>
      </c>
      <c r="B827" s="4" t="s">
        <v>3231</v>
      </c>
      <c r="C827" s="3" t="s">
        <v>6139</v>
      </c>
      <c r="D827" s="3">
        <v>6.65</v>
      </c>
      <c r="E827" s="3">
        <v>-0.15</v>
      </c>
      <c r="F827" s="3">
        <v>0.6</v>
      </c>
    </row>
    <row r="828" spans="1:6" x14ac:dyDescent="0.2">
      <c r="A828" s="3">
        <v>827</v>
      </c>
      <c r="B828" s="4" t="s">
        <v>4909</v>
      </c>
      <c r="C828" s="3" t="s">
        <v>4910</v>
      </c>
      <c r="D828" s="3">
        <v>1.4119999999999999</v>
      </c>
      <c r="E828" s="3">
        <v>-0.42</v>
      </c>
      <c r="F828" s="3">
        <v>0.59</v>
      </c>
    </row>
    <row r="829" spans="1:6" x14ac:dyDescent="0.2">
      <c r="A829" s="3">
        <v>828</v>
      </c>
      <c r="B829" s="4" t="s">
        <v>7421</v>
      </c>
      <c r="C829" s="3" t="s">
        <v>7422</v>
      </c>
      <c r="D829" s="3">
        <v>0.745</v>
      </c>
      <c r="E829" s="3">
        <v>-0.93</v>
      </c>
      <c r="F829" s="3">
        <v>0.46</v>
      </c>
    </row>
    <row r="830" spans="1:6" x14ac:dyDescent="0.2">
      <c r="A830" s="3">
        <v>829</v>
      </c>
      <c r="B830" s="4" t="s">
        <v>2054</v>
      </c>
      <c r="C830" s="3" t="s">
        <v>5220</v>
      </c>
      <c r="D830" s="3">
        <v>8.08</v>
      </c>
      <c r="E830" s="3">
        <v>-1.94</v>
      </c>
      <c r="F830" s="3">
        <v>0.45</v>
      </c>
    </row>
    <row r="831" spans="1:6" x14ac:dyDescent="0.2">
      <c r="A831" s="3">
        <v>830</v>
      </c>
      <c r="B831" s="4" t="s">
        <v>420</v>
      </c>
      <c r="C831" s="3" t="s">
        <v>5553</v>
      </c>
      <c r="D831" s="3">
        <v>6.25</v>
      </c>
      <c r="E831" s="3">
        <v>-0.16</v>
      </c>
      <c r="F831" s="3">
        <v>0.43</v>
      </c>
    </row>
    <row r="832" spans="1:6" x14ac:dyDescent="0.2">
      <c r="A832" s="3">
        <v>831</v>
      </c>
      <c r="B832" s="4" t="s">
        <v>2239</v>
      </c>
      <c r="C832" s="3" t="s">
        <v>4915</v>
      </c>
      <c r="D832" s="3">
        <v>19.420000000000002</v>
      </c>
      <c r="E832" s="3">
        <v>-1.07</v>
      </c>
      <c r="F832" s="3">
        <v>0.39</v>
      </c>
    </row>
    <row r="833" spans="1:6" x14ac:dyDescent="0.2">
      <c r="A833" s="3">
        <v>832</v>
      </c>
      <c r="B833" s="4" t="s">
        <v>7464</v>
      </c>
      <c r="C833" s="3" t="s">
        <v>7465</v>
      </c>
      <c r="D833" s="3">
        <v>1.044</v>
      </c>
      <c r="E833" s="3">
        <v>-0.48</v>
      </c>
      <c r="F833" s="3">
        <v>0.19</v>
      </c>
    </row>
    <row r="834" spans="1:6" x14ac:dyDescent="0.2">
      <c r="A834" s="3">
        <v>833</v>
      </c>
      <c r="B834" s="4" t="s">
        <v>2148</v>
      </c>
      <c r="C834" s="3" t="s">
        <v>4722</v>
      </c>
      <c r="D834" s="3">
        <v>7.57</v>
      </c>
      <c r="E834" s="3">
        <v>-0.92</v>
      </c>
      <c r="F834" s="3">
        <v>7.0000000000000007E-2</v>
      </c>
    </row>
    <row r="835" spans="1:6" x14ac:dyDescent="0.2">
      <c r="A835" s="3">
        <v>834</v>
      </c>
      <c r="B835" s="4" t="s">
        <v>2917</v>
      </c>
      <c r="C835" s="3" t="s">
        <v>4741</v>
      </c>
      <c r="D835" s="3">
        <v>6.02</v>
      </c>
      <c r="E835" s="3">
        <v>-1.47</v>
      </c>
      <c r="F835" s="3">
        <v>0.06</v>
      </c>
    </row>
    <row r="836" spans="1:6" x14ac:dyDescent="0.2">
      <c r="A836" s="3">
        <v>835</v>
      </c>
      <c r="B836" s="4" t="s">
        <v>768</v>
      </c>
      <c r="C836" s="3" t="s">
        <v>5621</v>
      </c>
      <c r="D836" s="3">
        <v>10.6</v>
      </c>
      <c r="E836" s="3">
        <v>-3.2</v>
      </c>
      <c r="F836" s="3">
        <v>0.05</v>
      </c>
    </row>
    <row r="837" spans="1:6" x14ac:dyDescent="0.2">
      <c r="A837" s="3">
        <v>836</v>
      </c>
      <c r="B837" s="4" t="s">
        <v>4952</v>
      </c>
      <c r="C837" s="3" t="s">
        <v>4953</v>
      </c>
      <c r="D837" s="3">
        <v>0.16800000000000001</v>
      </c>
      <c r="E837" s="3">
        <v>-0.59</v>
      </c>
      <c r="F837" s="3">
        <v>0.04</v>
      </c>
    </row>
    <row r="838" spans="1:6" x14ac:dyDescent="0.2">
      <c r="A838" s="3">
        <v>837</v>
      </c>
      <c r="B838" s="4" t="s">
        <v>653</v>
      </c>
      <c r="C838" s="3" t="s">
        <v>5759</v>
      </c>
      <c r="D838" s="3">
        <v>41.8</v>
      </c>
      <c r="E838" s="3">
        <v>-7.0000000000000007E-2</v>
      </c>
      <c r="F838" s="3">
        <v>-0.06</v>
      </c>
    </row>
    <row r="839" spans="1:6" x14ac:dyDescent="0.2">
      <c r="A839" s="3">
        <v>838</v>
      </c>
      <c r="B839" s="4" t="s">
        <v>900</v>
      </c>
      <c r="C839" s="3" t="s">
        <v>4573</v>
      </c>
      <c r="D839" s="3">
        <v>6.91</v>
      </c>
      <c r="E839" s="3">
        <v>-2.12</v>
      </c>
      <c r="F839" s="3">
        <v>-7.0000000000000007E-2</v>
      </c>
    </row>
    <row r="840" spans="1:6" x14ac:dyDescent="0.2">
      <c r="A840" s="3">
        <v>839</v>
      </c>
      <c r="B840" s="4" t="s">
        <v>3030</v>
      </c>
      <c r="C840" s="3" t="s">
        <v>4118</v>
      </c>
      <c r="D840" s="3">
        <v>9.4</v>
      </c>
      <c r="E840" s="3">
        <v>-3.29</v>
      </c>
      <c r="F840" s="3">
        <v>-0.16</v>
      </c>
    </row>
    <row r="841" spans="1:6" x14ac:dyDescent="0.2">
      <c r="A841" s="3">
        <v>840</v>
      </c>
      <c r="B841" s="4" t="s">
        <v>986</v>
      </c>
      <c r="C841" s="3" t="s">
        <v>5590</v>
      </c>
      <c r="D841" s="3">
        <v>6.81</v>
      </c>
      <c r="E841" s="3">
        <v>-2.71</v>
      </c>
      <c r="F841" s="3">
        <v>-0.21</v>
      </c>
    </row>
    <row r="842" spans="1:6" x14ac:dyDescent="0.2">
      <c r="A842" s="3">
        <v>841</v>
      </c>
      <c r="B842" s="4" t="s">
        <v>4926</v>
      </c>
      <c r="C842" s="3" t="s">
        <v>4927</v>
      </c>
      <c r="D842" s="3">
        <v>0.19500000000000001</v>
      </c>
      <c r="E842" s="3">
        <v>0</v>
      </c>
      <c r="F842" s="3">
        <v>-0.28000000000000003</v>
      </c>
    </row>
    <row r="843" spans="1:6" x14ac:dyDescent="0.2">
      <c r="A843" s="3">
        <v>842</v>
      </c>
      <c r="B843" s="4" t="s">
        <v>348</v>
      </c>
      <c r="C843" s="3" t="s">
        <v>5294</v>
      </c>
      <c r="D843" s="3">
        <v>6.37</v>
      </c>
      <c r="E843" s="3">
        <v>-1.39</v>
      </c>
      <c r="F843" s="3">
        <v>-0.32</v>
      </c>
    </row>
    <row r="844" spans="1:6" x14ac:dyDescent="0.2">
      <c r="A844" s="3">
        <v>843</v>
      </c>
      <c r="B844" s="4" t="s">
        <v>5224</v>
      </c>
      <c r="C844" s="3" t="s">
        <v>5225</v>
      </c>
      <c r="D844" s="3">
        <v>7.87</v>
      </c>
      <c r="E844" s="3">
        <v>1.81</v>
      </c>
      <c r="F844" s="3">
        <v>-0.4</v>
      </c>
    </row>
    <row r="845" spans="1:6" x14ac:dyDescent="0.2">
      <c r="A845" s="3">
        <v>844</v>
      </c>
      <c r="B845" s="4" t="s">
        <v>1782</v>
      </c>
      <c r="C845" s="3" t="s">
        <v>4219</v>
      </c>
      <c r="D845" s="3">
        <v>20.59</v>
      </c>
      <c r="E845" s="3">
        <v>-0.48</v>
      </c>
      <c r="F845" s="3">
        <v>-0.41</v>
      </c>
    </row>
    <row r="846" spans="1:6" x14ac:dyDescent="0.2">
      <c r="A846" s="3">
        <v>845</v>
      </c>
      <c r="B846" s="4" t="s">
        <v>2115</v>
      </c>
      <c r="C846" s="3" t="s">
        <v>5307</v>
      </c>
      <c r="D846" s="3">
        <v>14.47</v>
      </c>
      <c r="E846" s="3">
        <v>-2.4300000000000002</v>
      </c>
      <c r="F846" s="3">
        <v>-0.42</v>
      </c>
    </row>
    <row r="847" spans="1:6" x14ac:dyDescent="0.2">
      <c r="A847" s="3">
        <v>846</v>
      </c>
      <c r="B847" s="4" t="s">
        <v>4991</v>
      </c>
      <c r="C847" s="3" t="s">
        <v>4992</v>
      </c>
      <c r="D847" s="3">
        <v>0.52300000000000002</v>
      </c>
      <c r="E847" s="3">
        <v>-1.1299999999999999</v>
      </c>
      <c r="F847" s="3">
        <v>-0.47</v>
      </c>
    </row>
    <row r="848" spans="1:6" x14ac:dyDescent="0.2">
      <c r="A848" s="3">
        <v>847</v>
      </c>
      <c r="B848" s="4" t="s">
        <v>2706</v>
      </c>
      <c r="C848" s="3" t="s">
        <v>5272</v>
      </c>
      <c r="D848" s="3">
        <v>2.8</v>
      </c>
      <c r="E848" s="3">
        <v>-2.1</v>
      </c>
      <c r="F848" s="3">
        <v>-0.51</v>
      </c>
    </row>
    <row r="849" spans="1:6" x14ac:dyDescent="0.2">
      <c r="A849" s="3">
        <v>848</v>
      </c>
      <c r="B849" s="4" t="s">
        <v>5093</v>
      </c>
      <c r="C849" s="3" t="s">
        <v>5094</v>
      </c>
      <c r="D849" s="3">
        <v>3.42</v>
      </c>
      <c r="E849" s="3">
        <v>0.41</v>
      </c>
      <c r="F849" s="3">
        <v>-0.66</v>
      </c>
    </row>
    <row r="850" spans="1:6" x14ac:dyDescent="0.2">
      <c r="A850" s="3">
        <v>849</v>
      </c>
      <c r="B850" s="4" t="s">
        <v>2933</v>
      </c>
      <c r="C850" s="3" t="s">
        <v>4982</v>
      </c>
      <c r="D850" s="3">
        <v>23.76</v>
      </c>
      <c r="E850" s="3">
        <v>-1.41</v>
      </c>
      <c r="F850" s="3">
        <v>-0.77</v>
      </c>
    </row>
    <row r="851" spans="1:6" x14ac:dyDescent="0.2">
      <c r="A851" s="3">
        <v>850</v>
      </c>
      <c r="B851" s="4" t="s">
        <v>521</v>
      </c>
      <c r="C851" s="3" t="s">
        <v>5700</v>
      </c>
      <c r="D851" s="3">
        <v>23.42</v>
      </c>
      <c r="E851" s="3">
        <v>-0.3</v>
      </c>
      <c r="F851" s="3">
        <v>-0.87</v>
      </c>
    </row>
    <row r="852" spans="1:6" x14ac:dyDescent="0.2">
      <c r="A852" s="3">
        <v>851</v>
      </c>
      <c r="B852" s="4" t="s">
        <v>4955</v>
      </c>
      <c r="C852" s="3" t="s">
        <v>4956</v>
      </c>
      <c r="D852" s="3">
        <v>1.97</v>
      </c>
      <c r="E852" s="3">
        <v>0.15</v>
      </c>
      <c r="F852" s="3">
        <v>-0.93</v>
      </c>
    </row>
    <row r="853" spans="1:6" x14ac:dyDescent="0.2">
      <c r="A853" s="3">
        <v>852</v>
      </c>
      <c r="B853" s="4" t="s">
        <v>432</v>
      </c>
      <c r="C853" s="3" t="s">
        <v>5050</v>
      </c>
      <c r="D853" s="3">
        <v>9.4</v>
      </c>
      <c r="E853" s="3">
        <v>-1.88</v>
      </c>
      <c r="F853" s="3">
        <v>-0.97</v>
      </c>
    </row>
    <row r="854" spans="1:6" x14ac:dyDescent="0.2">
      <c r="A854" s="3">
        <v>853</v>
      </c>
      <c r="B854" s="4" t="s">
        <v>2606</v>
      </c>
      <c r="C854" s="3" t="s">
        <v>6016</v>
      </c>
      <c r="D854" s="3">
        <v>9.0399999999999991</v>
      </c>
      <c r="E854" s="3">
        <v>-3.42</v>
      </c>
      <c r="F854" s="3">
        <v>-1.33</v>
      </c>
    </row>
    <row r="855" spans="1:6" x14ac:dyDescent="0.2">
      <c r="A855" s="3">
        <v>854</v>
      </c>
      <c r="B855" s="4" t="s">
        <v>3203</v>
      </c>
      <c r="C855" s="3" t="s">
        <v>5147</v>
      </c>
      <c r="D855" s="3">
        <v>9.3800000000000008</v>
      </c>
      <c r="E855" s="3">
        <v>-2.7</v>
      </c>
      <c r="F855" s="3">
        <v>-1.37</v>
      </c>
    </row>
    <row r="856" spans="1:6" x14ac:dyDescent="0.2">
      <c r="A856" s="3">
        <v>855</v>
      </c>
      <c r="B856" s="4" t="s">
        <v>5000</v>
      </c>
      <c r="C856" s="3" t="s">
        <v>5001</v>
      </c>
      <c r="D856" s="3">
        <v>1.5049999999999999</v>
      </c>
      <c r="E856" s="3">
        <v>-1.38</v>
      </c>
      <c r="F856" s="3">
        <v>-1.63</v>
      </c>
    </row>
    <row r="857" spans="1:6" x14ac:dyDescent="0.2">
      <c r="A857" s="3">
        <v>856</v>
      </c>
      <c r="B857" s="4" t="s">
        <v>7537</v>
      </c>
      <c r="C857" s="3" t="s">
        <v>7538</v>
      </c>
      <c r="D857" s="3">
        <v>0.60299999999999998</v>
      </c>
      <c r="E857" s="3">
        <v>-1.47</v>
      </c>
      <c r="F857" s="3">
        <v>-1.86</v>
      </c>
    </row>
    <row r="858" spans="1:6" x14ac:dyDescent="0.2">
      <c r="A858" s="3">
        <v>857</v>
      </c>
      <c r="B858" s="4" t="s">
        <v>7539</v>
      </c>
      <c r="C858" s="3" t="s">
        <v>7540</v>
      </c>
      <c r="D858" s="3">
        <v>0.40799999999999997</v>
      </c>
      <c r="E858" s="3">
        <v>-0.49</v>
      </c>
      <c r="F858" s="3">
        <v>-2.0299999999999998</v>
      </c>
    </row>
    <row r="859" spans="1:6" x14ac:dyDescent="0.2">
      <c r="A859" s="3">
        <v>858</v>
      </c>
      <c r="B859" s="4" t="s">
        <v>7380</v>
      </c>
      <c r="C859" s="3" t="s">
        <v>7381</v>
      </c>
      <c r="D859" s="3">
        <v>0.995</v>
      </c>
      <c r="E859" s="3">
        <v>-0.2</v>
      </c>
      <c r="F859" s="3">
        <v>-2.0699999999999998</v>
      </c>
    </row>
    <row r="860" spans="1:6" x14ac:dyDescent="0.2">
      <c r="A860" s="3">
        <v>859</v>
      </c>
      <c r="B860" s="4" t="s">
        <v>3234</v>
      </c>
      <c r="C860" s="3" t="s">
        <v>4833</v>
      </c>
      <c r="D860" s="3">
        <v>9.0500000000000007</v>
      </c>
      <c r="E860" s="3">
        <v>-1.74</v>
      </c>
      <c r="F860" s="3">
        <v>-2.09</v>
      </c>
    </row>
    <row r="861" spans="1:6" x14ac:dyDescent="0.2">
      <c r="A861" s="3">
        <v>860</v>
      </c>
      <c r="B861" s="4" t="s">
        <v>899</v>
      </c>
      <c r="C861" s="3" t="s">
        <v>6047</v>
      </c>
      <c r="D861" s="3">
        <v>7.62</v>
      </c>
      <c r="E861" s="3">
        <v>-2.4300000000000002</v>
      </c>
      <c r="F861" s="3">
        <v>-2.12</v>
      </c>
    </row>
    <row r="862" spans="1:6" x14ac:dyDescent="0.2">
      <c r="A862" s="3">
        <v>861</v>
      </c>
      <c r="B862" s="4" t="s">
        <v>932</v>
      </c>
      <c r="C862" s="3" t="s">
        <v>5485</v>
      </c>
      <c r="D862" s="3">
        <v>2.56</v>
      </c>
      <c r="E862" s="3">
        <v>-1.92</v>
      </c>
      <c r="F862" s="3">
        <v>-2.2200000000000002</v>
      </c>
    </row>
    <row r="863" spans="1:6" x14ac:dyDescent="0.2">
      <c r="A863" s="3">
        <v>862</v>
      </c>
      <c r="B863" s="4" t="s">
        <v>7467</v>
      </c>
      <c r="C863" s="3" t="s">
        <v>7622</v>
      </c>
      <c r="D863" s="3">
        <v>0.77</v>
      </c>
      <c r="E863" s="3">
        <v>-9.41</v>
      </c>
      <c r="F863" s="3">
        <v>-2.23</v>
      </c>
    </row>
    <row r="864" spans="1:6" x14ac:dyDescent="0.2">
      <c r="A864" s="3">
        <v>863</v>
      </c>
      <c r="B864" s="4" t="s">
        <v>2179</v>
      </c>
      <c r="C864" s="3" t="s">
        <v>5544</v>
      </c>
      <c r="D864" s="3">
        <v>6.24</v>
      </c>
      <c r="E864" s="3">
        <v>-1.42</v>
      </c>
      <c r="F864" s="3">
        <v>-2.33</v>
      </c>
    </row>
    <row r="865" spans="1:6" x14ac:dyDescent="0.2">
      <c r="A865" s="3">
        <v>864</v>
      </c>
      <c r="B865" s="4" t="s">
        <v>251</v>
      </c>
      <c r="C865" s="3" t="s">
        <v>4301</v>
      </c>
      <c r="D865" s="3">
        <v>36.82</v>
      </c>
      <c r="E865" s="3">
        <v>-3.08</v>
      </c>
      <c r="F865" s="3">
        <v>-2.4</v>
      </c>
    </row>
    <row r="866" spans="1:6" x14ac:dyDescent="0.2">
      <c r="A866" s="3">
        <v>865</v>
      </c>
      <c r="B866" s="4" t="s">
        <v>1088</v>
      </c>
      <c r="C866" s="3" t="s">
        <v>5052</v>
      </c>
      <c r="D866" s="3">
        <v>11.49</v>
      </c>
      <c r="E866" s="3">
        <v>-0.69</v>
      </c>
      <c r="F866" s="3">
        <v>-2.4700000000000002</v>
      </c>
    </row>
    <row r="867" spans="1:6" x14ac:dyDescent="0.2">
      <c r="A867" s="3">
        <v>866</v>
      </c>
      <c r="B867" s="4" t="s">
        <v>1273</v>
      </c>
      <c r="C867" s="3" t="s">
        <v>4663</v>
      </c>
      <c r="D867" s="3">
        <v>3.31</v>
      </c>
      <c r="E867" s="3">
        <v>-1.78</v>
      </c>
      <c r="F867" s="3">
        <v>-2.67</v>
      </c>
    </row>
    <row r="868" spans="1:6" x14ac:dyDescent="0.2">
      <c r="A868" s="3">
        <v>867</v>
      </c>
      <c r="B868" s="4" t="s">
        <v>657</v>
      </c>
      <c r="C868" s="3" t="s">
        <v>5675</v>
      </c>
      <c r="D868" s="3">
        <v>4.42</v>
      </c>
      <c r="E868" s="3">
        <v>-3.07</v>
      </c>
      <c r="F868" s="3">
        <v>-2.74</v>
      </c>
    </row>
    <row r="869" spans="1:6" x14ac:dyDescent="0.2">
      <c r="A869" s="3">
        <v>868</v>
      </c>
      <c r="B869" s="4" t="s">
        <v>4843</v>
      </c>
      <c r="C869" s="3" t="s">
        <v>4844</v>
      </c>
      <c r="D869" s="3">
        <v>1.0620000000000001</v>
      </c>
      <c r="E869" s="3">
        <v>0.09</v>
      </c>
      <c r="F869" s="3">
        <v>-2.77</v>
      </c>
    </row>
    <row r="870" spans="1:6" x14ac:dyDescent="0.2">
      <c r="A870" s="3">
        <v>869</v>
      </c>
      <c r="B870" s="4" t="s">
        <v>7327</v>
      </c>
      <c r="C870" s="3" t="s">
        <v>7328</v>
      </c>
      <c r="D870" s="3">
        <v>1.171</v>
      </c>
      <c r="E870" s="3">
        <v>-0.59</v>
      </c>
      <c r="F870" s="3">
        <v>-2.89</v>
      </c>
    </row>
    <row r="871" spans="1:6" x14ac:dyDescent="0.2">
      <c r="A871" s="3">
        <v>870</v>
      </c>
      <c r="B871" s="4" t="s">
        <v>4988</v>
      </c>
      <c r="C871" s="3" t="s">
        <v>4989</v>
      </c>
      <c r="D871" s="3">
        <v>0.64600000000000002</v>
      </c>
      <c r="E871" s="3">
        <v>-1.22</v>
      </c>
      <c r="F871" s="3">
        <v>-3.21</v>
      </c>
    </row>
    <row r="872" spans="1:6" x14ac:dyDescent="0.2">
      <c r="A872" s="3">
        <v>871</v>
      </c>
      <c r="B872" s="4" t="s">
        <v>2300</v>
      </c>
      <c r="C872" s="3" t="s">
        <v>5306</v>
      </c>
      <c r="D872" s="3">
        <v>5.88</v>
      </c>
      <c r="E872" s="3">
        <v>-1.18</v>
      </c>
      <c r="F872" s="3">
        <v>-3.24</v>
      </c>
    </row>
    <row r="873" spans="1:6" x14ac:dyDescent="0.2">
      <c r="A873" s="3">
        <v>872</v>
      </c>
      <c r="B873" s="4" t="s">
        <v>202</v>
      </c>
      <c r="C873" s="3" t="s">
        <v>5894</v>
      </c>
      <c r="D873" s="3">
        <v>7.78</v>
      </c>
      <c r="E873" s="3">
        <v>-2.2599999999999998</v>
      </c>
      <c r="F873" s="3">
        <v>-3.3</v>
      </c>
    </row>
    <row r="874" spans="1:6" x14ac:dyDescent="0.2">
      <c r="A874" s="3">
        <v>873</v>
      </c>
      <c r="B874" s="4" t="s">
        <v>1166</v>
      </c>
      <c r="C874" s="3" t="s">
        <v>4151</v>
      </c>
      <c r="D874" s="3">
        <v>3.02</v>
      </c>
      <c r="E874" s="3">
        <v>-0.66</v>
      </c>
      <c r="F874" s="3">
        <v>-3.57</v>
      </c>
    </row>
    <row r="875" spans="1:6" x14ac:dyDescent="0.2">
      <c r="A875" s="3">
        <v>874</v>
      </c>
      <c r="B875" s="4" t="s">
        <v>7344</v>
      </c>
      <c r="C875" s="3" t="s">
        <v>7345</v>
      </c>
      <c r="D875" s="3">
        <v>0.57899999999999996</v>
      </c>
      <c r="E875" s="3">
        <v>-1.36</v>
      </c>
      <c r="F875" s="3">
        <v>-3.64</v>
      </c>
    </row>
    <row r="876" spans="1:6" x14ac:dyDescent="0.2">
      <c r="A876" s="3">
        <v>875</v>
      </c>
      <c r="B876" s="4" t="s">
        <v>4996</v>
      </c>
      <c r="C876" s="3" t="s">
        <v>4997</v>
      </c>
      <c r="D876" s="3">
        <v>0.46300000000000002</v>
      </c>
      <c r="E876" s="3">
        <v>-1.49</v>
      </c>
      <c r="F876" s="3">
        <v>-3.96</v>
      </c>
    </row>
    <row r="877" spans="1:6" x14ac:dyDescent="0.2">
      <c r="A877" s="3">
        <v>876</v>
      </c>
      <c r="B877" s="4" t="s">
        <v>4028</v>
      </c>
      <c r="C877" s="3" t="s">
        <v>4029</v>
      </c>
      <c r="D877" s="3">
        <v>7.58</v>
      </c>
      <c r="E877" s="3">
        <v>-0.26</v>
      </c>
      <c r="F877" s="3">
        <v>-4.1900000000000004</v>
      </c>
    </row>
    <row r="878" spans="1:6" x14ac:dyDescent="0.2">
      <c r="A878" s="3">
        <v>877</v>
      </c>
      <c r="B878" s="4" t="s">
        <v>1244</v>
      </c>
      <c r="C878" s="3" t="s">
        <v>5897</v>
      </c>
      <c r="D878" s="3">
        <v>8.9700000000000006</v>
      </c>
      <c r="E878" s="3">
        <v>-1.86</v>
      </c>
      <c r="F878" s="3">
        <v>-4.26</v>
      </c>
    </row>
    <row r="879" spans="1:6" x14ac:dyDescent="0.2">
      <c r="A879" s="3">
        <v>878</v>
      </c>
      <c r="B879" s="4" t="s">
        <v>820</v>
      </c>
      <c r="C879" s="3" t="s">
        <v>5930</v>
      </c>
      <c r="D879" s="3">
        <v>5.54</v>
      </c>
      <c r="E879" s="3">
        <v>-2.64</v>
      </c>
      <c r="F879" s="3">
        <v>-4.3</v>
      </c>
    </row>
    <row r="880" spans="1:6" x14ac:dyDescent="0.2">
      <c r="A880" s="3">
        <v>879</v>
      </c>
      <c r="B880" s="4" t="s">
        <v>1086</v>
      </c>
      <c r="C880" s="3" t="s">
        <v>7340</v>
      </c>
      <c r="D880" s="3">
        <v>16.64</v>
      </c>
      <c r="E880" s="3">
        <v>-0.42</v>
      </c>
      <c r="F880" s="3">
        <v>-4.54</v>
      </c>
    </row>
    <row r="881" spans="1:6" x14ac:dyDescent="0.2">
      <c r="A881" s="3">
        <v>880</v>
      </c>
      <c r="B881" s="4" t="s">
        <v>2792</v>
      </c>
      <c r="C881" s="3" t="s">
        <v>5490</v>
      </c>
      <c r="D881" s="3">
        <v>3.37</v>
      </c>
      <c r="E881" s="3">
        <v>-1.46</v>
      </c>
      <c r="F881" s="3">
        <v>-4.55</v>
      </c>
    </row>
    <row r="882" spans="1:6" x14ac:dyDescent="0.2">
      <c r="A882" s="3">
        <v>881</v>
      </c>
      <c r="B882" s="4" t="s">
        <v>424</v>
      </c>
      <c r="C882" s="3" t="s">
        <v>5789</v>
      </c>
      <c r="D882" s="3">
        <v>7.35</v>
      </c>
      <c r="E882" s="3">
        <v>-2</v>
      </c>
      <c r="F882" s="3">
        <v>-4.6399999999999997</v>
      </c>
    </row>
    <row r="883" spans="1:6" x14ac:dyDescent="0.2">
      <c r="A883" s="3">
        <v>882</v>
      </c>
      <c r="B883" s="4" t="s">
        <v>798</v>
      </c>
      <c r="C883" s="3" t="s">
        <v>4582</v>
      </c>
      <c r="D883" s="3">
        <v>10.37</v>
      </c>
      <c r="E883" s="3">
        <v>1.17</v>
      </c>
      <c r="F883" s="3">
        <v>-4.68</v>
      </c>
    </row>
    <row r="884" spans="1:6" x14ac:dyDescent="0.2">
      <c r="A884" s="3">
        <v>883</v>
      </c>
      <c r="B884" s="4" t="s">
        <v>6037</v>
      </c>
      <c r="C884" s="3" t="s">
        <v>6038</v>
      </c>
      <c r="D884" s="3">
        <v>2.0499999999999998</v>
      </c>
      <c r="E884" s="3">
        <v>4.0599999999999996</v>
      </c>
      <c r="F884" s="3">
        <v>-5.37</v>
      </c>
    </row>
    <row r="885" spans="1:6" x14ac:dyDescent="0.2">
      <c r="A885" s="3">
        <v>884</v>
      </c>
      <c r="B885" s="4" t="s">
        <v>4505</v>
      </c>
      <c r="C885" s="3" t="s">
        <v>4506</v>
      </c>
      <c r="D885" s="3">
        <v>1.8</v>
      </c>
      <c r="E885" s="3">
        <v>-2.7</v>
      </c>
      <c r="F885" s="3">
        <v>-5.42</v>
      </c>
    </row>
    <row r="886" spans="1:6" x14ac:dyDescent="0.2">
      <c r="A886" s="3">
        <v>885</v>
      </c>
      <c r="B886" s="4" t="s">
        <v>3363</v>
      </c>
      <c r="C886" s="3" t="s">
        <v>5344</v>
      </c>
      <c r="D886" s="3">
        <v>12.67</v>
      </c>
      <c r="E886" s="3">
        <v>-1.4</v>
      </c>
      <c r="F886" s="3">
        <v>-5.47</v>
      </c>
    </row>
    <row r="887" spans="1:6" x14ac:dyDescent="0.2">
      <c r="A887" s="3">
        <v>886</v>
      </c>
      <c r="B887" s="4" t="s">
        <v>2279</v>
      </c>
      <c r="C887" s="3" t="s">
        <v>6291</v>
      </c>
      <c r="D887" s="3">
        <v>11.75</v>
      </c>
      <c r="E887" s="3">
        <v>-2.41</v>
      </c>
      <c r="F887" s="3">
        <v>-5.86</v>
      </c>
    </row>
    <row r="888" spans="1:6" x14ac:dyDescent="0.2">
      <c r="A888" s="3">
        <v>887</v>
      </c>
      <c r="B888" s="4" t="s">
        <v>1823</v>
      </c>
      <c r="C888" s="3" t="s">
        <v>4825</v>
      </c>
      <c r="D888" s="3">
        <v>20.94</v>
      </c>
      <c r="E888" s="3">
        <v>-1.23</v>
      </c>
      <c r="F888" s="3">
        <v>-5.87</v>
      </c>
    </row>
    <row r="889" spans="1:6" x14ac:dyDescent="0.2">
      <c r="A889" s="3">
        <v>888</v>
      </c>
      <c r="B889" s="4" t="s">
        <v>2417</v>
      </c>
      <c r="C889" s="3" t="s">
        <v>4574</v>
      </c>
      <c r="D889" s="3">
        <v>12.15</v>
      </c>
      <c r="E889" s="3">
        <v>-0.25</v>
      </c>
      <c r="F889" s="3">
        <v>-5.96</v>
      </c>
    </row>
    <row r="890" spans="1:6" x14ac:dyDescent="0.2">
      <c r="A890" s="3">
        <v>889</v>
      </c>
      <c r="B890" s="4" t="s">
        <v>963</v>
      </c>
      <c r="C890" s="3" t="s">
        <v>7528</v>
      </c>
      <c r="D890" s="3">
        <v>15.41</v>
      </c>
      <c r="E890" s="3">
        <v>-2.41</v>
      </c>
      <c r="F890" s="3">
        <v>-6.06</v>
      </c>
    </row>
    <row r="891" spans="1:6" x14ac:dyDescent="0.2">
      <c r="A891" s="3">
        <v>890</v>
      </c>
      <c r="B891" s="4" t="s">
        <v>108</v>
      </c>
      <c r="C891" s="3" t="s">
        <v>4778</v>
      </c>
      <c r="D891" s="3">
        <v>6.72</v>
      </c>
      <c r="E891" s="3">
        <v>-2.75</v>
      </c>
      <c r="F891" s="3">
        <v>-6.07</v>
      </c>
    </row>
    <row r="892" spans="1:6" x14ac:dyDescent="0.2">
      <c r="A892" s="3">
        <v>891</v>
      </c>
      <c r="B892" s="4" t="s">
        <v>1284</v>
      </c>
      <c r="C892" s="3" t="s">
        <v>5044</v>
      </c>
      <c r="D892" s="3">
        <v>9.52</v>
      </c>
      <c r="E892" s="3">
        <v>-3.64</v>
      </c>
      <c r="F892" s="3">
        <v>-6.14</v>
      </c>
    </row>
    <row r="893" spans="1:6" x14ac:dyDescent="0.2">
      <c r="A893" s="3">
        <v>892</v>
      </c>
      <c r="B893" s="4" t="s">
        <v>1023</v>
      </c>
      <c r="C893" s="3" t="s">
        <v>3534</v>
      </c>
      <c r="D893" s="3">
        <v>11.73</v>
      </c>
      <c r="E893" s="3">
        <v>-2.9</v>
      </c>
      <c r="F893" s="3">
        <v>-6.24</v>
      </c>
    </row>
    <row r="894" spans="1:6" x14ac:dyDescent="0.2">
      <c r="A894" s="3">
        <v>893</v>
      </c>
      <c r="B894" s="4" t="s">
        <v>2740</v>
      </c>
      <c r="C894" s="3" t="s">
        <v>4668</v>
      </c>
      <c r="D894" s="3">
        <v>4.8600000000000003</v>
      </c>
      <c r="E894" s="3">
        <v>-1.42</v>
      </c>
      <c r="F894" s="3">
        <v>-6.37</v>
      </c>
    </row>
    <row r="895" spans="1:6" x14ac:dyDescent="0.2">
      <c r="A895" s="3">
        <v>894</v>
      </c>
      <c r="B895" s="4" t="s">
        <v>799</v>
      </c>
      <c r="C895" s="3" t="s">
        <v>5011</v>
      </c>
      <c r="D895" s="3">
        <v>14.63</v>
      </c>
      <c r="E895" s="3">
        <v>-3.24</v>
      </c>
      <c r="F895" s="3">
        <v>-6.39</v>
      </c>
    </row>
    <row r="896" spans="1:6" x14ac:dyDescent="0.2">
      <c r="A896" s="3">
        <v>895</v>
      </c>
      <c r="B896" s="4" t="s">
        <v>2416</v>
      </c>
      <c r="C896" s="3" t="s">
        <v>7364</v>
      </c>
      <c r="D896" s="3">
        <v>4.3099999999999996</v>
      </c>
      <c r="E896" s="3">
        <v>-3.36</v>
      </c>
      <c r="F896" s="3">
        <v>-6.41</v>
      </c>
    </row>
    <row r="897" spans="1:6" x14ac:dyDescent="0.2">
      <c r="A897" s="3">
        <v>896</v>
      </c>
      <c r="B897" s="4" t="s">
        <v>7342</v>
      </c>
      <c r="C897" s="3" t="s">
        <v>7343</v>
      </c>
      <c r="D897" s="3">
        <v>7.25</v>
      </c>
      <c r="E897" s="3">
        <v>-1.63</v>
      </c>
      <c r="F897" s="3">
        <v>-6.63</v>
      </c>
    </row>
    <row r="898" spans="1:6" x14ac:dyDescent="0.2">
      <c r="A898" s="3">
        <v>897</v>
      </c>
      <c r="B898" s="4" t="s">
        <v>1216</v>
      </c>
      <c r="C898" s="3" t="s">
        <v>5760</v>
      </c>
      <c r="D898" s="3">
        <v>24.38</v>
      </c>
      <c r="E898" s="3">
        <v>-0.08</v>
      </c>
      <c r="F898" s="3">
        <v>-6.83</v>
      </c>
    </row>
    <row r="899" spans="1:6" x14ac:dyDescent="0.2">
      <c r="A899" s="3">
        <v>898</v>
      </c>
      <c r="B899" s="4" t="s">
        <v>1182</v>
      </c>
      <c r="C899" s="3" t="s">
        <v>5643</v>
      </c>
      <c r="D899" s="3">
        <v>7.34</v>
      </c>
      <c r="E899" s="3">
        <v>-2.52</v>
      </c>
      <c r="F899" s="3">
        <v>-6.84</v>
      </c>
    </row>
    <row r="900" spans="1:6" x14ac:dyDescent="0.2">
      <c r="A900" s="3">
        <v>899</v>
      </c>
      <c r="B900" s="4" t="s">
        <v>187</v>
      </c>
      <c r="C900" s="3" t="s">
        <v>5249</v>
      </c>
      <c r="D900" s="3">
        <v>11.07</v>
      </c>
      <c r="E900" s="3">
        <v>-1.6</v>
      </c>
      <c r="F900" s="3">
        <v>-7.1</v>
      </c>
    </row>
    <row r="901" spans="1:6" x14ac:dyDescent="0.2">
      <c r="A901" s="3">
        <v>900</v>
      </c>
      <c r="B901" s="4" t="s">
        <v>1012</v>
      </c>
      <c r="C901" s="3" t="s">
        <v>5324</v>
      </c>
      <c r="D901" s="3">
        <v>6.92</v>
      </c>
      <c r="E901" s="3">
        <v>-0.43</v>
      </c>
      <c r="F901" s="3">
        <v>-7.27</v>
      </c>
    </row>
    <row r="902" spans="1:6" x14ac:dyDescent="0.2">
      <c r="A902" s="3">
        <v>901</v>
      </c>
      <c r="B902" s="4" t="s">
        <v>3015</v>
      </c>
      <c r="C902" s="3" t="s">
        <v>5746</v>
      </c>
      <c r="D902" s="3">
        <v>6.74</v>
      </c>
      <c r="E902" s="3">
        <v>-1.61</v>
      </c>
      <c r="F902" s="3">
        <v>-7.32</v>
      </c>
    </row>
    <row r="903" spans="1:6" x14ac:dyDescent="0.2">
      <c r="A903" s="3">
        <v>902</v>
      </c>
      <c r="B903" s="4" t="s">
        <v>121</v>
      </c>
      <c r="C903" s="3" t="s">
        <v>5584</v>
      </c>
      <c r="D903" s="3">
        <v>9.0500000000000007</v>
      </c>
      <c r="E903" s="3">
        <v>-0.77</v>
      </c>
      <c r="F903" s="3">
        <v>-7.33</v>
      </c>
    </row>
    <row r="904" spans="1:6" x14ac:dyDescent="0.2">
      <c r="A904" s="3">
        <v>903</v>
      </c>
      <c r="B904" s="4" t="s">
        <v>3061</v>
      </c>
      <c r="C904" s="3" t="s">
        <v>7710</v>
      </c>
      <c r="D904" s="3">
        <v>7.77</v>
      </c>
      <c r="E904" s="3">
        <v>-3.24</v>
      </c>
      <c r="F904" s="3">
        <v>-7.33</v>
      </c>
    </row>
    <row r="905" spans="1:6" x14ac:dyDescent="0.2">
      <c r="A905" s="3">
        <v>904</v>
      </c>
      <c r="B905" s="4" t="s">
        <v>539</v>
      </c>
      <c r="C905" s="3" t="s">
        <v>6219</v>
      </c>
      <c r="D905" s="3">
        <v>20.66</v>
      </c>
      <c r="E905" s="3">
        <v>-2.09</v>
      </c>
      <c r="F905" s="3">
        <v>-7.43</v>
      </c>
    </row>
    <row r="906" spans="1:6" x14ac:dyDescent="0.2">
      <c r="A906" s="3">
        <v>905</v>
      </c>
      <c r="B906" s="4" t="s">
        <v>1959</v>
      </c>
      <c r="C906" s="3" t="s">
        <v>4309</v>
      </c>
      <c r="D906" s="3">
        <v>5.59</v>
      </c>
      <c r="E906" s="3">
        <v>-1.24</v>
      </c>
      <c r="F906" s="3">
        <v>-7.59</v>
      </c>
    </row>
    <row r="907" spans="1:6" x14ac:dyDescent="0.2">
      <c r="A907" s="3">
        <v>906</v>
      </c>
      <c r="B907" s="4" t="s">
        <v>2894</v>
      </c>
      <c r="C907" s="3" t="s">
        <v>4908</v>
      </c>
      <c r="D907" s="3">
        <v>8.84</v>
      </c>
      <c r="E907" s="3">
        <v>-1.23</v>
      </c>
      <c r="F907" s="3">
        <v>-7.98</v>
      </c>
    </row>
    <row r="908" spans="1:6" x14ac:dyDescent="0.2">
      <c r="A908" s="3">
        <v>907</v>
      </c>
      <c r="B908" s="4" t="s">
        <v>518</v>
      </c>
      <c r="C908" s="3" t="s">
        <v>4533</v>
      </c>
      <c r="D908" s="3">
        <v>3.88</v>
      </c>
      <c r="E908" s="3">
        <v>-1.27</v>
      </c>
      <c r="F908" s="3">
        <v>-8.0299999999999994</v>
      </c>
    </row>
    <row r="909" spans="1:6" x14ac:dyDescent="0.2">
      <c r="A909" s="3">
        <v>908</v>
      </c>
      <c r="B909" s="4" t="s">
        <v>1658</v>
      </c>
      <c r="C909" s="3" t="s">
        <v>5152</v>
      </c>
      <c r="D909" s="3">
        <v>13.76</v>
      </c>
      <c r="E909" s="3">
        <v>-1.22</v>
      </c>
      <c r="F909" s="3">
        <v>-8.17</v>
      </c>
    </row>
    <row r="910" spans="1:6" x14ac:dyDescent="0.2">
      <c r="A910" s="3">
        <v>909</v>
      </c>
      <c r="B910" s="4" t="s">
        <v>4258</v>
      </c>
      <c r="C910" s="3" t="s">
        <v>4259</v>
      </c>
      <c r="D910" s="3">
        <v>7.43</v>
      </c>
      <c r="E910" s="3">
        <v>0.68</v>
      </c>
      <c r="F910" s="3">
        <v>-8.2100000000000009</v>
      </c>
    </row>
    <row r="911" spans="1:6" x14ac:dyDescent="0.2">
      <c r="A911" s="3">
        <v>910</v>
      </c>
      <c r="B911" s="4" t="s">
        <v>1156</v>
      </c>
      <c r="C911" s="3" t="s">
        <v>4587</v>
      </c>
      <c r="D911" s="3">
        <v>5.98</v>
      </c>
      <c r="E911" s="3">
        <v>-0.99</v>
      </c>
      <c r="F911" s="3">
        <v>-8.23</v>
      </c>
    </row>
    <row r="912" spans="1:6" x14ac:dyDescent="0.2">
      <c r="A912" s="3">
        <v>911</v>
      </c>
      <c r="B912" s="4" t="s">
        <v>1255</v>
      </c>
      <c r="C912" s="3" t="s">
        <v>4831</v>
      </c>
      <c r="D912" s="3">
        <v>16.12</v>
      </c>
      <c r="E912" s="3">
        <v>-1.35</v>
      </c>
      <c r="F912" s="3">
        <v>-8.3800000000000008</v>
      </c>
    </row>
    <row r="913" spans="1:6" x14ac:dyDescent="0.2">
      <c r="A913" s="3">
        <v>912</v>
      </c>
      <c r="B913" s="4" t="s">
        <v>6127</v>
      </c>
      <c r="C913" s="3" t="s">
        <v>6128</v>
      </c>
      <c r="D913" s="3">
        <v>1.75</v>
      </c>
      <c r="E913" s="3">
        <v>-2.78</v>
      </c>
      <c r="F913" s="3">
        <v>-8.41</v>
      </c>
    </row>
    <row r="914" spans="1:6" x14ac:dyDescent="0.2">
      <c r="A914" s="3">
        <v>913</v>
      </c>
      <c r="B914" s="4" t="s">
        <v>1393</v>
      </c>
      <c r="C914" s="3" t="s">
        <v>6507</v>
      </c>
      <c r="D914" s="3">
        <v>3.26</v>
      </c>
      <c r="E914" s="3">
        <v>-1.81</v>
      </c>
      <c r="F914" s="3">
        <v>-8.43</v>
      </c>
    </row>
    <row r="915" spans="1:6" x14ac:dyDescent="0.2">
      <c r="A915" s="3">
        <v>914</v>
      </c>
      <c r="B915" s="4" t="s">
        <v>3352</v>
      </c>
      <c r="C915" s="3" t="s">
        <v>5375</v>
      </c>
      <c r="D915" s="3">
        <v>7.29</v>
      </c>
      <c r="E915" s="3">
        <v>-2.15</v>
      </c>
      <c r="F915" s="3">
        <v>-8.5</v>
      </c>
    </row>
    <row r="916" spans="1:6" x14ac:dyDescent="0.2">
      <c r="A916" s="3">
        <v>915</v>
      </c>
      <c r="B916" s="4" t="s">
        <v>1241</v>
      </c>
      <c r="C916" s="3" t="s">
        <v>5061</v>
      </c>
      <c r="D916" s="3">
        <v>16.3</v>
      </c>
      <c r="E916" s="3">
        <v>-0.06</v>
      </c>
      <c r="F916" s="3">
        <v>-8.76</v>
      </c>
    </row>
    <row r="917" spans="1:6" x14ac:dyDescent="0.2">
      <c r="A917" s="3">
        <v>916</v>
      </c>
      <c r="B917" s="4" t="s">
        <v>2456</v>
      </c>
      <c r="C917" s="3" t="s">
        <v>4707</v>
      </c>
      <c r="D917" s="3">
        <v>8.0500000000000007</v>
      </c>
      <c r="E917" s="3">
        <v>-2.31</v>
      </c>
      <c r="F917" s="3">
        <v>-8.8000000000000007</v>
      </c>
    </row>
    <row r="918" spans="1:6" x14ac:dyDescent="0.2">
      <c r="A918" s="3">
        <v>917</v>
      </c>
      <c r="B918" s="4" t="s">
        <v>1625</v>
      </c>
      <c r="C918" s="3" t="s">
        <v>6445</v>
      </c>
      <c r="D918" s="3">
        <v>3.97</v>
      </c>
      <c r="E918" s="3">
        <v>-1.73</v>
      </c>
      <c r="F918" s="3">
        <v>-8.99</v>
      </c>
    </row>
    <row r="919" spans="1:6" x14ac:dyDescent="0.2">
      <c r="A919" s="3">
        <v>918</v>
      </c>
      <c r="B919" s="4" t="s">
        <v>2569</v>
      </c>
      <c r="C919" s="3" t="s">
        <v>3545</v>
      </c>
      <c r="D919" s="3">
        <v>4.51</v>
      </c>
      <c r="E919" s="3">
        <v>-1.1000000000000001</v>
      </c>
      <c r="F919" s="3">
        <v>-9.02</v>
      </c>
    </row>
    <row r="920" spans="1:6" x14ac:dyDescent="0.2">
      <c r="A920" s="3">
        <v>919</v>
      </c>
      <c r="B920" s="4" t="s">
        <v>5130</v>
      </c>
      <c r="C920" s="3" t="s">
        <v>5131</v>
      </c>
      <c r="D920" s="3">
        <v>3.02</v>
      </c>
      <c r="E920" s="3">
        <v>-1.95</v>
      </c>
      <c r="F920" s="3">
        <v>-9.2899999999999991</v>
      </c>
    </row>
    <row r="921" spans="1:6" x14ac:dyDescent="0.2">
      <c r="A921" s="3">
        <v>920</v>
      </c>
      <c r="B921" s="4" t="s">
        <v>777</v>
      </c>
      <c r="C921" s="3" t="s">
        <v>7511</v>
      </c>
      <c r="D921" s="3">
        <v>6.82</v>
      </c>
      <c r="E921" s="3">
        <v>-2.71</v>
      </c>
      <c r="F921" s="3">
        <v>-9.31</v>
      </c>
    </row>
    <row r="922" spans="1:6" x14ac:dyDescent="0.2">
      <c r="A922" s="3">
        <v>921</v>
      </c>
      <c r="B922" s="4" t="s">
        <v>117</v>
      </c>
      <c r="C922" s="3" t="s">
        <v>5383</v>
      </c>
      <c r="D922" s="3">
        <v>16.32</v>
      </c>
      <c r="E922" s="3">
        <v>-2.5099999999999998</v>
      </c>
      <c r="F922" s="3">
        <v>-9.33</v>
      </c>
    </row>
    <row r="923" spans="1:6" x14ac:dyDescent="0.2">
      <c r="A923" s="3">
        <v>922</v>
      </c>
      <c r="B923" s="4" t="s">
        <v>2196</v>
      </c>
      <c r="C923" s="3" t="s">
        <v>4813</v>
      </c>
      <c r="D923" s="3">
        <v>8.49</v>
      </c>
      <c r="E923" s="3">
        <v>-0.59</v>
      </c>
      <c r="F923" s="3">
        <v>-9.4</v>
      </c>
    </row>
    <row r="924" spans="1:6" x14ac:dyDescent="0.2">
      <c r="A924" s="3">
        <v>923</v>
      </c>
      <c r="B924" s="4" t="s">
        <v>3039</v>
      </c>
      <c r="C924" s="3" t="s">
        <v>5372</v>
      </c>
      <c r="D924" s="3">
        <v>5.94</v>
      </c>
      <c r="E924" s="3">
        <v>-1.98</v>
      </c>
      <c r="F924" s="3">
        <v>-9.5500000000000007</v>
      </c>
    </row>
    <row r="925" spans="1:6" x14ac:dyDescent="0.2">
      <c r="A925" s="3">
        <v>924</v>
      </c>
      <c r="B925" s="4" t="s">
        <v>1909</v>
      </c>
      <c r="C925" s="3" t="s">
        <v>5973</v>
      </c>
      <c r="D925" s="3">
        <v>9.82</v>
      </c>
      <c r="E925" s="3">
        <v>-1.7</v>
      </c>
      <c r="F925" s="3">
        <v>-10.09</v>
      </c>
    </row>
    <row r="926" spans="1:6" x14ac:dyDescent="0.2">
      <c r="A926" s="3">
        <v>925</v>
      </c>
      <c r="B926" s="4" t="s">
        <v>402</v>
      </c>
      <c r="C926" s="3" t="s">
        <v>6086</v>
      </c>
      <c r="D926" s="3">
        <v>3</v>
      </c>
      <c r="E926" s="3">
        <v>-0.99</v>
      </c>
      <c r="F926" s="3">
        <v>-10.220000000000001</v>
      </c>
    </row>
    <row r="927" spans="1:6" x14ac:dyDescent="0.2">
      <c r="A927" s="3">
        <v>926</v>
      </c>
      <c r="B927" s="4" t="s">
        <v>1642</v>
      </c>
      <c r="C927" s="3" t="s">
        <v>4298</v>
      </c>
      <c r="D927" s="3">
        <v>10.5</v>
      </c>
      <c r="E927" s="3">
        <v>-2.0499999999999998</v>
      </c>
      <c r="F927" s="3">
        <v>-10.25</v>
      </c>
    </row>
    <row r="928" spans="1:6" x14ac:dyDescent="0.2">
      <c r="A928" s="3">
        <v>927</v>
      </c>
      <c r="B928" s="4" t="s">
        <v>2867</v>
      </c>
      <c r="C928" s="3" t="s">
        <v>5545</v>
      </c>
      <c r="D928" s="3">
        <v>4.78</v>
      </c>
      <c r="E928" s="3">
        <v>-1.85</v>
      </c>
      <c r="F928" s="3">
        <v>-10.29</v>
      </c>
    </row>
    <row r="929" spans="1:6" x14ac:dyDescent="0.2">
      <c r="A929" s="3">
        <v>928</v>
      </c>
      <c r="B929" s="4" t="s">
        <v>833</v>
      </c>
      <c r="C929" s="3" t="s">
        <v>4850</v>
      </c>
      <c r="D929" s="3">
        <v>16.079999999999998</v>
      </c>
      <c r="E929" s="3">
        <v>-2.4900000000000002</v>
      </c>
      <c r="F929" s="3">
        <v>-10.34</v>
      </c>
    </row>
    <row r="930" spans="1:6" x14ac:dyDescent="0.2">
      <c r="A930" s="3">
        <v>929</v>
      </c>
      <c r="B930" s="4" t="s">
        <v>1222</v>
      </c>
      <c r="C930" s="3" t="s">
        <v>4461</v>
      </c>
      <c r="D930" s="3">
        <v>5.55</v>
      </c>
      <c r="E930" s="3">
        <v>-2.63</v>
      </c>
      <c r="F930" s="3">
        <v>-10.45</v>
      </c>
    </row>
    <row r="931" spans="1:6" x14ac:dyDescent="0.2">
      <c r="A931" s="3">
        <v>930</v>
      </c>
      <c r="B931" s="4" t="s">
        <v>2785</v>
      </c>
      <c r="C931" s="3" t="s">
        <v>5176</v>
      </c>
      <c r="D931" s="3">
        <v>11.31</v>
      </c>
      <c r="E931" s="3">
        <v>0.09</v>
      </c>
      <c r="F931" s="3">
        <v>-10.55</v>
      </c>
    </row>
    <row r="932" spans="1:6" x14ac:dyDescent="0.2">
      <c r="A932" s="3">
        <v>931</v>
      </c>
      <c r="B932" s="4" t="s">
        <v>508</v>
      </c>
      <c r="C932" s="3" t="s">
        <v>5410</v>
      </c>
      <c r="D932" s="3">
        <v>9.73</v>
      </c>
      <c r="E932" s="3">
        <v>-3.18</v>
      </c>
      <c r="F932" s="3">
        <v>-10.61</v>
      </c>
    </row>
    <row r="933" spans="1:6" x14ac:dyDescent="0.2">
      <c r="A933" s="3">
        <v>932</v>
      </c>
      <c r="B933" s="4" t="s">
        <v>2902</v>
      </c>
      <c r="C933" s="3" t="s">
        <v>5926</v>
      </c>
      <c r="D933" s="3">
        <v>16.5</v>
      </c>
      <c r="E933" s="3">
        <v>-0.48</v>
      </c>
      <c r="F933" s="3">
        <v>-10.84</v>
      </c>
    </row>
    <row r="934" spans="1:6" x14ac:dyDescent="0.2">
      <c r="A934" s="3">
        <v>933</v>
      </c>
      <c r="B934" s="4" t="s">
        <v>889</v>
      </c>
      <c r="C934" s="3" t="s">
        <v>4541</v>
      </c>
      <c r="D934" s="3">
        <v>21</v>
      </c>
      <c r="E934" s="3">
        <v>-2.46</v>
      </c>
      <c r="F934" s="3">
        <v>-10.97</v>
      </c>
    </row>
    <row r="935" spans="1:6" x14ac:dyDescent="0.2">
      <c r="A935" s="3">
        <v>934</v>
      </c>
      <c r="B935" s="4" t="s">
        <v>1943</v>
      </c>
      <c r="C935" s="3" t="s">
        <v>6263</v>
      </c>
      <c r="D935" s="3">
        <v>5.92</v>
      </c>
      <c r="E935" s="3">
        <v>1.37</v>
      </c>
      <c r="F935" s="3">
        <v>-11.08</v>
      </c>
    </row>
    <row r="936" spans="1:6" x14ac:dyDescent="0.2">
      <c r="A936" s="3">
        <v>935</v>
      </c>
      <c r="B936" s="4" t="s">
        <v>5156</v>
      </c>
      <c r="C936" s="3" t="s">
        <v>5157</v>
      </c>
      <c r="D936" s="3">
        <v>10.15</v>
      </c>
      <c r="E936" s="3">
        <v>-3.7</v>
      </c>
      <c r="F936" s="3">
        <v>-11.09</v>
      </c>
    </row>
    <row r="937" spans="1:6" x14ac:dyDescent="0.2">
      <c r="A937" s="3">
        <v>936</v>
      </c>
      <c r="B937" s="4" t="s">
        <v>2704</v>
      </c>
      <c r="C937" s="3" t="s">
        <v>7657</v>
      </c>
      <c r="D937" s="3">
        <v>4.28</v>
      </c>
      <c r="E937" s="3">
        <v>-3.17</v>
      </c>
      <c r="F937" s="3">
        <v>-11.15</v>
      </c>
    </row>
    <row r="938" spans="1:6" x14ac:dyDescent="0.2">
      <c r="A938" s="3">
        <v>937</v>
      </c>
      <c r="B938" s="4" t="s">
        <v>4823</v>
      </c>
      <c r="C938" s="3" t="s">
        <v>4824</v>
      </c>
      <c r="D938" s="3">
        <v>1.27</v>
      </c>
      <c r="E938" s="3">
        <v>-1.55</v>
      </c>
      <c r="F938" s="3">
        <v>-11.19</v>
      </c>
    </row>
    <row r="939" spans="1:6" x14ac:dyDescent="0.2">
      <c r="A939" s="3">
        <v>938</v>
      </c>
      <c r="B939" s="4" t="s">
        <v>5779</v>
      </c>
      <c r="C939" s="3" t="s">
        <v>5780</v>
      </c>
      <c r="D939" s="3">
        <v>5.15</v>
      </c>
      <c r="E939" s="3">
        <v>-1.72</v>
      </c>
      <c r="F939" s="3">
        <v>-11.68</v>
      </c>
    </row>
    <row r="940" spans="1:6" x14ac:dyDescent="0.2">
      <c r="A940" s="3">
        <v>939</v>
      </c>
      <c r="B940" s="4" t="s">
        <v>2471</v>
      </c>
      <c r="C940" s="3" t="s">
        <v>7747</v>
      </c>
      <c r="D940" s="3">
        <v>16.100000000000001</v>
      </c>
      <c r="E940" s="3">
        <v>-1.59</v>
      </c>
      <c r="F940" s="3">
        <v>-11.68</v>
      </c>
    </row>
    <row r="941" spans="1:6" x14ac:dyDescent="0.2">
      <c r="A941" s="3">
        <v>940</v>
      </c>
      <c r="B941" s="4" t="s">
        <v>362</v>
      </c>
      <c r="C941" s="3" t="s">
        <v>5182</v>
      </c>
      <c r="D941" s="3">
        <v>7.83</v>
      </c>
      <c r="E941" s="3">
        <v>-2.73</v>
      </c>
      <c r="F941" s="3">
        <v>-11.96</v>
      </c>
    </row>
    <row r="942" spans="1:6" x14ac:dyDescent="0.2">
      <c r="A942" s="3">
        <v>941</v>
      </c>
      <c r="B942" s="4" t="s">
        <v>2138</v>
      </c>
      <c r="C942" s="3" t="s">
        <v>5609</v>
      </c>
      <c r="D942" s="3">
        <v>19.989999999999998</v>
      </c>
      <c r="E942" s="3">
        <v>-0.35</v>
      </c>
      <c r="F942" s="3">
        <v>-12.29</v>
      </c>
    </row>
    <row r="943" spans="1:6" x14ac:dyDescent="0.2">
      <c r="A943" s="3">
        <v>942</v>
      </c>
      <c r="B943" s="4" t="s">
        <v>2448</v>
      </c>
      <c r="C943" s="3" t="s">
        <v>4614</v>
      </c>
      <c r="D943" s="3">
        <v>2.66</v>
      </c>
      <c r="E943" s="3">
        <v>-1.85</v>
      </c>
      <c r="F943" s="3">
        <v>-12.4</v>
      </c>
    </row>
    <row r="944" spans="1:6" x14ac:dyDescent="0.2">
      <c r="A944" s="3">
        <v>943</v>
      </c>
      <c r="B944" s="4" t="s">
        <v>3166</v>
      </c>
      <c r="C944" s="3" t="s">
        <v>4636</v>
      </c>
      <c r="D944" s="3">
        <v>5.57</v>
      </c>
      <c r="E944" s="3">
        <v>-1.76</v>
      </c>
      <c r="F944" s="3">
        <v>-12.57</v>
      </c>
    </row>
    <row r="945" spans="1:6" x14ac:dyDescent="0.2">
      <c r="A945" s="3">
        <v>944</v>
      </c>
      <c r="B945" s="4" t="s">
        <v>2414</v>
      </c>
      <c r="C945" s="3" t="s">
        <v>5513</v>
      </c>
      <c r="D945" s="3">
        <v>7.84</v>
      </c>
      <c r="E945" s="3">
        <v>-2.37</v>
      </c>
      <c r="F945" s="3">
        <v>-12.57</v>
      </c>
    </row>
    <row r="946" spans="1:6" x14ac:dyDescent="0.2">
      <c r="A946" s="3">
        <v>945</v>
      </c>
      <c r="B946" s="4" t="s">
        <v>2005</v>
      </c>
      <c r="C946" s="3" t="s">
        <v>5679</v>
      </c>
      <c r="D946" s="3">
        <v>9.93</v>
      </c>
      <c r="E946" s="3">
        <v>-0.7</v>
      </c>
      <c r="F946" s="3">
        <v>-12.63</v>
      </c>
    </row>
    <row r="947" spans="1:6" x14ac:dyDescent="0.2">
      <c r="A947" s="3">
        <v>946</v>
      </c>
      <c r="B947" s="4" t="s">
        <v>1744</v>
      </c>
      <c r="C947" s="3" t="s">
        <v>5929</v>
      </c>
      <c r="D947" s="3">
        <v>9.1</v>
      </c>
      <c r="E947" s="3">
        <v>-2.78</v>
      </c>
      <c r="F947" s="3">
        <v>-12.74</v>
      </c>
    </row>
    <row r="948" spans="1:6" x14ac:dyDescent="0.2">
      <c r="A948" s="3">
        <v>947</v>
      </c>
      <c r="B948" s="4" t="s">
        <v>2137</v>
      </c>
      <c r="C948" s="3" t="s">
        <v>6257</v>
      </c>
      <c r="D948" s="3">
        <v>4.05</v>
      </c>
      <c r="E948" s="3">
        <v>-1.7</v>
      </c>
      <c r="F948" s="3">
        <v>-12.78</v>
      </c>
    </row>
    <row r="949" spans="1:6" x14ac:dyDescent="0.2">
      <c r="A949" s="3">
        <v>948</v>
      </c>
      <c r="B949" s="4" t="s">
        <v>1141</v>
      </c>
      <c r="C949" s="3" t="s">
        <v>4917</v>
      </c>
      <c r="D949" s="3">
        <v>9.0299999999999994</v>
      </c>
      <c r="E949" s="3">
        <v>-2.59</v>
      </c>
      <c r="F949" s="3">
        <v>-12.91</v>
      </c>
    </row>
    <row r="950" spans="1:6" x14ac:dyDescent="0.2">
      <c r="A950" s="3">
        <v>949</v>
      </c>
      <c r="B950" s="4" t="s">
        <v>627</v>
      </c>
      <c r="C950" s="3" t="s">
        <v>5418</v>
      </c>
      <c r="D950" s="3">
        <v>14.02</v>
      </c>
      <c r="E950" s="3">
        <v>-1.68</v>
      </c>
      <c r="F950" s="3">
        <v>-12.95</v>
      </c>
    </row>
    <row r="951" spans="1:6" x14ac:dyDescent="0.2">
      <c r="A951" s="3">
        <v>950</v>
      </c>
      <c r="B951" s="4" t="s">
        <v>458</v>
      </c>
      <c r="C951" s="3" t="s">
        <v>5459</v>
      </c>
      <c r="D951" s="3">
        <v>20.55</v>
      </c>
      <c r="E951" s="3">
        <v>0.24</v>
      </c>
      <c r="F951" s="3">
        <v>-12.98</v>
      </c>
    </row>
    <row r="952" spans="1:6" x14ac:dyDescent="0.2">
      <c r="A952" s="3">
        <v>951</v>
      </c>
      <c r="B952" s="4" t="s">
        <v>2127</v>
      </c>
      <c r="C952" s="3" t="s">
        <v>4164</v>
      </c>
      <c r="D952" s="3">
        <v>22.9</v>
      </c>
      <c r="E952" s="3">
        <v>-0.69</v>
      </c>
      <c r="F952" s="3">
        <v>-13</v>
      </c>
    </row>
    <row r="953" spans="1:6" x14ac:dyDescent="0.2">
      <c r="A953" s="3">
        <v>952</v>
      </c>
      <c r="B953" s="4" t="s">
        <v>2394</v>
      </c>
      <c r="C953" s="3" t="s">
        <v>5522</v>
      </c>
      <c r="D953" s="3">
        <v>6.74</v>
      </c>
      <c r="E953" s="3">
        <v>-2.6</v>
      </c>
      <c r="F953" s="3">
        <v>-13.04</v>
      </c>
    </row>
    <row r="954" spans="1:6" x14ac:dyDescent="0.2">
      <c r="A954" s="3">
        <v>953</v>
      </c>
      <c r="B954" s="4" t="s">
        <v>3598</v>
      </c>
      <c r="C954" s="3" t="s">
        <v>5368</v>
      </c>
      <c r="D954" s="3">
        <v>30.77</v>
      </c>
      <c r="E954" s="3">
        <v>0.16</v>
      </c>
      <c r="F954" s="3">
        <v>-13.28</v>
      </c>
    </row>
    <row r="955" spans="1:6" x14ac:dyDescent="0.2">
      <c r="A955" s="3">
        <v>954</v>
      </c>
      <c r="B955" s="4" t="s">
        <v>1787</v>
      </c>
      <c r="C955" s="3" t="s">
        <v>5055</v>
      </c>
      <c r="D955" s="3">
        <v>15.75</v>
      </c>
      <c r="E955" s="3">
        <v>-0.19</v>
      </c>
      <c r="F955" s="3">
        <v>-13.49</v>
      </c>
    </row>
    <row r="956" spans="1:6" x14ac:dyDescent="0.2">
      <c r="A956" s="3">
        <v>955</v>
      </c>
      <c r="B956" s="4" t="s">
        <v>2284</v>
      </c>
      <c r="C956" s="3" t="s">
        <v>4428</v>
      </c>
      <c r="D956" s="3">
        <v>36.840000000000003</v>
      </c>
      <c r="E956" s="3">
        <v>-0.94</v>
      </c>
      <c r="F956" s="3">
        <v>-13.5</v>
      </c>
    </row>
    <row r="957" spans="1:6" x14ac:dyDescent="0.2">
      <c r="A957" s="3">
        <v>956</v>
      </c>
      <c r="B957" s="4" t="s">
        <v>1537</v>
      </c>
      <c r="C957" s="3" t="s">
        <v>6293</v>
      </c>
      <c r="D957" s="3">
        <v>7.9</v>
      </c>
      <c r="E957" s="3">
        <v>-1.62</v>
      </c>
      <c r="F957" s="3">
        <v>-13.8</v>
      </c>
    </row>
    <row r="958" spans="1:6" x14ac:dyDescent="0.2">
      <c r="A958" s="3">
        <v>957</v>
      </c>
      <c r="B958" s="4" t="s">
        <v>235</v>
      </c>
      <c r="C958" s="3" t="s">
        <v>4366</v>
      </c>
      <c r="D958" s="3">
        <v>43.15</v>
      </c>
      <c r="E958" s="3">
        <v>0.14000000000000001</v>
      </c>
      <c r="F958" s="3">
        <v>-13.83</v>
      </c>
    </row>
    <row r="959" spans="1:6" x14ac:dyDescent="0.2">
      <c r="A959" s="3">
        <v>958</v>
      </c>
      <c r="B959" s="4" t="s">
        <v>2474</v>
      </c>
      <c r="C959" s="3" t="s">
        <v>6680</v>
      </c>
      <c r="D959" s="3">
        <v>9.11</v>
      </c>
      <c r="E959" s="3">
        <v>-0.65</v>
      </c>
      <c r="F959" s="3">
        <v>-14.12</v>
      </c>
    </row>
    <row r="960" spans="1:6" x14ac:dyDescent="0.2">
      <c r="A960" s="3">
        <v>959</v>
      </c>
      <c r="B960" s="4" t="s">
        <v>1125</v>
      </c>
      <c r="C960" s="3" t="s">
        <v>5078</v>
      </c>
      <c r="D960" s="3">
        <v>15.17</v>
      </c>
      <c r="E960" s="3">
        <v>-0.98</v>
      </c>
      <c r="F960" s="3">
        <v>-14.21</v>
      </c>
    </row>
    <row r="961" spans="1:6" x14ac:dyDescent="0.2">
      <c r="A961" s="3">
        <v>960</v>
      </c>
      <c r="B961" s="4" t="s">
        <v>2464</v>
      </c>
      <c r="C961" s="3" t="s">
        <v>4890</v>
      </c>
      <c r="D961" s="3">
        <v>2.96</v>
      </c>
      <c r="E961" s="3">
        <v>-2.63</v>
      </c>
      <c r="F961" s="3">
        <v>-14.5</v>
      </c>
    </row>
    <row r="962" spans="1:6" x14ac:dyDescent="0.2">
      <c r="A962" s="3">
        <v>961</v>
      </c>
      <c r="B962" s="4" t="s">
        <v>2828</v>
      </c>
      <c r="C962" s="3" t="s">
        <v>6362</v>
      </c>
      <c r="D962" s="3">
        <v>11.21</v>
      </c>
      <c r="E962" s="3">
        <v>0.36</v>
      </c>
      <c r="F962" s="3">
        <v>-14.62</v>
      </c>
    </row>
    <row r="963" spans="1:6" x14ac:dyDescent="0.2">
      <c r="A963" s="3">
        <v>962</v>
      </c>
      <c r="B963" s="4" t="s">
        <v>146</v>
      </c>
      <c r="C963" s="3" t="s">
        <v>5770</v>
      </c>
      <c r="D963" s="3">
        <v>20.07</v>
      </c>
      <c r="E963" s="3">
        <v>-1.57</v>
      </c>
      <c r="F963" s="3">
        <v>-14.7</v>
      </c>
    </row>
    <row r="964" spans="1:6" x14ac:dyDescent="0.2">
      <c r="A964" s="3">
        <v>963</v>
      </c>
      <c r="B964" s="4" t="s">
        <v>3058</v>
      </c>
      <c r="C964" s="3" t="s">
        <v>3466</v>
      </c>
      <c r="D964" s="3">
        <v>14.41</v>
      </c>
      <c r="E964" s="3">
        <v>7.0000000000000007E-2</v>
      </c>
      <c r="F964" s="3">
        <v>-14.78</v>
      </c>
    </row>
    <row r="965" spans="1:6" x14ac:dyDescent="0.2">
      <c r="A965" s="3">
        <v>964</v>
      </c>
      <c r="B965" s="4" t="s">
        <v>3045</v>
      </c>
      <c r="C965" s="3" t="s">
        <v>4775</v>
      </c>
      <c r="D965" s="3">
        <v>4.68</v>
      </c>
      <c r="E965" s="3">
        <v>-3.7</v>
      </c>
      <c r="F965" s="3">
        <v>-14.85</v>
      </c>
    </row>
    <row r="966" spans="1:6" x14ac:dyDescent="0.2">
      <c r="A966" s="3">
        <v>965</v>
      </c>
      <c r="B966" s="4" t="s">
        <v>3365</v>
      </c>
      <c r="C966" s="3" t="s">
        <v>4244</v>
      </c>
      <c r="D966" s="3">
        <v>3.82</v>
      </c>
      <c r="E966" s="3">
        <v>-1.29</v>
      </c>
      <c r="F966" s="3">
        <v>-14.88</v>
      </c>
    </row>
    <row r="967" spans="1:6" x14ac:dyDescent="0.2">
      <c r="A967" s="3">
        <v>966</v>
      </c>
      <c r="B967" s="4" t="s">
        <v>2845</v>
      </c>
      <c r="C967" s="3" t="s">
        <v>6297</v>
      </c>
      <c r="D967" s="3">
        <v>3.2</v>
      </c>
      <c r="E967" s="3">
        <v>-2.14</v>
      </c>
      <c r="F967" s="3">
        <v>-15.1</v>
      </c>
    </row>
    <row r="968" spans="1:6" x14ac:dyDescent="0.2">
      <c r="A968" s="3">
        <v>967</v>
      </c>
      <c r="B968" s="4" t="s">
        <v>415</v>
      </c>
      <c r="C968" s="3" t="s">
        <v>5132</v>
      </c>
      <c r="D968" s="3">
        <v>7.14</v>
      </c>
      <c r="E968" s="3">
        <v>-2.19</v>
      </c>
      <c r="F968" s="3">
        <v>-15.16</v>
      </c>
    </row>
    <row r="969" spans="1:6" x14ac:dyDescent="0.2">
      <c r="A969" s="3">
        <v>968</v>
      </c>
      <c r="B969" s="4" t="s">
        <v>375</v>
      </c>
      <c r="C969" s="3" t="s">
        <v>7232</v>
      </c>
      <c r="D969" s="3">
        <v>9.15</v>
      </c>
      <c r="E969" s="3">
        <v>-1.82</v>
      </c>
      <c r="F969" s="3">
        <v>-15.44</v>
      </c>
    </row>
    <row r="970" spans="1:6" x14ac:dyDescent="0.2">
      <c r="A970" s="3">
        <v>969</v>
      </c>
      <c r="B970" s="4" t="s">
        <v>327</v>
      </c>
      <c r="C970" s="3" t="s">
        <v>5188</v>
      </c>
      <c r="D970" s="3">
        <v>14.45</v>
      </c>
      <c r="E970" s="3">
        <v>-3.02</v>
      </c>
      <c r="F970" s="3">
        <v>-15.49</v>
      </c>
    </row>
    <row r="971" spans="1:6" x14ac:dyDescent="0.2">
      <c r="A971" s="3">
        <v>970</v>
      </c>
      <c r="B971" s="4" t="s">
        <v>2679</v>
      </c>
      <c r="C971" s="3" t="s">
        <v>4656</v>
      </c>
      <c r="D971" s="3">
        <v>3.95</v>
      </c>
      <c r="E971" s="3">
        <v>-1.99</v>
      </c>
      <c r="F971" s="3">
        <v>-15.53</v>
      </c>
    </row>
    <row r="972" spans="1:6" x14ac:dyDescent="0.2">
      <c r="A972" s="3">
        <v>971</v>
      </c>
      <c r="B972" s="4" t="s">
        <v>1586</v>
      </c>
      <c r="C972" s="3" t="s">
        <v>4324</v>
      </c>
      <c r="D972" s="3">
        <v>8.5500000000000007</v>
      </c>
      <c r="E972" s="3">
        <v>-0.93</v>
      </c>
      <c r="F972" s="3">
        <v>-15.69</v>
      </c>
    </row>
    <row r="973" spans="1:6" x14ac:dyDescent="0.2">
      <c r="A973" s="3">
        <v>972</v>
      </c>
      <c r="B973" s="4" t="s">
        <v>2235</v>
      </c>
      <c r="C973" s="3" t="s">
        <v>5337</v>
      </c>
      <c r="D973" s="3">
        <v>9.35</v>
      </c>
      <c r="E973" s="3">
        <v>-1.89</v>
      </c>
      <c r="F973" s="3">
        <v>-15.72</v>
      </c>
    </row>
    <row r="974" spans="1:6" x14ac:dyDescent="0.2">
      <c r="A974" s="3">
        <v>973</v>
      </c>
      <c r="B974" s="4" t="s">
        <v>3291</v>
      </c>
      <c r="C974" s="3" t="s">
        <v>6474</v>
      </c>
      <c r="D974" s="3">
        <v>5.74</v>
      </c>
      <c r="E974" s="3">
        <v>-2.0499999999999998</v>
      </c>
      <c r="F974" s="3">
        <v>-15.72</v>
      </c>
    </row>
    <row r="975" spans="1:6" x14ac:dyDescent="0.2">
      <c r="A975" s="3">
        <v>974</v>
      </c>
      <c r="B975" s="4" t="s">
        <v>74</v>
      </c>
      <c r="C975" s="3" t="s">
        <v>6220</v>
      </c>
      <c r="D975" s="3">
        <v>22.7</v>
      </c>
      <c r="E975" s="3">
        <v>-1.94</v>
      </c>
      <c r="F975" s="3">
        <v>-15.8</v>
      </c>
    </row>
    <row r="976" spans="1:6" x14ac:dyDescent="0.2">
      <c r="A976" s="3">
        <v>975</v>
      </c>
      <c r="B976" s="4" t="s">
        <v>166</v>
      </c>
      <c r="C976" s="3" t="s">
        <v>5013</v>
      </c>
      <c r="D976" s="3">
        <v>5.29</v>
      </c>
      <c r="E976" s="3">
        <v>-2.94</v>
      </c>
      <c r="F976" s="3">
        <v>-15.81</v>
      </c>
    </row>
    <row r="977" spans="1:6" x14ac:dyDescent="0.2">
      <c r="A977" s="3">
        <v>976</v>
      </c>
      <c r="B977" s="4" t="s">
        <v>2078</v>
      </c>
      <c r="C977" s="3" t="s">
        <v>5270</v>
      </c>
      <c r="D977" s="3">
        <v>5.0199999999999996</v>
      </c>
      <c r="E977" s="3">
        <v>-3.83</v>
      </c>
      <c r="F977" s="3">
        <v>-15.9</v>
      </c>
    </row>
    <row r="978" spans="1:6" x14ac:dyDescent="0.2">
      <c r="A978" s="3">
        <v>977</v>
      </c>
      <c r="B978" s="4" t="s">
        <v>2556</v>
      </c>
      <c r="C978" s="3" t="s">
        <v>3441</v>
      </c>
      <c r="D978" s="3">
        <v>11.62</v>
      </c>
      <c r="E978" s="3">
        <v>-3.25</v>
      </c>
      <c r="F978" s="3">
        <v>-16.28</v>
      </c>
    </row>
    <row r="979" spans="1:6" x14ac:dyDescent="0.2">
      <c r="A979" s="3">
        <v>978</v>
      </c>
      <c r="B979" s="4" t="s">
        <v>8</v>
      </c>
      <c r="C979" s="3" t="s">
        <v>3494</v>
      </c>
      <c r="D979" s="3">
        <v>4.5199999999999996</v>
      </c>
      <c r="E979" s="3">
        <v>-2.8</v>
      </c>
      <c r="F979" s="3">
        <v>-16.45</v>
      </c>
    </row>
    <row r="980" spans="1:6" x14ac:dyDescent="0.2">
      <c r="A980" s="3">
        <v>979</v>
      </c>
      <c r="B980" s="4" t="s">
        <v>1857</v>
      </c>
      <c r="C980" s="3" t="s">
        <v>5213</v>
      </c>
      <c r="D980" s="3">
        <v>26.36</v>
      </c>
      <c r="E980" s="3">
        <v>-2.73</v>
      </c>
      <c r="F980" s="3">
        <v>-16.53</v>
      </c>
    </row>
    <row r="981" spans="1:6" x14ac:dyDescent="0.2">
      <c r="A981" s="3">
        <v>980</v>
      </c>
      <c r="B981" s="4" t="s">
        <v>2796</v>
      </c>
      <c r="C981" s="3" t="s">
        <v>4738</v>
      </c>
      <c r="D981" s="3">
        <v>5.73</v>
      </c>
      <c r="E981" s="3">
        <v>-3.21</v>
      </c>
      <c r="F981" s="3">
        <v>-16.55</v>
      </c>
    </row>
    <row r="982" spans="1:6" x14ac:dyDescent="0.2">
      <c r="A982" s="3">
        <v>981</v>
      </c>
      <c r="B982" s="4" t="s">
        <v>1607</v>
      </c>
      <c r="C982" s="3" t="s">
        <v>4924</v>
      </c>
      <c r="D982" s="3">
        <v>7.25</v>
      </c>
      <c r="E982" s="3">
        <v>-1.23</v>
      </c>
      <c r="F982" s="3">
        <v>-16.78</v>
      </c>
    </row>
    <row r="983" spans="1:6" x14ac:dyDescent="0.2">
      <c r="A983" s="3">
        <v>982</v>
      </c>
      <c r="B983" s="4" t="s">
        <v>1888</v>
      </c>
      <c r="C983" s="3" t="s">
        <v>6005</v>
      </c>
      <c r="D983" s="3">
        <v>4.1399999999999997</v>
      </c>
      <c r="E983" s="3">
        <v>-2.13</v>
      </c>
      <c r="F983" s="3">
        <v>-17.260000000000002</v>
      </c>
    </row>
    <row r="984" spans="1:6" x14ac:dyDescent="0.2">
      <c r="A984" s="3">
        <v>983</v>
      </c>
      <c r="B984" s="4" t="s">
        <v>851</v>
      </c>
      <c r="C984" s="3" t="s">
        <v>5477</v>
      </c>
      <c r="D984" s="3">
        <v>13.32</v>
      </c>
      <c r="E984" s="3">
        <v>-2.35</v>
      </c>
      <c r="F984" s="3">
        <v>-17.420000000000002</v>
      </c>
    </row>
    <row r="985" spans="1:6" x14ac:dyDescent="0.2">
      <c r="A985" s="3">
        <v>984</v>
      </c>
      <c r="B985" s="4" t="s">
        <v>2720</v>
      </c>
      <c r="C985" s="3" t="s">
        <v>4437</v>
      </c>
      <c r="D985" s="3">
        <v>7.38</v>
      </c>
      <c r="E985" s="3">
        <v>-0.67</v>
      </c>
      <c r="F985" s="3">
        <v>-17.43</v>
      </c>
    </row>
    <row r="986" spans="1:6" x14ac:dyDescent="0.2">
      <c r="A986" s="3">
        <v>985</v>
      </c>
      <c r="B986" s="4" t="s">
        <v>134</v>
      </c>
      <c r="C986" s="3" t="s">
        <v>5483</v>
      </c>
      <c r="D986" s="3">
        <v>5.29</v>
      </c>
      <c r="E986" s="3">
        <v>-0.19</v>
      </c>
      <c r="F986" s="3">
        <v>-17.63</v>
      </c>
    </row>
    <row r="987" spans="1:6" x14ac:dyDescent="0.2">
      <c r="A987" s="3">
        <v>986</v>
      </c>
      <c r="B987" s="4" t="s">
        <v>2461</v>
      </c>
      <c r="C987" s="3" t="s">
        <v>4384</v>
      </c>
      <c r="D987" s="3">
        <v>11.2</v>
      </c>
      <c r="E987" s="3">
        <v>-3.03</v>
      </c>
      <c r="F987" s="3">
        <v>-17.649999999999999</v>
      </c>
    </row>
    <row r="988" spans="1:6" x14ac:dyDescent="0.2">
      <c r="A988" s="3">
        <v>987</v>
      </c>
      <c r="B988" s="4" t="s">
        <v>625</v>
      </c>
      <c r="C988" s="3" t="s">
        <v>5701</v>
      </c>
      <c r="D988" s="3">
        <v>6.86</v>
      </c>
      <c r="E988" s="3">
        <v>-1.72</v>
      </c>
      <c r="F988" s="3">
        <v>-17.649999999999999</v>
      </c>
    </row>
    <row r="989" spans="1:6" x14ac:dyDescent="0.2">
      <c r="A989" s="3">
        <v>988</v>
      </c>
      <c r="B989" s="4" t="s">
        <v>3035</v>
      </c>
      <c r="C989" s="3" t="s">
        <v>4363</v>
      </c>
      <c r="D989" s="3">
        <v>29.86</v>
      </c>
      <c r="E989" s="3">
        <v>-0.7</v>
      </c>
      <c r="F989" s="3">
        <v>-17.89</v>
      </c>
    </row>
    <row r="990" spans="1:6" x14ac:dyDescent="0.2">
      <c r="A990" s="3">
        <v>989</v>
      </c>
      <c r="B990" s="4" t="s">
        <v>1993</v>
      </c>
      <c r="C990" s="3" t="s">
        <v>5200</v>
      </c>
      <c r="D990" s="3">
        <v>6.01</v>
      </c>
      <c r="E990" s="3">
        <v>-2.44</v>
      </c>
      <c r="F990" s="3">
        <v>-17.920000000000002</v>
      </c>
    </row>
    <row r="991" spans="1:6" x14ac:dyDescent="0.2">
      <c r="A991" s="3">
        <v>990</v>
      </c>
      <c r="B991" s="4" t="s">
        <v>1278</v>
      </c>
      <c r="C991" s="3" t="s">
        <v>4158</v>
      </c>
      <c r="D991" s="3">
        <v>26.28</v>
      </c>
      <c r="E991" s="3">
        <v>-3.28</v>
      </c>
      <c r="F991" s="3">
        <v>-18.059999999999999</v>
      </c>
    </row>
    <row r="992" spans="1:6" x14ac:dyDescent="0.2">
      <c r="A992" s="3">
        <v>991</v>
      </c>
      <c r="B992" s="4" t="s">
        <v>1484</v>
      </c>
      <c r="C992" s="3" t="s">
        <v>5821</v>
      </c>
      <c r="D992" s="3">
        <v>8.07</v>
      </c>
      <c r="E992" s="3">
        <v>-1.59</v>
      </c>
      <c r="F992" s="3">
        <v>-18.18</v>
      </c>
    </row>
    <row r="993" spans="1:6" x14ac:dyDescent="0.2">
      <c r="A993" s="3">
        <v>992</v>
      </c>
      <c r="B993" s="4" t="s">
        <v>1827</v>
      </c>
      <c r="C993" s="3" t="s">
        <v>4901</v>
      </c>
      <c r="D993" s="3">
        <v>5.34</v>
      </c>
      <c r="E993" s="3">
        <v>-1.48</v>
      </c>
      <c r="F993" s="3">
        <v>-18.21</v>
      </c>
    </row>
    <row r="994" spans="1:6" x14ac:dyDescent="0.2">
      <c r="A994" s="3">
        <v>993</v>
      </c>
      <c r="B994" s="4" t="s">
        <v>546</v>
      </c>
      <c r="C994" s="3" t="s">
        <v>5695</v>
      </c>
      <c r="D994" s="3">
        <v>17.16</v>
      </c>
      <c r="E994" s="3">
        <v>-2.78</v>
      </c>
      <c r="F994" s="3">
        <v>-18.21</v>
      </c>
    </row>
    <row r="995" spans="1:6" x14ac:dyDescent="0.2">
      <c r="A995" s="3">
        <v>994</v>
      </c>
      <c r="B995" s="4" t="s">
        <v>2832</v>
      </c>
      <c r="C995" s="3" t="s">
        <v>5648</v>
      </c>
      <c r="D995" s="3">
        <v>4.74</v>
      </c>
      <c r="E995" s="3">
        <v>-4.4400000000000004</v>
      </c>
      <c r="F995" s="3">
        <v>-18.809999999999999</v>
      </c>
    </row>
    <row r="996" spans="1:6" x14ac:dyDescent="0.2">
      <c r="A996" s="3">
        <v>995</v>
      </c>
      <c r="B996" s="4" t="s">
        <v>1202</v>
      </c>
      <c r="C996" s="3" t="s">
        <v>5185</v>
      </c>
      <c r="D996" s="3">
        <v>7.59</v>
      </c>
      <c r="E996" s="3">
        <v>-1.43</v>
      </c>
      <c r="F996" s="3">
        <v>-18.920000000000002</v>
      </c>
    </row>
    <row r="997" spans="1:6" x14ac:dyDescent="0.2">
      <c r="A997" s="3">
        <v>996</v>
      </c>
      <c r="B997" s="4" t="s">
        <v>285</v>
      </c>
      <c r="C997" s="3" t="s">
        <v>6216</v>
      </c>
      <c r="D997" s="3">
        <v>12.33</v>
      </c>
      <c r="E997" s="3">
        <v>-0.64</v>
      </c>
      <c r="F997" s="3">
        <v>-18.95</v>
      </c>
    </row>
    <row r="998" spans="1:6" x14ac:dyDescent="0.2">
      <c r="A998" s="3">
        <v>997</v>
      </c>
      <c r="B998" s="4" t="s">
        <v>2420</v>
      </c>
      <c r="C998" s="3" t="s">
        <v>4944</v>
      </c>
      <c r="D998" s="3">
        <v>11.78</v>
      </c>
      <c r="E998" s="3">
        <v>-1.59</v>
      </c>
      <c r="F998" s="3">
        <v>-19.309999999999999</v>
      </c>
    </row>
    <row r="999" spans="1:6" x14ac:dyDescent="0.2">
      <c r="A999" s="3">
        <v>998</v>
      </c>
      <c r="B999" s="4" t="s">
        <v>1309</v>
      </c>
      <c r="C999" s="3" t="s">
        <v>5571</v>
      </c>
      <c r="D999" s="3">
        <v>12.9</v>
      </c>
      <c r="E999" s="3">
        <v>-2.86</v>
      </c>
      <c r="F999" s="3">
        <v>-19.440000000000001</v>
      </c>
    </row>
    <row r="1000" spans="1:6" x14ac:dyDescent="0.2">
      <c r="A1000" s="3">
        <v>999</v>
      </c>
      <c r="B1000" s="4" t="s">
        <v>984</v>
      </c>
      <c r="C1000" s="3" t="s">
        <v>5208</v>
      </c>
      <c r="D1000" s="3">
        <v>11.82</v>
      </c>
      <c r="E1000" s="3">
        <v>-2.8</v>
      </c>
      <c r="F1000" s="3">
        <v>-19.510000000000002</v>
      </c>
    </row>
    <row r="1001" spans="1:6" x14ac:dyDescent="0.2">
      <c r="A1001" s="3">
        <v>1000</v>
      </c>
      <c r="B1001" s="4" t="s">
        <v>478</v>
      </c>
      <c r="C1001" s="3" t="s">
        <v>5428</v>
      </c>
      <c r="D1001" s="3">
        <v>14.45</v>
      </c>
      <c r="E1001" s="3">
        <v>-1.7</v>
      </c>
      <c r="F1001" s="3">
        <v>-19.55</v>
      </c>
    </row>
    <row r="1002" spans="1:6" x14ac:dyDescent="0.2">
      <c r="A1002" s="3">
        <v>1001</v>
      </c>
      <c r="B1002" s="4" t="s">
        <v>301</v>
      </c>
      <c r="C1002" s="3" t="s">
        <v>5808</v>
      </c>
      <c r="D1002" s="3">
        <v>7</v>
      </c>
      <c r="E1002" s="3">
        <v>-1.96</v>
      </c>
      <c r="F1002" s="3">
        <v>-19.920000000000002</v>
      </c>
    </row>
    <row r="1003" spans="1:6" x14ac:dyDescent="0.2">
      <c r="A1003" s="3">
        <v>1002</v>
      </c>
      <c r="B1003" s="4" t="s">
        <v>398</v>
      </c>
      <c r="C1003" s="3" t="s">
        <v>4214</v>
      </c>
      <c r="D1003" s="3">
        <v>16.64</v>
      </c>
      <c r="E1003" s="3">
        <v>-0.89</v>
      </c>
      <c r="F1003" s="3">
        <v>-20.02</v>
      </c>
    </row>
    <row r="1004" spans="1:6" x14ac:dyDescent="0.2">
      <c r="A1004" s="3">
        <v>1003</v>
      </c>
      <c r="B1004" s="4" t="s">
        <v>2413</v>
      </c>
      <c r="C1004" s="3" t="s">
        <v>5113</v>
      </c>
      <c r="D1004" s="3">
        <v>6.02</v>
      </c>
      <c r="E1004" s="3">
        <v>-0.17</v>
      </c>
      <c r="F1004" s="3">
        <v>-20.04</v>
      </c>
    </row>
    <row r="1005" spans="1:6" x14ac:dyDescent="0.2">
      <c r="A1005" s="3">
        <v>1004</v>
      </c>
      <c r="B1005" s="4" t="s">
        <v>604</v>
      </c>
      <c r="C1005" s="3" t="s">
        <v>7688</v>
      </c>
      <c r="D1005" s="3">
        <v>4.4000000000000004</v>
      </c>
      <c r="E1005" s="3">
        <v>-1.57</v>
      </c>
      <c r="F1005" s="3">
        <v>-20.23</v>
      </c>
    </row>
    <row r="1006" spans="1:6" x14ac:dyDescent="0.2">
      <c r="A1006" s="3">
        <v>1005</v>
      </c>
      <c r="B1006" s="4" t="s">
        <v>1204</v>
      </c>
      <c r="C1006" s="3" t="s">
        <v>5482</v>
      </c>
      <c r="D1006" s="3">
        <v>4.08</v>
      </c>
      <c r="E1006" s="3">
        <v>-2.16</v>
      </c>
      <c r="F1006" s="3">
        <v>-20.41</v>
      </c>
    </row>
    <row r="1007" spans="1:6" x14ac:dyDescent="0.2">
      <c r="A1007" s="3">
        <v>1006</v>
      </c>
      <c r="B1007" s="4" t="s">
        <v>843</v>
      </c>
      <c r="C1007" s="3" t="s">
        <v>4401</v>
      </c>
      <c r="D1007" s="3">
        <v>44.23</v>
      </c>
      <c r="E1007" s="3">
        <v>-4.74</v>
      </c>
      <c r="F1007" s="3">
        <v>-20.55</v>
      </c>
    </row>
    <row r="1008" spans="1:6" x14ac:dyDescent="0.2">
      <c r="A1008" s="3">
        <v>1007</v>
      </c>
      <c r="B1008" s="4" t="s">
        <v>830</v>
      </c>
      <c r="C1008" s="3" t="s">
        <v>5364</v>
      </c>
      <c r="D1008" s="3">
        <v>12.88</v>
      </c>
      <c r="E1008" s="3">
        <v>-2.72</v>
      </c>
      <c r="F1008" s="3">
        <v>-20.73</v>
      </c>
    </row>
    <row r="1009" spans="1:6" x14ac:dyDescent="0.2">
      <c r="A1009" s="3">
        <v>1008</v>
      </c>
      <c r="B1009" s="4" t="s">
        <v>378</v>
      </c>
      <c r="C1009" s="3" t="s">
        <v>5075</v>
      </c>
      <c r="D1009" s="3">
        <v>12.95</v>
      </c>
      <c r="E1009" s="3">
        <v>-2.34</v>
      </c>
      <c r="F1009" s="3">
        <v>-21.12</v>
      </c>
    </row>
    <row r="1010" spans="1:6" x14ac:dyDescent="0.2">
      <c r="A1010" s="3">
        <v>1009</v>
      </c>
      <c r="B1010" s="4" t="s">
        <v>2788</v>
      </c>
      <c r="C1010" s="3" t="s">
        <v>5514</v>
      </c>
      <c r="D1010" s="3">
        <v>13.95</v>
      </c>
      <c r="E1010" s="3">
        <v>-1.76</v>
      </c>
      <c r="F1010" s="3">
        <v>-21.14</v>
      </c>
    </row>
    <row r="1011" spans="1:6" x14ac:dyDescent="0.2">
      <c r="A1011" s="3">
        <v>1010</v>
      </c>
      <c r="B1011" s="4" t="s">
        <v>7456</v>
      </c>
      <c r="C1011" s="3" t="s">
        <v>7457</v>
      </c>
      <c r="D1011" s="3">
        <v>3.55</v>
      </c>
      <c r="E1011" s="3">
        <v>-0.56000000000000005</v>
      </c>
      <c r="F1011" s="3">
        <v>-21.25</v>
      </c>
    </row>
    <row r="1012" spans="1:6" x14ac:dyDescent="0.2">
      <c r="A1012" s="3">
        <v>1011</v>
      </c>
      <c r="B1012" s="4" t="s">
        <v>193</v>
      </c>
      <c r="C1012" s="3" t="s">
        <v>4885</v>
      </c>
      <c r="D1012" s="3">
        <v>14.67</v>
      </c>
      <c r="E1012" s="3">
        <v>-3.04</v>
      </c>
      <c r="F1012" s="3">
        <v>-21.3</v>
      </c>
    </row>
    <row r="1013" spans="1:6" x14ac:dyDescent="0.2">
      <c r="A1013" s="3">
        <v>1012</v>
      </c>
      <c r="B1013" s="4" t="s">
        <v>2927</v>
      </c>
      <c r="C1013" s="3" t="s">
        <v>4692</v>
      </c>
      <c r="D1013" s="3">
        <v>3.79</v>
      </c>
      <c r="E1013" s="3">
        <v>-3.56</v>
      </c>
      <c r="F1013" s="3">
        <v>-21.6</v>
      </c>
    </row>
    <row r="1014" spans="1:6" x14ac:dyDescent="0.2">
      <c r="A1014" s="3">
        <v>1013</v>
      </c>
      <c r="B1014" s="4" t="s">
        <v>2176</v>
      </c>
      <c r="C1014" s="3" t="s">
        <v>5692</v>
      </c>
      <c r="D1014" s="3">
        <v>10.29</v>
      </c>
      <c r="E1014" s="3">
        <v>-1.53</v>
      </c>
      <c r="F1014" s="3">
        <v>-21.66</v>
      </c>
    </row>
    <row r="1015" spans="1:6" x14ac:dyDescent="0.2">
      <c r="A1015" s="3">
        <v>1014</v>
      </c>
      <c r="B1015" s="4" t="s">
        <v>2910</v>
      </c>
      <c r="C1015" s="3" t="s">
        <v>7653</v>
      </c>
      <c r="D1015" s="3">
        <v>8.23</v>
      </c>
      <c r="E1015" s="3">
        <v>-0.96</v>
      </c>
      <c r="F1015" s="3">
        <v>-21.71</v>
      </c>
    </row>
    <row r="1016" spans="1:6" x14ac:dyDescent="0.2">
      <c r="A1016" s="3">
        <v>1015</v>
      </c>
      <c r="B1016" s="4" t="s">
        <v>2334</v>
      </c>
      <c r="C1016" s="3" t="s">
        <v>5996</v>
      </c>
      <c r="D1016" s="3">
        <v>6.58</v>
      </c>
      <c r="E1016" s="3">
        <v>-1.5</v>
      </c>
      <c r="F1016" s="3">
        <v>-21.71</v>
      </c>
    </row>
    <row r="1017" spans="1:6" x14ac:dyDescent="0.2">
      <c r="A1017" s="3">
        <v>1016</v>
      </c>
      <c r="B1017" s="4" t="s">
        <v>4863</v>
      </c>
      <c r="C1017" s="3" t="s">
        <v>4864</v>
      </c>
      <c r="D1017" s="3">
        <v>7.83</v>
      </c>
      <c r="E1017" s="3">
        <v>-1.39</v>
      </c>
      <c r="F1017" s="3">
        <v>-21.75</v>
      </c>
    </row>
    <row r="1018" spans="1:6" x14ac:dyDescent="0.2">
      <c r="A1018" s="3">
        <v>1017</v>
      </c>
      <c r="B1018" s="4" t="s">
        <v>1758</v>
      </c>
      <c r="C1018" s="3" t="s">
        <v>4378</v>
      </c>
      <c r="D1018" s="3">
        <v>6.58</v>
      </c>
      <c r="E1018" s="3">
        <v>-0.6</v>
      </c>
      <c r="F1018" s="3">
        <v>-21.79</v>
      </c>
    </row>
    <row r="1019" spans="1:6" x14ac:dyDescent="0.2">
      <c r="A1019" s="3">
        <v>1018</v>
      </c>
      <c r="B1019" s="4" t="s">
        <v>1965</v>
      </c>
      <c r="C1019" s="3" t="s">
        <v>5247</v>
      </c>
      <c r="D1019" s="3">
        <v>5.53</v>
      </c>
      <c r="E1019" s="3">
        <v>-1.43</v>
      </c>
      <c r="F1019" s="3">
        <v>-21.81</v>
      </c>
    </row>
    <row r="1020" spans="1:6" x14ac:dyDescent="0.2">
      <c r="A1020" s="3">
        <v>1019</v>
      </c>
      <c r="B1020" s="4" t="s">
        <v>1011</v>
      </c>
      <c r="C1020" s="3" t="s">
        <v>5582</v>
      </c>
      <c r="D1020" s="3">
        <v>9.36</v>
      </c>
      <c r="E1020" s="3">
        <v>-1.99</v>
      </c>
      <c r="F1020" s="3">
        <v>-21.88</v>
      </c>
    </row>
    <row r="1021" spans="1:6" x14ac:dyDescent="0.2">
      <c r="A1021" s="3">
        <v>1020</v>
      </c>
      <c r="B1021" s="4" t="s">
        <v>4640</v>
      </c>
      <c r="C1021" s="3" t="s">
        <v>7696</v>
      </c>
      <c r="D1021" s="3">
        <v>6.88</v>
      </c>
      <c r="E1021" s="3">
        <v>0.28999999999999998</v>
      </c>
      <c r="F1021" s="3">
        <v>-21.9</v>
      </c>
    </row>
    <row r="1022" spans="1:6" x14ac:dyDescent="0.2">
      <c r="A1022" s="3">
        <v>1021</v>
      </c>
      <c r="B1022" s="4" t="s">
        <v>1970</v>
      </c>
      <c r="C1022" s="3" t="s">
        <v>5562</v>
      </c>
      <c r="D1022" s="3">
        <v>3.46</v>
      </c>
      <c r="E1022" s="3">
        <v>-2.2599999999999998</v>
      </c>
      <c r="F1022" s="3">
        <v>-22.23</v>
      </c>
    </row>
    <row r="1023" spans="1:6" x14ac:dyDescent="0.2">
      <c r="A1023" s="3">
        <v>1022</v>
      </c>
      <c r="B1023" s="4" t="s">
        <v>2369</v>
      </c>
      <c r="C1023" s="3" t="s">
        <v>6164</v>
      </c>
      <c r="D1023" s="3">
        <v>5.07</v>
      </c>
      <c r="E1023" s="3">
        <v>-0.39</v>
      </c>
      <c r="F1023" s="3">
        <v>-22.25</v>
      </c>
    </row>
    <row r="1024" spans="1:6" x14ac:dyDescent="0.2">
      <c r="A1024" s="3">
        <v>1023</v>
      </c>
      <c r="B1024" s="4" t="s">
        <v>2777</v>
      </c>
      <c r="C1024" s="3" t="s">
        <v>4777</v>
      </c>
      <c r="D1024" s="3">
        <v>6.91</v>
      </c>
      <c r="E1024" s="3">
        <v>-1.1399999999999999</v>
      </c>
      <c r="F1024" s="3">
        <v>-22.27</v>
      </c>
    </row>
    <row r="1025" spans="1:6" x14ac:dyDescent="0.2">
      <c r="A1025" s="3">
        <v>1024</v>
      </c>
      <c r="B1025" s="4" t="s">
        <v>400</v>
      </c>
      <c r="C1025" s="3" t="s">
        <v>5649</v>
      </c>
      <c r="D1025" s="3">
        <v>5.17</v>
      </c>
      <c r="E1025" s="3">
        <v>-2.82</v>
      </c>
      <c r="F1025" s="3">
        <v>-22.41</v>
      </c>
    </row>
    <row r="1026" spans="1:6" x14ac:dyDescent="0.2">
      <c r="A1026" s="3">
        <v>1025</v>
      </c>
      <c r="B1026" s="4" t="s">
        <v>5107</v>
      </c>
      <c r="C1026" s="3" t="s">
        <v>5108</v>
      </c>
      <c r="D1026" s="3">
        <v>5.93</v>
      </c>
      <c r="E1026" s="3">
        <v>-2.95</v>
      </c>
      <c r="F1026" s="3">
        <v>-22.51</v>
      </c>
    </row>
    <row r="1027" spans="1:6" x14ac:dyDescent="0.2">
      <c r="A1027" s="3">
        <v>1026</v>
      </c>
      <c r="B1027" s="4" t="s">
        <v>1294</v>
      </c>
      <c r="C1027" s="3" t="s">
        <v>6351</v>
      </c>
      <c r="D1027" s="3">
        <v>27.61</v>
      </c>
      <c r="E1027" s="3">
        <v>-0.79</v>
      </c>
      <c r="F1027" s="3">
        <v>-22.57</v>
      </c>
    </row>
    <row r="1028" spans="1:6" x14ac:dyDescent="0.2">
      <c r="A1028" s="3">
        <v>1027</v>
      </c>
      <c r="B1028" s="4" t="s">
        <v>2807</v>
      </c>
      <c r="C1028" s="3" t="s">
        <v>6831</v>
      </c>
      <c r="D1028" s="3">
        <v>25.45</v>
      </c>
      <c r="E1028" s="3">
        <v>-0.47</v>
      </c>
      <c r="F1028" s="3">
        <v>-22.62</v>
      </c>
    </row>
    <row r="1029" spans="1:6" x14ac:dyDescent="0.2">
      <c r="A1029" s="3">
        <v>1028</v>
      </c>
      <c r="B1029" s="4" t="s">
        <v>1648</v>
      </c>
      <c r="C1029" s="3" t="s">
        <v>4815</v>
      </c>
      <c r="D1029" s="3">
        <v>8.36</v>
      </c>
      <c r="E1029" s="3">
        <v>0.84</v>
      </c>
      <c r="F1029" s="3">
        <v>-22.68</v>
      </c>
    </row>
    <row r="1030" spans="1:6" x14ac:dyDescent="0.2">
      <c r="A1030" s="3">
        <v>1029</v>
      </c>
      <c r="B1030" s="4" t="s">
        <v>2166</v>
      </c>
      <c r="C1030" s="3" t="s">
        <v>4987</v>
      </c>
      <c r="D1030" s="3">
        <v>9.19</v>
      </c>
      <c r="E1030" s="3">
        <v>-2.5499999999999998</v>
      </c>
      <c r="F1030" s="3">
        <v>-22.91</v>
      </c>
    </row>
    <row r="1031" spans="1:6" x14ac:dyDescent="0.2">
      <c r="A1031" s="3">
        <v>1030</v>
      </c>
      <c r="B1031" s="4" t="s">
        <v>464</v>
      </c>
      <c r="C1031" s="3" t="s">
        <v>7705</v>
      </c>
      <c r="D1031" s="3">
        <v>8.26</v>
      </c>
      <c r="E1031" s="3">
        <v>0.85</v>
      </c>
      <c r="F1031" s="3">
        <v>-22.92</v>
      </c>
    </row>
    <row r="1032" spans="1:6" x14ac:dyDescent="0.2">
      <c r="A1032" s="3">
        <v>1031</v>
      </c>
      <c r="B1032" s="4" t="s">
        <v>1980</v>
      </c>
      <c r="C1032" s="3" t="s">
        <v>5263</v>
      </c>
      <c r="D1032" s="3">
        <v>24.06</v>
      </c>
      <c r="E1032" s="3">
        <v>1.78</v>
      </c>
      <c r="F1032" s="3">
        <v>-23.04</v>
      </c>
    </row>
    <row r="1033" spans="1:6" x14ac:dyDescent="0.2">
      <c r="A1033" s="3">
        <v>1032</v>
      </c>
      <c r="B1033" s="4" t="s">
        <v>2381</v>
      </c>
      <c r="C1033" s="3" t="s">
        <v>4751</v>
      </c>
      <c r="D1033" s="3">
        <v>8.8000000000000007</v>
      </c>
      <c r="E1033" s="3">
        <v>-2.2200000000000002</v>
      </c>
      <c r="F1033" s="3">
        <v>-23.23</v>
      </c>
    </row>
    <row r="1034" spans="1:6" x14ac:dyDescent="0.2">
      <c r="A1034" s="3">
        <v>1033</v>
      </c>
      <c r="B1034" s="4" t="s">
        <v>2947</v>
      </c>
      <c r="C1034" s="3" t="s">
        <v>5769</v>
      </c>
      <c r="D1034" s="3">
        <v>69.540000000000006</v>
      </c>
      <c r="E1034" s="3">
        <v>-1.64</v>
      </c>
      <c r="F1034" s="3">
        <v>-23.4</v>
      </c>
    </row>
    <row r="1035" spans="1:6" x14ac:dyDescent="0.2">
      <c r="A1035" s="3">
        <v>1034</v>
      </c>
      <c r="B1035" s="4" t="s">
        <v>3140</v>
      </c>
      <c r="C1035" s="3" t="s">
        <v>4489</v>
      </c>
      <c r="D1035" s="3">
        <v>19.7</v>
      </c>
      <c r="E1035" s="3">
        <v>-3.1</v>
      </c>
      <c r="F1035" s="3">
        <v>-23.44</v>
      </c>
    </row>
    <row r="1036" spans="1:6" x14ac:dyDescent="0.2">
      <c r="A1036" s="3">
        <v>1035</v>
      </c>
      <c r="B1036" s="4" t="s">
        <v>2604</v>
      </c>
      <c r="C1036" s="3" t="s">
        <v>4674</v>
      </c>
      <c r="D1036" s="3">
        <v>3.97</v>
      </c>
      <c r="E1036" s="3">
        <v>-1</v>
      </c>
      <c r="F1036" s="3">
        <v>-23.53</v>
      </c>
    </row>
    <row r="1037" spans="1:6" x14ac:dyDescent="0.2">
      <c r="A1037" s="3">
        <v>1036</v>
      </c>
      <c r="B1037" s="4" t="s">
        <v>4972</v>
      </c>
      <c r="C1037" s="3" t="s">
        <v>4973</v>
      </c>
      <c r="D1037" s="3">
        <v>2.5499999999999998</v>
      </c>
      <c r="E1037" s="3">
        <v>-1.1599999999999999</v>
      </c>
      <c r="F1037" s="3">
        <v>-23.56</v>
      </c>
    </row>
    <row r="1038" spans="1:6" x14ac:dyDescent="0.2">
      <c r="A1038" s="3">
        <v>1037</v>
      </c>
      <c r="B1038" s="4" t="s">
        <v>1880</v>
      </c>
      <c r="C1038" s="3" t="s">
        <v>5524</v>
      </c>
      <c r="D1038" s="3">
        <v>3.83</v>
      </c>
      <c r="E1038" s="3">
        <v>0.52</v>
      </c>
      <c r="F1038" s="3">
        <v>-23.6</v>
      </c>
    </row>
    <row r="1039" spans="1:6" x14ac:dyDescent="0.2">
      <c r="A1039" s="3">
        <v>1038</v>
      </c>
      <c r="B1039" s="4" t="s">
        <v>2002</v>
      </c>
      <c r="C1039" s="3" t="s">
        <v>5578</v>
      </c>
      <c r="D1039" s="3">
        <v>3.75</v>
      </c>
      <c r="E1039" s="3">
        <v>-3.1</v>
      </c>
      <c r="F1039" s="3">
        <v>-23.68</v>
      </c>
    </row>
    <row r="1040" spans="1:6" x14ac:dyDescent="0.2">
      <c r="A1040" s="3">
        <v>1039</v>
      </c>
      <c r="B1040" s="4" t="s">
        <v>2067</v>
      </c>
      <c r="C1040" s="3" t="s">
        <v>4682</v>
      </c>
      <c r="D1040" s="3">
        <v>3.53</v>
      </c>
      <c r="E1040" s="3">
        <v>-1.1200000000000001</v>
      </c>
      <c r="F1040" s="3">
        <v>-23.71</v>
      </c>
    </row>
    <row r="1041" spans="1:6" x14ac:dyDescent="0.2">
      <c r="A1041" s="3">
        <v>1040</v>
      </c>
      <c r="B1041" s="4" t="s">
        <v>4888</v>
      </c>
      <c r="C1041" s="3" t="s">
        <v>4889</v>
      </c>
      <c r="D1041" s="3">
        <v>59.51</v>
      </c>
      <c r="E1041" s="3">
        <v>0.17</v>
      </c>
      <c r="F1041" s="3">
        <v>-23.89</v>
      </c>
    </row>
    <row r="1042" spans="1:6" x14ac:dyDescent="0.2">
      <c r="A1042" s="3">
        <v>1041</v>
      </c>
      <c r="B1042" s="4" t="s">
        <v>1105</v>
      </c>
      <c r="C1042" s="3" t="s">
        <v>5172</v>
      </c>
      <c r="D1042" s="3">
        <v>10.119999999999999</v>
      </c>
      <c r="E1042" s="3">
        <v>-0.49</v>
      </c>
      <c r="F1042" s="3">
        <v>-23.99</v>
      </c>
    </row>
    <row r="1043" spans="1:6" x14ac:dyDescent="0.2">
      <c r="A1043" s="3">
        <v>1042</v>
      </c>
      <c r="B1043" s="4" t="s">
        <v>1230</v>
      </c>
      <c r="C1043" s="3" t="s">
        <v>6329</v>
      </c>
      <c r="D1043" s="3">
        <v>24.06</v>
      </c>
      <c r="E1043" s="3">
        <v>-1.8</v>
      </c>
      <c r="F1043" s="3">
        <v>-24</v>
      </c>
    </row>
    <row r="1044" spans="1:6" x14ac:dyDescent="0.2">
      <c r="A1044" s="3">
        <v>1043</v>
      </c>
      <c r="B1044" s="4" t="s">
        <v>868</v>
      </c>
      <c r="C1044" s="3" t="s">
        <v>5747</v>
      </c>
      <c r="D1044" s="3">
        <v>10.47</v>
      </c>
      <c r="E1044" s="3">
        <v>-0.76</v>
      </c>
      <c r="F1044" s="3">
        <v>-24.09</v>
      </c>
    </row>
    <row r="1045" spans="1:6" x14ac:dyDescent="0.2">
      <c r="A1045" s="3">
        <v>1044</v>
      </c>
      <c r="B1045" s="4" t="s">
        <v>2992</v>
      </c>
      <c r="C1045" s="3" t="s">
        <v>6175</v>
      </c>
      <c r="D1045" s="3">
        <v>18.84</v>
      </c>
      <c r="E1045" s="3">
        <v>-2.23</v>
      </c>
      <c r="F1045" s="3">
        <v>-24.4</v>
      </c>
    </row>
    <row r="1046" spans="1:6" x14ac:dyDescent="0.2">
      <c r="A1046" s="3">
        <v>1045</v>
      </c>
      <c r="B1046" s="4" t="s">
        <v>3170</v>
      </c>
      <c r="C1046" s="3" t="s">
        <v>5287</v>
      </c>
      <c r="D1046" s="3">
        <v>14.25</v>
      </c>
      <c r="E1046" s="3">
        <v>-1.93</v>
      </c>
      <c r="F1046" s="3">
        <v>-24.6</v>
      </c>
    </row>
    <row r="1047" spans="1:6" x14ac:dyDescent="0.2">
      <c r="A1047" s="3">
        <v>1046</v>
      </c>
      <c r="B1047" s="4" t="s">
        <v>1328</v>
      </c>
      <c r="C1047" s="3" t="s">
        <v>4484</v>
      </c>
      <c r="D1047" s="3">
        <v>11.26</v>
      </c>
      <c r="E1047" s="3">
        <v>-0.88</v>
      </c>
      <c r="F1047" s="3">
        <v>-25.1</v>
      </c>
    </row>
    <row r="1048" spans="1:6" x14ac:dyDescent="0.2">
      <c r="A1048" s="3">
        <v>1047</v>
      </c>
      <c r="B1048" s="4" t="s">
        <v>2295</v>
      </c>
      <c r="C1048" s="3" t="s">
        <v>4068</v>
      </c>
      <c r="D1048" s="3">
        <v>11.49</v>
      </c>
      <c r="E1048" s="3">
        <v>-2.87</v>
      </c>
      <c r="F1048" s="3">
        <v>-25.2</v>
      </c>
    </row>
    <row r="1049" spans="1:6" x14ac:dyDescent="0.2">
      <c r="A1049" s="3">
        <v>1048</v>
      </c>
      <c r="B1049" s="4" t="s">
        <v>2121</v>
      </c>
      <c r="C1049" s="3" t="s">
        <v>5722</v>
      </c>
      <c r="D1049" s="3">
        <v>55.81</v>
      </c>
      <c r="E1049" s="3">
        <v>0.41</v>
      </c>
      <c r="F1049" s="3">
        <v>-25.22</v>
      </c>
    </row>
    <row r="1050" spans="1:6" x14ac:dyDescent="0.2">
      <c r="A1050" s="3">
        <v>1049</v>
      </c>
      <c r="B1050" s="4" t="s">
        <v>1569</v>
      </c>
      <c r="C1050" s="3" t="s">
        <v>3525</v>
      </c>
      <c r="D1050" s="3">
        <v>6.56</v>
      </c>
      <c r="E1050" s="3">
        <v>-1.94</v>
      </c>
      <c r="F1050" s="3">
        <v>-25.28</v>
      </c>
    </row>
    <row r="1051" spans="1:6" x14ac:dyDescent="0.2">
      <c r="A1051" s="3">
        <v>1050</v>
      </c>
      <c r="B1051" s="4" t="s">
        <v>2031</v>
      </c>
      <c r="C1051" s="3" t="s">
        <v>5186</v>
      </c>
      <c r="D1051" s="3">
        <v>8.94</v>
      </c>
      <c r="E1051" s="3">
        <v>-2.08</v>
      </c>
      <c r="F1051" s="3">
        <v>-25.49</v>
      </c>
    </row>
    <row r="1052" spans="1:6" x14ac:dyDescent="0.2">
      <c r="A1052" s="3">
        <v>1051</v>
      </c>
      <c r="B1052" s="4" t="s">
        <v>3384</v>
      </c>
      <c r="C1052" s="3" t="s">
        <v>5231</v>
      </c>
      <c r="D1052" s="3">
        <v>7.5</v>
      </c>
      <c r="E1052" s="3">
        <v>0.54</v>
      </c>
      <c r="F1052" s="3">
        <v>-25.57</v>
      </c>
    </row>
    <row r="1053" spans="1:6" x14ac:dyDescent="0.2">
      <c r="A1053" s="3">
        <v>1052</v>
      </c>
      <c r="B1053" s="4" t="s">
        <v>1463</v>
      </c>
      <c r="C1053" s="3" t="s">
        <v>5005</v>
      </c>
      <c r="D1053" s="3">
        <v>34.619999999999997</v>
      </c>
      <c r="E1053" s="3">
        <v>-3</v>
      </c>
      <c r="F1053" s="3">
        <v>-25.61</v>
      </c>
    </row>
    <row r="1054" spans="1:6" x14ac:dyDescent="0.2">
      <c r="A1054" s="3">
        <v>1053</v>
      </c>
      <c r="B1054" s="4" t="s">
        <v>2375</v>
      </c>
      <c r="C1054" s="3" t="s">
        <v>5161</v>
      </c>
      <c r="D1054" s="3">
        <v>5.39</v>
      </c>
      <c r="E1054" s="3">
        <v>-1.82</v>
      </c>
      <c r="F1054" s="3">
        <v>-25.77</v>
      </c>
    </row>
    <row r="1055" spans="1:6" x14ac:dyDescent="0.2">
      <c r="A1055" s="3">
        <v>1054</v>
      </c>
      <c r="B1055" s="4" t="s">
        <v>647</v>
      </c>
      <c r="C1055" s="3" t="s">
        <v>4147</v>
      </c>
      <c r="D1055" s="3">
        <v>10.89</v>
      </c>
      <c r="E1055" s="3">
        <v>-1.18</v>
      </c>
      <c r="F1055" s="3">
        <v>-25.97</v>
      </c>
    </row>
    <row r="1056" spans="1:6" x14ac:dyDescent="0.2">
      <c r="A1056" s="3">
        <v>1055</v>
      </c>
      <c r="B1056" s="4" t="s">
        <v>2613</v>
      </c>
      <c r="C1056" s="3" t="s">
        <v>5212</v>
      </c>
      <c r="D1056" s="3">
        <v>7.42</v>
      </c>
      <c r="E1056" s="3">
        <v>-3.01</v>
      </c>
      <c r="F1056" s="3">
        <v>-26.17</v>
      </c>
    </row>
    <row r="1057" spans="1:6" x14ac:dyDescent="0.2">
      <c r="A1057" s="3">
        <v>1056</v>
      </c>
      <c r="B1057" s="4" t="s">
        <v>451</v>
      </c>
      <c r="C1057" s="3" t="s">
        <v>5019</v>
      </c>
      <c r="D1057" s="3">
        <v>32.18</v>
      </c>
      <c r="E1057" s="3">
        <v>-1.83</v>
      </c>
      <c r="F1057" s="3">
        <v>-26.38</v>
      </c>
    </row>
    <row r="1058" spans="1:6" x14ac:dyDescent="0.2">
      <c r="A1058" s="3">
        <v>1057</v>
      </c>
      <c r="B1058" s="4" t="s">
        <v>2320</v>
      </c>
      <c r="C1058" s="3" t="s">
        <v>4105</v>
      </c>
      <c r="D1058" s="3">
        <v>20.350000000000001</v>
      </c>
      <c r="E1058" s="3">
        <v>-2.16</v>
      </c>
      <c r="F1058" s="3">
        <v>-26.59</v>
      </c>
    </row>
    <row r="1059" spans="1:6" x14ac:dyDescent="0.2">
      <c r="A1059" s="3">
        <v>1058</v>
      </c>
      <c r="B1059" s="4" t="s">
        <v>1242</v>
      </c>
      <c r="C1059" s="3" t="s">
        <v>6881</v>
      </c>
      <c r="D1059" s="3">
        <v>56.52</v>
      </c>
      <c r="E1059" s="3">
        <v>-1.48</v>
      </c>
      <c r="F1059" s="3">
        <v>-26.6</v>
      </c>
    </row>
    <row r="1060" spans="1:6" x14ac:dyDescent="0.2">
      <c r="A1060" s="3">
        <v>1059</v>
      </c>
      <c r="B1060" s="4" t="s">
        <v>3043</v>
      </c>
      <c r="C1060" s="3" t="s">
        <v>5085</v>
      </c>
      <c r="D1060" s="3">
        <v>4.0999999999999996</v>
      </c>
      <c r="E1060" s="3">
        <v>-1.91</v>
      </c>
      <c r="F1060" s="3">
        <v>-26.76</v>
      </c>
    </row>
    <row r="1061" spans="1:6" x14ac:dyDescent="0.2">
      <c r="A1061" s="3">
        <v>1060</v>
      </c>
      <c r="B1061" s="4" t="s">
        <v>284</v>
      </c>
      <c r="C1061" s="3" t="s">
        <v>4059</v>
      </c>
      <c r="D1061" s="3">
        <v>15.81</v>
      </c>
      <c r="E1061" s="3">
        <v>-1.86</v>
      </c>
      <c r="F1061" s="3">
        <v>-26.83</v>
      </c>
    </row>
    <row r="1062" spans="1:6" x14ac:dyDescent="0.2">
      <c r="A1062" s="3">
        <v>1061</v>
      </c>
      <c r="B1062" s="4" t="s">
        <v>2024</v>
      </c>
      <c r="C1062" s="3" t="s">
        <v>5773</v>
      </c>
      <c r="D1062" s="3">
        <v>6.7</v>
      </c>
      <c r="E1062" s="3">
        <v>-2.62</v>
      </c>
      <c r="F1062" s="3">
        <v>-27.01</v>
      </c>
    </row>
    <row r="1063" spans="1:6" x14ac:dyDescent="0.2">
      <c r="A1063" s="3">
        <v>1062</v>
      </c>
      <c r="B1063" s="4" t="s">
        <v>1331</v>
      </c>
      <c r="C1063" s="3" t="s">
        <v>5937</v>
      </c>
      <c r="D1063" s="3">
        <v>20.53</v>
      </c>
      <c r="E1063" s="3">
        <v>-4.51</v>
      </c>
      <c r="F1063" s="3">
        <v>-27.19</v>
      </c>
    </row>
    <row r="1064" spans="1:6" x14ac:dyDescent="0.2">
      <c r="A1064" s="3">
        <v>1063</v>
      </c>
      <c r="B1064" s="4" t="s">
        <v>2741</v>
      </c>
      <c r="C1064" s="3" t="s">
        <v>5154</v>
      </c>
      <c r="D1064" s="3">
        <v>6.99</v>
      </c>
      <c r="E1064" s="3">
        <v>-2.65</v>
      </c>
      <c r="F1064" s="3">
        <v>-27.45</v>
      </c>
    </row>
    <row r="1065" spans="1:6" x14ac:dyDescent="0.2">
      <c r="A1065" s="3">
        <v>1064</v>
      </c>
      <c r="B1065" s="4" t="s">
        <v>2438</v>
      </c>
      <c r="C1065" s="3" t="s">
        <v>4779</v>
      </c>
      <c r="D1065" s="3">
        <v>9.9499999999999993</v>
      </c>
      <c r="E1065" s="3">
        <v>-2.83</v>
      </c>
      <c r="F1065" s="3">
        <v>-28.04</v>
      </c>
    </row>
    <row r="1066" spans="1:6" x14ac:dyDescent="0.2">
      <c r="A1066" s="3">
        <v>1065</v>
      </c>
      <c r="B1066" s="4" t="s">
        <v>1365</v>
      </c>
      <c r="C1066" s="3" t="s">
        <v>4905</v>
      </c>
      <c r="D1066" s="3">
        <v>5.91</v>
      </c>
      <c r="E1066" s="3">
        <v>-1.5</v>
      </c>
      <c r="F1066" s="3">
        <v>-28.51</v>
      </c>
    </row>
    <row r="1067" spans="1:6" x14ac:dyDescent="0.2">
      <c r="A1067" s="3">
        <v>1066</v>
      </c>
      <c r="B1067" s="4" t="s">
        <v>969</v>
      </c>
      <c r="C1067" s="3" t="s">
        <v>4299</v>
      </c>
      <c r="D1067" s="3">
        <v>12.5</v>
      </c>
      <c r="E1067" s="3">
        <v>-3.55</v>
      </c>
      <c r="F1067" s="3">
        <v>-28.62</v>
      </c>
    </row>
    <row r="1068" spans="1:6" x14ac:dyDescent="0.2">
      <c r="A1068" s="3">
        <v>1067</v>
      </c>
      <c r="B1068" s="4" t="s">
        <v>6632</v>
      </c>
      <c r="C1068" s="3" t="s">
        <v>6633</v>
      </c>
      <c r="D1068" s="3">
        <v>5.64</v>
      </c>
      <c r="E1068" s="3">
        <v>-1.23</v>
      </c>
      <c r="F1068" s="3">
        <v>-28.77</v>
      </c>
    </row>
    <row r="1069" spans="1:6" x14ac:dyDescent="0.2">
      <c r="A1069" s="3">
        <v>1068</v>
      </c>
      <c r="B1069" s="4" t="s">
        <v>2077</v>
      </c>
      <c r="C1069" s="3" t="s">
        <v>5153</v>
      </c>
      <c r="D1069" s="3">
        <v>4.2699999999999996</v>
      </c>
      <c r="E1069" s="3">
        <v>-4.26</v>
      </c>
      <c r="F1069" s="3">
        <v>-29.28</v>
      </c>
    </row>
    <row r="1070" spans="1:6" x14ac:dyDescent="0.2">
      <c r="A1070" s="3">
        <v>1069</v>
      </c>
      <c r="B1070" s="4" t="s">
        <v>2099</v>
      </c>
      <c r="C1070" s="3" t="s">
        <v>4514</v>
      </c>
      <c r="D1070" s="3">
        <v>31.24</v>
      </c>
      <c r="E1070" s="3">
        <v>-1.45</v>
      </c>
      <c r="F1070" s="3">
        <v>-29.31</v>
      </c>
    </row>
    <row r="1071" spans="1:6" x14ac:dyDescent="0.2">
      <c r="A1071" s="3">
        <v>1070</v>
      </c>
      <c r="B1071" s="4" t="s">
        <v>1236</v>
      </c>
      <c r="C1071" s="3" t="s">
        <v>5296</v>
      </c>
      <c r="D1071" s="3">
        <v>3.6</v>
      </c>
      <c r="E1071" s="3">
        <v>-5.76</v>
      </c>
      <c r="F1071" s="3">
        <v>-29.34</v>
      </c>
    </row>
    <row r="1072" spans="1:6" x14ac:dyDescent="0.2">
      <c r="A1072" s="3">
        <v>1071</v>
      </c>
      <c r="B1072" s="4" t="s">
        <v>2255</v>
      </c>
      <c r="C1072" s="3" t="s">
        <v>4998</v>
      </c>
      <c r="D1072" s="3">
        <v>7.95</v>
      </c>
      <c r="E1072" s="3">
        <v>-1.85</v>
      </c>
      <c r="F1072" s="3">
        <v>-29.42</v>
      </c>
    </row>
    <row r="1073" spans="1:6" x14ac:dyDescent="0.2">
      <c r="A1073" s="3">
        <v>1072</v>
      </c>
      <c r="B1073" s="4" t="s">
        <v>1652</v>
      </c>
      <c r="C1073" s="3" t="s">
        <v>6421</v>
      </c>
      <c r="D1073" s="3">
        <v>4.74</v>
      </c>
      <c r="E1073" s="3">
        <v>-0.63</v>
      </c>
      <c r="F1073" s="3">
        <v>-29.53</v>
      </c>
    </row>
    <row r="1074" spans="1:6" x14ac:dyDescent="0.2">
      <c r="A1074" s="3">
        <v>1073</v>
      </c>
      <c r="B1074" s="4" t="s">
        <v>391</v>
      </c>
      <c r="C1074" s="3" t="s">
        <v>4730</v>
      </c>
      <c r="D1074" s="3">
        <v>8.25</v>
      </c>
      <c r="E1074" s="3">
        <v>-0.24</v>
      </c>
      <c r="F1074" s="3">
        <v>-29.74</v>
      </c>
    </row>
    <row r="1075" spans="1:6" x14ac:dyDescent="0.2">
      <c r="A1075" s="3">
        <v>1074</v>
      </c>
      <c r="B1075" s="4" t="s">
        <v>2118</v>
      </c>
      <c r="C1075" s="3" t="s">
        <v>5464</v>
      </c>
      <c r="D1075" s="3">
        <v>11.65</v>
      </c>
      <c r="E1075" s="3">
        <v>-2.02</v>
      </c>
      <c r="F1075" s="3">
        <v>-29.82</v>
      </c>
    </row>
    <row r="1076" spans="1:6" x14ac:dyDescent="0.2">
      <c r="A1076" s="3">
        <v>1075</v>
      </c>
      <c r="B1076" s="4" t="s">
        <v>711</v>
      </c>
      <c r="C1076" s="3" t="s">
        <v>5612</v>
      </c>
      <c r="D1076" s="3">
        <v>16.66</v>
      </c>
      <c r="E1076" s="3">
        <v>-2.69</v>
      </c>
      <c r="F1076" s="3">
        <v>-29.91</v>
      </c>
    </row>
    <row r="1077" spans="1:6" x14ac:dyDescent="0.2">
      <c r="A1077" s="3">
        <v>1076</v>
      </c>
      <c r="B1077" s="4" t="s">
        <v>2855</v>
      </c>
      <c r="C1077" s="3" t="s">
        <v>4534</v>
      </c>
      <c r="D1077" s="3">
        <v>4.3</v>
      </c>
      <c r="E1077" s="3">
        <v>-2.0499999999999998</v>
      </c>
      <c r="F1077" s="3">
        <v>-29.99</v>
      </c>
    </row>
    <row r="1078" spans="1:6" x14ac:dyDescent="0.2">
      <c r="A1078" s="3">
        <v>1077</v>
      </c>
      <c r="B1078" s="4" t="s">
        <v>308</v>
      </c>
      <c r="C1078" s="3" t="s">
        <v>5390</v>
      </c>
      <c r="D1078" s="3">
        <v>17.420000000000002</v>
      </c>
      <c r="E1078" s="3">
        <v>-2.9</v>
      </c>
      <c r="F1078" s="3">
        <v>-30.07</v>
      </c>
    </row>
    <row r="1079" spans="1:6" x14ac:dyDescent="0.2">
      <c r="A1079" s="3">
        <v>1078</v>
      </c>
      <c r="B1079" s="4" t="s">
        <v>1175</v>
      </c>
      <c r="C1079" s="3" t="s">
        <v>5338</v>
      </c>
      <c r="D1079" s="3">
        <v>15.37</v>
      </c>
      <c r="E1079" s="3">
        <v>-1.91</v>
      </c>
      <c r="F1079" s="3">
        <v>-30.32</v>
      </c>
    </row>
    <row r="1080" spans="1:6" x14ac:dyDescent="0.2">
      <c r="A1080" s="3">
        <v>1079</v>
      </c>
      <c r="B1080" s="4" t="s">
        <v>1383</v>
      </c>
      <c r="C1080" s="3" t="s">
        <v>4565</v>
      </c>
      <c r="D1080" s="3">
        <v>8.1300000000000008</v>
      </c>
      <c r="E1080" s="3">
        <v>-0.25</v>
      </c>
      <c r="F1080" s="3">
        <v>-30.5</v>
      </c>
    </row>
    <row r="1081" spans="1:6" x14ac:dyDescent="0.2">
      <c r="A1081" s="3">
        <v>1080</v>
      </c>
      <c r="B1081" s="4" t="s">
        <v>1478</v>
      </c>
      <c r="C1081" s="3" t="s">
        <v>7694</v>
      </c>
      <c r="D1081" s="3">
        <v>17.2</v>
      </c>
      <c r="E1081" s="3">
        <v>0.06</v>
      </c>
      <c r="F1081" s="3">
        <v>-30.56</v>
      </c>
    </row>
    <row r="1082" spans="1:6" x14ac:dyDescent="0.2">
      <c r="A1082" s="3">
        <v>1081</v>
      </c>
      <c r="B1082" s="4" t="s">
        <v>1821</v>
      </c>
      <c r="C1082" s="3" t="s">
        <v>5637</v>
      </c>
      <c r="D1082" s="3">
        <v>40.24</v>
      </c>
      <c r="E1082" s="3">
        <v>-0.81</v>
      </c>
      <c r="F1082" s="3">
        <v>-30.57</v>
      </c>
    </row>
    <row r="1083" spans="1:6" x14ac:dyDescent="0.2">
      <c r="A1083" s="3">
        <v>1082</v>
      </c>
      <c r="B1083" s="4" t="s">
        <v>1333</v>
      </c>
      <c r="C1083" s="3" t="s">
        <v>4762</v>
      </c>
      <c r="D1083" s="3">
        <v>13.12</v>
      </c>
      <c r="E1083" s="3">
        <v>-2.09</v>
      </c>
      <c r="F1083" s="3">
        <v>-30.61</v>
      </c>
    </row>
    <row r="1084" spans="1:6" x14ac:dyDescent="0.2">
      <c r="A1084" s="3">
        <v>1083</v>
      </c>
      <c r="B1084" s="4" t="s">
        <v>4382</v>
      </c>
      <c r="C1084" s="3" t="s">
        <v>4383</v>
      </c>
      <c r="D1084" s="3">
        <v>2.5299999999999998</v>
      </c>
      <c r="E1084" s="3">
        <v>-2.69</v>
      </c>
      <c r="F1084" s="3">
        <v>-30.62</v>
      </c>
    </row>
    <row r="1085" spans="1:6" x14ac:dyDescent="0.2">
      <c r="A1085" s="3">
        <v>1084</v>
      </c>
      <c r="B1085" s="4" t="s">
        <v>4512</v>
      </c>
      <c r="C1085" s="3" t="s">
        <v>4513</v>
      </c>
      <c r="D1085" s="3">
        <v>5.22</v>
      </c>
      <c r="E1085" s="3">
        <v>-2.61</v>
      </c>
      <c r="F1085" s="3">
        <v>-31.07</v>
      </c>
    </row>
    <row r="1086" spans="1:6" x14ac:dyDescent="0.2">
      <c r="A1086" s="3">
        <v>1085</v>
      </c>
      <c r="B1086" s="4" t="s">
        <v>314</v>
      </c>
      <c r="C1086" s="3" t="s">
        <v>5412</v>
      </c>
      <c r="D1086" s="3">
        <v>16.95</v>
      </c>
      <c r="E1086" s="3">
        <v>-1.28</v>
      </c>
      <c r="F1086" s="3">
        <v>-31.21</v>
      </c>
    </row>
    <row r="1087" spans="1:6" x14ac:dyDescent="0.2">
      <c r="A1087" s="3">
        <v>1086</v>
      </c>
      <c r="B1087" s="4" t="s">
        <v>966</v>
      </c>
      <c r="C1087" s="3" t="s">
        <v>5229</v>
      </c>
      <c r="D1087" s="3">
        <v>9.07</v>
      </c>
      <c r="E1087" s="3">
        <v>-2.16</v>
      </c>
      <c r="F1087" s="3">
        <v>-31.29</v>
      </c>
    </row>
    <row r="1088" spans="1:6" x14ac:dyDescent="0.2">
      <c r="A1088" s="3">
        <v>1087</v>
      </c>
      <c r="B1088" s="4" t="s">
        <v>2244</v>
      </c>
      <c r="C1088" s="3" t="s">
        <v>4769</v>
      </c>
      <c r="D1088" s="3">
        <v>3.72</v>
      </c>
      <c r="E1088" s="3">
        <v>-2.11</v>
      </c>
      <c r="F1088" s="3">
        <v>-31.31</v>
      </c>
    </row>
    <row r="1089" spans="1:6" x14ac:dyDescent="0.2">
      <c r="A1089" s="3">
        <v>1088</v>
      </c>
      <c r="B1089" s="4" t="s">
        <v>4687</v>
      </c>
      <c r="C1089" s="3" t="s">
        <v>4688</v>
      </c>
      <c r="D1089" s="3">
        <v>6.9</v>
      </c>
      <c r="E1089" s="3">
        <v>-1.29</v>
      </c>
      <c r="F1089" s="3">
        <v>-31.36</v>
      </c>
    </row>
    <row r="1090" spans="1:6" x14ac:dyDescent="0.2">
      <c r="A1090" s="3">
        <v>1089</v>
      </c>
      <c r="B1090" s="4" t="s">
        <v>2990</v>
      </c>
      <c r="C1090" s="3" t="s">
        <v>5431</v>
      </c>
      <c r="D1090" s="3">
        <v>3.36</v>
      </c>
      <c r="E1090" s="3">
        <v>-1.75</v>
      </c>
      <c r="F1090" s="3">
        <v>-31.36</v>
      </c>
    </row>
    <row r="1091" spans="1:6" x14ac:dyDescent="0.2">
      <c r="A1091" s="3">
        <v>1090</v>
      </c>
      <c r="B1091" s="4" t="s">
        <v>557</v>
      </c>
      <c r="C1091" s="3" t="s">
        <v>4921</v>
      </c>
      <c r="D1091" s="3">
        <v>9.2100000000000009</v>
      </c>
      <c r="E1091" s="3">
        <v>-2.64</v>
      </c>
      <c r="F1091" s="3">
        <v>-31.4</v>
      </c>
    </row>
    <row r="1092" spans="1:6" x14ac:dyDescent="0.2">
      <c r="A1092" s="3">
        <v>1091</v>
      </c>
      <c r="B1092" s="4" t="s">
        <v>1931</v>
      </c>
      <c r="C1092" s="3" t="s">
        <v>5127</v>
      </c>
      <c r="D1092" s="3">
        <v>11.88</v>
      </c>
      <c r="E1092" s="3">
        <v>-1.41</v>
      </c>
      <c r="F1092" s="3">
        <v>-31.43</v>
      </c>
    </row>
    <row r="1093" spans="1:6" x14ac:dyDescent="0.2">
      <c r="A1093" s="3">
        <v>1092</v>
      </c>
      <c r="B1093" s="4" t="s">
        <v>1344</v>
      </c>
      <c r="C1093" s="3" t="s">
        <v>4550</v>
      </c>
      <c r="D1093" s="3">
        <v>14.11</v>
      </c>
      <c r="E1093" s="3">
        <v>-1.33</v>
      </c>
      <c r="F1093" s="3">
        <v>-31.7</v>
      </c>
    </row>
    <row r="1094" spans="1:6" x14ac:dyDescent="0.2">
      <c r="A1094" s="3">
        <v>1093</v>
      </c>
      <c r="B1094" s="4" t="s">
        <v>536</v>
      </c>
      <c r="C1094" s="3" t="s">
        <v>5183</v>
      </c>
      <c r="D1094" s="3">
        <v>20.02</v>
      </c>
      <c r="E1094" s="3">
        <v>-1.86</v>
      </c>
      <c r="F1094" s="3">
        <v>-31.72</v>
      </c>
    </row>
    <row r="1095" spans="1:6" x14ac:dyDescent="0.2">
      <c r="A1095" s="3">
        <v>1094</v>
      </c>
      <c r="B1095" s="4" t="s">
        <v>1147</v>
      </c>
      <c r="C1095" s="3" t="s">
        <v>7708</v>
      </c>
      <c r="D1095" s="3">
        <v>5.49</v>
      </c>
      <c r="E1095" s="3">
        <v>-0.72</v>
      </c>
      <c r="F1095" s="3">
        <v>-31.94</v>
      </c>
    </row>
    <row r="1096" spans="1:6" x14ac:dyDescent="0.2">
      <c r="A1096" s="3">
        <v>1095</v>
      </c>
      <c r="B1096" s="4" t="s">
        <v>2898</v>
      </c>
      <c r="C1096" s="3" t="s">
        <v>6630</v>
      </c>
      <c r="D1096" s="3">
        <v>7.71</v>
      </c>
      <c r="E1096" s="3">
        <v>-3.38</v>
      </c>
      <c r="F1096" s="3">
        <v>-31.98</v>
      </c>
    </row>
    <row r="1097" spans="1:6" x14ac:dyDescent="0.2">
      <c r="A1097" s="3">
        <v>1096</v>
      </c>
      <c r="B1097" s="4" t="s">
        <v>2038</v>
      </c>
      <c r="C1097" s="3" t="s">
        <v>5739</v>
      </c>
      <c r="D1097" s="3">
        <v>7.68</v>
      </c>
      <c r="E1097" s="3">
        <v>-0.39</v>
      </c>
      <c r="F1097" s="3">
        <v>-32.03</v>
      </c>
    </row>
    <row r="1098" spans="1:6" x14ac:dyDescent="0.2">
      <c r="A1098" s="3">
        <v>1097</v>
      </c>
      <c r="B1098" s="4" t="s">
        <v>540</v>
      </c>
      <c r="C1098" s="3" t="s">
        <v>5073</v>
      </c>
      <c r="D1098" s="3">
        <v>27.5</v>
      </c>
      <c r="E1098" s="3">
        <v>-2.48</v>
      </c>
      <c r="F1098" s="3">
        <v>-32.29</v>
      </c>
    </row>
    <row r="1099" spans="1:6" x14ac:dyDescent="0.2">
      <c r="A1099" s="3">
        <v>1098</v>
      </c>
      <c r="B1099" s="4" t="s">
        <v>1591</v>
      </c>
      <c r="C1099" s="3" t="s">
        <v>6223</v>
      </c>
      <c r="D1099" s="3">
        <v>17.32</v>
      </c>
      <c r="E1099" s="3">
        <v>-2.15</v>
      </c>
      <c r="F1099" s="3">
        <v>-32.49</v>
      </c>
    </row>
    <row r="1100" spans="1:6" x14ac:dyDescent="0.2">
      <c r="A1100" s="3">
        <v>1099</v>
      </c>
      <c r="B1100" s="4" t="s">
        <v>1128</v>
      </c>
      <c r="C1100" s="3" t="s">
        <v>4245</v>
      </c>
      <c r="D1100" s="3">
        <v>12.36</v>
      </c>
      <c r="E1100" s="3">
        <v>-0.32</v>
      </c>
      <c r="F1100" s="3">
        <v>-32.65</v>
      </c>
    </row>
    <row r="1101" spans="1:6" x14ac:dyDescent="0.2">
      <c r="A1101" s="3">
        <v>1100</v>
      </c>
      <c r="B1101" s="4" t="s">
        <v>2269</v>
      </c>
      <c r="C1101" s="3" t="s">
        <v>5267</v>
      </c>
      <c r="D1101" s="3">
        <v>7.88</v>
      </c>
      <c r="E1101" s="3">
        <v>-1.75</v>
      </c>
      <c r="F1101" s="3">
        <v>-32.700000000000003</v>
      </c>
    </row>
    <row r="1102" spans="1:6" x14ac:dyDescent="0.2">
      <c r="A1102" s="3">
        <v>1101</v>
      </c>
      <c r="B1102" s="4" t="s">
        <v>1184</v>
      </c>
      <c r="C1102" s="3" t="s">
        <v>7489</v>
      </c>
      <c r="D1102" s="3">
        <v>19.18</v>
      </c>
      <c r="E1102" s="3">
        <v>-2.2400000000000002</v>
      </c>
      <c r="F1102" s="3">
        <v>-32.85</v>
      </c>
    </row>
    <row r="1103" spans="1:6" x14ac:dyDescent="0.2">
      <c r="A1103" s="3">
        <v>1102</v>
      </c>
      <c r="B1103" s="4" t="s">
        <v>1556</v>
      </c>
      <c r="C1103" s="3" t="s">
        <v>5101</v>
      </c>
      <c r="D1103" s="3">
        <v>8.5</v>
      </c>
      <c r="E1103" s="3">
        <v>-1.39</v>
      </c>
      <c r="F1103" s="3">
        <v>-33.01</v>
      </c>
    </row>
    <row r="1104" spans="1:6" x14ac:dyDescent="0.2">
      <c r="A1104" s="3">
        <v>1103</v>
      </c>
      <c r="B1104" s="4" t="s">
        <v>2201</v>
      </c>
      <c r="C1104" s="3" t="s">
        <v>7101</v>
      </c>
      <c r="D1104" s="3">
        <v>3.65</v>
      </c>
      <c r="E1104" s="3">
        <v>-3.18</v>
      </c>
      <c r="F1104" s="3">
        <v>-33.33</v>
      </c>
    </row>
    <row r="1105" spans="1:6" x14ac:dyDescent="0.2">
      <c r="A1105" s="3">
        <v>1104</v>
      </c>
      <c r="B1105" s="4" t="s">
        <v>311</v>
      </c>
      <c r="C1105" s="3" t="s">
        <v>5369</v>
      </c>
      <c r="D1105" s="3">
        <v>11.86</v>
      </c>
      <c r="E1105" s="3">
        <v>-3.58</v>
      </c>
      <c r="F1105" s="3">
        <v>-33.53</v>
      </c>
    </row>
    <row r="1106" spans="1:6" x14ac:dyDescent="0.2">
      <c r="A1106" s="3">
        <v>1105</v>
      </c>
      <c r="B1106" s="4" t="s">
        <v>1169</v>
      </c>
      <c r="C1106" s="3" t="s">
        <v>6184</v>
      </c>
      <c r="D1106" s="3">
        <v>7.31</v>
      </c>
      <c r="E1106" s="3">
        <v>-2.5299999999999998</v>
      </c>
      <c r="F1106" s="3">
        <v>-33.67</v>
      </c>
    </row>
    <row r="1107" spans="1:6" x14ac:dyDescent="0.2">
      <c r="A1107" s="3">
        <v>1106</v>
      </c>
      <c r="B1107" s="4" t="s">
        <v>3016</v>
      </c>
      <c r="C1107" s="3" t="s">
        <v>4941</v>
      </c>
      <c r="D1107" s="3">
        <v>10.47</v>
      </c>
      <c r="E1107" s="3">
        <v>-3.23</v>
      </c>
      <c r="F1107" s="3">
        <v>-33.78</v>
      </c>
    </row>
    <row r="1108" spans="1:6" x14ac:dyDescent="0.2">
      <c r="A1108" s="3">
        <v>1107</v>
      </c>
      <c r="B1108" s="4" t="s">
        <v>1822</v>
      </c>
      <c r="C1108" s="3" t="s">
        <v>4673</v>
      </c>
      <c r="D1108" s="3">
        <v>7.7</v>
      </c>
      <c r="E1108" s="3">
        <v>-1.79</v>
      </c>
      <c r="F1108" s="3">
        <v>-33.85</v>
      </c>
    </row>
    <row r="1109" spans="1:6" x14ac:dyDescent="0.2">
      <c r="A1109" s="3">
        <v>1108</v>
      </c>
      <c r="B1109" s="4" t="s">
        <v>995</v>
      </c>
      <c r="C1109" s="3" t="s">
        <v>5079</v>
      </c>
      <c r="D1109" s="3">
        <v>35.22</v>
      </c>
      <c r="E1109" s="3">
        <v>-2.71</v>
      </c>
      <c r="F1109" s="3">
        <v>-34.090000000000003</v>
      </c>
    </row>
    <row r="1110" spans="1:6" x14ac:dyDescent="0.2">
      <c r="A1110" s="3">
        <v>1109</v>
      </c>
      <c r="B1110" s="4" t="s">
        <v>56</v>
      </c>
      <c r="C1110" s="3" t="s">
        <v>4919</v>
      </c>
      <c r="D1110" s="3">
        <v>8.26</v>
      </c>
      <c r="E1110" s="3">
        <v>-1.2</v>
      </c>
      <c r="F1110" s="3">
        <v>-34.15</v>
      </c>
    </row>
    <row r="1111" spans="1:6" x14ac:dyDescent="0.2">
      <c r="A1111" s="3">
        <v>1110</v>
      </c>
      <c r="B1111" s="4" t="s">
        <v>2264</v>
      </c>
      <c r="C1111" s="3" t="s">
        <v>7620</v>
      </c>
      <c r="D1111" s="3">
        <v>16.38</v>
      </c>
      <c r="E1111" s="3">
        <v>-3.59</v>
      </c>
      <c r="F1111" s="3">
        <v>-34.56</v>
      </c>
    </row>
    <row r="1112" spans="1:6" x14ac:dyDescent="0.2">
      <c r="A1112" s="3">
        <v>1111</v>
      </c>
      <c r="B1112" s="4" t="s">
        <v>1645</v>
      </c>
      <c r="C1112" s="3" t="s">
        <v>6623</v>
      </c>
      <c r="D1112" s="3">
        <v>7.21</v>
      </c>
      <c r="E1112" s="3">
        <v>-0.55000000000000004</v>
      </c>
      <c r="F1112" s="3">
        <v>-34.619999999999997</v>
      </c>
    </row>
    <row r="1113" spans="1:6" x14ac:dyDescent="0.2">
      <c r="A1113" s="3">
        <v>1112</v>
      </c>
      <c r="B1113" s="4" t="s">
        <v>1479</v>
      </c>
      <c r="C1113" s="3" t="s">
        <v>5530</v>
      </c>
      <c r="D1113" s="3">
        <v>3.99</v>
      </c>
      <c r="E1113" s="3">
        <v>-2.92</v>
      </c>
      <c r="F1113" s="3">
        <v>-34.71</v>
      </c>
    </row>
    <row r="1114" spans="1:6" x14ac:dyDescent="0.2">
      <c r="A1114" s="3">
        <v>1113</v>
      </c>
      <c r="B1114" s="4" t="s">
        <v>326</v>
      </c>
      <c r="C1114" s="3" t="s">
        <v>4820</v>
      </c>
      <c r="D1114" s="3">
        <v>5.97</v>
      </c>
      <c r="E1114" s="3">
        <v>-1.49</v>
      </c>
      <c r="F1114" s="3">
        <v>-34.83</v>
      </c>
    </row>
    <row r="1115" spans="1:6" x14ac:dyDescent="0.2">
      <c r="A1115" s="3">
        <v>1114</v>
      </c>
      <c r="B1115" s="4" t="s">
        <v>529</v>
      </c>
      <c r="C1115" s="3" t="s">
        <v>6284</v>
      </c>
      <c r="D1115" s="3">
        <v>7.55</v>
      </c>
      <c r="E1115" s="3">
        <v>-0.92</v>
      </c>
      <c r="F1115" s="3">
        <v>-35.119999999999997</v>
      </c>
    </row>
    <row r="1116" spans="1:6" x14ac:dyDescent="0.2">
      <c r="A1116" s="3">
        <v>1115</v>
      </c>
      <c r="B1116" s="4" t="s">
        <v>920</v>
      </c>
      <c r="C1116" s="3" t="s">
        <v>5165</v>
      </c>
      <c r="D1116" s="3">
        <v>6.73</v>
      </c>
      <c r="E1116" s="3">
        <v>-3.03</v>
      </c>
      <c r="F1116" s="3">
        <v>-35.18</v>
      </c>
    </row>
    <row r="1117" spans="1:6" x14ac:dyDescent="0.2">
      <c r="A1117" s="3">
        <v>1116</v>
      </c>
      <c r="B1117" s="4" t="s">
        <v>941</v>
      </c>
      <c r="C1117" s="3" t="s">
        <v>5863</v>
      </c>
      <c r="D1117" s="3">
        <v>4.88</v>
      </c>
      <c r="E1117" s="3">
        <v>-2.0099999999999998</v>
      </c>
      <c r="F1117" s="3">
        <v>-35.28</v>
      </c>
    </row>
    <row r="1118" spans="1:6" x14ac:dyDescent="0.2">
      <c r="A1118" s="3">
        <v>1117</v>
      </c>
      <c r="B1118" s="4" t="s">
        <v>3147</v>
      </c>
      <c r="C1118" s="3" t="s">
        <v>4528</v>
      </c>
      <c r="D1118" s="3">
        <v>11.98</v>
      </c>
      <c r="E1118" s="3">
        <v>-2.04</v>
      </c>
      <c r="F1118" s="3">
        <v>-35.31</v>
      </c>
    </row>
    <row r="1119" spans="1:6" x14ac:dyDescent="0.2">
      <c r="A1119" s="3">
        <v>1118</v>
      </c>
      <c r="B1119" s="4" t="s">
        <v>30</v>
      </c>
      <c r="C1119" s="3" t="s">
        <v>6501</v>
      </c>
      <c r="D1119" s="3">
        <v>13.66</v>
      </c>
      <c r="E1119" s="3">
        <v>1.64</v>
      </c>
      <c r="F1119" s="3">
        <v>-35.43</v>
      </c>
    </row>
    <row r="1120" spans="1:6" x14ac:dyDescent="0.2">
      <c r="A1120" s="3">
        <v>1119</v>
      </c>
      <c r="B1120" s="4" t="s">
        <v>1580</v>
      </c>
      <c r="C1120" s="3" t="s">
        <v>3530</v>
      </c>
      <c r="D1120" s="3">
        <v>3.14</v>
      </c>
      <c r="E1120" s="3">
        <v>-0.32</v>
      </c>
      <c r="F1120" s="3">
        <v>-35.630000000000003</v>
      </c>
    </row>
    <row r="1121" spans="1:6" x14ac:dyDescent="0.2">
      <c r="A1121" s="3">
        <v>1120</v>
      </c>
      <c r="B1121" s="4" t="s">
        <v>1268</v>
      </c>
      <c r="C1121" s="3" t="s">
        <v>5122</v>
      </c>
      <c r="D1121" s="3">
        <v>8.0399999999999991</v>
      </c>
      <c r="E1121" s="3">
        <v>-2.9</v>
      </c>
      <c r="F1121" s="3">
        <v>-35.71</v>
      </c>
    </row>
    <row r="1122" spans="1:6" x14ac:dyDescent="0.2">
      <c r="A1122" s="3">
        <v>1121</v>
      </c>
      <c r="B1122" s="4" t="s">
        <v>1247</v>
      </c>
      <c r="C1122" s="3" t="s">
        <v>7714</v>
      </c>
      <c r="D1122" s="3">
        <v>7.38</v>
      </c>
      <c r="E1122" s="3">
        <v>-1.07</v>
      </c>
      <c r="F1122" s="3">
        <v>-36.01</v>
      </c>
    </row>
    <row r="1123" spans="1:6" x14ac:dyDescent="0.2">
      <c r="A1123" s="3">
        <v>1122</v>
      </c>
      <c r="B1123" s="4" t="s">
        <v>1416</v>
      </c>
      <c r="C1123" s="3" t="s">
        <v>4449</v>
      </c>
      <c r="D1123" s="3">
        <v>6.54</v>
      </c>
      <c r="E1123" s="3">
        <v>0.15</v>
      </c>
      <c r="F1123" s="3">
        <v>-36.119999999999997</v>
      </c>
    </row>
    <row r="1124" spans="1:6" x14ac:dyDescent="0.2">
      <c r="A1124" s="3">
        <v>1123</v>
      </c>
      <c r="B1124" s="4" t="s">
        <v>5923</v>
      </c>
      <c r="C1124" s="3" t="s">
        <v>5924</v>
      </c>
      <c r="D1124" s="3">
        <v>5.19</v>
      </c>
      <c r="E1124" s="3">
        <v>-2.08</v>
      </c>
      <c r="F1124" s="3">
        <v>-36.14</v>
      </c>
    </row>
    <row r="1125" spans="1:6" x14ac:dyDescent="0.2">
      <c r="A1125" s="3">
        <v>1124</v>
      </c>
      <c r="B1125" s="4" t="s">
        <v>88</v>
      </c>
      <c r="C1125" s="3" t="s">
        <v>6261</v>
      </c>
      <c r="D1125" s="3">
        <v>4.8</v>
      </c>
      <c r="E1125" s="3">
        <v>-4.57</v>
      </c>
      <c r="F1125" s="3">
        <v>-36.32</v>
      </c>
    </row>
    <row r="1126" spans="1:6" x14ac:dyDescent="0.2">
      <c r="A1126" s="3">
        <v>1125</v>
      </c>
      <c r="B1126" s="4" t="s">
        <v>2287</v>
      </c>
      <c r="C1126" s="3" t="s">
        <v>3841</v>
      </c>
      <c r="D1126" s="3">
        <v>6.07</v>
      </c>
      <c r="E1126" s="3">
        <v>-3.5</v>
      </c>
      <c r="F1126" s="3">
        <v>-36.58</v>
      </c>
    </row>
    <row r="1127" spans="1:6" x14ac:dyDescent="0.2">
      <c r="A1127" s="3">
        <v>1126</v>
      </c>
      <c r="B1127" s="4" t="s">
        <v>2694</v>
      </c>
      <c r="C1127" s="3" t="s">
        <v>5037</v>
      </c>
      <c r="D1127" s="3">
        <v>10.26</v>
      </c>
      <c r="E1127" s="3">
        <v>-2.56</v>
      </c>
      <c r="F1127" s="3">
        <v>-36.799999999999997</v>
      </c>
    </row>
    <row r="1128" spans="1:6" x14ac:dyDescent="0.2">
      <c r="A1128" s="3">
        <v>1127</v>
      </c>
      <c r="B1128" s="4" t="s">
        <v>5042</v>
      </c>
      <c r="C1128" s="3" t="s">
        <v>5043</v>
      </c>
      <c r="D1128" s="3">
        <v>3.41</v>
      </c>
      <c r="E1128" s="3">
        <v>-2.85</v>
      </c>
      <c r="F1128" s="3">
        <v>-36.81</v>
      </c>
    </row>
    <row r="1129" spans="1:6" x14ac:dyDescent="0.2">
      <c r="A1129" s="3">
        <v>1128</v>
      </c>
      <c r="B1129" s="4" t="s">
        <v>3230</v>
      </c>
      <c r="C1129" s="3" t="s">
        <v>6620</v>
      </c>
      <c r="D1129" s="3">
        <v>5.3</v>
      </c>
      <c r="E1129" s="3">
        <v>-4.8499999999999996</v>
      </c>
      <c r="F1129" s="3">
        <v>-36.81</v>
      </c>
    </row>
    <row r="1130" spans="1:6" x14ac:dyDescent="0.2">
      <c r="A1130" s="3">
        <v>1129</v>
      </c>
      <c r="B1130" s="4" t="s">
        <v>1932</v>
      </c>
      <c r="C1130" s="3" t="s">
        <v>6832</v>
      </c>
      <c r="D1130" s="3">
        <v>3.58</v>
      </c>
      <c r="E1130" s="3">
        <v>-2.72</v>
      </c>
      <c r="F1130" s="3">
        <v>-37.03</v>
      </c>
    </row>
    <row r="1131" spans="1:6" x14ac:dyDescent="0.2">
      <c r="A1131" s="3">
        <v>1130</v>
      </c>
      <c r="B1131" s="4" t="s">
        <v>315</v>
      </c>
      <c r="C1131" s="3" t="s">
        <v>5254</v>
      </c>
      <c r="D1131" s="3">
        <v>17.38</v>
      </c>
      <c r="E1131" s="3">
        <v>-2.2999999999999998</v>
      </c>
      <c r="F1131" s="3">
        <v>-37.04</v>
      </c>
    </row>
    <row r="1132" spans="1:6" x14ac:dyDescent="0.2">
      <c r="A1132" s="3">
        <v>1131</v>
      </c>
      <c r="B1132" s="4" t="s">
        <v>1574</v>
      </c>
      <c r="C1132" s="3" t="s">
        <v>5575</v>
      </c>
      <c r="D1132" s="3">
        <v>4.67</v>
      </c>
      <c r="E1132" s="3">
        <v>-3.11</v>
      </c>
      <c r="F1132" s="3">
        <v>-37.18</v>
      </c>
    </row>
    <row r="1133" spans="1:6" x14ac:dyDescent="0.2">
      <c r="A1133" s="3">
        <v>1132</v>
      </c>
      <c r="B1133" s="4" t="s">
        <v>2713</v>
      </c>
      <c r="C1133" s="3" t="s">
        <v>6428</v>
      </c>
      <c r="D1133" s="3">
        <v>4.3499999999999996</v>
      </c>
      <c r="E1133" s="3">
        <v>-1.36</v>
      </c>
      <c r="F1133" s="3">
        <v>-37.229999999999997</v>
      </c>
    </row>
    <row r="1134" spans="1:6" x14ac:dyDescent="0.2">
      <c r="A1134" s="3">
        <v>1133</v>
      </c>
      <c r="B1134" s="4" t="s">
        <v>173</v>
      </c>
      <c r="C1134" s="3" t="s">
        <v>6465</v>
      </c>
      <c r="D1134" s="3">
        <v>27.97</v>
      </c>
      <c r="E1134" s="3">
        <v>-0.11</v>
      </c>
      <c r="F1134" s="3">
        <v>-37.299999999999997</v>
      </c>
    </row>
    <row r="1135" spans="1:6" x14ac:dyDescent="0.2">
      <c r="A1135" s="3">
        <v>1134</v>
      </c>
      <c r="B1135" s="4" t="s">
        <v>970</v>
      </c>
      <c r="C1135" s="3" t="s">
        <v>4788</v>
      </c>
      <c r="D1135" s="3">
        <v>11.15</v>
      </c>
      <c r="E1135" s="3">
        <v>-2.87</v>
      </c>
      <c r="F1135" s="3">
        <v>-37.42</v>
      </c>
    </row>
    <row r="1136" spans="1:6" x14ac:dyDescent="0.2">
      <c r="A1136" s="3">
        <v>1135</v>
      </c>
      <c r="B1136" s="4" t="s">
        <v>552</v>
      </c>
      <c r="C1136" s="3" t="s">
        <v>5155</v>
      </c>
      <c r="D1136" s="3">
        <v>5.0599999999999996</v>
      </c>
      <c r="E1136" s="3">
        <v>-2.3199999999999998</v>
      </c>
      <c r="F1136" s="3">
        <v>-37.42</v>
      </c>
    </row>
    <row r="1137" spans="1:6" x14ac:dyDescent="0.2">
      <c r="A1137" s="3">
        <v>1136</v>
      </c>
      <c r="B1137" s="4" t="s">
        <v>333</v>
      </c>
      <c r="C1137" s="3" t="s">
        <v>5321</v>
      </c>
      <c r="D1137" s="3">
        <v>10.79</v>
      </c>
      <c r="E1137" s="3">
        <v>-1.73</v>
      </c>
      <c r="F1137" s="3">
        <v>-37.659999999999997</v>
      </c>
    </row>
    <row r="1138" spans="1:6" x14ac:dyDescent="0.2">
      <c r="A1138" s="3">
        <v>1137</v>
      </c>
      <c r="B1138" s="4" t="s">
        <v>1174</v>
      </c>
      <c r="C1138" s="3" t="s">
        <v>4446</v>
      </c>
      <c r="D1138" s="3">
        <v>9.32</v>
      </c>
      <c r="E1138" s="3">
        <v>-1.89</v>
      </c>
      <c r="F1138" s="3">
        <v>-37.729999999999997</v>
      </c>
    </row>
    <row r="1139" spans="1:6" x14ac:dyDescent="0.2">
      <c r="A1139" s="3">
        <v>1138</v>
      </c>
      <c r="B1139" s="4" t="s">
        <v>5191</v>
      </c>
      <c r="C1139" s="3" t="s">
        <v>5192</v>
      </c>
      <c r="D1139" s="3">
        <v>12.78</v>
      </c>
      <c r="E1139" s="3">
        <v>0.08</v>
      </c>
      <c r="F1139" s="3">
        <v>-37.770000000000003</v>
      </c>
    </row>
    <row r="1140" spans="1:6" x14ac:dyDescent="0.2">
      <c r="A1140" s="3">
        <v>1139</v>
      </c>
      <c r="B1140" s="4" t="s">
        <v>3246</v>
      </c>
      <c r="C1140" s="3" t="s">
        <v>7214</v>
      </c>
      <c r="D1140" s="3">
        <v>4.07</v>
      </c>
      <c r="E1140" s="3">
        <v>-3.1</v>
      </c>
      <c r="F1140" s="3">
        <v>-37.79</v>
      </c>
    </row>
    <row r="1141" spans="1:6" x14ac:dyDescent="0.2">
      <c r="A1141" s="3">
        <v>1140</v>
      </c>
      <c r="B1141" s="4" t="s">
        <v>4302</v>
      </c>
      <c r="C1141" s="3" t="s">
        <v>4303</v>
      </c>
      <c r="D1141" s="3">
        <v>2.41</v>
      </c>
      <c r="E1141" s="3">
        <v>-3.98</v>
      </c>
      <c r="F1141" s="3">
        <v>-37.869999999999997</v>
      </c>
    </row>
    <row r="1142" spans="1:6" x14ac:dyDescent="0.2">
      <c r="A1142" s="3">
        <v>1141</v>
      </c>
      <c r="B1142" s="4" t="s">
        <v>59</v>
      </c>
      <c r="C1142" s="3" t="s">
        <v>6001</v>
      </c>
      <c r="D1142" s="3">
        <v>2.08</v>
      </c>
      <c r="E1142" s="3">
        <v>-0.95</v>
      </c>
      <c r="F1142" s="3">
        <v>-37.93</v>
      </c>
    </row>
    <row r="1143" spans="1:6" x14ac:dyDescent="0.2">
      <c r="A1143" s="3">
        <v>1142</v>
      </c>
      <c r="B1143" s="4" t="s">
        <v>2362</v>
      </c>
      <c r="C1143" s="3" t="s">
        <v>5480</v>
      </c>
      <c r="D1143" s="3">
        <v>8.19</v>
      </c>
      <c r="E1143" s="3">
        <v>-1.33</v>
      </c>
      <c r="F1143" s="3">
        <v>-37.94</v>
      </c>
    </row>
    <row r="1144" spans="1:6" x14ac:dyDescent="0.2">
      <c r="A1144" s="3">
        <v>1143</v>
      </c>
      <c r="B1144" s="4" t="s">
        <v>2687</v>
      </c>
      <c r="C1144" s="3" t="s">
        <v>4595</v>
      </c>
      <c r="D1144" s="3">
        <v>18</v>
      </c>
      <c r="E1144" s="3">
        <v>-0.88</v>
      </c>
      <c r="F1144" s="3">
        <v>-38.08</v>
      </c>
    </row>
    <row r="1145" spans="1:6" x14ac:dyDescent="0.2">
      <c r="A1145" s="3">
        <v>1144</v>
      </c>
      <c r="B1145" s="4" t="s">
        <v>2501</v>
      </c>
      <c r="C1145" s="3" t="s">
        <v>4753</v>
      </c>
      <c r="D1145" s="3">
        <v>7.7</v>
      </c>
      <c r="E1145" s="3">
        <v>-2.16</v>
      </c>
      <c r="F1145" s="3">
        <v>-38.32</v>
      </c>
    </row>
    <row r="1146" spans="1:6" x14ac:dyDescent="0.2">
      <c r="A1146" s="3">
        <v>1145</v>
      </c>
      <c r="B1146" s="4" t="s">
        <v>917</v>
      </c>
      <c r="C1146" s="3" t="s">
        <v>5142</v>
      </c>
      <c r="D1146" s="3">
        <v>4.55</v>
      </c>
      <c r="E1146" s="3">
        <v>-2.15</v>
      </c>
      <c r="F1146" s="3">
        <v>-38.33</v>
      </c>
    </row>
    <row r="1147" spans="1:6" x14ac:dyDescent="0.2">
      <c r="A1147" s="3">
        <v>1146</v>
      </c>
      <c r="B1147" s="4" t="s">
        <v>2931</v>
      </c>
      <c r="C1147" s="3" t="s">
        <v>5976</v>
      </c>
      <c r="D1147" s="3">
        <v>5.71</v>
      </c>
      <c r="E1147" s="3">
        <v>-4.3600000000000003</v>
      </c>
      <c r="F1147" s="3">
        <v>-38.42</v>
      </c>
    </row>
    <row r="1148" spans="1:6" x14ac:dyDescent="0.2">
      <c r="A1148" s="3">
        <v>1147</v>
      </c>
      <c r="B1148" s="4" t="s">
        <v>1670</v>
      </c>
      <c r="C1148" s="3" t="s">
        <v>5413</v>
      </c>
      <c r="D1148" s="3">
        <v>7.18</v>
      </c>
      <c r="E1148" s="3">
        <v>-3.36</v>
      </c>
      <c r="F1148" s="3">
        <v>-38.79</v>
      </c>
    </row>
    <row r="1149" spans="1:6" x14ac:dyDescent="0.2">
      <c r="A1149" s="3">
        <v>1148</v>
      </c>
      <c r="B1149" s="4" t="s">
        <v>3344</v>
      </c>
      <c r="C1149" s="3" t="s">
        <v>4736</v>
      </c>
      <c r="D1149" s="3">
        <v>11.53</v>
      </c>
      <c r="E1149" s="3">
        <v>-4.47</v>
      </c>
      <c r="F1149" s="3">
        <v>-38.85</v>
      </c>
    </row>
    <row r="1150" spans="1:6" x14ac:dyDescent="0.2">
      <c r="A1150" s="3">
        <v>1149</v>
      </c>
      <c r="B1150" s="4" t="s">
        <v>1272</v>
      </c>
      <c r="C1150" s="3" t="s">
        <v>3835</v>
      </c>
      <c r="D1150" s="3">
        <v>13.24</v>
      </c>
      <c r="E1150" s="3">
        <v>-0.3</v>
      </c>
      <c r="F1150" s="3">
        <v>-38.950000000000003</v>
      </c>
    </row>
    <row r="1151" spans="1:6" x14ac:dyDescent="0.2">
      <c r="A1151" s="3">
        <v>1150</v>
      </c>
      <c r="B1151" s="4" t="s">
        <v>5501</v>
      </c>
      <c r="C1151" s="3" t="s">
        <v>5502</v>
      </c>
      <c r="D1151" s="3">
        <v>2.34</v>
      </c>
      <c r="E1151" s="3">
        <v>0</v>
      </c>
      <c r="F1151" s="3">
        <v>-39</v>
      </c>
    </row>
    <row r="1152" spans="1:6" x14ac:dyDescent="0.2">
      <c r="A1152" s="3">
        <v>1151</v>
      </c>
      <c r="B1152" s="4" t="s">
        <v>7445</v>
      </c>
      <c r="C1152" s="3" t="s">
        <v>7623</v>
      </c>
      <c r="D1152" s="3">
        <v>0.89</v>
      </c>
      <c r="E1152" s="3">
        <v>-10.1</v>
      </c>
      <c r="F1152" s="3">
        <v>-39.119999999999997</v>
      </c>
    </row>
    <row r="1153" spans="1:6" x14ac:dyDescent="0.2">
      <c r="A1153" s="3">
        <v>1152</v>
      </c>
      <c r="B1153" s="4" t="s">
        <v>2378</v>
      </c>
      <c r="C1153" s="3" t="s">
        <v>6365</v>
      </c>
      <c r="D1153" s="3">
        <v>4.07</v>
      </c>
      <c r="E1153" s="3">
        <v>-3.1</v>
      </c>
      <c r="F1153" s="3">
        <v>-39.130000000000003</v>
      </c>
    </row>
    <row r="1154" spans="1:6" x14ac:dyDescent="0.2">
      <c r="A1154" s="3">
        <v>1153</v>
      </c>
      <c r="B1154" s="4" t="s">
        <v>453</v>
      </c>
      <c r="C1154" s="3" t="s">
        <v>5962</v>
      </c>
      <c r="D1154" s="3">
        <v>2.65</v>
      </c>
      <c r="E1154" s="3">
        <v>-1.49</v>
      </c>
      <c r="F1154" s="3">
        <v>-39.17</v>
      </c>
    </row>
    <row r="1155" spans="1:6" x14ac:dyDescent="0.2">
      <c r="A1155" s="3">
        <v>1154</v>
      </c>
      <c r="B1155" s="4" t="s">
        <v>3109</v>
      </c>
      <c r="C1155" s="3" t="s">
        <v>5392</v>
      </c>
      <c r="D1155" s="3">
        <v>6.5</v>
      </c>
      <c r="E1155" s="3">
        <v>-2.69</v>
      </c>
      <c r="F1155" s="3">
        <v>-39.270000000000003</v>
      </c>
    </row>
    <row r="1156" spans="1:6" x14ac:dyDescent="0.2">
      <c r="A1156" s="3">
        <v>1155</v>
      </c>
      <c r="B1156" s="4" t="s">
        <v>2011</v>
      </c>
      <c r="C1156" s="3" t="s">
        <v>4522</v>
      </c>
      <c r="D1156" s="3">
        <v>3.34</v>
      </c>
      <c r="E1156" s="3">
        <v>-0.6</v>
      </c>
      <c r="F1156" s="3">
        <v>-39.340000000000003</v>
      </c>
    </row>
    <row r="1157" spans="1:6" x14ac:dyDescent="0.2">
      <c r="A1157" s="3">
        <v>1156</v>
      </c>
      <c r="B1157" s="4" t="s">
        <v>1613</v>
      </c>
      <c r="C1157" s="3" t="s">
        <v>5750</v>
      </c>
      <c r="D1157" s="3">
        <v>4.74</v>
      </c>
      <c r="E1157" s="3">
        <v>-1.66</v>
      </c>
      <c r="F1157" s="3">
        <v>-39.380000000000003</v>
      </c>
    </row>
    <row r="1158" spans="1:6" x14ac:dyDescent="0.2">
      <c r="A1158" s="3">
        <v>1157</v>
      </c>
      <c r="B1158" s="4" t="s">
        <v>1198</v>
      </c>
      <c r="C1158" s="3" t="s">
        <v>6483</v>
      </c>
      <c r="D1158" s="3">
        <v>22.82</v>
      </c>
      <c r="E1158" s="3">
        <v>0.8</v>
      </c>
      <c r="F1158" s="3">
        <v>-39.44</v>
      </c>
    </row>
    <row r="1159" spans="1:6" x14ac:dyDescent="0.2">
      <c r="A1159" s="3">
        <v>1158</v>
      </c>
      <c r="B1159" s="4" t="s">
        <v>563</v>
      </c>
      <c r="C1159" s="3" t="s">
        <v>4880</v>
      </c>
      <c r="D1159" s="3">
        <v>14.9</v>
      </c>
      <c r="E1159" s="3">
        <v>-3.18</v>
      </c>
      <c r="F1159" s="3">
        <v>-39.549999999999997</v>
      </c>
    </row>
    <row r="1160" spans="1:6" x14ac:dyDescent="0.2">
      <c r="A1160" s="3">
        <v>1159</v>
      </c>
      <c r="B1160" s="4" t="s">
        <v>1060</v>
      </c>
      <c r="C1160" s="3" t="s">
        <v>4650</v>
      </c>
      <c r="D1160" s="3">
        <v>16.96</v>
      </c>
      <c r="E1160" s="3">
        <v>0</v>
      </c>
      <c r="F1160" s="3">
        <v>-39.94</v>
      </c>
    </row>
    <row r="1161" spans="1:6" x14ac:dyDescent="0.2">
      <c r="A1161" s="3">
        <v>1160</v>
      </c>
      <c r="B1161" s="4" t="s">
        <v>1201</v>
      </c>
      <c r="C1161" s="3" t="s">
        <v>4438</v>
      </c>
      <c r="D1161" s="3">
        <v>7.75</v>
      </c>
      <c r="E1161" s="3">
        <v>-3.25</v>
      </c>
      <c r="F1161" s="3">
        <v>-40</v>
      </c>
    </row>
    <row r="1162" spans="1:6" x14ac:dyDescent="0.2">
      <c r="A1162" s="3">
        <v>1161</v>
      </c>
      <c r="B1162" s="4" t="s">
        <v>2887</v>
      </c>
      <c r="C1162" s="3" t="s">
        <v>3869</v>
      </c>
      <c r="D1162" s="3">
        <v>6.38</v>
      </c>
      <c r="E1162" s="3">
        <v>3.74</v>
      </c>
      <c r="F1162" s="3">
        <v>-40.049999999999997</v>
      </c>
    </row>
    <row r="1163" spans="1:6" x14ac:dyDescent="0.2">
      <c r="A1163" s="3">
        <v>1162</v>
      </c>
      <c r="B1163" s="4" t="s">
        <v>69</v>
      </c>
      <c r="C1163" s="3" t="s">
        <v>5880</v>
      </c>
      <c r="D1163" s="3">
        <v>7.35</v>
      </c>
      <c r="E1163" s="3">
        <v>-1.74</v>
      </c>
      <c r="F1163" s="3">
        <v>-40.049999999999997</v>
      </c>
    </row>
    <row r="1164" spans="1:6" x14ac:dyDescent="0.2">
      <c r="A1164" s="3">
        <v>1163</v>
      </c>
      <c r="B1164" s="4" t="s">
        <v>2323</v>
      </c>
      <c r="C1164" s="3" t="s">
        <v>5563</v>
      </c>
      <c r="D1164" s="3">
        <v>6.62</v>
      </c>
      <c r="E1164" s="3">
        <v>-3.92</v>
      </c>
      <c r="F1164" s="3">
        <v>-40.18</v>
      </c>
    </row>
    <row r="1165" spans="1:6" x14ac:dyDescent="0.2">
      <c r="A1165" s="3">
        <v>1164</v>
      </c>
      <c r="B1165" s="4" t="s">
        <v>5290</v>
      </c>
      <c r="C1165" s="3" t="s">
        <v>5291</v>
      </c>
      <c r="D1165" s="3">
        <v>3.5</v>
      </c>
      <c r="E1165" s="3">
        <v>0.56999999999999995</v>
      </c>
      <c r="F1165" s="3">
        <v>-40.21</v>
      </c>
    </row>
    <row r="1166" spans="1:6" x14ac:dyDescent="0.2">
      <c r="A1166" s="3">
        <v>1165</v>
      </c>
      <c r="B1166" s="4" t="s">
        <v>2111</v>
      </c>
      <c r="C1166" s="3" t="s">
        <v>5366</v>
      </c>
      <c r="D1166" s="3">
        <v>4.43</v>
      </c>
      <c r="E1166" s="3">
        <v>-1.56</v>
      </c>
      <c r="F1166" s="3">
        <v>-40.26</v>
      </c>
    </row>
    <row r="1167" spans="1:6" x14ac:dyDescent="0.2">
      <c r="A1167" s="3">
        <v>1166</v>
      </c>
      <c r="B1167" s="4" t="s">
        <v>198</v>
      </c>
      <c r="C1167" s="3" t="s">
        <v>7701</v>
      </c>
      <c r="D1167" s="3">
        <v>8.67</v>
      </c>
      <c r="E1167" s="3">
        <v>-1.37</v>
      </c>
      <c r="F1167" s="3">
        <v>-40.36</v>
      </c>
    </row>
    <row r="1168" spans="1:6" x14ac:dyDescent="0.2">
      <c r="A1168" s="3">
        <v>1167</v>
      </c>
      <c r="B1168" s="4" t="s">
        <v>1657</v>
      </c>
      <c r="C1168" s="3" t="s">
        <v>5112</v>
      </c>
      <c r="D1168" s="3">
        <v>5.83</v>
      </c>
      <c r="E1168" s="3">
        <v>-2.35</v>
      </c>
      <c r="F1168" s="3">
        <v>-40.57</v>
      </c>
    </row>
    <row r="1169" spans="1:6" x14ac:dyDescent="0.2">
      <c r="A1169" s="3">
        <v>1168</v>
      </c>
      <c r="B1169" s="4" t="s">
        <v>6007</v>
      </c>
      <c r="C1169" s="3" t="s">
        <v>6008</v>
      </c>
      <c r="D1169" s="3">
        <v>6.48</v>
      </c>
      <c r="E1169" s="3">
        <v>-0.77</v>
      </c>
      <c r="F1169" s="3">
        <v>-40.61</v>
      </c>
    </row>
    <row r="1170" spans="1:6" x14ac:dyDescent="0.2">
      <c r="A1170" s="3">
        <v>1169</v>
      </c>
      <c r="B1170" s="4" t="s">
        <v>1990</v>
      </c>
      <c r="C1170" s="3" t="s">
        <v>5173</v>
      </c>
      <c r="D1170" s="3">
        <v>5.19</v>
      </c>
      <c r="E1170" s="3">
        <v>-2.08</v>
      </c>
      <c r="F1170" s="3">
        <v>-40.630000000000003</v>
      </c>
    </row>
    <row r="1171" spans="1:6" x14ac:dyDescent="0.2">
      <c r="A1171" s="3">
        <v>1170</v>
      </c>
      <c r="B1171" s="4" t="s">
        <v>1628</v>
      </c>
      <c r="C1171" s="3" t="s">
        <v>4478</v>
      </c>
      <c r="D1171" s="3">
        <v>3.3</v>
      </c>
      <c r="E1171" s="3">
        <v>-2.65</v>
      </c>
      <c r="F1171" s="3">
        <v>-40.72</v>
      </c>
    </row>
    <row r="1172" spans="1:6" x14ac:dyDescent="0.2">
      <c r="A1172" s="3">
        <v>1171</v>
      </c>
      <c r="B1172" s="4" t="s">
        <v>3178</v>
      </c>
      <c r="C1172" s="3" t="s">
        <v>3977</v>
      </c>
      <c r="D1172" s="3">
        <v>23.2</v>
      </c>
      <c r="E1172" s="3">
        <v>-1.02</v>
      </c>
      <c r="F1172" s="3">
        <v>-40.909999999999997</v>
      </c>
    </row>
    <row r="1173" spans="1:6" x14ac:dyDescent="0.2">
      <c r="A1173" s="3">
        <v>1172</v>
      </c>
      <c r="B1173" s="4" t="s">
        <v>382</v>
      </c>
      <c r="C1173" s="3" t="s">
        <v>5351</v>
      </c>
      <c r="D1173" s="3">
        <v>6.09</v>
      </c>
      <c r="E1173" s="3">
        <v>-1.93</v>
      </c>
      <c r="F1173" s="3">
        <v>-41.09</v>
      </c>
    </row>
    <row r="1174" spans="1:6" x14ac:dyDescent="0.2">
      <c r="A1174" s="3">
        <v>1173</v>
      </c>
      <c r="B1174" s="4" t="s">
        <v>5506</v>
      </c>
      <c r="C1174" s="3" t="s">
        <v>5507</v>
      </c>
      <c r="D1174" s="3">
        <v>3.06</v>
      </c>
      <c r="E1174" s="3">
        <v>-1.92</v>
      </c>
      <c r="F1174" s="3">
        <v>-41.14</v>
      </c>
    </row>
    <row r="1175" spans="1:6" x14ac:dyDescent="0.2">
      <c r="A1175" s="3">
        <v>1174</v>
      </c>
      <c r="B1175" s="4" t="s">
        <v>1604</v>
      </c>
      <c r="C1175" s="3" t="s">
        <v>5775</v>
      </c>
      <c r="D1175" s="3">
        <v>3.22</v>
      </c>
      <c r="E1175" s="3">
        <v>-0.92</v>
      </c>
      <c r="F1175" s="3">
        <v>-41.31</v>
      </c>
    </row>
    <row r="1176" spans="1:6" x14ac:dyDescent="0.2">
      <c r="A1176" s="3">
        <v>1175</v>
      </c>
      <c r="B1176" s="4" t="s">
        <v>987</v>
      </c>
      <c r="C1176" s="3" t="s">
        <v>7038</v>
      </c>
      <c r="D1176" s="3">
        <v>17.78</v>
      </c>
      <c r="E1176" s="3">
        <v>-1.66</v>
      </c>
      <c r="F1176" s="3">
        <v>-41.55</v>
      </c>
    </row>
    <row r="1177" spans="1:6" x14ac:dyDescent="0.2">
      <c r="A1177" s="3">
        <v>1176</v>
      </c>
      <c r="B1177" s="4" t="s">
        <v>298</v>
      </c>
      <c r="C1177" s="3" t="s">
        <v>4243</v>
      </c>
      <c r="D1177" s="3">
        <v>17.8</v>
      </c>
      <c r="E1177" s="3">
        <v>-1.1100000000000001</v>
      </c>
      <c r="F1177" s="3">
        <v>-41.86</v>
      </c>
    </row>
    <row r="1178" spans="1:6" x14ac:dyDescent="0.2">
      <c r="A1178" s="3">
        <v>1177</v>
      </c>
      <c r="B1178" s="4" t="s">
        <v>2112</v>
      </c>
      <c r="C1178" s="3" t="s">
        <v>4593</v>
      </c>
      <c r="D1178" s="3">
        <v>14.78</v>
      </c>
      <c r="E1178" s="3">
        <v>-0.81</v>
      </c>
      <c r="F1178" s="3">
        <v>-42.64</v>
      </c>
    </row>
    <row r="1179" spans="1:6" x14ac:dyDescent="0.2">
      <c r="A1179" s="3">
        <v>1178</v>
      </c>
      <c r="B1179" s="4" t="s">
        <v>1754</v>
      </c>
      <c r="C1179" s="3" t="s">
        <v>4737</v>
      </c>
      <c r="D1179" s="3">
        <v>11.18</v>
      </c>
      <c r="E1179" s="3">
        <v>-2.7</v>
      </c>
      <c r="F1179" s="3">
        <v>-42.73</v>
      </c>
    </row>
    <row r="1180" spans="1:6" x14ac:dyDescent="0.2">
      <c r="A1180" s="3">
        <v>1179</v>
      </c>
      <c r="B1180" s="4" t="s">
        <v>2092</v>
      </c>
      <c r="C1180" s="3" t="s">
        <v>3886</v>
      </c>
      <c r="D1180" s="3">
        <v>11.5</v>
      </c>
      <c r="E1180" s="3">
        <v>-2.04</v>
      </c>
      <c r="F1180" s="3">
        <v>-43.24</v>
      </c>
    </row>
    <row r="1181" spans="1:6" x14ac:dyDescent="0.2">
      <c r="A1181" s="3">
        <v>1180</v>
      </c>
      <c r="B1181" s="4" t="s">
        <v>421</v>
      </c>
      <c r="C1181" s="3" t="s">
        <v>4495</v>
      </c>
      <c r="D1181" s="3">
        <v>6.05</v>
      </c>
      <c r="E1181" s="3">
        <v>-1.31</v>
      </c>
      <c r="F1181" s="3">
        <v>-43.48</v>
      </c>
    </row>
    <row r="1182" spans="1:6" x14ac:dyDescent="0.2">
      <c r="A1182" s="3">
        <v>1181</v>
      </c>
      <c r="B1182" s="4" t="s">
        <v>1984</v>
      </c>
      <c r="C1182" s="3" t="s">
        <v>5677</v>
      </c>
      <c r="D1182" s="3">
        <v>9.9600000000000009</v>
      </c>
      <c r="E1182" s="3">
        <v>-3.3</v>
      </c>
      <c r="F1182" s="3">
        <v>-43.68</v>
      </c>
    </row>
    <row r="1183" spans="1:6" x14ac:dyDescent="0.2">
      <c r="A1183" s="3">
        <v>1182</v>
      </c>
      <c r="B1183" s="4" t="s">
        <v>259</v>
      </c>
      <c r="C1183" s="3" t="s">
        <v>4635</v>
      </c>
      <c r="D1183" s="3">
        <v>7.52</v>
      </c>
      <c r="E1183" s="3">
        <v>-1.31</v>
      </c>
      <c r="F1183" s="3">
        <v>-43.99</v>
      </c>
    </row>
    <row r="1184" spans="1:6" x14ac:dyDescent="0.2">
      <c r="A1184" s="3">
        <v>1183</v>
      </c>
      <c r="B1184" s="4" t="s">
        <v>1590</v>
      </c>
      <c r="C1184" s="3" t="s">
        <v>4739</v>
      </c>
      <c r="D1184" s="3">
        <v>6.62</v>
      </c>
      <c r="E1184" s="3">
        <v>-1.19</v>
      </c>
      <c r="F1184" s="3">
        <v>-44.01</v>
      </c>
    </row>
    <row r="1185" spans="1:6" x14ac:dyDescent="0.2">
      <c r="A1185" s="3">
        <v>1184</v>
      </c>
      <c r="B1185" s="4" t="s">
        <v>1433</v>
      </c>
      <c r="C1185" s="3" t="s">
        <v>6763</v>
      </c>
      <c r="D1185" s="3">
        <v>48.59</v>
      </c>
      <c r="E1185" s="3">
        <v>-0.23</v>
      </c>
      <c r="F1185" s="3">
        <v>-44.05</v>
      </c>
    </row>
    <row r="1186" spans="1:6" x14ac:dyDescent="0.2">
      <c r="A1186" s="3">
        <v>1185</v>
      </c>
      <c r="B1186" s="4" t="s">
        <v>364</v>
      </c>
      <c r="C1186" s="3" t="s">
        <v>5717</v>
      </c>
      <c r="D1186" s="3">
        <v>5.71</v>
      </c>
      <c r="E1186" s="3">
        <v>-2.39</v>
      </c>
      <c r="F1186" s="3">
        <v>-44.78</v>
      </c>
    </row>
    <row r="1187" spans="1:6" x14ac:dyDescent="0.2">
      <c r="A1187" s="3">
        <v>1186</v>
      </c>
      <c r="B1187" s="4" t="s">
        <v>2189</v>
      </c>
      <c r="C1187" s="3" t="s">
        <v>6313</v>
      </c>
      <c r="D1187" s="3">
        <v>3.55</v>
      </c>
      <c r="E1187" s="3">
        <v>-2.74</v>
      </c>
      <c r="F1187" s="3">
        <v>-44.98</v>
      </c>
    </row>
    <row r="1188" spans="1:6" x14ac:dyDescent="0.2">
      <c r="A1188" s="3">
        <v>1187</v>
      </c>
      <c r="B1188" s="4" t="s">
        <v>991</v>
      </c>
      <c r="C1188" s="3" t="s">
        <v>4708</v>
      </c>
      <c r="D1188" s="3">
        <v>7.78</v>
      </c>
      <c r="E1188" s="3">
        <v>-0.26</v>
      </c>
      <c r="F1188" s="3">
        <v>-44.99</v>
      </c>
    </row>
    <row r="1189" spans="1:6" x14ac:dyDescent="0.2">
      <c r="A1189" s="3">
        <v>1188</v>
      </c>
      <c r="B1189" s="4" t="s">
        <v>3218</v>
      </c>
      <c r="C1189" s="3" t="s">
        <v>5784</v>
      </c>
      <c r="D1189" s="3">
        <v>6.16</v>
      </c>
      <c r="E1189" s="3">
        <v>-1.75</v>
      </c>
      <c r="F1189" s="3">
        <v>-45.31</v>
      </c>
    </row>
    <row r="1190" spans="1:6" x14ac:dyDescent="0.2">
      <c r="A1190" s="3">
        <v>1189</v>
      </c>
      <c r="B1190" s="4" t="s">
        <v>1121</v>
      </c>
      <c r="C1190" s="3" t="s">
        <v>4892</v>
      </c>
      <c r="D1190" s="3">
        <v>9.5299999999999994</v>
      </c>
      <c r="E1190" s="3">
        <v>-1.95</v>
      </c>
      <c r="F1190" s="3">
        <v>-45.35</v>
      </c>
    </row>
    <row r="1191" spans="1:6" x14ac:dyDescent="0.2">
      <c r="A1191" s="3">
        <v>1190</v>
      </c>
      <c r="B1191" s="4" t="s">
        <v>4270</v>
      </c>
      <c r="C1191" s="3" t="s">
        <v>4271</v>
      </c>
      <c r="D1191" s="3">
        <v>1.37</v>
      </c>
      <c r="E1191" s="3">
        <v>-4.8600000000000003</v>
      </c>
      <c r="F1191" s="3">
        <v>-45.45</v>
      </c>
    </row>
    <row r="1192" spans="1:6" x14ac:dyDescent="0.2">
      <c r="A1192" s="3">
        <v>1191</v>
      </c>
      <c r="B1192" s="4" t="s">
        <v>260</v>
      </c>
      <c r="C1192" s="3" t="s">
        <v>5339</v>
      </c>
      <c r="D1192" s="3">
        <v>13.99</v>
      </c>
      <c r="E1192" s="3">
        <v>-4.51</v>
      </c>
      <c r="F1192" s="3">
        <v>-45.77</v>
      </c>
    </row>
    <row r="1193" spans="1:6" x14ac:dyDescent="0.2">
      <c r="A1193" s="3">
        <v>1192</v>
      </c>
      <c r="B1193" s="4" t="s">
        <v>2736</v>
      </c>
      <c r="C1193" s="3" t="s">
        <v>5266</v>
      </c>
      <c r="D1193" s="3">
        <v>15.81</v>
      </c>
      <c r="E1193" s="3">
        <v>-4.07</v>
      </c>
      <c r="F1193" s="3">
        <v>-45.88</v>
      </c>
    </row>
    <row r="1194" spans="1:6" x14ac:dyDescent="0.2">
      <c r="A1194" s="3">
        <v>1193</v>
      </c>
      <c r="B1194" s="4" t="s">
        <v>5978</v>
      </c>
      <c r="C1194" s="3" t="s">
        <v>5979</v>
      </c>
      <c r="D1194" s="3">
        <v>2.91</v>
      </c>
      <c r="E1194" s="3">
        <v>-2.02</v>
      </c>
      <c r="F1194" s="3">
        <v>-46</v>
      </c>
    </row>
    <row r="1195" spans="1:6" x14ac:dyDescent="0.2">
      <c r="A1195" s="3">
        <v>1194</v>
      </c>
      <c r="B1195" s="4" t="s">
        <v>417</v>
      </c>
      <c r="C1195" s="3" t="s">
        <v>5239</v>
      </c>
      <c r="D1195" s="3">
        <v>9.25</v>
      </c>
      <c r="E1195" s="3">
        <v>-3.44</v>
      </c>
      <c r="F1195" s="3">
        <v>-46.08</v>
      </c>
    </row>
    <row r="1196" spans="1:6" x14ac:dyDescent="0.2">
      <c r="A1196" s="3">
        <v>1195</v>
      </c>
      <c r="B1196" s="4" t="s">
        <v>790</v>
      </c>
      <c r="C1196" s="3" t="s">
        <v>7624</v>
      </c>
      <c r="D1196" s="3">
        <v>13.4</v>
      </c>
      <c r="E1196" s="3">
        <v>-2.97</v>
      </c>
      <c r="F1196" s="3">
        <v>-46.08</v>
      </c>
    </row>
    <row r="1197" spans="1:6" x14ac:dyDescent="0.2">
      <c r="A1197" s="3">
        <v>1196</v>
      </c>
      <c r="B1197" s="4" t="s">
        <v>700</v>
      </c>
      <c r="C1197" s="3" t="s">
        <v>6514</v>
      </c>
      <c r="D1197" s="3">
        <v>12.25</v>
      </c>
      <c r="E1197" s="3">
        <v>4.34</v>
      </c>
      <c r="F1197" s="3">
        <v>-46.27</v>
      </c>
    </row>
    <row r="1198" spans="1:6" x14ac:dyDescent="0.2">
      <c r="A1198" s="3">
        <v>1197</v>
      </c>
      <c r="B1198" s="4" t="s">
        <v>1168</v>
      </c>
      <c r="C1198" s="3" t="s">
        <v>5674</v>
      </c>
      <c r="D1198" s="3">
        <v>14.79</v>
      </c>
      <c r="E1198" s="3">
        <v>-1.07</v>
      </c>
      <c r="F1198" s="3">
        <v>-46.57</v>
      </c>
    </row>
    <row r="1199" spans="1:6" x14ac:dyDescent="0.2">
      <c r="A1199" s="3">
        <v>1198</v>
      </c>
      <c r="B1199" s="4" t="s">
        <v>184</v>
      </c>
      <c r="C1199" s="3" t="s">
        <v>5454</v>
      </c>
      <c r="D1199" s="3">
        <v>16.45</v>
      </c>
      <c r="E1199" s="3">
        <v>-1.67</v>
      </c>
      <c r="F1199" s="3">
        <v>-46.72</v>
      </c>
    </row>
    <row r="1200" spans="1:6" x14ac:dyDescent="0.2">
      <c r="A1200" s="3">
        <v>1199</v>
      </c>
      <c r="B1200" s="4" t="s">
        <v>731</v>
      </c>
      <c r="C1200" s="3" t="s">
        <v>4929</v>
      </c>
      <c r="D1200" s="3">
        <v>12.99</v>
      </c>
      <c r="E1200" s="3">
        <v>-1.59</v>
      </c>
      <c r="F1200" s="3">
        <v>-47</v>
      </c>
    </row>
    <row r="1201" spans="1:6" x14ac:dyDescent="0.2">
      <c r="A1201" s="3">
        <v>1200</v>
      </c>
      <c r="B1201" s="4" t="s">
        <v>2885</v>
      </c>
      <c r="C1201" s="3" t="s">
        <v>5593</v>
      </c>
      <c r="D1201" s="3">
        <v>42.78</v>
      </c>
      <c r="E1201" s="3">
        <v>-2.08</v>
      </c>
      <c r="F1201" s="3">
        <v>-47.04</v>
      </c>
    </row>
    <row r="1202" spans="1:6" x14ac:dyDescent="0.2">
      <c r="A1202" s="3">
        <v>1201</v>
      </c>
      <c r="B1202" s="4" t="s">
        <v>1561</v>
      </c>
      <c r="C1202" s="3" t="s">
        <v>6803</v>
      </c>
      <c r="D1202" s="3">
        <v>4.6500000000000004</v>
      </c>
      <c r="E1202" s="3">
        <v>-2.31</v>
      </c>
      <c r="F1202" s="3">
        <v>-47.1</v>
      </c>
    </row>
    <row r="1203" spans="1:6" x14ac:dyDescent="0.2">
      <c r="A1203" s="3">
        <v>1202</v>
      </c>
      <c r="B1203" s="4" t="s">
        <v>763</v>
      </c>
      <c r="C1203" s="3" t="s">
        <v>4637</v>
      </c>
      <c r="D1203" s="3">
        <v>7.31</v>
      </c>
      <c r="E1203" s="3">
        <v>-2.14</v>
      </c>
      <c r="F1203" s="3">
        <v>-47.25</v>
      </c>
    </row>
    <row r="1204" spans="1:6" x14ac:dyDescent="0.2">
      <c r="A1204" s="3">
        <v>1203</v>
      </c>
      <c r="B1204" s="4" t="s">
        <v>1902</v>
      </c>
      <c r="C1204" s="3" t="s">
        <v>7426</v>
      </c>
      <c r="D1204" s="3">
        <v>8.2799999999999994</v>
      </c>
      <c r="E1204" s="3">
        <v>-0.72</v>
      </c>
      <c r="F1204" s="3">
        <v>-47.46</v>
      </c>
    </row>
    <row r="1205" spans="1:6" x14ac:dyDescent="0.2">
      <c r="A1205" s="3">
        <v>1204</v>
      </c>
      <c r="B1205" s="4" t="s">
        <v>1651</v>
      </c>
      <c r="C1205" s="3" t="s">
        <v>4717</v>
      </c>
      <c r="D1205" s="3">
        <v>21.3</v>
      </c>
      <c r="E1205" s="3">
        <v>-1.3</v>
      </c>
      <c r="F1205" s="3">
        <v>-47.6</v>
      </c>
    </row>
    <row r="1206" spans="1:6" x14ac:dyDescent="0.2">
      <c r="A1206" s="3">
        <v>1205</v>
      </c>
      <c r="B1206" s="4" t="s">
        <v>2725</v>
      </c>
      <c r="C1206" s="3" t="s">
        <v>6372</v>
      </c>
      <c r="D1206" s="3">
        <v>12.16</v>
      </c>
      <c r="E1206" s="3">
        <v>-1.06</v>
      </c>
      <c r="F1206" s="3">
        <v>-47.62</v>
      </c>
    </row>
    <row r="1207" spans="1:6" x14ac:dyDescent="0.2">
      <c r="A1207" s="3">
        <v>1206</v>
      </c>
      <c r="B1207" s="4" t="s">
        <v>1933</v>
      </c>
      <c r="C1207" s="3" t="s">
        <v>6713</v>
      </c>
      <c r="D1207" s="3">
        <v>3.61</v>
      </c>
      <c r="E1207" s="3">
        <v>-4.24</v>
      </c>
      <c r="F1207" s="3">
        <v>-47.71</v>
      </c>
    </row>
    <row r="1208" spans="1:6" x14ac:dyDescent="0.2">
      <c r="A1208" s="3">
        <v>1207</v>
      </c>
      <c r="B1208" s="4" t="s">
        <v>2841</v>
      </c>
      <c r="C1208" s="3" t="s">
        <v>5125</v>
      </c>
      <c r="D1208" s="3">
        <v>3.8</v>
      </c>
      <c r="E1208" s="3">
        <v>-3.55</v>
      </c>
      <c r="F1208" s="3">
        <v>-47.72</v>
      </c>
    </row>
    <row r="1209" spans="1:6" x14ac:dyDescent="0.2">
      <c r="A1209" s="3">
        <v>1208</v>
      </c>
      <c r="B1209" s="4" t="s">
        <v>4473</v>
      </c>
      <c r="C1209" s="3" t="s">
        <v>4474</v>
      </c>
      <c r="D1209" s="3">
        <v>5.85</v>
      </c>
      <c r="E1209" s="3">
        <v>-2.34</v>
      </c>
      <c r="F1209" s="3">
        <v>-47.8</v>
      </c>
    </row>
    <row r="1210" spans="1:6" x14ac:dyDescent="0.2">
      <c r="A1210" s="3">
        <v>1209</v>
      </c>
      <c r="B1210" s="4" t="s">
        <v>1647</v>
      </c>
      <c r="C1210" s="3" t="s">
        <v>4044</v>
      </c>
      <c r="D1210" s="3">
        <v>5.61</v>
      </c>
      <c r="E1210" s="3">
        <v>-0.36</v>
      </c>
      <c r="F1210" s="3">
        <v>-48.25</v>
      </c>
    </row>
    <row r="1211" spans="1:6" x14ac:dyDescent="0.2">
      <c r="A1211" s="3">
        <v>1210</v>
      </c>
      <c r="B1211" s="4" t="s">
        <v>2562</v>
      </c>
      <c r="C1211" s="3" t="s">
        <v>4641</v>
      </c>
      <c r="D1211" s="3">
        <v>5.43</v>
      </c>
      <c r="E1211" s="3">
        <v>-0.91</v>
      </c>
      <c r="F1211" s="3">
        <v>-48.38</v>
      </c>
    </row>
    <row r="1212" spans="1:6" x14ac:dyDescent="0.2">
      <c r="A1212" s="3">
        <v>1211</v>
      </c>
      <c r="B1212" s="4" t="s">
        <v>1124</v>
      </c>
      <c r="C1212" s="3" t="s">
        <v>5391</v>
      </c>
      <c r="D1212" s="3">
        <v>3.37</v>
      </c>
      <c r="E1212" s="3">
        <v>-2.3199999999999998</v>
      </c>
      <c r="F1212" s="3">
        <v>-48.54</v>
      </c>
    </row>
    <row r="1213" spans="1:6" x14ac:dyDescent="0.2">
      <c r="A1213" s="3">
        <v>1212</v>
      </c>
      <c r="B1213" s="4" t="s">
        <v>1770</v>
      </c>
      <c r="C1213" s="3" t="s">
        <v>6010</v>
      </c>
      <c r="D1213" s="3">
        <v>9.75</v>
      </c>
      <c r="E1213" s="3">
        <v>-1.22</v>
      </c>
      <c r="F1213" s="3">
        <v>-48.68</v>
      </c>
    </row>
    <row r="1214" spans="1:6" x14ac:dyDescent="0.2">
      <c r="A1214" s="3">
        <v>1213</v>
      </c>
      <c r="B1214" s="4" t="s">
        <v>2246</v>
      </c>
      <c r="C1214" s="3" t="s">
        <v>4539</v>
      </c>
      <c r="D1214" s="3">
        <v>17.5</v>
      </c>
      <c r="E1214" s="3">
        <v>-3.31</v>
      </c>
      <c r="F1214" s="3">
        <v>-48.98</v>
      </c>
    </row>
    <row r="1215" spans="1:6" x14ac:dyDescent="0.2">
      <c r="A1215" s="3">
        <v>1214</v>
      </c>
      <c r="B1215" s="4" t="s">
        <v>163</v>
      </c>
      <c r="C1215" s="3" t="s">
        <v>4772</v>
      </c>
      <c r="D1215" s="3">
        <v>3.15</v>
      </c>
      <c r="E1215" s="3">
        <v>-2.17</v>
      </c>
      <c r="F1215" s="3">
        <v>-49.1</v>
      </c>
    </row>
    <row r="1216" spans="1:6" x14ac:dyDescent="0.2">
      <c r="A1216" s="3">
        <v>1215</v>
      </c>
      <c r="B1216" s="4" t="s">
        <v>988</v>
      </c>
      <c r="C1216" s="3" t="s">
        <v>4845</v>
      </c>
      <c r="D1216" s="3">
        <v>7.55</v>
      </c>
      <c r="E1216" s="3">
        <v>-3.82</v>
      </c>
      <c r="F1216" s="3">
        <v>-49.29</v>
      </c>
    </row>
    <row r="1217" spans="1:6" x14ac:dyDescent="0.2">
      <c r="A1217" s="3">
        <v>1216</v>
      </c>
      <c r="B1217" s="4" t="s">
        <v>77</v>
      </c>
      <c r="C1217" s="3" t="s">
        <v>6286</v>
      </c>
      <c r="D1217" s="3">
        <v>10.4</v>
      </c>
      <c r="E1217" s="3">
        <v>-2.0699999999999998</v>
      </c>
      <c r="F1217" s="3">
        <v>-49.31</v>
      </c>
    </row>
    <row r="1218" spans="1:6" x14ac:dyDescent="0.2">
      <c r="A1218" s="3">
        <v>1217</v>
      </c>
      <c r="B1218" s="4" t="s">
        <v>3100</v>
      </c>
      <c r="C1218" s="3" t="s">
        <v>5319</v>
      </c>
      <c r="D1218" s="3">
        <v>7.01</v>
      </c>
      <c r="E1218" s="3">
        <v>-1.96</v>
      </c>
      <c r="F1218" s="3">
        <v>-49.69</v>
      </c>
    </row>
    <row r="1219" spans="1:6" x14ac:dyDescent="0.2">
      <c r="A1219" s="3">
        <v>1218</v>
      </c>
      <c r="B1219" s="4" t="s">
        <v>2616</v>
      </c>
      <c r="C1219" s="3" t="s">
        <v>4511</v>
      </c>
      <c r="D1219" s="3">
        <v>6.25</v>
      </c>
      <c r="E1219" s="3">
        <v>-2.8</v>
      </c>
      <c r="F1219" s="3">
        <v>-49.77</v>
      </c>
    </row>
    <row r="1220" spans="1:6" x14ac:dyDescent="0.2">
      <c r="A1220" s="3">
        <v>1219</v>
      </c>
      <c r="B1220" s="4" t="s">
        <v>1920</v>
      </c>
      <c r="C1220" s="3" t="s">
        <v>6468</v>
      </c>
      <c r="D1220" s="3">
        <v>12.39</v>
      </c>
      <c r="E1220" s="3">
        <v>0.32</v>
      </c>
      <c r="F1220" s="3">
        <v>-50</v>
      </c>
    </row>
    <row r="1221" spans="1:6" x14ac:dyDescent="0.2">
      <c r="A1221" s="3">
        <v>1220</v>
      </c>
      <c r="B1221" s="4" t="s">
        <v>1148</v>
      </c>
      <c r="C1221" s="3" t="s">
        <v>4808</v>
      </c>
      <c r="D1221" s="3">
        <v>5.19</v>
      </c>
      <c r="E1221" s="3">
        <v>-1.7</v>
      </c>
      <c r="F1221" s="3">
        <v>-50</v>
      </c>
    </row>
    <row r="1222" spans="1:6" x14ac:dyDescent="0.2">
      <c r="A1222" s="3">
        <v>1221</v>
      </c>
      <c r="B1222" s="4" t="s">
        <v>2220</v>
      </c>
      <c r="C1222" s="3" t="s">
        <v>5527</v>
      </c>
      <c r="D1222" s="3">
        <v>8.16</v>
      </c>
      <c r="E1222" s="3">
        <v>-2.04</v>
      </c>
      <c r="F1222" s="3">
        <v>-50.35</v>
      </c>
    </row>
    <row r="1223" spans="1:6" x14ac:dyDescent="0.2">
      <c r="A1223" s="3">
        <v>1222</v>
      </c>
      <c r="B1223" s="4" t="s">
        <v>2757</v>
      </c>
      <c r="C1223" s="3" t="s">
        <v>5133</v>
      </c>
      <c r="D1223" s="3">
        <v>8.18</v>
      </c>
      <c r="E1223" s="3">
        <v>-2.73</v>
      </c>
      <c r="F1223" s="3">
        <v>-50.48</v>
      </c>
    </row>
    <row r="1224" spans="1:6" x14ac:dyDescent="0.2">
      <c r="A1224" s="3">
        <v>1223</v>
      </c>
      <c r="B1224" s="4" t="s">
        <v>3076</v>
      </c>
      <c r="C1224" s="3" t="s">
        <v>4606</v>
      </c>
      <c r="D1224" s="3">
        <v>3.09</v>
      </c>
      <c r="E1224" s="3">
        <v>-1.59</v>
      </c>
      <c r="F1224" s="3">
        <v>-50.6</v>
      </c>
    </row>
    <row r="1225" spans="1:6" x14ac:dyDescent="0.2">
      <c r="A1225" s="3">
        <v>1224</v>
      </c>
      <c r="B1225" s="4" t="s">
        <v>2516</v>
      </c>
      <c r="C1225" s="3" t="s">
        <v>6258</v>
      </c>
      <c r="D1225" s="3">
        <v>16.25</v>
      </c>
      <c r="E1225" s="3">
        <v>-0.67</v>
      </c>
      <c r="F1225" s="3">
        <v>-50.63</v>
      </c>
    </row>
    <row r="1226" spans="1:6" x14ac:dyDescent="0.2">
      <c r="A1226" s="3">
        <v>1225</v>
      </c>
      <c r="B1226" s="4" t="s">
        <v>483</v>
      </c>
      <c r="C1226" s="3" t="s">
        <v>4875</v>
      </c>
      <c r="D1226" s="3">
        <v>13.37</v>
      </c>
      <c r="E1226" s="3">
        <v>-2.5499999999999998</v>
      </c>
      <c r="F1226" s="3">
        <v>-50.68</v>
      </c>
    </row>
    <row r="1227" spans="1:6" x14ac:dyDescent="0.2">
      <c r="A1227" s="3">
        <v>1226</v>
      </c>
      <c r="B1227" s="4" t="s">
        <v>2577</v>
      </c>
      <c r="C1227" s="3" t="s">
        <v>5834</v>
      </c>
      <c r="D1227" s="3">
        <v>6.01</v>
      </c>
      <c r="E1227" s="3">
        <v>-3.06</v>
      </c>
      <c r="F1227" s="3">
        <v>-50.84</v>
      </c>
    </row>
    <row r="1228" spans="1:6" x14ac:dyDescent="0.2">
      <c r="A1228" s="3">
        <v>1227</v>
      </c>
      <c r="B1228" s="4" t="s">
        <v>3349</v>
      </c>
      <c r="C1228" s="3" t="s">
        <v>3949</v>
      </c>
      <c r="D1228" s="3">
        <v>4.78</v>
      </c>
      <c r="E1228" s="3">
        <v>-0.62</v>
      </c>
      <c r="F1228" s="3">
        <v>-50.87</v>
      </c>
    </row>
    <row r="1229" spans="1:6" x14ac:dyDescent="0.2">
      <c r="A1229" s="3">
        <v>1228</v>
      </c>
      <c r="B1229" s="4" t="s">
        <v>2341</v>
      </c>
      <c r="C1229" s="3" t="s">
        <v>3924</v>
      </c>
      <c r="D1229" s="3">
        <v>13.19</v>
      </c>
      <c r="E1229" s="3">
        <v>0.3</v>
      </c>
      <c r="F1229" s="3">
        <v>-50.94</v>
      </c>
    </row>
    <row r="1230" spans="1:6" x14ac:dyDescent="0.2">
      <c r="A1230" s="3">
        <v>1229</v>
      </c>
      <c r="B1230" s="4" t="s">
        <v>664</v>
      </c>
      <c r="C1230" s="3" t="s">
        <v>5232</v>
      </c>
      <c r="D1230" s="3">
        <v>18.89</v>
      </c>
      <c r="E1230" s="3">
        <v>-2.63</v>
      </c>
      <c r="F1230" s="3">
        <v>-51.05</v>
      </c>
    </row>
    <row r="1231" spans="1:6" x14ac:dyDescent="0.2">
      <c r="A1231" s="3">
        <v>1230</v>
      </c>
      <c r="B1231" s="4" t="s">
        <v>1594</v>
      </c>
      <c r="C1231" s="3" t="s">
        <v>6157</v>
      </c>
      <c r="D1231" s="3">
        <v>5.41</v>
      </c>
      <c r="E1231" s="3">
        <v>-1.64</v>
      </c>
      <c r="F1231" s="3">
        <v>-51.28</v>
      </c>
    </row>
    <row r="1232" spans="1:6" x14ac:dyDescent="0.2">
      <c r="A1232" s="3">
        <v>1231</v>
      </c>
      <c r="B1232" s="4" t="s">
        <v>2523</v>
      </c>
      <c r="C1232" s="3" t="s">
        <v>4524</v>
      </c>
      <c r="D1232" s="3">
        <v>24.82</v>
      </c>
      <c r="E1232" s="3">
        <v>-2.7</v>
      </c>
      <c r="F1232" s="3">
        <v>-51.31</v>
      </c>
    </row>
    <row r="1233" spans="1:6" x14ac:dyDescent="0.2">
      <c r="A1233" s="3">
        <v>1232</v>
      </c>
      <c r="B1233" s="4" t="s">
        <v>752</v>
      </c>
      <c r="C1233" s="3" t="s">
        <v>5056</v>
      </c>
      <c r="D1233" s="3">
        <v>6.06</v>
      </c>
      <c r="E1233" s="3">
        <v>-1.3</v>
      </c>
      <c r="F1233" s="3">
        <v>-51.4</v>
      </c>
    </row>
    <row r="1234" spans="1:6" x14ac:dyDescent="0.2">
      <c r="A1234" s="3">
        <v>1233</v>
      </c>
      <c r="B1234" s="4" t="s">
        <v>869</v>
      </c>
      <c r="C1234" s="3" t="s">
        <v>6750</v>
      </c>
      <c r="D1234" s="3">
        <v>6.7</v>
      </c>
      <c r="E1234" s="3">
        <v>-2.4700000000000002</v>
      </c>
      <c r="F1234" s="3">
        <v>-51.51</v>
      </c>
    </row>
    <row r="1235" spans="1:6" x14ac:dyDescent="0.2">
      <c r="A1235" s="3">
        <v>1234</v>
      </c>
      <c r="B1235" s="4" t="s">
        <v>5666</v>
      </c>
      <c r="C1235" s="3" t="s">
        <v>5667</v>
      </c>
      <c r="D1235" s="3">
        <v>2.58</v>
      </c>
      <c r="E1235" s="3">
        <v>-0.39</v>
      </c>
      <c r="F1235" s="3">
        <v>-51.76</v>
      </c>
    </row>
    <row r="1236" spans="1:6" x14ac:dyDescent="0.2">
      <c r="A1236" s="3">
        <v>1235</v>
      </c>
      <c r="B1236" s="4" t="s">
        <v>428</v>
      </c>
      <c r="C1236" s="3" t="s">
        <v>7480</v>
      </c>
      <c r="D1236" s="3">
        <v>6.03</v>
      </c>
      <c r="E1236" s="3">
        <v>-3.37</v>
      </c>
      <c r="F1236" s="3">
        <v>-51.79</v>
      </c>
    </row>
    <row r="1237" spans="1:6" x14ac:dyDescent="0.2">
      <c r="A1237" s="3">
        <v>1236</v>
      </c>
      <c r="B1237" s="4" t="s">
        <v>4369</v>
      </c>
      <c r="C1237" s="3" t="s">
        <v>4370</v>
      </c>
      <c r="D1237" s="3">
        <v>2.14</v>
      </c>
      <c r="E1237" s="3">
        <v>-2.2799999999999998</v>
      </c>
      <c r="F1237" s="3">
        <v>-51.93</v>
      </c>
    </row>
    <row r="1238" spans="1:6" x14ac:dyDescent="0.2">
      <c r="A1238" s="3">
        <v>1237</v>
      </c>
      <c r="B1238" s="4" t="s">
        <v>1000</v>
      </c>
      <c r="C1238" s="3" t="s">
        <v>5318</v>
      </c>
      <c r="D1238" s="3">
        <v>7.5</v>
      </c>
      <c r="E1238" s="3">
        <v>-1.57</v>
      </c>
      <c r="F1238" s="3">
        <v>-52.17</v>
      </c>
    </row>
    <row r="1239" spans="1:6" x14ac:dyDescent="0.2">
      <c r="A1239" s="3">
        <v>1238</v>
      </c>
      <c r="B1239" s="4" t="s">
        <v>1006</v>
      </c>
      <c r="C1239" s="3" t="s">
        <v>3496</v>
      </c>
      <c r="D1239" s="3">
        <v>8.4499999999999993</v>
      </c>
      <c r="E1239" s="3">
        <v>-3.21</v>
      </c>
      <c r="F1239" s="3">
        <v>-52.19</v>
      </c>
    </row>
    <row r="1240" spans="1:6" x14ac:dyDescent="0.2">
      <c r="A1240" s="3">
        <v>1239</v>
      </c>
      <c r="B1240" s="4" t="s">
        <v>2004</v>
      </c>
      <c r="C1240" s="3" t="s">
        <v>4389</v>
      </c>
      <c r="D1240" s="3">
        <v>4.0999999999999996</v>
      </c>
      <c r="E1240" s="3">
        <v>-2.38</v>
      </c>
      <c r="F1240" s="3">
        <v>-52.37</v>
      </c>
    </row>
    <row r="1241" spans="1:6" x14ac:dyDescent="0.2">
      <c r="A1241" s="3">
        <v>1240</v>
      </c>
      <c r="B1241" s="4" t="s">
        <v>4277</v>
      </c>
      <c r="C1241" s="3" t="s">
        <v>4278</v>
      </c>
      <c r="D1241" s="3">
        <v>15.4</v>
      </c>
      <c r="E1241" s="3">
        <v>4.41</v>
      </c>
      <c r="F1241" s="3">
        <v>-52.46</v>
      </c>
    </row>
    <row r="1242" spans="1:6" x14ac:dyDescent="0.2">
      <c r="A1242" s="3">
        <v>1241</v>
      </c>
      <c r="B1242" s="4" t="s">
        <v>1750</v>
      </c>
      <c r="C1242" s="3" t="s">
        <v>6627</v>
      </c>
      <c r="D1242" s="3">
        <v>7.7</v>
      </c>
      <c r="E1242" s="3">
        <v>-2.41</v>
      </c>
      <c r="F1242" s="3">
        <v>-52.48</v>
      </c>
    </row>
    <row r="1243" spans="1:6" x14ac:dyDescent="0.2">
      <c r="A1243" s="3">
        <v>1242</v>
      </c>
      <c r="B1243" s="4" t="s">
        <v>3227</v>
      </c>
      <c r="C1243" s="3" t="s">
        <v>4196</v>
      </c>
      <c r="D1243" s="3">
        <v>45.95</v>
      </c>
      <c r="E1243" s="3">
        <v>-2.85</v>
      </c>
      <c r="F1243" s="3">
        <v>-52.5</v>
      </c>
    </row>
    <row r="1244" spans="1:6" x14ac:dyDescent="0.2">
      <c r="A1244" s="3">
        <v>1243</v>
      </c>
      <c r="B1244" s="4" t="s">
        <v>1431</v>
      </c>
      <c r="C1244" s="3" t="s">
        <v>7428</v>
      </c>
      <c r="D1244" s="3">
        <v>16.07</v>
      </c>
      <c r="E1244" s="3">
        <v>-1.29</v>
      </c>
      <c r="F1244" s="3">
        <v>-52.61</v>
      </c>
    </row>
    <row r="1245" spans="1:6" x14ac:dyDescent="0.2">
      <c r="A1245" s="3">
        <v>1244</v>
      </c>
      <c r="B1245" s="4" t="s">
        <v>1275</v>
      </c>
      <c r="C1245" s="3" t="s">
        <v>6097</v>
      </c>
      <c r="D1245" s="3">
        <v>19.850000000000001</v>
      </c>
      <c r="E1245" s="3">
        <v>-3.03</v>
      </c>
      <c r="F1245" s="3">
        <v>-52.92</v>
      </c>
    </row>
    <row r="1246" spans="1:6" x14ac:dyDescent="0.2">
      <c r="A1246" s="3">
        <v>1245</v>
      </c>
      <c r="B1246" s="4" t="s">
        <v>2462</v>
      </c>
      <c r="C1246" s="3" t="s">
        <v>5669</v>
      </c>
      <c r="D1246" s="3">
        <v>3.45</v>
      </c>
      <c r="E1246" s="3">
        <v>-3.63</v>
      </c>
      <c r="F1246" s="3">
        <v>-52.98</v>
      </c>
    </row>
    <row r="1247" spans="1:6" x14ac:dyDescent="0.2">
      <c r="A1247" s="3">
        <v>1246</v>
      </c>
      <c r="B1247" s="4" t="s">
        <v>3017</v>
      </c>
      <c r="C1247" s="3" t="s">
        <v>4589</v>
      </c>
      <c r="D1247" s="3">
        <v>6</v>
      </c>
      <c r="E1247" s="3">
        <v>-4.6100000000000003</v>
      </c>
      <c r="F1247" s="3">
        <v>-53.02</v>
      </c>
    </row>
    <row r="1248" spans="1:6" x14ac:dyDescent="0.2">
      <c r="A1248" s="3">
        <v>1247</v>
      </c>
      <c r="B1248" s="4" t="s">
        <v>212</v>
      </c>
      <c r="C1248" s="3" t="s">
        <v>5989</v>
      </c>
      <c r="D1248" s="3">
        <v>12.68</v>
      </c>
      <c r="E1248" s="3">
        <v>-3.79</v>
      </c>
      <c r="F1248" s="3">
        <v>-53.09</v>
      </c>
    </row>
    <row r="1249" spans="1:6" x14ac:dyDescent="0.2">
      <c r="A1249" s="3">
        <v>1248</v>
      </c>
      <c r="B1249" s="4" t="s">
        <v>2184</v>
      </c>
      <c r="C1249" s="3" t="s">
        <v>4117</v>
      </c>
      <c r="D1249" s="3">
        <v>14.29</v>
      </c>
      <c r="E1249" s="3">
        <v>-2.12</v>
      </c>
      <c r="F1249" s="3">
        <v>-53.58</v>
      </c>
    </row>
    <row r="1250" spans="1:6" x14ac:dyDescent="0.2">
      <c r="A1250" s="3">
        <v>1249</v>
      </c>
      <c r="B1250" s="4" t="s">
        <v>3389</v>
      </c>
      <c r="C1250" s="3" t="s">
        <v>7704</v>
      </c>
      <c r="D1250" s="3">
        <v>53.65</v>
      </c>
      <c r="E1250" s="3">
        <v>-4.21</v>
      </c>
      <c r="F1250" s="3">
        <v>-53.7</v>
      </c>
    </row>
    <row r="1251" spans="1:6" x14ac:dyDescent="0.2">
      <c r="A1251" s="3">
        <v>1250</v>
      </c>
      <c r="B1251" s="4" t="s">
        <v>2546</v>
      </c>
      <c r="C1251" s="3" t="s">
        <v>4745</v>
      </c>
      <c r="D1251" s="3">
        <v>11</v>
      </c>
      <c r="E1251" s="3">
        <v>-3.51</v>
      </c>
      <c r="F1251" s="3">
        <v>-53.73</v>
      </c>
    </row>
    <row r="1252" spans="1:6" x14ac:dyDescent="0.2">
      <c r="A1252" s="3">
        <v>1251</v>
      </c>
      <c r="B1252" s="4" t="s">
        <v>1816</v>
      </c>
      <c r="C1252" s="3" t="s">
        <v>5898</v>
      </c>
      <c r="D1252" s="3">
        <v>4.51</v>
      </c>
      <c r="E1252" s="3">
        <v>3.68</v>
      </c>
      <c r="F1252" s="3">
        <v>-53.9</v>
      </c>
    </row>
    <row r="1253" spans="1:6" x14ac:dyDescent="0.2">
      <c r="A1253" s="3">
        <v>1252</v>
      </c>
      <c r="B1253" s="4" t="s">
        <v>1094</v>
      </c>
      <c r="C1253" s="3" t="s">
        <v>5496</v>
      </c>
      <c r="D1253" s="3">
        <v>7.25</v>
      </c>
      <c r="E1253" s="3">
        <v>-2.42</v>
      </c>
      <c r="F1253" s="3">
        <v>-53.96</v>
      </c>
    </row>
    <row r="1254" spans="1:6" x14ac:dyDescent="0.2">
      <c r="A1254" s="3">
        <v>1253</v>
      </c>
      <c r="B1254" s="4" t="s">
        <v>1650</v>
      </c>
      <c r="C1254" s="3" t="s">
        <v>4455</v>
      </c>
      <c r="D1254" s="3">
        <v>6.81</v>
      </c>
      <c r="E1254" s="3">
        <v>-2.0099999999999998</v>
      </c>
      <c r="F1254" s="3">
        <v>-54.21</v>
      </c>
    </row>
    <row r="1255" spans="1:6" x14ac:dyDescent="0.2">
      <c r="A1255" s="3">
        <v>1254</v>
      </c>
      <c r="B1255" s="4" t="s">
        <v>1410</v>
      </c>
      <c r="C1255" s="3" t="s">
        <v>5468</v>
      </c>
      <c r="D1255" s="3">
        <v>19.84</v>
      </c>
      <c r="E1255" s="3">
        <v>-0.6</v>
      </c>
      <c r="F1255" s="3">
        <v>-54.27</v>
      </c>
    </row>
    <row r="1256" spans="1:6" x14ac:dyDescent="0.2">
      <c r="A1256" s="3">
        <v>1255</v>
      </c>
      <c r="B1256" s="4" t="s">
        <v>2280</v>
      </c>
      <c r="C1256" s="3" t="s">
        <v>5886</v>
      </c>
      <c r="D1256" s="3">
        <v>6.16</v>
      </c>
      <c r="E1256" s="3">
        <v>-1.75</v>
      </c>
      <c r="F1256" s="3">
        <v>-54.57</v>
      </c>
    </row>
    <row r="1257" spans="1:6" x14ac:dyDescent="0.2">
      <c r="A1257" s="3">
        <v>1256</v>
      </c>
      <c r="B1257" s="4" t="s">
        <v>1560</v>
      </c>
      <c r="C1257" s="3" t="s">
        <v>4570</v>
      </c>
      <c r="D1257" s="3">
        <v>6.28</v>
      </c>
      <c r="E1257" s="3">
        <v>-2.64</v>
      </c>
      <c r="F1257" s="3">
        <v>-54.63</v>
      </c>
    </row>
    <row r="1258" spans="1:6" x14ac:dyDescent="0.2">
      <c r="A1258" s="3">
        <v>1257</v>
      </c>
      <c r="B1258" s="4" t="s">
        <v>4508</v>
      </c>
      <c r="C1258" s="3" t="s">
        <v>4509</v>
      </c>
      <c r="D1258" s="3">
        <v>13.88</v>
      </c>
      <c r="E1258" s="3">
        <v>-0.79</v>
      </c>
      <c r="F1258" s="3">
        <v>-54.68</v>
      </c>
    </row>
    <row r="1259" spans="1:6" x14ac:dyDescent="0.2">
      <c r="A1259" s="3">
        <v>1258</v>
      </c>
      <c r="B1259" s="4" t="s">
        <v>270</v>
      </c>
      <c r="C1259" s="3" t="s">
        <v>6395</v>
      </c>
      <c r="D1259" s="3">
        <v>8.68</v>
      </c>
      <c r="E1259" s="3">
        <v>-3.45</v>
      </c>
      <c r="F1259" s="3">
        <v>-54.75</v>
      </c>
    </row>
    <row r="1260" spans="1:6" x14ac:dyDescent="0.2">
      <c r="A1260" s="3">
        <v>1259</v>
      </c>
      <c r="B1260" s="4" t="s">
        <v>2055</v>
      </c>
      <c r="C1260" s="3" t="s">
        <v>4630</v>
      </c>
      <c r="D1260" s="3">
        <v>9.2899999999999991</v>
      </c>
      <c r="E1260" s="3">
        <v>-0.96</v>
      </c>
      <c r="F1260" s="3">
        <v>-54.83</v>
      </c>
    </row>
    <row r="1261" spans="1:6" x14ac:dyDescent="0.2">
      <c r="A1261" s="3">
        <v>1260</v>
      </c>
      <c r="B1261" s="4" t="s">
        <v>803</v>
      </c>
      <c r="C1261" s="3" t="s">
        <v>5570</v>
      </c>
      <c r="D1261" s="3">
        <v>10.09</v>
      </c>
      <c r="E1261" s="3">
        <v>-2.61</v>
      </c>
      <c r="F1261" s="3">
        <v>-55.19</v>
      </c>
    </row>
    <row r="1262" spans="1:6" x14ac:dyDescent="0.2">
      <c r="A1262" s="3">
        <v>1261</v>
      </c>
      <c r="B1262" s="4" t="s">
        <v>5580</v>
      </c>
      <c r="C1262" s="3" t="s">
        <v>5581</v>
      </c>
      <c r="D1262" s="3">
        <v>16.079999999999998</v>
      </c>
      <c r="E1262" s="3">
        <v>-1.1100000000000001</v>
      </c>
      <c r="F1262" s="3">
        <v>-55.21</v>
      </c>
    </row>
    <row r="1263" spans="1:6" x14ac:dyDescent="0.2">
      <c r="A1263" s="3">
        <v>1262</v>
      </c>
      <c r="B1263" s="4" t="s">
        <v>3007</v>
      </c>
      <c r="C1263" s="3" t="s">
        <v>4543</v>
      </c>
      <c r="D1263" s="3">
        <v>11.14</v>
      </c>
      <c r="E1263" s="3">
        <v>-2.11</v>
      </c>
      <c r="F1263" s="3">
        <v>-55.32</v>
      </c>
    </row>
    <row r="1264" spans="1:6" x14ac:dyDescent="0.2">
      <c r="A1264" s="3">
        <v>1263</v>
      </c>
      <c r="B1264" s="4" t="s">
        <v>1714</v>
      </c>
      <c r="C1264" s="3" t="s">
        <v>5555</v>
      </c>
      <c r="D1264" s="3">
        <v>4.82</v>
      </c>
      <c r="E1264" s="3">
        <v>-1.43</v>
      </c>
      <c r="F1264" s="3">
        <v>-55.47</v>
      </c>
    </row>
    <row r="1265" spans="1:6" x14ac:dyDescent="0.2">
      <c r="A1265" s="3">
        <v>1264</v>
      </c>
      <c r="B1265" s="4" t="s">
        <v>2686</v>
      </c>
      <c r="C1265" s="3" t="s">
        <v>3538</v>
      </c>
      <c r="D1265" s="3">
        <v>6.35</v>
      </c>
      <c r="E1265" s="3">
        <v>1.6</v>
      </c>
      <c r="F1265" s="3">
        <v>-55.74</v>
      </c>
    </row>
    <row r="1266" spans="1:6" x14ac:dyDescent="0.2">
      <c r="A1266" s="3">
        <v>1265</v>
      </c>
      <c r="B1266" s="4" t="s">
        <v>7374</v>
      </c>
      <c r="C1266" s="3" t="s">
        <v>7609</v>
      </c>
      <c r="D1266" s="3">
        <v>0.2</v>
      </c>
      <c r="E1266" s="3">
        <v>-9.09</v>
      </c>
      <c r="F1266" s="3">
        <v>-56.19</v>
      </c>
    </row>
    <row r="1267" spans="1:6" x14ac:dyDescent="0.2">
      <c r="A1267" s="3">
        <v>1266</v>
      </c>
      <c r="B1267" s="4" t="s">
        <v>3103</v>
      </c>
      <c r="C1267" s="3" t="s">
        <v>6736</v>
      </c>
      <c r="D1267" s="3">
        <v>7.53</v>
      </c>
      <c r="E1267" s="3">
        <v>-1.44</v>
      </c>
      <c r="F1267" s="3">
        <v>-56.24</v>
      </c>
    </row>
    <row r="1268" spans="1:6" x14ac:dyDescent="0.2">
      <c r="A1268" s="3">
        <v>1267</v>
      </c>
      <c r="B1268" s="4" t="s">
        <v>2228</v>
      </c>
      <c r="C1268" s="3" t="s">
        <v>6357</v>
      </c>
      <c r="D1268" s="3">
        <v>196.06</v>
      </c>
      <c r="E1268" s="3">
        <v>-0.11</v>
      </c>
      <c r="F1268" s="3">
        <v>-56.3</v>
      </c>
    </row>
    <row r="1269" spans="1:6" x14ac:dyDescent="0.2">
      <c r="A1269" s="3">
        <v>1268</v>
      </c>
      <c r="B1269" s="4" t="s">
        <v>120</v>
      </c>
      <c r="C1269" s="3" t="s">
        <v>4181</v>
      </c>
      <c r="D1269" s="3">
        <v>20.99</v>
      </c>
      <c r="E1269" s="3">
        <v>-1.55</v>
      </c>
      <c r="F1269" s="3">
        <v>-56.88</v>
      </c>
    </row>
    <row r="1270" spans="1:6" x14ac:dyDescent="0.2">
      <c r="A1270" s="3">
        <v>1269</v>
      </c>
      <c r="B1270" s="4" t="s">
        <v>2584</v>
      </c>
      <c r="C1270" s="3" t="s">
        <v>5378</v>
      </c>
      <c r="D1270" s="3">
        <v>4.3899999999999997</v>
      </c>
      <c r="E1270" s="3">
        <v>-1.79</v>
      </c>
      <c r="F1270" s="3">
        <v>-56.97</v>
      </c>
    </row>
    <row r="1271" spans="1:6" x14ac:dyDescent="0.2">
      <c r="A1271" s="3">
        <v>1270</v>
      </c>
      <c r="B1271" s="4" t="s">
        <v>511</v>
      </c>
      <c r="C1271" s="3" t="s">
        <v>5782</v>
      </c>
      <c r="D1271" s="3">
        <v>4.28</v>
      </c>
      <c r="E1271" s="3">
        <v>-2.2799999999999998</v>
      </c>
      <c r="F1271" s="3">
        <v>-57.11</v>
      </c>
    </row>
    <row r="1272" spans="1:6" x14ac:dyDescent="0.2">
      <c r="A1272" s="3">
        <v>1271</v>
      </c>
      <c r="B1272" s="4" t="s">
        <v>1073</v>
      </c>
      <c r="C1272" s="3" t="s">
        <v>3533</v>
      </c>
      <c r="D1272" s="3">
        <v>8.5</v>
      </c>
      <c r="E1272" s="3">
        <v>-0.57999999999999996</v>
      </c>
      <c r="F1272" s="3">
        <v>-57.27</v>
      </c>
    </row>
    <row r="1273" spans="1:6" x14ac:dyDescent="0.2">
      <c r="A1273" s="3">
        <v>1272</v>
      </c>
      <c r="B1273" s="4" t="s">
        <v>670</v>
      </c>
      <c r="C1273" s="3" t="s">
        <v>5833</v>
      </c>
      <c r="D1273" s="3">
        <v>9.24</v>
      </c>
      <c r="E1273" s="3">
        <v>-2.5299999999999998</v>
      </c>
      <c r="F1273" s="3">
        <v>-57.33</v>
      </c>
    </row>
    <row r="1274" spans="1:6" x14ac:dyDescent="0.2">
      <c r="A1274" s="3">
        <v>1273</v>
      </c>
      <c r="B1274" s="4" t="s">
        <v>4296</v>
      </c>
      <c r="C1274" s="3" t="s">
        <v>4297</v>
      </c>
      <c r="D1274" s="3">
        <v>2.16</v>
      </c>
      <c r="E1274" s="3">
        <v>-2.2599999999999998</v>
      </c>
      <c r="F1274" s="3">
        <v>-57.44</v>
      </c>
    </row>
    <row r="1275" spans="1:6" x14ac:dyDescent="0.2">
      <c r="A1275" s="3">
        <v>1274</v>
      </c>
      <c r="B1275" s="4" t="s">
        <v>1162</v>
      </c>
      <c r="C1275" s="3" t="s">
        <v>4743</v>
      </c>
      <c r="D1275" s="3">
        <v>12.64</v>
      </c>
      <c r="E1275" s="3">
        <v>-2.3199999999999998</v>
      </c>
      <c r="F1275" s="3">
        <v>-57.85</v>
      </c>
    </row>
    <row r="1276" spans="1:6" x14ac:dyDescent="0.2">
      <c r="A1276" s="3">
        <v>1275</v>
      </c>
      <c r="B1276" s="4" t="s">
        <v>3232</v>
      </c>
      <c r="C1276" s="3" t="s">
        <v>4554</v>
      </c>
      <c r="D1276" s="3">
        <v>3.41</v>
      </c>
      <c r="E1276" s="3">
        <v>-1.45</v>
      </c>
      <c r="F1276" s="3">
        <v>-58.05</v>
      </c>
    </row>
    <row r="1277" spans="1:6" x14ac:dyDescent="0.2">
      <c r="A1277" s="3">
        <v>1276</v>
      </c>
      <c r="B1277" s="4" t="s">
        <v>538</v>
      </c>
      <c r="C1277" s="3" t="s">
        <v>7697</v>
      </c>
      <c r="D1277" s="3">
        <v>28.33</v>
      </c>
      <c r="E1277" s="3">
        <v>0.82</v>
      </c>
      <c r="F1277" s="3">
        <v>-58.07</v>
      </c>
    </row>
    <row r="1278" spans="1:6" x14ac:dyDescent="0.2">
      <c r="A1278" s="3">
        <v>1277</v>
      </c>
      <c r="B1278" s="4" t="s">
        <v>5205</v>
      </c>
      <c r="C1278" s="3" t="s">
        <v>5206</v>
      </c>
      <c r="D1278" s="3">
        <v>2.0859999999999999</v>
      </c>
      <c r="E1278" s="3">
        <v>0.34</v>
      </c>
      <c r="F1278" s="3">
        <v>-58.37</v>
      </c>
    </row>
    <row r="1279" spans="1:6" x14ac:dyDescent="0.2">
      <c r="A1279" s="3">
        <v>1278</v>
      </c>
      <c r="B1279" s="4" t="s">
        <v>2783</v>
      </c>
      <c r="C1279" s="3" t="s">
        <v>5408</v>
      </c>
      <c r="D1279" s="3">
        <v>4.21</v>
      </c>
      <c r="E1279" s="3">
        <v>-2.09</v>
      </c>
      <c r="F1279" s="3">
        <v>-58.59</v>
      </c>
    </row>
    <row r="1280" spans="1:6" x14ac:dyDescent="0.2">
      <c r="A1280" s="3">
        <v>1279</v>
      </c>
      <c r="B1280" s="4" t="s">
        <v>1109</v>
      </c>
      <c r="C1280" s="3" t="s">
        <v>5269</v>
      </c>
      <c r="D1280" s="3">
        <v>10.62</v>
      </c>
      <c r="E1280" s="3">
        <v>-2.39</v>
      </c>
      <c r="F1280" s="3">
        <v>-58.72</v>
      </c>
    </row>
    <row r="1281" spans="1:6" x14ac:dyDescent="0.2">
      <c r="A1281" s="3">
        <v>1280</v>
      </c>
      <c r="B1281" s="4" t="s">
        <v>1101</v>
      </c>
      <c r="C1281" s="3" t="s">
        <v>6166</v>
      </c>
      <c r="D1281" s="3">
        <v>3.59</v>
      </c>
      <c r="E1281" s="3">
        <v>-1.64</v>
      </c>
      <c r="F1281" s="3">
        <v>-59.26</v>
      </c>
    </row>
    <row r="1282" spans="1:6" x14ac:dyDescent="0.2">
      <c r="A1282" s="3">
        <v>1281</v>
      </c>
      <c r="B1282" s="4" t="s">
        <v>2223</v>
      </c>
      <c r="C1282" s="3" t="s">
        <v>7717</v>
      </c>
      <c r="D1282" s="3">
        <v>6.5</v>
      </c>
      <c r="E1282" s="3">
        <v>-3.42</v>
      </c>
      <c r="F1282" s="3">
        <v>-60.25</v>
      </c>
    </row>
    <row r="1283" spans="1:6" x14ac:dyDescent="0.2">
      <c r="A1283" s="3">
        <v>1282</v>
      </c>
      <c r="B1283" s="4" t="s">
        <v>2363</v>
      </c>
      <c r="C1283" s="3" t="s">
        <v>5313</v>
      </c>
      <c r="D1283" s="3">
        <v>5.38</v>
      </c>
      <c r="E1283" s="3">
        <v>-3.24</v>
      </c>
      <c r="F1283" s="3">
        <v>-60.32</v>
      </c>
    </row>
    <row r="1284" spans="1:6" x14ac:dyDescent="0.2">
      <c r="A1284" s="3">
        <v>1283</v>
      </c>
      <c r="B1284" s="4" t="s">
        <v>1435</v>
      </c>
      <c r="C1284" s="3" t="s">
        <v>4314</v>
      </c>
      <c r="D1284" s="3">
        <v>10.95</v>
      </c>
      <c r="E1284" s="3">
        <v>-2.14</v>
      </c>
      <c r="F1284" s="3">
        <v>-60.52</v>
      </c>
    </row>
    <row r="1285" spans="1:6" x14ac:dyDescent="0.2">
      <c r="A1285" s="3">
        <v>1284</v>
      </c>
      <c r="B1285" s="4" t="s">
        <v>2019</v>
      </c>
      <c r="C1285" s="3" t="s">
        <v>5053</v>
      </c>
      <c r="D1285" s="3">
        <v>53.01</v>
      </c>
      <c r="E1285" s="3">
        <v>-1.43</v>
      </c>
      <c r="F1285" s="3">
        <v>-60.76</v>
      </c>
    </row>
    <row r="1286" spans="1:6" x14ac:dyDescent="0.2">
      <c r="A1286" s="3">
        <v>1285</v>
      </c>
      <c r="B1286" s="4" t="s">
        <v>2208</v>
      </c>
      <c r="C1286" s="3" t="s">
        <v>4923</v>
      </c>
      <c r="D1286" s="3">
        <v>23.14</v>
      </c>
      <c r="E1286" s="3">
        <v>-1.49</v>
      </c>
      <c r="F1286" s="3">
        <v>-61.23</v>
      </c>
    </row>
    <row r="1287" spans="1:6" x14ac:dyDescent="0.2">
      <c r="A1287" s="3">
        <v>1286</v>
      </c>
      <c r="B1287" s="4" t="s">
        <v>844</v>
      </c>
      <c r="C1287" s="3" t="s">
        <v>6017</v>
      </c>
      <c r="D1287" s="3">
        <v>12.46</v>
      </c>
      <c r="E1287" s="3">
        <v>-0.24</v>
      </c>
      <c r="F1287" s="3">
        <v>-61.24</v>
      </c>
    </row>
    <row r="1288" spans="1:6" x14ac:dyDescent="0.2">
      <c r="A1288" s="3">
        <v>1287</v>
      </c>
      <c r="B1288" s="4" t="s">
        <v>985</v>
      </c>
      <c r="C1288" s="3" t="s">
        <v>4571</v>
      </c>
      <c r="D1288" s="3">
        <v>9.6999999999999993</v>
      </c>
      <c r="E1288" s="3">
        <v>-0.92</v>
      </c>
      <c r="F1288" s="3">
        <v>-61.59</v>
      </c>
    </row>
    <row r="1289" spans="1:6" x14ac:dyDescent="0.2">
      <c r="A1289" s="3">
        <v>1288</v>
      </c>
      <c r="B1289" s="4" t="s">
        <v>4749</v>
      </c>
      <c r="C1289" s="3" t="s">
        <v>4750</v>
      </c>
      <c r="D1289" s="3">
        <v>4.0199999999999996</v>
      </c>
      <c r="E1289" s="3">
        <v>-4.96</v>
      </c>
      <c r="F1289" s="3">
        <v>-61.65</v>
      </c>
    </row>
    <row r="1290" spans="1:6" x14ac:dyDescent="0.2">
      <c r="A1290" s="3">
        <v>1289</v>
      </c>
      <c r="B1290" s="4" t="s">
        <v>10</v>
      </c>
      <c r="C1290" s="3" t="s">
        <v>6280</v>
      </c>
      <c r="D1290" s="3">
        <v>7.11</v>
      </c>
      <c r="E1290" s="3">
        <v>-4.6900000000000004</v>
      </c>
      <c r="F1290" s="3">
        <v>-61.71</v>
      </c>
    </row>
    <row r="1291" spans="1:6" x14ac:dyDescent="0.2">
      <c r="A1291" s="3">
        <v>1290</v>
      </c>
      <c r="B1291" s="4" t="s">
        <v>1898</v>
      </c>
      <c r="C1291" s="3" t="s">
        <v>7145</v>
      </c>
      <c r="D1291" s="3">
        <v>8.9499999999999993</v>
      </c>
      <c r="E1291" s="3">
        <v>0</v>
      </c>
      <c r="F1291" s="3">
        <v>-61.89</v>
      </c>
    </row>
    <row r="1292" spans="1:6" x14ac:dyDescent="0.2">
      <c r="A1292" s="3">
        <v>1291</v>
      </c>
      <c r="B1292" s="4" t="s">
        <v>1310</v>
      </c>
      <c r="C1292" s="3" t="s">
        <v>7607</v>
      </c>
      <c r="D1292" s="3">
        <v>9.09</v>
      </c>
      <c r="E1292" s="3">
        <v>-1.52</v>
      </c>
      <c r="F1292" s="3">
        <v>-62.01</v>
      </c>
    </row>
    <row r="1293" spans="1:6" x14ac:dyDescent="0.2">
      <c r="A1293" s="3">
        <v>1292</v>
      </c>
      <c r="B1293" s="4" t="s">
        <v>1196</v>
      </c>
      <c r="C1293" s="3" t="s">
        <v>4295</v>
      </c>
      <c r="D1293" s="3">
        <v>25.63</v>
      </c>
      <c r="E1293" s="3">
        <v>-3.21</v>
      </c>
      <c r="F1293" s="3">
        <v>-62.53</v>
      </c>
    </row>
    <row r="1294" spans="1:6" x14ac:dyDescent="0.2">
      <c r="A1294" s="3">
        <v>1293</v>
      </c>
      <c r="B1294" s="4" t="s">
        <v>3228</v>
      </c>
      <c r="C1294" s="3" t="s">
        <v>6195</v>
      </c>
      <c r="D1294" s="3">
        <v>4.58</v>
      </c>
      <c r="E1294" s="3">
        <v>-1.51</v>
      </c>
      <c r="F1294" s="3">
        <v>-62.58</v>
      </c>
    </row>
    <row r="1295" spans="1:6" x14ac:dyDescent="0.2">
      <c r="A1295" s="3">
        <v>1294</v>
      </c>
      <c r="B1295" s="4" t="s">
        <v>3264</v>
      </c>
      <c r="C1295" s="3" t="s">
        <v>4755</v>
      </c>
      <c r="D1295" s="3">
        <v>19.68</v>
      </c>
      <c r="E1295" s="3">
        <v>-4.1900000000000004</v>
      </c>
      <c r="F1295" s="3">
        <v>-62.7</v>
      </c>
    </row>
    <row r="1296" spans="1:6" x14ac:dyDescent="0.2">
      <c r="A1296" s="3">
        <v>1295</v>
      </c>
      <c r="B1296" s="4" t="s">
        <v>949</v>
      </c>
      <c r="C1296" s="3" t="s">
        <v>5065</v>
      </c>
      <c r="D1296" s="3">
        <v>5.14</v>
      </c>
      <c r="E1296" s="3">
        <v>-2.2799999999999998</v>
      </c>
      <c r="F1296" s="3">
        <v>-62.95</v>
      </c>
    </row>
    <row r="1297" spans="1:6" x14ac:dyDescent="0.2">
      <c r="A1297" s="3">
        <v>1296</v>
      </c>
      <c r="B1297" s="4" t="s">
        <v>2865</v>
      </c>
      <c r="C1297" s="3" t="s">
        <v>5670</v>
      </c>
      <c r="D1297" s="3">
        <v>14.76</v>
      </c>
      <c r="E1297" s="3">
        <v>-0.27</v>
      </c>
      <c r="F1297" s="3">
        <v>-62.95</v>
      </c>
    </row>
    <row r="1298" spans="1:6" x14ac:dyDescent="0.2">
      <c r="A1298" s="3">
        <v>1297</v>
      </c>
      <c r="B1298" s="4" t="s">
        <v>2282</v>
      </c>
      <c r="C1298" s="3" t="s">
        <v>3565</v>
      </c>
      <c r="D1298" s="3">
        <v>3.41</v>
      </c>
      <c r="E1298" s="3">
        <v>-2.29</v>
      </c>
      <c r="F1298" s="3">
        <v>-63.02</v>
      </c>
    </row>
    <row r="1299" spans="1:6" x14ac:dyDescent="0.2">
      <c r="A1299" s="3">
        <v>1298</v>
      </c>
      <c r="B1299" s="4" t="s">
        <v>2215</v>
      </c>
      <c r="C1299" s="3" t="s">
        <v>6675</v>
      </c>
      <c r="D1299" s="3">
        <v>3.74</v>
      </c>
      <c r="E1299" s="3">
        <v>-1.84</v>
      </c>
      <c r="F1299" s="3">
        <v>-63.17</v>
      </c>
    </row>
    <row r="1300" spans="1:6" x14ac:dyDescent="0.2">
      <c r="A1300" s="3">
        <v>1299</v>
      </c>
      <c r="B1300" s="4" t="s">
        <v>856</v>
      </c>
      <c r="C1300" s="3" t="s">
        <v>6330</v>
      </c>
      <c r="D1300" s="3">
        <v>19.399999999999999</v>
      </c>
      <c r="E1300" s="3">
        <v>-1.02</v>
      </c>
      <c r="F1300" s="3">
        <v>-63.29</v>
      </c>
    </row>
    <row r="1301" spans="1:6" x14ac:dyDescent="0.2">
      <c r="A1301" s="3">
        <v>1300</v>
      </c>
      <c r="B1301" s="4" t="s">
        <v>1797</v>
      </c>
      <c r="C1301" s="3" t="s">
        <v>4225</v>
      </c>
      <c r="D1301" s="3">
        <v>4.1100000000000003</v>
      </c>
      <c r="E1301" s="3">
        <v>-1.67</v>
      </c>
      <c r="F1301" s="3">
        <v>-63.37</v>
      </c>
    </row>
    <row r="1302" spans="1:6" x14ac:dyDescent="0.2">
      <c r="A1302" s="3">
        <v>1301</v>
      </c>
      <c r="B1302" s="4" t="s">
        <v>3325</v>
      </c>
      <c r="C1302" s="3" t="s">
        <v>4321</v>
      </c>
      <c r="D1302" s="3">
        <v>7.53</v>
      </c>
      <c r="E1302" s="3">
        <v>-1.57</v>
      </c>
      <c r="F1302" s="3">
        <v>-63.56</v>
      </c>
    </row>
    <row r="1303" spans="1:6" x14ac:dyDescent="0.2">
      <c r="A1303" s="3">
        <v>1302</v>
      </c>
      <c r="B1303" s="4" t="s">
        <v>1599</v>
      </c>
      <c r="C1303" s="3" t="s">
        <v>5355</v>
      </c>
      <c r="D1303" s="3">
        <v>9.1300000000000008</v>
      </c>
      <c r="E1303" s="3">
        <v>0.55000000000000004</v>
      </c>
      <c r="F1303" s="3">
        <v>-63.81</v>
      </c>
    </row>
    <row r="1304" spans="1:6" x14ac:dyDescent="0.2">
      <c r="A1304" s="3">
        <v>1303</v>
      </c>
      <c r="B1304" s="4" t="s">
        <v>1207</v>
      </c>
      <c r="C1304" s="3" t="s">
        <v>5210</v>
      </c>
      <c r="D1304" s="3">
        <v>6.55</v>
      </c>
      <c r="E1304" s="3">
        <v>-3.39</v>
      </c>
      <c r="F1304" s="3">
        <v>-63.88</v>
      </c>
    </row>
    <row r="1305" spans="1:6" x14ac:dyDescent="0.2">
      <c r="A1305" s="3">
        <v>1304</v>
      </c>
      <c r="B1305" s="4" t="s">
        <v>1518</v>
      </c>
      <c r="C1305" s="3" t="s">
        <v>6093</v>
      </c>
      <c r="D1305" s="3">
        <v>15.11</v>
      </c>
      <c r="E1305" s="3">
        <v>-1.95</v>
      </c>
      <c r="F1305" s="3">
        <v>-63.89</v>
      </c>
    </row>
    <row r="1306" spans="1:6" x14ac:dyDescent="0.2">
      <c r="A1306" s="3">
        <v>1305</v>
      </c>
      <c r="B1306" s="4" t="s">
        <v>2747</v>
      </c>
      <c r="C1306" s="3" t="s">
        <v>6665</v>
      </c>
      <c r="D1306" s="3">
        <v>5.61</v>
      </c>
      <c r="E1306" s="3">
        <v>-1.92</v>
      </c>
      <c r="F1306" s="3">
        <v>-64.010000000000005</v>
      </c>
    </row>
    <row r="1307" spans="1:6" x14ac:dyDescent="0.2">
      <c r="A1307" s="3">
        <v>1306</v>
      </c>
      <c r="B1307" s="4" t="s">
        <v>1295</v>
      </c>
      <c r="C1307" s="3" t="s">
        <v>5827</v>
      </c>
      <c r="D1307" s="3">
        <v>4.97</v>
      </c>
      <c r="E1307" s="3">
        <v>-2.5499999999999998</v>
      </c>
      <c r="F1307" s="3">
        <v>-64.02</v>
      </c>
    </row>
    <row r="1308" spans="1:6" x14ac:dyDescent="0.2">
      <c r="A1308" s="3">
        <v>1307</v>
      </c>
      <c r="B1308" s="4" t="s">
        <v>2700</v>
      </c>
      <c r="C1308" s="3" t="s">
        <v>4714</v>
      </c>
      <c r="D1308" s="3">
        <v>32.36</v>
      </c>
      <c r="E1308" s="3">
        <v>-3.11</v>
      </c>
      <c r="F1308" s="3">
        <v>-64.14</v>
      </c>
    </row>
    <row r="1309" spans="1:6" x14ac:dyDescent="0.2">
      <c r="A1309" s="3">
        <v>1308</v>
      </c>
      <c r="B1309" s="4" t="s">
        <v>1188</v>
      </c>
      <c r="C1309" s="3" t="s">
        <v>5542</v>
      </c>
      <c r="D1309" s="3">
        <v>4.7300000000000004</v>
      </c>
      <c r="E1309" s="3">
        <v>-3.07</v>
      </c>
      <c r="F1309" s="3">
        <v>-64.349999999999994</v>
      </c>
    </row>
    <row r="1310" spans="1:6" x14ac:dyDescent="0.2">
      <c r="A1310" s="3">
        <v>1309</v>
      </c>
      <c r="B1310" s="4" t="s">
        <v>244</v>
      </c>
      <c r="C1310" s="3" t="s">
        <v>5520</v>
      </c>
      <c r="D1310" s="3">
        <v>3.49</v>
      </c>
      <c r="E1310" s="3">
        <v>-1.97</v>
      </c>
      <c r="F1310" s="3">
        <v>-64.56</v>
      </c>
    </row>
    <row r="1311" spans="1:6" x14ac:dyDescent="0.2">
      <c r="A1311" s="3">
        <v>1310</v>
      </c>
      <c r="B1311" s="4" t="s">
        <v>1833</v>
      </c>
      <c r="C1311" s="3" t="s">
        <v>4335</v>
      </c>
      <c r="D1311" s="3">
        <v>8.6300000000000008</v>
      </c>
      <c r="E1311" s="3">
        <v>-0.23</v>
      </c>
      <c r="F1311" s="3">
        <v>-64.930000000000007</v>
      </c>
    </row>
    <row r="1312" spans="1:6" x14ac:dyDescent="0.2">
      <c r="A1312" s="3">
        <v>1311</v>
      </c>
      <c r="B1312" s="4" t="s">
        <v>195</v>
      </c>
      <c r="C1312" s="3" t="s">
        <v>7718</v>
      </c>
      <c r="D1312" s="3">
        <v>9.91</v>
      </c>
      <c r="E1312" s="3">
        <v>-2.56</v>
      </c>
      <c r="F1312" s="3">
        <v>-65.09</v>
      </c>
    </row>
    <row r="1313" spans="1:6" x14ac:dyDescent="0.2">
      <c r="A1313" s="3">
        <v>1312</v>
      </c>
      <c r="B1313" s="4" t="s">
        <v>1635</v>
      </c>
      <c r="C1313" s="3" t="s">
        <v>5697</v>
      </c>
      <c r="D1313" s="3">
        <v>15.16</v>
      </c>
      <c r="E1313" s="3">
        <v>-2.5099999999999998</v>
      </c>
      <c r="F1313" s="3">
        <v>-65.28</v>
      </c>
    </row>
    <row r="1314" spans="1:6" x14ac:dyDescent="0.2">
      <c r="A1314" s="3">
        <v>1313</v>
      </c>
      <c r="B1314" s="4" t="s">
        <v>1421</v>
      </c>
      <c r="C1314" s="3" t="s">
        <v>4063</v>
      </c>
      <c r="D1314" s="3">
        <v>3.79</v>
      </c>
      <c r="E1314" s="3">
        <v>-3.32</v>
      </c>
      <c r="F1314" s="3">
        <v>-65.459999999999994</v>
      </c>
    </row>
    <row r="1315" spans="1:6" x14ac:dyDescent="0.2">
      <c r="A1315" s="3">
        <v>1314</v>
      </c>
      <c r="B1315" s="4" t="s">
        <v>598</v>
      </c>
      <c r="C1315" s="3" t="s">
        <v>6289</v>
      </c>
      <c r="D1315" s="3">
        <v>3.65</v>
      </c>
      <c r="E1315" s="3">
        <v>-3.18</v>
      </c>
      <c r="F1315" s="3">
        <v>-65.48</v>
      </c>
    </row>
    <row r="1316" spans="1:6" x14ac:dyDescent="0.2">
      <c r="A1316" s="3">
        <v>1315</v>
      </c>
      <c r="B1316" s="4" t="s">
        <v>2090</v>
      </c>
      <c r="C1316" s="3" t="s">
        <v>6628</v>
      </c>
      <c r="D1316" s="3">
        <v>3.46</v>
      </c>
      <c r="E1316" s="3">
        <v>-1.1399999999999999</v>
      </c>
      <c r="F1316" s="3">
        <v>-65.69</v>
      </c>
    </row>
    <row r="1317" spans="1:6" x14ac:dyDescent="0.2">
      <c r="A1317" s="3">
        <v>1316</v>
      </c>
      <c r="B1317" s="4" t="s">
        <v>2822</v>
      </c>
      <c r="C1317" s="3" t="s">
        <v>4131</v>
      </c>
      <c r="D1317" s="3">
        <v>5.99</v>
      </c>
      <c r="E1317" s="3">
        <v>-4.47</v>
      </c>
      <c r="F1317" s="3">
        <v>-65.87</v>
      </c>
    </row>
    <row r="1318" spans="1:6" x14ac:dyDescent="0.2">
      <c r="A1318" s="3">
        <v>1317</v>
      </c>
      <c r="B1318" s="4" t="s">
        <v>1452</v>
      </c>
      <c r="C1318" s="3" t="s">
        <v>6389</v>
      </c>
      <c r="D1318" s="3">
        <v>24.49</v>
      </c>
      <c r="E1318" s="3">
        <v>-0.41</v>
      </c>
      <c r="F1318" s="3">
        <v>-65.959999999999994</v>
      </c>
    </row>
    <row r="1319" spans="1:6" x14ac:dyDescent="0.2">
      <c r="A1319" s="3">
        <v>1318</v>
      </c>
      <c r="B1319" s="4" t="s">
        <v>907</v>
      </c>
      <c r="C1319" s="3" t="s">
        <v>6062</v>
      </c>
      <c r="D1319" s="3">
        <v>23</v>
      </c>
      <c r="E1319" s="3">
        <v>-0.9</v>
      </c>
      <c r="F1319" s="3">
        <v>-66.02</v>
      </c>
    </row>
    <row r="1320" spans="1:6" x14ac:dyDescent="0.2">
      <c r="A1320" s="3">
        <v>1319</v>
      </c>
      <c r="B1320" s="4" t="s">
        <v>2382</v>
      </c>
      <c r="C1320" s="3" t="s">
        <v>6638</v>
      </c>
      <c r="D1320" s="3">
        <v>9.3800000000000008</v>
      </c>
      <c r="E1320" s="3">
        <v>-0.64</v>
      </c>
      <c r="F1320" s="3">
        <v>-66.13</v>
      </c>
    </row>
    <row r="1321" spans="1:6" x14ac:dyDescent="0.2">
      <c r="A1321" s="3">
        <v>1320</v>
      </c>
      <c r="B1321" s="4" t="s">
        <v>1146</v>
      </c>
      <c r="C1321" s="3" t="s">
        <v>4323</v>
      </c>
      <c r="D1321" s="3">
        <v>2.77</v>
      </c>
      <c r="E1321" s="3">
        <v>-2.81</v>
      </c>
      <c r="F1321" s="3">
        <v>-66.33</v>
      </c>
    </row>
    <row r="1322" spans="1:6" x14ac:dyDescent="0.2">
      <c r="A1322" s="3">
        <v>1321</v>
      </c>
      <c r="B1322" s="4" t="s">
        <v>161</v>
      </c>
      <c r="C1322" s="3" t="s">
        <v>7135</v>
      </c>
      <c r="D1322" s="3">
        <v>6.49</v>
      </c>
      <c r="E1322" s="3">
        <v>-3.28</v>
      </c>
      <c r="F1322" s="3">
        <v>-66.66</v>
      </c>
    </row>
    <row r="1323" spans="1:6" x14ac:dyDescent="0.2">
      <c r="A1323" s="3">
        <v>1322</v>
      </c>
      <c r="B1323" s="4" t="s">
        <v>3086</v>
      </c>
      <c r="C1323" s="3" t="s">
        <v>4557</v>
      </c>
      <c r="D1323" s="3">
        <v>7.06</v>
      </c>
      <c r="E1323" s="3">
        <v>-3.81</v>
      </c>
      <c r="F1323" s="3">
        <v>-66.66</v>
      </c>
    </row>
    <row r="1324" spans="1:6" x14ac:dyDescent="0.2">
      <c r="A1324" s="3">
        <v>1323</v>
      </c>
      <c r="B1324" s="4" t="s">
        <v>1160</v>
      </c>
      <c r="C1324" s="3" t="s">
        <v>5529</v>
      </c>
      <c r="D1324" s="3">
        <v>10.79</v>
      </c>
      <c r="E1324" s="3">
        <v>1.41</v>
      </c>
      <c r="F1324" s="3">
        <v>-66.75</v>
      </c>
    </row>
    <row r="1325" spans="1:6" x14ac:dyDescent="0.2">
      <c r="A1325" s="3">
        <v>1324</v>
      </c>
      <c r="B1325" s="4" t="s">
        <v>3023</v>
      </c>
      <c r="C1325" s="3" t="s">
        <v>5021</v>
      </c>
      <c r="D1325" s="3">
        <v>5.51</v>
      </c>
      <c r="E1325" s="3">
        <v>-1.78</v>
      </c>
      <c r="F1325" s="3">
        <v>-66.75</v>
      </c>
    </row>
    <row r="1326" spans="1:6" x14ac:dyDescent="0.2">
      <c r="A1326" s="3">
        <v>1325</v>
      </c>
      <c r="B1326" s="4" t="s">
        <v>429</v>
      </c>
      <c r="C1326" s="3" t="s">
        <v>4767</v>
      </c>
      <c r="D1326" s="3">
        <v>12.05</v>
      </c>
      <c r="E1326" s="3">
        <v>-2.82</v>
      </c>
      <c r="F1326" s="3">
        <v>-66.78</v>
      </c>
    </row>
    <row r="1327" spans="1:6" x14ac:dyDescent="0.2">
      <c r="A1327" s="3">
        <v>1326</v>
      </c>
      <c r="B1327" s="4" t="s">
        <v>878</v>
      </c>
      <c r="C1327" s="3" t="s">
        <v>6358</v>
      </c>
      <c r="D1327" s="3">
        <v>9.9600000000000009</v>
      </c>
      <c r="E1327" s="3">
        <v>-0.7</v>
      </c>
      <c r="F1327" s="3">
        <v>-66.8</v>
      </c>
    </row>
    <row r="1328" spans="1:6" x14ac:dyDescent="0.2">
      <c r="A1328" s="3">
        <v>1327</v>
      </c>
      <c r="B1328" s="4" t="s">
        <v>2278</v>
      </c>
      <c r="C1328" s="3" t="s">
        <v>5288</v>
      </c>
      <c r="D1328" s="3">
        <v>41.81</v>
      </c>
      <c r="E1328" s="3">
        <v>-1.67</v>
      </c>
      <c r="F1328" s="3">
        <v>-66.84</v>
      </c>
    </row>
    <row r="1329" spans="1:6" x14ac:dyDescent="0.2">
      <c r="A1329" s="3">
        <v>1328</v>
      </c>
      <c r="B1329" s="4" t="s">
        <v>719</v>
      </c>
      <c r="C1329" s="3" t="s">
        <v>4974</v>
      </c>
      <c r="D1329" s="3">
        <v>4.24</v>
      </c>
      <c r="E1329" s="3">
        <v>-0.7</v>
      </c>
      <c r="F1329" s="3">
        <v>-66.97</v>
      </c>
    </row>
    <row r="1330" spans="1:6" x14ac:dyDescent="0.2">
      <c r="A1330" s="3">
        <v>1329</v>
      </c>
      <c r="B1330" s="4" t="s">
        <v>5002</v>
      </c>
      <c r="C1330" s="3" t="s">
        <v>5003</v>
      </c>
      <c r="D1330" s="3">
        <v>4.62</v>
      </c>
      <c r="E1330" s="3">
        <v>-1.91</v>
      </c>
      <c r="F1330" s="3">
        <v>-66.98</v>
      </c>
    </row>
    <row r="1331" spans="1:6" x14ac:dyDescent="0.2">
      <c r="A1331" s="3">
        <v>1330</v>
      </c>
      <c r="B1331" s="4" t="s">
        <v>1848</v>
      </c>
      <c r="C1331" s="3" t="s">
        <v>5725</v>
      </c>
      <c r="D1331" s="3">
        <v>9.84</v>
      </c>
      <c r="E1331" s="3">
        <v>-1.1100000000000001</v>
      </c>
      <c r="F1331" s="3">
        <v>-67.06</v>
      </c>
    </row>
    <row r="1332" spans="1:6" x14ac:dyDescent="0.2">
      <c r="A1332" s="3">
        <v>1331</v>
      </c>
      <c r="B1332" s="4" t="s">
        <v>3266</v>
      </c>
      <c r="C1332" s="3" t="s">
        <v>5634</v>
      </c>
      <c r="D1332" s="3">
        <v>21.05</v>
      </c>
      <c r="E1332" s="3">
        <v>0.91</v>
      </c>
      <c r="F1332" s="3">
        <v>-67.13</v>
      </c>
    </row>
    <row r="1333" spans="1:6" x14ac:dyDescent="0.2">
      <c r="A1333" s="3">
        <v>1332</v>
      </c>
      <c r="B1333" s="4" t="s">
        <v>255</v>
      </c>
      <c r="C1333" s="3" t="s">
        <v>6555</v>
      </c>
      <c r="D1333" s="3">
        <v>9.2799999999999994</v>
      </c>
      <c r="E1333" s="3">
        <v>-3.03</v>
      </c>
      <c r="F1333" s="3">
        <v>-67.23</v>
      </c>
    </row>
    <row r="1334" spans="1:6" x14ac:dyDescent="0.2">
      <c r="A1334" s="3">
        <v>1333</v>
      </c>
      <c r="B1334" s="4" t="s">
        <v>2806</v>
      </c>
      <c r="C1334" s="3" t="s">
        <v>6847</v>
      </c>
      <c r="D1334" s="3">
        <v>28.3</v>
      </c>
      <c r="E1334" s="3">
        <v>-2.72</v>
      </c>
      <c r="F1334" s="3">
        <v>-67.260000000000005</v>
      </c>
    </row>
    <row r="1335" spans="1:6" x14ac:dyDescent="0.2">
      <c r="A1335" s="3">
        <v>1334</v>
      </c>
      <c r="B1335" s="4" t="s">
        <v>2572</v>
      </c>
      <c r="C1335" s="3" t="s">
        <v>4752</v>
      </c>
      <c r="D1335" s="3">
        <v>6.49</v>
      </c>
      <c r="E1335" s="3">
        <v>-1.67</v>
      </c>
      <c r="F1335" s="3">
        <v>-67.349999999999994</v>
      </c>
    </row>
    <row r="1336" spans="1:6" x14ac:dyDescent="0.2">
      <c r="A1336" s="3">
        <v>1335</v>
      </c>
      <c r="B1336" s="4" t="s">
        <v>1171</v>
      </c>
      <c r="C1336" s="3" t="s">
        <v>6487</v>
      </c>
      <c r="D1336" s="3">
        <v>7.35</v>
      </c>
      <c r="E1336" s="3">
        <v>-1.61</v>
      </c>
      <c r="F1336" s="3">
        <v>-67.62</v>
      </c>
    </row>
    <row r="1337" spans="1:6" x14ac:dyDescent="0.2">
      <c r="A1337" s="3">
        <v>1336</v>
      </c>
      <c r="B1337" s="4" t="s">
        <v>1469</v>
      </c>
      <c r="C1337" s="3" t="s">
        <v>4665</v>
      </c>
      <c r="D1337" s="3">
        <v>6.49</v>
      </c>
      <c r="E1337" s="3">
        <v>-2.84</v>
      </c>
      <c r="F1337" s="3">
        <v>-67.66</v>
      </c>
    </row>
    <row r="1338" spans="1:6" x14ac:dyDescent="0.2">
      <c r="A1338" s="3">
        <v>1337</v>
      </c>
      <c r="B1338" s="4" t="s">
        <v>2071</v>
      </c>
      <c r="C1338" s="3" t="s">
        <v>4252</v>
      </c>
      <c r="D1338" s="3">
        <v>10.210000000000001</v>
      </c>
      <c r="E1338" s="3">
        <v>-1.1599999999999999</v>
      </c>
      <c r="F1338" s="3">
        <v>-67.739999999999995</v>
      </c>
    </row>
    <row r="1339" spans="1:6" x14ac:dyDescent="0.2">
      <c r="A1339" s="3">
        <v>1338</v>
      </c>
      <c r="B1339" s="4" t="s">
        <v>2671</v>
      </c>
      <c r="C1339" s="3" t="s">
        <v>4729</v>
      </c>
      <c r="D1339" s="3">
        <v>4.59</v>
      </c>
      <c r="E1339" s="3">
        <v>-0.65</v>
      </c>
      <c r="F1339" s="3">
        <v>-67.78</v>
      </c>
    </row>
    <row r="1340" spans="1:6" x14ac:dyDescent="0.2">
      <c r="A1340" s="3">
        <v>1339</v>
      </c>
      <c r="B1340" s="4" t="s">
        <v>2657</v>
      </c>
      <c r="C1340" s="3" t="s">
        <v>4828</v>
      </c>
      <c r="D1340" s="3">
        <v>16.05</v>
      </c>
      <c r="E1340" s="3">
        <v>-3.66</v>
      </c>
      <c r="F1340" s="3">
        <v>-68.040000000000006</v>
      </c>
    </row>
    <row r="1341" spans="1:6" x14ac:dyDescent="0.2">
      <c r="A1341" s="3">
        <v>1340</v>
      </c>
      <c r="B1341" s="4" t="s">
        <v>2113</v>
      </c>
      <c r="C1341" s="3" t="s">
        <v>4605</v>
      </c>
      <c r="D1341" s="3">
        <v>9.5</v>
      </c>
      <c r="E1341" s="3">
        <v>-2.56</v>
      </c>
      <c r="F1341" s="3">
        <v>-68.14</v>
      </c>
    </row>
    <row r="1342" spans="1:6" x14ac:dyDescent="0.2">
      <c r="A1342" s="3">
        <v>1341</v>
      </c>
      <c r="B1342" s="4" t="s">
        <v>1678</v>
      </c>
      <c r="C1342" s="3" t="s">
        <v>5794</v>
      </c>
      <c r="D1342" s="3">
        <v>11.3</v>
      </c>
      <c r="E1342" s="3">
        <v>-2.42</v>
      </c>
      <c r="F1342" s="3">
        <v>-68.150000000000006</v>
      </c>
    </row>
    <row r="1343" spans="1:6" x14ac:dyDescent="0.2">
      <c r="A1343" s="3">
        <v>1342</v>
      </c>
      <c r="B1343" s="4" t="s">
        <v>2524</v>
      </c>
      <c r="C1343" s="3" t="s">
        <v>4318</v>
      </c>
      <c r="D1343" s="3">
        <v>3.13</v>
      </c>
      <c r="E1343" s="3">
        <v>-2.19</v>
      </c>
      <c r="F1343" s="3">
        <v>-68.17</v>
      </c>
    </row>
    <row r="1344" spans="1:6" x14ac:dyDescent="0.2">
      <c r="A1344" s="3">
        <v>1343</v>
      </c>
      <c r="B1344" s="4" t="s">
        <v>1387</v>
      </c>
      <c r="C1344" s="3" t="s">
        <v>6299</v>
      </c>
      <c r="D1344" s="3">
        <v>3.88</v>
      </c>
      <c r="E1344" s="3">
        <v>0</v>
      </c>
      <c r="F1344" s="3">
        <v>-68.239999999999995</v>
      </c>
    </row>
    <row r="1345" spans="1:6" x14ac:dyDescent="0.2">
      <c r="A1345" s="3">
        <v>1344</v>
      </c>
      <c r="B1345" s="4" t="s">
        <v>3171</v>
      </c>
      <c r="C1345" s="3" t="s">
        <v>4725</v>
      </c>
      <c r="D1345" s="3">
        <v>8.09</v>
      </c>
      <c r="E1345" s="3">
        <v>-3.46</v>
      </c>
      <c r="F1345" s="3">
        <v>-68.290000000000006</v>
      </c>
    </row>
    <row r="1346" spans="1:6" x14ac:dyDescent="0.2">
      <c r="A1346" s="3">
        <v>1345</v>
      </c>
      <c r="B1346" s="4" t="s">
        <v>2243</v>
      </c>
      <c r="C1346" s="3" t="s">
        <v>4411</v>
      </c>
      <c r="D1346" s="3">
        <v>31.79</v>
      </c>
      <c r="E1346" s="3">
        <v>-1.79</v>
      </c>
      <c r="F1346" s="3">
        <v>-68.540000000000006</v>
      </c>
    </row>
    <row r="1347" spans="1:6" x14ac:dyDescent="0.2">
      <c r="A1347" s="3">
        <v>1346</v>
      </c>
      <c r="B1347" s="4" t="s">
        <v>2022</v>
      </c>
      <c r="C1347" s="3" t="s">
        <v>4907</v>
      </c>
      <c r="D1347" s="3">
        <v>5.97</v>
      </c>
      <c r="E1347" s="3">
        <v>-1</v>
      </c>
      <c r="F1347" s="3">
        <v>-68.59</v>
      </c>
    </row>
    <row r="1348" spans="1:6" x14ac:dyDescent="0.2">
      <c r="A1348" s="3">
        <v>1347</v>
      </c>
      <c r="B1348" s="4" t="s">
        <v>1682</v>
      </c>
      <c r="C1348" s="3" t="s">
        <v>4521</v>
      </c>
      <c r="D1348" s="3">
        <v>14.93</v>
      </c>
      <c r="E1348" s="3">
        <v>-1.1299999999999999</v>
      </c>
      <c r="F1348" s="3">
        <v>-69.25</v>
      </c>
    </row>
    <row r="1349" spans="1:6" x14ac:dyDescent="0.2">
      <c r="A1349" s="3">
        <v>1348</v>
      </c>
      <c r="B1349" s="4" t="s">
        <v>2735</v>
      </c>
      <c r="C1349" s="3" t="s">
        <v>6537</v>
      </c>
      <c r="D1349" s="3">
        <v>8.92</v>
      </c>
      <c r="E1349" s="3">
        <v>-0.34</v>
      </c>
      <c r="F1349" s="3">
        <v>-69.37</v>
      </c>
    </row>
    <row r="1350" spans="1:6" x14ac:dyDescent="0.2">
      <c r="A1350" s="3">
        <v>1349</v>
      </c>
      <c r="B1350" s="4" t="s">
        <v>684</v>
      </c>
      <c r="C1350" s="3" t="s">
        <v>5342</v>
      </c>
      <c r="D1350" s="3">
        <v>18.59</v>
      </c>
      <c r="E1350" s="3">
        <v>-2.77</v>
      </c>
      <c r="F1350" s="3">
        <v>-69.45</v>
      </c>
    </row>
    <row r="1351" spans="1:6" x14ac:dyDescent="0.2">
      <c r="A1351" s="3">
        <v>1350</v>
      </c>
      <c r="B1351" s="4" t="s">
        <v>3345</v>
      </c>
      <c r="C1351" s="3" t="s">
        <v>6161</v>
      </c>
      <c r="D1351" s="3">
        <v>3.94</v>
      </c>
      <c r="E1351" s="3">
        <v>0.25</v>
      </c>
      <c r="F1351" s="3">
        <v>-69.66</v>
      </c>
    </row>
    <row r="1352" spans="1:6" x14ac:dyDescent="0.2">
      <c r="A1352" s="3">
        <v>1351</v>
      </c>
      <c r="B1352" s="4" t="s">
        <v>125</v>
      </c>
      <c r="C1352" s="3" t="s">
        <v>3536</v>
      </c>
      <c r="D1352" s="3">
        <v>19.86</v>
      </c>
      <c r="E1352" s="3">
        <v>-2.79</v>
      </c>
      <c r="F1352" s="3">
        <v>-69.739999999999995</v>
      </c>
    </row>
    <row r="1353" spans="1:6" x14ac:dyDescent="0.2">
      <c r="A1353" s="3">
        <v>1352</v>
      </c>
      <c r="B1353" s="4" t="s">
        <v>214</v>
      </c>
      <c r="C1353" s="3" t="s">
        <v>6584</v>
      </c>
      <c r="D1353" s="3">
        <v>19.25</v>
      </c>
      <c r="E1353" s="3">
        <v>-1.23</v>
      </c>
      <c r="F1353" s="3">
        <v>-69.77</v>
      </c>
    </row>
    <row r="1354" spans="1:6" x14ac:dyDescent="0.2">
      <c r="A1354" s="3">
        <v>1353</v>
      </c>
      <c r="B1354" s="4" t="s">
        <v>2811</v>
      </c>
      <c r="C1354" s="3" t="s">
        <v>6441</v>
      </c>
      <c r="D1354" s="3">
        <v>6.22</v>
      </c>
      <c r="E1354" s="3">
        <v>-2.35</v>
      </c>
      <c r="F1354" s="3">
        <v>-70.3</v>
      </c>
    </row>
    <row r="1355" spans="1:6" x14ac:dyDescent="0.2">
      <c r="A1355" s="3">
        <v>1354</v>
      </c>
      <c r="B1355" s="4" t="s">
        <v>2576</v>
      </c>
      <c r="C1355" s="3" t="s">
        <v>5933</v>
      </c>
      <c r="D1355" s="3">
        <v>7.22</v>
      </c>
      <c r="E1355" s="3">
        <v>0.14000000000000001</v>
      </c>
      <c r="F1355" s="3">
        <v>-70.349999999999994</v>
      </c>
    </row>
    <row r="1356" spans="1:6" x14ac:dyDescent="0.2">
      <c r="A1356" s="3">
        <v>1355</v>
      </c>
      <c r="B1356" s="4" t="s">
        <v>723</v>
      </c>
      <c r="C1356" s="3" t="s">
        <v>4978</v>
      </c>
      <c r="D1356" s="3">
        <v>13.6</v>
      </c>
      <c r="E1356" s="3">
        <v>-3.06</v>
      </c>
      <c r="F1356" s="3">
        <v>-70.39</v>
      </c>
    </row>
    <row r="1357" spans="1:6" x14ac:dyDescent="0.2">
      <c r="A1357" s="3">
        <v>1356</v>
      </c>
      <c r="B1357" s="4" t="s">
        <v>6354</v>
      </c>
      <c r="C1357" s="3" t="s">
        <v>6355</v>
      </c>
      <c r="D1357" s="3">
        <v>17.239999999999998</v>
      </c>
      <c r="E1357" s="3">
        <v>-0.86</v>
      </c>
      <c r="F1357" s="3">
        <v>-70.61</v>
      </c>
    </row>
    <row r="1358" spans="1:6" x14ac:dyDescent="0.2">
      <c r="A1358" s="3">
        <v>1357</v>
      </c>
      <c r="B1358" s="4" t="s">
        <v>3164</v>
      </c>
      <c r="C1358" s="3" t="s">
        <v>4416</v>
      </c>
      <c r="D1358" s="3">
        <v>13.45</v>
      </c>
      <c r="E1358" s="3">
        <v>-3.65</v>
      </c>
      <c r="F1358" s="3">
        <v>-70.63</v>
      </c>
    </row>
    <row r="1359" spans="1:6" x14ac:dyDescent="0.2">
      <c r="A1359" s="3">
        <v>1358</v>
      </c>
      <c r="B1359" s="4" t="s">
        <v>1940</v>
      </c>
      <c r="C1359" s="3" t="s">
        <v>6375</v>
      </c>
      <c r="D1359" s="3">
        <v>6.46</v>
      </c>
      <c r="E1359" s="3">
        <v>-1.52</v>
      </c>
      <c r="F1359" s="3">
        <v>-70.849999999999994</v>
      </c>
    </row>
    <row r="1360" spans="1:6" x14ac:dyDescent="0.2">
      <c r="A1360" s="3">
        <v>1359</v>
      </c>
      <c r="B1360" s="4" t="s">
        <v>1409</v>
      </c>
      <c r="C1360" s="3" t="s">
        <v>5478</v>
      </c>
      <c r="D1360" s="3">
        <v>5.21</v>
      </c>
      <c r="E1360" s="3">
        <v>-2.0699999999999998</v>
      </c>
      <c r="F1360" s="3">
        <v>-71.47</v>
      </c>
    </row>
    <row r="1361" spans="1:6" x14ac:dyDescent="0.2">
      <c r="A1361" s="3">
        <v>1360</v>
      </c>
      <c r="B1361" s="4" t="s">
        <v>2175</v>
      </c>
      <c r="C1361" s="3" t="s">
        <v>6593</v>
      </c>
      <c r="D1361" s="3">
        <v>5.42</v>
      </c>
      <c r="E1361" s="3">
        <v>-1.63</v>
      </c>
      <c r="F1361" s="3">
        <v>-71.67</v>
      </c>
    </row>
    <row r="1362" spans="1:6" x14ac:dyDescent="0.2">
      <c r="A1362" s="3">
        <v>1361</v>
      </c>
      <c r="B1362" s="4" t="s">
        <v>2081</v>
      </c>
      <c r="C1362" s="3" t="s">
        <v>4702</v>
      </c>
      <c r="D1362" s="3">
        <v>7.58</v>
      </c>
      <c r="E1362" s="3">
        <v>-0.66</v>
      </c>
      <c r="F1362" s="3">
        <v>-72.239999999999995</v>
      </c>
    </row>
    <row r="1363" spans="1:6" x14ac:dyDescent="0.2">
      <c r="A1363" s="3">
        <v>1362</v>
      </c>
      <c r="B1363" s="4" t="s">
        <v>3069</v>
      </c>
      <c r="C1363" s="3" t="s">
        <v>7370</v>
      </c>
      <c r="D1363" s="3">
        <v>15.66</v>
      </c>
      <c r="E1363" s="3">
        <v>-1.69</v>
      </c>
      <c r="F1363" s="3">
        <v>-72.73</v>
      </c>
    </row>
    <row r="1364" spans="1:6" x14ac:dyDescent="0.2">
      <c r="A1364" s="3">
        <v>1363</v>
      </c>
      <c r="B1364" s="4" t="s">
        <v>287</v>
      </c>
      <c r="C1364" s="3" t="s">
        <v>5659</v>
      </c>
      <c r="D1364" s="3">
        <v>8.1999999999999993</v>
      </c>
      <c r="E1364" s="3">
        <v>-0.97</v>
      </c>
      <c r="F1364" s="3">
        <v>-73.44</v>
      </c>
    </row>
    <row r="1365" spans="1:6" x14ac:dyDescent="0.2">
      <c r="A1365" s="3">
        <v>1364</v>
      </c>
      <c r="B1365" s="4" t="s">
        <v>2093</v>
      </c>
      <c r="C1365" s="3" t="s">
        <v>7707</v>
      </c>
      <c r="D1365" s="3">
        <v>8.5</v>
      </c>
      <c r="E1365" s="3">
        <v>-3.3</v>
      </c>
      <c r="F1365" s="3">
        <v>-73.61</v>
      </c>
    </row>
    <row r="1366" spans="1:6" x14ac:dyDescent="0.2">
      <c r="A1366" s="3">
        <v>1365</v>
      </c>
      <c r="B1366" s="4" t="s">
        <v>2001</v>
      </c>
      <c r="C1366" s="3" t="s">
        <v>5347</v>
      </c>
      <c r="D1366" s="3">
        <v>3.8</v>
      </c>
      <c r="E1366" s="3">
        <v>-1.55</v>
      </c>
      <c r="F1366" s="3">
        <v>-73.8</v>
      </c>
    </row>
    <row r="1367" spans="1:6" x14ac:dyDescent="0.2">
      <c r="A1367" s="3">
        <v>1366</v>
      </c>
      <c r="B1367" s="4" t="s">
        <v>1199</v>
      </c>
      <c r="C1367" s="3" t="s">
        <v>5329</v>
      </c>
      <c r="D1367" s="3">
        <v>3.77</v>
      </c>
      <c r="E1367" s="3">
        <v>-0.53</v>
      </c>
      <c r="F1367" s="3">
        <v>-73.930000000000007</v>
      </c>
    </row>
    <row r="1368" spans="1:6" x14ac:dyDescent="0.2">
      <c r="A1368" s="3">
        <v>1367</v>
      </c>
      <c r="B1368" s="4" t="s">
        <v>1987</v>
      </c>
      <c r="C1368" s="3" t="s">
        <v>6495</v>
      </c>
      <c r="D1368" s="3">
        <v>2.54</v>
      </c>
      <c r="E1368" s="3">
        <v>-2.68</v>
      </c>
      <c r="F1368" s="3">
        <v>-74.34</v>
      </c>
    </row>
    <row r="1369" spans="1:6" x14ac:dyDescent="0.2">
      <c r="A1369" s="3">
        <v>1368</v>
      </c>
      <c r="B1369" s="4" t="s">
        <v>2520</v>
      </c>
      <c r="C1369" s="3" t="s">
        <v>5248</v>
      </c>
      <c r="D1369" s="3">
        <v>17.53</v>
      </c>
      <c r="E1369" s="3">
        <v>-4.21</v>
      </c>
      <c r="F1369" s="3">
        <v>-74.41</v>
      </c>
    </row>
    <row r="1370" spans="1:6" x14ac:dyDescent="0.2">
      <c r="A1370" s="3">
        <v>1369</v>
      </c>
      <c r="B1370" s="4" t="s">
        <v>1085</v>
      </c>
      <c r="C1370" s="3" t="s">
        <v>7695</v>
      </c>
      <c r="D1370" s="3">
        <v>3.8</v>
      </c>
      <c r="E1370" s="3">
        <v>-2.31</v>
      </c>
      <c r="F1370" s="3">
        <v>-74.98</v>
      </c>
    </row>
    <row r="1371" spans="1:6" x14ac:dyDescent="0.2">
      <c r="A1371" s="3">
        <v>1370</v>
      </c>
      <c r="B1371" s="4" t="s">
        <v>1212</v>
      </c>
      <c r="C1371" s="3" t="s">
        <v>5488</v>
      </c>
      <c r="D1371" s="3">
        <v>11.7</v>
      </c>
      <c r="E1371" s="3">
        <v>-0.76</v>
      </c>
      <c r="F1371" s="3">
        <v>-74.989999999999995</v>
      </c>
    </row>
    <row r="1372" spans="1:6" x14ac:dyDescent="0.2">
      <c r="A1372" s="3">
        <v>1371</v>
      </c>
      <c r="B1372" s="4" t="s">
        <v>1301</v>
      </c>
      <c r="C1372" s="3" t="s">
        <v>5144</v>
      </c>
      <c r="D1372" s="3">
        <v>13.86</v>
      </c>
      <c r="E1372" s="3">
        <v>-2.12</v>
      </c>
      <c r="F1372" s="3">
        <v>-75.63</v>
      </c>
    </row>
    <row r="1373" spans="1:6" x14ac:dyDescent="0.2">
      <c r="A1373" s="3">
        <v>1372</v>
      </c>
      <c r="B1373" s="4" t="s">
        <v>722</v>
      </c>
      <c r="C1373" s="3" t="s">
        <v>3804</v>
      </c>
      <c r="D1373" s="3">
        <v>113.85</v>
      </c>
      <c r="E1373" s="3">
        <v>-0.11</v>
      </c>
      <c r="F1373" s="3">
        <v>-75.73</v>
      </c>
    </row>
    <row r="1374" spans="1:6" x14ac:dyDescent="0.2">
      <c r="A1374" s="3">
        <v>1373</v>
      </c>
      <c r="B1374" s="4" t="s">
        <v>186</v>
      </c>
      <c r="C1374" s="3" t="s">
        <v>5536</v>
      </c>
      <c r="D1374" s="3">
        <v>18.77</v>
      </c>
      <c r="E1374" s="3">
        <v>-1.57</v>
      </c>
      <c r="F1374" s="3">
        <v>-75.8</v>
      </c>
    </row>
    <row r="1375" spans="1:6" x14ac:dyDescent="0.2">
      <c r="A1375" s="3">
        <v>1374</v>
      </c>
      <c r="B1375" s="4" t="s">
        <v>317</v>
      </c>
      <c r="C1375" s="3" t="s">
        <v>4251</v>
      </c>
      <c r="D1375" s="3">
        <v>4.6100000000000003</v>
      </c>
      <c r="E1375" s="3">
        <v>-1.91</v>
      </c>
      <c r="F1375" s="3">
        <v>-75.84</v>
      </c>
    </row>
    <row r="1376" spans="1:6" x14ac:dyDescent="0.2">
      <c r="A1376" s="3">
        <v>1375</v>
      </c>
      <c r="B1376" s="4" t="s">
        <v>2106</v>
      </c>
      <c r="C1376" s="3" t="s">
        <v>3553</v>
      </c>
      <c r="D1376" s="3">
        <v>11.06</v>
      </c>
      <c r="E1376" s="3">
        <v>-4.08</v>
      </c>
      <c r="F1376" s="3">
        <v>-76.239999999999995</v>
      </c>
    </row>
    <row r="1377" spans="1:6" x14ac:dyDescent="0.2">
      <c r="A1377" s="3">
        <v>1376</v>
      </c>
      <c r="B1377" s="4" t="s">
        <v>791</v>
      </c>
      <c r="C1377" s="3" t="s">
        <v>4339</v>
      </c>
      <c r="D1377" s="3">
        <v>5.47</v>
      </c>
      <c r="E1377" s="3">
        <v>5.39</v>
      </c>
      <c r="F1377" s="3">
        <v>-76.239999999999995</v>
      </c>
    </row>
    <row r="1378" spans="1:6" x14ac:dyDescent="0.2">
      <c r="A1378" s="3">
        <v>1377</v>
      </c>
      <c r="B1378" s="4" t="s">
        <v>1577</v>
      </c>
      <c r="C1378" s="3" t="s">
        <v>6575</v>
      </c>
      <c r="D1378" s="3">
        <v>43.92</v>
      </c>
      <c r="E1378" s="3">
        <v>-1.74</v>
      </c>
      <c r="F1378" s="3">
        <v>-76.34</v>
      </c>
    </row>
    <row r="1379" spans="1:6" x14ac:dyDescent="0.2">
      <c r="A1379" s="3">
        <v>1378</v>
      </c>
      <c r="B1379" s="4" t="s">
        <v>3152</v>
      </c>
      <c r="C1379" s="3" t="s">
        <v>4387</v>
      </c>
      <c r="D1379" s="3">
        <v>15.2</v>
      </c>
      <c r="E1379" s="3">
        <v>-3.43</v>
      </c>
      <c r="F1379" s="3">
        <v>-76.39</v>
      </c>
    </row>
    <row r="1380" spans="1:6" x14ac:dyDescent="0.2">
      <c r="A1380" s="3">
        <v>1379</v>
      </c>
      <c r="B1380" s="4" t="s">
        <v>2585</v>
      </c>
      <c r="C1380" s="3" t="s">
        <v>5020</v>
      </c>
      <c r="D1380" s="3">
        <v>6.34</v>
      </c>
      <c r="E1380" s="3">
        <v>0</v>
      </c>
      <c r="F1380" s="3">
        <v>-76.58</v>
      </c>
    </row>
    <row r="1381" spans="1:6" x14ac:dyDescent="0.2">
      <c r="A1381" s="3">
        <v>1380</v>
      </c>
      <c r="B1381" s="4" t="s">
        <v>2550</v>
      </c>
      <c r="C1381" s="3" t="s">
        <v>4405</v>
      </c>
      <c r="D1381" s="3">
        <v>13.89</v>
      </c>
      <c r="E1381" s="3">
        <v>-2.25</v>
      </c>
      <c r="F1381" s="3">
        <v>-76.88</v>
      </c>
    </row>
    <row r="1382" spans="1:6" x14ac:dyDescent="0.2">
      <c r="A1382" s="3">
        <v>1381</v>
      </c>
      <c r="B1382" s="4" t="s">
        <v>4647</v>
      </c>
      <c r="C1382" s="3" t="s">
        <v>4648</v>
      </c>
      <c r="D1382" s="3">
        <v>3.17</v>
      </c>
      <c r="E1382" s="3">
        <v>-2.76</v>
      </c>
      <c r="F1382" s="3">
        <v>-76.92</v>
      </c>
    </row>
    <row r="1383" spans="1:6" x14ac:dyDescent="0.2">
      <c r="A1383" s="3">
        <v>1382</v>
      </c>
      <c r="B1383" s="4" t="s">
        <v>1954</v>
      </c>
      <c r="C1383" s="3" t="s">
        <v>5236</v>
      </c>
      <c r="D1383" s="3">
        <v>5.73</v>
      </c>
      <c r="E1383" s="3">
        <v>-2.0499999999999998</v>
      </c>
      <c r="F1383" s="3">
        <v>-76.930000000000007</v>
      </c>
    </row>
    <row r="1384" spans="1:6" x14ac:dyDescent="0.2">
      <c r="A1384" s="3">
        <v>1383</v>
      </c>
      <c r="B1384" s="4" t="s">
        <v>1020</v>
      </c>
      <c r="C1384" s="3" t="s">
        <v>5422</v>
      </c>
      <c r="D1384" s="3">
        <v>12.05</v>
      </c>
      <c r="E1384" s="3">
        <v>-3.14</v>
      </c>
      <c r="F1384" s="3">
        <v>-77.08</v>
      </c>
    </row>
    <row r="1385" spans="1:6" x14ac:dyDescent="0.2">
      <c r="A1385" s="3">
        <v>1384</v>
      </c>
      <c r="B1385" s="4" t="s">
        <v>491</v>
      </c>
      <c r="C1385" s="3" t="s">
        <v>6814</v>
      </c>
      <c r="D1385" s="3">
        <v>8.9499999999999993</v>
      </c>
      <c r="E1385" s="3">
        <v>-0.56000000000000005</v>
      </c>
      <c r="F1385" s="3">
        <v>-77.36</v>
      </c>
    </row>
    <row r="1386" spans="1:6" x14ac:dyDescent="0.2">
      <c r="A1386" s="3">
        <v>1385</v>
      </c>
      <c r="B1386" s="4" t="s">
        <v>2944</v>
      </c>
      <c r="C1386" s="3" t="s">
        <v>6725</v>
      </c>
      <c r="D1386" s="3">
        <v>7.65</v>
      </c>
      <c r="E1386" s="3">
        <v>-3.04</v>
      </c>
      <c r="F1386" s="3">
        <v>-77.599999999999994</v>
      </c>
    </row>
    <row r="1387" spans="1:6" x14ac:dyDescent="0.2">
      <c r="A1387" s="3">
        <v>1386</v>
      </c>
      <c r="B1387" s="4" t="s">
        <v>2386</v>
      </c>
      <c r="C1387" s="3" t="s">
        <v>4664</v>
      </c>
      <c r="D1387" s="3">
        <v>10.55</v>
      </c>
      <c r="E1387" s="3">
        <v>-2.85</v>
      </c>
      <c r="F1387" s="3">
        <v>-77.92</v>
      </c>
    </row>
    <row r="1388" spans="1:6" x14ac:dyDescent="0.2">
      <c r="A1388" s="3">
        <v>1387</v>
      </c>
      <c r="B1388" s="4" t="s">
        <v>303</v>
      </c>
      <c r="C1388" s="3" t="s">
        <v>4837</v>
      </c>
      <c r="D1388" s="3">
        <v>7.09</v>
      </c>
      <c r="E1388" s="3">
        <v>-1.53</v>
      </c>
      <c r="F1388" s="3">
        <v>-78.239999999999995</v>
      </c>
    </row>
    <row r="1389" spans="1:6" x14ac:dyDescent="0.2">
      <c r="A1389" s="3">
        <v>1388</v>
      </c>
      <c r="B1389" s="4" t="s">
        <v>1348</v>
      </c>
      <c r="C1389" s="3" t="s">
        <v>4598</v>
      </c>
      <c r="D1389" s="3">
        <v>14.57</v>
      </c>
      <c r="E1389" s="3">
        <v>-3.96</v>
      </c>
      <c r="F1389" s="3">
        <v>-78.25</v>
      </c>
    </row>
    <row r="1390" spans="1:6" x14ac:dyDescent="0.2">
      <c r="A1390" s="3">
        <v>1389</v>
      </c>
      <c r="B1390" s="4" t="s">
        <v>3150</v>
      </c>
      <c r="C1390" s="3" t="s">
        <v>4986</v>
      </c>
      <c r="D1390" s="3">
        <v>3.31</v>
      </c>
      <c r="E1390" s="3">
        <v>-2.65</v>
      </c>
      <c r="F1390" s="3">
        <v>-78.28</v>
      </c>
    </row>
    <row r="1391" spans="1:6" x14ac:dyDescent="0.2">
      <c r="A1391" s="3">
        <v>1390</v>
      </c>
      <c r="B1391" s="4" t="s">
        <v>572</v>
      </c>
      <c r="C1391" s="3" t="s">
        <v>7706</v>
      </c>
      <c r="D1391" s="3">
        <v>11.84</v>
      </c>
      <c r="E1391" s="3">
        <v>-1.66</v>
      </c>
      <c r="F1391" s="3">
        <v>-78.489999999999995</v>
      </c>
    </row>
    <row r="1392" spans="1:6" x14ac:dyDescent="0.2">
      <c r="A1392" s="3">
        <v>1391</v>
      </c>
      <c r="B1392" s="4" t="s">
        <v>2452</v>
      </c>
      <c r="C1392" s="3" t="s">
        <v>5151</v>
      </c>
      <c r="D1392" s="3">
        <v>8.84</v>
      </c>
      <c r="E1392" s="3">
        <v>-3.91</v>
      </c>
      <c r="F1392" s="3">
        <v>-78.61</v>
      </c>
    </row>
    <row r="1393" spans="1:6" x14ac:dyDescent="0.2">
      <c r="A1393" s="3">
        <v>1392</v>
      </c>
      <c r="B1393" s="4" t="s">
        <v>1981</v>
      </c>
      <c r="C1393" s="3" t="s">
        <v>7693</v>
      </c>
      <c r="D1393" s="3">
        <v>9.6199999999999992</v>
      </c>
      <c r="E1393" s="3">
        <v>-2.73</v>
      </c>
      <c r="F1393" s="3">
        <v>-79.290000000000006</v>
      </c>
    </row>
    <row r="1394" spans="1:6" x14ac:dyDescent="0.2">
      <c r="A1394" s="3">
        <v>1393</v>
      </c>
      <c r="B1394" s="4" t="s">
        <v>630</v>
      </c>
      <c r="C1394" s="3" t="s">
        <v>7272</v>
      </c>
      <c r="D1394" s="3">
        <v>27.5</v>
      </c>
      <c r="E1394" s="3">
        <v>-3.17</v>
      </c>
      <c r="F1394" s="3">
        <v>-79.45</v>
      </c>
    </row>
    <row r="1395" spans="1:6" x14ac:dyDescent="0.2">
      <c r="A1395" s="3">
        <v>1394</v>
      </c>
      <c r="B1395" s="4" t="s">
        <v>3102</v>
      </c>
      <c r="C1395" s="3" t="s">
        <v>7645</v>
      </c>
      <c r="D1395" s="3">
        <v>11.11</v>
      </c>
      <c r="E1395" s="3">
        <v>-2.88</v>
      </c>
      <c r="F1395" s="3">
        <v>-79.510000000000005</v>
      </c>
    </row>
    <row r="1396" spans="1:6" x14ac:dyDescent="0.2">
      <c r="A1396" s="3">
        <v>1395</v>
      </c>
      <c r="B1396" s="4" t="s">
        <v>1041</v>
      </c>
      <c r="C1396" s="3" t="s">
        <v>6698</v>
      </c>
      <c r="D1396" s="3">
        <v>20.93</v>
      </c>
      <c r="E1396" s="3">
        <v>0.05</v>
      </c>
      <c r="F1396" s="3">
        <v>-79.73</v>
      </c>
    </row>
    <row r="1397" spans="1:6" x14ac:dyDescent="0.2">
      <c r="A1397" s="3">
        <v>1396</v>
      </c>
      <c r="B1397" s="4" t="s">
        <v>2661</v>
      </c>
      <c r="C1397" s="3" t="s">
        <v>5716</v>
      </c>
      <c r="D1397" s="3">
        <v>3.8</v>
      </c>
      <c r="E1397" s="3">
        <v>-2.56</v>
      </c>
      <c r="F1397" s="3">
        <v>-79.790000000000006</v>
      </c>
    </row>
    <row r="1398" spans="1:6" x14ac:dyDescent="0.2">
      <c r="A1398" s="3">
        <v>1397</v>
      </c>
      <c r="B1398" s="4" t="s">
        <v>676</v>
      </c>
      <c r="C1398" s="3" t="s">
        <v>7664</v>
      </c>
      <c r="D1398" s="3">
        <v>8.42</v>
      </c>
      <c r="E1398" s="3">
        <v>-2.4300000000000002</v>
      </c>
      <c r="F1398" s="3">
        <v>-80.180000000000007</v>
      </c>
    </row>
    <row r="1399" spans="1:6" x14ac:dyDescent="0.2">
      <c r="A1399" s="3">
        <v>1398</v>
      </c>
      <c r="B1399" s="4" t="s">
        <v>452</v>
      </c>
      <c r="C1399" s="3" t="s">
        <v>5831</v>
      </c>
      <c r="D1399" s="3">
        <v>10.18</v>
      </c>
      <c r="E1399" s="3">
        <v>-3.14</v>
      </c>
      <c r="F1399" s="3">
        <v>-80.31</v>
      </c>
    </row>
    <row r="1400" spans="1:6" x14ac:dyDescent="0.2">
      <c r="A1400" s="3">
        <v>1399</v>
      </c>
      <c r="B1400" s="4" t="s">
        <v>1608</v>
      </c>
      <c r="C1400" s="3" t="s">
        <v>5752</v>
      </c>
      <c r="D1400" s="3">
        <v>4.87</v>
      </c>
      <c r="E1400" s="3">
        <v>-2.79</v>
      </c>
      <c r="F1400" s="3">
        <v>-80.5</v>
      </c>
    </row>
    <row r="1401" spans="1:6" x14ac:dyDescent="0.2">
      <c r="A1401" s="3">
        <v>1400</v>
      </c>
      <c r="B1401" s="4" t="s">
        <v>3220</v>
      </c>
      <c r="C1401" s="3" t="s">
        <v>6570</v>
      </c>
      <c r="D1401" s="3">
        <v>10.77</v>
      </c>
      <c r="E1401" s="3">
        <v>-2.09</v>
      </c>
      <c r="F1401" s="3">
        <v>-80.900000000000006</v>
      </c>
    </row>
    <row r="1402" spans="1:6" x14ac:dyDescent="0.2">
      <c r="A1402" s="3">
        <v>1401</v>
      </c>
      <c r="B1402" s="4" t="s">
        <v>1588</v>
      </c>
      <c r="C1402" s="3" t="s">
        <v>5244</v>
      </c>
      <c r="D1402" s="3">
        <v>5.77</v>
      </c>
      <c r="E1402" s="3">
        <v>-0.17</v>
      </c>
      <c r="F1402" s="3">
        <v>-80.95</v>
      </c>
    </row>
    <row r="1403" spans="1:6" x14ac:dyDescent="0.2">
      <c r="A1403" s="3">
        <v>1402</v>
      </c>
      <c r="B1403" s="4" t="s">
        <v>3063</v>
      </c>
      <c r="C1403" s="3" t="s">
        <v>3586</v>
      </c>
      <c r="D1403" s="3">
        <v>4.8499999999999996</v>
      </c>
      <c r="E1403" s="3">
        <v>-1.02</v>
      </c>
      <c r="F1403" s="3">
        <v>-81.099999999999994</v>
      </c>
    </row>
    <row r="1404" spans="1:6" x14ac:dyDescent="0.2">
      <c r="A1404" s="3">
        <v>1403</v>
      </c>
      <c r="B1404" s="4" t="s">
        <v>3343</v>
      </c>
      <c r="C1404" s="3" t="s">
        <v>6802</v>
      </c>
      <c r="D1404" s="3">
        <v>5.38</v>
      </c>
      <c r="E1404" s="3">
        <v>-1.82</v>
      </c>
      <c r="F1404" s="3">
        <v>-81.13</v>
      </c>
    </row>
    <row r="1405" spans="1:6" x14ac:dyDescent="0.2">
      <c r="A1405" s="3">
        <v>1404</v>
      </c>
      <c r="B1405" s="4" t="s">
        <v>2766</v>
      </c>
      <c r="C1405" s="3" t="s">
        <v>4348</v>
      </c>
      <c r="D1405" s="3">
        <v>5.12</v>
      </c>
      <c r="E1405" s="3">
        <v>-2.48</v>
      </c>
      <c r="F1405" s="3">
        <v>-81.180000000000007</v>
      </c>
    </row>
    <row r="1406" spans="1:6" x14ac:dyDescent="0.2">
      <c r="A1406" s="3">
        <v>1405</v>
      </c>
      <c r="B1406" s="4" t="s">
        <v>1412</v>
      </c>
      <c r="C1406" s="3" t="s">
        <v>4481</v>
      </c>
      <c r="D1406" s="3">
        <v>20.02</v>
      </c>
      <c r="E1406" s="3">
        <v>2.56</v>
      </c>
      <c r="F1406" s="3">
        <v>-81.760000000000005</v>
      </c>
    </row>
    <row r="1407" spans="1:6" x14ac:dyDescent="0.2">
      <c r="A1407" s="3">
        <v>1406</v>
      </c>
      <c r="B1407" s="4" t="s">
        <v>3024</v>
      </c>
      <c r="C1407" s="3" t="s">
        <v>5845</v>
      </c>
      <c r="D1407" s="3">
        <v>5.85</v>
      </c>
      <c r="E1407" s="3">
        <v>-3.78</v>
      </c>
      <c r="F1407" s="3">
        <v>-81.8</v>
      </c>
    </row>
    <row r="1408" spans="1:6" x14ac:dyDescent="0.2">
      <c r="A1408" s="3">
        <v>1407</v>
      </c>
      <c r="B1408" s="4" t="s">
        <v>37</v>
      </c>
      <c r="C1408" s="3" t="s">
        <v>3571</v>
      </c>
      <c r="D1408" s="3">
        <v>6.75</v>
      </c>
      <c r="E1408" s="3">
        <v>-2.88</v>
      </c>
      <c r="F1408" s="3">
        <v>-81.819999999999993</v>
      </c>
    </row>
    <row r="1409" spans="1:6" x14ac:dyDescent="0.2">
      <c r="A1409" s="3">
        <v>1408</v>
      </c>
      <c r="B1409" s="4" t="s">
        <v>1527</v>
      </c>
      <c r="C1409" s="3" t="s">
        <v>5905</v>
      </c>
      <c r="D1409" s="3">
        <v>3.28</v>
      </c>
      <c r="E1409" s="3">
        <v>-1.5</v>
      </c>
      <c r="F1409" s="3">
        <v>-81.86</v>
      </c>
    </row>
    <row r="1410" spans="1:6" x14ac:dyDescent="0.2">
      <c r="A1410" s="3">
        <v>1409</v>
      </c>
      <c r="B1410" s="4" t="s">
        <v>3347</v>
      </c>
      <c r="C1410" s="3" t="s">
        <v>3966</v>
      </c>
      <c r="D1410" s="3">
        <v>16.47</v>
      </c>
      <c r="E1410" s="3">
        <v>-3.06</v>
      </c>
      <c r="F1410" s="3">
        <v>-81.93</v>
      </c>
    </row>
    <row r="1411" spans="1:6" x14ac:dyDescent="0.2">
      <c r="A1411" s="3">
        <v>1410</v>
      </c>
      <c r="B1411" s="4" t="s">
        <v>2314</v>
      </c>
      <c r="C1411" s="3" t="s">
        <v>5864</v>
      </c>
      <c r="D1411" s="3">
        <v>9.0299999999999994</v>
      </c>
      <c r="E1411" s="3">
        <v>-0.88</v>
      </c>
      <c r="F1411" s="3">
        <v>-82</v>
      </c>
    </row>
    <row r="1412" spans="1:6" x14ac:dyDescent="0.2">
      <c r="A1412" s="3">
        <v>1411</v>
      </c>
      <c r="B1412" s="4" t="s">
        <v>2814</v>
      </c>
      <c r="C1412" s="3" t="s">
        <v>5297</v>
      </c>
      <c r="D1412" s="3">
        <v>6.26</v>
      </c>
      <c r="E1412" s="3">
        <v>-3.4</v>
      </c>
      <c r="F1412" s="3">
        <v>-82.3</v>
      </c>
    </row>
    <row r="1413" spans="1:6" x14ac:dyDescent="0.2">
      <c r="A1413" s="3">
        <v>1412</v>
      </c>
      <c r="B1413" s="4" t="s">
        <v>512</v>
      </c>
      <c r="C1413" s="3" t="s">
        <v>4943</v>
      </c>
      <c r="D1413" s="3">
        <v>11.43</v>
      </c>
      <c r="E1413" s="3">
        <v>-2.81</v>
      </c>
      <c r="F1413" s="3">
        <v>-82.38</v>
      </c>
    </row>
    <row r="1414" spans="1:6" x14ac:dyDescent="0.2">
      <c r="A1414" s="3">
        <v>1413</v>
      </c>
      <c r="B1414" s="4" t="s">
        <v>736</v>
      </c>
      <c r="C1414" s="3" t="s">
        <v>4249</v>
      </c>
      <c r="D1414" s="3">
        <v>18.8</v>
      </c>
      <c r="E1414" s="3">
        <v>-2.0299999999999998</v>
      </c>
      <c r="F1414" s="3">
        <v>-82.66</v>
      </c>
    </row>
    <row r="1415" spans="1:6" x14ac:dyDescent="0.2">
      <c r="A1415" s="3">
        <v>1414</v>
      </c>
      <c r="B1415" s="4" t="s">
        <v>3360</v>
      </c>
      <c r="C1415" s="3" t="s">
        <v>5658</v>
      </c>
      <c r="D1415" s="3">
        <v>4.26</v>
      </c>
      <c r="E1415" s="3">
        <v>-3.62</v>
      </c>
      <c r="F1415" s="3">
        <v>-82.78</v>
      </c>
    </row>
    <row r="1416" spans="1:6" x14ac:dyDescent="0.2">
      <c r="A1416" s="3">
        <v>1415</v>
      </c>
      <c r="B1416" s="4" t="s">
        <v>2008</v>
      </c>
      <c r="C1416" s="3" t="s">
        <v>6666</v>
      </c>
      <c r="D1416" s="3">
        <v>8.07</v>
      </c>
      <c r="E1416" s="3">
        <v>-0.62</v>
      </c>
      <c r="F1416" s="3">
        <v>-82.87</v>
      </c>
    </row>
    <row r="1417" spans="1:6" x14ac:dyDescent="0.2">
      <c r="A1417" s="3">
        <v>1416</v>
      </c>
      <c r="B1417" s="4" t="s">
        <v>4172</v>
      </c>
      <c r="C1417" s="3" t="s">
        <v>4173</v>
      </c>
      <c r="D1417" s="3">
        <v>2.27</v>
      </c>
      <c r="E1417" s="3">
        <v>-2.99</v>
      </c>
      <c r="F1417" s="3">
        <v>-82.93</v>
      </c>
    </row>
    <row r="1418" spans="1:6" x14ac:dyDescent="0.2">
      <c r="A1418" s="3">
        <v>1417</v>
      </c>
      <c r="B1418" s="4" t="s">
        <v>2773</v>
      </c>
      <c r="C1418" s="3" t="s">
        <v>5095</v>
      </c>
      <c r="D1418" s="3">
        <v>11.88</v>
      </c>
      <c r="E1418" s="3">
        <v>-3.34</v>
      </c>
      <c r="F1418" s="3">
        <v>-83.07</v>
      </c>
    </row>
    <row r="1419" spans="1:6" x14ac:dyDescent="0.2">
      <c r="A1419" s="3">
        <v>1418</v>
      </c>
      <c r="B1419" s="4" t="s">
        <v>1910</v>
      </c>
      <c r="C1419" s="3" t="s">
        <v>4486</v>
      </c>
      <c r="D1419" s="3">
        <v>4.8499999999999996</v>
      </c>
      <c r="E1419" s="3">
        <v>-3.19</v>
      </c>
      <c r="F1419" s="3">
        <v>-83.2</v>
      </c>
    </row>
    <row r="1420" spans="1:6" x14ac:dyDescent="0.2">
      <c r="A1420" s="3">
        <v>1419</v>
      </c>
      <c r="B1420" s="4" t="s">
        <v>356</v>
      </c>
      <c r="C1420" s="3" t="s">
        <v>5859</v>
      </c>
      <c r="D1420" s="3">
        <v>6.21</v>
      </c>
      <c r="E1420" s="3">
        <v>-5.48</v>
      </c>
      <c r="F1420" s="3">
        <v>-83.29</v>
      </c>
    </row>
    <row r="1421" spans="1:6" x14ac:dyDescent="0.2">
      <c r="A1421" s="3">
        <v>1420</v>
      </c>
      <c r="B1421" s="4" t="s">
        <v>2916</v>
      </c>
      <c r="C1421" s="3" t="s">
        <v>4846</v>
      </c>
      <c r="D1421" s="3">
        <v>8.33</v>
      </c>
      <c r="E1421" s="3">
        <v>-4.03</v>
      </c>
      <c r="F1421" s="3">
        <v>-83.48</v>
      </c>
    </row>
    <row r="1422" spans="1:6" x14ac:dyDescent="0.2">
      <c r="A1422" s="3">
        <v>1421</v>
      </c>
      <c r="B1422" s="4" t="s">
        <v>3237</v>
      </c>
      <c r="C1422" s="3" t="s">
        <v>6768</v>
      </c>
      <c r="D1422" s="3">
        <v>4.26</v>
      </c>
      <c r="E1422" s="3">
        <v>0.47</v>
      </c>
      <c r="F1422" s="3">
        <v>-83.55</v>
      </c>
    </row>
    <row r="1423" spans="1:6" x14ac:dyDescent="0.2">
      <c r="A1423" s="3">
        <v>1422</v>
      </c>
      <c r="B1423" s="4" t="s">
        <v>461</v>
      </c>
      <c r="C1423" s="3" t="s">
        <v>5925</v>
      </c>
      <c r="D1423" s="3">
        <v>14.77</v>
      </c>
      <c r="E1423" s="3">
        <v>-2.5099999999999998</v>
      </c>
      <c r="F1423" s="3">
        <v>-83.68</v>
      </c>
    </row>
    <row r="1424" spans="1:6" x14ac:dyDescent="0.2">
      <c r="A1424" s="3">
        <v>1423</v>
      </c>
      <c r="B1424" s="4" t="s">
        <v>1134</v>
      </c>
      <c r="C1424" s="3" t="s">
        <v>4789</v>
      </c>
      <c r="D1424" s="3">
        <v>11.6</v>
      </c>
      <c r="E1424" s="3">
        <v>-1.86</v>
      </c>
      <c r="F1424" s="3">
        <v>-84.4</v>
      </c>
    </row>
    <row r="1425" spans="1:6" x14ac:dyDescent="0.2">
      <c r="A1425" s="3">
        <v>1424</v>
      </c>
      <c r="B1425" s="4" t="s">
        <v>3284</v>
      </c>
      <c r="C1425" s="3" t="s">
        <v>6917</v>
      </c>
      <c r="D1425" s="3">
        <v>10.26</v>
      </c>
      <c r="E1425" s="3">
        <v>-2.1</v>
      </c>
      <c r="F1425" s="3">
        <v>-84.56</v>
      </c>
    </row>
    <row r="1426" spans="1:6" x14ac:dyDescent="0.2">
      <c r="A1426" s="3">
        <v>1425</v>
      </c>
      <c r="B1426" s="4" t="s">
        <v>592</v>
      </c>
      <c r="C1426" s="3" t="s">
        <v>4819</v>
      </c>
      <c r="D1426" s="3">
        <v>26.05</v>
      </c>
      <c r="E1426" s="3">
        <v>-2.36</v>
      </c>
      <c r="F1426" s="3">
        <v>-84.67</v>
      </c>
    </row>
    <row r="1427" spans="1:6" x14ac:dyDescent="0.2">
      <c r="A1427" s="3">
        <v>1426</v>
      </c>
      <c r="B1427" s="4" t="s">
        <v>1775</v>
      </c>
      <c r="C1427" s="3" t="s">
        <v>5246</v>
      </c>
      <c r="D1427" s="3">
        <v>7.17</v>
      </c>
      <c r="E1427" s="3">
        <v>-0.69</v>
      </c>
      <c r="F1427" s="3">
        <v>-84.85</v>
      </c>
    </row>
    <row r="1428" spans="1:6" x14ac:dyDescent="0.2">
      <c r="A1428" s="3">
        <v>1427</v>
      </c>
      <c r="B1428" s="4" t="s">
        <v>3057</v>
      </c>
      <c r="C1428" s="3" t="s">
        <v>6048</v>
      </c>
      <c r="D1428" s="3">
        <v>15.63</v>
      </c>
      <c r="E1428" s="3">
        <v>-3.93</v>
      </c>
      <c r="F1428" s="3">
        <v>-85.06</v>
      </c>
    </row>
    <row r="1429" spans="1:6" x14ac:dyDescent="0.2">
      <c r="A1429" s="3">
        <v>1428</v>
      </c>
      <c r="B1429" s="4" t="s">
        <v>3175</v>
      </c>
      <c r="C1429" s="3" t="s">
        <v>5910</v>
      </c>
      <c r="D1429" s="3">
        <v>3.86</v>
      </c>
      <c r="E1429" s="3">
        <v>-2.5299999999999998</v>
      </c>
      <c r="F1429" s="3">
        <v>-85.36</v>
      </c>
    </row>
    <row r="1430" spans="1:6" x14ac:dyDescent="0.2">
      <c r="A1430" s="3">
        <v>1429</v>
      </c>
      <c r="B1430" s="4" t="s">
        <v>2615</v>
      </c>
      <c r="C1430" s="3" t="s">
        <v>5017</v>
      </c>
      <c r="D1430" s="3">
        <v>8.66</v>
      </c>
      <c r="E1430" s="3">
        <v>0.46</v>
      </c>
      <c r="F1430" s="3">
        <v>-85.44</v>
      </c>
    </row>
    <row r="1431" spans="1:6" x14ac:dyDescent="0.2">
      <c r="A1431" s="3">
        <v>1430</v>
      </c>
      <c r="B1431" s="4" t="s">
        <v>2978</v>
      </c>
      <c r="C1431" s="3" t="s">
        <v>5936</v>
      </c>
      <c r="D1431" s="3">
        <v>10.91</v>
      </c>
      <c r="E1431" s="3">
        <v>-2.85</v>
      </c>
      <c r="F1431" s="3">
        <v>-85.53</v>
      </c>
    </row>
    <row r="1432" spans="1:6" x14ac:dyDescent="0.2">
      <c r="A1432" s="3">
        <v>1431</v>
      </c>
      <c r="B1432" s="4" t="s">
        <v>116</v>
      </c>
      <c r="C1432" s="3" t="s">
        <v>7709</v>
      </c>
      <c r="D1432" s="3">
        <v>6.52</v>
      </c>
      <c r="E1432" s="3">
        <v>-1.51</v>
      </c>
      <c r="F1432" s="3">
        <v>-85.78</v>
      </c>
    </row>
    <row r="1433" spans="1:6" x14ac:dyDescent="0.2">
      <c r="A1433" s="3">
        <v>1432</v>
      </c>
      <c r="B1433" s="4" t="s">
        <v>1454</v>
      </c>
      <c r="C1433" s="3" t="s">
        <v>6021</v>
      </c>
      <c r="D1433" s="3">
        <v>5.61</v>
      </c>
      <c r="E1433" s="3">
        <v>-3.44</v>
      </c>
      <c r="F1433" s="3">
        <v>-86.24</v>
      </c>
    </row>
    <row r="1434" spans="1:6" x14ac:dyDescent="0.2">
      <c r="A1434" s="3">
        <v>1433</v>
      </c>
      <c r="B1434" s="4" t="s">
        <v>2451</v>
      </c>
      <c r="C1434" s="3" t="s">
        <v>4723</v>
      </c>
      <c r="D1434" s="3">
        <v>5.66</v>
      </c>
      <c r="E1434" s="3">
        <v>-1.91</v>
      </c>
      <c r="F1434" s="3">
        <v>-86.41</v>
      </c>
    </row>
    <row r="1435" spans="1:6" x14ac:dyDescent="0.2">
      <c r="A1435" s="3">
        <v>1434</v>
      </c>
      <c r="B1435" s="4" t="s">
        <v>635</v>
      </c>
      <c r="C1435" s="3" t="s">
        <v>5493</v>
      </c>
      <c r="D1435" s="3">
        <v>4.1900000000000004</v>
      </c>
      <c r="E1435" s="3">
        <v>-4.34</v>
      </c>
      <c r="F1435" s="3">
        <v>-86.54</v>
      </c>
    </row>
    <row r="1436" spans="1:6" x14ac:dyDescent="0.2">
      <c r="A1436" s="3">
        <v>1435</v>
      </c>
      <c r="B1436" s="4" t="s">
        <v>1022</v>
      </c>
      <c r="C1436" s="3" t="s">
        <v>6499</v>
      </c>
      <c r="D1436" s="3">
        <v>5.3</v>
      </c>
      <c r="E1436" s="3">
        <v>-2.93</v>
      </c>
      <c r="F1436" s="3">
        <v>-86.59</v>
      </c>
    </row>
    <row r="1437" spans="1:6" x14ac:dyDescent="0.2">
      <c r="A1437" s="3">
        <v>1436</v>
      </c>
      <c r="B1437" s="4" t="s">
        <v>3186</v>
      </c>
      <c r="C1437" s="3" t="s">
        <v>6033</v>
      </c>
      <c r="D1437" s="3">
        <v>5.25</v>
      </c>
      <c r="E1437" s="3">
        <v>1.55</v>
      </c>
      <c r="F1437" s="3">
        <v>-86.71</v>
      </c>
    </row>
    <row r="1438" spans="1:6" x14ac:dyDescent="0.2">
      <c r="A1438" s="3">
        <v>1437</v>
      </c>
      <c r="B1438" s="4" t="s">
        <v>2285</v>
      </c>
      <c r="C1438" s="3" t="s">
        <v>5551</v>
      </c>
      <c r="D1438" s="3">
        <v>3.72</v>
      </c>
      <c r="E1438" s="3">
        <v>-2.87</v>
      </c>
      <c r="F1438" s="3">
        <v>-86.84</v>
      </c>
    </row>
    <row r="1439" spans="1:6" x14ac:dyDescent="0.2">
      <c r="A1439" s="3">
        <v>1438</v>
      </c>
      <c r="B1439" s="4" t="s">
        <v>2974</v>
      </c>
      <c r="C1439" s="3" t="s">
        <v>3544</v>
      </c>
      <c r="D1439" s="3">
        <v>12.21</v>
      </c>
      <c r="E1439" s="3">
        <v>-2.48</v>
      </c>
      <c r="F1439" s="3">
        <v>-86.99</v>
      </c>
    </row>
    <row r="1440" spans="1:6" x14ac:dyDescent="0.2">
      <c r="A1440" s="3">
        <v>1439</v>
      </c>
      <c r="B1440" s="4" t="s">
        <v>817</v>
      </c>
      <c r="C1440" s="3" t="s">
        <v>4588</v>
      </c>
      <c r="D1440" s="3">
        <v>11.03</v>
      </c>
      <c r="E1440" s="3">
        <v>-1.61</v>
      </c>
      <c r="F1440" s="3">
        <v>-87.02</v>
      </c>
    </row>
    <row r="1441" spans="1:6" x14ac:dyDescent="0.2">
      <c r="A1441" s="3">
        <v>1440</v>
      </c>
      <c r="B1441" s="4" t="s">
        <v>1003</v>
      </c>
      <c r="C1441" s="3" t="s">
        <v>4694</v>
      </c>
      <c r="D1441" s="3">
        <v>15.23</v>
      </c>
      <c r="E1441" s="3">
        <v>-2.1800000000000002</v>
      </c>
      <c r="F1441" s="3">
        <v>-87.08</v>
      </c>
    </row>
    <row r="1442" spans="1:6" x14ac:dyDescent="0.2">
      <c r="A1442" s="3">
        <v>1441</v>
      </c>
      <c r="B1442" s="4" t="s">
        <v>565</v>
      </c>
      <c r="C1442" s="3" t="s">
        <v>4337</v>
      </c>
      <c r="D1442" s="3">
        <v>10.68</v>
      </c>
      <c r="E1442" s="3">
        <v>-1.75</v>
      </c>
      <c r="F1442" s="3">
        <v>-87.36</v>
      </c>
    </row>
    <row r="1443" spans="1:6" x14ac:dyDescent="0.2">
      <c r="A1443" s="3">
        <v>1442</v>
      </c>
      <c r="B1443" s="4" t="s">
        <v>863</v>
      </c>
      <c r="C1443" s="3" t="s">
        <v>4498</v>
      </c>
      <c r="D1443" s="3">
        <v>21.81</v>
      </c>
      <c r="E1443" s="3">
        <v>-2.46</v>
      </c>
      <c r="F1443" s="3">
        <v>-87.4</v>
      </c>
    </row>
    <row r="1444" spans="1:6" x14ac:dyDescent="0.2">
      <c r="A1444" s="3">
        <v>1443</v>
      </c>
      <c r="B1444" s="4" t="s">
        <v>1916</v>
      </c>
      <c r="C1444" s="3" t="s">
        <v>4840</v>
      </c>
      <c r="D1444" s="3">
        <v>28.41</v>
      </c>
      <c r="E1444" s="3">
        <v>-0.11</v>
      </c>
      <c r="F1444" s="3">
        <v>-87.41</v>
      </c>
    </row>
    <row r="1445" spans="1:6" x14ac:dyDescent="0.2">
      <c r="A1445" s="3">
        <v>1444</v>
      </c>
      <c r="B1445" s="4" t="s">
        <v>989</v>
      </c>
      <c r="C1445" s="3" t="s">
        <v>6663</v>
      </c>
      <c r="D1445" s="3">
        <v>8.52</v>
      </c>
      <c r="E1445" s="3">
        <v>-2.41</v>
      </c>
      <c r="F1445" s="3">
        <v>-87.66</v>
      </c>
    </row>
    <row r="1446" spans="1:6" x14ac:dyDescent="0.2">
      <c r="A1446" s="3">
        <v>1445</v>
      </c>
      <c r="B1446" s="4" t="s">
        <v>1239</v>
      </c>
      <c r="C1446" s="3" t="s">
        <v>6349</v>
      </c>
      <c r="D1446" s="3">
        <v>11.7</v>
      </c>
      <c r="E1446" s="3">
        <v>-3.23</v>
      </c>
      <c r="F1446" s="3">
        <v>-87.8</v>
      </c>
    </row>
    <row r="1447" spans="1:6" x14ac:dyDescent="0.2">
      <c r="A1447" s="3">
        <v>1446</v>
      </c>
      <c r="B1447" s="4" t="s">
        <v>2261</v>
      </c>
      <c r="C1447" s="3" t="s">
        <v>5495</v>
      </c>
      <c r="D1447" s="3">
        <v>4.57</v>
      </c>
      <c r="E1447" s="3">
        <v>-0.22</v>
      </c>
      <c r="F1447" s="3">
        <v>-87.81</v>
      </c>
    </row>
    <row r="1448" spans="1:6" x14ac:dyDescent="0.2">
      <c r="A1448" s="3">
        <v>1447</v>
      </c>
      <c r="B1448" s="4" t="s">
        <v>2252</v>
      </c>
      <c r="C1448" s="3" t="s">
        <v>3547</v>
      </c>
      <c r="D1448" s="3">
        <v>7.02</v>
      </c>
      <c r="E1448" s="3">
        <v>-2.36</v>
      </c>
      <c r="F1448" s="3">
        <v>-87.98</v>
      </c>
    </row>
    <row r="1449" spans="1:6" x14ac:dyDescent="0.2">
      <c r="A1449" s="3">
        <v>1448</v>
      </c>
      <c r="B1449" s="4" t="s">
        <v>1723</v>
      </c>
      <c r="C1449" s="3" t="s">
        <v>6148</v>
      </c>
      <c r="D1449" s="3">
        <v>5.28</v>
      </c>
      <c r="E1449" s="3">
        <v>-2.94</v>
      </c>
      <c r="F1449" s="3">
        <v>-88</v>
      </c>
    </row>
    <row r="1450" spans="1:6" x14ac:dyDescent="0.2">
      <c r="A1450" s="3">
        <v>1449</v>
      </c>
      <c r="B1450" s="4" t="s">
        <v>3141</v>
      </c>
      <c r="C1450" s="3" t="s">
        <v>5119</v>
      </c>
      <c r="D1450" s="3">
        <v>24.5</v>
      </c>
      <c r="E1450" s="3">
        <v>-0.28000000000000003</v>
      </c>
      <c r="F1450" s="3">
        <v>-88.11</v>
      </c>
    </row>
    <row r="1451" spans="1:6" x14ac:dyDescent="0.2">
      <c r="A1451" s="3">
        <v>1450</v>
      </c>
      <c r="B1451" s="4" t="s">
        <v>1947</v>
      </c>
      <c r="C1451" s="3" t="s">
        <v>5137</v>
      </c>
      <c r="D1451" s="3">
        <v>6.91</v>
      </c>
      <c r="E1451" s="3">
        <v>-1.43</v>
      </c>
      <c r="F1451" s="3">
        <v>-88.29</v>
      </c>
    </row>
    <row r="1452" spans="1:6" x14ac:dyDescent="0.2">
      <c r="A1452" s="3">
        <v>1451</v>
      </c>
      <c r="B1452" s="4" t="s">
        <v>1394</v>
      </c>
      <c r="C1452" s="3" t="s">
        <v>6764</v>
      </c>
      <c r="D1452" s="3">
        <v>12.33</v>
      </c>
      <c r="E1452" s="3">
        <v>-2.38</v>
      </c>
      <c r="F1452" s="3">
        <v>-88.52</v>
      </c>
    </row>
    <row r="1453" spans="1:6" x14ac:dyDescent="0.2">
      <c r="A1453" s="3">
        <v>1452</v>
      </c>
      <c r="B1453" s="4" t="s">
        <v>2088</v>
      </c>
      <c r="C1453" s="3" t="s">
        <v>4703</v>
      </c>
      <c r="D1453" s="3">
        <v>5.87</v>
      </c>
      <c r="E1453" s="3">
        <v>-0.84</v>
      </c>
      <c r="F1453" s="3">
        <v>-88.55</v>
      </c>
    </row>
    <row r="1454" spans="1:6" x14ac:dyDescent="0.2">
      <c r="A1454" s="3">
        <v>1453</v>
      </c>
      <c r="B1454" s="4" t="s">
        <v>2185</v>
      </c>
      <c r="C1454" s="3" t="s">
        <v>5617</v>
      </c>
      <c r="D1454" s="3">
        <v>6.35</v>
      </c>
      <c r="E1454" s="3">
        <v>-0.63</v>
      </c>
      <c r="F1454" s="3">
        <v>-88.57</v>
      </c>
    </row>
    <row r="1455" spans="1:6" x14ac:dyDescent="0.2">
      <c r="A1455" s="3">
        <v>1454</v>
      </c>
      <c r="B1455" s="4" t="s">
        <v>3149</v>
      </c>
      <c r="C1455" s="3" t="s">
        <v>4223</v>
      </c>
      <c r="D1455" s="3">
        <v>23.28</v>
      </c>
      <c r="E1455" s="3">
        <v>-0.51</v>
      </c>
      <c r="F1455" s="3">
        <v>-88.59</v>
      </c>
    </row>
    <row r="1456" spans="1:6" x14ac:dyDescent="0.2">
      <c r="A1456" s="3">
        <v>1455</v>
      </c>
      <c r="B1456" s="4" t="s">
        <v>1153</v>
      </c>
      <c r="C1456" s="3" t="s">
        <v>5656</v>
      </c>
      <c r="D1456" s="3">
        <v>15.97</v>
      </c>
      <c r="E1456" s="3">
        <v>-1.24</v>
      </c>
      <c r="F1456" s="3">
        <v>-88.67</v>
      </c>
    </row>
    <row r="1457" spans="1:6" x14ac:dyDescent="0.2">
      <c r="A1457" s="3">
        <v>1456</v>
      </c>
      <c r="B1457" s="4" t="s">
        <v>2488</v>
      </c>
      <c r="C1457" s="3" t="s">
        <v>4786</v>
      </c>
      <c r="D1457" s="3">
        <v>2.93</v>
      </c>
      <c r="E1457" s="3">
        <v>-2.66</v>
      </c>
      <c r="F1457" s="3">
        <v>-88.77</v>
      </c>
    </row>
    <row r="1458" spans="1:6" x14ac:dyDescent="0.2">
      <c r="A1458" s="3">
        <v>1457</v>
      </c>
      <c r="B1458" s="4" t="s">
        <v>3089</v>
      </c>
      <c r="C1458" s="3" t="s">
        <v>5825</v>
      </c>
      <c r="D1458" s="3">
        <v>11.47</v>
      </c>
      <c r="E1458" s="3">
        <v>-4.18</v>
      </c>
      <c r="F1458" s="3">
        <v>-88.82</v>
      </c>
    </row>
    <row r="1459" spans="1:6" x14ac:dyDescent="0.2">
      <c r="A1459" s="3">
        <v>1458</v>
      </c>
      <c r="B1459" s="4" t="s">
        <v>405</v>
      </c>
      <c r="C1459" s="3" t="s">
        <v>6642</v>
      </c>
      <c r="D1459" s="3">
        <v>4.09</v>
      </c>
      <c r="E1459" s="3">
        <v>-1.68</v>
      </c>
      <c r="F1459" s="3">
        <v>-88.94</v>
      </c>
    </row>
    <row r="1460" spans="1:6" x14ac:dyDescent="0.2">
      <c r="A1460" s="3">
        <v>1459</v>
      </c>
      <c r="B1460" s="4" t="s">
        <v>559</v>
      </c>
      <c r="C1460" s="3" t="s">
        <v>7488</v>
      </c>
      <c r="D1460" s="3">
        <v>7.26</v>
      </c>
      <c r="E1460" s="3">
        <v>-2.42</v>
      </c>
      <c r="F1460" s="3">
        <v>-89.07</v>
      </c>
    </row>
    <row r="1461" spans="1:6" x14ac:dyDescent="0.2">
      <c r="A1461" s="3">
        <v>1460</v>
      </c>
      <c r="B1461" s="4" t="s">
        <v>34</v>
      </c>
      <c r="C1461" s="3" t="s">
        <v>4611</v>
      </c>
      <c r="D1461" s="3">
        <v>6.13</v>
      </c>
      <c r="E1461" s="3">
        <v>-3.92</v>
      </c>
      <c r="F1461" s="3">
        <v>-89.23</v>
      </c>
    </row>
    <row r="1462" spans="1:6" x14ac:dyDescent="0.2">
      <c r="A1462" s="3">
        <v>1461</v>
      </c>
      <c r="B1462" s="4" t="s">
        <v>2624</v>
      </c>
      <c r="C1462" s="3" t="s">
        <v>6225</v>
      </c>
      <c r="D1462" s="3">
        <v>7.47</v>
      </c>
      <c r="E1462" s="3">
        <v>-1.58</v>
      </c>
      <c r="F1462" s="3">
        <v>-89.44</v>
      </c>
    </row>
    <row r="1463" spans="1:6" x14ac:dyDescent="0.2">
      <c r="A1463" s="3">
        <v>1462</v>
      </c>
      <c r="B1463" s="4" t="s">
        <v>2302</v>
      </c>
      <c r="C1463" s="3" t="s">
        <v>5853</v>
      </c>
      <c r="D1463" s="3">
        <v>24.12</v>
      </c>
      <c r="E1463" s="3">
        <v>-1.31</v>
      </c>
      <c r="F1463" s="3">
        <v>-89.48</v>
      </c>
    </row>
    <row r="1464" spans="1:6" x14ac:dyDescent="0.2">
      <c r="A1464" s="3">
        <v>1463</v>
      </c>
      <c r="B1464" s="4" t="s">
        <v>4032</v>
      </c>
      <c r="C1464" s="3" t="s">
        <v>4033</v>
      </c>
      <c r="D1464" s="3">
        <v>56.13</v>
      </c>
      <c r="E1464" s="3">
        <v>-2.04</v>
      </c>
      <c r="F1464" s="3">
        <v>-89.93</v>
      </c>
    </row>
    <row r="1465" spans="1:6" x14ac:dyDescent="0.2">
      <c r="A1465" s="3">
        <v>1464</v>
      </c>
      <c r="B1465" s="4" t="s">
        <v>4349</v>
      </c>
      <c r="C1465" s="3" t="s">
        <v>4350</v>
      </c>
      <c r="D1465" s="3">
        <v>7.4</v>
      </c>
      <c r="E1465" s="3">
        <v>-2.63</v>
      </c>
      <c r="F1465" s="3">
        <v>-89.97</v>
      </c>
    </row>
    <row r="1466" spans="1:6" x14ac:dyDescent="0.2">
      <c r="A1466" s="3">
        <v>1465</v>
      </c>
      <c r="B1466" s="4" t="s">
        <v>3336</v>
      </c>
      <c r="C1466" s="3" t="s">
        <v>3900</v>
      </c>
      <c r="D1466" s="3">
        <v>17.5</v>
      </c>
      <c r="E1466" s="3">
        <v>-4.63</v>
      </c>
      <c r="F1466" s="3">
        <v>-90.26</v>
      </c>
    </row>
    <row r="1467" spans="1:6" x14ac:dyDescent="0.2">
      <c r="A1467" s="3">
        <v>1466</v>
      </c>
      <c r="B1467" s="4" t="s">
        <v>1741</v>
      </c>
      <c r="C1467" s="3" t="s">
        <v>5145</v>
      </c>
      <c r="D1467" s="3">
        <v>17.89</v>
      </c>
      <c r="E1467" s="3">
        <v>-2.19</v>
      </c>
      <c r="F1467" s="3">
        <v>-91.19</v>
      </c>
    </row>
    <row r="1468" spans="1:6" x14ac:dyDescent="0.2">
      <c r="A1468" s="3">
        <v>1467</v>
      </c>
      <c r="B1468" s="4" t="s">
        <v>1481</v>
      </c>
      <c r="C1468" s="3" t="s">
        <v>4981</v>
      </c>
      <c r="D1468" s="3">
        <v>20.2</v>
      </c>
      <c r="E1468" s="3">
        <v>-0.93</v>
      </c>
      <c r="F1468" s="3">
        <v>-91.64</v>
      </c>
    </row>
    <row r="1469" spans="1:6" x14ac:dyDescent="0.2">
      <c r="A1469" s="3">
        <v>1468</v>
      </c>
      <c r="B1469" s="4" t="s">
        <v>3132</v>
      </c>
      <c r="C1469" s="3" t="s">
        <v>6857</v>
      </c>
      <c r="D1469" s="3">
        <v>2.87</v>
      </c>
      <c r="E1469" s="3">
        <v>0.35</v>
      </c>
      <c r="F1469" s="3">
        <v>-91.66</v>
      </c>
    </row>
    <row r="1470" spans="1:6" x14ac:dyDescent="0.2">
      <c r="A1470" s="3">
        <v>1469</v>
      </c>
      <c r="B1470" s="4" t="s">
        <v>1554</v>
      </c>
      <c r="C1470" s="3" t="s">
        <v>5783</v>
      </c>
      <c r="D1470" s="3">
        <v>10.78</v>
      </c>
      <c r="E1470" s="3">
        <v>-2</v>
      </c>
      <c r="F1470" s="3">
        <v>-91.68</v>
      </c>
    </row>
    <row r="1471" spans="1:6" x14ac:dyDescent="0.2">
      <c r="A1471" s="3">
        <v>1470</v>
      </c>
      <c r="B1471" s="4" t="s">
        <v>1211</v>
      </c>
      <c r="C1471" s="3" t="s">
        <v>5376</v>
      </c>
      <c r="D1471" s="3">
        <v>12.78</v>
      </c>
      <c r="E1471" s="3">
        <v>-1.69</v>
      </c>
      <c r="F1471" s="3">
        <v>-91.68</v>
      </c>
    </row>
    <row r="1472" spans="1:6" x14ac:dyDescent="0.2">
      <c r="A1472" s="3">
        <v>1471</v>
      </c>
      <c r="B1472" s="4" t="s">
        <v>577</v>
      </c>
      <c r="C1472" s="3" t="s">
        <v>4345</v>
      </c>
      <c r="D1472" s="3">
        <v>9.42</v>
      </c>
      <c r="E1472" s="3">
        <v>-1.77</v>
      </c>
      <c r="F1472" s="3">
        <v>-91.86</v>
      </c>
    </row>
    <row r="1473" spans="1:6" x14ac:dyDescent="0.2">
      <c r="A1473" s="3">
        <v>1472</v>
      </c>
      <c r="B1473" s="4" t="s">
        <v>3318</v>
      </c>
      <c r="C1473" s="3" t="s">
        <v>6234</v>
      </c>
      <c r="D1473" s="3">
        <v>5.84</v>
      </c>
      <c r="E1473" s="3">
        <v>-2.5</v>
      </c>
      <c r="F1473" s="3">
        <v>-92.24</v>
      </c>
    </row>
    <row r="1474" spans="1:6" x14ac:dyDescent="0.2">
      <c r="A1474" s="3">
        <v>1473</v>
      </c>
      <c r="B1474" s="4" t="s">
        <v>2956</v>
      </c>
      <c r="C1474" s="3" t="s">
        <v>4948</v>
      </c>
      <c r="D1474" s="3">
        <v>32.5</v>
      </c>
      <c r="E1474" s="3">
        <v>-1.22</v>
      </c>
      <c r="F1474" s="3">
        <v>-92.32</v>
      </c>
    </row>
    <row r="1475" spans="1:6" x14ac:dyDescent="0.2">
      <c r="A1475" s="3">
        <v>1474</v>
      </c>
      <c r="B1475" s="4" t="s">
        <v>3143</v>
      </c>
      <c r="C1475" s="3" t="s">
        <v>6640</v>
      </c>
      <c r="D1475" s="3">
        <v>4.99</v>
      </c>
      <c r="E1475" s="3">
        <v>-2.16</v>
      </c>
      <c r="F1475" s="3">
        <v>-92.62</v>
      </c>
    </row>
    <row r="1476" spans="1:6" x14ac:dyDescent="0.2">
      <c r="A1476" s="3">
        <v>1475</v>
      </c>
      <c r="B1476" s="4" t="s">
        <v>1099</v>
      </c>
      <c r="C1476" s="3" t="s">
        <v>5452</v>
      </c>
      <c r="D1476" s="3">
        <v>14.97</v>
      </c>
      <c r="E1476" s="3">
        <v>-3.42</v>
      </c>
      <c r="F1476" s="3">
        <v>-92.67</v>
      </c>
    </row>
    <row r="1477" spans="1:6" x14ac:dyDescent="0.2">
      <c r="A1477" s="3">
        <v>1476</v>
      </c>
      <c r="B1477" s="4" t="s">
        <v>1802</v>
      </c>
      <c r="C1477" s="3" t="s">
        <v>7367</v>
      </c>
      <c r="D1477" s="3">
        <v>11.43</v>
      </c>
      <c r="E1477" s="3">
        <v>-3.22</v>
      </c>
      <c r="F1477" s="3">
        <v>-92.69</v>
      </c>
    </row>
    <row r="1478" spans="1:6" x14ac:dyDescent="0.2">
      <c r="A1478" s="3">
        <v>1477</v>
      </c>
      <c r="B1478" s="4" t="s">
        <v>1907</v>
      </c>
      <c r="C1478" s="3" t="s">
        <v>5638</v>
      </c>
      <c r="D1478" s="3">
        <v>4.33</v>
      </c>
      <c r="E1478" s="3">
        <v>-3.78</v>
      </c>
      <c r="F1478" s="3">
        <v>-93.11</v>
      </c>
    </row>
    <row r="1479" spans="1:6" x14ac:dyDescent="0.2">
      <c r="A1479" s="3">
        <v>1478</v>
      </c>
      <c r="B1479" s="4" t="s">
        <v>2850</v>
      </c>
      <c r="C1479" s="3" t="s">
        <v>5712</v>
      </c>
      <c r="D1479" s="3">
        <v>8.84</v>
      </c>
      <c r="E1479" s="3">
        <v>-3.6</v>
      </c>
      <c r="F1479" s="3">
        <v>-93.72</v>
      </c>
    </row>
    <row r="1480" spans="1:6" x14ac:dyDescent="0.2">
      <c r="A1480" s="3">
        <v>1479</v>
      </c>
      <c r="B1480" s="4" t="s">
        <v>1546</v>
      </c>
      <c r="C1480" s="3" t="s">
        <v>4265</v>
      </c>
      <c r="D1480" s="3">
        <v>17.899999999999999</v>
      </c>
      <c r="E1480" s="3">
        <v>-1.86</v>
      </c>
      <c r="F1480" s="3">
        <v>-93.82</v>
      </c>
    </row>
    <row r="1481" spans="1:6" x14ac:dyDescent="0.2">
      <c r="A1481" s="3">
        <v>1480</v>
      </c>
      <c r="B1481" s="4" t="s">
        <v>2538</v>
      </c>
      <c r="C1481" s="3" t="s">
        <v>4930</v>
      </c>
      <c r="D1481" s="3">
        <v>4.34</v>
      </c>
      <c r="E1481" s="3">
        <v>-2.69</v>
      </c>
      <c r="F1481" s="3">
        <v>-93.84</v>
      </c>
    </row>
    <row r="1482" spans="1:6" x14ac:dyDescent="0.2">
      <c r="A1482" s="3">
        <v>1481</v>
      </c>
      <c r="B1482" s="4" t="s">
        <v>1048</v>
      </c>
      <c r="C1482" s="3" t="s">
        <v>7691</v>
      </c>
      <c r="D1482" s="3">
        <v>16.7</v>
      </c>
      <c r="E1482" s="3">
        <v>-4.3</v>
      </c>
      <c r="F1482" s="3">
        <v>-94.03</v>
      </c>
    </row>
    <row r="1483" spans="1:6" x14ac:dyDescent="0.2">
      <c r="A1483" s="3">
        <v>1482</v>
      </c>
      <c r="B1483" s="4" t="s">
        <v>2080</v>
      </c>
      <c r="C1483" s="3" t="s">
        <v>5312</v>
      </c>
      <c r="D1483" s="3">
        <v>8.89</v>
      </c>
      <c r="E1483" s="3">
        <v>-2.31</v>
      </c>
      <c r="F1483" s="3">
        <v>-94.22</v>
      </c>
    </row>
    <row r="1484" spans="1:6" x14ac:dyDescent="0.2">
      <c r="A1484" s="3">
        <v>1483</v>
      </c>
      <c r="B1484" s="4" t="s">
        <v>1311</v>
      </c>
      <c r="C1484" s="3" t="s">
        <v>4450</v>
      </c>
      <c r="D1484" s="3">
        <v>5.9</v>
      </c>
      <c r="E1484" s="3">
        <v>-1.17</v>
      </c>
      <c r="F1484" s="3">
        <v>-94.26</v>
      </c>
    </row>
    <row r="1485" spans="1:6" x14ac:dyDescent="0.2">
      <c r="A1485" s="3">
        <v>1484</v>
      </c>
      <c r="B1485" s="4" t="s">
        <v>2723</v>
      </c>
      <c r="C1485" s="3" t="s">
        <v>4830</v>
      </c>
      <c r="D1485" s="3">
        <v>16.68</v>
      </c>
      <c r="E1485" s="3">
        <v>-1.88</v>
      </c>
      <c r="F1485" s="3">
        <v>-94.44</v>
      </c>
    </row>
    <row r="1486" spans="1:6" x14ac:dyDescent="0.2">
      <c r="A1486" s="3">
        <v>1485</v>
      </c>
      <c r="B1486" s="4" t="s">
        <v>2668</v>
      </c>
      <c r="C1486" s="3" t="s">
        <v>5260</v>
      </c>
      <c r="D1486" s="3">
        <v>10.75</v>
      </c>
      <c r="E1486" s="3">
        <v>-2.98</v>
      </c>
      <c r="F1486" s="3">
        <v>-94.54</v>
      </c>
    </row>
    <row r="1487" spans="1:6" x14ac:dyDescent="0.2">
      <c r="A1487" s="3">
        <v>1486</v>
      </c>
      <c r="B1487" s="4" t="s">
        <v>1345</v>
      </c>
      <c r="C1487" s="3" t="s">
        <v>4783</v>
      </c>
      <c r="D1487" s="3">
        <v>16.8</v>
      </c>
      <c r="E1487" s="3">
        <v>-2.72</v>
      </c>
      <c r="F1487" s="3">
        <v>-95.08</v>
      </c>
    </row>
    <row r="1488" spans="1:6" x14ac:dyDescent="0.2">
      <c r="A1488" s="3">
        <v>1487</v>
      </c>
      <c r="B1488" s="4" t="s">
        <v>1491</v>
      </c>
      <c r="C1488" s="3" t="s">
        <v>6020</v>
      </c>
      <c r="D1488" s="3">
        <v>4.5</v>
      </c>
      <c r="E1488" s="3">
        <v>-3.23</v>
      </c>
      <c r="F1488" s="3">
        <v>-95.09</v>
      </c>
    </row>
    <row r="1489" spans="1:6" x14ac:dyDescent="0.2">
      <c r="A1489" s="3">
        <v>1488</v>
      </c>
      <c r="B1489" s="4" t="s">
        <v>1893</v>
      </c>
      <c r="C1489" s="3" t="s">
        <v>6588</v>
      </c>
      <c r="D1489" s="3">
        <v>2</v>
      </c>
      <c r="E1489" s="3">
        <v>-0.99</v>
      </c>
      <c r="F1489" s="3">
        <v>-95.36</v>
      </c>
    </row>
    <row r="1490" spans="1:6" x14ac:dyDescent="0.2">
      <c r="A1490" s="3">
        <v>1489</v>
      </c>
      <c r="B1490" s="4" t="s">
        <v>2272</v>
      </c>
      <c r="C1490" s="3" t="s">
        <v>5377</v>
      </c>
      <c r="D1490" s="3">
        <v>3.66</v>
      </c>
      <c r="E1490" s="3">
        <v>-1.35</v>
      </c>
      <c r="F1490" s="3">
        <v>-95.61</v>
      </c>
    </row>
    <row r="1491" spans="1:6" x14ac:dyDescent="0.2">
      <c r="A1491" s="3">
        <v>1490</v>
      </c>
      <c r="B1491" s="4" t="s">
        <v>172</v>
      </c>
      <c r="C1491" s="3" t="s">
        <v>4171</v>
      </c>
      <c r="D1491" s="3">
        <v>5.73</v>
      </c>
      <c r="E1491" s="3">
        <v>-2.0499999999999998</v>
      </c>
      <c r="F1491" s="3">
        <v>-96.53</v>
      </c>
    </row>
    <row r="1492" spans="1:6" x14ac:dyDescent="0.2">
      <c r="A1492" s="3">
        <v>1491</v>
      </c>
      <c r="B1492" s="4" t="s">
        <v>2274</v>
      </c>
      <c r="C1492" s="3" t="s">
        <v>5275</v>
      </c>
      <c r="D1492" s="3">
        <v>13.99</v>
      </c>
      <c r="E1492" s="3">
        <v>-2.64</v>
      </c>
      <c r="F1492" s="3">
        <v>-96.59</v>
      </c>
    </row>
    <row r="1493" spans="1:6" x14ac:dyDescent="0.2">
      <c r="A1493" s="3">
        <v>1492</v>
      </c>
      <c r="B1493" s="4" t="s">
        <v>2371</v>
      </c>
      <c r="C1493" s="3" t="s">
        <v>6154</v>
      </c>
      <c r="D1493" s="3">
        <v>62.39</v>
      </c>
      <c r="E1493" s="3">
        <v>2.82</v>
      </c>
      <c r="F1493" s="3">
        <v>-96.89</v>
      </c>
    </row>
    <row r="1494" spans="1:6" x14ac:dyDescent="0.2">
      <c r="A1494" s="3">
        <v>1493</v>
      </c>
      <c r="B1494" s="4" t="s">
        <v>1845</v>
      </c>
      <c r="C1494" s="3" t="s">
        <v>4821</v>
      </c>
      <c r="D1494" s="3">
        <v>7.17</v>
      </c>
      <c r="E1494" s="3">
        <v>-2.3199999999999998</v>
      </c>
      <c r="F1494" s="3">
        <v>-97.37</v>
      </c>
    </row>
    <row r="1495" spans="1:6" x14ac:dyDescent="0.2">
      <c r="A1495" s="3">
        <v>1494</v>
      </c>
      <c r="B1495" s="4" t="s">
        <v>1687</v>
      </c>
      <c r="C1495" s="3" t="s">
        <v>3519</v>
      </c>
      <c r="D1495" s="3">
        <v>13.26</v>
      </c>
      <c r="E1495" s="3">
        <v>-2.36</v>
      </c>
      <c r="F1495" s="3">
        <v>-97.76</v>
      </c>
    </row>
    <row r="1496" spans="1:6" x14ac:dyDescent="0.2">
      <c r="A1496" s="3">
        <v>1495</v>
      </c>
      <c r="B1496" s="4" t="s">
        <v>1260</v>
      </c>
      <c r="C1496" s="3" t="s">
        <v>5226</v>
      </c>
      <c r="D1496" s="3">
        <v>13.89</v>
      </c>
      <c r="E1496" s="3">
        <v>-1.77</v>
      </c>
      <c r="F1496" s="3">
        <v>-97.86</v>
      </c>
    </row>
    <row r="1497" spans="1:6" x14ac:dyDescent="0.2">
      <c r="A1497" s="3">
        <v>1496</v>
      </c>
      <c r="B1497" s="4" t="s">
        <v>385</v>
      </c>
      <c r="C1497" s="3" t="s">
        <v>4256</v>
      </c>
      <c r="D1497" s="3">
        <v>4.54</v>
      </c>
      <c r="E1497" s="3">
        <v>-2.16</v>
      </c>
      <c r="F1497" s="3">
        <v>-98.04</v>
      </c>
    </row>
    <row r="1498" spans="1:6" x14ac:dyDescent="0.2">
      <c r="A1498" s="3">
        <v>1497</v>
      </c>
      <c r="B1498" s="4" t="s">
        <v>2539</v>
      </c>
      <c r="C1498" s="3" t="s">
        <v>4487</v>
      </c>
      <c r="D1498" s="3">
        <v>14.3</v>
      </c>
      <c r="E1498" s="3">
        <v>-3.44</v>
      </c>
      <c r="F1498" s="3">
        <v>-98.17</v>
      </c>
    </row>
    <row r="1499" spans="1:6" x14ac:dyDescent="0.2">
      <c r="A1499" s="3">
        <v>1498</v>
      </c>
      <c r="B1499" s="4" t="s">
        <v>773</v>
      </c>
      <c r="C1499" s="3" t="s">
        <v>7125</v>
      </c>
      <c r="D1499" s="3">
        <v>58.68</v>
      </c>
      <c r="E1499" s="3">
        <v>-1.21</v>
      </c>
      <c r="F1499" s="3">
        <v>-98.28</v>
      </c>
    </row>
    <row r="1500" spans="1:6" x14ac:dyDescent="0.2">
      <c r="A1500" s="3">
        <v>1499</v>
      </c>
      <c r="B1500" s="4" t="s">
        <v>153</v>
      </c>
      <c r="C1500" s="3" t="s">
        <v>5710</v>
      </c>
      <c r="D1500" s="3">
        <v>14.11</v>
      </c>
      <c r="E1500" s="3">
        <v>-1.95</v>
      </c>
      <c r="F1500" s="3">
        <v>-98.45</v>
      </c>
    </row>
    <row r="1501" spans="1:6" x14ac:dyDescent="0.2">
      <c r="A1501" s="3">
        <v>1500</v>
      </c>
      <c r="B1501" s="4" t="s">
        <v>886</v>
      </c>
      <c r="C1501" s="3" t="s">
        <v>5040</v>
      </c>
      <c r="D1501" s="3">
        <v>21.9</v>
      </c>
      <c r="E1501" s="3">
        <v>-2.41</v>
      </c>
      <c r="F1501" s="3">
        <v>-98.54</v>
      </c>
    </row>
    <row r="1502" spans="1:6" x14ac:dyDescent="0.2">
      <c r="A1502" s="3">
        <v>1501</v>
      </c>
      <c r="B1502" s="4" t="s">
        <v>2303</v>
      </c>
      <c r="C1502" s="3" t="s">
        <v>5326</v>
      </c>
      <c r="D1502" s="3">
        <v>13.85</v>
      </c>
      <c r="E1502" s="3">
        <v>-3.69</v>
      </c>
      <c r="F1502" s="3">
        <v>-98.6</v>
      </c>
    </row>
    <row r="1503" spans="1:6" x14ac:dyDescent="0.2">
      <c r="A1503" s="3">
        <v>1502</v>
      </c>
      <c r="B1503" s="4" t="s">
        <v>2304</v>
      </c>
      <c r="C1503" s="3" t="s">
        <v>6169</v>
      </c>
      <c r="D1503" s="3">
        <v>6.43</v>
      </c>
      <c r="E1503" s="3">
        <v>-2.87</v>
      </c>
      <c r="F1503" s="3">
        <v>-98.84</v>
      </c>
    </row>
    <row r="1504" spans="1:6" x14ac:dyDescent="0.2">
      <c r="A1504" s="3">
        <v>1503</v>
      </c>
      <c r="B1504" s="4" t="s">
        <v>352</v>
      </c>
      <c r="C1504" s="3" t="s">
        <v>4586</v>
      </c>
      <c r="D1504" s="3">
        <v>7.31</v>
      </c>
      <c r="E1504" s="3">
        <v>-2.5299999999999998</v>
      </c>
      <c r="F1504" s="3">
        <v>-98.93</v>
      </c>
    </row>
    <row r="1505" spans="1:6" x14ac:dyDescent="0.2">
      <c r="A1505" s="3">
        <v>1504</v>
      </c>
      <c r="B1505" s="4" t="s">
        <v>3092</v>
      </c>
      <c r="C1505" s="3" t="s">
        <v>5141</v>
      </c>
      <c r="D1505" s="3">
        <v>7.6</v>
      </c>
      <c r="E1505" s="3">
        <v>-3.31</v>
      </c>
      <c r="F1505" s="3">
        <v>-99.18</v>
      </c>
    </row>
    <row r="1506" spans="1:6" x14ac:dyDescent="0.2">
      <c r="A1506" s="3">
        <v>1505</v>
      </c>
      <c r="B1506" s="4" t="s">
        <v>1136</v>
      </c>
      <c r="C1506" s="3" t="s">
        <v>7712</v>
      </c>
      <c r="D1506" s="3">
        <v>10.17</v>
      </c>
      <c r="E1506" s="3">
        <v>-0.28999999999999998</v>
      </c>
      <c r="F1506" s="3">
        <v>-99.32</v>
      </c>
    </row>
    <row r="1507" spans="1:6" x14ac:dyDescent="0.2">
      <c r="A1507" s="3">
        <v>1506</v>
      </c>
      <c r="B1507" s="4" t="s">
        <v>5031</v>
      </c>
      <c r="C1507" s="3" t="s">
        <v>5032</v>
      </c>
      <c r="D1507" s="3">
        <v>3.31</v>
      </c>
      <c r="E1507" s="3">
        <v>-4.8899999999999997</v>
      </c>
      <c r="F1507" s="3">
        <v>-100.18</v>
      </c>
    </row>
    <row r="1508" spans="1:6" x14ac:dyDescent="0.2">
      <c r="A1508" s="3">
        <v>1507</v>
      </c>
      <c r="B1508" s="4" t="s">
        <v>2301</v>
      </c>
      <c r="C1508" s="3" t="s">
        <v>4628</v>
      </c>
      <c r="D1508" s="3">
        <v>35.14</v>
      </c>
      <c r="E1508" s="3">
        <v>-1.01</v>
      </c>
      <c r="F1508" s="3">
        <v>-101.03</v>
      </c>
    </row>
    <row r="1509" spans="1:6" x14ac:dyDescent="0.2">
      <c r="A1509" s="3">
        <v>1508</v>
      </c>
      <c r="B1509" s="4" t="s">
        <v>397</v>
      </c>
      <c r="C1509" s="3" t="s">
        <v>5843</v>
      </c>
      <c r="D1509" s="3">
        <v>58.42</v>
      </c>
      <c r="E1509" s="3">
        <v>-0.03</v>
      </c>
      <c r="F1509" s="3">
        <v>-101.22</v>
      </c>
    </row>
    <row r="1510" spans="1:6" x14ac:dyDescent="0.2">
      <c r="A1510" s="3">
        <v>1509</v>
      </c>
      <c r="B1510" s="4" t="s">
        <v>1589</v>
      </c>
      <c r="C1510" s="3" t="s">
        <v>4371</v>
      </c>
      <c r="D1510" s="3">
        <v>6.22</v>
      </c>
      <c r="E1510" s="3">
        <v>-2.0499999999999998</v>
      </c>
      <c r="F1510" s="3">
        <v>-101.38</v>
      </c>
    </row>
    <row r="1511" spans="1:6" x14ac:dyDescent="0.2">
      <c r="A1511" s="3">
        <v>1510</v>
      </c>
      <c r="B1511" s="4" t="s">
        <v>2290</v>
      </c>
      <c r="C1511" s="3" t="s">
        <v>3529</v>
      </c>
      <c r="D1511" s="3">
        <v>10.09</v>
      </c>
      <c r="E1511" s="3">
        <v>-2.7</v>
      </c>
      <c r="F1511" s="3">
        <v>-101.52</v>
      </c>
    </row>
    <row r="1512" spans="1:6" x14ac:dyDescent="0.2">
      <c r="A1512" s="3">
        <v>1511</v>
      </c>
      <c r="B1512" s="4" t="s">
        <v>3032</v>
      </c>
      <c r="C1512" s="3" t="s">
        <v>4390</v>
      </c>
      <c r="D1512" s="3">
        <v>17.36</v>
      </c>
      <c r="E1512" s="3">
        <v>-4.62</v>
      </c>
      <c r="F1512" s="3">
        <v>-101.54</v>
      </c>
    </row>
    <row r="1513" spans="1:6" x14ac:dyDescent="0.2">
      <c r="A1513" s="3">
        <v>1512</v>
      </c>
      <c r="B1513" s="4" t="s">
        <v>2943</v>
      </c>
      <c r="C1513" s="3" t="s">
        <v>4001</v>
      </c>
      <c r="D1513" s="3">
        <v>27.76</v>
      </c>
      <c r="E1513" s="3">
        <v>-2.0499999999999998</v>
      </c>
      <c r="F1513" s="3">
        <v>-101.72</v>
      </c>
    </row>
    <row r="1514" spans="1:6" x14ac:dyDescent="0.2">
      <c r="A1514" s="3">
        <v>1513</v>
      </c>
      <c r="B1514" s="4" t="s">
        <v>1695</v>
      </c>
      <c r="C1514" s="3" t="s">
        <v>3495</v>
      </c>
      <c r="D1514" s="3">
        <v>4.7300000000000004</v>
      </c>
      <c r="E1514" s="3">
        <v>-3.07</v>
      </c>
      <c r="F1514" s="3">
        <v>-101.79</v>
      </c>
    </row>
    <row r="1515" spans="1:6" x14ac:dyDescent="0.2">
      <c r="A1515" s="3">
        <v>1514</v>
      </c>
      <c r="B1515" s="4" t="s">
        <v>2057</v>
      </c>
      <c r="C1515" s="3" t="s">
        <v>7702</v>
      </c>
      <c r="D1515" s="3">
        <v>4.5599999999999996</v>
      </c>
      <c r="E1515" s="3">
        <v>-1.72</v>
      </c>
      <c r="F1515" s="3">
        <v>-101.79</v>
      </c>
    </row>
    <row r="1516" spans="1:6" x14ac:dyDescent="0.2">
      <c r="A1516" s="3">
        <v>1515</v>
      </c>
      <c r="B1516" s="4" t="s">
        <v>620</v>
      </c>
      <c r="C1516" s="3" t="s">
        <v>4591</v>
      </c>
      <c r="D1516" s="3">
        <v>3.99</v>
      </c>
      <c r="E1516" s="3">
        <v>-1.97</v>
      </c>
      <c r="F1516" s="3">
        <v>-102.34</v>
      </c>
    </row>
    <row r="1517" spans="1:6" x14ac:dyDescent="0.2">
      <c r="A1517" s="3">
        <v>1516</v>
      </c>
      <c r="B1517" s="4" t="s">
        <v>3146</v>
      </c>
      <c r="C1517" s="3" t="s">
        <v>6317</v>
      </c>
      <c r="D1517" s="3">
        <v>3.7</v>
      </c>
      <c r="E1517" s="3">
        <v>-2.12</v>
      </c>
      <c r="F1517" s="3">
        <v>-102.7</v>
      </c>
    </row>
    <row r="1518" spans="1:6" x14ac:dyDescent="0.2">
      <c r="A1518" s="3">
        <v>1517</v>
      </c>
      <c r="B1518" s="4" t="s">
        <v>2642</v>
      </c>
      <c r="C1518" s="3" t="s">
        <v>6406</v>
      </c>
      <c r="D1518" s="3">
        <v>13.03</v>
      </c>
      <c r="E1518" s="3">
        <v>-1.59</v>
      </c>
      <c r="F1518" s="3">
        <v>-103.15</v>
      </c>
    </row>
    <row r="1519" spans="1:6" x14ac:dyDescent="0.2">
      <c r="A1519" s="3">
        <v>1518</v>
      </c>
      <c r="B1519" s="4" t="s">
        <v>2987</v>
      </c>
      <c r="C1519" s="3" t="s">
        <v>5259</v>
      </c>
      <c r="D1519" s="3">
        <v>5.23</v>
      </c>
      <c r="E1519" s="3">
        <v>-2.79</v>
      </c>
      <c r="F1519" s="3">
        <v>-103.2</v>
      </c>
    </row>
    <row r="1520" spans="1:6" x14ac:dyDescent="0.2">
      <c r="A1520" s="3">
        <v>1519</v>
      </c>
      <c r="B1520" s="4" t="s">
        <v>975</v>
      </c>
      <c r="C1520" s="3" t="s">
        <v>5179</v>
      </c>
      <c r="D1520" s="3">
        <v>19.91</v>
      </c>
      <c r="E1520" s="3">
        <v>-2.35</v>
      </c>
      <c r="F1520" s="3">
        <v>-103.42</v>
      </c>
    </row>
    <row r="1521" spans="1:6" x14ac:dyDescent="0.2">
      <c r="A1521" s="3">
        <v>1520</v>
      </c>
      <c r="B1521" s="4" t="s">
        <v>2129</v>
      </c>
      <c r="C1521" s="3" t="s">
        <v>4806</v>
      </c>
      <c r="D1521" s="3">
        <v>5.95</v>
      </c>
      <c r="E1521" s="3">
        <v>-3.88</v>
      </c>
      <c r="F1521" s="3">
        <v>-103.81</v>
      </c>
    </row>
    <row r="1522" spans="1:6" x14ac:dyDescent="0.2">
      <c r="A1522" s="3">
        <v>1521</v>
      </c>
      <c r="B1522" s="4" t="s">
        <v>2609</v>
      </c>
      <c r="C1522" s="3" t="s">
        <v>5492</v>
      </c>
      <c r="D1522" s="3">
        <v>3.95</v>
      </c>
      <c r="E1522" s="3">
        <v>-1</v>
      </c>
      <c r="F1522" s="3">
        <v>-104.11</v>
      </c>
    </row>
    <row r="1523" spans="1:6" x14ac:dyDescent="0.2">
      <c r="A1523" s="3">
        <v>1522</v>
      </c>
      <c r="B1523" s="4" t="s">
        <v>101</v>
      </c>
      <c r="C1523" s="3" t="s">
        <v>6240</v>
      </c>
      <c r="D1523" s="3">
        <v>6.07</v>
      </c>
      <c r="E1523" s="3">
        <v>-0.98</v>
      </c>
      <c r="F1523" s="3">
        <v>-104.17</v>
      </c>
    </row>
    <row r="1524" spans="1:6" x14ac:dyDescent="0.2">
      <c r="A1524" s="3">
        <v>1523</v>
      </c>
      <c r="B1524" s="4" t="s">
        <v>63</v>
      </c>
      <c r="C1524" s="3" t="s">
        <v>4098</v>
      </c>
      <c r="D1524" s="3">
        <v>9.91</v>
      </c>
      <c r="E1524" s="3">
        <v>-2.27</v>
      </c>
      <c r="F1524" s="3">
        <v>-104.9</v>
      </c>
    </row>
    <row r="1525" spans="1:6" x14ac:dyDescent="0.2">
      <c r="A1525" s="3">
        <v>1524</v>
      </c>
      <c r="B1525" s="4" t="s">
        <v>3031</v>
      </c>
      <c r="C1525" s="3" t="s">
        <v>4805</v>
      </c>
      <c r="D1525" s="3">
        <v>13.07</v>
      </c>
      <c r="E1525" s="3">
        <v>-2.2400000000000002</v>
      </c>
      <c r="F1525" s="3">
        <v>-104.99</v>
      </c>
    </row>
    <row r="1526" spans="1:6" x14ac:dyDescent="0.2">
      <c r="A1526" s="3">
        <v>1525</v>
      </c>
      <c r="B1526" s="4" t="s">
        <v>1057</v>
      </c>
      <c r="C1526" s="3" t="s">
        <v>7713</v>
      </c>
      <c r="D1526" s="3">
        <v>13.38</v>
      </c>
      <c r="E1526" s="3">
        <v>-2.62</v>
      </c>
      <c r="F1526" s="3">
        <v>-105.51</v>
      </c>
    </row>
    <row r="1527" spans="1:6" x14ac:dyDescent="0.2">
      <c r="A1527" s="3">
        <v>1526</v>
      </c>
      <c r="B1527" s="4" t="s">
        <v>840</v>
      </c>
      <c r="C1527" s="3" t="s">
        <v>6158</v>
      </c>
      <c r="D1527" s="3">
        <v>9.85</v>
      </c>
      <c r="E1527" s="3">
        <v>-1.2</v>
      </c>
      <c r="F1527" s="3">
        <v>-105.59</v>
      </c>
    </row>
    <row r="1528" spans="1:6" x14ac:dyDescent="0.2">
      <c r="A1528" s="3">
        <v>1527</v>
      </c>
      <c r="B1528" s="4" t="s">
        <v>1213</v>
      </c>
      <c r="C1528" s="3" t="s">
        <v>5396</v>
      </c>
      <c r="D1528" s="3">
        <v>10.91</v>
      </c>
      <c r="E1528" s="3">
        <v>-1.62</v>
      </c>
      <c r="F1528" s="3">
        <v>-105.95</v>
      </c>
    </row>
    <row r="1529" spans="1:6" x14ac:dyDescent="0.2">
      <c r="A1529" s="3">
        <v>1528</v>
      </c>
      <c r="B1529" s="4" t="s">
        <v>1075</v>
      </c>
      <c r="C1529" s="3" t="s">
        <v>5556</v>
      </c>
      <c r="D1529" s="3">
        <v>3.65</v>
      </c>
      <c r="E1529" s="3">
        <v>-2.41</v>
      </c>
      <c r="F1529" s="3">
        <v>-106.21</v>
      </c>
    </row>
    <row r="1530" spans="1:6" x14ac:dyDescent="0.2">
      <c r="A1530" s="3">
        <v>1529</v>
      </c>
      <c r="B1530" s="4" t="s">
        <v>3036</v>
      </c>
      <c r="C1530" s="3" t="s">
        <v>6151</v>
      </c>
      <c r="D1530" s="3">
        <v>6.93</v>
      </c>
      <c r="E1530" s="3">
        <v>-2.2599999999999998</v>
      </c>
      <c r="F1530" s="3">
        <v>-106.58</v>
      </c>
    </row>
    <row r="1531" spans="1:6" x14ac:dyDescent="0.2">
      <c r="A1531" s="3">
        <v>1530</v>
      </c>
      <c r="B1531" s="4" t="s">
        <v>2128</v>
      </c>
      <c r="C1531" s="3" t="s">
        <v>5170</v>
      </c>
      <c r="D1531" s="3">
        <v>11.84</v>
      </c>
      <c r="E1531" s="3">
        <v>-2.31</v>
      </c>
      <c r="F1531" s="3">
        <v>-107.2</v>
      </c>
    </row>
    <row r="1532" spans="1:6" x14ac:dyDescent="0.2">
      <c r="A1532" s="3">
        <v>1531</v>
      </c>
      <c r="B1532" s="4" t="s">
        <v>707</v>
      </c>
      <c r="C1532" s="3" t="s">
        <v>6022</v>
      </c>
      <c r="D1532" s="3">
        <v>14.85</v>
      </c>
      <c r="E1532" s="3">
        <v>-2.69</v>
      </c>
      <c r="F1532" s="3">
        <v>-107.47</v>
      </c>
    </row>
    <row r="1533" spans="1:6" x14ac:dyDescent="0.2">
      <c r="A1533" s="3">
        <v>1532</v>
      </c>
      <c r="B1533" s="4" t="s">
        <v>2006</v>
      </c>
      <c r="C1533" s="3" t="s">
        <v>5160</v>
      </c>
      <c r="D1533" s="3">
        <v>6.42</v>
      </c>
      <c r="E1533" s="3">
        <v>-3.6</v>
      </c>
      <c r="F1533" s="3">
        <v>-107.55</v>
      </c>
    </row>
    <row r="1534" spans="1:6" x14ac:dyDescent="0.2">
      <c r="A1534" s="3">
        <v>1533</v>
      </c>
      <c r="B1534" s="4" t="s">
        <v>1206</v>
      </c>
      <c r="C1534" s="3" t="s">
        <v>5763</v>
      </c>
      <c r="D1534" s="3">
        <v>40.630000000000003</v>
      </c>
      <c r="E1534" s="3">
        <v>-5.07</v>
      </c>
      <c r="F1534" s="3">
        <v>-107.66</v>
      </c>
    </row>
    <row r="1535" spans="1:6" x14ac:dyDescent="0.2">
      <c r="A1535" s="3">
        <v>1534</v>
      </c>
      <c r="B1535" s="4" t="s">
        <v>1849</v>
      </c>
      <c r="C1535" s="3" t="s">
        <v>4854</v>
      </c>
      <c r="D1535" s="3">
        <v>5.12</v>
      </c>
      <c r="E1535" s="3">
        <v>-2.1</v>
      </c>
      <c r="F1535" s="3">
        <v>-107.79</v>
      </c>
    </row>
    <row r="1536" spans="1:6" x14ac:dyDescent="0.2">
      <c r="A1536" s="3">
        <v>1535</v>
      </c>
      <c r="B1536" s="4" t="s">
        <v>893</v>
      </c>
      <c r="C1536" s="3" t="s">
        <v>5810</v>
      </c>
      <c r="D1536" s="3">
        <v>22.88</v>
      </c>
      <c r="E1536" s="3">
        <v>-4.9000000000000004</v>
      </c>
      <c r="F1536" s="3">
        <v>-107.87</v>
      </c>
    </row>
    <row r="1537" spans="1:6" x14ac:dyDescent="0.2">
      <c r="A1537" s="3">
        <v>1536</v>
      </c>
      <c r="B1537" s="4" t="s">
        <v>1187</v>
      </c>
      <c r="C1537" s="3" t="s">
        <v>4459</v>
      </c>
      <c r="D1537" s="3">
        <v>8.2100000000000009</v>
      </c>
      <c r="E1537" s="3">
        <v>-3.53</v>
      </c>
      <c r="F1537" s="3">
        <v>-107.9</v>
      </c>
    </row>
    <row r="1538" spans="1:6" x14ac:dyDescent="0.2">
      <c r="A1538" s="3">
        <v>1537</v>
      </c>
      <c r="B1538" s="4" t="s">
        <v>880</v>
      </c>
      <c r="C1538" s="3" t="s">
        <v>6282</v>
      </c>
      <c r="D1538" s="3">
        <v>2</v>
      </c>
      <c r="E1538" s="3">
        <v>-1.96</v>
      </c>
      <c r="F1538" s="3">
        <v>-107.98</v>
      </c>
    </row>
    <row r="1539" spans="1:6" x14ac:dyDescent="0.2">
      <c r="A1539" s="3">
        <v>1538</v>
      </c>
      <c r="B1539" s="4" t="s">
        <v>2703</v>
      </c>
      <c r="C1539" s="3" t="s">
        <v>4651</v>
      </c>
      <c r="D1539" s="3">
        <v>19.850000000000001</v>
      </c>
      <c r="E1539" s="3">
        <v>-3.59</v>
      </c>
      <c r="F1539" s="3">
        <v>-108.03</v>
      </c>
    </row>
    <row r="1540" spans="1:6" x14ac:dyDescent="0.2">
      <c r="A1540" s="3">
        <v>1539</v>
      </c>
      <c r="B1540" s="4" t="s">
        <v>2500</v>
      </c>
      <c r="C1540" s="3" t="s">
        <v>6918</v>
      </c>
      <c r="D1540" s="3">
        <v>20.64</v>
      </c>
      <c r="E1540" s="3">
        <v>-0.48</v>
      </c>
      <c r="F1540" s="3">
        <v>-108.1</v>
      </c>
    </row>
    <row r="1541" spans="1:6" x14ac:dyDescent="0.2">
      <c r="A1541" s="3">
        <v>1540</v>
      </c>
      <c r="B1541" s="4" t="s">
        <v>1220</v>
      </c>
      <c r="C1541" s="3" t="s">
        <v>6060</v>
      </c>
      <c r="D1541" s="3">
        <v>6.07</v>
      </c>
      <c r="E1541" s="3">
        <v>-0.98</v>
      </c>
      <c r="F1541" s="3">
        <v>-108.26</v>
      </c>
    </row>
    <row r="1542" spans="1:6" x14ac:dyDescent="0.2">
      <c r="A1542" s="3">
        <v>1541</v>
      </c>
      <c r="B1542" s="4" t="s">
        <v>884</v>
      </c>
      <c r="C1542" s="3" t="s">
        <v>7729</v>
      </c>
      <c r="D1542" s="3">
        <v>3.22</v>
      </c>
      <c r="E1542" s="3">
        <v>-0.92</v>
      </c>
      <c r="F1542" s="3">
        <v>-108.42</v>
      </c>
    </row>
    <row r="1543" spans="1:6" x14ac:dyDescent="0.2">
      <c r="A1543" s="3">
        <v>1542</v>
      </c>
      <c r="B1543" s="4" t="s">
        <v>2734</v>
      </c>
      <c r="C1543" s="3" t="s">
        <v>4322</v>
      </c>
      <c r="D1543" s="3">
        <v>10.4</v>
      </c>
      <c r="E1543" s="3">
        <v>-2.99</v>
      </c>
      <c r="F1543" s="3">
        <v>-108.5</v>
      </c>
    </row>
    <row r="1544" spans="1:6" x14ac:dyDescent="0.2">
      <c r="A1544" s="3">
        <v>1543</v>
      </c>
      <c r="B1544" s="4" t="s">
        <v>1777</v>
      </c>
      <c r="C1544" s="3" t="s">
        <v>5568</v>
      </c>
      <c r="D1544" s="3">
        <v>3.85</v>
      </c>
      <c r="E1544" s="3">
        <v>-1.03</v>
      </c>
      <c r="F1544" s="3">
        <v>-109.1</v>
      </c>
    </row>
    <row r="1545" spans="1:6" x14ac:dyDescent="0.2">
      <c r="A1545" s="3">
        <v>1544</v>
      </c>
      <c r="B1545" s="4" t="s">
        <v>2350</v>
      </c>
      <c r="C1545" s="3" t="s">
        <v>5309</v>
      </c>
      <c r="D1545" s="3">
        <v>4.91</v>
      </c>
      <c r="E1545" s="3">
        <v>-3.16</v>
      </c>
      <c r="F1545" s="3">
        <v>-109.45</v>
      </c>
    </row>
    <row r="1546" spans="1:6" x14ac:dyDescent="0.2">
      <c r="A1546" s="3">
        <v>1545</v>
      </c>
      <c r="B1546" s="4" t="s">
        <v>1191</v>
      </c>
      <c r="C1546" s="3" t="s">
        <v>3535</v>
      </c>
      <c r="D1546" s="3">
        <v>6.96</v>
      </c>
      <c r="E1546" s="3">
        <v>-3.2</v>
      </c>
      <c r="F1546" s="3">
        <v>-109.59</v>
      </c>
    </row>
    <row r="1547" spans="1:6" x14ac:dyDescent="0.2">
      <c r="A1547" s="3">
        <v>1546</v>
      </c>
      <c r="B1547" s="4" t="s">
        <v>1076</v>
      </c>
      <c r="C1547" s="3" t="s">
        <v>4078</v>
      </c>
      <c r="D1547" s="3">
        <v>8.51</v>
      </c>
      <c r="E1547" s="3">
        <v>-1.62</v>
      </c>
      <c r="F1547" s="3">
        <v>-109.64</v>
      </c>
    </row>
    <row r="1548" spans="1:6" x14ac:dyDescent="0.2">
      <c r="A1548" s="3">
        <v>1547</v>
      </c>
      <c r="B1548" s="4" t="s">
        <v>1740</v>
      </c>
      <c r="C1548" s="3" t="s">
        <v>5405</v>
      </c>
      <c r="D1548" s="3">
        <v>4.5199999999999996</v>
      </c>
      <c r="E1548" s="3">
        <v>-3.42</v>
      </c>
      <c r="F1548" s="3">
        <v>-109.76</v>
      </c>
    </row>
    <row r="1549" spans="1:6" x14ac:dyDescent="0.2">
      <c r="A1549" s="3">
        <v>1548</v>
      </c>
      <c r="B1549" s="4" t="s">
        <v>305</v>
      </c>
      <c r="C1549" s="3" t="s">
        <v>7299</v>
      </c>
      <c r="D1549" s="3">
        <v>7.04</v>
      </c>
      <c r="E1549" s="3">
        <v>-1.26</v>
      </c>
      <c r="F1549" s="3">
        <v>-110.19</v>
      </c>
    </row>
    <row r="1550" spans="1:6" x14ac:dyDescent="0.2">
      <c r="A1550" s="3">
        <v>1549</v>
      </c>
      <c r="B1550" s="4" t="s">
        <v>894</v>
      </c>
      <c r="C1550" s="3" t="s">
        <v>3560</v>
      </c>
      <c r="D1550" s="3">
        <v>5.95</v>
      </c>
      <c r="E1550" s="3">
        <v>-3.41</v>
      </c>
      <c r="F1550" s="3">
        <v>-110.37</v>
      </c>
    </row>
    <row r="1551" spans="1:6" x14ac:dyDescent="0.2">
      <c r="A1551" s="3">
        <v>1550</v>
      </c>
      <c r="B1551" s="4" t="s">
        <v>1662</v>
      </c>
      <c r="C1551" s="3" t="s">
        <v>4979</v>
      </c>
      <c r="D1551" s="3">
        <v>5.0599999999999996</v>
      </c>
      <c r="E1551" s="3">
        <v>-2.88</v>
      </c>
      <c r="F1551" s="3">
        <v>-110.98</v>
      </c>
    </row>
    <row r="1552" spans="1:6" x14ac:dyDescent="0.2">
      <c r="A1552" s="3">
        <v>1551</v>
      </c>
      <c r="B1552" s="4" t="s">
        <v>1778</v>
      </c>
      <c r="C1552" s="3" t="s">
        <v>6126</v>
      </c>
      <c r="D1552" s="3">
        <v>3.22</v>
      </c>
      <c r="E1552" s="3">
        <v>-1.53</v>
      </c>
      <c r="F1552" s="3">
        <v>-111.1</v>
      </c>
    </row>
    <row r="1553" spans="1:6" x14ac:dyDescent="0.2">
      <c r="A1553" s="3">
        <v>1552</v>
      </c>
      <c r="B1553" s="4" t="s">
        <v>1337</v>
      </c>
      <c r="C1553" s="3" t="s">
        <v>6748</v>
      </c>
      <c r="D1553" s="3">
        <v>2.74</v>
      </c>
      <c r="E1553" s="3">
        <v>-2.4900000000000002</v>
      </c>
      <c r="F1553" s="3">
        <v>-111.14</v>
      </c>
    </row>
    <row r="1554" spans="1:6" x14ac:dyDescent="0.2">
      <c r="A1554" s="3">
        <v>1553</v>
      </c>
      <c r="B1554" s="4" t="s">
        <v>66</v>
      </c>
      <c r="C1554" s="3" t="s">
        <v>4746</v>
      </c>
      <c r="D1554" s="3">
        <v>14.15</v>
      </c>
      <c r="E1554" s="3">
        <v>-2.21</v>
      </c>
      <c r="F1554" s="3">
        <v>-111.15</v>
      </c>
    </row>
    <row r="1555" spans="1:6" x14ac:dyDescent="0.2">
      <c r="A1555" s="3">
        <v>1554</v>
      </c>
      <c r="B1555" s="4" t="s">
        <v>5998</v>
      </c>
      <c r="C1555" s="3" t="s">
        <v>5999</v>
      </c>
      <c r="D1555" s="3">
        <v>2.78</v>
      </c>
      <c r="E1555" s="3">
        <v>4.91</v>
      </c>
      <c r="F1555" s="3">
        <v>-111.2</v>
      </c>
    </row>
    <row r="1556" spans="1:6" x14ac:dyDescent="0.2">
      <c r="A1556" s="3">
        <v>1555</v>
      </c>
      <c r="B1556" s="4" t="s">
        <v>5168</v>
      </c>
      <c r="C1556" s="3" t="s">
        <v>5169</v>
      </c>
      <c r="D1556" s="3">
        <v>4.34</v>
      </c>
      <c r="E1556" s="3">
        <v>0.23</v>
      </c>
      <c r="F1556" s="3">
        <v>-111.39</v>
      </c>
    </row>
    <row r="1557" spans="1:6" x14ac:dyDescent="0.2">
      <c r="A1557" s="3">
        <v>1556</v>
      </c>
      <c r="B1557" s="4" t="s">
        <v>330</v>
      </c>
      <c r="C1557" s="3" t="s">
        <v>4829</v>
      </c>
      <c r="D1557" s="3">
        <v>16.05</v>
      </c>
      <c r="E1557" s="3">
        <v>-2.9</v>
      </c>
      <c r="F1557" s="3">
        <v>-111.49</v>
      </c>
    </row>
    <row r="1558" spans="1:6" x14ac:dyDescent="0.2">
      <c r="A1558" s="3">
        <v>1557</v>
      </c>
      <c r="B1558" s="4" t="s">
        <v>3126</v>
      </c>
      <c r="C1558" s="3" t="s">
        <v>6385</v>
      </c>
      <c r="D1558" s="3">
        <v>9.06</v>
      </c>
      <c r="E1558" s="3">
        <v>-4.43</v>
      </c>
      <c r="F1558" s="3">
        <v>-111.6</v>
      </c>
    </row>
    <row r="1559" spans="1:6" x14ac:dyDescent="0.2">
      <c r="A1559" s="3">
        <v>1558</v>
      </c>
      <c r="B1559" s="4" t="s">
        <v>2288</v>
      </c>
      <c r="C1559" s="3" t="s">
        <v>4621</v>
      </c>
      <c r="D1559" s="3">
        <v>5.0199999999999996</v>
      </c>
      <c r="E1559" s="3">
        <v>-1.76</v>
      </c>
      <c r="F1559" s="3">
        <v>-111.94</v>
      </c>
    </row>
    <row r="1560" spans="1:6" x14ac:dyDescent="0.2">
      <c r="A1560" s="3">
        <v>1559</v>
      </c>
      <c r="B1560" s="4" t="s">
        <v>1322</v>
      </c>
      <c r="C1560" s="3" t="s">
        <v>6840</v>
      </c>
      <c r="D1560" s="3">
        <v>4.88</v>
      </c>
      <c r="E1560" s="3">
        <v>-2.2000000000000002</v>
      </c>
      <c r="F1560" s="3">
        <v>-112.1</v>
      </c>
    </row>
    <row r="1561" spans="1:6" x14ac:dyDescent="0.2">
      <c r="A1561" s="3">
        <v>1560</v>
      </c>
      <c r="B1561" s="4" t="s">
        <v>1884</v>
      </c>
      <c r="C1561" s="3" t="s">
        <v>3548</v>
      </c>
      <c r="D1561" s="3">
        <v>12.55</v>
      </c>
      <c r="E1561" s="3">
        <v>-3.31</v>
      </c>
      <c r="F1561" s="3">
        <v>-112.73</v>
      </c>
    </row>
    <row r="1562" spans="1:6" x14ac:dyDescent="0.2">
      <c r="A1562" s="3">
        <v>1561</v>
      </c>
      <c r="B1562" s="4" t="s">
        <v>2833</v>
      </c>
      <c r="C1562" s="3" t="s">
        <v>6846</v>
      </c>
      <c r="D1562" s="3">
        <v>22.07</v>
      </c>
      <c r="E1562" s="3">
        <v>-1.03</v>
      </c>
      <c r="F1562" s="3">
        <v>-112.96</v>
      </c>
    </row>
    <row r="1563" spans="1:6" x14ac:dyDescent="0.2">
      <c r="A1563" s="3">
        <v>1562</v>
      </c>
      <c r="B1563" s="4" t="s">
        <v>6198</v>
      </c>
      <c r="C1563" s="3" t="s">
        <v>6199</v>
      </c>
      <c r="D1563" s="3">
        <v>1.92</v>
      </c>
      <c r="E1563" s="3">
        <v>-2.54</v>
      </c>
      <c r="F1563" s="3">
        <v>-113.42</v>
      </c>
    </row>
    <row r="1564" spans="1:6" x14ac:dyDescent="0.2">
      <c r="A1564" s="3">
        <v>1563</v>
      </c>
      <c r="B1564" s="4" t="s">
        <v>1566</v>
      </c>
      <c r="C1564" s="3" t="s">
        <v>5676</v>
      </c>
      <c r="D1564" s="3">
        <v>4.46</v>
      </c>
      <c r="E1564" s="3">
        <v>-3.67</v>
      </c>
      <c r="F1564" s="3">
        <v>-113.57</v>
      </c>
    </row>
    <row r="1565" spans="1:6" x14ac:dyDescent="0.2">
      <c r="A1565" s="3">
        <v>1564</v>
      </c>
      <c r="B1565" s="4" t="s">
        <v>1808</v>
      </c>
      <c r="C1565" s="3" t="s">
        <v>4317</v>
      </c>
      <c r="D1565" s="3">
        <v>16.940000000000001</v>
      </c>
      <c r="E1565" s="3">
        <v>-0.35</v>
      </c>
      <c r="F1565" s="3">
        <v>-114.02</v>
      </c>
    </row>
    <row r="1566" spans="1:6" x14ac:dyDescent="0.2">
      <c r="A1566" s="3">
        <v>1565</v>
      </c>
      <c r="B1566" s="4" t="s">
        <v>1795</v>
      </c>
      <c r="C1566" s="3" t="s">
        <v>4638</v>
      </c>
      <c r="D1566" s="3">
        <v>8.2799999999999994</v>
      </c>
      <c r="E1566" s="3">
        <v>-0.96</v>
      </c>
      <c r="F1566" s="3">
        <v>-114.2</v>
      </c>
    </row>
    <row r="1567" spans="1:6" x14ac:dyDescent="0.2">
      <c r="A1567" s="3">
        <v>1566</v>
      </c>
      <c r="B1567" s="4" t="s">
        <v>2193</v>
      </c>
      <c r="C1567" s="3" t="s">
        <v>5573</v>
      </c>
      <c r="D1567" s="3">
        <v>3.6</v>
      </c>
      <c r="E1567" s="3">
        <v>0.56000000000000005</v>
      </c>
      <c r="F1567" s="3">
        <v>-114.5</v>
      </c>
    </row>
    <row r="1568" spans="1:6" x14ac:dyDescent="0.2">
      <c r="A1568" s="3">
        <v>1567</v>
      </c>
      <c r="B1568" s="4" t="s">
        <v>5401</v>
      </c>
      <c r="C1568" s="3" t="s">
        <v>5402</v>
      </c>
      <c r="D1568" s="3">
        <v>2.63</v>
      </c>
      <c r="E1568" s="3">
        <v>-3.31</v>
      </c>
      <c r="F1568" s="3">
        <v>-114.78</v>
      </c>
    </row>
    <row r="1569" spans="1:6" x14ac:dyDescent="0.2">
      <c r="A1569" s="3">
        <v>1568</v>
      </c>
      <c r="B1569" s="4" t="s">
        <v>1890</v>
      </c>
      <c r="C1569" s="3" t="s">
        <v>4856</v>
      </c>
      <c r="D1569" s="3">
        <v>5.7</v>
      </c>
      <c r="E1569" s="3">
        <v>-2.56</v>
      </c>
      <c r="F1569" s="3">
        <v>-114.89</v>
      </c>
    </row>
    <row r="1570" spans="1:6" x14ac:dyDescent="0.2">
      <c r="A1570" s="3">
        <v>1569</v>
      </c>
      <c r="B1570" s="4" t="s">
        <v>2818</v>
      </c>
      <c r="C1570" s="3" t="s">
        <v>6102</v>
      </c>
      <c r="D1570" s="3">
        <v>6.05</v>
      </c>
      <c r="E1570" s="3">
        <v>-3.2</v>
      </c>
      <c r="F1570" s="3">
        <v>-115.12</v>
      </c>
    </row>
    <row r="1571" spans="1:6" x14ac:dyDescent="0.2">
      <c r="A1571" s="3">
        <v>1570</v>
      </c>
      <c r="B1571" s="4" t="s">
        <v>601</v>
      </c>
      <c r="C1571" s="3" t="s">
        <v>4842</v>
      </c>
      <c r="D1571" s="3">
        <v>4.4400000000000004</v>
      </c>
      <c r="E1571" s="3">
        <v>-3.48</v>
      </c>
      <c r="F1571" s="3">
        <v>-115.73</v>
      </c>
    </row>
    <row r="1572" spans="1:6" x14ac:dyDescent="0.2">
      <c r="A1572" s="3">
        <v>1571</v>
      </c>
      <c r="B1572" s="4" t="s">
        <v>2047</v>
      </c>
      <c r="C1572" s="3" t="s">
        <v>5140</v>
      </c>
      <c r="D1572" s="3">
        <v>13.84</v>
      </c>
      <c r="E1572" s="3">
        <v>-2.54</v>
      </c>
      <c r="F1572" s="3">
        <v>-115.79</v>
      </c>
    </row>
    <row r="1573" spans="1:6" x14ac:dyDescent="0.2">
      <c r="A1573" s="3">
        <v>1572</v>
      </c>
      <c r="B1573" s="4" t="s">
        <v>1446</v>
      </c>
      <c r="C1573" s="3" t="s">
        <v>5138</v>
      </c>
      <c r="D1573" s="3">
        <v>8.33</v>
      </c>
      <c r="E1573" s="3">
        <v>-0.24</v>
      </c>
      <c r="F1573" s="3">
        <v>-115.81</v>
      </c>
    </row>
    <row r="1574" spans="1:6" x14ac:dyDescent="0.2">
      <c r="A1574" s="3">
        <v>1573</v>
      </c>
      <c r="B1574" s="4" t="s">
        <v>1899</v>
      </c>
      <c r="C1574" s="3" t="s">
        <v>4426</v>
      </c>
      <c r="D1574" s="3">
        <v>15.81</v>
      </c>
      <c r="E1574" s="3">
        <v>-1.5</v>
      </c>
      <c r="F1574" s="3">
        <v>-116.02</v>
      </c>
    </row>
    <row r="1575" spans="1:6" x14ac:dyDescent="0.2">
      <c r="A1575" s="3">
        <v>1574</v>
      </c>
      <c r="B1575" s="4" t="s">
        <v>2762</v>
      </c>
      <c r="C1575" s="3" t="s">
        <v>4696</v>
      </c>
      <c r="D1575" s="3">
        <v>4.8600000000000003</v>
      </c>
      <c r="E1575" s="3">
        <v>-1.02</v>
      </c>
      <c r="F1575" s="3">
        <v>-116.15</v>
      </c>
    </row>
    <row r="1576" spans="1:6" x14ac:dyDescent="0.2">
      <c r="A1576" s="3">
        <v>1575</v>
      </c>
      <c r="B1576" s="4" t="s">
        <v>2645</v>
      </c>
      <c r="C1576" s="3" t="s">
        <v>3485</v>
      </c>
      <c r="D1576" s="3">
        <v>15.54</v>
      </c>
      <c r="E1576" s="3">
        <v>-4.1900000000000004</v>
      </c>
      <c r="F1576" s="3">
        <v>-116.29</v>
      </c>
    </row>
    <row r="1577" spans="1:6" x14ac:dyDescent="0.2">
      <c r="A1577" s="3">
        <v>1576</v>
      </c>
      <c r="B1577" s="4" t="s">
        <v>401</v>
      </c>
      <c r="C1577" s="3" t="s">
        <v>4983</v>
      </c>
      <c r="D1577" s="3">
        <v>26.98</v>
      </c>
      <c r="E1577" s="3">
        <v>-1.35</v>
      </c>
      <c r="F1577" s="3">
        <v>-116.55</v>
      </c>
    </row>
    <row r="1578" spans="1:6" x14ac:dyDescent="0.2">
      <c r="A1578" s="3">
        <v>1577</v>
      </c>
      <c r="B1578" s="4" t="s">
        <v>1637</v>
      </c>
      <c r="C1578" s="3" t="s">
        <v>4610</v>
      </c>
      <c r="D1578" s="3">
        <v>3.51</v>
      </c>
      <c r="E1578" s="3">
        <v>-2.23</v>
      </c>
      <c r="F1578" s="3">
        <v>-116.58</v>
      </c>
    </row>
    <row r="1579" spans="1:6" x14ac:dyDescent="0.2">
      <c r="A1579" s="3">
        <v>1578</v>
      </c>
      <c r="B1579" s="4" t="s">
        <v>2131</v>
      </c>
      <c r="C1579" s="3" t="s">
        <v>6549</v>
      </c>
      <c r="D1579" s="3">
        <v>5.13</v>
      </c>
      <c r="E1579" s="3">
        <v>-4.1100000000000003</v>
      </c>
      <c r="F1579" s="3">
        <v>-116.99</v>
      </c>
    </row>
    <row r="1580" spans="1:6" x14ac:dyDescent="0.2">
      <c r="A1580" s="3">
        <v>1579</v>
      </c>
      <c r="B1580" s="4" t="s">
        <v>2222</v>
      </c>
      <c r="C1580" s="3" t="s">
        <v>4625</v>
      </c>
      <c r="D1580" s="3">
        <v>4.07</v>
      </c>
      <c r="E1580" s="3">
        <v>2.2599999999999998</v>
      </c>
      <c r="F1580" s="3">
        <v>-117.08</v>
      </c>
    </row>
    <row r="1581" spans="1:6" x14ac:dyDescent="0.2">
      <c r="A1581" s="3">
        <v>1580</v>
      </c>
      <c r="B1581" s="4" t="s">
        <v>5508</v>
      </c>
      <c r="C1581" s="3" t="s">
        <v>5509</v>
      </c>
      <c r="D1581" s="3">
        <v>5.83</v>
      </c>
      <c r="E1581" s="3">
        <v>-3.32</v>
      </c>
      <c r="F1581" s="3">
        <v>-117.08</v>
      </c>
    </row>
    <row r="1582" spans="1:6" x14ac:dyDescent="0.2">
      <c r="A1582" s="3">
        <v>1581</v>
      </c>
      <c r="B1582" s="4" t="s">
        <v>623</v>
      </c>
      <c r="C1582" s="3" t="s">
        <v>3971</v>
      </c>
      <c r="D1582" s="3">
        <v>12.7</v>
      </c>
      <c r="E1582" s="3">
        <v>-3.05</v>
      </c>
      <c r="F1582" s="3">
        <v>-117.13</v>
      </c>
    </row>
    <row r="1583" spans="1:6" x14ac:dyDescent="0.2">
      <c r="A1583" s="3">
        <v>1582</v>
      </c>
      <c r="B1583" s="4" t="s">
        <v>1685</v>
      </c>
      <c r="C1583" s="3" t="s">
        <v>5120</v>
      </c>
      <c r="D1583" s="3">
        <v>12.19</v>
      </c>
      <c r="E1583" s="3">
        <v>-1.77</v>
      </c>
      <c r="F1583" s="3">
        <v>-117.44</v>
      </c>
    </row>
    <row r="1584" spans="1:6" x14ac:dyDescent="0.2">
      <c r="A1584" s="3">
        <v>1583</v>
      </c>
      <c r="B1584" s="4" t="s">
        <v>5303</v>
      </c>
      <c r="C1584" s="3" t="s">
        <v>5304</v>
      </c>
      <c r="D1584" s="3">
        <v>2.99</v>
      </c>
      <c r="E1584" s="3">
        <v>-1.64</v>
      </c>
      <c r="F1584" s="3">
        <v>-118.21</v>
      </c>
    </row>
    <row r="1585" spans="1:6" x14ac:dyDescent="0.2">
      <c r="A1585" s="3">
        <v>1584</v>
      </c>
      <c r="B1585" s="4" t="s">
        <v>1667</v>
      </c>
      <c r="C1585" s="3" t="s">
        <v>5791</v>
      </c>
      <c r="D1585" s="3">
        <v>10.82</v>
      </c>
      <c r="E1585" s="3">
        <v>-1.37</v>
      </c>
      <c r="F1585" s="3">
        <v>-118.5</v>
      </c>
    </row>
    <row r="1586" spans="1:6" x14ac:dyDescent="0.2">
      <c r="A1586" s="3">
        <v>1585</v>
      </c>
      <c r="B1586" s="4" t="s">
        <v>2040</v>
      </c>
      <c r="C1586" s="3" t="s">
        <v>5939</v>
      </c>
      <c r="D1586" s="3">
        <v>4.04</v>
      </c>
      <c r="E1586" s="3">
        <v>-2.1800000000000002</v>
      </c>
      <c r="F1586" s="3">
        <v>-118.74</v>
      </c>
    </row>
    <row r="1587" spans="1:6" x14ac:dyDescent="0.2">
      <c r="A1587" s="3">
        <v>1586</v>
      </c>
      <c r="B1587" s="4" t="s">
        <v>3275</v>
      </c>
      <c r="C1587" s="3" t="s">
        <v>6232</v>
      </c>
      <c r="D1587" s="3">
        <v>5.82</v>
      </c>
      <c r="E1587" s="3">
        <v>-2.02</v>
      </c>
      <c r="F1587" s="3">
        <v>-119.03</v>
      </c>
    </row>
    <row r="1588" spans="1:6" x14ac:dyDescent="0.2">
      <c r="A1588" s="3">
        <v>1587</v>
      </c>
      <c r="B1588" s="4" t="s">
        <v>3145</v>
      </c>
      <c r="C1588" s="3" t="s">
        <v>6367</v>
      </c>
      <c r="D1588" s="3">
        <v>7.54</v>
      </c>
      <c r="E1588" s="3">
        <v>-2.46</v>
      </c>
      <c r="F1588" s="3">
        <v>-119.16</v>
      </c>
    </row>
    <row r="1589" spans="1:6" x14ac:dyDescent="0.2">
      <c r="A1589" s="3">
        <v>1588</v>
      </c>
      <c r="B1589" s="4" t="s">
        <v>75</v>
      </c>
      <c r="C1589" s="3" t="s">
        <v>5706</v>
      </c>
      <c r="D1589" s="3">
        <v>9.85</v>
      </c>
      <c r="E1589" s="3">
        <v>1.97</v>
      </c>
      <c r="F1589" s="3">
        <v>-119.24</v>
      </c>
    </row>
    <row r="1590" spans="1:6" x14ac:dyDescent="0.2">
      <c r="A1590" s="3">
        <v>1589</v>
      </c>
      <c r="B1590" s="4" t="s">
        <v>39</v>
      </c>
      <c r="C1590" s="3" t="s">
        <v>3774</v>
      </c>
      <c r="D1590" s="3">
        <v>5.56</v>
      </c>
      <c r="E1590" s="3">
        <v>-1.42</v>
      </c>
      <c r="F1590" s="3">
        <v>-119.43</v>
      </c>
    </row>
    <row r="1591" spans="1:6" x14ac:dyDescent="0.2">
      <c r="A1591" s="3">
        <v>1590</v>
      </c>
      <c r="B1591" s="4" t="s">
        <v>1465</v>
      </c>
      <c r="C1591" s="3" t="s">
        <v>5521</v>
      </c>
      <c r="D1591" s="3">
        <v>4.62</v>
      </c>
      <c r="E1591" s="3">
        <v>-0.43</v>
      </c>
      <c r="F1591" s="3">
        <v>-119.59</v>
      </c>
    </row>
    <row r="1592" spans="1:6" x14ac:dyDescent="0.2">
      <c r="A1592" s="3">
        <v>1591</v>
      </c>
      <c r="B1592" s="4" t="s">
        <v>2134</v>
      </c>
      <c r="C1592" s="3" t="s">
        <v>5969</v>
      </c>
      <c r="D1592" s="3">
        <v>3.8</v>
      </c>
      <c r="E1592" s="3">
        <v>-0.26</v>
      </c>
      <c r="F1592" s="3">
        <v>-119.64</v>
      </c>
    </row>
    <row r="1593" spans="1:6" x14ac:dyDescent="0.2">
      <c r="A1593" s="3">
        <v>1592</v>
      </c>
      <c r="B1593" s="4" t="s">
        <v>2824</v>
      </c>
      <c r="C1593" s="3" t="s">
        <v>4995</v>
      </c>
      <c r="D1593" s="3">
        <v>16.71</v>
      </c>
      <c r="E1593" s="3">
        <v>-1.71</v>
      </c>
      <c r="F1593" s="3">
        <v>-120.24</v>
      </c>
    </row>
    <row r="1594" spans="1:6" x14ac:dyDescent="0.2">
      <c r="A1594" s="3">
        <v>1593</v>
      </c>
      <c r="B1594" s="4" t="s">
        <v>2079</v>
      </c>
      <c r="C1594" s="3" t="s">
        <v>6146</v>
      </c>
      <c r="D1594" s="3">
        <v>5.9</v>
      </c>
      <c r="E1594" s="3">
        <v>-1.83</v>
      </c>
      <c r="F1594" s="3">
        <v>-120.25</v>
      </c>
    </row>
    <row r="1595" spans="1:6" x14ac:dyDescent="0.2">
      <c r="A1595" s="3">
        <v>1594</v>
      </c>
      <c r="B1595" s="4" t="s">
        <v>2370</v>
      </c>
      <c r="C1595" s="3" t="s">
        <v>4136</v>
      </c>
      <c r="D1595" s="3">
        <v>30.77</v>
      </c>
      <c r="E1595" s="3">
        <v>-4.62</v>
      </c>
      <c r="F1595" s="3">
        <v>-120.33</v>
      </c>
    </row>
    <row r="1596" spans="1:6" x14ac:dyDescent="0.2">
      <c r="A1596" s="3">
        <v>1595</v>
      </c>
      <c r="B1596" s="4" t="s">
        <v>1632</v>
      </c>
      <c r="C1596" s="3" t="s">
        <v>5209</v>
      </c>
      <c r="D1596" s="3">
        <v>27.95</v>
      </c>
      <c r="E1596" s="3">
        <v>-3.05</v>
      </c>
      <c r="F1596" s="3">
        <v>-120.41</v>
      </c>
    </row>
    <row r="1597" spans="1:6" x14ac:dyDescent="0.2">
      <c r="A1597" s="3">
        <v>1596</v>
      </c>
      <c r="B1597" s="4" t="s">
        <v>1186</v>
      </c>
      <c r="C1597" s="3" t="s">
        <v>6457</v>
      </c>
      <c r="D1597" s="3">
        <v>6.91</v>
      </c>
      <c r="E1597" s="3">
        <v>-2.54</v>
      </c>
      <c r="F1597" s="3">
        <v>-120.68</v>
      </c>
    </row>
    <row r="1598" spans="1:6" x14ac:dyDescent="0.2">
      <c r="A1598" s="3">
        <v>1597</v>
      </c>
      <c r="B1598" s="4" t="s">
        <v>1794</v>
      </c>
      <c r="C1598" s="3" t="s">
        <v>4499</v>
      </c>
      <c r="D1598" s="3">
        <v>13.73</v>
      </c>
      <c r="E1598" s="3">
        <v>-1.65</v>
      </c>
      <c r="F1598" s="3">
        <v>-120.84</v>
      </c>
    </row>
    <row r="1599" spans="1:6" x14ac:dyDescent="0.2">
      <c r="A1599" s="3">
        <v>1598</v>
      </c>
      <c r="B1599" s="4" t="s">
        <v>1734</v>
      </c>
      <c r="C1599" s="3" t="s">
        <v>4152</v>
      </c>
      <c r="D1599" s="3">
        <v>9.51</v>
      </c>
      <c r="E1599" s="3">
        <v>-2.16</v>
      </c>
      <c r="F1599" s="3">
        <v>-120.97</v>
      </c>
    </row>
    <row r="1600" spans="1:6" x14ac:dyDescent="0.2">
      <c r="A1600" s="3">
        <v>1599</v>
      </c>
      <c r="B1600" s="4" t="s">
        <v>190</v>
      </c>
      <c r="C1600" s="3" t="s">
        <v>5909</v>
      </c>
      <c r="D1600" s="3">
        <v>17.79</v>
      </c>
      <c r="E1600" s="3">
        <v>-3.89</v>
      </c>
      <c r="F1600" s="3">
        <v>-121.04</v>
      </c>
    </row>
    <row r="1601" spans="1:6" x14ac:dyDescent="0.2">
      <c r="A1601" s="3">
        <v>1600</v>
      </c>
      <c r="B1601" s="4" t="s">
        <v>136</v>
      </c>
      <c r="C1601" s="3" t="s">
        <v>4057</v>
      </c>
      <c r="D1601" s="3">
        <v>15.44</v>
      </c>
      <c r="E1601" s="3">
        <v>-2.65</v>
      </c>
      <c r="F1601" s="3">
        <v>-121.14</v>
      </c>
    </row>
    <row r="1602" spans="1:6" x14ac:dyDescent="0.2">
      <c r="A1602" s="3">
        <v>1601</v>
      </c>
      <c r="B1602" s="4" t="s">
        <v>587</v>
      </c>
      <c r="C1602" s="3" t="s">
        <v>6255</v>
      </c>
      <c r="D1602" s="3">
        <v>9.41</v>
      </c>
      <c r="E1602" s="3">
        <v>-1.77</v>
      </c>
      <c r="F1602" s="3">
        <v>-121.26</v>
      </c>
    </row>
    <row r="1603" spans="1:6" x14ac:dyDescent="0.2">
      <c r="A1603" s="3">
        <v>1602</v>
      </c>
      <c r="B1603" s="4" t="s">
        <v>245</v>
      </c>
      <c r="C1603" s="3" t="s">
        <v>4351</v>
      </c>
      <c r="D1603" s="3">
        <v>17.78</v>
      </c>
      <c r="E1603" s="3">
        <v>-6.17</v>
      </c>
      <c r="F1603" s="3">
        <v>-121.43</v>
      </c>
    </row>
    <row r="1604" spans="1:6" x14ac:dyDescent="0.2">
      <c r="A1604" s="3">
        <v>1603</v>
      </c>
      <c r="B1604" s="4" t="s">
        <v>3201</v>
      </c>
      <c r="C1604" s="3" t="s">
        <v>6266</v>
      </c>
      <c r="D1604" s="3">
        <v>13.27</v>
      </c>
      <c r="E1604" s="3">
        <v>-3.07</v>
      </c>
      <c r="F1604" s="3">
        <v>-121.44</v>
      </c>
    </row>
    <row r="1605" spans="1:6" x14ac:dyDescent="0.2">
      <c r="A1605" s="3">
        <v>1604</v>
      </c>
      <c r="B1605" s="4" t="s">
        <v>1596</v>
      </c>
      <c r="C1605" s="3" t="s">
        <v>6706</v>
      </c>
      <c r="D1605" s="3">
        <v>6.8</v>
      </c>
      <c r="E1605" s="3">
        <v>-1.31</v>
      </c>
      <c r="F1605" s="3">
        <v>-121.56</v>
      </c>
    </row>
    <row r="1606" spans="1:6" x14ac:dyDescent="0.2">
      <c r="A1606" s="3">
        <v>1605</v>
      </c>
      <c r="B1606" s="4" t="s">
        <v>1026</v>
      </c>
      <c r="C1606" s="3" t="s">
        <v>5435</v>
      </c>
      <c r="D1606" s="3">
        <v>6.06</v>
      </c>
      <c r="E1606" s="3">
        <v>-1.78</v>
      </c>
      <c r="F1606" s="3">
        <v>-121.8</v>
      </c>
    </row>
    <row r="1607" spans="1:6" x14ac:dyDescent="0.2">
      <c r="A1607" s="3">
        <v>1606</v>
      </c>
      <c r="B1607" s="4" t="s">
        <v>1219</v>
      </c>
      <c r="C1607" s="3" t="s">
        <v>5576</v>
      </c>
      <c r="D1607" s="3">
        <v>7.91</v>
      </c>
      <c r="E1607" s="3">
        <v>-1.37</v>
      </c>
      <c r="F1607" s="3">
        <v>-122.12</v>
      </c>
    </row>
    <row r="1608" spans="1:6" x14ac:dyDescent="0.2">
      <c r="A1608" s="3">
        <v>1607</v>
      </c>
      <c r="B1608" s="4" t="s">
        <v>3592</v>
      </c>
      <c r="C1608" s="3" t="s">
        <v>4784</v>
      </c>
      <c r="D1608" s="3">
        <v>5.8</v>
      </c>
      <c r="E1608" s="3">
        <v>0.87</v>
      </c>
      <c r="F1608" s="3">
        <v>-122.16</v>
      </c>
    </row>
    <row r="1609" spans="1:6" x14ac:dyDescent="0.2">
      <c r="A1609" s="3">
        <v>1608</v>
      </c>
      <c r="B1609" s="4" t="s">
        <v>2345</v>
      </c>
      <c r="C1609" s="3" t="s">
        <v>5829</v>
      </c>
      <c r="D1609" s="3">
        <v>2.7</v>
      </c>
      <c r="E1609" s="3">
        <v>-2.88</v>
      </c>
      <c r="F1609" s="3">
        <v>-122.42</v>
      </c>
    </row>
    <row r="1610" spans="1:6" x14ac:dyDescent="0.2">
      <c r="A1610" s="3">
        <v>1609</v>
      </c>
      <c r="B1610" s="4" t="s">
        <v>3033</v>
      </c>
      <c r="C1610" s="3" t="s">
        <v>4503</v>
      </c>
      <c r="D1610" s="3">
        <v>5.99</v>
      </c>
      <c r="E1610" s="3">
        <v>-2.92</v>
      </c>
      <c r="F1610" s="3">
        <v>-122.81</v>
      </c>
    </row>
    <row r="1611" spans="1:6" x14ac:dyDescent="0.2">
      <c r="A1611" s="3">
        <v>1610</v>
      </c>
      <c r="B1611" s="4" t="s">
        <v>3238</v>
      </c>
      <c r="C1611" s="3" t="s">
        <v>5433</v>
      </c>
      <c r="D1611" s="3">
        <v>7.95</v>
      </c>
      <c r="E1611" s="3">
        <v>-0.38</v>
      </c>
      <c r="F1611" s="3">
        <v>-123.28</v>
      </c>
    </row>
    <row r="1612" spans="1:6" x14ac:dyDescent="0.2">
      <c r="A1612" s="3">
        <v>1611</v>
      </c>
      <c r="B1612" s="4" t="s">
        <v>247</v>
      </c>
      <c r="C1612" s="3" t="s">
        <v>5499</v>
      </c>
      <c r="D1612" s="3">
        <v>17.78</v>
      </c>
      <c r="E1612" s="3">
        <v>-3.26</v>
      </c>
      <c r="F1612" s="3">
        <v>-123.62</v>
      </c>
    </row>
    <row r="1613" spans="1:6" x14ac:dyDescent="0.2">
      <c r="A1613" s="3">
        <v>1612</v>
      </c>
      <c r="B1613" s="4" t="s">
        <v>449</v>
      </c>
      <c r="C1613" s="3" t="s">
        <v>4472</v>
      </c>
      <c r="D1613" s="3">
        <v>11.28</v>
      </c>
      <c r="E1613" s="3">
        <v>0.36</v>
      </c>
      <c r="F1613" s="3">
        <v>-123.85</v>
      </c>
    </row>
    <row r="1614" spans="1:6" x14ac:dyDescent="0.2">
      <c r="A1614" s="3">
        <v>1613</v>
      </c>
      <c r="B1614" s="4" t="s">
        <v>248</v>
      </c>
      <c r="C1614" s="3" t="s">
        <v>5708</v>
      </c>
      <c r="D1614" s="3">
        <v>23.04</v>
      </c>
      <c r="E1614" s="3">
        <v>-1.1200000000000001</v>
      </c>
      <c r="F1614" s="3">
        <v>-124.37</v>
      </c>
    </row>
    <row r="1615" spans="1:6" x14ac:dyDescent="0.2">
      <c r="A1615" s="3">
        <v>1614</v>
      </c>
      <c r="B1615" s="4" t="s">
        <v>3028</v>
      </c>
      <c r="C1615" s="3" t="s">
        <v>6336</v>
      </c>
      <c r="D1615" s="3">
        <v>2.8</v>
      </c>
      <c r="E1615" s="3">
        <v>-2.44</v>
      </c>
      <c r="F1615" s="3">
        <v>-124.37</v>
      </c>
    </row>
    <row r="1616" spans="1:6" x14ac:dyDescent="0.2">
      <c r="A1616" s="3">
        <v>1615</v>
      </c>
      <c r="B1616" s="4" t="s">
        <v>1307</v>
      </c>
      <c r="C1616" s="3" t="s">
        <v>5858</v>
      </c>
      <c r="D1616" s="3">
        <v>5.15</v>
      </c>
      <c r="E1616" s="3">
        <v>-0.39</v>
      </c>
      <c r="F1616" s="3">
        <v>-124.5</v>
      </c>
    </row>
    <row r="1617" spans="1:6" x14ac:dyDescent="0.2">
      <c r="A1617" s="3">
        <v>1616</v>
      </c>
      <c r="B1617" s="4" t="s">
        <v>3098</v>
      </c>
      <c r="C1617" s="3" t="s">
        <v>5565</v>
      </c>
      <c r="D1617" s="3">
        <v>5.21</v>
      </c>
      <c r="E1617" s="3">
        <v>-2.98</v>
      </c>
      <c r="F1617" s="3">
        <v>-124.57</v>
      </c>
    </row>
    <row r="1618" spans="1:6" x14ac:dyDescent="0.2">
      <c r="A1618" s="3">
        <v>1617</v>
      </c>
      <c r="B1618" s="4" t="s">
        <v>1266</v>
      </c>
      <c r="C1618" s="3" t="s">
        <v>4866</v>
      </c>
      <c r="D1618" s="3">
        <v>7.1</v>
      </c>
      <c r="E1618" s="3">
        <v>-1.1100000000000001</v>
      </c>
      <c r="F1618" s="3">
        <v>-124.7</v>
      </c>
    </row>
    <row r="1619" spans="1:6" x14ac:dyDescent="0.2">
      <c r="A1619" s="3">
        <v>1618</v>
      </c>
      <c r="B1619" s="4" t="s">
        <v>2163</v>
      </c>
      <c r="C1619" s="3" t="s">
        <v>5450</v>
      </c>
      <c r="D1619" s="3">
        <v>5.89</v>
      </c>
      <c r="E1619" s="3">
        <v>-2.81</v>
      </c>
      <c r="F1619" s="3">
        <v>-125.19</v>
      </c>
    </row>
    <row r="1620" spans="1:6" x14ac:dyDescent="0.2">
      <c r="A1620" s="3">
        <v>1619</v>
      </c>
      <c r="B1620" s="4" t="s">
        <v>2767</v>
      </c>
      <c r="C1620" s="3" t="s">
        <v>4400</v>
      </c>
      <c r="D1620" s="3">
        <v>7.84</v>
      </c>
      <c r="E1620" s="3">
        <v>-3.92</v>
      </c>
      <c r="F1620" s="3">
        <v>-125.98</v>
      </c>
    </row>
    <row r="1621" spans="1:6" x14ac:dyDescent="0.2">
      <c r="A1621" s="3">
        <v>1620</v>
      </c>
      <c r="B1621" s="4" t="s">
        <v>1702</v>
      </c>
      <c r="C1621" s="3" t="s">
        <v>4257</v>
      </c>
      <c r="D1621" s="3">
        <v>14.52</v>
      </c>
      <c r="E1621" s="3">
        <v>-1.76</v>
      </c>
      <c r="F1621" s="3">
        <v>-126.07</v>
      </c>
    </row>
    <row r="1622" spans="1:6" x14ac:dyDescent="0.2">
      <c r="A1622" s="3">
        <v>1621</v>
      </c>
      <c r="B1622" s="4" t="s">
        <v>1810</v>
      </c>
      <c r="C1622" s="3" t="s">
        <v>5646</v>
      </c>
      <c r="D1622" s="3">
        <v>6.34</v>
      </c>
      <c r="E1622" s="3">
        <v>-1.4</v>
      </c>
      <c r="F1622" s="3">
        <v>-126.08</v>
      </c>
    </row>
    <row r="1623" spans="1:6" x14ac:dyDescent="0.2">
      <c r="A1623" s="3">
        <v>1622</v>
      </c>
      <c r="B1623" s="4" t="s">
        <v>859</v>
      </c>
      <c r="C1623" s="3" t="s">
        <v>5711</v>
      </c>
      <c r="D1623" s="3">
        <v>19.5</v>
      </c>
      <c r="E1623" s="3">
        <v>-3.61</v>
      </c>
      <c r="F1623" s="3">
        <v>-126.86</v>
      </c>
    </row>
    <row r="1624" spans="1:6" x14ac:dyDescent="0.2">
      <c r="A1624" s="3">
        <v>1623</v>
      </c>
      <c r="B1624" s="4" t="s">
        <v>2596</v>
      </c>
      <c r="C1624" s="3" t="s">
        <v>5314</v>
      </c>
      <c r="D1624" s="3">
        <v>19.77</v>
      </c>
      <c r="E1624" s="3">
        <v>-3.75</v>
      </c>
      <c r="F1624" s="3">
        <v>-127.24</v>
      </c>
    </row>
    <row r="1625" spans="1:6" x14ac:dyDescent="0.2">
      <c r="A1625" s="3">
        <v>1624</v>
      </c>
      <c r="B1625" s="4" t="s">
        <v>1442</v>
      </c>
      <c r="C1625" s="3" t="s">
        <v>4675</v>
      </c>
      <c r="D1625" s="3">
        <v>47.47</v>
      </c>
      <c r="E1625" s="3">
        <v>-1.1000000000000001</v>
      </c>
      <c r="F1625" s="3">
        <v>-127.33</v>
      </c>
    </row>
    <row r="1626" spans="1:6" x14ac:dyDescent="0.2">
      <c r="A1626" s="3">
        <v>1625</v>
      </c>
      <c r="B1626" s="4" t="s">
        <v>2937</v>
      </c>
      <c r="C1626" s="3" t="s">
        <v>3550</v>
      </c>
      <c r="D1626" s="3">
        <v>7.38</v>
      </c>
      <c r="E1626" s="3">
        <v>-2.25</v>
      </c>
      <c r="F1626" s="3">
        <v>-127.45</v>
      </c>
    </row>
    <row r="1627" spans="1:6" x14ac:dyDescent="0.2">
      <c r="A1627" s="3">
        <v>1626</v>
      </c>
      <c r="B1627" s="4" t="s">
        <v>2959</v>
      </c>
      <c r="C1627" s="3" t="s">
        <v>5889</v>
      </c>
      <c r="D1627" s="3">
        <v>3.98</v>
      </c>
      <c r="E1627" s="3">
        <v>-3.16</v>
      </c>
      <c r="F1627" s="3">
        <v>-127.96</v>
      </c>
    </row>
    <row r="1628" spans="1:6" x14ac:dyDescent="0.2">
      <c r="A1628" s="3">
        <v>1627</v>
      </c>
      <c r="B1628" s="4" t="s">
        <v>1903</v>
      </c>
      <c r="C1628" s="3" t="s">
        <v>7647</v>
      </c>
      <c r="D1628" s="3">
        <v>11.59</v>
      </c>
      <c r="E1628" s="3">
        <v>-2.85</v>
      </c>
      <c r="F1628" s="3">
        <v>-128.68</v>
      </c>
    </row>
    <row r="1629" spans="1:6" x14ac:dyDescent="0.2">
      <c r="A1629" s="3">
        <v>1628</v>
      </c>
      <c r="B1629" s="4" t="s">
        <v>1923</v>
      </c>
      <c r="C1629" s="3" t="s">
        <v>6532</v>
      </c>
      <c r="D1629" s="3">
        <v>3.69</v>
      </c>
      <c r="E1629" s="3">
        <v>-2.89</v>
      </c>
      <c r="F1629" s="3">
        <v>-128.72</v>
      </c>
    </row>
    <row r="1630" spans="1:6" x14ac:dyDescent="0.2">
      <c r="A1630" s="3">
        <v>1629</v>
      </c>
      <c r="B1630" s="4" t="s">
        <v>3083</v>
      </c>
      <c r="C1630" s="3" t="s">
        <v>4655</v>
      </c>
      <c r="D1630" s="3">
        <v>4.92</v>
      </c>
      <c r="E1630" s="3">
        <v>-3.53</v>
      </c>
      <c r="F1630" s="3">
        <v>-128.97999999999999</v>
      </c>
    </row>
    <row r="1631" spans="1:6" x14ac:dyDescent="0.2">
      <c r="A1631" s="3">
        <v>1630</v>
      </c>
      <c r="B1631" s="4" t="s">
        <v>1944</v>
      </c>
      <c r="C1631" s="3" t="s">
        <v>5943</v>
      </c>
      <c r="D1631" s="3">
        <v>5.25</v>
      </c>
      <c r="E1631" s="3">
        <v>-2.23</v>
      </c>
      <c r="F1631" s="3">
        <v>-129.04</v>
      </c>
    </row>
    <row r="1632" spans="1:6" x14ac:dyDescent="0.2">
      <c r="A1632" s="3">
        <v>1631</v>
      </c>
      <c r="B1632" s="4" t="s">
        <v>909</v>
      </c>
      <c r="C1632" s="3" t="s">
        <v>5381</v>
      </c>
      <c r="D1632" s="3">
        <v>5.05</v>
      </c>
      <c r="E1632" s="3">
        <v>-2.88</v>
      </c>
      <c r="F1632" s="3">
        <v>-129.27000000000001</v>
      </c>
    </row>
    <row r="1633" spans="1:6" x14ac:dyDescent="0.2">
      <c r="A1633" s="3">
        <v>1632</v>
      </c>
      <c r="B1633" s="4" t="s">
        <v>3261</v>
      </c>
      <c r="C1633" s="3" t="s">
        <v>5980</v>
      </c>
      <c r="D1633" s="3">
        <v>5.22</v>
      </c>
      <c r="E1633" s="3">
        <v>-3.15</v>
      </c>
      <c r="F1633" s="3">
        <v>-129.44</v>
      </c>
    </row>
    <row r="1634" spans="1:6" x14ac:dyDescent="0.2">
      <c r="A1634" s="3">
        <v>1633</v>
      </c>
      <c r="B1634" s="4" t="s">
        <v>2455</v>
      </c>
      <c r="C1634" s="3" t="s">
        <v>3428</v>
      </c>
      <c r="D1634" s="3">
        <v>7.25</v>
      </c>
      <c r="E1634" s="3">
        <v>-1.76</v>
      </c>
      <c r="F1634" s="3">
        <v>-129.66999999999999</v>
      </c>
    </row>
    <row r="1635" spans="1:6" x14ac:dyDescent="0.2">
      <c r="A1635" s="3">
        <v>1634</v>
      </c>
      <c r="B1635" s="4" t="s">
        <v>2731</v>
      </c>
      <c r="C1635" s="3" t="s">
        <v>6617</v>
      </c>
      <c r="D1635" s="3">
        <v>7.04</v>
      </c>
      <c r="E1635" s="3">
        <v>-5.12</v>
      </c>
      <c r="F1635" s="3">
        <v>-130.35</v>
      </c>
    </row>
    <row r="1636" spans="1:6" x14ac:dyDescent="0.2">
      <c r="A1636" s="3">
        <v>1635</v>
      </c>
      <c r="B1636" s="4" t="s">
        <v>968</v>
      </c>
      <c r="C1636" s="3" t="s">
        <v>6451</v>
      </c>
      <c r="D1636" s="3">
        <v>14.66</v>
      </c>
      <c r="E1636" s="3">
        <v>-1.94</v>
      </c>
      <c r="F1636" s="3">
        <v>-130.5</v>
      </c>
    </row>
    <row r="1637" spans="1:6" x14ac:dyDescent="0.2">
      <c r="A1637" s="3">
        <v>1636</v>
      </c>
      <c r="B1637" s="4" t="s">
        <v>885</v>
      </c>
      <c r="C1637" s="3" t="s">
        <v>4367</v>
      </c>
      <c r="D1637" s="3">
        <v>2.34</v>
      </c>
      <c r="E1637" s="3">
        <v>-2.09</v>
      </c>
      <c r="F1637" s="3">
        <v>-130.51</v>
      </c>
    </row>
    <row r="1638" spans="1:6" x14ac:dyDescent="0.2">
      <c r="A1638" s="3">
        <v>1637</v>
      </c>
      <c r="B1638" s="4" t="s">
        <v>36</v>
      </c>
      <c r="C1638" s="3" t="s">
        <v>6374</v>
      </c>
      <c r="D1638" s="3">
        <v>4.8099999999999996</v>
      </c>
      <c r="E1638" s="3">
        <v>-1.03</v>
      </c>
      <c r="F1638" s="3">
        <v>-130.57</v>
      </c>
    </row>
    <row r="1639" spans="1:6" x14ac:dyDescent="0.2">
      <c r="A1639" s="3">
        <v>1638</v>
      </c>
      <c r="B1639" s="4" t="s">
        <v>2921</v>
      </c>
      <c r="C1639" s="3" t="s">
        <v>6951</v>
      </c>
      <c r="D1639" s="3">
        <v>12.5</v>
      </c>
      <c r="E1639" s="3">
        <v>-2.11</v>
      </c>
      <c r="F1639" s="3">
        <v>-130.69999999999999</v>
      </c>
    </row>
    <row r="1640" spans="1:6" x14ac:dyDescent="0.2">
      <c r="A1640" s="3">
        <v>1639</v>
      </c>
      <c r="B1640" s="4" t="s">
        <v>1028</v>
      </c>
      <c r="C1640" s="3" t="s">
        <v>5741</v>
      </c>
      <c r="D1640" s="3">
        <v>5.78</v>
      </c>
      <c r="E1640" s="3">
        <v>-2.2000000000000002</v>
      </c>
      <c r="F1640" s="3">
        <v>-130.94999999999999</v>
      </c>
    </row>
    <row r="1641" spans="1:6" x14ac:dyDescent="0.2">
      <c r="A1641" s="3">
        <v>1640</v>
      </c>
      <c r="B1641" s="4" t="s">
        <v>999</v>
      </c>
      <c r="C1641" s="3" t="s">
        <v>4024</v>
      </c>
      <c r="D1641" s="3">
        <v>14</v>
      </c>
      <c r="E1641" s="3">
        <v>-2.1</v>
      </c>
      <c r="F1641" s="3">
        <v>-131.19</v>
      </c>
    </row>
    <row r="1642" spans="1:6" x14ac:dyDescent="0.2">
      <c r="A1642" s="3">
        <v>1641</v>
      </c>
      <c r="B1642" s="4" t="s">
        <v>3297</v>
      </c>
      <c r="C1642" s="3" t="s">
        <v>4906</v>
      </c>
      <c r="D1642" s="3">
        <v>9.6</v>
      </c>
      <c r="E1642" s="3">
        <v>-2.64</v>
      </c>
      <c r="F1642" s="3">
        <v>-131.33000000000001</v>
      </c>
    </row>
    <row r="1643" spans="1:6" x14ac:dyDescent="0.2">
      <c r="A1643" s="3">
        <v>1642</v>
      </c>
      <c r="B1643" s="4" t="s">
        <v>2912</v>
      </c>
      <c r="C1643" s="3" t="s">
        <v>6443</v>
      </c>
      <c r="D1643" s="3">
        <v>8.6300000000000008</v>
      </c>
      <c r="E1643" s="3">
        <v>-2.71</v>
      </c>
      <c r="F1643" s="3">
        <v>-131.57</v>
      </c>
    </row>
    <row r="1644" spans="1:6" x14ac:dyDescent="0.2">
      <c r="A1644" s="3">
        <v>1643</v>
      </c>
      <c r="B1644" s="4" t="s">
        <v>2976</v>
      </c>
      <c r="C1644" s="3" t="s">
        <v>6833</v>
      </c>
      <c r="D1644" s="3">
        <v>10.029999999999999</v>
      </c>
      <c r="E1644" s="3">
        <v>-1.38</v>
      </c>
      <c r="F1644" s="3">
        <v>-131.84</v>
      </c>
    </row>
    <row r="1645" spans="1:6" x14ac:dyDescent="0.2">
      <c r="A1645" s="3">
        <v>1644</v>
      </c>
      <c r="B1645" s="4" t="s">
        <v>1581</v>
      </c>
      <c r="C1645" s="3" t="s">
        <v>4860</v>
      </c>
      <c r="D1645" s="3">
        <v>20.100000000000001</v>
      </c>
      <c r="E1645" s="3">
        <v>-2.19</v>
      </c>
      <c r="F1645" s="3">
        <v>-132.01</v>
      </c>
    </row>
    <row r="1646" spans="1:6" x14ac:dyDescent="0.2">
      <c r="A1646" s="3">
        <v>1645</v>
      </c>
      <c r="B1646" s="4" t="s">
        <v>1858</v>
      </c>
      <c r="C1646" s="3" t="s">
        <v>6262</v>
      </c>
      <c r="D1646" s="3">
        <v>15.17</v>
      </c>
      <c r="E1646" s="3">
        <v>-2.13</v>
      </c>
      <c r="F1646" s="3">
        <v>-132.04</v>
      </c>
    </row>
    <row r="1647" spans="1:6" x14ac:dyDescent="0.2">
      <c r="A1647" s="3">
        <v>1646</v>
      </c>
      <c r="B1647" s="4" t="s">
        <v>2018</v>
      </c>
      <c r="C1647" s="3" t="s">
        <v>6729</v>
      </c>
      <c r="D1647" s="3">
        <v>24.52</v>
      </c>
      <c r="E1647" s="3">
        <v>-0.33</v>
      </c>
      <c r="F1647" s="3">
        <v>-132.08000000000001</v>
      </c>
    </row>
    <row r="1648" spans="1:6" x14ac:dyDescent="0.2">
      <c r="A1648" s="3">
        <v>1647</v>
      </c>
      <c r="B1648" s="4" t="s">
        <v>1994</v>
      </c>
      <c r="C1648" s="3" t="s">
        <v>4467</v>
      </c>
      <c r="D1648" s="3">
        <v>4.46</v>
      </c>
      <c r="E1648" s="3">
        <v>-2.83</v>
      </c>
      <c r="F1648" s="3">
        <v>-132.43</v>
      </c>
    </row>
    <row r="1649" spans="1:6" x14ac:dyDescent="0.2">
      <c r="A1649" s="3">
        <v>1648</v>
      </c>
      <c r="B1649" s="4" t="s">
        <v>2390</v>
      </c>
      <c r="C1649" s="3" t="s">
        <v>3431</v>
      </c>
      <c r="D1649" s="3">
        <v>8.64</v>
      </c>
      <c r="E1649" s="3">
        <v>-2.2599999999999998</v>
      </c>
      <c r="F1649" s="3">
        <v>-132.47</v>
      </c>
    </row>
    <row r="1650" spans="1:6" x14ac:dyDescent="0.2">
      <c r="A1650" s="3">
        <v>1649</v>
      </c>
      <c r="B1650" s="4" t="s">
        <v>479</v>
      </c>
      <c r="C1650" s="3" t="s">
        <v>4073</v>
      </c>
      <c r="D1650" s="3">
        <v>9.31</v>
      </c>
      <c r="E1650" s="3">
        <v>-2.1</v>
      </c>
      <c r="F1650" s="3">
        <v>-132.74</v>
      </c>
    </row>
    <row r="1651" spans="1:6" x14ac:dyDescent="0.2">
      <c r="A1651" s="3">
        <v>1650</v>
      </c>
      <c r="B1651" s="4" t="s">
        <v>5748</v>
      </c>
      <c r="C1651" s="3" t="s">
        <v>5749</v>
      </c>
      <c r="D1651" s="3">
        <v>10.15</v>
      </c>
      <c r="E1651" s="3">
        <v>-0.2</v>
      </c>
      <c r="F1651" s="3">
        <v>-133.01</v>
      </c>
    </row>
    <row r="1652" spans="1:6" x14ac:dyDescent="0.2">
      <c r="A1652" s="3">
        <v>1651</v>
      </c>
      <c r="B1652" s="4" t="s">
        <v>1289</v>
      </c>
      <c r="C1652" s="3" t="s">
        <v>4055</v>
      </c>
      <c r="D1652" s="3">
        <v>6.33</v>
      </c>
      <c r="E1652" s="3">
        <v>-2.91</v>
      </c>
      <c r="F1652" s="3">
        <v>-133.29</v>
      </c>
    </row>
    <row r="1653" spans="1:6" x14ac:dyDescent="0.2">
      <c r="A1653" s="3">
        <v>1652</v>
      </c>
      <c r="B1653" s="4" t="s">
        <v>2399</v>
      </c>
      <c r="C1653" s="3" t="s">
        <v>5150</v>
      </c>
      <c r="D1653" s="3">
        <v>19.61</v>
      </c>
      <c r="E1653" s="3">
        <v>-1.9</v>
      </c>
      <c r="F1653" s="3">
        <v>-133.31</v>
      </c>
    </row>
    <row r="1654" spans="1:6" x14ac:dyDescent="0.2">
      <c r="A1654" s="3">
        <v>1653</v>
      </c>
      <c r="B1654" s="4" t="s">
        <v>289</v>
      </c>
      <c r="C1654" s="3" t="s">
        <v>6971</v>
      </c>
      <c r="D1654" s="3">
        <v>6.39</v>
      </c>
      <c r="E1654" s="3">
        <v>-2.14</v>
      </c>
      <c r="F1654" s="3">
        <v>-133.37</v>
      </c>
    </row>
    <row r="1655" spans="1:6" x14ac:dyDescent="0.2">
      <c r="A1655" s="3">
        <v>1654</v>
      </c>
      <c r="B1655" s="4" t="s">
        <v>2551</v>
      </c>
      <c r="C1655" s="3" t="s">
        <v>6399</v>
      </c>
      <c r="D1655" s="3">
        <v>25.74</v>
      </c>
      <c r="E1655" s="3">
        <v>-3.63</v>
      </c>
      <c r="F1655" s="3">
        <v>-133.47999999999999</v>
      </c>
    </row>
    <row r="1656" spans="1:6" x14ac:dyDescent="0.2">
      <c r="A1656" s="3">
        <v>1655</v>
      </c>
      <c r="B1656" s="4" t="s">
        <v>939</v>
      </c>
      <c r="C1656" s="3" t="s">
        <v>6739</v>
      </c>
      <c r="D1656" s="3">
        <v>4.8</v>
      </c>
      <c r="E1656" s="3">
        <v>-3.03</v>
      </c>
      <c r="F1656" s="3">
        <v>-133.74</v>
      </c>
    </row>
    <row r="1657" spans="1:6" x14ac:dyDescent="0.2">
      <c r="A1657" s="3">
        <v>1656</v>
      </c>
      <c r="B1657" s="4" t="s">
        <v>332</v>
      </c>
      <c r="C1657" s="3" t="s">
        <v>5781</v>
      </c>
      <c r="D1657" s="3">
        <v>5.14</v>
      </c>
      <c r="E1657" s="3">
        <v>-2.2799999999999998</v>
      </c>
      <c r="F1657" s="3">
        <v>-133.74</v>
      </c>
    </row>
    <row r="1658" spans="1:6" x14ac:dyDescent="0.2">
      <c r="A1658" s="3">
        <v>1657</v>
      </c>
      <c r="B1658" s="4" t="s">
        <v>837</v>
      </c>
      <c r="C1658" s="3" t="s">
        <v>5357</v>
      </c>
      <c r="D1658" s="3">
        <v>8.99</v>
      </c>
      <c r="E1658" s="3">
        <v>-1.1000000000000001</v>
      </c>
      <c r="F1658" s="3">
        <v>-133.75</v>
      </c>
    </row>
    <row r="1659" spans="1:6" x14ac:dyDescent="0.2">
      <c r="A1659" s="3">
        <v>1658</v>
      </c>
      <c r="B1659" s="4" t="s">
        <v>3065</v>
      </c>
      <c r="C1659" s="3" t="s">
        <v>4597</v>
      </c>
      <c r="D1659" s="3">
        <v>10.78</v>
      </c>
      <c r="E1659" s="3">
        <v>-2.5299999999999998</v>
      </c>
      <c r="F1659" s="3">
        <v>-133.97</v>
      </c>
    </row>
    <row r="1660" spans="1:6" x14ac:dyDescent="0.2">
      <c r="A1660" s="3">
        <v>1659</v>
      </c>
      <c r="B1660" s="4" t="s">
        <v>3079</v>
      </c>
      <c r="C1660" s="3" t="s">
        <v>5076</v>
      </c>
      <c r="D1660" s="3">
        <v>10.15</v>
      </c>
      <c r="E1660" s="3">
        <v>-3.15</v>
      </c>
      <c r="F1660" s="3">
        <v>-134.27000000000001</v>
      </c>
    </row>
    <row r="1661" spans="1:6" x14ac:dyDescent="0.2">
      <c r="A1661" s="3">
        <v>1660</v>
      </c>
      <c r="B1661" s="4" t="s">
        <v>3600</v>
      </c>
      <c r="C1661" s="3" t="s">
        <v>6178</v>
      </c>
      <c r="D1661" s="3">
        <v>3.36</v>
      </c>
      <c r="E1661" s="3">
        <v>-0.88</v>
      </c>
      <c r="F1661" s="3">
        <v>-134.79</v>
      </c>
    </row>
    <row r="1662" spans="1:6" x14ac:dyDescent="0.2">
      <c r="A1662" s="3">
        <v>1661</v>
      </c>
      <c r="B1662" s="4" t="s">
        <v>1290</v>
      </c>
      <c r="C1662" s="3" t="s">
        <v>4802</v>
      </c>
      <c r="D1662" s="3">
        <v>14.85</v>
      </c>
      <c r="E1662" s="3">
        <v>-3.45</v>
      </c>
      <c r="F1662" s="3">
        <v>-135.03</v>
      </c>
    </row>
    <row r="1663" spans="1:6" x14ac:dyDescent="0.2">
      <c r="A1663" s="3">
        <v>1662</v>
      </c>
      <c r="B1663" s="4" t="s">
        <v>2526</v>
      </c>
      <c r="C1663" s="3" t="s">
        <v>6821</v>
      </c>
      <c r="D1663" s="3">
        <v>4.34</v>
      </c>
      <c r="E1663" s="3">
        <v>-2.4700000000000002</v>
      </c>
      <c r="F1663" s="3">
        <v>-135.03</v>
      </c>
    </row>
    <row r="1664" spans="1:6" x14ac:dyDescent="0.2">
      <c r="A1664" s="3">
        <v>1663</v>
      </c>
      <c r="B1664" s="4" t="s">
        <v>2664</v>
      </c>
      <c r="C1664" s="3" t="s">
        <v>5768</v>
      </c>
      <c r="D1664" s="3">
        <v>4.18</v>
      </c>
      <c r="E1664" s="3">
        <v>-1.88</v>
      </c>
      <c r="F1664" s="3">
        <v>-135.09</v>
      </c>
    </row>
    <row r="1665" spans="1:6" x14ac:dyDescent="0.2">
      <c r="A1665" s="3">
        <v>1664</v>
      </c>
      <c r="B1665" s="4" t="s">
        <v>3139</v>
      </c>
      <c r="C1665" s="3" t="s">
        <v>4483</v>
      </c>
      <c r="D1665" s="3">
        <v>6.4</v>
      </c>
      <c r="E1665" s="3">
        <v>-1.54</v>
      </c>
      <c r="F1665" s="3">
        <v>-135.34</v>
      </c>
    </row>
    <row r="1666" spans="1:6" x14ac:dyDescent="0.2">
      <c r="A1666" s="3">
        <v>1665</v>
      </c>
      <c r="B1666" s="4" t="s">
        <v>1771</v>
      </c>
      <c r="C1666" s="3" t="s">
        <v>5633</v>
      </c>
      <c r="D1666" s="3">
        <v>30.34</v>
      </c>
      <c r="E1666" s="3">
        <v>-4.32</v>
      </c>
      <c r="F1666" s="3">
        <v>-135.88</v>
      </c>
    </row>
    <row r="1667" spans="1:6" x14ac:dyDescent="0.2">
      <c r="A1667" s="3">
        <v>1666</v>
      </c>
      <c r="B1667" s="4" t="s">
        <v>1824</v>
      </c>
      <c r="C1667" s="3" t="s">
        <v>5641</v>
      </c>
      <c r="D1667" s="3">
        <v>4.0199999999999996</v>
      </c>
      <c r="E1667" s="3">
        <v>-1.71</v>
      </c>
      <c r="F1667" s="3">
        <v>-136.11000000000001</v>
      </c>
    </row>
    <row r="1668" spans="1:6" x14ac:dyDescent="0.2">
      <c r="A1668" s="3">
        <v>1667</v>
      </c>
      <c r="B1668" s="4" t="s">
        <v>1896</v>
      </c>
      <c r="C1668" s="3" t="s">
        <v>4576</v>
      </c>
      <c r="D1668" s="3">
        <v>15.89</v>
      </c>
      <c r="E1668" s="3">
        <v>-4.05</v>
      </c>
      <c r="F1668" s="3">
        <v>-136.54</v>
      </c>
    </row>
    <row r="1669" spans="1:6" x14ac:dyDescent="0.2">
      <c r="A1669" s="3">
        <v>1668</v>
      </c>
      <c r="B1669" s="4" t="s">
        <v>2982</v>
      </c>
      <c r="C1669" s="3" t="s">
        <v>6076</v>
      </c>
      <c r="D1669" s="3">
        <v>4.07</v>
      </c>
      <c r="E1669" s="3">
        <v>-1.21</v>
      </c>
      <c r="F1669" s="3">
        <v>-136.9</v>
      </c>
    </row>
    <row r="1670" spans="1:6" x14ac:dyDescent="0.2">
      <c r="A1670" s="3">
        <v>1669</v>
      </c>
      <c r="B1670" s="4" t="s">
        <v>2484</v>
      </c>
      <c r="C1670" s="3" t="s">
        <v>5744</v>
      </c>
      <c r="D1670" s="3">
        <v>4.7</v>
      </c>
      <c r="E1670" s="3">
        <v>0.43</v>
      </c>
      <c r="F1670" s="3">
        <v>-137.32</v>
      </c>
    </row>
    <row r="1671" spans="1:6" x14ac:dyDescent="0.2">
      <c r="A1671" s="3">
        <v>1670</v>
      </c>
      <c r="B1671" s="4" t="s">
        <v>3219</v>
      </c>
      <c r="C1671" s="3" t="s">
        <v>5442</v>
      </c>
      <c r="D1671" s="3">
        <v>4.8</v>
      </c>
      <c r="E1671" s="3">
        <v>-3.61</v>
      </c>
      <c r="F1671" s="3">
        <v>-137.79</v>
      </c>
    </row>
    <row r="1672" spans="1:6" x14ac:dyDescent="0.2">
      <c r="A1672" s="3">
        <v>1671</v>
      </c>
      <c r="B1672" s="4" t="s">
        <v>2611</v>
      </c>
      <c r="C1672" s="3" t="s">
        <v>6078</v>
      </c>
      <c r="D1672" s="3">
        <v>4.5199999999999996</v>
      </c>
      <c r="E1672" s="3">
        <v>-2.59</v>
      </c>
      <c r="F1672" s="3">
        <v>-137.84</v>
      </c>
    </row>
    <row r="1673" spans="1:6" x14ac:dyDescent="0.2">
      <c r="A1673" s="3">
        <v>1672</v>
      </c>
      <c r="B1673" s="4" t="s">
        <v>2358</v>
      </c>
      <c r="C1673" s="3" t="s">
        <v>6466</v>
      </c>
      <c r="D1673" s="3">
        <v>5.58</v>
      </c>
      <c r="E1673" s="3">
        <v>-2.2799999999999998</v>
      </c>
      <c r="F1673" s="3">
        <v>-138.12</v>
      </c>
    </row>
    <row r="1674" spans="1:6" x14ac:dyDescent="0.2">
      <c r="A1674" s="3">
        <v>1673</v>
      </c>
      <c r="B1674" s="4" t="s">
        <v>1258</v>
      </c>
      <c r="C1674" s="3" t="s">
        <v>4670</v>
      </c>
      <c r="D1674" s="3">
        <v>34.369999999999997</v>
      </c>
      <c r="E1674" s="3">
        <v>-2.41</v>
      </c>
      <c r="F1674" s="3">
        <v>-138.19999999999999</v>
      </c>
    </row>
    <row r="1675" spans="1:6" x14ac:dyDescent="0.2">
      <c r="A1675" s="3">
        <v>1674</v>
      </c>
      <c r="B1675" s="4" t="s">
        <v>4254</v>
      </c>
      <c r="C1675" s="3" t="s">
        <v>4255</v>
      </c>
      <c r="D1675" s="3">
        <v>10.33</v>
      </c>
      <c r="E1675" s="3">
        <v>-0.28999999999999998</v>
      </c>
      <c r="F1675" s="3">
        <v>-138.62</v>
      </c>
    </row>
    <row r="1676" spans="1:6" x14ac:dyDescent="0.2">
      <c r="A1676" s="3">
        <v>1675</v>
      </c>
      <c r="B1676" s="4" t="s">
        <v>3053</v>
      </c>
      <c r="C1676" s="3" t="s">
        <v>6619</v>
      </c>
      <c r="D1676" s="3">
        <v>4.4800000000000004</v>
      </c>
      <c r="E1676" s="3">
        <v>-0.88</v>
      </c>
      <c r="F1676" s="3">
        <v>-138.66</v>
      </c>
    </row>
    <row r="1677" spans="1:6" x14ac:dyDescent="0.2">
      <c r="A1677" s="3">
        <v>1676</v>
      </c>
      <c r="B1677" s="4" t="s">
        <v>2789</v>
      </c>
      <c r="C1677" s="3" t="s">
        <v>4186</v>
      </c>
      <c r="D1677" s="3">
        <v>7.63</v>
      </c>
      <c r="E1677" s="3">
        <v>-1.55</v>
      </c>
      <c r="F1677" s="3">
        <v>-138.97999999999999</v>
      </c>
    </row>
    <row r="1678" spans="1:6" x14ac:dyDescent="0.2">
      <c r="A1678" s="3">
        <v>1677</v>
      </c>
      <c r="B1678" s="4" t="s">
        <v>1414</v>
      </c>
      <c r="C1678" s="3" t="s">
        <v>5240</v>
      </c>
      <c r="D1678" s="3">
        <v>3.82</v>
      </c>
      <c r="E1678" s="3">
        <v>-1.8</v>
      </c>
      <c r="F1678" s="3">
        <v>-139.16999999999999</v>
      </c>
    </row>
    <row r="1679" spans="1:6" x14ac:dyDescent="0.2">
      <c r="A1679" s="3">
        <v>1678</v>
      </c>
      <c r="B1679" s="4" t="s">
        <v>972</v>
      </c>
      <c r="C1679" s="3" t="s">
        <v>5184</v>
      </c>
      <c r="D1679" s="3">
        <v>13.7</v>
      </c>
      <c r="E1679" s="3">
        <v>-4.13</v>
      </c>
      <c r="F1679" s="3">
        <v>-139.26</v>
      </c>
    </row>
    <row r="1680" spans="1:6" x14ac:dyDescent="0.2">
      <c r="A1680" s="3">
        <v>1679</v>
      </c>
      <c r="B1680" s="4" t="s">
        <v>699</v>
      </c>
      <c r="C1680" s="3" t="s">
        <v>5691</v>
      </c>
      <c r="D1680" s="3">
        <v>9.0399999999999991</v>
      </c>
      <c r="E1680" s="3">
        <v>-1.53</v>
      </c>
      <c r="F1680" s="3">
        <v>-139.76</v>
      </c>
    </row>
    <row r="1681" spans="1:6" x14ac:dyDescent="0.2">
      <c r="A1681" s="3">
        <v>1680</v>
      </c>
      <c r="B1681" s="4" t="s">
        <v>2230</v>
      </c>
      <c r="C1681" s="3" t="s">
        <v>5258</v>
      </c>
      <c r="D1681" s="3">
        <v>34.08</v>
      </c>
      <c r="E1681" s="3">
        <v>4.38</v>
      </c>
      <c r="F1681" s="3">
        <v>-140.02000000000001</v>
      </c>
    </row>
    <row r="1682" spans="1:6" x14ac:dyDescent="0.2">
      <c r="A1682" s="3">
        <v>1681</v>
      </c>
      <c r="B1682" s="4" t="s">
        <v>2030</v>
      </c>
      <c r="C1682" s="3" t="s">
        <v>4744</v>
      </c>
      <c r="D1682" s="3">
        <v>10.61</v>
      </c>
      <c r="E1682" s="3">
        <v>-1.03</v>
      </c>
      <c r="F1682" s="3">
        <v>-140.37</v>
      </c>
    </row>
    <row r="1683" spans="1:6" x14ac:dyDescent="0.2">
      <c r="A1683" s="3">
        <v>1682</v>
      </c>
      <c r="B1683" s="4" t="s">
        <v>1570</v>
      </c>
      <c r="C1683" s="3" t="s">
        <v>4657</v>
      </c>
      <c r="D1683" s="3">
        <v>18.96</v>
      </c>
      <c r="E1683" s="3">
        <v>-4.53</v>
      </c>
      <c r="F1683" s="3">
        <v>-140.38</v>
      </c>
    </row>
    <row r="1684" spans="1:6" x14ac:dyDescent="0.2">
      <c r="A1684" s="3">
        <v>1683</v>
      </c>
      <c r="B1684" s="4" t="s">
        <v>1815</v>
      </c>
      <c r="C1684" s="3" t="s">
        <v>4357</v>
      </c>
      <c r="D1684" s="3">
        <v>5.85</v>
      </c>
      <c r="E1684" s="3">
        <v>-2.5</v>
      </c>
      <c r="F1684" s="3">
        <v>-140.44</v>
      </c>
    </row>
    <row r="1685" spans="1:6" x14ac:dyDescent="0.2">
      <c r="A1685" s="3">
        <v>1684</v>
      </c>
      <c r="B1685" s="4" t="s">
        <v>744</v>
      </c>
      <c r="C1685" s="3" t="s">
        <v>4785</v>
      </c>
      <c r="D1685" s="3">
        <v>5.08</v>
      </c>
      <c r="E1685" s="3">
        <v>-1.74</v>
      </c>
      <c r="F1685" s="3">
        <v>-140.65</v>
      </c>
    </row>
    <row r="1686" spans="1:6" x14ac:dyDescent="0.2">
      <c r="A1686" s="3">
        <v>1685</v>
      </c>
      <c r="B1686" s="4" t="s">
        <v>962</v>
      </c>
      <c r="C1686" s="3" t="s">
        <v>4627</v>
      </c>
      <c r="D1686" s="3">
        <v>19.68</v>
      </c>
      <c r="E1686" s="3">
        <v>-1.75</v>
      </c>
      <c r="F1686" s="3">
        <v>-140.78</v>
      </c>
    </row>
    <row r="1687" spans="1:6" x14ac:dyDescent="0.2">
      <c r="A1687" s="3">
        <v>1686</v>
      </c>
      <c r="B1687" s="4" t="s">
        <v>2780</v>
      </c>
      <c r="C1687" s="3" t="s">
        <v>6003</v>
      </c>
      <c r="D1687" s="3">
        <v>3.78</v>
      </c>
      <c r="E1687" s="3">
        <v>-2.0699999999999998</v>
      </c>
      <c r="F1687" s="3">
        <v>-140.78</v>
      </c>
    </row>
    <row r="1688" spans="1:6" x14ac:dyDescent="0.2">
      <c r="A1688" s="3">
        <v>1687</v>
      </c>
      <c r="B1688" s="4" t="s">
        <v>1135</v>
      </c>
      <c r="C1688" s="3" t="s">
        <v>6653</v>
      </c>
      <c r="D1688" s="3">
        <v>8.73</v>
      </c>
      <c r="E1688" s="3">
        <v>0</v>
      </c>
      <c r="F1688" s="3">
        <v>-140.88999999999999</v>
      </c>
    </row>
    <row r="1689" spans="1:6" x14ac:dyDescent="0.2">
      <c r="A1689" s="3">
        <v>1688</v>
      </c>
      <c r="B1689" s="4" t="s">
        <v>734</v>
      </c>
      <c r="C1689" s="3" t="s">
        <v>4066</v>
      </c>
      <c r="D1689" s="3">
        <v>5.0199999999999996</v>
      </c>
      <c r="E1689" s="3">
        <v>-2.9</v>
      </c>
      <c r="F1689" s="3">
        <v>-140.94</v>
      </c>
    </row>
    <row r="1690" spans="1:6" x14ac:dyDescent="0.2">
      <c r="A1690" s="3">
        <v>1689</v>
      </c>
      <c r="B1690" s="4" t="s">
        <v>2159</v>
      </c>
      <c r="C1690" s="3" t="s">
        <v>6503</v>
      </c>
      <c r="D1690" s="3">
        <v>6.87</v>
      </c>
      <c r="E1690" s="3">
        <v>-2.2799999999999998</v>
      </c>
      <c r="F1690" s="3">
        <v>-141.09</v>
      </c>
    </row>
    <row r="1691" spans="1:6" x14ac:dyDescent="0.2">
      <c r="A1691" s="3">
        <v>1690</v>
      </c>
      <c r="B1691" s="4" t="s">
        <v>992</v>
      </c>
      <c r="C1691" s="3" t="s">
        <v>7395</v>
      </c>
      <c r="D1691" s="3">
        <v>7.72</v>
      </c>
      <c r="E1691" s="3">
        <v>-3.86</v>
      </c>
      <c r="F1691" s="3">
        <v>-141.1</v>
      </c>
    </row>
    <row r="1692" spans="1:6" x14ac:dyDescent="0.2">
      <c r="A1692" s="3">
        <v>1691</v>
      </c>
      <c r="B1692" s="4" t="s">
        <v>780</v>
      </c>
      <c r="C1692" s="3" t="s">
        <v>3521</v>
      </c>
      <c r="D1692" s="3">
        <v>32.4</v>
      </c>
      <c r="E1692" s="3">
        <v>-3.28</v>
      </c>
      <c r="F1692" s="3">
        <v>-141.6</v>
      </c>
    </row>
    <row r="1693" spans="1:6" x14ac:dyDescent="0.2">
      <c r="A1693" s="3">
        <v>1692</v>
      </c>
      <c r="B1693" s="4" t="s">
        <v>2530</v>
      </c>
      <c r="C1693" s="3" t="s">
        <v>7042</v>
      </c>
      <c r="D1693" s="3">
        <v>29.98</v>
      </c>
      <c r="E1693" s="3">
        <v>0.27</v>
      </c>
      <c r="F1693" s="3">
        <v>-141.94</v>
      </c>
    </row>
    <row r="1694" spans="1:6" x14ac:dyDescent="0.2">
      <c r="A1694" s="3">
        <v>1693</v>
      </c>
      <c r="B1694" s="4" t="s">
        <v>139</v>
      </c>
      <c r="C1694" s="3" t="s">
        <v>3575</v>
      </c>
      <c r="D1694" s="3">
        <v>6.45</v>
      </c>
      <c r="E1694" s="3">
        <v>-3.44</v>
      </c>
      <c r="F1694" s="3">
        <v>-142.61000000000001</v>
      </c>
    </row>
    <row r="1695" spans="1:6" x14ac:dyDescent="0.2">
      <c r="A1695" s="3">
        <v>1694</v>
      </c>
      <c r="B1695" s="4" t="s">
        <v>472</v>
      </c>
      <c r="C1695" s="3" t="s">
        <v>5233</v>
      </c>
      <c r="D1695" s="3">
        <v>9.69</v>
      </c>
      <c r="E1695" s="3">
        <v>-0.62</v>
      </c>
      <c r="F1695" s="3">
        <v>-143.19</v>
      </c>
    </row>
    <row r="1696" spans="1:6" x14ac:dyDescent="0.2">
      <c r="A1696" s="3">
        <v>1695</v>
      </c>
      <c r="B1696" s="4" t="s">
        <v>1065</v>
      </c>
      <c r="C1696" s="3" t="s">
        <v>4870</v>
      </c>
      <c r="D1696" s="3">
        <v>8.91</v>
      </c>
      <c r="E1696" s="3">
        <v>-3.47</v>
      </c>
      <c r="F1696" s="3">
        <v>-143.37</v>
      </c>
    </row>
    <row r="1697" spans="1:6" x14ac:dyDescent="0.2">
      <c r="A1697" s="3">
        <v>1696</v>
      </c>
      <c r="B1697" s="4" t="s">
        <v>4422</v>
      </c>
      <c r="C1697" s="3" t="s">
        <v>4423</v>
      </c>
      <c r="D1697" s="3">
        <v>2.4700000000000002</v>
      </c>
      <c r="E1697" s="3">
        <v>-1.59</v>
      </c>
      <c r="F1697" s="3">
        <v>-143.53</v>
      </c>
    </row>
    <row r="1698" spans="1:6" x14ac:dyDescent="0.2">
      <c r="A1698" s="3">
        <v>1697</v>
      </c>
      <c r="B1698" s="4" t="s">
        <v>1669</v>
      </c>
      <c r="C1698" s="3" t="s">
        <v>5705</v>
      </c>
      <c r="D1698" s="3">
        <v>8.93</v>
      </c>
      <c r="E1698" s="3">
        <v>-2.72</v>
      </c>
      <c r="F1698" s="3">
        <v>-143.59</v>
      </c>
    </row>
    <row r="1699" spans="1:6" x14ac:dyDescent="0.2">
      <c r="A1699" s="3">
        <v>1698</v>
      </c>
      <c r="B1699" s="4" t="s">
        <v>2670</v>
      </c>
      <c r="C1699" s="3" t="s">
        <v>7722</v>
      </c>
      <c r="D1699" s="3">
        <v>12.42</v>
      </c>
      <c r="E1699" s="3">
        <v>0.49</v>
      </c>
      <c r="F1699" s="3">
        <v>-143.66</v>
      </c>
    </row>
    <row r="1700" spans="1:6" x14ac:dyDescent="0.2">
      <c r="A1700" s="3">
        <v>1699</v>
      </c>
      <c r="B1700" s="4" t="s">
        <v>1939</v>
      </c>
      <c r="C1700" s="3" t="s">
        <v>6212</v>
      </c>
      <c r="D1700" s="3">
        <v>24.7</v>
      </c>
      <c r="E1700" s="3">
        <v>-1.83</v>
      </c>
      <c r="F1700" s="3">
        <v>-144.16999999999999</v>
      </c>
    </row>
    <row r="1701" spans="1:6" x14ac:dyDescent="0.2">
      <c r="A1701" s="3">
        <v>1700</v>
      </c>
      <c r="B1701" s="4" t="s">
        <v>2194</v>
      </c>
      <c r="C1701" s="3" t="s">
        <v>6751</v>
      </c>
      <c r="D1701" s="3">
        <v>3.71</v>
      </c>
      <c r="E1701" s="3">
        <v>-2.88</v>
      </c>
      <c r="F1701" s="3">
        <v>-144.32</v>
      </c>
    </row>
    <row r="1702" spans="1:6" x14ac:dyDescent="0.2">
      <c r="A1702" s="3">
        <v>1701</v>
      </c>
      <c r="B1702" s="4" t="s">
        <v>395</v>
      </c>
      <c r="C1702" s="3" t="s">
        <v>4816</v>
      </c>
      <c r="D1702" s="3">
        <v>31.73</v>
      </c>
      <c r="E1702" s="3">
        <v>-0.75</v>
      </c>
      <c r="F1702" s="3">
        <v>-144.33000000000001</v>
      </c>
    </row>
    <row r="1703" spans="1:6" x14ac:dyDescent="0.2">
      <c r="A1703" s="3">
        <v>1702</v>
      </c>
      <c r="B1703" s="4" t="s">
        <v>827</v>
      </c>
      <c r="C1703" s="3" t="s">
        <v>6655</v>
      </c>
      <c r="D1703" s="3">
        <v>5.8</v>
      </c>
      <c r="E1703" s="3">
        <v>-2.36</v>
      </c>
      <c r="F1703" s="3">
        <v>-144.37</v>
      </c>
    </row>
    <row r="1704" spans="1:6" x14ac:dyDescent="0.2">
      <c r="A1704" s="3">
        <v>1703</v>
      </c>
      <c r="B1704" s="4" t="s">
        <v>2207</v>
      </c>
      <c r="C1704" s="3" t="s">
        <v>6271</v>
      </c>
      <c r="D1704" s="3">
        <v>23.18</v>
      </c>
      <c r="E1704" s="3">
        <v>-1.53</v>
      </c>
      <c r="F1704" s="3">
        <v>-144.37</v>
      </c>
    </row>
    <row r="1705" spans="1:6" x14ac:dyDescent="0.2">
      <c r="A1705" s="3">
        <v>1704</v>
      </c>
      <c r="B1705" s="4" t="s">
        <v>1792</v>
      </c>
      <c r="C1705" s="3" t="s">
        <v>6052</v>
      </c>
      <c r="D1705" s="3">
        <v>6.94</v>
      </c>
      <c r="E1705" s="3">
        <v>-2.39</v>
      </c>
      <c r="F1705" s="3">
        <v>-145.12</v>
      </c>
    </row>
    <row r="1706" spans="1:6" x14ac:dyDescent="0.2">
      <c r="A1706" s="3">
        <v>1705</v>
      </c>
      <c r="B1706" s="4" t="s">
        <v>564</v>
      </c>
      <c r="C1706" s="3" t="s">
        <v>3890</v>
      </c>
      <c r="D1706" s="3">
        <v>6.05</v>
      </c>
      <c r="E1706" s="3">
        <v>-0.98</v>
      </c>
      <c r="F1706" s="3">
        <v>-145.41999999999999</v>
      </c>
    </row>
    <row r="1707" spans="1:6" x14ac:dyDescent="0.2">
      <c r="A1707" s="3">
        <v>1706</v>
      </c>
      <c r="B1707" s="4" t="s">
        <v>2696</v>
      </c>
      <c r="C1707" s="3" t="s">
        <v>4536</v>
      </c>
      <c r="D1707" s="3">
        <v>5.86</v>
      </c>
      <c r="E1707" s="3">
        <v>-4.72</v>
      </c>
      <c r="F1707" s="3">
        <v>-145.65</v>
      </c>
    </row>
    <row r="1708" spans="1:6" x14ac:dyDescent="0.2">
      <c r="A1708" s="3">
        <v>1707</v>
      </c>
      <c r="B1708" s="4" t="s">
        <v>2602</v>
      </c>
      <c r="C1708" s="3" t="s">
        <v>6526</v>
      </c>
      <c r="D1708" s="3">
        <v>23.33</v>
      </c>
      <c r="E1708" s="3">
        <v>-1.6</v>
      </c>
      <c r="F1708" s="3">
        <v>-145.66</v>
      </c>
    </row>
    <row r="1709" spans="1:6" x14ac:dyDescent="0.2">
      <c r="A1709" s="3">
        <v>1708</v>
      </c>
      <c r="B1709" s="4" t="s">
        <v>1158</v>
      </c>
      <c r="C1709" s="3" t="s">
        <v>6590</v>
      </c>
      <c r="D1709" s="3">
        <v>11.63</v>
      </c>
      <c r="E1709" s="3">
        <v>-0.43</v>
      </c>
      <c r="F1709" s="3">
        <v>-145.69</v>
      </c>
    </row>
    <row r="1710" spans="1:6" x14ac:dyDescent="0.2">
      <c r="A1710" s="3">
        <v>1709</v>
      </c>
      <c r="B1710" s="4" t="s">
        <v>626</v>
      </c>
      <c r="C1710" s="3" t="s">
        <v>5387</v>
      </c>
      <c r="D1710" s="3">
        <v>6.4</v>
      </c>
      <c r="E1710" s="3">
        <v>-3.32</v>
      </c>
      <c r="F1710" s="3">
        <v>-145.94999999999999</v>
      </c>
    </row>
    <row r="1711" spans="1:6" x14ac:dyDescent="0.2">
      <c r="A1711" s="3">
        <v>1710</v>
      </c>
      <c r="B1711" s="4" t="s">
        <v>3313</v>
      </c>
      <c r="C1711" s="3" t="s">
        <v>6253</v>
      </c>
      <c r="D1711" s="3">
        <v>4.78</v>
      </c>
      <c r="E1711" s="3">
        <v>-3.82</v>
      </c>
      <c r="F1711" s="3">
        <v>-146.63999999999999</v>
      </c>
    </row>
    <row r="1712" spans="1:6" x14ac:dyDescent="0.2">
      <c r="A1712" s="3">
        <v>1711</v>
      </c>
      <c r="B1712" s="4" t="s">
        <v>2329</v>
      </c>
      <c r="C1712" s="3" t="s">
        <v>5663</v>
      </c>
      <c r="D1712" s="3">
        <v>12.65</v>
      </c>
      <c r="E1712" s="3">
        <v>-2.17</v>
      </c>
      <c r="F1712" s="3">
        <v>-146.69999999999999</v>
      </c>
    </row>
    <row r="1713" spans="1:6" x14ac:dyDescent="0.2">
      <c r="A1713" s="3">
        <v>1712</v>
      </c>
      <c r="B1713" s="4" t="s">
        <v>1914</v>
      </c>
      <c r="C1713" s="3" t="s">
        <v>3905</v>
      </c>
      <c r="D1713" s="3">
        <v>6.05</v>
      </c>
      <c r="E1713" s="3">
        <v>-3.35</v>
      </c>
      <c r="F1713" s="3">
        <v>-146.75</v>
      </c>
    </row>
    <row r="1714" spans="1:6" x14ac:dyDescent="0.2">
      <c r="A1714" s="3">
        <v>1713</v>
      </c>
      <c r="B1714" s="4" t="s">
        <v>1043</v>
      </c>
      <c r="C1714" s="3" t="s">
        <v>6676</v>
      </c>
      <c r="D1714" s="3">
        <v>40.32</v>
      </c>
      <c r="E1714" s="3">
        <v>-2.89</v>
      </c>
      <c r="F1714" s="3">
        <v>-146.85</v>
      </c>
    </row>
    <row r="1715" spans="1:6" x14ac:dyDescent="0.2">
      <c r="A1715" s="3">
        <v>1714</v>
      </c>
      <c r="B1715" s="4" t="s">
        <v>266</v>
      </c>
      <c r="C1715" s="3" t="s">
        <v>4061</v>
      </c>
      <c r="D1715" s="3">
        <v>8.51</v>
      </c>
      <c r="E1715" s="3">
        <v>-3.08</v>
      </c>
      <c r="F1715" s="3">
        <v>-147.37</v>
      </c>
    </row>
    <row r="1716" spans="1:6" x14ac:dyDescent="0.2">
      <c r="A1716" s="3">
        <v>1715</v>
      </c>
      <c r="B1716" s="4" t="s">
        <v>2716</v>
      </c>
      <c r="C1716" s="3" t="s">
        <v>6131</v>
      </c>
      <c r="D1716" s="3">
        <v>4.58</v>
      </c>
      <c r="E1716" s="3">
        <v>0.44</v>
      </c>
      <c r="F1716" s="3">
        <v>-147.47999999999999</v>
      </c>
    </row>
    <row r="1717" spans="1:6" x14ac:dyDescent="0.2">
      <c r="A1717" s="3">
        <v>1716</v>
      </c>
      <c r="B1717" s="4" t="s">
        <v>1271</v>
      </c>
      <c r="C1717" s="3" t="s">
        <v>5283</v>
      </c>
      <c r="D1717" s="3">
        <v>7</v>
      </c>
      <c r="E1717" s="3">
        <v>-1.82</v>
      </c>
      <c r="F1717" s="3">
        <v>-147.6</v>
      </c>
    </row>
    <row r="1718" spans="1:6" x14ac:dyDescent="0.2">
      <c r="A1718" s="3">
        <v>1717</v>
      </c>
      <c r="B1718" s="4" t="s">
        <v>205</v>
      </c>
      <c r="C1718" s="3" t="s">
        <v>5084</v>
      </c>
      <c r="D1718" s="3">
        <v>7.66</v>
      </c>
      <c r="E1718" s="3">
        <v>-2.54</v>
      </c>
      <c r="F1718" s="3">
        <v>-147.63</v>
      </c>
    </row>
    <row r="1719" spans="1:6" x14ac:dyDescent="0.2">
      <c r="A1719" s="3">
        <v>1718</v>
      </c>
      <c r="B1719" s="4" t="s">
        <v>2217</v>
      </c>
      <c r="C1719" s="3" t="s">
        <v>4385</v>
      </c>
      <c r="D1719" s="3">
        <v>3.84</v>
      </c>
      <c r="E1719" s="3">
        <v>-2.78</v>
      </c>
      <c r="F1719" s="3">
        <v>-147.71</v>
      </c>
    </row>
    <row r="1720" spans="1:6" x14ac:dyDescent="0.2">
      <c r="A1720" s="3">
        <v>1719</v>
      </c>
      <c r="B1720" s="4" t="s">
        <v>2549</v>
      </c>
      <c r="C1720" s="3" t="s">
        <v>5174</v>
      </c>
      <c r="D1720" s="3">
        <v>2.11</v>
      </c>
      <c r="E1720" s="3">
        <v>-3.65</v>
      </c>
      <c r="F1720" s="3">
        <v>-147.82</v>
      </c>
    </row>
    <row r="1721" spans="1:6" x14ac:dyDescent="0.2">
      <c r="A1721" s="3">
        <v>1720</v>
      </c>
      <c r="B1721" s="4" t="s">
        <v>2236</v>
      </c>
      <c r="C1721" s="3" t="s">
        <v>5345</v>
      </c>
      <c r="D1721" s="3">
        <v>4.82</v>
      </c>
      <c r="E1721" s="3">
        <v>-2.82</v>
      </c>
      <c r="F1721" s="3">
        <v>-147.96</v>
      </c>
    </row>
    <row r="1722" spans="1:6" x14ac:dyDescent="0.2">
      <c r="A1722" s="3">
        <v>1721</v>
      </c>
      <c r="B1722" s="4" t="s">
        <v>2389</v>
      </c>
      <c r="C1722" s="3" t="s">
        <v>4711</v>
      </c>
      <c r="D1722" s="3">
        <v>19.420000000000002</v>
      </c>
      <c r="E1722" s="3">
        <v>-3.24</v>
      </c>
      <c r="F1722" s="3">
        <v>-147.99</v>
      </c>
    </row>
    <row r="1723" spans="1:6" x14ac:dyDescent="0.2">
      <c r="A1723" s="3">
        <v>1722</v>
      </c>
      <c r="B1723" s="4" t="s">
        <v>2848</v>
      </c>
      <c r="C1723" s="3" t="s">
        <v>3968</v>
      </c>
      <c r="D1723" s="3">
        <v>10</v>
      </c>
      <c r="E1723" s="3">
        <v>-2.63</v>
      </c>
      <c r="F1723" s="3">
        <v>-148.12</v>
      </c>
    </row>
    <row r="1724" spans="1:6" x14ac:dyDescent="0.2">
      <c r="A1724" s="3">
        <v>1723</v>
      </c>
      <c r="B1724" s="4" t="s">
        <v>2404</v>
      </c>
      <c r="C1724" s="3" t="s">
        <v>3957</v>
      </c>
      <c r="D1724" s="3">
        <v>17.989999999999998</v>
      </c>
      <c r="E1724" s="3">
        <v>-1.42</v>
      </c>
      <c r="F1724" s="3">
        <v>-148.13</v>
      </c>
    </row>
    <row r="1725" spans="1:6" x14ac:dyDescent="0.2">
      <c r="A1725" s="3">
        <v>1724</v>
      </c>
      <c r="B1725" s="4" t="s">
        <v>816</v>
      </c>
      <c r="C1725" s="3" t="s">
        <v>5117</v>
      </c>
      <c r="D1725" s="3">
        <v>10.62</v>
      </c>
      <c r="E1725" s="3">
        <v>-2.2999999999999998</v>
      </c>
      <c r="F1725" s="3">
        <v>-148.35</v>
      </c>
    </row>
    <row r="1726" spans="1:6" x14ac:dyDescent="0.2">
      <c r="A1726" s="3">
        <v>1725</v>
      </c>
      <c r="B1726" s="4" t="s">
        <v>2379</v>
      </c>
      <c r="C1726" s="3" t="s">
        <v>4549</v>
      </c>
      <c r="D1726" s="3">
        <v>3.39</v>
      </c>
      <c r="E1726" s="3">
        <v>-1.17</v>
      </c>
      <c r="F1726" s="3">
        <v>-148.47999999999999</v>
      </c>
    </row>
    <row r="1727" spans="1:6" x14ac:dyDescent="0.2">
      <c r="A1727" s="3">
        <v>1726</v>
      </c>
      <c r="B1727" s="4" t="s">
        <v>2376</v>
      </c>
      <c r="C1727" s="3" t="s">
        <v>4137</v>
      </c>
      <c r="D1727" s="3">
        <v>3.68</v>
      </c>
      <c r="E1727" s="3">
        <v>-2.65</v>
      </c>
      <c r="F1727" s="3">
        <v>-148.75</v>
      </c>
    </row>
    <row r="1728" spans="1:6" x14ac:dyDescent="0.2">
      <c r="A1728" s="3">
        <v>1727</v>
      </c>
      <c r="B1728" s="4" t="s">
        <v>5158</v>
      </c>
      <c r="C1728" s="3" t="s">
        <v>5159</v>
      </c>
      <c r="D1728" s="3">
        <v>6.32</v>
      </c>
      <c r="E1728" s="3">
        <v>-1.1000000000000001</v>
      </c>
      <c r="F1728" s="3">
        <v>-148.80000000000001</v>
      </c>
    </row>
    <row r="1729" spans="1:6" x14ac:dyDescent="0.2">
      <c r="A1729" s="3">
        <v>1728</v>
      </c>
      <c r="B1729" s="4" t="s">
        <v>6414</v>
      </c>
      <c r="C1729" s="3" t="s">
        <v>6415</v>
      </c>
      <c r="D1729" s="3">
        <v>1.47</v>
      </c>
      <c r="E1729" s="3">
        <v>-3.29</v>
      </c>
      <c r="F1729" s="3">
        <v>-149.11000000000001</v>
      </c>
    </row>
    <row r="1730" spans="1:6" x14ac:dyDescent="0.2">
      <c r="A1730" s="3">
        <v>1729</v>
      </c>
      <c r="B1730" s="4" t="s">
        <v>319</v>
      </c>
      <c r="C1730" s="3" t="s">
        <v>6287</v>
      </c>
      <c r="D1730" s="3">
        <v>12.4</v>
      </c>
      <c r="E1730" s="3">
        <v>-1.35</v>
      </c>
      <c r="F1730" s="3">
        <v>-149.19999999999999</v>
      </c>
    </row>
    <row r="1731" spans="1:6" x14ac:dyDescent="0.2">
      <c r="A1731" s="3">
        <v>1730</v>
      </c>
      <c r="B1731" s="4" t="s">
        <v>1392</v>
      </c>
      <c r="C1731" s="3" t="s">
        <v>4126</v>
      </c>
      <c r="D1731" s="3">
        <v>28.08</v>
      </c>
      <c r="E1731" s="3">
        <v>-1.23</v>
      </c>
      <c r="F1731" s="3">
        <v>-149.21</v>
      </c>
    </row>
    <row r="1732" spans="1:6" x14ac:dyDescent="0.2">
      <c r="A1732" s="3">
        <v>1731</v>
      </c>
      <c r="B1732" s="4" t="s">
        <v>978</v>
      </c>
      <c r="C1732" s="3" t="s">
        <v>6408</v>
      </c>
      <c r="D1732" s="3">
        <v>10.42</v>
      </c>
      <c r="E1732" s="3">
        <v>-2.4300000000000002</v>
      </c>
      <c r="F1732" s="3">
        <v>-149.91</v>
      </c>
    </row>
    <row r="1733" spans="1:6" x14ac:dyDescent="0.2">
      <c r="A1733" s="3">
        <v>1732</v>
      </c>
      <c r="B1733" s="4" t="s">
        <v>1997</v>
      </c>
      <c r="C1733" s="3" t="s">
        <v>5704</v>
      </c>
      <c r="D1733" s="3">
        <v>5.0999999999999996</v>
      </c>
      <c r="E1733" s="3">
        <v>-2.4900000000000002</v>
      </c>
      <c r="F1733" s="3">
        <v>-149.91999999999999</v>
      </c>
    </row>
    <row r="1734" spans="1:6" x14ac:dyDescent="0.2">
      <c r="A1734" s="3">
        <v>1733</v>
      </c>
      <c r="B1734" s="4" t="s">
        <v>151</v>
      </c>
      <c r="C1734" s="3" t="s">
        <v>7612</v>
      </c>
      <c r="D1734" s="3">
        <v>3.53</v>
      </c>
      <c r="E1734" s="3">
        <v>-1.67</v>
      </c>
      <c r="F1734" s="3">
        <v>-149.99</v>
      </c>
    </row>
    <row r="1735" spans="1:6" x14ac:dyDescent="0.2">
      <c r="A1735" s="3">
        <v>1734</v>
      </c>
      <c r="B1735" s="4" t="s">
        <v>3247</v>
      </c>
      <c r="C1735" s="3" t="s">
        <v>5714</v>
      </c>
      <c r="D1735" s="3">
        <v>16.36</v>
      </c>
      <c r="E1735" s="3">
        <v>-4.22</v>
      </c>
      <c r="F1735" s="3">
        <v>-150.09</v>
      </c>
    </row>
    <row r="1736" spans="1:6" x14ac:dyDescent="0.2">
      <c r="A1736" s="3">
        <v>1735</v>
      </c>
      <c r="B1736" s="4" t="s">
        <v>2856</v>
      </c>
      <c r="C1736" s="3" t="s">
        <v>6930</v>
      </c>
      <c r="D1736" s="3">
        <v>8.6300000000000008</v>
      </c>
      <c r="E1736" s="3">
        <v>-1.37</v>
      </c>
      <c r="F1736" s="3">
        <v>-150.43</v>
      </c>
    </row>
    <row r="1737" spans="1:6" x14ac:dyDescent="0.2">
      <c r="A1737" s="3">
        <v>1736</v>
      </c>
      <c r="B1737" s="4" t="s">
        <v>776</v>
      </c>
      <c r="C1737" s="3" t="s">
        <v>5790</v>
      </c>
      <c r="D1737" s="3">
        <v>10.08</v>
      </c>
      <c r="E1737" s="3">
        <v>-4.55</v>
      </c>
      <c r="F1737" s="3">
        <v>-150.74</v>
      </c>
    </row>
    <row r="1738" spans="1:6" x14ac:dyDescent="0.2">
      <c r="A1738" s="3">
        <v>1737</v>
      </c>
      <c r="B1738" s="4" t="s">
        <v>3267</v>
      </c>
      <c r="C1738" s="3" t="s">
        <v>5835</v>
      </c>
      <c r="D1738" s="3">
        <v>5.92</v>
      </c>
      <c r="E1738" s="3">
        <v>-1.66</v>
      </c>
      <c r="F1738" s="3">
        <v>-150.9</v>
      </c>
    </row>
    <row r="1739" spans="1:6" x14ac:dyDescent="0.2">
      <c r="A1739" s="3">
        <v>1738</v>
      </c>
      <c r="B1739" s="4" t="s">
        <v>91</v>
      </c>
      <c r="C1739" s="3" t="s">
        <v>7171</v>
      </c>
      <c r="D1739" s="3">
        <v>9.5299999999999994</v>
      </c>
      <c r="E1739" s="3">
        <v>-1.75</v>
      </c>
      <c r="F1739" s="3">
        <v>-151.36000000000001</v>
      </c>
    </row>
    <row r="1740" spans="1:6" x14ac:dyDescent="0.2">
      <c r="A1740" s="3">
        <v>1739</v>
      </c>
      <c r="B1740" s="4" t="s">
        <v>588</v>
      </c>
      <c r="C1740" s="3" t="s">
        <v>6168</v>
      </c>
      <c r="D1740" s="3">
        <v>5.92</v>
      </c>
      <c r="E1740" s="3">
        <v>-0.34</v>
      </c>
      <c r="F1740" s="3">
        <v>-151.69</v>
      </c>
    </row>
    <row r="1741" spans="1:6" x14ac:dyDescent="0.2">
      <c r="A1741" s="3">
        <v>1740</v>
      </c>
      <c r="B1741" s="4" t="s">
        <v>3368</v>
      </c>
      <c r="C1741" s="3" t="s">
        <v>5713</v>
      </c>
      <c r="D1741" s="3">
        <v>4.3899999999999997</v>
      </c>
      <c r="E1741" s="3">
        <v>-2.44</v>
      </c>
      <c r="F1741" s="3">
        <v>-151.84</v>
      </c>
    </row>
    <row r="1742" spans="1:6" x14ac:dyDescent="0.2">
      <c r="A1742" s="3">
        <v>1741</v>
      </c>
      <c r="B1742" s="4" t="s">
        <v>1140</v>
      </c>
      <c r="C1742" s="3" t="s">
        <v>5380</v>
      </c>
      <c r="D1742" s="3">
        <v>8.94</v>
      </c>
      <c r="E1742" s="3">
        <v>-3.35</v>
      </c>
      <c r="F1742" s="3">
        <v>-152.28</v>
      </c>
    </row>
    <row r="1743" spans="1:6" x14ac:dyDescent="0.2">
      <c r="A1743" s="3">
        <v>1742</v>
      </c>
      <c r="B1743" s="4" t="s">
        <v>3168</v>
      </c>
      <c r="C1743" s="3" t="s">
        <v>6014</v>
      </c>
      <c r="D1743" s="3">
        <v>4.1500000000000004</v>
      </c>
      <c r="E1743" s="3">
        <v>-3.04</v>
      </c>
      <c r="F1743" s="3">
        <v>-152.38</v>
      </c>
    </row>
    <row r="1744" spans="1:6" x14ac:dyDescent="0.2">
      <c r="A1744" s="3">
        <v>1743</v>
      </c>
      <c r="B1744" s="4" t="s">
        <v>4267</v>
      </c>
      <c r="C1744" s="3" t="s">
        <v>4268</v>
      </c>
      <c r="D1744" s="3">
        <v>1.63</v>
      </c>
      <c r="E1744" s="3">
        <v>-2.4</v>
      </c>
      <c r="F1744" s="3">
        <v>-153.02000000000001</v>
      </c>
    </row>
    <row r="1745" spans="1:6" x14ac:dyDescent="0.2">
      <c r="A1745" s="3">
        <v>1744</v>
      </c>
      <c r="B1745" s="4" t="s">
        <v>1281</v>
      </c>
      <c r="C1745" s="3" t="s">
        <v>5896</v>
      </c>
      <c r="D1745" s="3">
        <v>12.01</v>
      </c>
      <c r="E1745" s="3">
        <v>-2.75</v>
      </c>
      <c r="F1745" s="3">
        <v>-153.08000000000001</v>
      </c>
    </row>
    <row r="1746" spans="1:6" x14ac:dyDescent="0.2">
      <c r="A1746" s="3">
        <v>1745</v>
      </c>
      <c r="B1746" s="4" t="s">
        <v>1149</v>
      </c>
      <c r="C1746" s="3" t="s">
        <v>3852</v>
      </c>
      <c r="D1746" s="3">
        <v>7.98</v>
      </c>
      <c r="E1746" s="3">
        <v>-4.32</v>
      </c>
      <c r="F1746" s="3">
        <v>-153.61000000000001</v>
      </c>
    </row>
    <row r="1747" spans="1:6" x14ac:dyDescent="0.2">
      <c r="A1747" s="3">
        <v>1746</v>
      </c>
      <c r="B1747" s="4" t="s">
        <v>624</v>
      </c>
      <c r="C1747" s="3" t="s">
        <v>3919</v>
      </c>
      <c r="D1747" s="3">
        <v>5.82</v>
      </c>
      <c r="E1747" s="3">
        <v>-2.5099999999999998</v>
      </c>
      <c r="F1747" s="3">
        <v>-153.87</v>
      </c>
    </row>
    <row r="1748" spans="1:6" x14ac:dyDescent="0.2">
      <c r="A1748" s="3">
        <v>1747</v>
      </c>
      <c r="B1748" s="4" t="s">
        <v>5911</v>
      </c>
      <c r="C1748" s="3" t="s">
        <v>5912</v>
      </c>
      <c r="D1748" s="3">
        <v>3.19</v>
      </c>
      <c r="E1748" s="3">
        <v>-3.33</v>
      </c>
      <c r="F1748" s="3">
        <v>-153.91</v>
      </c>
    </row>
    <row r="1749" spans="1:6" x14ac:dyDescent="0.2">
      <c r="A1749" s="3">
        <v>1748</v>
      </c>
      <c r="B1749" s="4" t="s">
        <v>3285</v>
      </c>
      <c r="C1749" s="3" t="s">
        <v>6333</v>
      </c>
      <c r="D1749" s="3">
        <v>4.5199999999999996</v>
      </c>
      <c r="E1749" s="3">
        <v>-4.03</v>
      </c>
      <c r="F1749" s="3">
        <v>-154.12</v>
      </c>
    </row>
    <row r="1750" spans="1:6" x14ac:dyDescent="0.2">
      <c r="A1750" s="3">
        <v>1749</v>
      </c>
      <c r="B1750" s="4" t="s">
        <v>2396</v>
      </c>
      <c r="C1750" s="3" t="s">
        <v>4016</v>
      </c>
      <c r="D1750" s="3">
        <v>8.7100000000000009</v>
      </c>
      <c r="E1750" s="3">
        <v>-3.86</v>
      </c>
      <c r="F1750" s="3">
        <v>-154.47999999999999</v>
      </c>
    </row>
    <row r="1751" spans="1:6" x14ac:dyDescent="0.2">
      <c r="A1751" s="3">
        <v>1750</v>
      </c>
      <c r="B1751" s="4" t="s">
        <v>2401</v>
      </c>
      <c r="C1751" s="3" t="s">
        <v>6309</v>
      </c>
      <c r="D1751" s="3">
        <v>17.98</v>
      </c>
      <c r="E1751" s="3">
        <v>-4.21</v>
      </c>
      <c r="F1751" s="3">
        <v>-154.74</v>
      </c>
    </row>
    <row r="1752" spans="1:6" x14ac:dyDescent="0.2">
      <c r="A1752" s="3">
        <v>1751</v>
      </c>
      <c r="B1752" s="4" t="s">
        <v>3366</v>
      </c>
      <c r="C1752" s="3" t="s">
        <v>6843</v>
      </c>
      <c r="D1752" s="3">
        <v>3.95</v>
      </c>
      <c r="E1752" s="3">
        <v>-2.71</v>
      </c>
      <c r="F1752" s="3">
        <v>-154.75</v>
      </c>
    </row>
    <row r="1753" spans="1:6" x14ac:dyDescent="0.2">
      <c r="A1753" s="3">
        <v>1752</v>
      </c>
      <c r="B1753" s="4" t="s">
        <v>1535</v>
      </c>
      <c r="C1753" s="3" t="s">
        <v>5951</v>
      </c>
      <c r="D1753" s="3">
        <v>5.19</v>
      </c>
      <c r="E1753" s="3">
        <v>-2.08</v>
      </c>
      <c r="F1753" s="3">
        <v>-154.93</v>
      </c>
    </row>
    <row r="1754" spans="1:6" x14ac:dyDescent="0.2">
      <c r="A1754" s="3">
        <v>1753</v>
      </c>
      <c r="B1754" s="4" t="s">
        <v>3034</v>
      </c>
      <c r="C1754" s="3" t="s">
        <v>4954</v>
      </c>
      <c r="D1754" s="3">
        <v>33.51</v>
      </c>
      <c r="E1754" s="3">
        <v>-3.37</v>
      </c>
      <c r="F1754" s="3">
        <v>-155.02000000000001</v>
      </c>
    </row>
    <row r="1755" spans="1:6" x14ac:dyDescent="0.2">
      <c r="A1755" s="3">
        <v>1754</v>
      </c>
      <c r="B1755" s="4" t="s">
        <v>1836</v>
      </c>
      <c r="C1755" s="3" t="s">
        <v>5591</v>
      </c>
      <c r="D1755" s="3">
        <v>17.91</v>
      </c>
      <c r="E1755" s="3">
        <v>-2.4500000000000002</v>
      </c>
      <c r="F1755" s="3">
        <v>-156.47999999999999</v>
      </c>
    </row>
    <row r="1756" spans="1:6" x14ac:dyDescent="0.2">
      <c r="A1756" s="3">
        <v>1755</v>
      </c>
      <c r="B1756" s="4" t="s">
        <v>1793</v>
      </c>
      <c r="C1756" s="3" t="s">
        <v>5461</v>
      </c>
      <c r="D1756" s="3">
        <v>11.35</v>
      </c>
      <c r="E1756" s="3">
        <v>-0.09</v>
      </c>
      <c r="F1756" s="3">
        <v>-156.82</v>
      </c>
    </row>
    <row r="1757" spans="1:6" x14ac:dyDescent="0.2">
      <c r="A1757" s="3">
        <v>1756</v>
      </c>
      <c r="B1757" s="4" t="s">
        <v>435</v>
      </c>
      <c r="C1757" s="3" t="s">
        <v>5389</v>
      </c>
      <c r="D1757" s="3">
        <v>14.47</v>
      </c>
      <c r="E1757" s="3">
        <v>-3.21</v>
      </c>
      <c r="F1757" s="3">
        <v>-156.84</v>
      </c>
    </row>
    <row r="1758" spans="1:6" x14ac:dyDescent="0.2">
      <c r="A1758" s="3">
        <v>1757</v>
      </c>
      <c r="B1758" s="4" t="s">
        <v>1757</v>
      </c>
      <c r="C1758" s="3" t="s">
        <v>6233</v>
      </c>
      <c r="D1758" s="3">
        <v>5.46</v>
      </c>
      <c r="E1758" s="3">
        <v>-2.67</v>
      </c>
      <c r="F1758" s="3">
        <v>-156.9</v>
      </c>
    </row>
    <row r="1759" spans="1:6" x14ac:dyDescent="0.2">
      <c r="A1759" s="3">
        <v>1758</v>
      </c>
      <c r="B1759" s="4" t="s">
        <v>1067</v>
      </c>
      <c r="C1759" s="3" t="s">
        <v>6072</v>
      </c>
      <c r="D1759" s="3">
        <v>12.03</v>
      </c>
      <c r="E1759" s="3">
        <v>-3.68</v>
      </c>
      <c r="F1759" s="3">
        <v>-156.9</v>
      </c>
    </row>
    <row r="1760" spans="1:6" x14ac:dyDescent="0.2">
      <c r="A1760" s="3">
        <v>1759</v>
      </c>
      <c r="B1760" s="4" t="s">
        <v>612</v>
      </c>
      <c r="C1760" s="3" t="s">
        <v>4601</v>
      </c>
      <c r="D1760" s="3">
        <v>27.55</v>
      </c>
      <c r="E1760" s="3">
        <v>-2.99</v>
      </c>
      <c r="F1760" s="3">
        <v>-157.57</v>
      </c>
    </row>
    <row r="1761" spans="1:6" x14ac:dyDescent="0.2">
      <c r="A1761" s="3">
        <v>1760</v>
      </c>
      <c r="B1761" s="4" t="s">
        <v>646</v>
      </c>
      <c r="C1761" s="3" t="s">
        <v>6405</v>
      </c>
      <c r="D1761" s="3">
        <v>5.0999999999999996</v>
      </c>
      <c r="E1761" s="3">
        <v>0.2</v>
      </c>
      <c r="F1761" s="3">
        <v>-157.69</v>
      </c>
    </row>
    <row r="1762" spans="1:6" x14ac:dyDescent="0.2">
      <c r="A1762" s="3">
        <v>1761</v>
      </c>
      <c r="B1762" s="4" t="s">
        <v>1502</v>
      </c>
      <c r="C1762" s="3" t="s">
        <v>6183</v>
      </c>
      <c r="D1762" s="3">
        <v>12.69</v>
      </c>
      <c r="E1762" s="3">
        <v>-3.2</v>
      </c>
      <c r="F1762" s="3">
        <v>-157.74</v>
      </c>
    </row>
    <row r="1763" spans="1:6" x14ac:dyDescent="0.2">
      <c r="A1763" s="3">
        <v>1762</v>
      </c>
      <c r="B1763" s="4" t="s">
        <v>334</v>
      </c>
      <c r="C1763" s="3" t="s">
        <v>6209</v>
      </c>
      <c r="D1763" s="3">
        <v>3.29</v>
      </c>
      <c r="E1763" s="3">
        <v>-2.08</v>
      </c>
      <c r="F1763" s="3">
        <v>-158.04</v>
      </c>
    </row>
    <row r="1764" spans="1:6" x14ac:dyDescent="0.2">
      <c r="A1764" s="3">
        <v>1763</v>
      </c>
      <c r="B1764" s="4" t="s">
        <v>2096</v>
      </c>
      <c r="C1764" s="3" t="s">
        <v>5574</v>
      </c>
      <c r="D1764" s="3">
        <v>5.64</v>
      </c>
      <c r="E1764" s="3">
        <v>-1.91</v>
      </c>
      <c r="F1764" s="3">
        <v>-158.30000000000001</v>
      </c>
    </row>
    <row r="1765" spans="1:6" x14ac:dyDescent="0.2">
      <c r="A1765" s="3">
        <v>1764</v>
      </c>
      <c r="B1765" s="4" t="s">
        <v>1717</v>
      </c>
      <c r="C1765" s="3" t="s">
        <v>5687</v>
      </c>
      <c r="D1765" s="3">
        <v>2.2999999999999998</v>
      </c>
      <c r="E1765" s="3">
        <v>-1.29</v>
      </c>
      <c r="F1765" s="3">
        <v>-158.43</v>
      </c>
    </row>
    <row r="1766" spans="1:6" x14ac:dyDescent="0.2">
      <c r="A1766" s="3">
        <v>1765</v>
      </c>
      <c r="B1766" s="4" t="s">
        <v>1420</v>
      </c>
      <c r="C1766" s="3" t="s">
        <v>5051</v>
      </c>
      <c r="D1766" s="3">
        <v>5.19</v>
      </c>
      <c r="E1766" s="3">
        <v>-0.95</v>
      </c>
      <c r="F1766" s="3">
        <v>-158.44999999999999</v>
      </c>
    </row>
    <row r="1767" spans="1:6" x14ac:dyDescent="0.2">
      <c r="A1767" s="3">
        <v>1766</v>
      </c>
      <c r="B1767" s="4" t="s">
        <v>2336</v>
      </c>
      <c r="C1767" s="3" t="s">
        <v>6934</v>
      </c>
      <c r="D1767" s="3">
        <v>4.09</v>
      </c>
      <c r="E1767" s="3">
        <v>-3.76</v>
      </c>
      <c r="F1767" s="3">
        <v>-158.88999999999999</v>
      </c>
    </row>
    <row r="1768" spans="1:6" x14ac:dyDescent="0.2">
      <c r="A1768" s="3">
        <v>1767</v>
      </c>
      <c r="B1768" s="4" t="s">
        <v>2934</v>
      </c>
      <c r="C1768" s="3" t="s">
        <v>6067</v>
      </c>
      <c r="D1768" s="3">
        <v>6</v>
      </c>
      <c r="E1768" s="3">
        <v>-4</v>
      </c>
      <c r="F1768" s="3">
        <v>-159.03</v>
      </c>
    </row>
    <row r="1769" spans="1:6" x14ac:dyDescent="0.2">
      <c r="A1769" s="3">
        <v>1768</v>
      </c>
      <c r="B1769" s="4" t="s">
        <v>1937</v>
      </c>
      <c r="C1769" s="3" t="s">
        <v>5328</v>
      </c>
      <c r="D1769" s="3">
        <v>22.37</v>
      </c>
      <c r="E1769" s="3">
        <v>-2.06</v>
      </c>
      <c r="F1769" s="3">
        <v>-159.32</v>
      </c>
    </row>
    <row r="1770" spans="1:6" x14ac:dyDescent="0.2">
      <c r="A1770" s="3">
        <v>1769</v>
      </c>
      <c r="B1770" s="4" t="s">
        <v>1768</v>
      </c>
      <c r="C1770" s="3" t="s">
        <v>6606</v>
      </c>
      <c r="D1770" s="3">
        <v>7.24</v>
      </c>
      <c r="E1770" s="3">
        <v>1.69</v>
      </c>
      <c r="F1770" s="3">
        <v>-159.38</v>
      </c>
    </row>
    <row r="1771" spans="1:6" x14ac:dyDescent="0.2">
      <c r="A1771" s="3">
        <v>1770</v>
      </c>
      <c r="B1771" s="4" t="s">
        <v>3403</v>
      </c>
      <c r="C1771" s="3" t="s">
        <v>6661</v>
      </c>
      <c r="D1771" s="3">
        <v>6.06</v>
      </c>
      <c r="E1771" s="3">
        <v>-3.04</v>
      </c>
      <c r="F1771" s="3">
        <v>-159.88999999999999</v>
      </c>
    </row>
    <row r="1772" spans="1:6" x14ac:dyDescent="0.2">
      <c r="A1772" s="3">
        <v>1771</v>
      </c>
      <c r="B1772" s="4" t="s">
        <v>3293</v>
      </c>
      <c r="C1772" s="3" t="s">
        <v>5539</v>
      </c>
      <c r="D1772" s="3">
        <v>19.29</v>
      </c>
      <c r="E1772" s="3">
        <v>-1.18</v>
      </c>
      <c r="F1772" s="3">
        <v>-160.22999999999999</v>
      </c>
    </row>
    <row r="1773" spans="1:6" x14ac:dyDescent="0.2">
      <c r="A1773" s="3">
        <v>1772</v>
      </c>
      <c r="B1773" s="4" t="s">
        <v>1358</v>
      </c>
      <c r="C1773" s="3" t="s">
        <v>4106</v>
      </c>
      <c r="D1773" s="3">
        <v>4.5</v>
      </c>
      <c r="E1773" s="3">
        <v>-0.44</v>
      </c>
      <c r="F1773" s="3">
        <v>-160.86000000000001</v>
      </c>
    </row>
    <row r="1774" spans="1:6" x14ac:dyDescent="0.2">
      <c r="A1774" s="3">
        <v>1773</v>
      </c>
      <c r="B1774" s="4" t="s">
        <v>819</v>
      </c>
      <c r="C1774" s="3" t="s">
        <v>4764</v>
      </c>
      <c r="D1774" s="3">
        <v>21.85</v>
      </c>
      <c r="E1774" s="3">
        <v>-1.18</v>
      </c>
      <c r="F1774" s="3">
        <v>-160.94</v>
      </c>
    </row>
    <row r="1775" spans="1:6" x14ac:dyDescent="0.2">
      <c r="A1775" s="3">
        <v>1774</v>
      </c>
      <c r="B1775" s="4" t="s">
        <v>2737</v>
      </c>
      <c r="C1775" s="3" t="s">
        <v>5856</v>
      </c>
      <c r="D1775" s="3">
        <v>2.91</v>
      </c>
      <c r="E1775" s="3">
        <v>-1.69</v>
      </c>
      <c r="F1775" s="3">
        <v>-161.05000000000001</v>
      </c>
    </row>
    <row r="1776" spans="1:6" x14ac:dyDescent="0.2">
      <c r="A1776" s="3">
        <v>1775</v>
      </c>
      <c r="B1776" s="4" t="s">
        <v>1350</v>
      </c>
      <c r="C1776" s="3" t="s">
        <v>5626</v>
      </c>
      <c r="D1776" s="3">
        <v>15.96</v>
      </c>
      <c r="E1776" s="3">
        <v>-3.39</v>
      </c>
      <c r="F1776" s="3">
        <v>-161.21</v>
      </c>
    </row>
    <row r="1777" spans="1:6" x14ac:dyDescent="0.2">
      <c r="A1777" s="3">
        <v>1776</v>
      </c>
      <c r="B1777" s="4" t="s">
        <v>585</v>
      </c>
      <c r="C1777" s="3" t="s">
        <v>5419</v>
      </c>
      <c r="D1777" s="3">
        <v>9.83</v>
      </c>
      <c r="E1777" s="3">
        <v>-1.99</v>
      </c>
      <c r="F1777" s="3">
        <v>-161.27000000000001</v>
      </c>
    </row>
    <row r="1778" spans="1:6" x14ac:dyDescent="0.2">
      <c r="A1778" s="3">
        <v>1777</v>
      </c>
      <c r="B1778" s="4" t="s">
        <v>1084</v>
      </c>
      <c r="C1778" s="3" t="s">
        <v>5715</v>
      </c>
      <c r="D1778" s="3">
        <v>12.16</v>
      </c>
      <c r="E1778" s="3">
        <v>-2.72</v>
      </c>
      <c r="F1778" s="3">
        <v>-161.68</v>
      </c>
    </row>
    <row r="1779" spans="1:6" x14ac:dyDescent="0.2">
      <c r="A1779" s="3">
        <v>1778</v>
      </c>
      <c r="B1779" s="4" t="s">
        <v>802</v>
      </c>
      <c r="C1779" s="3" t="s">
        <v>4564</v>
      </c>
      <c r="D1779" s="3">
        <v>9.65</v>
      </c>
      <c r="E1779" s="3">
        <v>-3.02</v>
      </c>
      <c r="F1779" s="3">
        <v>-161.80000000000001</v>
      </c>
    </row>
    <row r="1780" spans="1:6" x14ac:dyDescent="0.2">
      <c r="A1780" s="3">
        <v>1779</v>
      </c>
      <c r="B1780" s="4" t="s">
        <v>1428</v>
      </c>
      <c r="C1780" s="3" t="s">
        <v>5523</v>
      </c>
      <c r="D1780" s="3">
        <v>11.29</v>
      </c>
      <c r="E1780" s="3">
        <v>-3.42</v>
      </c>
      <c r="F1780" s="3">
        <v>-161.9</v>
      </c>
    </row>
    <row r="1781" spans="1:6" x14ac:dyDescent="0.2">
      <c r="A1781" s="3">
        <v>1780</v>
      </c>
      <c r="B1781" s="4" t="s">
        <v>1288</v>
      </c>
      <c r="C1781" s="3" t="s">
        <v>4209</v>
      </c>
      <c r="D1781" s="3">
        <v>9.8699999999999992</v>
      </c>
      <c r="E1781" s="3">
        <v>-3.24</v>
      </c>
      <c r="F1781" s="3">
        <v>-162.13999999999999</v>
      </c>
    </row>
    <row r="1782" spans="1:6" x14ac:dyDescent="0.2">
      <c r="A1782" s="3">
        <v>1781</v>
      </c>
      <c r="B1782" s="4" t="s">
        <v>561</v>
      </c>
      <c r="C1782" s="3" t="s">
        <v>7659</v>
      </c>
      <c r="D1782" s="3">
        <v>22.92</v>
      </c>
      <c r="E1782" s="3">
        <v>-0.22</v>
      </c>
      <c r="F1782" s="3">
        <v>-162.44</v>
      </c>
    </row>
    <row r="1783" spans="1:6" x14ac:dyDescent="0.2">
      <c r="A1783" s="3">
        <v>1782</v>
      </c>
      <c r="B1783" s="4" t="s">
        <v>2791</v>
      </c>
      <c r="C1783" s="3" t="s">
        <v>5651</v>
      </c>
      <c r="D1783" s="3">
        <v>4.83</v>
      </c>
      <c r="E1783" s="3">
        <v>-2.42</v>
      </c>
      <c r="F1783" s="3">
        <v>-162.66</v>
      </c>
    </row>
    <row r="1784" spans="1:6" x14ac:dyDescent="0.2">
      <c r="A1784" s="3">
        <v>1783</v>
      </c>
      <c r="B1784" s="4" t="s">
        <v>204</v>
      </c>
      <c r="C1784" s="3" t="s">
        <v>5934</v>
      </c>
      <c r="D1784" s="3">
        <v>10.95</v>
      </c>
      <c r="E1784" s="3">
        <v>-3.18</v>
      </c>
      <c r="F1784" s="3">
        <v>-162.81</v>
      </c>
    </row>
    <row r="1785" spans="1:6" x14ac:dyDescent="0.2">
      <c r="A1785" s="3">
        <v>1784</v>
      </c>
      <c r="B1785" s="4" t="s">
        <v>2816</v>
      </c>
      <c r="C1785" s="3" t="s">
        <v>6877</v>
      </c>
      <c r="D1785" s="3">
        <v>4.8899999999999997</v>
      </c>
      <c r="E1785" s="3">
        <v>-1.21</v>
      </c>
      <c r="F1785" s="3">
        <v>-163.05000000000001</v>
      </c>
    </row>
    <row r="1786" spans="1:6" x14ac:dyDescent="0.2">
      <c r="A1786" s="3">
        <v>1785</v>
      </c>
      <c r="B1786" s="4" t="s">
        <v>3216</v>
      </c>
      <c r="C1786" s="3" t="s">
        <v>7072</v>
      </c>
      <c r="D1786" s="3">
        <v>4.62</v>
      </c>
      <c r="E1786" s="3">
        <v>-0.43</v>
      </c>
      <c r="F1786" s="3">
        <v>-163.26</v>
      </c>
    </row>
    <row r="1787" spans="1:6" x14ac:dyDescent="0.2">
      <c r="A1787" s="3">
        <v>1786</v>
      </c>
      <c r="B1787" s="4" t="s">
        <v>1600</v>
      </c>
      <c r="C1787" s="3" t="s">
        <v>4213</v>
      </c>
      <c r="D1787" s="3">
        <v>8.2200000000000006</v>
      </c>
      <c r="E1787" s="3">
        <v>-0.84</v>
      </c>
      <c r="F1787" s="3">
        <v>-163.41999999999999</v>
      </c>
    </row>
    <row r="1788" spans="1:6" x14ac:dyDescent="0.2">
      <c r="A1788" s="3">
        <v>1787</v>
      </c>
      <c r="B1788" s="4" t="s">
        <v>1653</v>
      </c>
      <c r="C1788" s="3" t="s">
        <v>5913</v>
      </c>
      <c r="D1788" s="3">
        <v>4.0999999999999996</v>
      </c>
      <c r="E1788" s="3">
        <v>-2.38</v>
      </c>
      <c r="F1788" s="3">
        <v>-163.5</v>
      </c>
    </row>
    <row r="1789" spans="1:6" x14ac:dyDescent="0.2">
      <c r="A1789" s="3">
        <v>1788</v>
      </c>
      <c r="B1789" s="4" t="s">
        <v>2101</v>
      </c>
      <c r="C1789" s="3" t="s">
        <v>5869</v>
      </c>
      <c r="D1789" s="3">
        <v>12.18</v>
      </c>
      <c r="E1789" s="3">
        <v>-0.9</v>
      </c>
      <c r="F1789" s="3">
        <v>-163.89</v>
      </c>
    </row>
    <row r="1790" spans="1:6" x14ac:dyDescent="0.2">
      <c r="A1790" s="3">
        <v>1789</v>
      </c>
      <c r="B1790" s="4" t="s">
        <v>739</v>
      </c>
      <c r="C1790" s="3" t="s">
        <v>7638</v>
      </c>
      <c r="D1790" s="3">
        <v>2.98</v>
      </c>
      <c r="E1790" s="3">
        <v>-2.93</v>
      </c>
      <c r="F1790" s="3">
        <v>-164</v>
      </c>
    </row>
    <row r="1791" spans="1:6" x14ac:dyDescent="0.2">
      <c r="A1791" s="3">
        <v>1790</v>
      </c>
      <c r="B1791" s="4" t="s">
        <v>2170</v>
      </c>
      <c r="C1791" s="3" t="s">
        <v>5271</v>
      </c>
      <c r="D1791" s="3">
        <v>5.53</v>
      </c>
      <c r="E1791" s="3">
        <v>-2.12</v>
      </c>
      <c r="F1791" s="3">
        <v>-164.16</v>
      </c>
    </row>
    <row r="1792" spans="1:6" x14ac:dyDescent="0.2">
      <c r="A1792" s="3">
        <v>1791</v>
      </c>
      <c r="B1792" s="4" t="s">
        <v>233</v>
      </c>
      <c r="C1792" s="3" t="s">
        <v>5436</v>
      </c>
      <c r="D1792" s="3">
        <v>10.28</v>
      </c>
      <c r="E1792" s="3">
        <v>-1.06</v>
      </c>
      <c r="F1792" s="3">
        <v>-164.31</v>
      </c>
    </row>
    <row r="1793" spans="1:6" x14ac:dyDescent="0.2">
      <c r="A1793" s="3">
        <v>1792</v>
      </c>
      <c r="B1793" s="4" t="s">
        <v>272</v>
      </c>
      <c r="C1793" s="3" t="s">
        <v>6806</v>
      </c>
      <c r="D1793" s="3">
        <v>2.11</v>
      </c>
      <c r="E1793" s="3">
        <v>-3.21</v>
      </c>
      <c r="F1793" s="3">
        <v>-164.38</v>
      </c>
    </row>
    <row r="1794" spans="1:6" x14ac:dyDescent="0.2">
      <c r="A1794" s="3">
        <v>1793</v>
      </c>
      <c r="B1794" s="4" t="s">
        <v>1138</v>
      </c>
      <c r="C1794" s="3" t="s">
        <v>5828</v>
      </c>
      <c r="D1794" s="3">
        <v>10.31</v>
      </c>
      <c r="E1794" s="3">
        <v>-2</v>
      </c>
      <c r="F1794" s="3">
        <v>-165.11</v>
      </c>
    </row>
    <row r="1795" spans="1:6" x14ac:dyDescent="0.2">
      <c r="A1795" s="3">
        <v>1794</v>
      </c>
      <c r="B1795" s="4" t="s">
        <v>7</v>
      </c>
      <c r="C1795" s="3" t="s">
        <v>5786</v>
      </c>
      <c r="D1795" s="3">
        <v>3.59</v>
      </c>
      <c r="E1795" s="3">
        <v>-1.1000000000000001</v>
      </c>
      <c r="F1795" s="3">
        <v>-165.51</v>
      </c>
    </row>
    <row r="1796" spans="1:6" x14ac:dyDescent="0.2">
      <c r="A1796" s="3">
        <v>1795</v>
      </c>
      <c r="B1796" s="4" t="s">
        <v>2218</v>
      </c>
      <c r="C1796" s="3" t="s">
        <v>6475</v>
      </c>
      <c r="D1796" s="3">
        <v>11.9</v>
      </c>
      <c r="E1796" s="3">
        <v>1.1000000000000001</v>
      </c>
      <c r="F1796" s="3">
        <v>-165.56</v>
      </c>
    </row>
    <row r="1797" spans="1:6" x14ac:dyDescent="0.2">
      <c r="A1797" s="3">
        <v>1796</v>
      </c>
      <c r="B1797" s="4" t="s">
        <v>2095</v>
      </c>
      <c r="C1797" s="3" t="s">
        <v>5298</v>
      </c>
      <c r="D1797" s="3">
        <v>6.03</v>
      </c>
      <c r="E1797" s="3">
        <v>-0.99</v>
      </c>
      <c r="F1797" s="3">
        <v>-165.59</v>
      </c>
    </row>
    <row r="1798" spans="1:6" x14ac:dyDescent="0.2">
      <c r="A1798" s="3">
        <v>1797</v>
      </c>
      <c r="B1798" s="4" t="s">
        <v>2124</v>
      </c>
      <c r="C1798" s="3" t="s">
        <v>6337</v>
      </c>
      <c r="D1798" s="3">
        <v>12.17</v>
      </c>
      <c r="E1798" s="3">
        <v>-2.48</v>
      </c>
      <c r="F1798" s="3">
        <v>-165.65</v>
      </c>
    </row>
    <row r="1799" spans="1:6" x14ac:dyDescent="0.2">
      <c r="A1799" s="3">
        <v>1798</v>
      </c>
      <c r="B1799" s="4" t="s">
        <v>506</v>
      </c>
      <c r="C1799" s="3" t="s">
        <v>4971</v>
      </c>
      <c r="D1799" s="3">
        <v>7.06</v>
      </c>
      <c r="E1799" s="3">
        <v>-1.53</v>
      </c>
      <c r="F1799" s="3">
        <v>-165.98</v>
      </c>
    </row>
    <row r="1800" spans="1:6" x14ac:dyDescent="0.2">
      <c r="A1800" s="3">
        <v>1799</v>
      </c>
      <c r="B1800" s="4" t="s">
        <v>2718</v>
      </c>
      <c r="C1800" s="3" t="s">
        <v>4338</v>
      </c>
      <c r="D1800" s="3">
        <v>26.81</v>
      </c>
      <c r="E1800" s="3">
        <v>-3.14</v>
      </c>
      <c r="F1800" s="3">
        <v>-166.64</v>
      </c>
    </row>
    <row r="1801" spans="1:6" x14ac:dyDescent="0.2">
      <c r="A1801" s="3">
        <v>1800</v>
      </c>
      <c r="B1801" s="4" t="s">
        <v>2432</v>
      </c>
      <c r="C1801" s="3" t="s">
        <v>5397</v>
      </c>
      <c r="D1801" s="3">
        <v>14.79</v>
      </c>
      <c r="E1801" s="3">
        <v>-1.86</v>
      </c>
      <c r="F1801" s="3">
        <v>-166.76</v>
      </c>
    </row>
    <row r="1802" spans="1:6" x14ac:dyDescent="0.2">
      <c r="A1802" s="3">
        <v>1801</v>
      </c>
      <c r="B1802" s="4" t="s">
        <v>3928</v>
      </c>
      <c r="C1802" s="3" t="s">
        <v>3929</v>
      </c>
      <c r="D1802" s="3">
        <v>50.35</v>
      </c>
      <c r="E1802" s="3">
        <v>-1.22</v>
      </c>
      <c r="F1802" s="3">
        <v>-166.77</v>
      </c>
    </row>
    <row r="1803" spans="1:6" x14ac:dyDescent="0.2">
      <c r="A1803" s="3">
        <v>1802</v>
      </c>
      <c r="B1803" s="4" t="s">
        <v>1497</v>
      </c>
      <c r="C1803" s="3" t="s">
        <v>5655</v>
      </c>
      <c r="D1803" s="3">
        <v>7.19</v>
      </c>
      <c r="E1803" s="3">
        <v>-2.97</v>
      </c>
      <c r="F1803" s="3">
        <v>-166.78</v>
      </c>
    </row>
    <row r="1804" spans="1:6" x14ac:dyDescent="0.2">
      <c r="A1804" s="3">
        <v>1803</v>
      </c>
      <c r="B1804" s="4" t="s">
        <v>1801</v>
      </c>
      <c r="C1804" s="3" t="s">
        <v>4287</v>
      </c>
      <c r="D1804" s="3">
        <v>3.29</v>
      </c>
      <c r="E1804" s="3">
        <v>-1.2</v>
      </c>
      <c r="F1804" s="3">
        <v>-166.87</v>
      </c>
    </row>
    <row r="1805" spans="1:6" x14ac:dyDescent="0.2">
      <c r="A1805" s="3">
        <v>1804</v>
      </c>
      <c r="B1805" s="4" t="s">
        <v>1165</v>
      </c>
      <c r="C1805" s="3" t="s">
        <v>3935</v>
      </c>
      <c r="D1805" s="3">
        <v>11.95</v>
      </c>
      <c r="E1805" s="3">
        <v>-1.73</v>
      </c>
      <c r="F1805" s="3">
        <v>-166.94</v>
      </c>
    </row>
    <row r="1806" spans="1:6" x14ac:dyDescent="0.2">
      <c r="A1806" s="3">
        <v>1805</v>
      </c>
      <c r="B1806" s="4" t="s">
        <v>2527</v>
      </c>
      <c r="C1806" s="3" t="s">
        <v>5818</v>
      </c>
      <c r="D1806" s="3">
        <v>7.7</v>
      </c>
      <c r="E1806" s="3">
        <v>-2.9</v>
      </c>
      <c r="F1806" s="3">
        <v>-167.13</v>
      </c>
    </row>
    <row r="1807" spans="1:6" x14ac:dyDescent="0.2">
      <c r="A1807" s="3">
        <v>1806</v>
      </c>
      <c r="B1807" s="4" t="s">
        <v>1461</v>
      </c>
      <c r="C1807" s="3" t="s">
        <v>4211</v>
      </c>
      <c r="D1807" s="3">
        <v>4.08</v>
      </c>
      <c r="E1807" s="3">
        <v>-0.73</v>
      </c>
      <c r="F1807" s="3">
        <v>-167.13</v>
      </c>
    </row>
    <row r="1808" spans="1:6" x14ac:dyDescent="0.2">
      <c r="A1808" s="3">
        <v>1807</v>
      </c>
      <c r="B1808" s="4" t="s">
        <v>2646</v>
      </c>
      <c r="C1808" s="3" t="s">
        <v>5516</v>
      </c>
      <c r="D1808" s="3">
        <v>17.8</v>
      </c>
      <c r="E1808" s="3">
        <v>-2.2000000000000002</v>
      </c>
      <c r="F1808" s="3">
        <v>-167.67</v>
      </c>
    </row>
    <row r="1809" spans="1:6" x14ac:dyDescent="0.2">
      <c r="A1809" s="3">
        <v>1808</v>
      </c>
      <c r="B1809" s="4" t="s">
        <v>312</v>
      </c>
      <c r="C1809" s="3" t="s">
        <v>5709</v>
      </c>
      <c r="D1809" s="3">
        <v>4.63</v>
      </c>
      <c r="E1809" s="3">
        <v>-3.54</v>
      </c>
      <c r="F1809" s="3">
        <v>-167.73</v>
      </c>
    </row>
    <row r="1810" spans="1:6" x14ac:dyDescent="0.2">
      <c r="A1810" s="3">
        <v>1809</v>
      </c>
      <c r="B1810" s="4" t="s">
        <v>1118</v>
      </c>
      <c r="C1810" s="3" t="s">
        <v>6281</v>
      </c>
      <c r="D1810" s="3">
        <v>88.39</v>
      </c>
      <c r="E1810" s="3">
        <v>-2.72</v>
      </c>
      <c r="F1810" s="3">
        <v>-168.19</v>
      </c>
    </row>
    <row r="1811" spans="1:6" x14ac:dyDescent="0.2">
      <c r="A1811" s="3">
        <v>1810</v>
      </c>
      <c r="B1811" s="4" t="s">
        <v>6274</v>
      </c>
      <c r="C1811" s="3" t="s">
        <v>6275</v>
      </c>
      <c r="D1811" s="3">
        <v>2.69</v>
      </c>
      <c r="E1811" s="3">
        <v>-2.89</v>
      </c>
      <c r="F1811" s="3">
        <v>-168.23</v>
      </c>
    </row>
    <row r="1812" spans="1:6" x14ac:dyDescent="0.2">
      <c r="A1812" s="3">
        <v>1811</v>
      </c>
      <c r="B1812" s="4" t="s">
        <v>2928</v>
      </c>
      <c r="C1812" s="3" t="s">
        <v>6298</v>
      </c>
      <c r="D1812" s="3">
        <v>69.55</v>
      </c>
      <c r="E1812" s="3">
        <v>-7.08</v>
      </c>
      <c r="F1812" s="3">
        <v>-168.65</v>
      </c>
    </row>
    <row r="1813" spans="1:6" x14ac:dyDescent="0.2">
      <c r="A1813" s="3">
        <v>1812</v>
      </c>
      <c r="B1813" s="4" t="s">
        <v>3594</v>
      </c>
      <c r="C1813" s="3" t="s">
        <v>3589</v>
      </c>
      <c r="D1813" s="3">
        <v>8.23</v>
      </c>
      <c r="E1813" s="3">
        <v>-2.6</v>
      </c>
      <c r="F1813" s="3">
        <v>-168.88</v>
      </c>
    </row>
    <row r="1814" spans="1:6" x14ac:dyDescent="0.2">
      <c r="A1814" s="3">
        <v>1813</v>
      </c>
      <c r="B1814" s="4" t="s">
        <v>4643</v>
      </c>
      <c r="C1814" s="3" t="s">
        <v>4644</v>
      </c>
      <c r="D1814" s="3">
        <v>3.88</v>
      </c>
      <c r="E1814" s="3">
        <v>-0.77</v>
      </c>
      <c r="F1814" s="3">
        <v>-169.13</v>
      </c>
    </row>
    <row r="1815" spans="1:6" x14ac:dyDescent="0.2">
      <c r="A1815" s="3">
        <v>1814</v>
      </c>
      <c r="B1815" s="4" t="s">
        <v>882</v>
      </c>
      <c r="C1815" s="3" t="s">
        <v>3936</v>
      </c>
      <c r="D1815" s="3">
        <v>4.1100000000000003</v>
      </c>
      <c r="E1815" s="3">
        <v>-4.2</v>
      </c>
      <c r="F1815" s="3">
        <v>-169.9</v>
      </c>
    </row>
    <row r="1816" spans="1:6" x14ac:dyDescent="0.2">
      <c r="A1816" s="3">
        <v>1815</v>
      </c>
      <c r="B1816" s="4" t="s">
        <v>1152</v>
      </c>
      <c r="C1816" s="3" t="s">
        <v>4695</v>
      </c>
      <c r="D1816" s="3">
        <v>20.100000000000001</v>
      </c>
      <c r="E1816" s="3">
        <v>-1.71</v>
      </c>
      <c r="F1816" s="3">
        <v>-170.14</v>
      </c>
    </row>
    <row r="1817" spans="1:6" x14ac:dyDescent="0.2">
      <c r="A1817" s="3">
        <v>1816</v>
      </c>
      <c r="B1817" s="4" t="s">
        <v>1809</v>
      </c>
      <c r="C1817" s="3" t="s">
        <v>6307</v>
      </c>
      <c r="D1817" s="3">
        <v>4.82</v>
      </c>
      <c r="E1817" s="3">
        <v>-0.21</v>
      </c>
      <c r="F1817" s="3">
        <v>-170.43</v>
      </c>
    </row>
    <row r="1818" spans="1:6" x14ac:dyDescent="0.2">
      <c r="A1818" s="3">
        <v>1817</v>
      </c>
      <c r="B1818" s="4" t="s">
        <v>371</v>
      </c>
      <c r="C1818" s="3" t="s">
        <v>4568</v>
      </c>
      <c r="D1818" s="3">
        <v>3.44</v>
      </c>
      <c r="E1818" s="3">
        <v>0</v>
      </c>
      <c r="F1818" s="3">
        <v>-170.65</v>
      </c>
    </row>
    <row r="1819" spans="1:6" x14ac:dyDescent="0.2">
      <c r="A1819" s="3">
        <v>1818</v>
      </c>
      <c r="B1819" s="4" t="s">
        <v>637</v>
      </c>
      <c r="C1819" s="3" t="s">
        <v>4069</v>
      </c>
      <c r="D1819" s="3">
        <v>11.81</v>
      </c>
      <c r="E1819" s="3">
        <v>-2.72</v>
      </c>
      <c r="F1819" s="3">
        <v>-170.92</v>
      </c>
    </row>
    <row r="1820" spans="1:6" x14ac:dyDescent="0.2">
      <c r="A1820" s="3">
        <v>1819</v>
      </c>
      <c r="B1820" s="4" t="s">
        <v>240</v>
      </c>
      <c r="C1820" s="3" t="s">
        <v>6208</v>
      </c>
      <c r="D1820" s="3">
        <v>3.5</v>
      </c>
      <c r="E1820" s="3">
        <v>-2.5099999999999998</v>
      </c>
      <c r="F1820" s="3">
        <v>-170.95</v>
      </c>
    </row>
    <row r="1821" spans="1:6" x14ac:dyDescent="0.2">
      <c r="A1821" s="3">
        <v>1820</v>
      </c>
      <c r="B1821" s="4" t="s">
        <v>1612</v>
      </c>
      <c r="C1821" s="3" t="s">
        <v>5639</v>
      </c>
      <c r="D1821" s="3">
        <v>6.27</v>
      </c>
      <c r="E1821" s="3">
        <v>-1.72</v>
      </c>
      <c r="F1821" s="3">
        <v>-171.2</v>
      </c>
    </row>
    <row r="1822" spans="1:6" x14ac:dyDescent="0.2">
      <c r="A1822" s="3">
        <v>1821</v>
      </c>
      <c r="B1822" s="4" t="s">
        <v>1366</v>
      </c>
      <c r="C1822" s="3" t="s">
        <v>5025</v>
      </c>
      <c r="D1822" s="3">
        <v>10</v>
      </c>
      <c r="E1822" s="3">
        <v>-0.79</v>
      </c>
      <c r="F1822" s="3">
        <v>-171.43</v>
      </c>
    </row>
    <row r="1823" spans="1:6" x14ac:dyDescent="0.2">
      <c r="A1823" s="3">
        <v>1822</v>
      </c>
      <c r="B1823" s="4" t="s">
        <v>143</v>
      </c>
      <c r="C1823" s="3" t="s">
        <v>6481</v>
      </c>
      <c r="D1823" s="3">
        <v>21.75</v>
      </c>
      <c r="E1823" s="3">
        <v>-2.42</v>
      </c>
      <c r="F1823" s="3">
        <v>-172.14</v>
      </c>
    </row>
    <row r="1824" spans="1:6" x14ac:dyDescent="0.2">
      <c r="A1824" s="3">
        <v>1823</v>
      </c>
      <c r="B1824" s="4" t="s">
        <v>923</v>
      </c>
      <c r="C1824" s="3" t="s">
        <v>5423</v>
      </c>
      <c r="D1824" s="3">
        <v>4.96</v>
      </c>
      <c r="E1824" s="3">
        <v>-2.36</v>
      </c>
      <c r="F1824" s="3">
        <v>-173.39</v>
      </c>
    </row>
    <row r="1825" spans="1:6" x14ac:dyDescent="0.2">
      <c r="A1825" s="3">
        <v>1824</v>
      </c>
      <c r="B1825" s="4" t="s">
        <v>296</v>
      </c>
      <c r="C1825" s="3" t="s">
        <v>3460</v>
      </c>
      <c r="D1825" s="3">
        <v>20.8</v>
      </c>
      <c r="E1825" s="3">
        <v>-0.1</v>
      </c>
      <c r="F1825" s="3">
        <v>-173.55</v>
      </c>
    </row>
    <row r="1826" spans="1:6" x14ac:dyDescent="0.2">
      <c r="A1826" s="3">
        <v>1825</v>
      </c>
      <c r="B1826" s="4" t="s">
        <v>369</v>
      </c>
      <c r="C1826" s="3" t="s">
        <v>4199</v>
      </c>
      <c r="D1826" s="3">
        <v>5.14</v>
      </c>
      <c r="E1826" s="3">
        <v>-3.56</v>
      </c>
      <c r="F1826" s="3">
        <v>-173.58</v>
      </c>
    </row>
    <row r="1827" spans="1:6" x14ac:dyDescent="0.2">
      <c r="A1827" s="3">
        <v>1826</v>
      </c>
      <c r="B1827" s="4" t="s">
        <v>2398</v>
      </c>
      <c r="C1827" s="3" t="s">
        <v>5062</v>
      </c>
      <c r="D1827" s="3">
        <v>5.98</v>
      </c>
      <c r="E1827" s="3">
        <v>-1.81</v>
      </c>
      <c r="F1827" s="3">
        <v>-173.67</v>
      </c>
    </row>
    <row r="1828" spans="1:6" x14ac:dyDescent="0.2">
      <c r="A1828" s="3">
        <v>1827</v>
      </c>
      <c r="B1828" s="4" t="s">
        <v>596</v>
      </c>
      <c r="C1828" s="3" t="s">
        <v>7735</v>
      </c>
      <c r="D1828" s="3">
        <v>13.85</v>
      </c>
      <c r="E1828" s="3">
        <v>-0.56999999999999995</v>
      </c>
      <c r="F1828" s="3">
        <v>-174.23</v>
      </c>
    </row>
    <row r="1829" spans="1:6" x14ac:dyDescent="0.2">
      <c r="A1829" s="3">
        <v>1828</v>
      </c>
      <c r="B1829" s="4" t="s">
        <v>2139</v>
      </c>
      <c r="C1829" s="3" t="s">
        <v>5546</v>
      </c>
      <c r="D1829" s="3">
        <v>3.99</v>
      </c>
      <c r="E1829" s="3">
        <v>-2.44</v>
      </c>
      <c r="F1829" s="3">
        <v>-174.33</v>
      </c>
    </row>
    <row r="1830" spans="1:6" x14ac:dyDescent="0.2">
      <c r="A1830" s="3">
        <v>1829</v>
      </c>
      <c r="B1830" s="4" t="s">
        <v>2966</v>
      </c>
      <c r="C1830" s="3" t="s">
        <v>6977</v>
      </c>
      <c r="D1830" s="3">
        <v>3.28</v>
      </c>
      <c r="E1830" s="3">
        <v>-0.61</v>
      </c>
      <c r="F1830" s="3">
        <v>-174.73</v>
      </c>
    </row>
    <row r="1831" spans="1:6" x14ac:dyDescent="0.2">
      <c r="A1831" s="3">
        <v>1830</v>
      </c>
      <c r="B1831" s="4" t="s">
        <v>947</v>
      </c>
      <c r="C1831" s="3" t="s">
        <v>4859</v>
      </c>
      <c r="D1831" s="3">
        <v>4.16</v>
      </c>
      <c r="E1831" s="3">
        <v>-3.48</v>
      </c>
      <c r="F1831" s="3">
        <v>-174.98</v>
      </c>
    </row>
    <row r="1832" spans="1:6" x14ac:dyDescent="0.2">
      <c r="A1832" s="3">
        <v>1831</v>
      </c>
      <c r="B1832" s="4" t="s">
        <v>534</v>
      </c>
      <c r="C1832" s="3" t="s">
        <v>5961</v>
      </c>
      <c r="D1832" s="3">
        <v>7.35</v>
      </c>
      <c r="E1832" s="3">
        <v>-3.54</v>
      </c>
      <c r="F1832" s="3">
        <v>-175.01</v>
      </c>
    </row>
    <row r="1833" spans="1:6" x14ac:dyDescent="0.2">
      <c r="A1833" s="3">
        <v>1832</v>
      </c>
      <c r="B1833" s="4" t="s">
        <v>372</v>
      </c>
      <c r="C1833" s="3" t="s">
        <v>3939</v>
      </c>
      <c r="D1833" s="3">
        <v>3.6</v>
      </c>
      <c r="E1833" s="3">
        <v>-0.83</v>
      </c>
      <c r="F1833" s="3">
        <v>-175.43</v>
      </c>
    </row>
    <row r="1834" spans="1:6" x14ac:dyDescent="0.2">
      <c r="A1834" s="3">
        <v>1833</v>
      </c>
      <c r="B1834" s="4" t="s">
        <v>1844</v>
      </c>
      <c r="C1834" s="3" t="s">
        <v>4645</v>
      </c>
      <c r="D1834" s="3">
        <v>12.41</v>
      </c>
      <c r="E1834" s="3">
        <v>-0.16</v>
      </c>
      <c r="F1834" s="3">
        <v>-175.66</v>
      </c>
    </row>
    <row r="1835" spans="1:6" x14ac:dyDescent="0.2">
      <c r="A1835" s="3">
        <v>1834</v>
      </c>
      <c r="B1835" s="4" t="s">
        <v>1142</v>
      </c>
      <c r="C1835" s="3" t="s">
        <v>4540</v>
      </c>
      <c r="D1835" s="3">
        <v>5.91</v>
      </c>
      <c r="E1835" s="3">
        <v>-1.66</v>
      </c>
      <c r="F1835" s="3">
        <v>-175.79</v>
      </c>
    </row>
    <row r="1836" spans="1:6" x14ac:dyDescent="0.2">
      <c r="A1836" s="3">
        <v>1835</v>
      </c>
      <c r="B1836" s="4" t="s">
        <v>156</v>
      </c>
      <c r="C1836" s="3" t="s">
        <v>5211</v>
      </c>
      <c r="D1836" s="3">
        <v>3.76</v>
      </c>
      <c r="E1836" s="3">
        <v>-1.83</v>
      </c>
      <c r="F1836" s="3">
        <v>-175.85</v>
      </c>
    </row>
    <row r="1837" spans="1:6" x14ac:dyDescent="0.2">
      <c r="A1837" s="3">
        <v>1836</v>
      </c>
      <c r="B1837" s="4" t="s">
        <v>838</v>
      </c>
      <c r="C1837" s="3" t="s">
        <v>7103</v>
      </c>
      <c r="D1837" s="3">
        <v>8.8699999999999992</v>
      </c>
      <c r="E1837" s="3">
        <v>-3.8</v>
      </c>
      <c r="F1837" s="3">
        <v>-176.18</v>
      </c>
    </row>
    <row r="1838" spans="1:6" x14ac:dyDescent="0.2">
      <c r="A1838" s="3">
        <v>1837</v>
      </c>
      <c r="B1838" s="4" t="s">
        <v>1145</v>
      </c>
      <c r="C1838" s="3" t="s">
        <v>4460</v>
      </c>
      <c r="D1838" s="3">
        <v>5.87</v>
      </c>
      <c r="E1838" s="3">
        <v>-2.98</v>
      </c>
      <c r="F1838" s="3">
        <v>-176.23</v>
      </c>
    </row>
    <row r="1839" spans="1:6" x14ac:dyDescent="0.2">
      <c r="A1839" s="3">
        <v>1838</v>
      </c>
      <c r="B1839" s="4" t="s">
        <v>1504</v>
      </c>
      <c r="C1839" s="3" t="s">
        <v>4523</v>
      </c>
      <c r="D1839" s="3">
        <v>7.01</v>
      </c>
      <c r="E1839" s="3">
        <v>-1.96</v>
      </c>
      <c r="F1839" s="3">
        <v>-176.38</v>
      </c>
    </row>
    <row r="1840" spans="1:6" x14ac:dyDescent="0.2">
      <c r="A1840" s="3">
        <v>1839</v>
      </c>
      <c r="B1840" s="4" t="s">
        <v>2640</v>
      </c>
      <c r="C1840" s="3" t="s">
        <v>5812</v>
      </c>
      <c r="D1840" s="3">
        <v>5.84</v>
      </c>
      <c r="E1840" s="3">
        <v>-1.02</v>
      </c>
      <c r="F1840" s="3">
        <v>-176.44</v>
      </c>
    </row>
    <row r="1841" spans="1:6" x14ac:dyDescent="0.2">
      <c r="A1841" s="3">
        <v>1840</v>
      </c>
      <c r="B1841" s="4" t="s">
        <v>290</v>
      </c>
      <c r="C1841" s="3" t="s">
        <v>4239</v>
      </c>
      <c r="D1841" s="3">
        <v>8.08</v>
      </c>
      <c r="E1841" s="3">
        <v>-0.25</v>
      </c>
      <c r="F1841" s="3">
        <v>-176.68</v>
      </c>
    </row>
    <row r="1842" spans="1:6" x14ac:dyDescent="0.2">
      <c r="A1842" s="3">
        <v>1841</v>
      </c>
      <c r="B1842" s="4" t="s">
        <v>1093</v>
      </c>
      <c r="C1842" s="3" t="s">
        <v>4132</v>
      </c>
      <c r="D1842" s="3">
        <v>31.56</v>
      </c>
      <c r="E1842" s="3">
        <v>-2.89</v>
      </c>
      <c r="F1842" s="3">
        <v>-177</v>
      </c>
    </row>
    <row r="1843" spans="1:6" x14ac:dyDescent="0.2">
      <c r="A1843" s="3">
        <v>1842</v>
      </c>
      <c r="B1843" s="4" t="s">
        <v>2368</v>
      </c>
      <c r="C1843" s="3" t="s">
        <v>6306</v>
      </c>
      <c r="D1843" s="3">
        <v>127.36</v>
      </c>
      <c r="E1843" s="3">
        <v>-1.58</v>
      </c>
      <c r="F1843" s="3">
        <v>-177.13</v>
      </c>
    </row>
    <row r="1844" spans="1:6" x14ac:dyDescent="0.2">
      <c r="A1844" s="3">
        <v>1843</v>
      </c>
      <c r="B1844" s="4" t="s">
        <v>2061</v>
      </c>
      <c r="C1844" s="3" t="s">
        <v>4579</v>
      </c>
      <c r="D1844" s="3">
        <v>5.44</v>
      </c>
      <c r="E1844" s="3">
        <v>-1.45</v>
      </c>
      <c r="F1844" s="3">
        <v>-177.71</v>
      </c>
    </row>
    <row r="1845" spans="1:6" x14ac:dyDescent="0.2">
      <c r="A1845" s="3">
        <v>1844</v>
      </c>
      <c r="B1845" s="4" t="s">
        <v>344</v>
      </c>
      <c r="C1845" s="3" t="s">
        <v>4012</v>
      </c>
      <c r="D1845" s="3">
        <v>48.98</v>
      </c>
      <c r="E1845" s="3">
        <v>-2.2000000000000002</v>
      </c>
      <c r="F1845" s="3">
        <v>-177.88</v>
      </c>
    </row>
    <row r="1846" spans="1:6" x14ac:dyDescent="0.2">
      <c r="A1846" s="3">
        <v>1845</v>
      </c>
      <c r="B1846" s="4" t="s">
        <v>267</v>
      </c>
      <c r="C1846" s="3" t="s">
        <v>4832</v>
      </c>
      <c r="D1846" s="3">
        <v>16.64</v>
      </c>
      <c r="E1846" s="3">
        <v>-1.83</v>
      </c>
      <c r="F1846" s="3">
        <v>-178.01</v>
      </c>
    </row>
    <row r="1847" spans="1:6" x14ac:dyDescent="0.2">
      <c r="A1847" s="3">
        <v>1846</v>
      </c>
      <c r="B1847" s="4" t="s">
        <v>2531</v>
      </c>
      <c r="C1847" s="3" t="s">
        <v>5349</v>
      </c>
      <c r="D1847" s="3">
        <v>13.12</v>
      </c>
      <c r="E1847" s="3">
        <v>-0.83</v>
      </c>
      <c r="F1847" s="3">
        <v>-178.08</v>
      </c>
    </row>
    <row r="1848" spans="1:6" x14ac:dyDescent="0.2">
      <c r="A1848" s="3">
        <v>1847</v>
      </c>
      <c r="B1848" s="4" t="s">
        <v>38</v>
      </c>
      <c r="C1848" s="3" t="s">
        <v>3508</v>
      </c>
      <c r="D1848" s="3">
        <v>11.2</v>
      </c>
      <c r="E1848" s="3">
        <v>-3.03</v>
      </c>
      <c r="F1848" s="3">
        <v>-178.13</v>
      </c>
    </row>
    <row r="1849" spans="1:6" x14ac:dyDescent="0.2">
      <c r="A1849" s="3">
        <v>1848</v>
      </c>
      <c r="B1849" s="4" t="s">
        <v>7365</v>
      </c>
      <c r="C1849" s="3" t="s">
        <v>7366</v>
      </c>
      <c r="D1849" s="3">
        <v>9.94</v>
      </c>
      <c r="E1849" s="3">
        <v>-4.1500000000000004</v>
      </c>
      <c r="F1849" s="3">
        <v>-178.22</v>
      </c>
    </row>
    <row r="1850" spans="1:6" x14ac:dyDescent="0.2">
      <c r="A1850" s="3">
        <v>1849</v>
      </c>
      <c r="B1850" s="4" t="s">
        <v>672</v>
      </c>
      <c r="C1850" s="3" t="s">
        <v>6189</v>
      </c>
      <c r="D1850" s="3">
        <v>60.85</v>
      </c>
      <c r="E1850" s="3">
        <v>-0.34</v>
      </c>
      <c r="F1850" s="3">
        <v>-178.28</v>
      </c>
    </row>
    <row r="1851" spans="1:6" x14ac:dyDescent="0.2">
      <c r="A1851" s="3">
        <v>1850</v>
      </c>
      <c r="B1851" s="4" t="s">
        <v>2667</v>
      </c>
      <c r="C1851" s="3" t="s">
        <v>4897</v>
      </c>
      <c r="D1851" s="3">
        <v>4.93</v>
      </c>
      <c r="E1851" s="3">
        <v>-2.38</v>
      </c>
      <c r="F1851" s="3">
        <v>-178.36</v>
      </c>
    </row>
    <row r="1852" spans="1:6" x14ac:dyDescent="0.2">
      <c r="A1852" s="3">
        <v>1851</v>
      </c>
      <c r="B1852" s="4" t="s">
        <v>2717</v>
      </c>
      <c r="C1852" s="3" t="s">
        <v>5350</v>
      </c>
      <c r="D1852" s="3">
        <v>32.65</v>
      </c>
      <c r="E1852" s="3">
        <v>-4.53</v>
      </c>
      <c r="F1852" s="3">
        <v>-180.03</v>
      </c>
    </row>
    <row r="1853" spans="1:6" x14ac:dyDescent="0.2">
      <c r="A1853" s="3">
        <v>1852</v>
      </c>
      <c r="B1853" s="4" t="s">
        <v>2289</v>
      </c>
      <c r="C1853" s="3" t="s">
        <v>6991</v>
      </c>
      <c r="D1853" s="3">
        <v>23.46</v>
      </c>
      <c r="E1853" s="3">
        <v>-1.3</v>
      </c>
      <c r="F1853" s="3">
        <v>-180.51</v>
      </c>
    </row>
    <row r="1854" spans="1:6" x14ac:dyDescent="0.2">
      <c r="A1854" s="3">
        <v>1853</v>
      </c>
      <c r="B1854" s="4" t="s">
        <v>2563</v>
      </c>
      <c r="C1854" s="3" t="s">
        <v>6152</v>
      </c>
      <c r="D1854" s="3">
        <v>7.49</v>
      </c>
      <c r="E1854" s="3">
        <v>-4.0999999999999996</v>
      </c>
      <c r="F1854" s="3">
        <v>-180.62</v>
      </c>
    </row>
    <row r="1855" spans="1:6" x14ac:dyDescent="0.2">
      <c r="A1855" s="3">
        <v>1854</v>
      </c>
      <c r="B1855" s="4" t="s">
        <v>168</v>
      </c>
      <c r="C1855" s="3" t="s">
        <v>5460</v>
      </c>
      <c r="D1855" s="3">
        <v>15.08</v>
      </c>
      <c r="E1855" s="3">
        <v>-2.14</v>
      </c>
      <c r="F1855" s="3">
        <v>-180.88</v>
      </c>
    </row>
    <row r="1856" spans="1:6" x14ac:dyDescent="0.2">
      <c r="A1856" s="3">
        <v>1855</v>
      </c>
      <c r="B1856" s="4" t="s">
        <v>2753</v>
      </c>
      <c r="C1856" s="3" t="s">
        <v>4288</v>
      </c>
      <c r="D1856" s="3">
        <v>8.2200000000000006</v>
      </c>
      <c r="E1856" s="3">
        <v>-0.48</v>
      </c>
      <c r="F1856" s="3">
        <v>-182.69</v>
      </c>
    </row>
    <row r="1857" spans="1:6" x14ac:dyDescent="0.2">
      <c r="A1857" s="3">
        <v>1856</v>
      </c>
      <c r="B1857" s="4" t="s">
        <v>1992</v>
      </c>
      <c r="C1857" s="3" t="s">
        <v>6799</v>
      </c>
      <c r="D1857" s="3">
        <v>9.99</v>
      </c>
      <c r="E1857" s="3">
        <v>-4.22</v>
      </c>
      <c r="F1857" s="3">
        <v>-183.63</v>
      </c>
    </row>
    <row r="1858" spans="1:6" x14ac:dyDescent="0.2">
      <c r="A1858" s="3">
        <v>1857</v>
      </c>
      <c r="B1858" s="4" t="s">
        <v>1870</v>
      </c>
      <c r="C1858" s="3" t="s">
        <v>6079</v>
      </c>
      <c r="D1858" s="3">
        <v>32.61</v>
      </c>
      <c r="E1858" s="3">
        <v>-1.33</v>
      </c>
      <c r="F1858" s="3">
        <v>-183.93</v>
      </c>
    </row>
    <row r="1859" spans="1:6" x14ac:dyDescent="0.2">
      <c r="A1859" s="3">
        <v>1858</v>
      </c>
      <c r="B1859" s="4" t="s">
        <v>3207</v>
      </c>
      <c r="C1859" s="3" t="s">
        <v>4787</v>
      </c>
      <c r="D1859" s="3">
        <v>4.07</v>
      </c>
      <c r="E1859" s="3">
        <v>-1.45</v>
      </c>
      <c r="F1859" s="3">
        <v>-183.94</v>
      </c>
    </row>
    <row r="1860" spans="1:6" x14ac:dyDescent="0.2">
      <c r="A1860" s="3">
        <v>1859</v>
      </c>
      <c r="B1860" s="4" t="s">
        <v>737</v>
      </c>
      <c r="C1860" s="3" t="s">
        <v>4444</v>
      </c>
      <c r="D1860" s="3">
        <v>20.22</v>
      </c>
      <c r="E1860" s="3">
        <v>0.1</v>
      </c>
      <c r="F1860" s="3">
        <v>-183.97</v>
      </c>
    </row>
    <row r="1861" spans="1:6" x14ac:dyDescent="0.2">
      <c r="A1861" s="3">
        <v>1860</v>
      </c>
      <c r="B1861" s="4" t="s">
        <v>1090</v>
      </c>
      <c r="C1861" s="3" t="s">
        <v>3983</v>
      </c>
      <c r="D1861" s="3">
        <v>6.51</v>
      </c>
      <c r="E1861" s="3">
        <v>-1.21</v>
      </c>
      <c r="F1861" s="3">
        <v>-184.09</v>
      </c>
    </row>
    <row r="1862" spans="1:6" x14ac:dyDescent="0.2">
      <c r="A1862" s="3">
        <v>1861</v>
      </c>
      <c r="B1862" s="4" t="s">
        <v>2270</v>
      </c>
      <c r="C1862" s="3" t="s">
        <v>5407</v>
      </c>
      <c r="D1862" s="3">
        <v>6.27</v>
      </c>
      <c r="E1862" s="3">
        <v>-3.54</v>
      </c>
      <c r="F1862" s="3">
        <v>-186.12</v>
      </c>
    </row>
    <row r="1863" spans="1:6" x14ac:dyDescent="0.2">
      <c r="A1863" s="3">
        <v>1862</v>
      </c>
      <c r="B1863" s="4" t="s">
        <v>265</v>
      </c>
      <c r="C1863" s="3" t="s">
        <v>6504</v>
      </c>
      <c r="D1863" s="3">
        <v>5.3</v>
      </c>
      <c r="E1863" s="3">
        <v>-0.93</v>
      </c>
      <c r="F1863" s="3">
        <v>-186.38</v>
      </c>
    </row>
    <row r="1864" spans="1:6" x14ac:dyDescent="0.2">
      <c r="A1864" s="3">
        <v>1863</v>
      </c>
      <c r="B1864" s="4" t="s">
        <v>2847</v>
      </c>
      <c r="C1864" s="3" t="s">
        <v>5887</v>
      </c>
      <c r="D1864" s="3">
        <v>28.09</v>
      </c>
      <c r="E1864" s="3">
        <v>-1.61</v>
      </c>
      <c r="F1864" s="3">
        <v>-186.53</v>
      </c>
    </row>
    <row r="1865" spans="1:6" x14ac:dyDescent="0.2">
      <c r="A1865" s="3">
        <v>1864</v>
      </c>
      <c r="B1865" s="4" t="s">
        <v>1956</v>
      </c>
      <c r="C1865" s="3" t="s">
        <v>6075</v>
      </c>
      <c r="D1865" s="3">
        <v>3.11</v>
      </c>
      <c r="E1865" s="3">
        <v>-3.12</v>
      </c>
      <c r="F1865" s="3">
        <v>-186.77</v>
      </c>
    </row>
    <row r="1866" spans="1:6" x14ac:dyDescent="0.2">
      <c r="A1866" s="3">
        <v>1865</v>
      </c>
      <c r="B1866" s="4" t="s">
        <v>1698</v>
      </c>
      <c r="C1866" s="3" t="s">
        <v>5432</v>
      </c>
      <c r="D1866" s="3">
        <v>10.57</v>
      </c>
      <c r="E1866" s="3">
        <v>-3.73</v>
      </c>
      <c r="F1866" s="3">
        <v>-186.8</v>
      </c>
    </row>
    <row r="1867" spans="1:6" x14ac:dyDescent="0.2">
      <c r="A1867" s="3">
        <v>1866</v>
      </c>
      <c r="B1867" s="4" t="s">
        <v>129</v>
      </c>
      <c r="C1867" s="3" t="s">
        <v>5625</v>
      </c>
      <c r="D1867" s="3">
        <v>5.65</v>
      </c>
      <c r="E1867" s="3">
        <v>-3.58</v>
      </c>
      <c r="F1867" s="3">
        <v>-186.91</v>
      </c>
    </row>
    <row r="1868" spans="1:6" x14ac:dyDescent="0.2">
      <c r="A1868" s="3">
        <v>1867</v>
      </c>
      <c r="B1868" s="4" t="s">
        <v>2377</v>
      </c>
      <c r="C1868" s="3" t="s">
        <v>5024</v>
      </c>
      <c r="D1868" s="3">
        <v>10.91</v>
      </c>
      <c r="E1868" s="3">
        <v>-3.62</v>
      </c>
      <c r="F1868" s="3">
        <v>-187</v>
      </c>
    </row>
    <row r="1869" spans="1:6" x14ac:dyDescent="0.2">
      <c r="A1869" s="3">
        <v>1868</v>
      </c>
      <c r="B1869" s="4" t="s">
        <v>2890</v>
      </c>
      <c r="C1869" s="3" t="s">
        <v>5672</v>
      </c>
      <c r="D1869" s="3">
        <v>5.4</v>
      </c>
      <c r="E1869" s="3">
        <v>-2.35</v>
      </c>
      <c r="F1869" s="3">
        <v>-187.06</v>
      </c>
    </row>
    <row r="1870" spans="1:6" x14ac:dyDescent="0.2">
      <c r="A1870" s="3">
        <v>1869</v>
      </c>
      <c r="B1870" s="4" t="s">
        <v>6905</v>
      </c>
      <c r="C1870" s="3" t="s">
        <v>6906</v>
      </c>
      <c r="D1870" s="3">
        <v>16.88</v>
      </c>
      <c r="E1870" s="3">
        <v>-1.1100000000000001</v>
      </c>
      <c r="F1870" s="3">
        <v>-187.14</v>
      </c>
    </row>
    <row r="1871" spans="1:6" x14ac:dyDescent="0.2">
      <c r="A1871" s="3">
        <v>1870</v>
      </c>
      <c r="B1871" s="4" t="s">
        <v>1167</v>
      </c>
      <c r="C1871" s="3" t="s">
        <v>4360</v>
      </c>
      <c r="D1871" s="3">
        <v>2.68</v>
      </c>
      <c r="E1871" s="3">
        <v>-3.6</v>
      </c>
      <c r="F1871" s="3">
        <v>-187.29</v>
      </c>
    </row>
    <row r="1872" spans="1:6" x14ac:dyDescent="0.2">
      <c r="A1872" s="3">
        <v>1871</v>
      </c>
      <c r="B1872" s="4" t="s">
        <v>2842</v>
      </c>
      <c r="C1872" s="3" t="s">
        <v>4325</v>
      </c>
      <c r="D1872" s="3">
        <v>29.48</v>
      </c>
      <c r="E1872" s="3">
        <v>-1.8</v>
      </c>
      <c r="F1872" s="3">
        <v>-187.67</v>
      </c>
    </row>
    <row r="1873" spans="1:6" x14ac:dyDescent="0.2">
      <c r="A1873" s="3">
        <v>1872</v>
      </c>
      <c r="B1873" s="4" t="s">
        <v>2571</v>
      </c>
      <c r="C1873" s="3" t="s">
        <v>5671</v>
      </c>
      <c r="D1873" s="3">
        <v>4.7300000000000004</v>
      </c>
      <c r="E1873" s="3">
        <v>-2.4700000000000002</v>
      </c>
      <c r="F1873" s="3">
        <v>-187.94</v>
      </c>
    </row>
    <row r="1874" spans="1:6" x14ac:dyDescent="0.2">
      <c r="A1874" s="3">
        <v>1873</v>
      </c>
      <c r="B1874" s="4" t="s">
        <v>2298</v>
      </c>
      <c r="C1874" s="3" t="s">
        <v>3570</v>
      </c>
      <c r="D1874" s="3">
        <v>6.05</v>
      </c>
      <c r="E1874" s="3">
        <v>-2.89</v>
      </c>
      <c r="F1874" s="3">
        <v>-188.09</v>
      </c>
    </row>
    <row r="1875" spans="1:6" x14ac:dyDescent="0.2">
      <c r="A1875" s="3">
        <v>1874</v>
      </c>
      <c r="B1875" s="4" t="s">
        <v>6838</v>
      </c>
      <c r="C1875" s="3" t="s">
        <v>6839</v>
      </c>
      <c r="D1875" s="3">
        <v>1.92</v>
      </c>
      <c r="E1875" s="3">
        <v>-3.03</v>
      </c>
      <c r="F1875" s="3">
        <v>-188.49</v>
      </c>
    </row>
    <row r="1876" spans="1:6" x14ac:dyDescent="0.2">
      <c r="A1876" s="3">
        <v>1875</v>
      </c>
      <c r="B1876" s="4" t="s">
        <v>1976</v>
      </c>
      <c r="C1876" s="3" t="s">
        <v>4410</v>
      </c>
      <c r="D1876" s="3">
        <v>8.7200000000000006</v>
      </c>
      <c r="E1876" s="3">
        <v>-2.68</v>
      </c>
      <c r="F1876" s="3">
        <v>-189.16</v>
      </c>
    </row>
    <row r="1877" spans="1:6" x14ac:dyDescent="0.2">
      <c r="A1877" s="3">
        <v>1876</v>
      </c>
      <c r="B1877" s="4" t="s">
        <v>1287</v>
      </c>
      <c r="C1877" s="3" t="s">
        <v>5654</v>
      </c>
      <c r="D1877" s="3">
        <v>7.14</v>
      </c>
      <c r="E1877" s="3">
        <v>-3.38</v>
      </c>
      <c r="F1877" s="3">
        <v>-189.44</v>
      </c>
    </row>
    <row r="1878" spans="1:6" x14ac:dyDescent="0.2">
      <c r="A1878" s="3">
        <v>1877</v>
      </c>
      <c r="B1878" s="4" t="s">
        <v>2431</v>
      </c>
      <c r="C1878" s="3" t="s">
        <v>6687</v>
      </c>
      <c r="D1878" s="3">
        <v>5.38</v>
      </c>
      <c r="E1878" s="3">
        <v>-1.65</v>
      </c>
      <c r="F1878" s="3">
        <v>-190.42</v>
      </c>
    </row>
    <row r="1879" spans="1:6" x14ac:dyDescent="0.2">
      <c r="A1879" s="3">
        <v>1878</v>
      </c>
      <c r="B1879" s="4" t="s">
        <v>4374</v>
      </c>
      <c r="C1879" s="3" t="s">
        <v>4375</v>
      </c>
      <c r="D1879" s="3">
        <v>4.55</v>
      </c>
      <c r="E1879" s="3">
        <v>-2.36</v>
      </c>
      <c r="F1879" s="3">
        <v>-190.59</v>
      </c>
    </row>
    <row r="1880" spans="1:6" x14ac:dyDescent="0.2">
      <c r="A1880" s="3">
        <v>1879</v>
      </c>
      <c r="B1880" s="4" t="s">
        <v>678</v>
      </c>
      <c r="C1880" s="3" t="s">
        <v>6699</v>
      </c>
      <c r="D1880" s="3">
        <v>10.27</v>
      </c>
      <c r="E1880" s="3">
        <v>-2</v>
      </c>
      <c r="F1880" s="3">
        <v>-190.74</v>
      </c>
    </row>
    <row r="1881" spans="1:6" x14ac:dyDescent="0.2">
      <c r="A1881" s="3">
        <v>1880</v>
      </c>
      <c r="B1881" s="4" t="s">
        <v>1280</v>
      </c>
      <c r="C1881" s="3" t="s">
        <v>5039</v>
      </c>
      <c r="D1881" s="3">
        <v>6.45</v>
      </c>
      <c r="E1881" s="3">
        <v>-1.07</v>
      </c>
      <c r="F1881" s="3">
        <v>-190.89</v>
      </c>
    </row>
    <row r="1882" spans="1:6" x14ac:dyDescent="0.2">
      <c r="A1882" s="3">
        <v>1881</v>
      </c>
      <c r="B1882" s="4" t="s">
        <v>2786</v>
      </c>
      <c r="C1882" s="3" t="s">
        <v>6572</v>
      </c>
      <c r="D1882" s="3">
        <v>3.66</v>
      </c>
      <c r="E1882" s="3">
        <v>-2.66</v>
      </c>
      <c r="F1882" s="3">
        <v>-191.25</v>
      </c>
    </row>
    <row r="1883" spans="1:6" x14ac:dyDescent="0.2">
      <c r="A1883" s="3">
        <v>1882</v>
      </c>
      <c r="B1883" s="4" t="s">
        <v>2318</v>
      </c>
      <c r="C1883" s="3" t="s">
        <v>4052</v>
      </c>
      <c r="D1883" s="3">
        <v>8.5299999999999994</v>
      </c>
      <c r="E1883" s="3">
        <v>1.79</v>
      </c>
      <c r="F1883" s="3">
        <v>-191.29</v>
      </c>
    </row>
    <row r="1884" spans="1:6" x14ac:dyDescent="0.2">
      <c r="A1884" s="3">
        <v>1883</v>
      </c>
      <c r="B1884" s="4" t="s">
        <v>406</v>
      </c>
      <c r="C1884" s="3" t="s">
        <v>6035</v>
      </c>
      <c r="D1884" s="3">
        <v>7.6</v>
      </c>
      <c r="E1884" s="3">
        <v>-1.3</v>
      </c>
      <c r="F1884" s="3">
        <v>-191.33</v>
      </c>
    </row>
    <row r="1885" spans="1:6" x14ac:dyDescent="0.2">
      <c r="A1885" s="3">
        <v>1884</v>
      </c>
      <c r="B1885" s="4" t="s">
        <v>2861</v>
      </c>
      <c r="C1885" s="3" t="s">
        <v>5878</v>
      </c>
      <c r="D1885" s="3">
        <v>9.18</v>
      </c>
      <c r="E1885" s="3">
        <v>-2.75</v>
      </c>
      <c r="F1885" s="3">
        <v>-191.42</v>
      </c>
    </row>
    <row r="1886" spans="1:6" x14ac:dyDescent="0.2">
      <c r="A1886" s="3">
        <v>1885</v>
      </c>
      <c r="B1886" s="4" t="s">
        <v>1306</v>
      </c>
      <c r="C1886" s="3" t="s">
        <v>7167</v>
      </c>
      <c r="D1886" s="3">
        <v>6.62</v>
      </c>
      <c r="E1886" s="3">
        <v>-1.49</v>
      </c>
      <c r="F1886" s="3">
        <v>-191.49</v>
      </c>
    </row>
    <row r="1887" spans="1:6" x14ac:dyDescent="0.2">
      <c r="A1887" s="3">
        <v>1886</v>
      </c>
      <c r="B1887" s="4" t="s">
        <v>1803</v>
      </c>
      <c r="C1887" s="3" t="s">
        <v>7098</v>
      </c>
      <c r="D1887" s="3">
        <v>9.8699999999999992</v>
      </c>
      <c r="E1887" s="3">
        <v>-4.7300000000000004</v>
      </c>
      <c r="F1887" s="3">
        <v>-192.33</v>
      </c>
    </row>
    <row r="1888" spans="1:6" x14ac:dyDescent="0.2">
      <c r="A1888" s="3">
        <v>1887</v>
      </c>
      <c r="B1888" s="4" t="s">
        <v>961</v>
      </c>
      <c r="C1888" s="3" t="s">
        <v>6043</v>
      </c>
      <c r="D1888" s="3">
        <v>29.62</v>
      </c>
      <c r="E1888" s="3">
        <v>-5.97</v>
      </c>
      <c r="F1888" s="3">
        <v>-192.58</v>
      </c>
    </row>
    <row r="1889" spans="1:6" x14ac:dyDescent="0.2">
      <c r="A1889" s="3">
        <v>1888</v>
      </c>
      <c r="B1889" s="4" t="s">
        <v>1377</v>
      </c>
      <c r="C1889" s="3" t="s">
        <v>4373</v>
      </c>
      <c r="D1889" s="3">
        <v>15.93</v>
      </c>
      <c r="E1889" s="3">
        <v>-1.97</v>
      </c>
      <c r="F1889" s="3">
        <v>-192.77</v>
      </c>
    </row>
    <row r="1890" spans="1:6" x14ac:dyDescent="0.2">
      <c r="A1890" s="3">
        <v>1889</v>
      </c>
      <c r="B1890" s="4" t="s">
        <v>808</v>
      </c>
      <c r="C1890" s="3" t="s">
        <v>5528</v>
      </c>
      <c r="D1890" s="3">
        <v>4.3</v>
      </c>
      <c r="E1890" s="3">
        <v>-3.59</v>
      </c>
      <c r="F1890" s="3">
        <v>-193.2</v>
      </c>
    </row>
    <row r="1891" spans="1:6" x14ac:dyDescent="0.2">
      <c r="A1891" s="3">
        <v>1890</v>
      </c>
      <c r="B1891" s="4" t="s">
        <v>1032</v>
      </c>
      <c r="C1891" s="3" t="s">
        <v>5341</v>
      </c>
      <c r="D1891" s="3">
        <v>5.52</v>
      </c>
      <c r="E1891" s="3">
        <v>-0.9</v>
      </c>
      <c r="F1891" s="3">
        <v>-193.23</v>
      </c>
    </row>
    <row r="1892" spans="1:6" x14ac:dyDescent="0.2">
      <c r="A1892" s="3">
        <v>1891</v>
      </c>
      <c r="B1892" s="4" t="s">
        <v>2183</v>
      </c>
      <c r="C1892" s="3" t="s">
        <v>4402</v>
      </c>
      <c r="D1892" s="3">
        <v>10.26</v>
      </c>
      <c r="E1892" s="3">
        <v>-2.38</v>
      </c>
      <c r="F1892" s="3">
        <v>-193.27</v>
      </c>
    </row>
    <row r="1893" spans="1:6" x14ac:dyDescent="0.2">
      <c r="A1893" s="3">
        <v>1892</v>
      </c>
      <c r="B1893" s="4" t="s">
        <v>1759</v>
      </c>
      <c r="C1893" s="3" t="s">
        <v>4957</v>
      </c>
      <c r="D1893" s="3">
        <v>3.05</v>
      </c>
      <c r="E1893" s="3">
        <v>-1.29</v>
      </c>
      <c r="F1893" s="3">
        <v>-193.3</v>
      </c>
    </row>
    <row r="1894" spans="1:6" x14ac:dyDescent="0.2">
      <c r="A1894" s="3">
        <v>1893</v>
      </c>
      <c r="B1894" s="4" t="s">
        <v>2190</v>
      </c>
      <c r="C1894" s="3" t="s">
        <v>7039</v>
      </c>
      <c r="D1894" s="3">
        <v>5.33</v>
      </c>
      <c r="E1894" s="3">
        <v>-5.33</v>
      </c>
      <c r="F1894" s="3">
        <v>-193.76</v>
      </c>
    </row>
    <row r="1895" spans="1:6" x14ac:dyDescent="0.2">
      <c r="A1895" s="3">
        <v>1894</v>
      </c>
      <c r="B1895" s="4" t="s">
        <v>514</v>
      </c>
      <c r="C1895" s="3" t="s">
        <v>4043</v>
      </c>
      <c r="D1895" s="3">
        <v>23.41</v>
      </c>
      <c r="E1895" s="3">
        <v>-3.18</v>
      </c>
      <c r="F1895" s="3">
        <v>-193.81</v>
      </c>
    </row>
    <row r="1896" spans="1:6" x14ac:dyDescent="0.2">
      <c r="A1896" s="3">
        <v>1895</v>
      </c>
      <c r="B1896" s="4" t="s">
        <v>3358</v>
      </c>
      <c r="C1896" s="3" t="s">
        <v>4608</v>
      </c>
      <c r="D1896" s="3">
        <v>13.85</v>
      </c>
      <c r="E1896" s="3">
        <v>-4.9400000000000004</v>
      </c>
      <c r="F1896" s="3">
        <v>-194.37</v>
      </c>
    </row>
    <row r="1897" spans="1:6" x14ac:dyDescent="0.2">
      <c r="A1897" s="3">
        <v>1896</v>
      </c>
      <c r="B1897" s="4" t="s">
        <v>1274</v>
      </c>
      <c r="C1897" s="3" t="s">
        <v>5285</v>
      </c>
      <c r="D1897" s="3">
        <v>12.43</v>
      </c>
      <c r="E1897" s="3">
        <v>-4.82</v>
      </c>
      <c r="F1897" s="3">
        <v>-194.55</v>
      </c>
    </row>
    <row r="1898" spans="1:6" x14ac:dyDescent="0.2">
      <c r="A1898" s="3">
        <v>1897</v>
      </c>
      <c r="B1898" s="4" t="s">
        <v>522</v>
      </c>
      <c r="C1898" s="3" t="s">
        <v>6039</v>
      </c>
      <c r="D1898" s="3">
        <v>9.02</v>
      </c>
      <c r="E1898" s="3">
        <v>-2.38</v>
      </c>
      <c r="F1898" s="3">
        <v>-194.59</v>
      </c>
    </row>
    <row r="1899" spans="1:6" x14ac:dyDescent="0.2">
      <c r="A1899" s="3">
        <v>1898</v>
      </c>
      <c r="B1899" s="4" t="s">
        <v>226</v>
      </c>
      <c r="C1899" s="3" t="s">
        <v>4133</v>
      </c>
      <c r="D1899" s="3">
        <v>4.38</v>
      </c>
      <c r="E1899" s="3">
        <v>-1.79</v>
      </c>
      <c r="F1899" s="3">
        <v>-194.63</v>
      </c>
    </row>
    <row r="1900" spans="1:6" x14ac:dyDescent="0.2">
      <c r="A1900" s="3">
        <v>1899</v>
      </c>
      <c r="B1900" s="4" t="s">
        <v>1352</v>
      </c>
      <c r="C1900" s="3" t="s">
        <v>6829</v>
      </c>
      <c r="D1900" s="3">
        <v>8.11</v>
      </c>
      <c r="E1900" s="3">
        <v>-1.58</v>
      </c>
      <c r="F1900" s="3">
        <v>-195.95</v>
      </c>
    </row>
    <row r="1901" spans="1:6" x14ac:dyDescent="0.2">
      <c r="A1901" s="3">
        <v>1900</v>
      </c>
      <c r="B1901" s="4" t="s">
        <v>434</v>
      </c>
      <c r="C1901" s="3" t="s">
        <v>5047</v>
      </c>
      <c r="D1901" s="3">
        <v>4.38</v>
      </c>
      <c r="E1901" s="3">
        <v>-1.35</v>
      </c>
      <c r="F1901" s="3">
        <v>-196.18</v>
      </c>
    </row>
    <row r="1902" spans="1:6" x14ac:dyDescent="0.2">
      <c r="A1902" s="3">
        <v>1901</v>
      </c>
      <c r="B1902" s="4" t="s">
        <v>3001</v>
      </c>
      <c r="C1902" s="3" t="s">
        <v>7719</v>
      </c>
      <c r="D1902" s="3">
        <v>12.34</v>
      </c>
      <c r="E1902" s="3">
        <v>-1.44</v>
      </c>
      <c r="F1902" s="3">
        <v>-196.22</v>
      </c>
    </row>
    <row r="1903" spans="1:6" x14ac:dyDescent="0.2">
      <c r="A1903" s="3">
        <v>1902</v>
      </c>
      <c r="B1903" s="4" t="s">
        <v>2029</v>
      </c>
      <c r="C1903" s="3" t="s">
        <v>6397</v>
      </c>
      <c r="D1903" s="3">
        <v>3.04</v>
      </c>
      <c r="E1903" s="3">
        <v>-1.62</v>
      </c>
      <c r="F1903" s="3">
        <v>-196.49</v>
      </c>
    </row>
    <row r="1904" spans="1:6" x14ac:dyDescent="0.2">
      <c r="A1904" s="3">
        <v>1903</v>
      </c>
      <c r="B1904" s="4" t="s">
        <v>1547</v>
      </c>
      <c r="C1904" s="3" t="s">
        <v>6845</v>
      </c>
      <c r="D1904" s="3">
        <v>13.23</v>
      </c>
      <c r="E1904" s="3">
        <v>-1.56</v>
      </c>
      <c r="F1904" s="3">
        <v>-196.72</v>
      </c>
    </row>
    <row r="1905" spans="1:6" x14ac:dyDescent="0.2">
      <c r="A1905" s="3">
        <v>1904</v>
      </c>
      <c r="B1905" s="4" t="s">
        <v>3402</v>
      </c>
      <c r="C1905" s="3" t="s">
        <v>6123</v>
      </c>
      <c r="D1905" s="3">
        <v>5.08</v>
      </c>
      <c r="E1905" s="3">
        <v>-0.39</v>
      </c>
      <c r="F1905" s="3">
        <v>-196.83</v>
      </c>
    </row>
    <row r="1906" spans="1:6" x14ac:dyDescent="0.2">
      <c r="A1906" s="3">
        <v>1905</v>
      </c>
      <c r="B1906" s="4" t="s">
        <v>924</v>
      </c>
      <c r="C1906" s="3" t="s">
        <v>7625</v>
      </c>
      <c r="D1906" s="3">
        <v>9.17</v>
      </c>
      <c r="E1906" s="3">
        <v>-1.71</v>
      </c>
      <c r="F1906" s="3">
        <v>-197.39</v>
      </c>
    </row>
    <row r="1907" spans="1:6" x14ac:dyDescent="0.2">
      <c r="A1907" s="3">
        <v>1906</v>
      </c>
      <c r="B1907" s="4" t="s">
        <v>1806</v>
      </c>
      <c r="C1907" s="3" t="s">
        <v>5080</v>
      </c>
      <c r="D1907" s="3">
        <v>11.56</v>
      </c>
      <c r="E1907" s="3">
        <v>-3.43</v>
      </c>
      <c r="F1907" s="3">
        <v>-197.52</v>
      </c>
    </row>
    <row r="1908" spans="1:6" x14ac:dyDescent="0.2">
      <c r="A1908" s="3">
        <v>1907</v>
      </c>
      <c r="B1908" s="4" t="s">
        <v>1706</v>
      </c>
      <c r="C1908" s="3" t="s">
        <v>7733</v>
      </c>
      <c r="D1908" s="3">
        <v>9.01</v>
      </c>
      <c r="E1908" s="3">
        <v>-0.66</v>
      </c>
      <c r="F1908" s="3">
        <v>-197.73</v>
      </c>
    </row>
    <row r="1909" spans="1:6" x14ac:dyDescent="0.2">
      <c r="A1909" s="3">
        <v>1908</v>
      </c>
      <c r="B1909" s="4" t="s">
        <v>15</v>
      </c>
      <c r="C1909" s="3" t="s">
        <v>5046</v>
      </c>
      <c r="D1909" s="3">
        <v>3.41</v>
      </c>
      <c r="E1909" s="3">
        <v>-2.57</v>
      </c>
      <c r="F1909" s="3">
        <v>-199.37</v>
      </c>
    </row>
    <row r="1910" spans="1:6" x14ac:dyDescent="0.2">
      <c r="A1910" s="3">
        <v>1909</v>
      </c>
      <c r="B1910" s="4" t="s">
        <v>377</v>
      </c>
      <c r="C1910" s="3" t="s">
        <v>4895</v>
      </c>
      <c r="D1910" s="3">
        <v>30.05</v>
      </c>
      <c r="E1910" s="3">
        <v>-0.6</v>
      </c>
      <c r="F1910" s="3">
        <v>-199.4</v>
      </c>
    </row>
    <row r="1911" spans="1:6" x14ac:dyDescent="0.2">
      <c r="A1911" s="3">
        <v>1910</v>
      </c>
      <c r="B1911" s="4" t="s">
        <v>783</v>
      </c>
      <c r="C1911" s="3" t="s">
        <v>4072</v>
      </c>
      <c r="D1911" s="3">
        <v>45.98</v>
      </c>
      <c r="E1911" s="3">
        <v>0.86</v>
      </c>
      <c r="F1911" s="3">
        <v>-199.58</v>
      </c>
    </row>
    <row r="1912" spans="1:6" x14ac:dyDescent="0.2">
      <c r="A1912" s="3">
        <v>1911</v>
      </c>
      <c r="B1912" s="4" t="s">
        <v>3260</v>
      </c>
      <c r="C1912" s="3" t="s">
        <v>5425</v>
      </c>
      <c r="D1912" s="3">
        <v>7.54</v>
      </c>
      <c r="E1912" s="3">
        <v>-3.46</v>
      </c>
      <c r="F1912" s="3">
        <v>-200.15</v>
      </c>
    </row>
    <row r="1913" spans="1:6" x14ac:dyDescent="0.2">
      <c r="A1913" s="3">
        <v>1912</v>
      </c>
      <c r="B1913" s="4" t="s">
        <v>199</v>
      </c>
      <c r="C1913" s="3" t="s">
        <v>4584</v>
      </c>
      <c r="D1913" s="3">
        <v>8.5</v>
      </c>
      <c r="E1913" s="3">
        <v>-1.73</v>
      </c>
      <c r="F1913" s="3">
        <v>-200.74</v>
      </c>
    </row>
    <row r="1914" spans="1:6" x14ac:dyDescent="0.2">
      <c r="A1914" s="3">
        <v>1913</v>
      </c>
      <c r="B1914" s="4" t="s">
        <v>1747</v>
      </c>
      <c r="C1914" s="3" t="s">
        <v>4210</v>
      </c>
      <c r="D1914" s="3">
        <v>14.87</v>
      </c>
      <c r="E1914" s="3">
        <v>-3.82</v>
      </c>
      <c r="F1914" s="3">
        <v>-200.8</v>
      </c>
    </row>
    <row r="1915" spans="1:6" x14ac:dyDescent="0.2">
      <c r="A1915" s="3">
        <v>1914</v>
      </c>
      <c r="B1915" s="4" t="s">
        <v>2781</v>
      </c>
      <c r="C1915" s="3" t="s">
        <v>5751</v>
      </c>
      <c r="D1915" s="3">
        <v>3.42</v>
      </c>
      <c r="E1915" s="3">
        <v>-2.29</v>
      </c>
      <c r="F1915" s="3">
        <v>-200.86</v>
      </c>
    </row>
    <row r="1916" spans="1:6" x14ac:dyDescent="0.2">
      <c r="A1916" s="3">
        <v>1915</v>
      </c>
      <c r="B1916" s="4" t="s">
        <v>2993</v>
      </c>
      <c r="C1916" s="3" t="s">
        <v>6884</v>
      </c>
      <c r="D1916" s="3">
        <v>10.4</v>
      </c>
      <c r="E1916" s="3">
        <v>-3.17</v>
      </c>
      <c r="F1916" s="3">
        <v>-200.91</v>
      </c>
    </row>
    <row r="1917" spans="1:6" x14ac:dyDescent="0.2">
      <c r="A1917" s="3">
        <v>1916</v>
      </c>
      <c r="B1917" s="4" t="s">
        <v>553</v>
      </c>
      <c r="C1917" s="3" t="s">
        <v>7711</v>
      </c>
      <c r="D1917" s="3">
        <v>12.56</v>
      </c>
      <c r="E1917" s="3">
        <v>-1.34</v>
      </c>
      <c r="F1917" s="3">
        <v>-202.01</v>
      </c>
    </row>
    <row r="1918" spans="1:6" x14ac:dyDescent="0.2">
      <c r="A1918" s="3">
        <v>1917</v>
      </c>
      <c r="B1918" s="4" t="s">
        <v>107</v>
      </c>
      <c r="C1918" s="3" t="s">
        <v>6868</v>
      </c>
      <c r="D1918" s="3">
        <v>10.11</v>
      </c>
      <c r="E1918" s="3">
        <v>-1.75</v>
      </c>
      <c r="F1918" s="3">
        <v>-202.28</v>
      </c>
    </row>
    <row r="1919" spans="1:6" x14ac:dyDescent="0.2">
      <c r="A1919" s="3">
        <v>1918</v>
      </c>
      <c r="B1919" s="4" t="s">
        <v>2705</v>
      </c>
      <c r="C1919" s="3" t="s">
        <v>6657</v>
      </c>
      <c r="D1919" s="3">
        <v>14.04</v>
      </c>
      <c r="E1919" s="3">
        <v>-2.77</v>
      </c>
      <c r="F1919" s="3">
        <v>-202.42</v>
      </c>
    </row>
    <row r="1920" spans="1:6" x14ac:dyDescent="0.2">
      <c r="A1920" s="3">
        <v>1919</v>
      </c>
      <c r="B1920" s="4" t="s">
        <v>2441</v>
      </c>
      <c r="C1920" s="3" t="s">
        <v>5809</v>
      </c>
      <c r="D1920" s="3">
        <v>7.9</v>
      </c>
      <c r="E1920" s="3">
        <v>0</v>
      </c>
      <c r="F1920" s="3">
        <v>-202.86</v>
      </c>
    </row>
    <row r="1921" spans="1:6" x14ac:dyDescent="0.2">
      <c r="A1921" s="3">
        <v>1920</v>
      </c>
      <c r="B1921" s="4" t="s">
        <v>1256</v>
      </c>
      <c r="C1921" s="3" t="s">
        <v>5243</v>
      </c>
      <c r="D1921" s="3">
        <v>9.49</v>
      </c>
      <c r="E1921" s="3">
        <v>-1.56</v>
      </c>
      <c r="F1921" s="3">
        <v>-202.96</v>
      </c>
    </row>
    <row r="1922" spans="1:6" x14ac:dyDescent="0.2">
      <c r="A1922" s="3">
        <v>1921</v>
      </c>
      <c r="B1922" s="4" t="s">
        <v>582</v>
      </c>
      <c r="C1922" s="3" t="s">
        <v>5742</v>
      </c>
      <c r="D1922" s="3">
        <v>5.64</v>
      </c>
      <c r="E1922" s="3">
        <v>-2.76</v>
      </c>
      <c r="F1922" s="3">
        <v>-202.98</v>
      </c>
    </row>
    <row r="1923" spans="1:6" x14ac:dyDescent="0.2">
      <c r="A1923" s="3">
        <v>1922</v>
      </c>
      <c r="B1923" s="4" t="s">
        <v>1061</v>
      </c>
      <c r="C1923" s="3" t="s">
        <v>5723</v>
      </c>
      <c r="D1923" s="3">
        <v>15.7</v>
      </c>
      <c r="E1923" s="3">
        <v>-3.8</v>
      </c>
      <c r="F1923" s="3">
        <v>-203.09</v>
      </c>
    </row>
    <row r="1924" spans="1:6" x14ac:dyDescent="0.2">
      <c r="A1924" s="3">
        <v>1923</v>
      </c>
      <c r="B1924" s="4" t="s">
        <v>2870</v>
      </c>
      <c r="C1924" s="3" t="s">
        <v>3991</v>
      </c>
      <c r="D1924" s="3">
        <v>13.83</v>
      </c>
      <c r="E1924" s="3">
        <v>-3.02</v>
      </c>
      <c r="F1924" s="3">
        <v>-203.1</v>
      </c>
    </row>
    <row r="1925" spans="1:6" x14ac:dyDescent="0.2">
      <c r="A1925" s="3">
        <v>1924</v>
      </c>
      <c r="B1925" s="4" t="s">
        <v>1966</v>
      </c>
      <c r="C1925" s="3" t="s">
        <v>6061</v>
      </c>
      <c r="D1925" s="3">
        <v>20.27</v>
      </c>
      <c r="E1925" s="3">
        <v>0.9</v>
      </c>
      <c r="F1925" s="3">
        <v>-203.47</v>
      </c>
    </row>
    <row r="1926" spans="1:6" x14ac:dyDescent="0.2">
      <c r="A1926" s="3">
        <v>1925</v>
      </c>
      <c r="B1926" s="4" t="s">
        <v>3265</v>
      </c>
      <c r="C1926" s="3" t="s">
        <v>6467</v>
      </c>
      <c r="D1926" s="3">
        <v>7.88</v>
      </c>
      <c r="E1926" s="3">
        <v>-2.96</v>
      </c>
      <c r="F1926" s="3">
        <v>-203.85</v>
      </c>
    </row>
    <row r="1927" spans="1:6" x14ac:dyDescent="0.2">
      <c r="A1927" s="3">
        <v>1926</v>
      </c>
      <c r="B1927" s="4" t="s">
        <v>701</v>
      </c>
      <c r="C1927" s="3" t="s">
        <v>4551</v>
      </c>
      <c r="D1927" s="3">
        <v>11.58</v>
      </c>
      <c r="E1927" s="3">
        <v>-3.26</v>
      </c>
      <c r="F1927" s="3">
        <v>-203.92</v>
      </c>
    </row>
    <row r="1928" spans="1:6" x14ac:dyDescent="0.2">
      <c r="A1928" s="3">
        <v>1927</v>
      </c>
      <c r="B1928" s="4" t="s">
        <v>1572</v>
      </c>
      <c r="C1928" s="3" t="s">
        <v>6553</v>
      </c>
      <c r="D1928" s="3">
        <v>6.44</v>
      </c>
      <c r="E1928" s="3">
        <v>-1.83</v>
      </c>
      <c r="F1928" s="3">
        <v>-204.15</v>
      </c>
    </row>
    <row r="1929" spans="1:6" x14ac:dyDescent="0.2">
      <c r="A1929" s="3">
        <v>1928</v>
      </c>
      <c r="B1929" s="4" t="s">
        <v>3060</v>
      </c>
      <c r="C1929" s="3" t="s">
        <v>6064</v>
      </c>
      <c r="D1929" s="3">
        <v>3.23</v>
      </c>
      <c r="E1929" s="3">
        <v>-2.12</v>
      </c>
      <c r="F1929" s="3">
        <v>-204.67</v>
      </c>
    </row>
    <row r="1930" spans="1:6" x14ac:dyDescent="0.2">
      <c r="A1930" s="3">
        <v>1929</v>
      </c>
      <c r="B1930" s="4" t="s">
        <v>747</v>
      </c>
      <c r="C1930" s="3" t="s">
        <v>5734</v>
      </c>
      <c r="D1930" s="3">
        <v>19.600000000000001</v>
      </c>
      <c r="E1930" s="3">
        <v>-2.2000000000000002</v>
      </c>
      <c r="F1930" s="3">
        <v>-204.67</v>
      </c>
    </row>
    <row r="1931" spans="1:6" x14ac:dyDescent="0.2">
      <c r="A1931" s="3">
        <v>1930</v>
      </c>
      <c r="B1931" s="4" t="s">
        <v>1631</v>
      </c>
      <c r="C1931" s="3" t="s">
        <v>6754</v>
      </c>
      <c r="D1931" s="3">
        <v>2.66</v>
      </c>
      <c r="E1931" s="3">
        <v>-2.21</v>
      </c>
      <c r="F1931" s="3">
        <v>-205.55</v>
      </c>
    </row>
    <row r="1932" spans="1:6" x14ac:dyDescent="0.2">
      <c r="A1932" s="3">
        <v>1931</v>
      </c>
      <c r="B1932" s="4" t="s">
        <v>1953</v>
      </c>
      <c r="C1932" s="3" t="s">
        <v>5721</v>
      </c>
      <c r="D1932" s="3">
        <v>5.56</v>
      </c>
      <c r="E1932" s="3">
        <v>-2.63</v>
      </c>
      <c r="F1932" s="3">
        <v>-205.74</v>
      </c>
    </row>
    <row r="1933" spans="1:6" x14ac:dyDescent="0.2">
      <c r="A1933" s="3">
        <v>1932</v>
      </c>
      <c r="B1933" s="4" t="s">
        <v>3288</v>
      </c>
      <c r="C1933" s="3" t="s">
        <v>5219</v>
      </c>
      <c r="D1933" s="3">
        <v>3.77</v>
      </c>
      <c r="E1933" s="3">
        <v>-1.82</v>
      </c>
      <c r="F1933" s="3">
        <v>-205.94</v>
      </c>
    </row>
    <row r="1934" spans="1:6" x14ac:dyDescent="0.2">
      <c r="A1934" s="3">
        <v>1933</v>
      </c>
      <c r="B1934" s="4" t="s">
        <v>754</v>
      </c>
      <c r="C1934" s="3" t="s">
        <v>5048</v>
      </c>
      <c r="D1934" s="3">
        <v>14</v>
      </c>
      <c r="E1934" s="3">
        <v>-3.18</v>
      </c>
      <c r="F1934" s="3">
        <v>-205.97</v>
      </c>
    </row>
    <row r="1935" spans="1:6" x14ac:dyDescent="0.2">
      <c r="A1935" s="3">
        <v>1934</v>
      </c>
      <c r="B1935" s="4" t="s">
        <v>2836</v>
      </c>
      <c r="C1935" s="3" t="s">
        <v>6515</v>
      </c>
      <c r="D1935" s="3">
        <v>6.03</v>
      </c>
      <c r="E1935" s="3">
        <v>-2.58</v>
      </c>
      <c r="F1935" s="3">
        <v>-206.12</v>
      </c>
    </row>
    <row r="1936" spans="1:6" x14ac:dyDescent="0.2">
      <c r="A1936" s="3">
        <v>1935</v>
      </c>
      <c r="B1936" s="4" t="s">
        <v>1329</v>
      </c>
      <c r="C1936" s="3" t="s">
        <v>5614</v>
      </c>
      <c r="D1936" s="3">
        <v>5.09</v>
      </c>
      <c r="E1936" s="3">
        <v>-0.78</v>
      </c>
      <c r="F1936" s="3">
        <v>-206.23</v>
      </c>
    </row>
    <row r="1937" spans="1:6" x14ac:dyDescent="0.2">
      <c r="A1937" s="3">
        <v>1936</v>
      </c>
      <c r="B1937" s="4" t="s">
        <v>1545</v>
      </c>
      <c r="C1937" s="3" t="s">
        <v>6116</v>
      </c>
      <c r="D1937" s="3">
        <v>8.6999999999999993</v>
      </c>
      <c r="E1937" s="3">
        <v>-2.58</v>
      </c>
      <c r="F1937" s="3">
        <v>-206.28</v>
      </c>
    </row>
    <row r="1938" spans="1:6" x14ac:dyDescent="0.2">
      <c r="A1938" s="3">
        <v>1937</v>
      </c>
      <c r="B1938" s="4" t="s">
        <v>2365</v>
      </c>
      <c r="C1938" s="3" t="s">
        <v>6485</v>
      </c>
      <c r="D1938" s="3">
        <v>31.2</v>
      </c>
      <c r="E1938" s="3">
        <v>2.16</v>
      </c>
      <c r="F1938" s="3">
        <v>-206.32</v>
      </c>
    </row>
    <row r="1939" spans="1:6" x14ac:dyDescent="0.2">
      <c r="A1939" s="3">
        <v>1938</v>
      </c>
      <c r="B1939" s="4" t="s">
        <v>58</v>
      </c>
      <c r="C1939" s="3" t="s">
        <v>5359</v>
      </c>
      <c r="D1939" s="3">
        <v>12.37</v>
      </c>
      <c r="E1939" s="3">
        <v>4.5599999999999996</v>
      </c>
      <c r="F1939" s="3">
        <v>-206.47</v>
      </c>
    </row>
    <row r="1940" spans="1:6" x14ac:dyDescent="0.2">
      <c r="A1940" s="3">
        <v>1939</v>
      </c>
      <c r="B1940" s="4" t="s">
        <v>4464</v>
      </c>
      <c r="C1940" s="3" t="s">
        <v>4465</v>
      </c>
      <c r="D1940" s="3">
        <v>1.56</v>
      </c>
      <c r="E1940" s="3">
        <v>-4.88</v>
      </c>
      <c r="F1940" s="3">
        <v>-206.67</v>
      </c>
    </row>
    <row r="1941" spans="1:6" x14ac:dyDescent="0.2">
      <c r="A1941" s="3">
        <v>1940</v>
      </c>
      <c r="B1941" s="4" t="s">
        <v>2343</v>
      </c>
      <c r="C1941" s="3" t="s">
        <v>4218</v>
      </c>
      <c r="D1941" s="3">
        <v>21.09</v>
      </c>
      <c r="E1941" s="3">
        <v>-2.5</v>
      </c>
      <c r="F1941" s="3">
        <v>-206.83</v>
      </c>
    </row>
    <row r="1942" spans="1:6" x14ac:dyDescent="0.2">
      <c r="A1942" s="3">
        <v>1941</v>
      </c>
      <c r="B1942" s="4" t="s">
        <v>2758</v>
      </c>
      <c r="C1942" s="3" t="s">
        <v>5974</v>
      </c>
      <c r="D1942" s="3">
        <v>5.59</v>
      </c>
      <c r="E1942" s="3">
        <v>-4.6100000000000003</v>
      </c>
      <c r="F1942" s="3">
        <v>-207.3</v>
      </c>
    </row>
    <row r="1943" spans="1:6" x14ac:dyDescent="0.2">
      <c r="A1943" s="3">
        <v>1942</v>
      </c>
      <c r="B1943" s="4" t="s">
        <v>2425</v>
      </c>
      <c r="C1943" s="3" t="s">
        <v>6049</v>
      </c>
      <c r="D1943" s="3">
        <v>12.25</v>
      </c>
      <c r="E1943" s="3">
        <v>-2.5499999999999998</v>
      </c>
      <c r="F1943" s="3">
        <v>-208.21</v>
      </c>
    </row>
    <row r="1944" spans="1:6" x14ac:dyDescent="0.2">
      <c r="A1944" s="3">
        <v>1943</v>
      </c>
      <c r="B1944" s="4" t="s">
        <v>84</v>
      </c>
      <c r="C1944" s="3" t="s">
        <v>4283</v>
      </c>
      <c r="D1944" s="3">
        <v>3.1</v>
      </c>
      <c r="E1944" s="3">
        <v>-3.73</v>
      </c>
      <c r="F1944" s="3">
        <v>-208.93</v>
      </c>
    </row>
    <row r="1945" spans="1:6" x14ac:dyDescent="0.2">
      <c r="A1945" s="3">
        <v>1944</v>
      </c>
      <c r="B1945" s="4" t="s">
        <v>1226</v>
      </c>
      <c r="C1945" s="3" t="s">
        <v>6622</v>
      </c>
      <c r="D1945" s="3">
        <v>9.4700000000000006</v>
      </c>
      <c r="E1945" s="3">
        <v>-3.07</v>
      </c>
      <c r="F1945" s="3">
        <v>-209.73</v>
      </c>
    </row>
    <row r="1946" spans="1:6" x14ac:dyDescent="0.2">
      <c r="A1946" s="3">
        <v>1945</v>
      </c>
      <c r="B1946" s="4" t="s">
        <v>2676</v>
      </c>
      <c r="C1946" s="3" t="s">
        <v>6034</v>
      </c>
      <c r="D1946" s="3">
        <v>7.46</v>
      </c>
      <c r="E1946" s="3">
        <v>-2.23</v>
      </c>
      <c r="F1946" s="3">
        <v>-210.48</v>
      </c>
    </row>
    <row r="1947" spans="1:6" x14ac:dyDescent="0.2">
      <c r="A1947" s="3">
        <v>1946</v>
      </c>
      <c r="B1947" s="4" t="s">
        <v>690</v>
      </c>
      <c r="C1947" s="3" t="s">
        <v>7295</v>
      </c>
      <c r="D1947" s="3">
        <v>17.010000000000002</v>
      </c>
      <c r="E1947" s="3">
        <v>0.18</v>
      </c>
      <c r="F1947" s="3">
        <v>-210.84</v>
      </c>
    </row>
    <row r="1948" spans="1:6" x14ac:dyDescent="0.2">
      <c r="A1948" s="3">
        <v>1947</v>
      </c>
      <c r="B1948" s="4" t="s">
        <v>1503</v>
      </c>
      <c r="C1948" s="3" t="s">
        <v>4795</v>
      </c>
      <c r="D1948" s="3">
        <v>17.41</v>
      </c>
      <c r="E1948" s="3">
        <v>-3.49</v>
      </c>
      <c r="F1948" s="3">
        <v>-212</v>
      </c>
    </row>
    <row r="1949" spans="1:6" x14ac:dyDescent="0.2">
      <c r="A1949" s="3">
        <v>1948</v>
      </c>
      <c r="B1949" s="4" t="s">
        <v>1610</v>
      </c>
      <c r="C1949" s="3" t="s">
        <v>6088</v>
      </c>
      <c r="D1949" s="3">
        <v>15.81</v>
      </c>
      <c r="E1949" s="3">
        <v>-2.83</v>
      </c>
      <c r="F1949" s="3">
        <v>-212.93</v>
      </c>
    </row>
    <row r="1950" spans="1:6" x14ac:dyDescent="0.2">
      <c r="A1950" s="3">
        <v>1949</v>
      </c>
      <c r="B1950" s="4" t="s">
        <v>466</v>
      </c>
      <c r="C1950" s="3" t="s">
        <v>5703</v>
      </c>
      <c r="D1950" s="3">
        <v>4.04</v>
      </c>
      <c r="E1950" s="3">
        <v>-1.7</v>
      </c>
      <c r="F1950" s="3">
        <v>-212.98</v>
      </c>
    </row>
    <row r="1951" spans="1:6" x14ac:dyDescent="0.2">
      <c r="A1951" s="3">
        <v>1950</v>
      </c>
      <c r="B1951" s="4" t="s">
        <v>748</v>
      </c>
      <c r="C1951" s="3" t="s">
        <v>3473</v>
      </c>
      <c r="D1951" s="3">
        <v>14.58</v>
      </c>
      <c r="E1951" s="3">
        <v>-2.93</v>
      </c>
      <c r="F1951" s="3">
        <v>-213.1</v>
      </c>
    </row>
    <row r="1952" spans="1:6" x14ac:dyDescent="0.2">
      <c r="A1952" s="3">
        <v>1951</v>
      </c>
      <c r="B1952" s="4" t="s">
        <v>2094</v>
      </c>
      <c r="C1952" s="3" t="s">
        <v>4809</v>
      </c>
      <c r="D1952" s="3">
        <v>14.43</v>
      </c>
      <c r="E1952" s="3">
        <v>-3.61</v>
      </c>
      <c r="F1952" s="3">
        <v>-213.44</v>
      </c>
    </row>
    <row r="1953" spans="1:6" x14ac:dyDescent="0.2">
      <c r="A1953" s="3">
        <v>1952</v>
      </c>
      <c r="B1953" s="4" t="s">
        <v>2622</v>
      </c>
      <c r="C1953" s="3" t="s">
        <v>5281</v>
      </c>
      <c r="D1953" s="3">
        <v>8.14</v>
      </c>
      <c r="E1953" s="3">
        <v>0.12</v>
      </c>
      <c r="F1953" s="3">
        <v>-213.55</v>
      </c>
    </row>
    <row r="1954" spans="1:6" x14ac:dyDescent="0.2">
      <c r="A1954" s="3">
        <v>1953</v>
      </c>
      <c r="B1954" s="4" t="s">
        <v>1866</v>
      </c>
      <c r="C1954" s="3" t="s">
        <v>5720</v>
      </c>
      <c r="D1954" s="3">
        <v>34.869999999999997</v>
      </c>
      <c r="E1954" s="3">
        <v>-0.94</v>
      </c>
      <c r="F1954" s="3">
        <v>-213.77</v>
      </c>
    </row>
    <row r="1955" spans="1:6" x14ac:dyDescent="0.2">
      <c r="A1955" s="3">
        <v>1954</v>
      </c>
      <c r="B1955" s="4" t="s">
        <v>3055</v>
      </c>
      <c r="C1955" s="3" t="s">
        <v>5123</v>
      </c>
      <c r="D1955" s="3">
        <v>2.1800000000000002</v>
      </c>
      <c r="E1955" s="3">
        <v>-2.68</v>
      </c>
      <c r="F1955" s="3">
        <v>-214.15</v>
      </c>
    </row>
    <row r="1956" spans="1:6" x14ac:dyDescent="0.2">
      <c r="A1956" s="3">
        <v>1955</v>
      </c>
      <c r="B1956" s="4" t="s">
        <v>1789</v>
      </c>
      <c r="C1956" s="3" t="s">
        <v>5440</v>
      </c>
      <c r="D1956" s="3">
        <v>5.15</v>
      </c>
      <c r="E1956" s="3">
        <v>-2.65</v>
      </c>
      <c r="F1956" s="3">
        <v>-214.63</v>
      </c>
    </row>
    <row r="1957" spans="1:6" x14ac:dyDescent="0.2">
      <c r="A1957" s="3">
        <v>1956</v>
      </c>
      <c r="B1957" s="4" t="s">
        <v>732</v>
      </c>
      <c r="C1957" s="3" t="s">
        <v>7181</v>
      </c>
      <c r="D1957" s="3">
        <v>5.28</v>
      </c>
      <c r="E1957" s="3">
        <v>-0.38</v>
      </c>
      <c r="F1957" s="3">
        <v>-214.74</v>
      </c>
    </row>
    <row r="1958" spans="1:6" x14ac:dyDescent="0.2">
      <c r="A1958" s="3">
        <v>1957</v>
      </c>
      <c r="B1958" s="4" t="s">
        <v>2510</v>
      </c>
      <c r="C1958" s="3" t="s">
        <v>6031</v>
      </c>
      <c r="D1958" s="3">
        <v>35.799999999999997</v>
      </c>
      <c r="E1958" s="3">
        <v>-4.96</v>
      </c>
      <c r="F1958" s="3">
        <v>-215.02</v>
      </c>
    </row>
    <row r="1959" spans="1:6" x14ac:dyDescent="0.2">
      <c r="A1959" s="3">
        <v>1958</v>
      </c>
      <c r="B1959" s="4" t="s">
        <v>4129</v>
      </c>
      <c r="C1959" s="3" t="s">
        <v>4130</v>
      </c>
      <c r="D1959" s="3">
        <v>7.68</v>
      </c>
      <c r="E1959" s="3">
        <v>-1.41</v>
      </c>
      <c r="F1959" s="3">
        <v>-215.18</v>
      </c>
    </row>
    <row r="1960" spans="1:6" x14ac:dyDescent="0.2">
      <c r="A1960" s="3">
        <v>1959</v>
      </c>
      <c r="B1960" s="4" t="s">
        <v>2150</v>
      </c>
      <c r="C1960" s="3" t="s">
        <v>4482</v>
      </c>
      <c r="D1960" s="3">
        <v>4.57</v>
      </c>
      <c r="E1960" s="3">
        <v>-2.97</v>
      </c>
      <c r="F1960" s="3">
        <v>-215.27</v>
      </c>
    </row>
    <row r="1961" spans="1:6" x14ac:dyDescent="0.2">
      <c r="A1961" s="3">
        <v>1960</v>
      </c>
      <c r="B1961" s="4" t="s">
        <v>2281</v>
      </c>
      <c r="C1961" s="3" t="s">
        <v>6688</v>
      </c>
      <c r="D1961" s="3">
        <v>10.49</v>
      </c>
      <c r="E1961" s="3">
        <v>-4.38</v>
      </c>
      <c r="F1961" s="3">
        <v>-215.68</v>
      </c>
    </row>
    <row r="1962" spans="1:6" x14ac:dyDescent="0.2">
      <c r="A1962" s="3">
        <v>1961</v>
      </c>
      <c r="B1962" s="4" t="s">
        <v>4616</v>
      </c>
      <c r="C1962" s="3" t="s">
        <v>4617</v>
      </c>
      <c r="D1962" s="3">
        <v>12.36</v>
      </c>
      <c r="E1962" s="3">
        <v>-5.36</v>
      </c>
      <c r="F1962" s="3">
        <v>-216.1</v>
      </c>
    </row>
    <row r="1963" spans="1:6" x14ac:dyDescent="0.2">
      <c r="A1963" s="3">
        <v>1962</v>
      </c>
      <c r="B1963" s="4" t="s">
        <v>566</v>
      </c>
      <c r="C1963" s="3" t="s">
        <v>4304</v>
      </c>
      <c r="D1963" s="3">
        <v>11.07</v>
      </c>
      <c r="E1963" s="3">
        <v>-1.6</v>
      </c>
      <c r="F1963" s="3">
        <v>-216.59</v>
      </c>
    </row>
    <row r="1964" spans="1:6" x14ac:dyDescent="0.2">
      <c r="A1964" s="3">
        <v>1963</v>
      </c>
      <c r="B1964" s="4" t="s">
        <v>2819</v>
      </c>
      <c r="C1964" s="3" t="s">
        <v>6392</v>
      </c>
      <c r="D1964" s="3">
        <v>2.99</v>
      </c>
      <c r="E1964" s="3">
        <v>-0.99</v>
      </c>
      <c r="F1964" s="3">
        <v>-216.68</v>
      </c>
    </row>
    <row r="1965" spans="1:6" x14ac:dyDescent="0.2">
      <c r="A1965" s="3">
        <v>1964</v>
      </c>
      <c r="B1965" s="4" t="s">
        <v>152</v>
      </c>
      <c r="C1965" s="3" t="s">
        <v>7649</v>
      </c>
      <c r="D1965" s="3">
        <v>8.7799999999999994</v>
      </c>
      <c r="E1965" s="3">
        <v>-2.98</v>
      </c>
      <c r="F1965" s="3">
        <v>-217.06</v>
      </c>
    </row>
    <row r="1966" spans="1:6" x14ac:dyDescent="0.2">
      <c r="A1966" s="3">
        <v>1965</v>
      </c>
      <c r="B1966" s="4" t="s">
        <v>444</v>
      </c>
      <c r="C1966" s="3" t="s">
        <v>7617</v>
      </c>
      <c r="D1966" s="3">
        <v>14.43</v>
      </c>
      <c r="E1966" s="3">
        <v>-3.09</v>
      </c>
      <c r="F1966" s="3">
        <v>-217.45</v>
      </c>
    </row>
    <row r="1967" spans="1:6" x14ac:dyDescent="0.2">
      <c r="A1967" s="3">
        <v>1966</v>
      </c>
      <c r="B1967" s="4" t="s">
        <v>2878</v>
      </c>
      <c r="C1967" s="3" t="s">
        <v>5081</v>
      </c>
      <c r="D1967" s="3">
        <v>5.86</v>
      </c>
      <c r="E1967" s="3">
        <v>-2.0099999999999998</v>
      </c>
      <c r="F1967" s="3">
        <v>-217.87</v>
      </c>
    </row>
    <row r="1968" spans="1:6" x14ac:dyDescent="0.2">
      <c r="A1968" s="3">
        <v>1967</v>
      </c>
      <c r="B1968" s="4" t="s">
        <v>2852</v>
      </c>
      <c r="C1968" s="3" t="s">
        <v>4968</v>
      </c>
      <c r="D1968" s="3">
        <v>13.41</v>
      </c>
      <c r="E1968" s="3">
        <v>-5.16</v>
      </c>
      <c r="F1968" s="3">
        <v>-217.89</v>
      </c>
    </row>
    <row r="1969" spans="1:6" x14ac:dyDescent="0.2">
      <c r="A1969" s="3">
        <v>1968</v>
      </c>
      <c r="B1969" s="4" t="s">
        <v>2020</v>
      </c>
      <c r="C1969" s="3" t="s">
        <v>5384</v>
      </c>
      <c r="D1969" s="3">
        <v>7.14</v>
      </c>
      <c r="E1969" s="3">
        <v>-0.28000000000000003</v>
      </c>
      <c r="F1969" s="3">
        <v>-217.99</v>
      </c>
    </row>
    <row r="1970" spans="1:6" x14ac:dyDescent="0.2">
      <c r="A1970" s="3">
        <v>1969</v>
      </c>
      <c r="B1970" s="4" t="s">
        <v>1335</v>
      </c>
      <c r="C1970" s="3" t="s">
        <v>5660</v>
      </c>
      <c r="D1970" s="3">
        <v>70.760000000000005</v>
      </c>
      <c r="E1970" s="3">
        <v>0.01</v>
      </c>
      <c r="F1970" s="3">
        <v>-218.06</v>
      </c>
    </row>
    <row r="1971" spans="1:6" x14ac:dyDescent="0.2">
      <c r="A1971" s="3">
        <v>1970</v>
      </c>
      <c r="B1971" s="4" t="s">
        <v>6141</v>
      </c>
      <c r="C1971" s="3" t="s">
        <v>6142</v>
      </c>
      <c r="D1971" s="3">
        <v>1.85</v>
      </c>
      <c r="E1971" s="3">
        <v>-2.12</v>
      </c>
      <c r="F1971" s="3">
        <v>-218.23</v>
      </c>
    </row>
    <row r="1972" spans="1:6" x14ac:dyDescent="0.2">
      <c r="A1972" s="3">
        <v>1971</v>
      </c>
      <c r="B1972" s="4" t="s">
        <v>2297</v>
      </c>
      <c r="C1972" s="3" t="s">
        <v>3479</v>
      </c>
      <c r="D1972" s="3">
        <v>8.0299999999999994</v>
      </c>
      <c r="E1972" s="3">
        <v>-2.5499999999999998</v>
      </c>
      <c r="F1972" s="3">
        <v>-218.79</v>
      </c>
    </row>
    <row r="1973" spans="1:6" x14ac:dyDescent="0.2">
      <c r="A1973" s="3">
        <v>1972</v>
      </c>
      <c r="B1973" s="4" t="s">
        <v>2648</v>
      </c>
      <c r="C1973" s="3" t="s">
        <v>4425</v>
      </c>
      <c r="D1973" s="3">
        <v>33.01</v>
      </c>
      <c r="E1973" s="3">
        <v>-4.04</v>
      </c>
      <c r="F1973" s="3">
        <v>-218.82</v>
      </c>
    </row>
    <row r="1974" spans="1:6" x14ac:dyDescent="0.2">
      <c r="A1974" s="3">
        <v>1973</v>
      </c>
      <c r="B1974" s="4" t="s">
        <v>3118</v>
      </c>
      <c r="C1974" s="3" t="s">
        <v>4448</v>
      </c>
      <c r="D1974" s="3">
        <v>18.07</v>
      </c>
      <c r="E1974" s="3">
        <v>-4.9400000000000004</v>
      </c>
      <c r="F1974" s="3">
        <v>-218.85</v>
      </c>
    </row>
    <row r="1975" spans="1:6" x14ac:dyDescent="0.2">
      <c r="A1975" s="3">
        <v>1974</v>
      </c>
      <c r="B1975" s="4" t="s">
        <v>2292</v>
      </c>
      <c r="C1975" s="3" t="s">
        <v>5327</v>
      </c>
      <c r="D1975" s="3">
        <v>4.0199999999999996</v>
      </c>
      <c r="E1975" s="3">
        <v>-1.95</v>
      </c>
      <c r="F1975" s="3">
        <v>-218.96</v>
      </c>
    </row>
    <row r="1976" spans="1:6" x14ac:dyDescent="0.2">
      <c r="A1976" s="3">
        <v>1975</v>
      </c>
      <c r="B1976" s="4" t="s">
        <v>1528</v>
      </c>
      <c r="C1976" s="3" t="s">
        <v>6424</v>
      </c>
      <c r="D1976" s="3">
        <v>5.32</v>
      </c>
      <c r="E1976" s="3">
        <v>-2.56</v>
      </c>
      <c r="F1976" s="3">
        <v>-218.97</v>
      </c>
    </row>
    <row r="1977" spans="1:6" x14ac:dyDescent="0.2">
      <c r="A1977" s="3">
        <v>1976</v>
      </c>
      <c r="B1977" s="4" t="s">
        <v>2782</v>
      </c>
      <c r="C1977" s="3" t="s">
        <v>5589</v>
      </c>
      <c r="D1977" s="3">
        <v>6.6</v>
      </c>
      <c r="E1977" s="3">
        <v>-2.94</v>
      </c>
      <c r="F1977" s="3">
        <v>-219</v>
      </c>
    </row>
    <row r="1978" spans="1:6" x14ac:dyDescent="0.2">
      <c r="A1978" s="3">
        <v>1977</v>
      </c>
      <c r="B1978" s="4" t="s">
        <v>138</v>
      </c>
      <c r="C1978" s="3" t="s">
        <v>7498</v>
      </c>
      <c r="D1978" s="3">
        <v>16.420000000000002</v>
      </c>
      <c r="E1978" s="3">
        <v>-5.9</v>
      </c>
      <c r="F1978" s="3">
        <v>-219.07</v>
      </c>
    </row>
    <row r="1979" spans="1:6" x14ac:dyDescent="0.2">
      <c r="A1979" s="3">
        <v>1978</v>
      </c>
      <c r="B1979" s="4" t="s">
        <v>1895</v>
      </c>
      <c r="C1979" s="3" t="s">
        <v>4231</v>
      </c>
      <c r="D1979" s="3">
        <v>4.8</v>
      </c>
      <c r="E1979" s="3">
        <v>-1.84</v>
      </c>
      <c r="F1979" s="3">
        <v>-219.29</v>
      </c>
    </row>
    <row r="1980" spans="1:6" x14ac:dyDescent="0.2">
      <c r="A1980" s="3">
        <v>1979</v>
      </c>
      <c r="B1980" s="4" t="s">
        <v>555</v>
      </c>
      <c r="C1980" s="3" t="s">
        <v>6479</v>
      </c>
      <c r="D1980" s="3">
        <v>11.7</v>
      </c>
      <c r="E1980" s="3">
        <v>-2.2599999999999998</v>
      </c>
      <c r="F1980" s="3">
        <v>-219.4</v>
      </c>
    </row>
    <row r="1981" spans="1:6" x14ac:dyDescent="0.2">
      <c r="A1981" s="3">
        <v>1980</v>
      </c>
      <c r="B1981" s="4" t="s">
        <v>3282</v>
      </c>
      <c r="C1981" s="3" t="s">
        <v>5448</v>
      </c>
      <c r="D1981" s="3">
        <v>3.74</v>
      </c>
      <c r="E1981" s="3">
        <v>-2.35</v>
      </c>
      <c r="F1981" s="3">
        <v>-219.71</v>
      </c>
    </row>
    <row r="1982" spans="1:6" x14ac:dyDescent="0.2">
      <c r="A1982" s="3">
        <v>1981</v>
      </c>
      <c r="B1982" s="4" t="s">
        <v>2052</v>
      </c>
      <c r="C1982" s="3" t="s">
        <v>6394</v>
      </c>
      <c r="D1982" s="3">
        <v>13.25</v>
      </c>
      <c r="E1982" s="3">
        <v>-3.07</v>
      </c>
      <c r="F1982" s="3">
        <v>-220.21</v>
      </c>
    </row>
    <row r="1983" spans="1:6" x14ac:dyDescent="0.2">
      <c r="A1983" s="3">
        <v>1982</v>
      </c>
      <c r="B1983" s="4" t="s">
        <v>3107</v>
      </c>
      <c r="C1983" s="3" t="s">
        <v>4183</v>
      </c>
      <c r="D1983" s="3">
        <v>3.06</v>
      </c>
      <c r="E1983" s="3">
        <v>-2.5499999999999998</v>
      </c>
      <c r="F1983" s="3">
        <v>-220.76</v>
      </c>
    </row>
    <row r="1984" spans="1:6" x14ac:dyDescent="0.2">
      <c r="A1984" s="3">
        <v>1983</v>
      </c>
      <c r="B1984" s="4" t="s">
        <v>3093</v>
      </c>
      <c r="C1984" s="3" t="s">
        <v>4079</v>
      </c>
      <c r="D1984" s="3">
        <v>9.31</v>
      </c>
      <c r="E1984" s="3">
        <v>-0.85</v>
      </c>
      <c r="F1984" s="3">
        <v>-220.9</v>
      </c>
    </row>
    <row r="1985" spans="1:6" x14ac:dyDescent="0.2">
      <c r="A1985" s="3">
        <v>1984</v>
      </c>
      <c r="B1985" s="4" t="s">
        <v>310</v>
      </c>
      <c r="C1985" s="3" t="s">
        <v>6900</v>
      </c>
      <c r="D1985" s="3">
        <v>4.09</v>
      </c>
      <c r="E1985" s="3">
        <v>-3.08</v>
      </c>
      <c r="F1985" s="3">
        <v>-221.08</v>
      </c>
    </row>
    <row r="1986" spans="1:6" x14ac:dyDescent="0.2">
      <c r="A1986" s="3">
        <v>1985</v>
      </c>
      <c r="B1986" s="4" t="s">
        <v>1151</v>
      </c>
      <c r="C1986" s="3" t="s">
        <v>4757</v>
      </c>
      <c r="D1986" s="3">
        <v>5.26</v>
      </c>
      <c r="E1986" s="3">
        <v>-2.41</v>
      </c>
      <c r="F1986" s="3">
        <v>-222.05</v>
      </c>
    </row>
    <row r="1987" spans="1:6" x14ac:dyDescent="0.2">
      <c r="A1987" s="3">
        <v>1986</v>
      </c>
      <c r="B1987" s="4" t="s">
        <v>2172</v>
      </c>
      <c r="C1987" s="3" t="s">
        <v>6159</v>
      </c>
      <c r="D1987" s="3">
        <v>28.44</v>
      </c>
      <c r="E1987" s="3">
        <v>-3.95</v>
      </c>
      <c r="F1987" s="3">
        <v>-222.36</v>
      </c>
    </row>
    <row r="1988" spans="1:6" x14ac:dyDescent="0.2">
      <c r="A1988" s="3">
        <v>1987</v>
      </c>
      <c r="B1988" s="4" t="s">
        <v>2728</v>
      </c>
      <c r="C1988" s="3" t="s">
        <v>5922</v>
      </c>
      <c r="D1988" s="3">
        <v>5.09</v>
      </c>
      <c r="E1988" s="3">
        <v>-2.4900000000000002</v>
      </c>
      <c r="F1988" s="3">
        <v>-222.74</v>
      </c>
    </row>
    <row r="1989" spans="1:6" x14ac:dyDescent="0.2">
      <c r="A1989" s="3">
        <v>1988</v>
      </c>
      <c r="B1989" s="4" t="s">
        <v>5600</v>
      </c>
      <c r="C1989" s="3" t="s">
        <v>5601</v>
      </c>
      <c r="D1989" s="3">
        <v>3.15</v>
      </c>
      <c r="E1989" s="3">
        <v>-4.26</v>
      </c>
      <c r="F1989" s="3">
        <v>-223.27</v>
      </c>
    </row>
    <row r="1990" spans="1:6" x14ac:dyDescent="0.2">
      <c r="A1990" s="3">
        <v>1989</v>
      </c>
      <c r="B1990" s="4" t="s">
        <v>2393</v>
      </c>
      <c r="C1990" s="3" t="s">
        <v>7726</v>
      </c>
      <c r="D1990" s="3">
        <v>19.489999999999998</v>
      </c>
      <c r="E1990" s="3">
        <v>-1.02</v>
      </c>
      <c r="F1990" s="3">
        <v>-223.28</v>
      </c>
    </row>
    <row r="1991" spans="1:6" x14ac:dyDescent="0.2">
      <c r="A1991" s="3">
        <v>1990</v>
      </c>
      <c r="B1991" s="4" t="s">
        <v>2191</v>
      </c>
      <c r="C1991" s="3" t="s">
        <v>6574</v>
      </c>
      <c r="D1991" s="3">
        <v>21.44</v>
      </c>
      <c r="E1991" s="3">
        <v>-0.74</v>
      </c>
      <c r="F1991" s="3">
        <v>-223.66</v>
      </c>
    </row>
    <row r="1992" spans="1:6" x14ac:dyDescent="0.2">
      <c r="A1992" s="3">
        <v>1991</v>
      </c>
      <c r="B1992" s="4" t="s">
        <v>1664</v>
      </c>
      <c r="C1992" s="3" t="s">
        <v>6473</v>
      </c>
      <c r="D1992" s="3">
        <v>6.51</v>
      </c>
      <c r="E1992" s="3">
        <v>2.04</v>
      </c>
      <c r="F1992" s="3">
        <v>-223.99</v>
      </c>
    </row>
    <row r="1993" spans="1:6" x14ac:dyDescent="0.2">
      <c r="A1993" s="3">
        <v>1992</v>
      </c>
      <c r="B1993" s="4" t="s">
        <v>1681</v>
      </c>
      <c r="C1993" s="3" t="s">
        <v>6260</v>
      </c>
      <c r="D1993" s="3">
        <v>4.1900000000000004</v>
      </c>
      <c r="E1993" s="3">
        <v>-3.46</v>
      </c>
      <c r="F1993" s="3">
        <v>-224.65</v>
      </c>
    </row>
    <row r="1994" spans="1:6" x14ac:dyDescent="0.2">
      <c r="A1994" s="3">
        <v>1993</v>
      </c>
      <c r="B1994" s="4" t="s">
        <v>2262</v>
      </c>
      <c r="C1994" s="3" t="s">
        <v>4135</v>
      </c>
      <c r="D1994" s="3">
        <v>24.18</v>
      </c>
      <c r="E1994" s="3">
        <v>-2.11</v>
      </c>
      <c r="F1994" s="3">
        <v>-225.66</v>
      </c>
    </row>
    <row r="1995" spans="1:6" x14ac:dyDescent="0.2">
      <c r="A1995" s="3">
        <v>1994</v>
      </c>
      <c r="B1995" s="4" t="s">
        <v>376</v>
      </c>
      <c r="C1995" s="3" t="s">
        <v>6150</v>
      </c>
      <c r="D1995" s="3">
        <v>32.799999999999997</v>
      </c>
      <c r="E1995" s="3">
        <v>-0.43</v>
      </c>
      <c r="F1995" s="3">
        <v>-225.68</v>
      </c>
    </row>
    <row r="1996" spans="1:6" x14ac:dyDescent="0.2">
      <c r="A1996" s="3">
        <v>1995</v>
      </c>
      <c r="B1996" s="4" t="s">
        <v>2964</v>
      </c>
      <c r="C1996" s="3" t="s">
        <v>5735</v>
      </c>
      <c r="D1996" s="3">
        <v>6.86</v>
      </c>
      <c r="E1996" s="3">
        <v>0</v>
      </c>
      <c r="F1996" s="3">
        <v>-226.12</v>
      </c>
    </row>
    <row r="1997" spans="1:6" x14ac:dyDescent="0.2">
      <c r="A1997" s="3">
        <v>1996</v>
      </c>
      <c r="B1997" s="4" t="s">
        <v>2784</v>
      </c>
      <c r="C1997" s="3" t="s">
        <v>3942</v>
      </c>
      <c r="D1997" s="3">
        <v>3.18</v>
      </c>
      <c r="E1997" s="3">
        <v>-1.24</v>
      </c>
      <c r="F1997" s="3">
        <v>-226.42</v>
      </c>
    </row>
    <row r="1998" spans="1:6" x14ac:dyDescent="0.2">
      <c r="A1998" s="3">
        <v>1997</v>
      </c>
      <c r="B1998" s="4" t="s">
        <v>1861</v>
      </c>
      <c r="C1998" s="3" t="s">
        <v>6249</v>
      </c>
      <c r="D1998" s="3">
        <v>8.5399999999999991</v>
      </c>
      <c r="E1998" s="3">
        <v>-1.73</v>
      </c>
      <c r="F1998" s="3">
        <v>-226.67</v>
      </c>
    </row>
    <row r="1999" spans="1:6" x14ac:dyDescent="0.2">
      <c r="A1999" s="3">
        <v>1998</v>
      </c>
      <c r="B1999" s="4" t="s">
        <v>54</v>
      </c>
      <c r="C1999" s="3" t="s">
        <v>5251</v>
      </c>
      <c r="D1999" s="3">
        <v>11.93</v>
      </c>
      <c r="E1999" s="3">
        <v>-3.56</v>
      </c>
      <c r="F1999" s="3">
        <v>-227.1</v>
      </c>
    </row>
    <row r="2000" spans="1:6" x14ac:dyDescent="0.2">
      <c r="A2000" s="3">
        <v>1999</v>
      </c>
      <c r="B2000" s="4" t="s">
        <v>2313</v>
      </c>
      <c r="C2000" s="3" t="s">
        <v>7720</v>
      </c>
      <c r="D2000" s="3">
        <v>15.7</v>
      </c>
      <c r="E2000" s="3">
        <v>-1.26</v>
      </c>
      <c r="F2000" s="3">
        <v>-227.26</v>
      </c>
    </row>
    <row r="2001" spans="1:6" x14ac:dyDescent="0.2">
      <c r="A2001" s="3">
        <v>2000</v>
      </c>
      <c r="B2001" s="4" t="s">
        <v>3052</v>
      </c>
      <c r="C2001" s="3" t="s">
        <v>6482</v>
      </c>
      <c r="D2001" s="3">
        <v>14.8</v>
      </c>
      <c r="E2001" s="3">
        <v>-2.89</v>
      </c>
      <c r="F2001" s="3">
        <v>-227.51</v>
      </c>
    </row>
    <row r="2002" spans="1:6" x14ac:dyDescent="0.2">
      <c r="A2002" s="3">
        <v>2001</v>
      </c>
      <c r="B2002" s="4" t="s">
        <v>929</v>
      </c>
      <c r="C2002" s="3" t="s">
        <v>6522</v>
      </c>
      <c r="D2002" s="3">
        <v>7.71</v>
      </c>
      <c r="E2002" s="3">
        <v>-1.41</v>
      </c>
      <c r="F2002" s="3">
        <v>-228.14</v>
      </c>
    </row>
    <row r="2003" spans="1:6" x14ac:dyDescent="0.2">
      <c r="A2003" s="3">
        <v>2002</v>
      </c>
      <c r="B2003" s="4" t="s">
        <v>2709</v>
      </c>
      <c r="C2003" s="3" t="s">
        <v>5968</v>
      </c>
      <c r="D2003" s="3">
        <v>18.84</v>
      </c>
      <c r="E2003" s="3">
        <v>-4.51</v>
      </c>
      <c r="F2003" s="3">
        <v>-228.15</v>
      </c>
    </row>
    <row r="2004" spans="1:6" x14ac:dyDescent="0.2">
      <c r="A2004" s="3">
        <v>2003</v>
      </c>
      <c r="B2004" s="4" t="s">
        <v>237</v>
      </c>
      <c r="C2004" s="3" t="s">
        <v>5511</v>
      </c>
      <c r="D2004" s="3">
        <v>7.3</v>
      </c>
      <c r="E2004" s="3">
        <v>-1.08</v>
      </c>
      <c r="F2004" s="3">
        <v>-229.57</v>
      </c>
    </row>
    <row r="2005" spans="1:6" x14ac:dyDescent="0.2">
      <c r="A2005" s="3">
        <v>2004</v>
      </c>
      <c r="B2005" s="4" t="s">
        <v>203</v>
      </c>
      <c r="C2005" s="3" t="s">
        <v>5028</v>
      </c>
      <c r="D2005" s="3">
        <v>29.44</v>
      </c>
      <c r="E2005" s="3">
        <v>-1.87</v>
      </c>
      <c r="F2005" s="3">
        <v>-230.5</v>
      </c>
    </row>
    <row r="2006" spans="1:6" x14ac:dyDescent="0.2">
      <c r="A2006" s="3">
        <v>2005</v>
      </c>
      <c r="B2006" s="4" t="s">
        <v>1359</v>
      </c>
      <c r="C2006" s="3" t="s">
        <v>6533</v>
      </c>
      <c r="D2006" s="3">
        <v>14.09</v>
      </c>
      <c r="E2006" s="3">
        <v>-1.61</v>
      </c>
      <c r="F2006" s="3">
        <v>-230.57</v>
      </c>
    </row>
    <row r="2007" spans="1:6" x14ac:dyDescent="0.2">
      <c r="A2007" s="3">
        <v>2006</v>
      </c>
      <c r="B2007" s="4" t="s">
        <v>807</v>
      </c>
      <c r="C2007" s="3" t="s">
        <v>3872</v>
      </c>
      <c r="D2007" s="3">
        <v>5.08</v>
      </c>
      <c r="E2007" s="3">
        <v>-2.5</v>
      </c>
      <c r="F2007" s="3">
        <v>-230.69</v>
      </c>
    </row>
    <row r="2008" spans="1:6" x14ac:dyDescent="0.2">
      <c r="A2008" s="3">
        <v>2007</v>
      </c>
      <c r="B2008" s="4" t="s">
        <v>3090</v>
      </c>
      <c r="C2008" s="3" t="s">
        <v>4685</v>
      </c>
      <c r="D2008" s="3">
        <v>7.33</v>
      </c>
      <c r="E2008" s="3">
        <v>-2.27</v>
      </c>
      <c r="F2008" s="3">
        <v>-230.82</v>
      </c>
    </row>
    <row r="2009" spans="1:6" x14ac:dyDescent="0.2">
      <c r="A2009" s="3">
        <v>2008</v>
      </c>
      <c r="B2009" s="4" t="s">
        <v>2116</v>
      </c>
      <c r="C2009" s="3" t="s">
        <v>6149</v>
      </c>
      <c r="D2009" s="3">
        <v>3.22</v>
      </c>
      <c r="E2009" s="3">
        <v>2.2200000000000002</v>
      </c>
      <c r="F2009" s="3">
        <v>-232.85</v>
      </c>
    </row>
    <row r="2010" spans="1:6" x14ac:dyDescent="0.2">
      <c r="A2010" s="3">
        <v>2009</v>
      </c>
      <c r="B2010" s="4" t="s">
        <v>470</v>
      </c>
      <c r="C2010" s="3" t="s">
        <v>3564</v>
      </c>
      <c r="D2010" s="3">
        <v>4.55</v>
      </c>
      <c r="E2010" s="3">
        <v>-2.36</v>
      </c>
      <c r="F2010" s="3">
        <v>-232.9</v>
      </c>
    </row>
    <row r="2011" spans="1:6" x14ac:dyDescent="0.2">
      <c r="A2011" s="3">
        <v>2010</v>
      </c>
      <c r="B2011" s="4" t="s">
        <v>3372</v>
      </c>
      <c r="C2011" s="3" t="s">
        <v>5707</v>
      </c>
      <c r="D2011" s="3">
        <v>4.3600000000000003</v>
      </c>
      <c r="E2011" s="3">
        <v>-2.68</v>
      </c>
      <c r="F2011" s="3">
        <v>-232.98</v>
      </c>
    </row>
    <row r="2012" spans="1:6" x14ac:dyDescent="0.2">
      <c r="A2012" s="3">
        <v>2011</v>
      </c>
      <c r="B2012" s="4" t="s">
        <v>2331</v>
      </c>
      <c r="C2012" s="3" t="s">
        <v>4883</v>
      </c>
      <c r="D2012" s="3">
        <v>9.31</v>
      </c>
      <c r="E2012" s="3">
        <v>-2.62</v>
      </c>
      <c r="F2012" s="3">
        <v>-233.31</v>
      </c>
    </row>
    <row r="2013" spans="1:6" x14ac:dyDescent="0.2">
      <c r="A2013" s="3">
        <v>2012</v>
      </c>
      <c r="B2013" s="4" t="s">
        <v>1381</v>
      </c>
      <c r="C2013" s="3" t="s">
        <v>7140</v>
      </c>
      <c r="D2013" s="3">
        <v>13.22</v>
      </c>
      <c r="E2013" s="3">
        <v>-1.56</v>
      </c>
      <c r="F2013" s="3">
        <v>-233.57</v>
      </c>
    </row>
    <row r="2014" spans="1:6" x14ac:dyDescent="0.2">
      <c r="A2014" s="3">
        <v>2013</v>
      </c>
      <c r="B2014" s="4" t="s">
        <v>1762</v>
      </c>
      <c r="C2014" s="3" t="s">
        <v>4007</v>
      </c>
      <c r="D2014" s="3">
        <v>6.49</v>
      </c>
      <c r="E2014" s="3">
        <v>-1.52</v>
      </c>
      <c r="F2014" s="3">
        <v>-233.69</v>
      </c>
    </row>
    <row r="2015" spans="1:6" x14ac:dyDescent="0.2">
      <c r="A2015" s="3">
        <v>2014</v>
      </c>
      <c r="B2015" s="4" t="s">
        <v>2663</v>
      </c>
      <c r="C2015" s="3" t="s">
        <v>4341</v>
      </c>
      <c r="D2015" s="3">
        <v>3.18</v>
      </c>
      <c r="E2015" s="3">
        <v>-3.34</v>
      </c>
      <c r="F2015" s="3">
        <v>-233.95</v>
      </c>
    </row>
    <row r="2016" spans="1:6" x14ac:dyDescent="0.2">
      <c r="A2016" s="3">
        <v>2015</v>
      </c>
      <c r="B2016" s="4" t="s">
        <v>386</v>
      </c>
      <c r="C2016" s="3" t="s">
        <v>6099</v>
      </c>
      <c r="D2016" s="3">
        <v>8.91</v>
      </c>
      <c r="E2016" s="3">
        <v>-3.68</v>
      </c>
      <c r="F2016" s="3">
        <v>-234</v>
      </c>
    </row>
    <row r="2017" spans="1:6" x14ac:dyDescent="0.2">
      <c r="A2017" s="3">
        <v>2016</v>
      </c>
      <c r="B2017" s="4" t="s">
        <v>328</v>
      </c>
      <c r="C2017" s="3" t="s">
        <v>5261</v>
      </c>
      <c r="D2017" s="3">
        <v>7.73</v>
      </c>
      <c r="E2017" s="3">
        <v>-3.01</v>
      </c>
      <c r="F2017" s="3">
        <v>-234.75</v>
      </c>
    </row>
    <row r="2018" spans="1:6" x14ac:dyDescent="0.2">
      <c r="A2018" s="3">
        <v>2017</v>
      </c>
      <c r="B2018" s="4" t="s">
        <v>3597</v>
      </c>
      <c r="C2018" s="3" t="s">
        <v>4719</v>
      </c>
      <c r="D2018" s="3">
        <v>7.23</v>
      </c>
      <c r="E2018" s="3">
        <v>-2.17</v>
      </c>
      <c r="F2018" s="3">
        <v>-235.47</v>
      </c>
    </row>
    <row r="2019" spans="1:6" x14ac:dyDescent="0.2">
      <c r="A2019" s="3">
        <v>2018</v>
      </c>
      <c r="B2019" s="4" t="s">
        <v>3187</v>
      </c>
      <c r="C2019" s="3" t="s">
        <v>5596</v>
      </c>
      <c r="D2019" s="3">
        <v>20.309999999999999</v>
      </c>
      <c r="E2019" s="3">
        <v>-5.09</v>
      </c>
      <c r="F2019" s="3">
        <v>-235.51</v>
      </c>
    </row>
    <row r="2020" spans="1:6" x14ac:dyDescent="0.2">
      <c r="A2020" s="3">
        <v>2019</v>
      </c>
      <c r="B2020" s="4" t="s">
        <v>879</v>
      </c>
      <c r="C2020" s="3" t="s">
        <v>6595</v>
      </c>
      <c r="D2020" s="3">
        <v>3.95</v>
      </c>
      <c r="E2020" s="3">
        <v>-2.95</v>
      </c>
      <c r="F2020" s="3">
        <v>-236.3</v>
      </c>
    </row>
    <row r="2021" spans="1:6" x14ac:dyDescent="0.2">
      <c r="A2021" s="3">
        <v>2020</v>
      </c>
      <c r="B2021" s="4" t="s">
        <v>2980</v>
      </c>
      <c r="C2021" s="3" t="s">
        <v>4182</v>
      </c>
      <c r="D2021" s="3">
        <v>4.68</v>
      </c>
      <c r="E2021" s="3">
        <v>-2.2999999999999998</v>
      </c>
      <c r="F2021" s="3">
        <v>-236.46</v>
      </c>
    </row>
    <row r="2022" spans="1:6" x14ac:dyDescent="0.2">
      <c r="A2022" s="3">
        <v>2021</v>
      </c>
      <c r="B2022" s="4" t="s">
        <v>1982</v>
      </c>
      <c r="C2022" s="3" t="s">
        <v>6731</v>
      </c>
      <c r="D2022" s="3">
        <v>7.02</v>
      </c>
      <c r="E2022" s="3">
        <v>-0.56999999999999995</v>
      </c>
      <c r="F2022" s="3">
        <v>-236.86</v>
      </c>
    </row>
    <row r="2023" spans="1:6" x14ac:dyDescent="0.2">
      <c r="A2023" s="3">
        <v>2022</v>
      </c>
      <c r="B2023" s="4" t="s">
        <v>1644</v>
      </c>
      <c r="C2023" s="3" t="s">
        <v>5348</v>
      </c>
      <c r="D2023" s="3">
        <v>7.42</v>
      </c>
      <c r="E2023" s="3">
        <v>-1.33</v>
      </c>
      <c r="F2023" s="3">
        <v>-237.62</v>
      </c>
    </row>
    <row r="2024" spans="1:6" x14ac:dyDescent="0.2">
      <c r="A2024" s="3">
        <v>2023</v>
      </c>
      <c r="B2024" s="4" t="s">
        <v>3151</v>
      </c>
      <c r="C2024" s="3" t="s">
        <v>6319</v>
      </c>
      <c r="D2024" s="3">
        <v>11.33</v>
      </c>
      <c r="E2024" s="3">
        <v>-2.83</v>
      </c>
      <c r="F2024" s="3">
        <v>-237.88</v>
      </c>
    </row>
    <row r="2025" spans="1:6" x14ac:dyDescent="0.2">
      <c r="A2025" s="3">
        <v>2024</v>
      </c>
      <c r="B2025" s="4" t="s">
        <v>826</v>
      </c>
      <c r="C2025" s="3" t="s">
        <v>6737</v>
      </c>
      <c r="D2025" s="3">
        <v>12.69</v>
      </c>
      <c r="E2025" s="3">
        <v>-3.2</v>
      </c>
      <c r="F2025" s="3">
        <v>-237.93</v>
      </c>
    </row>
    <row r="2026" spans="1:6" x14ac:dyDescent="0.2">
      <c r="A2026" s="3">
        <v>2025</v>
      </c>
      <c r="B2026" s="4" t="s">
        <v>3003</v>
      </c>
      <c r="C2026" s="3" t="s">
        <v>6205</v>
      </c>
      <c r="D2026" s="3">
        <v>3.38</v>
      </c>
      <c r="E2026" s="3">
        <v>-1.46</v>
      </c>
      <c r="F2026" s="3">
        <v>-238.64</v>
      </c>
    </row>
    <row r="2027" spans="1:6" x14ac:dyDescent="0.2">
      <c r="A2027" s="3">
        <v>2026</v>
      </c>
      <c r="B2027" s="4" t="s">
        <v>766</v>
      </c>
      <c r="C2027" s="3" t="s">
        <v>5632</v>
      </c>
      <c r="D2027" s="3">
        <v>8.39</v>
      </c>
      <c r="E2027" s="3">
        <v>-2.78</v>
      </c>
      <c r="F2027" s="3">
        <v>-238.79</v>
      </c>
    </row>
    <row r="2028" spans="1:6" x14ac:dyDescent="0.2">
      <c r="A2028" s="3">
        <v>2027</v>
      </c>
      <c r="B2028" s="4" t="s">
        <v>2503</v>
      </c>
      <c r="C2028" s="3" t="s">
        <v>5126</v>
      </c>
      <c r="D2028" s="3">
        <v>29.01</v>
      </c>
      <c r="E2028" s="3">
        <v>-1.43</v>
      </c>
      <c r="F2028" s="3">
        <v>-239.28</v>
      </c>
    </row>
    <row r="2029" spans="1:6" x14ac:dyDescent="0.2">
      <c r="A2029" s="3">
        <v>2028</v>
      </c>
      <c r="B2029" s="4" t="s">
        <v>16</v>
      </c>
      <c r="C2029" s="3" t="s">
        <v>5686</v>
      </c>
      <c r="D2029" s="3">
        <v>5.48</v>
      </c>
      <c r="E2029" s="3">
        <v>-2.84</v>
      </c>
      <c r="F2029" s="3">
        <v>-239.87</v>
      </c>
    </row>
    <row r="2030" spans="1:6" x14ac:dyDescent="0.2">
      <c r="A2030" s="3">
        <v>2029</v>
      </c>
      <c r="B2030" s="4" t="s">
        <v>955</v>
      </c>
      <c r="C2030" s="3" t="s">
        <v>6117</v>
      </c>
      <c r="D2030" s="3">
        <v>5.58</v>
      </c>
      <c r="E2030" s="3">
        <v>-0.71</v>
      </c>
      <c r="F2030" s="3">
        <v>-240.2</v>
      </c>
    </row>
    <row r="2031" spans="1:6" x14ac:dyDescent="0.2">
      <c r="A2031" s="3">
        <v>2030</v>
      </c>
      <c r="B2031" s="4" t="s">
        <v>3303</v>
      </c>
      <c r="C2031" s="3" t="s">
        <v>5010</v>
      </c>
      <c r="D2031" s="3">
        <v>5.44</v>
      </c>
      <c r="E2031" s="3">
        <v>-4.2300000000000004</v>
      </c>
      <c r="F2031" s="3">
        <v>-240.47</v>
      </c>
    </row>
    <row r="2032" spans="1:6" x14ac:dyDescent="0.2">
      <c r="A2032" s="3">
        <v>2031</v>
      </c>
      <c r="B2032" s="4" t="s">
        <v>741</v>
      </c>
      <c r="C2032" s="3" t="s">
        <v>5868</v>
      </c>
      <c r="D2032" s="3">
        <v>5.76</v>
      </c>
      <c r="E2032" s="3">
        <v>-2.21</v>
      </c>
      <c r="F2032" s="3">
        <v>-241.18</v>
      </c>
    </row>
    <row r="2033" spans="1:6" x14ac:dyDescent="0.2">
      <c r="A2033" s="3">
        <v>2032</v>
      </c>
      <c r="B2033" s="4" t="s">
        <v>2682</v>
      </c>
      <c r="C2033" s="3" t="s">
        <v>4792</v>
      </c>
      <c r="D2033" s="3">
        <v>4.83</v>
      </c>
      <c r="E2033" s="3">
        <v>-2.62</v>
      </c>
      <c r="F2033" s="3">
        <v>-241.46</v>
      </c>
    </row>
    <row r="2034" spans="1:6" x14ac:dyDescent="0.2">
      <c r="A2034" s="3">
        <v>2033</v>
      </c>
      <c r="B2034" s="4" t="s">
        <v>2003</v>
      </c>
      <c r="C2034" s="3" t="s">
        <v>5683</v>
      </c>
      <c r="D2034" s="3">
        <v>5.58</v>
      </c>
      <c r="E2034" s="3">
        <v>0.54</v>
      </c>
      <c r="F2034" s="3">
        <v>-241.51</v>
      </c>
    </row>
    <row r="2035" spans="1:6" x14ac:dyDescent="0.2">
      <c r="A2035" s="3">
        <v>2034</v>
      </c>
      <c r="B2035" s="4" t="s">
        <v>43</v>
      </c>
      <c r="C2035" s="3" t="s">
        <v>6810</v>
      </c>
      <c r="D2035" s="3">
        <v>7.63</v>
      </c>
      <c r="E2035" s="3">
        <v>-3.17</v>
      </c>
      <c r="F2035" s="3">
        <v>-242.48</v>
      </c>
    </row>
    <row r="2036" spans="1:6" x14ac:dyDescent="0.2">
      <c r="A2036" s="3">
        <v>2035</v>
      </c>
      <c r="B2036" s="4" t="s">
        <v>2635</v>
      </c>
      <c r="C2036" s="3" t="s">
        <v>6332</v>
      </c>
      <c r="D2036" s="3">
        <v>5.08</v>
      </c>
      <c r="E2036" s="3">
        <v>-2.68</v>
      </c>
      <c r="F2036" s="3">
        <v>-243.04</v>
      </c>
    </row>
    <row r="2037" spans="1:6" x14ac:dyDescent="0.2">
      <c r="A2037" s="3">
        <v>2036</v>
      </c>
      <c r="B2037" s="4" t="s">
        <v>21</v>
      </c>
      <c r="C2037" s="3" t="s">
        <v>5627</v>
      </c>
      <c r="D2037" s="3">
        <v>5.05</v>
      </c>
      <c r="E2037" s="3">
        <v>-2.13</v>
      </c>
      <c r="F2037" s="3">
        <v>-243.39</v>
      </c>
    </row>
    <row r="2038" spans="1:6" x14ac:dyDescent="0.2">
      <c r="A2038" s="3">
        <v>2037</v>
      </c>
      <c r="B2038" s="4" t="s">
        <v>1945</v>
      </c>
      <c r="C2038" s="3" t="s">
        <v>4404</v>
      </c>
      <c r="D2038" s="3">
        <v>3.91</v>
      </c>
      <c r="E2038" s="3">
        <v>-2.74</v>
      </c>
      <c r="F2038" s="3">
        <v>-245.07</v>
      </c>
    </row>
    <row r="2039" spans="1:6" x14ac:dyDescent="0.2">
      <c r="A2039" s="3">
        <v>2038</v>
      </c>
      <c r="B2039" s="4" t="s">
        <v>5214</v>
      </c>
      <c r="C2039" s="3" t="s">
        <v>5215</v>
      </c>
      <c r="D2039" s="3">
        <v>3.09</v>
      </c>
      <c r="E2039" s="3">
        <v>-1.9</v>
      </c>
      <c r="F2039" s="3">
        <v>-245.33</v>
      </c>
    </row>
    <row r="2040" spans="1:6" x14ac:dyDescent="0.2">
      <c r="A2040" s="3">
        <v>2039</v>
      </c>
      <c r="B2040" s="4" t="s">
        <v>2809</v>
      </c>
      <c r="C2040" s="3" t="s">
        <v>7721</v>
      </c>
      <c r="D2040" s="3">
        <v>6.05</v>
      </c>
      <c r="E2040" s="3">
        <v>-2.73</v>
      </c>
      <c r="F2040" s="3">
        <v>-245.51</v>
      </c>
    </row>
    <row r="2041" spans="1:6" x14ac:dyDescent="0.2">
      <c r="A2041" s="3">
        <v>2040</v>
      </c>
      <c r="B2041" s="4" t="s">
        <v>4440</v>
      </c>
      <c r="C2041" s="3" t="s">
        <v>4441</v>
      </c>
      <c r="D2041" s="3">
        <v>2.38</v>
      </c>
      <c r="E2041" s="3">
        <v>-2.06</v>
      </c>
      <c r="F2041" s="3">
        <v>-245.82</v>
      </c>
    </row>
    <row r="2042" spans="1:6" x14ac:dyDescent="0.2">
      <c r="A2042" s="3">
        <v>2041</v>
      </c>
      <c r="B2042" s="4" t="s">
        <v>1507</v>
      </c>
      <c r="C2042" s="3" t="s">
        <v>6204</v>
      </c>
      <c r="D2042" s="3">
        <v>14.77</v>
      </c>
      <c r="E2042" s="3">
        <v>-2.5099999999999998</v>
      </c>
      <c r="F2042" s="3">
        <v>-245.91</v>
      </c>
    </row>
    <row r="2043" spans="1:6" x14ac:dyDescent="0.2">
      <c r="A2043" s="3">
        <v>2042</v>
      </c>
      <c r="B2043" s="4" t="s">
        <v>795</v>
      </c>
      <c r="C2043" s="3" t="s">
        <v>3903</v>
      </c>
      <c r="D2043" s="3">
        <v>12.74</v>
      </c>
      <c r="E2043" s="3">
        <v>-3.19</v>
      </c>
      <c r="F2043" s="3">
        <v>-246.29</v>
      </c>
    </row>
    <row r="2044" spans="1:6" x14ac:dyDescent="0.2">
      <c r="A2044" s="3">
        <v>2043</v>
      </c>
      <c r="B2044" s="4" t="s">
        <v>1245</v>
      </c>
      <c r="C2044" s="3" t="s">
        <v>6264</v>
      </c>
      <c r="D2044" s="3">
        <v>8.06</v>
      </c>
      <c r="E2044" s="3">
        <v>-2.89</v>
      </c>
      <c r="F2044" s="3">
        <v>-246.45</v>
      </c>
    </row>
    <row r="2045" spans="1:6" x14ac:dyDescent="0.2">
      <c r="A2045" s="3">
        <v>2044</v>
      </c>
      <c r="B2045" s="4" t="s">
        <v>2759</v>
      </c>
      <c r="C2045" s="3" t="s">
        <v>4964</v>
      </c>
      <c r="D2045" s="3">
        <v>37.799999999999997</v>
      </c>
      <c r="E2045" s="3">
        <v>-4.13</v>
      </c>
      <c r="F2045" s="3">
        <v>-246.57</v>
      </c>
    </row>
    <row r="2046" spans="1:6" x14ac:dyDescent="0.2">
      <c r="A2046" s="3">
        <v>2045</v>
      </c>
      <c r="B2046" s="4" t="s">
        <v>3088</v>
      </c>
      <c r="C2046" s="3" t="s">
        <v>6777</v>
      </c>
      <c r="D2046" s="3">
        <v>5.08</v>
      </c>
      <c r="E2046" s="3">
        <v>-1.93</v>
      </c>
      <c r="F2046" s="3">
        <v>-246.8</v>
      </c>
    </row>
    <row r="2047" spans="1:6" x14ac:dyDescent="0.2">
      <c r="A2047" s="3">
        <v>2046</v>
      </c>
      <c r="B2047" s="4" t="s">
        <v>1027</v>
      </c>
      <c r="C2047" s="3" t="s">
        <v>4153</v>
      </c>
      <c r="D2047" s="3">
        <v>5.84</v>
      </c>
      <c r="E2047" s="3">
        <v>-2.5</v>
      </c>
      <c r="F2047" s="3">
        <v>-246.81</v>
      </c>
    </row>
    <row r="2048" spans="1:6" x14ac:dyDescent="0.2">
      <c r="A2048" s="3">
        <v>2047</v>
      </c>
      <c r="B2048" s="4" t="s">
        <v>4501</v>
      </c>
      <c r="C2048" s="3" t="s">
        <v>4502</v>
      </c>
      <c r="D2048" s="3">
        <v>1.81</v>
      </c>
      <c r="E2048" s="3">
        <v>-2.16</v>
      </c>
      <c r="F2048" s="3">
        <v>-247.45</v>
      </c>
    </row>
    <row r="2049" spans="1:6" x14ac:dyDescent="0.2">
      <c r="A2049" s="3">
        <v>2048</v>
      </c>
      <c r="B2049" s="4" t="s">
        <v>2430</v>
      </c>
      <c r="C2049" s="3" t="s">
        <v>5774</v>
      </c>
      <c r="D2049" s="3">
        <v>3.78</v>
      </c>
      <c r="E2049" s="3">
        <v>-3.32</v>
      </c>
      <c r="F2049" s="3">
        <v>-248.2</v>
      </c>
    </row>
    <row r="2050" spans="1:6" x14ac:dyDescent="0.2">
      <c r="A2050" s="3">
        <v>2049</v>
      </c>
      <c r="B2050" s="4" t="s">
        <v>1474</v>
      </c>
      <c r="C2050" s="3" t="s">
        <v>4734</v>
      </c>
      <c r="D2050" s="3">
        <v>17.68</v>
      </c>
      <c r="E2050" s="3">
        <v>-4.54</v>
      </c>
      <c r="F2050" s="3">
        <v>-249.04</v>
      </c>
    </row>
    <row r="2051" spans="1:6" x14ac:dyDescent="0.2">
      <c r="A2051" s="3">
        <v>2050</v>
      </c>
      <c r="B2051" s="4" t="s">
        <v>779</v>
      </c>
      <c r="C2051" s="3" t="s">
        <v>6083</v>
      </c>
      <c r="D2051" s="3">
        <v>9.99</v>
      </c>
      <c r="E2051" s="3">
        <v>-1.58</v>
      </c>
      <c r="F2051" s="3">
        <v>-249.08</v>
      </c>
    </row>
    <row r="2052" spans="1:6" x14ac:dyDescent="0.2">
      <c r="A2052" s="3">
        <v>2051</v>
      </c>
      <c r="B2052" s="4" t="s">
        <v>2453</v>
      </c>
      <c r="C2052" s="3" t="s">
        <v>6107</v>
      </c>
      <c r="D2052" s="3">
        <v>30.62</v>
      </c>
      <c r="E2052" s="3">
        <v>-3.86</v>
      </c>
      <c r="F2052" s="3">
        <v>-249.31</v>
      </c>
    </row>
    <row r="2053" spans="1:6" x14ac:dyDescent="0.2">
      <c r="A2053" s="3">
        <v>2052</v>
      </c>
      <c r="B2053" s="4" t="s">
        <v>1704</v>
      </c>
      <c r="C2053" s="3" t="s">
        <v>4790</v>
      </c>
      <c r="D2053" s="3">
        <v>8.43</v>
      </c>
      <c r="E2053" s="3">
        <v>-2.3199999999999998</v>
      </c>
      <c r="F2053" s="3">
        <v>-249.33</v>
      </c>
    </row>
    <row r="2054" spans="1:6" x14ac:dyDescent="0.2">
      <c r="A2054" s="3">
        <v>2053</v>
      </c>
      <c r="B2054" s="4" t="s">
        <v>556</v>
      </c>
      <c r="C2054" s="3" t="s">
        <v>6437</v>
      </c>
      <c r="D2054" s="3">
        <v>9.36</v>
      </c>
      <c r="E2054" s="3">
        <v>-1.89</v>
      </c>
      <c r="F2054" s="3">
        <v>-249.98</v>
      </c>
    </row>
    <row r="2055" spans="1:6" x14ac:dyDescent="0.2">
      <c r="A2055" s="3">
        <v>2054</v>
      </c>
      <c r="B2055" s="4" t="s">
        <v>1418</v>
      </c>
      <c r="C2055" s="3" t="s">
        <v>4071</v>
      </c>
      <c r="D2055" s="3">
        <v>3.01</v>
      </c>
      <c r="E2055" s="3">
        <v>-3.53</v>
      </c>
      <c r="F2055" s="3">
        <v>-250.28</v>
      </c>
    </row>
    <row r="2056" spans="1:6" x14ac:dyDescent="0.2">
      <c r="A2056" s="3">
        <v>2055</v>
      </c>
      <c r="B2056" s="4" t="s">
        <v>2276</v>
      </c>
      <c r="C2056" s="3" t="s">
        <v>4950</v>
      </c>
      <c r="D2056" s="3">
        <v>17.02</v>
      </c>
      <c r="E2056" s="3">
        <v>-6.69</v>
      </c>
      <c r="F2056" s="3">
        <v>-250.4</v>
      </c>
    </row>
    <row r="2057" spans="1:6" x14ac:dyDescent="0.2">
      <c r="A2057" s="3">
        <v>2056</v>
      </c>
      <c r="B2057" s="4" t="s">
        <v>1176</v>
      </c>
      <c r="C2057" s="3" t="s">
        <v>6809</v>
      </c>
      <c r="D2057" s="3">
        <v>24.58</v>
      </c>
      <c r="E2057" s="3">
        <v>-1.01</v>
      </c>
      <c r="F2057" s="3">
        <v>-250.58</v>
      </c>
    </row>
    <row r="2058" spans="1:6" x14ac:dyDescent="0.2">
      <c r="A2058" s="3">
        <v>2057</v>
      </c>
      <c r="B2058" s="4" t="s">
        <v>945</v>
      </c>
      <c r="C2058" s="3" t="s">
        <v>6435</v>
      </c>
      <c r="D2058" s="3">
        <v>10.5</v>
      </c>
      <c r="E2058" s="3">
        <v>-0.76</v>
      </c>
      <c r="F2058" s="3">
        <v>-250.66</v>
      </c>
    </row>
    <row r="2059" spans="1:6" x14ac:dyDescent="0.2">
      <c r="A2059" s="3">
        <v>2058</v>
      </c>
      <c r="B2059" s="4" t="s">
        <v>910</v>
      </c>
      <c r="C2059" s="3" t="s">
        <v>4215</v>
      </c>
      <c r="D2059" s="3">
        <v>16.13</v>
      </c>
      <c r="E2059" s="3">
        <v>-1.89</v>
      </c>
      <c r="F2059" s="3">
        <v>-251.49</v>
      </c>
    </row>
    <row r="2060" spans="1:6" x14ac:dyDescent="0.2">
      <c r="A2060" s="3">
        <v>2059</v>
      </c>
      <c r="B2060" s="4" t="s">
        <v>454</v>
      </c>
      <c r="C2060" s="3" t="s">
        <v>6246</v>
      </c>
      <c r="D2060" s="3">
        <v>10.96</v>
      </c>
      <c r="E2060" s="3">
        <v>-2.14</v>
      </c>
      <c r="F2060" s="3">
        <v>-251.59</v>
      </c>
    </row>
    <row r="2061" spans="1:6" x14ac:dyDescent="0.2">
      <c r="A2061" s="3">
        <v>2060</v>
      </c>
      <c r="B2061" s="4" t="s">
        <v>278</v>
      </c>
      <c r="C2061" s="3" t="s">
        <v>5167</v>
      </c>
      <c r="D2061" s="3">
        <v>4.54</v>
      </c>
      <c r="E2061" s="3">
        <v>-2.99</v>
      </c>
      <c r="F2061" s="3">
        <v>-252.4</v>
      </c>
    </row>
    <row r="2062" spans="1:6" x14ac:dyDescent="0.2">
      <c r="A2062" s="3">
        <v>2061</v>
      </c>
      <c r="B2062" s="4" t="s">
        <v>784</v>
      </c>
      <c r="C2062" s="3" t="s">
        <v>7067</v>
      </c>
      <c r="D2062" s="3">
        <v>13.63</v>
      </c>
      <c r="E2062" s="3">
        <v>7.0000000000000007E-2</v>
      </c>
      <c r="F2062" s="3">
        <v>-252.82</v>
      </c>
    </row>
    <row r="2063" spans="1:6" x14ac:dyDescent="0.2">
      <c r="A2063" s="3">
        <v>2062</v>
      </c>
      <c r="B2063" s="4" t="s">
        <v>643</v>
      </c>
      <c r="C2063" s="3" t="s">
        <v>5608</v>
      </c>
      <c r="D2063" s="3">
        <v>28.74</v>
      </c>
      <c r="E2063" s="3">
        <v>-0.83</v>
      </c>
      <c r="F2063" s="3">
        <v>-253.11</v>
      </c>
    </row>
    <row r="2064" spans="1:6" x14ac:dyDescent="0.2">
      <c r="A2064" s="3">
        <v>2063</v>
      </c>
      <c r="B2064" s="4" t="s">
        <v>423</v>
      </c>
      <c r="C2064" s="3" t="s">
        <v>6137</v>
      </c>
      <c r="D2064" s="3">
        <v>8.64</v>
      </c>
      <c r="E2064" s="3">
        <v>-1.1399999999999999</v>
      </c>
      <c r="F2064" s="3">
        <v>-254.13</v>
      </c>
    </row>
    <row r="2065" spans="1:6" x14ac:dyDescent="0.2">
      <c r="A2065" s="3">
        <v>2064</v>
      </c>
      <c r="B2065" s="4" t="s">
        <v>2211</v>
      </c>
      <c r="C2065" s="3" t="s">
        <v>3552</v>
      </c>
      <c r="D2065" s="3">
        <v>27.66</v>
      </c>
      <c r="E2065" s="3">
        <v>-4.3899999999999997</v>
      </c>
      <c r="F2065" s="3">
        <v>-254.45</v>
      </c>
    </row>
    <row r="2066" spans="1:6" x14ac:dyDescent="0.2">
      <c r="A2066" s="3">
        <v>2065</v>
      </c>
      <c r="B2066" s="4" t="s">
        <v>2051</v>
      </c>
      <c r="C2066" s="3" t="s">
        <v>6090</v>
      </c>
      <c r="D2066" s="3">
        <v>8.1</v>
      </c>
      <c r="E2066" s="3">
        <v>-1.82</v>
      </c>
      <c r="F2066" s="3">
        <v>-254.77</v>
      </c>
    </row>
    <row r="2067" spans="1:6" x14ac:dyDescent="0.2">
      <c r="A2067" s="3">
        <v>2066</v>
      </c>
      <c r="B2067" s="4" t="s">
        <v>2309</v>
      </c>
      <c r="C2067" s="3" t="s">
        <v>5832</v>
      </c>
      <c r="D2067" s="3">
        <v>3.5</v>
      </c>
      <c r="E2067" s="3">
        <v>-3.05</v>
      </c>
      <c r="F2067" s="3">
        <v>-255.85</v>
      </c>
    </row>
    <row r="2068" spans="1:6" x14ac:dyDescent="0.2">
      <c r="A2068" s="3">
        <v>2067</v>
      </c>
      <c r="B2068" s="4" t="s">
        <v>1107</v>
      </c>
      <c r="C2068" s="3" t="s">
        <v>7640</v>
      </c>
      <c r="D2068" s="3">
        <v>10.01</v>
      </c>
      <c r="E2068" s="3">
        <v>-3.47</v>
      </c>
      <c r="F2068" s="3">
        <v>-257.36</v>
      </c>
    </row>
    <row r="2069" spans="1:6" x14ac:dyDescent="0.2">
      <c r="A2069" s="3">
        <v>2068</v>
      </c>
      <c r="B2069" s="4" t="s">
        <v>1317</v>
      </c>
      <c r="C2069" s="3" t="s">
        <v>6110</v>
      </c>
      <c r="D2069" s="3">
        <v>10.88</v>
      </c>
      <c r="E2069" s="3">
        <v>-1.54</v>
      </c>
      <c r="F2069" s="3">
        <v>-257.7</v>
      </c>
    </row>
    <row r="2070" spans="1:6" x14ac:dyDescent="0.2">
      <c r="A2070" s="3">
        <v>2069</v>
      </c>
      <c r="B2070" s="4" t="s">
        <v>1512</v>
      </c>
      <c r="C2070" s="3" t="s">
        <v>6827</v>
      </c>
      <c r="D2070" s="3">
        <v>3.45</v>
      </c>
      <c r="E2070" s="3">
        <v>-2.54</v>
      </c>
      <c r="F2070" s="3">
        <v>-257.79000000000002</v>
      </c>
    </row>
    <row r="2071" spans="1:6" x14ac:dyDescent="0.2">
      <c r="A2071" s="3">
        <v>2070</v>
      </c>
      <c r="B2071" s="4" t="s">
        <v>2674</v>
      </c>
      <c r="C2071" s="3" t="s">
        <v>5817</v>
      </c>
      <c r="D2071" s="3">
        <v>12.43</v>
      </c>
      <c r="E2071" s="3">
        <v>2.14</v>
      </c>
      <c r="F2071" s="3">
        <v>-258.3</v>
      </c>
    </row>
    <row r="2072" spans="1:6" x14ac:dyDescent="0.2">
      <c r="A2072" s="3">
        <v>2071</v>
      </c>
      <c r="B2072" s="4" t="s">
        <v>2751</v>
      </c>
      <c r="C2072" s="3" t="s">
        <v>4649</v>
      </c>
      <c r="D2072" s="3">
        <v>3.15</v>
      </c>
      <c r="E2072" s="3">
        <v>-1.87</v>
      </c>
      <c r="F2072" s="3">
        <v>-258.58</v>
      </c>
    </row>
    <row r="2073" spans="1:6" x14ac:dyDescent="0.2">
      <c r="A2073" s="3">
        <v>2072</v>
      </c>
      <c r="B2073" s="4" t="s">
        <v>4310</v>
      </c>
      <c r="C2073" s="3" t="s">
        <v>4311</v>
      </c>
      <c r="D2073" s="3">
        <v>1.57</v>
      </c>
      <c r="E2073" s="3">
        <v>-1.87</v>
      </c>
      <c r="F2073" s="3">
        <v>-258.89</v>
      </c>
    </row>
    <row r="2074" spans="1:6" x14ac:dyDescent="0.2">
      <c r="A2074" s="3">
        <v>2073</v>
      </c>
      <c r="B2074" s="4" t="s">
        <v>1996</v>
      </c>
      <c r="C2074" s="3" t="s">
        <v>3559</v>
      </c>
      <c r="D2074" s="3">
        <v>2.97</v>
      </c>
      <c r="E2074" s="3">
        <v>-1.98</v>
      </c>
      <c r="F2074" s="3">
        <v>-259.51</v>
      </c>
    </row>
    <row r="2075" spans="1:6" x14ac:dyDescent="0.2">
      <c r="A2075" s="3">
        <v>2074</v>
      </c>
      <c r="B2075" s="4" t="s">
        <v>2742</v>
      </c>
      <c r="C2075" s="3" t="s">
        <v>6656</v>
      </c>
      <c r="D2075" s="3">
        <v>8.94</v>
      </c>
      <c r="E2075" s="3">
        <v>-1.22</v>
      </c>
      <c r="F2075" s="3">
        <v>-259.77</v>
      </c>
    </row>
    <row r="2076" spans="1:6" x14ac:dyDescent="0.2">
      <c r="A2076" s="3">
        <v>2075</v>
      </c>
      <c r="B2076" s="4" t="s">
        <v>3909</v>
      </c>
      <c r="C2076" s="3" t="s">
        <v>3910</v>
      </c>
      <c r="D2076" s="3">
        <v>24.95</v>
      </c>
      <c r="E2076" s="3">
        <v>-1.31</v>
      </c>
      <c r="F2076" s="3">
        <v>-259.95999999999998</v>
      </c>
    </row>
    <row r="2077" spans="1:6" x14ac:dyDescent="0.2">
      <c r="A2077" s="3">
        <v>2076</v>
      </c>
      <c r="B2077" s="4" t="s">
        <v>2651</v>
      </c>
      <c r="C2077" s="3" t="s">
        <v>6135</v>
      </c>
      <c r="D2077" s="3">
        <v>14</v>
      </c>
      <c r="E2077" s="3">
        <v>-3.71</v>
      </c>
      <c r="F2077" s="3">
        <v>-260.60000000000002</v>
      </c>
    </row>
    <row r="2078" spans="1:6" x14ac:dyDescent="0.2">
      <c r="A2078" s="3">
        <v>2077</v>
      </c>
      <c r="B2078" s="4" t="s">
        <v>3077</v>
      </c>
      <c r="C2078" s="3" t="s">
        <v>6973</v>
      </c>
      <c r="D2078" s="3">
        <v>5.43</v>
      </c>
      <c r="E2078" s="3">
        <v>-4.9000000000000004</v>
      </c>
      <c r="F2078" s="3">
        <v>-261.26</v>
      </c>
    </row>
    <row r="2079" spans="1:6" x14ac:dyDescent="0.2">
      <c r="A2079" s="3">
        <v>2078</v>
      </c>
      <c r="B2079" s="4" t="s">
        <v>274</v>
      </c>
      <c r="C2079" s="3" t="s">
        <v>7089</v>
      </c>
      <c r="D2079" s="3">
        <v>13.13</v>
      </c>
      <c r="E2079" s="3">
        <v>-2.6</v>
      </c>
      <c r="F2079" s="3">
        <v>-261.76</v>
      </c>
    </row>
    <row r="2080" spans="1:6" x14ac:dyDescent="0.2">
      <c r="A2080" s="3">
        <v>2079</v>
      </c>
      <c r="B2080" s="4" t="s">
        <v>2518</v>
      </c>
      <c r="C2080" s="3" t="s">
        <v>6191</v>
      </c>
      <c r="D2080" s="3">
        <v>10.54</v>
      </c>
      <c r="E2080" s="3">
        <v>-2.14</v>
      </c>
      <c r="F2080" s="3">
        <v>-261.83999999999997</v>
      </c>
    </row>
    <row r="2081" spans="1:6" x14ac:dyDescent="0.2">
      <c r="A2081" s="3">
        <v>2080</v>
      </c>
      <c r="B2081" s="4" t="s">
        <v>2477</v>
      </c>
      <c r="C2081" s="3" t="s">
        <v>4042</v>
      </c>
      <c r="D2081" s="3">
        <v>6.74</v>
      </c>
      <c r="E2081" s="3">
        <v>-4.4000000000000004</v>
      </c>
      <c r="F2081" s="3">
        <v>-261.86</v>
      </c>
    </row>
    <row r="2082" spans="1:6" x14ac:dyDescent="0.2">
      <c r="A2082" s="3">
        <v>2081</v>
      </c>
      <c r="B2082" s="4" t="s">
        <v>1872</v>
      </c>
      <c r="C2082" s="3" t="s">
        <v>6478</v>
      </c>
      <c r="D2082" s="3">
        <v>7.14</v>
      </c>
      <c r="E2082" s="3">
        <v>-2.33</v>
      </c>
      <c r="F2082" s="3">
        <v>-262.06</v>
      </c>
    </row>
    <row r="2083" spans="1:6" x14ac:dyDescent="0.2">
      <c r="A2083" s="3">
        <v>2082</v>
      </c>
      <c r="B2083" s="4" t="s">
        <v>5415</v>
      </c>
      <c r="C2083" s="3" t="s">
        <v>5416</v>
      </c>
      <c r="D2083" s="3">
        <v>1.68</v>
      </c>
      <c r="E2083" s="3">
        <v>4.3499999999999996</v>
      </c>
      <c r="F2083" s="3">
        <v>-262.08999999999997</v>
      </c>
    </row>
    <row r="2084" spans="1:6" x14ac:dyDescent="0.2">
      <c r="A2084" s="3">
        <v>2083</v>
      </c>
      <c r="B2084" s="4" t="s">
        <v>1715</v>
      </c>
      <c r="C2084" s="3" t="s">
        <v>4179</v>
      </c>
      <c r="D2084" s="3">
        <v>23.5</v>
      </c>
      <c r="E2084" s="3">
        <v>-3.85</v>
      </c>
      <c r="F2084" s="3">
        <v>-262.38</v>
      </c>
    </row>
    <row r="2085" spans="1:6" x14ac:dyDescent="0.2">
      <c r="A2085" s="3">
        <v>2084</v>
      </c>
      <c r="B2085" s="4" t="s">
        <v>1180</v>
      </c>
      <c r="C2085" s="3" t="s">
        <v>6095</v>
      </c>
      <c r="D2085" s="3">
        <v>5.72</v>
      </c>
      <c r="E2085" s="3">
        <v>-1.04</v>
      </c>
      <c r="F2085" s="3">
        <v>-262.70999999999998</v>
      </c>
    </row>
    <row r="2086" spans="1:6" x14ac:dyDescent="0.2">
      <c r="A2086" s="3">
        <v>2085</v>
      </c>
      <c r="B2086" s="4" t="s">
        <v>92</v>
      </c>
      <c r="C2086" s="3" t="s">
        <v>6500</v>
      </c>
      <c r="D2086" s="3">
        <v>5.74</v>
      </c>
      <c r="E2086" s="3">
        <v>-4.49</v>
      </c>
      <c r="F2086" s="3">
        <v>-262.74</v>
      </c>
    </row>
    <row r="2087" spans="1:6" x14ac:dyDescent="0.2">
      <c r="A2087" s="3">
        <v>2086</v>
      </c>
      <c r="B2087" s="4" t="s">
        <v>828</v>
      </c>
      <c r="C2087" s="3" t="s">
        <v>5815</v>
      </c>
      <c r="D2087" s="3">
        <v>10.26</v>
      </c>
      <c r="E2087" s="3">
        <v>-5.87</v>
      </c>
      <c r="F2087" s="3">
        <v>-262.79000000000002</v>
      </c>
    </row>
    <row r="2088" spans="1:6" x14ac:dyDescent="0.2">
      <c r="A2088" s="3">
        <v>2087</v>
      </c>
      <c r="B2088" s="4" t="s">
        <v>2907</v>
      </c>
      <c r="C2088" s="3" t="s">
        <v>4581</v>
      </c>
      <c r="D2088" s="3">
        <v>16.899999999999999</v>
      </c>
      <c r="E2088" s="3">
        <v>-3.15</v>
      </c>
      <c r="F2088" s="3">
        <v>-262.92</v>
      </c>
    </row>
    <row r="2089" spans="1:6" x14ac:dyDescent="0.2">
      <c r="A2089" s="3">
        <v>2088</v>
      </c>
      <c r="B2089" s="4" t="s">
        <v>1718</v>
      </c>
      <c r="C2089" s="3" t="s">
        <v>6491</v>
      </c>
      <c r="D2089" s="3">
        <v>10.5</v>
      </c>
      <c r="E2089" s="3">
        <v>-1.87</v>
      </c>
      <c r="F2089" s="3">
        <v>-262.95</v>
      </c>
    </row>
    <row r="2090" spans="1:6" x14ac:dyDescent="0.2">
      <c r="A2090" s="3">
        <v>2089</v>
      </c>
      <c r="B2090" s="4" t="s">
        <v>5955</v>
      </c>
      <c r="C2090" s="3" t="s">
        <v>5956</v>
      </c>
      <c r="D2090" s="3">
        <v>3.13</v>
      </c>
      <c r="E2090" s="3">
        <v>-2.19</v>
      </c>
      <c r="F2090" s="3">
        <v>-263.06</v>
      </c>
    </row>
    <row r="2091" spans="1:6" x14ac:dyDescent="0.2">
      <c r="A2091" s="3">
        <v>2090</v>
      </c>
      <c r="B2091" s="4" t="s">
        <v>2433</v>
      </c>
      <c r="C2091" s="3" t="s">
        <v>4141</v>
      </c>
      <c r="D2091" s="3">
        <v>19.98</v>
      </c>
      <c r="E2091" s="3">
        <v>-3.76</v>
      </c>
      <c r="F2091" s="3">
        <v>-263.94</v>
      </c>
    </row>
    <row r="2092" spans="1:6" x14ac:dyDescent="0.2">
      <c r="A2092" s="3">
        <v>2091</v>
      </c>
      <c r="B2092" s="4" t="s">
        <v>652</v>
      </c>
      <c r="C2092" s="3" t="s">
        <v>5438</v>
      </c>
      <c r="D2092" s="3">
        <v>6.58</v>
      </c>
      <c r="E2092" s="3">
        <v>2.02</v>
      </c>
      <c r="F2092" s="3">
        <v>-264.32</v>
      </c>
    </row>
    <row r="2093" spans="1:6" x14ac:dyDescent="0.2">
      <c r="A2093" s="3">
        <v>2092</v>
      </c>
      <c r="B2093" s="4" t="s">
        <v>2043</v>
      </c>
      <c r="C2093" s="3" t="s">
        <v>5862</v>
      </c>
      <c r="D2093" s="3">
        <v>7.33</v>
      </c>
      <c r="E2093" s="3">
        <v>-2.0099999999999998</v>
      </c>
      <c r="F2093" s="3">
        <v>-265.54000000000002</v>
      </c>
    </row>
    <row r="2094" spans="1:6" x14ac:dyDescent="0.2">
      <c r="A2094" s="3">
        <v>2093</v>
      </c>
      <c r="B2094" s="4" t="s">
        <v>2542</v>
      </c>
      <c r="C2094" s="3" t="s">
        <v>6077</v>
      </c>
      <c r="D2094" s="3">
        <v>14.66</v>
      </c>
      <c r="E2094" s="3">
        <v>-1.74</v>
      </c>
      <c r="F2094" s="3">
        <v>-265.87</v>
      </c>
    </row>
    <row r="2095" spans="1:6" x14ac:dyDescent="0.2">
      <c r="A2095" s="3">
        <v>2094</v>
      </c>
      <c r="B2095" s="4" t="s">
        <v>2423</v>
      </c>
      <c r="C2095" s="3" t="s">
        <v>5255</v>
      </c>
      <c r="D2095" s="3">
        <v>54.6</v>
      </c>
      <c r="E2095" s="3">
        <v>-3.72</v>
      </c>
      <c r="F2095" s="3">
        <v>-266.29000000000002</v>
      </c>
    </row>
    <row r="2096" spans="1:6" x14ac:dyDescent="0.2">
      <c r="A2096" s="3">
        <v>2095</v>
      </c>
      <c r="B2096" s="4" t="s">
        <v>5443</v>
      </c>
      <c r="C2096" s="3" t="s">
        <v>5444</v>
      </c>
      <c r="D2096" s="3">
        <v>2.15</v>
      </c>
      <c r="E2096" s="3">
        <v>-4.87</v>
      </c>
      <c r="F2096" s="3">
        <v>-266.36</v>
      </c>
    </row>
    <row r="2097" spans="1:6" x14ac:dyDescent="0.2">
      <c r="A2097" s="3">
        <v>2096</v>
      </c>
      <c r="B2097" s="4" t="s">
        <v>433</v>
      </c>
      <c r="C2097" s="3" t="s">
        <v>6040</v>
      </c>
      <c r="D2097" s="3">
        <v>20.239999999999998</v>
      </c>
      <c r="E2097" s="3">
        <v>-2.46</v>
      </c>
      <c r="F2097" s="3">
        <v>-266.36</v>
      </c>
    </row>
    <row r="2098" spans="1:6" x14ac:dyDescent="0.2">
      <c r="A2098" s="3">
        <v>2097</v>
      </c>
      <c r="B2098" s="4" t="s">
        <v>3269</v>
      </c>
      <c r="C2098" s="3" t="s">
        <v>5547</v>
      </c>
      <c r="D2098" s="3">
        <v>13.17</v>
      </c>
      <c r="E2098" s="3">
        <v>-7.84</v>
      </c>
      <c r="F2098" s="3">
        <v>-266.55</v>
      </c>
    </row>
    <row r="2099" spans="1:6" x14ac:dyDescent="0.2">
      <c r="A2099" s="3">
        <v>2098</v>
      </c>
      <c r="B2099" s="4" t="s">
        <v>1595</v>
      </c>
      <c r="C2099" s="3" t="s">
        <v>4226</v>
      </c>
      <c r="D2099" s="3">
        <v>6.62</v>
      </c>
      <c r="E2099" s="3">
        <v>-1.05</v>
      </c>
      <c r="F2099" s="3">
        <v>-266.95999999999998</v>
      </c>
    </row>
    <row r="2100" spans="1:6" x14ac:dyDescent="0.2">
      <c r="A2100" s="3">
        <v>2099</v>
      </c>
      <c r="B2100" s="4" t="s">
        <v>706</v>
      </c>
      <c r="C2100" s="3" t="s">
        <v>5105</v>
      </c>
      <c r="D2100" s="3">
        <v>4.1500000000000004</v>
      </c>
      <c r="E2100" s="3">
        <v>-0.24</v>
      </c>
      <c r="F2100" s="3">
        <v>-267.55</v>
      </c>
    </row>
    <row r="2101" spans="1:6" x14ac:dyDescent="0.2">
      <c r="A2101" s="3">
        <v>2100</v>
      </c>
      <c r="B2101" s="4" t="s">
        <v>905</v>
      </c>
      <c r="C2101" s="3" t="s">
        <v>4803</v>
      </c>
      <c r="D2101" s="3">
        <v>9.68</v>
      </c>
      <c r="E2101" s="3">
        <v>-3.1</v>
      </c>
      <c r="F2101" s="3">
        <v>-267.68</v>
      </c>
    </row>
    <row r="2102" spans="1:6" x14ac:dyDescent="0.2">
      <c r="A2102" s="3">
        <v>2101</v>
      </c>
      <c r="B2102" s="4" t="s">
        <v>1573</v>
      </c>
      <c r="C2102" s="3" t="s">
        <v>5875</v>
      </c>
      <c r="D2102" s="3">
        <v>5.22</v>
      </c>
      <c r="E2102" s="3">
        <v>-2.61</v>
      </c>
      <c r="F2102" s="3">
        <v>-268.52</v>
      </c>
    </row>
    <row r="2103" spans="1:6" x14ac:dyDescent="0.2">
      <c r="A2103" s="3">
        <v>2102</v>
      </c>
      <c r="B2103" s="4" t="s">
        <v>1036</v>
      </c>
      <c r="C2103" s="3" t="s">
        <v>5203</v>
      </c>
      <c r="D2103" s="3">
        <v>5.52</v>
      </c>
      <c r="E2103" s="3">
        <v>-3.16</v>
      </c>
      <c r="F2103" s="3">
        <v>-268.89999999999998</v>
      </c>
    </row>
    <row r="2104" spans="1:6" x14ac:dyDescent="0.2">
      <c r="A2104" s="3">
        <v>2103</v>
      </c>
      <c r="B2104" s="4" t="s">
        <v>1159</v>
      </c>
      <c r="C2104" s="3" t="s">
        <v>4662</v>
      </c>
      <c r="D2104" s="3">
        <v>11.65</v>
      </c>
      <c r="E2104" s="3">
        <v>-2.1800000000000002</v>
      </c>
      <c r="F2104" s="3">
        <v>-269.20999999999998</v>
      </c>
    </row>
    <row r="2105" spans="1:6" x14ac:dyDescent="0.2">
      <c r="A2105" s="3">
        <v>2104</v>
      </c>
      <c r="B2105" s="4" t="s">
        <v>1534</v>
      </c>
      <c r="C2105" s="3" t="s">
        <v>6578</v>
      </c>
      <c r="D2105" s="3">
        <v>7.73</v>
      </c>
      <c r="E2105" s="3">
        <v>-3.62</v>
      </c>
      <c r="F2105" s="3">
        <v>-269.57</v>
      </c>
    </row>
    <row r="2106" spans="1:6" x14ac:dyDescent="0.2">
      <c r="A2106" s="3">
        <v>2105</v>
      </c>
      <c r="B2106" s="4" t="s">
        <v>1102</v>
      </c>
      <c r="C2106" s="3" t="s">
        <v>6283</v>
      </c>
      <c r="D2106" s="3">
        <v>13.29</v>
      </c>
      <c r="E2106" s="3">
        <v>-5.48</v>
      </c>
      <c r="F2106" s="3">
        <v>-269.70999999999998</v>
      </c>
    </row>
    <row r="2107" spans="1:6" x14ac:dyDescent="0.2">
      <c r="A2107" s="3">
        <v>2106</v>
      </c>
      <c r="B2107" s="4" t="s">
        <v>492</v>
      </c>
      <c r="C2107" s="3" t="s">
        <v>3925</v>
      </c>
      <c r="D2107" s="3">
        <v>14</v>
      </c>
      <c r="E2107" s="3">
        <v>-3.85</v>
      </c>
      <c r="F2107" s="3">
        <v>-270.52</v>
      </c>
    </row>
    <row r="2108" spans="1:6" x14ac:dyDescent="0.2">
      <c r="A2108" s="3">
        <v>2107</v>
      </c>
      <c r="B2108" s="4" t="s">
        <v>2955</v>
      </c>
      <c r="C2108" s="3" t="s">
        <v>5100</v>
      </c>
      <c r="D2108" s="3">
        <v>9.4700000000000006</v>
      </c>
      <c r="E2108" s="3">
        <v>-4.25</v>
      </c>
      <c r="F2108" s="3">
        <v>-271.45999999999998</v>
      </c>
    </row>
    <row r="2109" spans="1:6" x14ac:dyDescent="0.2">
      <c r="A2109" s="3">
        <v>2108</v>
      </c>
      <c r="B2109" s="4" t="s">
        <v>951</v>
      </c>
      <c r="C2109" s="3" t="s">
        <v>3468</v>
      </c>
      <c r="D2109" s="3">
        <v>4.21</v>
      </c>
      <c r="E2109" s="3">
        <v>-2.77</v>
      </c>
      <c r="F2109" s="3">
        <v>-272.07</v>
      </c>
    </row>
    <row r="2110" spans="1:6" x14ac:dyDescent="0.2">
      <c r="A2110" s="3">
        <v>2109</v>
      </c>
      <c r="B2110" s="4" t="s">
        <v>2756</v>
      </c>
      <c r="C2110" s="3" t="s">
        <v>5027</v>
      </c>
      <c r="D2110" s="3">
        <v>15.36</v>
      </c>
      <c r="E2110" s="3">
        <v>-3.88</v>
      </c>
      <c r="F2110" s="3">
        <v>-272.68</v>
      </c>
    </row>
    <row r="2111" spans="1:6" x14ac:dyDescent="0.2">
      <c r="A2111" s="3">
        <v>2110</v>
      </c>
      <c r="B2111" s="4" t="s">
        <v>1113</v>
      </c>
      <c r="C2111" s="3" t="s">
        <v>6381</v>
      </c>
      <c r="D2111" s="3">
        <v>11.12</v>
      </c>
      <c r="E2111" s="3">
        <v>-2.46</v>
      </c>
      <c r="F2111" s="3">
        <v>-272.81</v>
      </c>
    </row>
    <row r="2112" spans="1:6" x14ac:dyDescent="0.2">
      <c r="A2112" s="3">
        <v>2111</v>
      </c>
      <c r="B2112" s="4" t="s">
        <v>703</v>
      </c>
      <c r="C2112" s="3" t="s">
        <v>6611</v>
      </c>
      <c r="D2112" s="3">
        <v>23.71</v>
      </c>
      <c r="E2112" s="3">
        <v>-1.21</v>
      </c>
      <c r="F2112" s="3">
        <v>-273.18</v>
      </c>
    </row>
    <row r="2113" spans="1:6" x14ac:dyDescent="0.2">
      <c r="A2113" s="3">
        <v>2112</v>
      </c>
      <c r="B2113" s="4" t="s">
        <v>32</v>
      </c>
      <c r="C2113" s="3" t="s">
        <v>5469</v>
      </c>
      <c r="D2113" s="3">
        <v>5.66</v>
      </c>
      <c r="E2113" s="3">
        <v>-3.9</v>
      </c>
      <c r="F2113" s="3">
        <v>-273.52999999999997</v>
      </c>
    </row>
    <row r="2114" spans="1:6" x14ac:dyDescent="0.2">
      <c r="A2114" s="3">
        <v>2113</v>
      </c>
      <c r="B2114" s="4" t="s">
        <v>2316</v>
      </c>
      <c r="C2114" s="3" t="s">
        <v>4284</v>
      </c>
      <c r="D2114" s="3">
        <v>23.88</v>
      </c>
      <c r="E2114" s="3">
        <v>-3.01</v>
      </c>
      <c r="F2114" s="3">
        <v>-274.38</v>
      </c>
    </row>
    <row r="2115" spans="1:6" x14ac:dyDescent="0.2">
      <c r="A2115" s="3">
        <v>2114</v>
      </c>
      <c r="B2115" s="4" t="s">
        <v>1472</v>
      </c>
      <c r="C2115" s="3" t="s">
        <v>4569</v>
      </c>
      <c r="D2115" s="3">
        <v>6.63</v>
      </c>
      <c r="E2115" s="3">
        <v>-3.35</v>
      </c>
      <c r="F2115" s="3">
        <v>-275.23</v>
      </c>
    </row>
    <row r="2116" spans="1:6" x14ac:dyDescent="0.2">
      <c r="A2116" s="3">
        <v>2115</v>
      </c>
      <c r="B2116" s="4" t="s">
        <v>1269</v>
      </c>
      <c r="C2116" s="3" t="s">
        <v>3572</v>
      </c>
      <c r="D2116" s="3">
        <v>6.43</v>
      </c>
      <c r="E2116" s="3">
        <v>-2.58</v>
      </c>
      <c r="F2116" s="3">
        <v>-275.92</v>
      </c>
    </row>
    <row r="2117" spans="1:6" x14ac:dyDescent="0.2">
      <c r="A2117" s="3">
        <v>2116</v>
      </c>
      <c r="B2117" s="4" t="s">
        <v>2249</v>
      </c>
      <c r="C2117" s="3" t="s">
        <v>5086</v>
      </c>
      <c r="D2117" s="3">
        <v>7.41</v>
      </c>
      <c r="E2117" s="3">
        <v>-3.14</v>
      </c>
      <c r="F2117" s="3">
        <v>-275.98</v>
      </c>
    </row>
    <row r="2118" spans="1:6" x14ac:dyDescent="0.2">
      <c r="A2118" s="3">
        <v>2117</v>
      </c>
      <c r="B2118" s="4" t="s">
        <v>2245</v>
      </c>
      <c r="C2118" s="3" t="s">
        <v>6092</v>
      </c>
      <c r="D2118" s="3">
        <v>6.71</v>
      </c>
      <c r="E2118" s="3">
        <v>-1.9</v>
      </c>
      <c r="F2118" s="3">
        <v>-276</v>
      </c>
    </row>
    <row r="2119" spans="1:6" x14ac:dyDescent="0.2">
      <c r="A2119" s="3">
        <v>2118</v>
      </c>
      <c r="B2119" s="4" t="s">
        <v>242</v>
      </c>
      <c r="C2119" s="3" t="s">
        <v>6826</v>
      </c>
      <c r="D2119" s="3">
        <v>3.22</v>
      </c>
      <c r="E2119" s="3">
        <v>-3.59</v>
      </c>
      <c r="F2119" s="3">
        <v>-276.32</v>
      </c>
    </row>
    <row r="2120" spans="1:6" x14ac:dyDescent="0.2">
      <c r="A2120" s="3">
        <v>2119</v>
      </c>
      <c r="B2120" s="4" t="s">
        <v>6</v>
      </c>
      <c r="C2120" s="3" t="s">
        <v>5457</v>
      </c>
      <c r="D2120" s="3">
        <v>5.2</v>
      </c>
      <c r="E2120" s="3">
        <v>-5.1100000000000003</v>
      </c>
      <c r="F2120" s="3">
        <v>-276.7</v>
      </c>
    </row>
    <row r="2121" spans="1:6" x14ac:dyDescent="0.2">
      <c r="A2121" s="3">
        <v>2120</v>
      </c>
      <c r="B2121" s="4" t="s">
        <v>1400</v>
      </c>
      <c r="C2121" s="3" t="s">
        <v>6885</v>
      </c>
      <c r="D2121" s="3">
        <v>3.76</v>
      </c>
      <c r="E2121" s="3">
        <v>-1.57</v>
      </c>
      <c r="F2121" s="3">
        <v>-278.63</v>
      </c>
    </row>
    <row r="2122" spans="1:6" x14ac:dyDescent="0.2">
      <c r="A2122" s="3">
        <v>2121</v>
      </c>
      <c r="B2122" s="4" t="s">
        <v>1817</v>
      </c>
      <c r="C2122" s="3" t="s">
        <v>5579</v>
      </c>
      <c r="D2122" s="3">
        <v>5</v>
      </c>
      <c r="E2122" s="3">
        <v>-2.15</v>
      </c>
      <c r="F2122" s="3">
        <v>-279.39</v>
      </c>
    </row>
    <row r="2123" spans="1:6" x14ac:dyDescent="0.2">
      <c r="A2123" s="3">
        <v>2122</v>
      </c>
      <c r="B2123" s="4" t="s">
        <v>106</v>
      </c>
      <c r="C2123" s="3" t="s">
        <v>3426</v>
      </c>
      <c r="D2123" s="3">
        <v>5.26</v>
      </c>
      <c r="E2123" s="3">
        <v>-2.95</v>
      </c>
      <c r="F2123" s="3">
        <v>-279.62</v>
      </c>
    </row>
    <row r="2124" spans="1:6" x14ac:dyDescent="0.2">
      <c r="A2124" s="3">
        <v>2123</v>
      </c>
      <c r="B2124" s="4" t="s">
        <v>407</v>
      </c>
      <c r="C2124" s="3" t="s">
        <v>6513</v>
      </c>
      <c r="D2124" s="3">
        <v>4.84</v>
      </c>
      <c r="E2124" s="3">
        <v>-2.42</v>
      </c>
      <c r="F2124" s="3">
        <v>-281.58999999999997</v>
      </c>
    </row>
    <row r="2125" spans="1:6" x14ac:dyDescent="0.2">
      <c r="A2125" s="3">
        <v>2124</v>
      </c>
      <c r="B2125" s="4" t="s">
        <v>971</v>
      </c>
      <c r="C2125" s="3" t="s">
        <v>4364</v>
      </c>
      <c r="D2125" s="3">
        <v>10.19</v>
      </c>
      <c r="E2125" s="3">
        <v>-5.03</v>
      </c>
      <c r="F2125" s="3">
        <v>-282.14999999999998</v>
      </c>
    </row>
    <row r="2126" spans="1:6" x14ac:dyDescent="0.2">
      <c r="A2126" s="3">
        <v>2125</v>
      </c>
      <c r="B2126" s="4" t="s">
        <v>2248</v>
      </c>
      <c r="C2126" s="3" t="s">
        <v>4236</v>
      </c>
      <c r="D2126" s="3">
        <v>3.95</v>
      </c>
      <c r="E2126" s="3">
        <v>-1</v>
      </c>
      <c r="F2126" s="3">
        <v>-282.7</v>
      </c>
    </row>
    <row r="2127" spans="1:6" x14ac:dyDescent="0.2">
      <c r="A2127" s="3">
        <v>2126</v>
      </c>
      <c r="B2127" s="4" t="s">
        <v>2844</v>
      </c>
      <c r="C2127" s="3" t="s">
        <v>4005</v>
      </c>
      <c r="D2127" s="3">
        <v>5.44</v>
      </c>
      <c r="E2127" s="3">
        <v>-3.72</v>
      </c>
      <c r="F2127" s="3">
        <v>-282.83</v>
      </c>
    </row>
    <row r="2128" spans="1:6" x14ac:dyDescent="0.2">
      <c r="A2128" s="3">
        <v>2127</v>
      </c>
      <c r="B2128" s="4" t="s">
        <v>2271</v>
      </c>
      <c r="C2128" s="3" t="s">
        <v>4326</v>
      </c>
      <c r="D2128" s="3">
        <v>4.55</v>
      </c>
      <c r="E2128" s="3">
        <v>-2.99</v>
      </c>
      <c r="F2128" s="3">
        <v>-282.89999999999998</v>
      </c>
    </row>
    <row r="2129" spans="1:6" x14ac:dyDescent="0.2">
      <c r="A2129" s="3">
        <v>2128</v>
      </c>
      <c r="B2129" s="4" t="s">
        <v>1143</v>
      </c>
      <c r="C2129" s="3" t="s">
        <v>4891</v>
      </c>
      <c r="D2129" s="3">
        <v>5.46</v>
      </c>
      <c r="E2129" s="3">
        <v>-3.02</v>
      </c>
      <c r="F2129" s="3">
        <v>-283.66000000000003</v>
      </c>
    </row>
    <row r="2130" spans="1:6" x14ac:dyDescent="0.2">
      <c r="A2130" s="3">
        <v>2129</v>
      </c>
      <c r="B2130" s="4" t="s">
        <v>1798</v>
      </c>
      <c r="C2130" s="3" t="s">
        <v>6401</v>
      </c>
      <c r="D2130" s="3">
        <v>6.86</v>
      </c>
      <c r="E2130" s="3">
        <v>-0.87</v>
      </c>
      <c r="F2130" s="3">
        <v>-283.73</v>
      </c>
    </row>
    <row r="2131" spans="1:6" x14ac:dyDescent="0.2">
      <c r="A2131" s="3">
        <v>2130</v>
      </c>
      <c r="B2131" s="4" t="s">
        <v>1500</v>
      </c>
      <c r="C2131" s="3" t="s">
        <v>5445</v>
      </c>
      <c r="D2131" s="3">
        <v>11.01</v>
      </c>
      <c r="E2131" s="3">
        <v>-3.76</v>
      </c>
      <c r="F2131" s="3">
        <v>-283.73</v>
      </c>
    </row>
    <row r="2132" spans="1:6" x14ac:dyDescent="0.2">
      <c r="A2132" s="3">
        <v>2131</v>
      </c>
      <c r="B2132" s="4" t="s">
        <v>4143</v>
      </c>
      <c r="C2132" s="3" t="s">
        <v>4144</v>
      </c>
      <c r="D2132" s="3">
        <v>37.53</v>
      </c>
      <c r="E2132" s="3">
        <v>-2.62</v>
      </c>
      <c r="F2132" s="3">
        <v>-283.83</v>
      </c>
    </row>
    <row r="2133" spans="1:6" x14ac:dyDescent="0.2">
      <c r="A2133" s="3">
        <v>2132</v>
      </c>
      <c r="B2133" s="4" t="s">
        <v>3021</v>
      </c>
      <c r="C2133" s="3" t="s">
        <v>4613</v>
      </c>
      <c r="D2133" s="3">
        <v>9.2799999999999994</v>
      </c>
      <c r="E2133" s="3">
        <v>-2.83</v>
      </c>
      <c r="F2133" s="3">
        <v>-283.89999999999998</v>
      </c>
    </row>
    <row r="2134" spans="1:6" x14ac:dyDescent="0.2">
      <c r="A2134" s="3">
        <v>2133</v>
      </c>
      <c r="B2134" s="4" t="s">
        <v>877</v>
      </c>
      <c r="C2134" s="3" t="s">
        <v>6691</v>
      </c>
      <c r="D2134" s="3">
        <v>5.71</v>
      </c>
      <c r="E2134" s="3">
        <v>-0.7</v>
      </c>
      <c r="F2134" s="3">
        <v>-284.66000000000003</v>
      </c>
    </row>
    <row r="2135" spans="1:6" x14ac:dyDescent="0.2">
      <c r="A2135" s="3">
        <v>2134</v>
      </c>
      <c r="B2135" s="4" t="s">
        <v>264</v>
      </c>
      <c r="C2135" s="3" t="s">
        <v>6860</v>
      </c>
      <c r="D2135" s="3">
        <v>7</v>
      </c>
      <c r="E2135" s="3">
        <v>-3.45</v>
      </c>
      <c r="F2135" s="3">
        <v>-284.67</v>
      </c>
    </row>
    <row r="2136" spans="1:6" x14ac:dyDescent="0.2">
      <c r="A2136" s="3">
        <v>2135</v>
      </c>
      <c r="B2136" s="4" t="s">
        <v>2808</v>
      </c>
      <c r="C2136" s="3" t="s">
        <v>5164</v>
      </c>
      <c r="D2136" s="3">
        <v>7.7</v>
      </c>
      <c r="E2136" s="3">
        <v>-2.16</v>
      </c>
      <c r="F2136" s="3">
        <v>-284.7</v>
      </c>
    </row>
    <row r="2137" spans="1:6" x14ac:dyDescent="0.2">
      <c r="A2137" s="3">
        <v>2136</v>
      </c>
      <c r="B2137" s="4" t="s">
        <v>918</v>
      </c>
      <c r="C2137" s="3" t="s">
        <v>5336</v>
      </c>
      <c r="D2137" s="3">
        <v>6.85</v>
      </c>
      <c r="E2137" s="3">
        <v>-1.86</v>
      </c>
      <c r="F2137" s="3">
        <v>-284.94</v>
      </c>
    </row>
    <row r="2138" spans="1:6" x14ac:dyDescent="0.2">
      <c r="A2138" s="3">
        <v>2137</v>
      </c>
      <c r="B2138" s="4" t="s">
        <v>2199</v>
      </c>
      <c r="C2138" s="3" t="s">
        <v>5346</v>
      </c>
      <c r="D2138" s="3">
        <v>2.89</v>
      </c>
      <c r="E2138" s="3">
        <v>-1.37</v>
      </c>
      <c r="F2138" s="3">
        <v>-285.19</v>
      </c>
    </row>
    <row r="2139" spans="1:6" x14ac:dyDescent="0.2">
      <c r="A2139" s="3">
        <v>2138</v>
      </c>
      <c r="B2139" s="4" t="s">
        <v>3378</v>
      </c>
      <c r="C2139" s="3" t="s">
        <v>4346</v>
      </c>
      <c r="D2139" s="3">
        <v>3.98</v>
      </c>
      <c r="E2139" s="3">
        <v>-3.16</v>
      </c>
      <c r="F2139" s="3">
        <v>-286.11</v>
      </c>
    </row>
    <row r="2140" spans="1:6" x14ac:dyDescent="0.2">
      <c r="A2140" s="3">
        <v>2139</v>
      </c>
      <c r="B2140" s="4" t="s">
        <v>3110</v>
      </c>
      <c r="C2140" s="3" t="s">
        <v>4150</v>
      </c>
      <c r="D2140" s="3">
        <v>8.1</v>
      </c>
      <c r="E2140" s="3">
        <v>0.75</v>
      </c>
      <c r="F2140" s="3">
        <v>-286.32</v>
      </c>
    </row>
    <row r="2141" spans="1:6" x14ac:dyDescent="0.2">
      <c r="A2141" s="3">
        <v>2140</v>
      </c>
      <c r="B2141" s="4" t="s">
        <v>2698</v>
      </c>
      <c r="C2141" s="3" t="s">
        <v>4361</v>
      </c>
      <c r="D2141" s="3">
        <v>6.66</v>
      </c>
      <c r="E2141" s="3">
        <v>-3.62</v>
      </c>
      <c r="F2141" s="3">
        <v>-286.57</v>
      </c>
    </row>
    <row r="2142" spans="1:6" x14ac:dyDescent="0.2">
      <c r="A2142" s="3">
        <v>2141</v>
      </c>
      <c r="B2142" s="4" t="s">
        <v>2564</v>
      </c>
      <c r="C2142" s="3" t="s">
        <v>5872</v>
      </c>
      <c r="D2142" s="3">
        <v>4.2</v>
      </c>
      <c r="E2142" s="3">
        <v>-3.23</v>
      </c>
      <c r="F2142" s="3">
        <v>-286.99</v>
      </c>
    </row>
    <row r="2143" spans="1:6" x14ac:dyDescent="0.2">
      <c r="A2143" s="3">
        <v>2142</v>
      </c>
      <c r="B2143" s="4" t="s">
        <v>576</v>
      </c>
      <c r="C2143" s="3" t="s">
        <v>6779</v>
      </c>
      <c r="D2143" s="3">
        <v>10.76</v>
      </c>
      <c r="E2143" s="3">
        <v>-4.53</v>
      </c>
      <c r="F2143" s="3">
        <v>-287.11</v>
      </c>
    </row>
    <row r="2144" spans="1:6" x14ac:dyDescent="0.2">
      <c r="A2144" s="3">
        <v>2143</v>
      </c>
      <c r="B2144" s="4" t="s">
        <v>1305</v>
      </c>
      <c r="C2144" s="3" t="s">
        <v>4852</v>
      </c>
      <c r="D2144" s="3">
        <v>8.1300000000000008</v>
      </c>
      <c r="E2144" s="3">
        <v>-3.21</v>
      </c>
      <c r="F2144" s="3">
        <v>-287.18</v>
      </c>
    </row>
    <row r="2145" spans="1:6" x14ac:dyDescent="0.2">
      <c r="A2145" s="3">
        <v>2144</v>
      </c>
      <c r="B2145" s="4" t="s">
        <v>913</v>
      </c>
      <c r="C2145" s="3" t="s">
        <v>5904</v>
      </c>
      <c r="D2145" s="3">
        <v>13</v>
      </c>
      <c r="E2145" s="3">
        <v>-2.91</v>
      </c>
      <c r="F2145" s="3">
        <v>-287.35000000000002</v>
      </c>
    </row>
    <row r="2146" spans="1:6" x14ac:dyDescent="0.2">
      <c r="A2146" s="3">
        <v>2145</v>
      </c>
      <c r="B2146" s="4" t="s">
        <v>1743</v>
      </c>
      <c r="C2146" s="3" t="s">
        <v>6755</v>
      </c>
      <c r="D2146" s="3">
        <v>7.14</v>
      </c>
      <c r="E2146" s="3">
        <v>-1.92</v>
      </c>
      <c r="F2146" s="3">
        <v>-287.54000000000002</v>
      </c>
    </row>
    <row r="2147" spans="1:6" x14ac:dyDescent="0.2">
      <c r="A2147" s="3">
        <v>2146</v>
      </c>
      <c r="B2147" s="4" t="s">
        <v>839</v>
      </c>
      <c r="C2147" s="3" t="s">
        <v>5613</v>
      </c>
      <c r="D2147" s="3">
        <v>9.0299999999999994</v>
      </c>
      <c r="E2147" s="3">
        <v>-2.59</v>
      </c>
      <c r="F2147" s="3">
        <v>-287.58</v>
      </c>
    </row>
    <row r="2148" spans="1:6" x14ac:dyDescent="0.2">
      <c r="A2148" s="3">
        <v>2147</v>
      </c>
      <c r="B2148" s="4" t="s">
        <v>2690</v>
      </c>
      <c r="C2148" s="3" t="s">
        <v>5866</v>
      </c>
      <c r="D2148" s="3">
        <v>3.36</v>
      </c>
      <c r="E2148" s="3">
        <v>-2.61</v>
      </c>
      <c r="F2148" s="3">
        <v>-288.37</v>
      </c>
    </row>
    <row r="2149" spans="1:6" x14ac:dyDescent="0.2">
      <c r="A2149" s="3">
        <v>2148</v>
      </c>
      <c r="B2149" s="4" t="s">
        <v>2570</v>
      </c>
      <c r="C2149" s="3" t="s">
        <v>4853</v>
      </c>
      <c r="D2149" s="3">
        <v>5.07</v>
      </c>
      <c r="E2149" s="3">
        <v>-1.55</v>
      </c>
      <c r="F2149" s="3">
        <v>-288.57</v>
      </c>
    </row>
    <row r="2150" spans="1:6" x14ac:dyDescent="0.2">
      <c r="A2150" s="3">
        <v>2149</v>
      </c>
      <c r="B2150" s="4" t="s">
        <v>2579</v>
      </c>
      <c r="C2150" s="3" t="s">
        <v>4134</v>
      </c>
      <c r="D2150" s="3">
        <v>36.17</v>
      </c>
      <c r="E2150" s="3">
        <v>-3.24</v>
      </c>
      <c r="F2150" s="3">
        <v>-288.58999999999997</v>
      </c>
    </row>
    <row r="2151" spans="1:6" x14ac:dyDescent="0.2">
      <c r="A2151" s="3">
        <v>2150</v>
      </c>
      <c r="B2151" s="4" t="s">
        <v>584</v>
      </c>
      <c r="C2151" s="3" t="s">
        <v>5066</v>
      </c>
      <c r="D2151" s="3">
        <v>28.89</v>
      </c>
      <c r="E2151" s="3">
        <v>-2.0699999999999998</v>
      </c>
      <c r="F2151" s="3">
        <v>-290.17</v>
      </c>
    </row>
    <row r="2152" spans="1:6" x14ac:dyDescent="0.2">
      <c r="A2152" s="3">
        <v>2151</v>
      </c>
      <c r="B2152" s="4" t="s">
        <v>232</v>
      </c>
      <c r="C2152" s="3" t="s">
        <v>7120</v>
      </c>
      <c r="D2152" s="3">
        <v>41.8</v>
      </c>
      <c r="E2152" s="3">
        <v>1.21</v>
      </c>
      <c r="F2152" s="3">
        <v>-290.22000000000003</v>
      </c>
    </row>
    <row r="2153" spans="1:6" x14ac:dyDescent="0.2">
      <c r="A2153" s="3">
        <v>2152</v>
      </c>
      <c r="B2153" s="4" t="s">
        <v>374</v>
      </c>
      <c r="C2153" s="3" t="s">
        <v>7075</v>
      </c>
      <c r="D2153" s="3">
        <v>5.92</v>
      </c>
      <c r="E2153" s="3">
        <v>-3.58</v>
      </c>
      <c r="F2153" s="3">
        <v>-290.77999999999997</v>
      </c>
    </row>
    <row r="2154" spans="1:6" x14ac:dyDescent="0.2">
      <c r="A2154" s="3">
        <v>2153</v>
      </c>
      <c r="B2154" s="4" t="s">
        <v>1820</v>
      </c>
      <c r="C2154" s="3" t="s">
        <v>4282</v>
      </c>
      <c r="D2154" s="3">
        <v>4.26</v>
      </c>
      <c r="E2154" s="3">
        <v>-3.18</v>
      </c>
      <c r="F2154" s="3">
        <v>-291.93</v>
      </c>
    </row>
    <row r="2155" spans="1:6" x14ac:dyDescent="0.2">
      <c r="A2155" s="3">
        <v>2154</v>
      </c>
      <c r="B2155" s="4" t="s">
        <v>6241</v>
      </c>
      <c r="C2155" s="3" t="s">
        <v>6242</v>
      </c>
      <c r="D2155" s="3">
        <v>82</v>
      </c>
      <c r="E2155" s="3">
        <v>-2.79</v>
      </c>
      <c r="F2155" s="3">
        <v>-292.7</v>
      </c>
    </row>
    <row r="2156" spans="1:6" x14ac:dyDescent="0.2">
      <c r="A2156" s="3">
        <v>2155</v>
      </c>
      <c r="B2156" s="4" t="s">
        <v>389</v>
      </c>
      <c r="C2156" s="3" t="s">
        <v>4263</v>
      </c>
      <c r="D2156" s="3">
        <v>21.25</v>
      </c>
      <c r="E2156" s="3">
        <v>-3.28</v>
      </c>
      <c r="F2156" s="3">
        <v>-293.58999999999997</v>
      </c>
    </row>
    <row r="2157" spans="1:6" x14ac:dyDescent="0.2">
      <c r="A2157" s="3">
        <v>2156</v>
      </c>
      <c r="B2157" s="4" t="s">
        <v>2838</v>
      </c>
      <c r="C2157" s="3" t="s">
        <v>4328</v>
      </c>
      <c r="D2157" s="3">
        <v>7.22</v>
      </c>
      <c r="E2157" s="3">
        <v>-3.35</v>
      </c>
      <c r="F2157" s="3">
        <v>-293.88</v>
      </c>
    </row>
    <row r="2158" spans="1:6" x14ac:dyDescent="0.2">
      <c r="A2158" s="3">
        <v>2157</v>
      </c>
      <c r="B2158" s="4" t="s">
        <v>207</v>
      </c>
      <c r="C2158" s="3" t="s">
        <v>6396</v>
      </c>
      <c r="D2158" s="3">
        <v>9.27</v>
      </c>
      <c r="E2158" s="3">
        <v>-4.92</v>
      </c>
      <c r="F2158" s="3">
        <v>-295.44</v>
      </c>
    </row>
    <row r="2159" spans="1:6" x14ac:dyDescent="0.2">
      <c r="A2159" s="3">
        <v>2158</v>
      </c>
      <c r="B2159" s="4" t="s">
        <v>2654</v>
      </c>
      <c r="C2159" s="3" t="s">
        <v>3812</v>
      </c>
      <c r="D2159" s="3">
        <v>12.99</v>
      </c>
      <c r="E2159" s="3">
        <v>-1.89</v>
      </c>
      <c r="F2159" s="3">
        <v>-295.70999999999998</v>
      </c>
    </row>
    <row r="2160" spans="1:6" x14ac:dyDescent="0.2">
      <c r="A2160" s="3">
        <v>2159</v>
      </c>
      <c r="B2160" s="4" t="s">
        <v>1666</v>
      </c>
      <c r="C2160" s="3" t="s">
        <v>5487</v>
      </c>
      <c r="D2160" s="3">
        <v>6.27</v>
      </c>
      <c r="E2160" s="3">
        <v>-1.57</v>
      </c>
      <c r="F2160" s="3">
        <v>-296.14999999999998</v>
      </c>
    </row>
    <row r="2161" spans="1:6" x14ac:dyDescent="0.2">
      <c r="A2161" s="3">
        <v>2160</v>
      </c>
      <c r="B2161" s="4" t="s">
        <v>3197</v>
      </c>
      <c r="C2161" s="3" t="s">
        <v>6944</v>
      </c>
      <c r="D2161" s="3">
        <v>28.95</v>
      </c>
      <c r="E2161" s="3">
        <v>-2.92</v>
      </c>
      <c r="F2161" s="3">
        <v>-296.54000000000002</v>
      </c>
    </row>
    <row r="2162" spans="1:6" x14ac:dyDescent="0.2">
      <c r="A2162" s="3">
        <v>2161</v>
      </c>
      <c r="B2162" s="4" t="s">
        <v>2258</v>
      </c>
      <c r="C2162" s="3" t="s">
        <v>5111</v>
      </c>
      <c r="D2162" s="3">
        <v>17.399999999999999</v>
      </c>
      <c r="E2162" s="3">
        <v>-0.68</v>
      </c>
      <c r="F2162" s="3">
        <v>-297.47000000000003</v>
      </c>
    </row>
    <row r="2163" spans="1:6" x14ac:dyDescent="0.2">
      <c r="A2163" s="3">
        <v>2162</v>
      </c>
      <c r="B2163" s="4" t="s">
        <v>1611</v>
      </c>
      <c r="C2163" s="3" t="s">
        <v>6023</v>
      </c>
      <c r="D2163" s="3">
        <v>17.52</v>
      </c>
      <c r="E2163" s="3">
        <v>-0.96</v>
      </c>
      <c r="F2163" s="3">
        <v>-297.54000000000002</v>
      </c>
    </row>
    <row r="2164" spans="1:6" x14ac:dyDescent="0.2">
      <c r="A2164" s="3">
        <v>2163</v>
      </c>
      <c r="B2164" s="4" t="s">
        <v>2821</v>
      </c>
      <c r="C2164" s="3" t="s">
        <v>6449</v>
      </c>
      <c r="D2164" s="3">
        <v>10.65</v>
      </c>
      <c r="E2164" s="3">
        <v>0.09</v>
      </c>
      <c r="F2164" s="3">
        <v>-297.77</v>
      </c>
    </row>
    <row r="2165" spans="1:6" x14ac:dyDescent="0.2">
      <c r="A2165" s="3">
        <v>2164</v>
      </c>
      <c r="B2165" s="4" t="s">
        <v>128</v>
      </c>
      <c r="C2165" s="3" t="s">
        <v>5190</v>
      </c>
      <c r="D2165" s="3">
        <v>9.2799999999999994</v>
      </c>
      <c r="E2165" s="3">
        <v>-3.73</v>
      </c>
      <c r="F2165" s="3">
        <v>-298.02</v>
      </c>
    </row>
    <row r="2166" spans="1:6" x14ac:dyDescent="0.2">
      <c r="A2166" s="3">
        <v>2165</v>
      </c>
      <c r="B2166" s="4" t="s">
        <v>981</v>
      </c>
      <c r="C2166" s="3" t="s">
        <v>5879</v>
      </c>
      <c r="D2166" s="3">
        <v>16.98</v>
      </c>
      <c r="E2166" s="3">
        <v>-3.74</v>
      </c>
      <c r="F2166" s="3">
        <v>-298.07</v>
      </c>
    </row>
    <row r="2167" spans="1:6" x14ac:dyDescent="0.2">
      <c r="A2167" s="3">
        <v>2166</v>
      </c>
      <c r="B2167" s="4" t="s">
        <v>46</v>
      </c>
      <c r="C2167" s="3" t="s">
        <v>3510</v>
      </c>
      <c r="D2167" s="3">
        <v>11.17</v>
      </c>
      <c r="E2167" s="3">
        <v>1.36</v>
      </c>
      <c r="F2167" s="3">
        <v>-298.26</v>
      </c>
    </row>
    <row r="2168" spans="1:6" x14ac:dyDescent="0.2">
      <c r="A2168" s="3">
        <v>2167</v>
      </c>
      <c r="B2168" s="4" t="s">
        <v>608</v>
      </c>
      <c r="C2168" s="3" t="s">
        <v>4758</v>
      </c>
      <c r="D2168" s="3">
        <v>8.48</v>
      </c>
      <c r="E2168" s="3">
        <v>-0.82</v>
      </c>
      <c r="F2168" s="3">
        <v>-299.77999999999997</v>
      </c>
    </row>
    <row r="2169" spans="1:6" x14ac:dyDescent="0.2">
      <c r="A2169" s="3">
        <v>2168</v>
      </c>
      <c r="B2169" s="4" t="s">
        <v>3290</v>
      </c>
      <c r="C2169" s="3" t="s">
        <v>5583</v>
      </c>
      <c r="D2169" s="3">
        <v>3.89</v>
      </c>
      <c r="E2169" s="3">
        <v>-3.95</v>
      </c>
      <c r="F2169" s="3">
        <v>-300.07</v>
      </c>
    </row>
    <row r="2170" spans="1:6" x14ac:dyDescent="0.2">
      <c r="A2170" s="3">
        <v>2169</v>
      </c>
      <c r="B2170" s="4" t="s">
        <v>502</v>
      </c>
      <c r="C2170" s="3" t="s">
        <v>4111</v>
      </c>
      <c r="D2170" s="3">
        <v>15.99</v>
      </c>
      <c r="E2170" s="3">
        <v>-3.91</v>
      </c>
      <c r="F2170" s="3">
        <v>-300.39</v>
      </c>
    </row>
    <row r="2171" spans="1:6" x14ac:dyDescent="0.2">
      <c r="A2171" s="3">
        <v>2170</v>
      </c>
      <c r="B2171" s="4" t="s">
        <v>2750</v>
      </c>
      <c r="C2171" s="3" t="s">
        <v>4847</v>
      </c>
      <c r="D2171" s="3">
        <v>4.3099999999999996</v>
      </c>
      <c r="E2171" s="3">
        <v>-2.0499999999999998</v>
      </c>
      <c r="F2171" s="3">
        <v>-300.52</v>
      </c>
    </row>
    <row r="2172" spans="1:6" x14ac:dyDescent="0.2">
      <c r="A2172" s="3">
        <v>2171</v>
      </c>
      <c r="B2172" s="4" t="s">
        <v>579</v>
      </c>
      <c r="C2172" s="3" t="s">
        <v>5227</v>
      </c>
      <c r="D2172" s="3">
        <v>14.64</v>
      </c>
      <c r="E2172" s="3">
        <v>-3.94</v>
      </c>
      <c r="F2172" s="3">
        <v>-300.74</v>
      </c>
    </row>
    <row r="2173" spans="1:6" x14ac:dyDescent="0.2">
      <c r="A2173" s="3">
        <v>2172</v>
      </c>
      <c r="B2173" s="4" t="s">
        <v>1830</v>
      </c>
      <c r="C2173" s="3" t="s">
        <v>5070</v>
      </c>
      <c r="D2173" s="3">
        <v>5.87</v>
      </c>
      <c r="E2173" s="3">
        <v>-4.24</v>
      </c>
      <c r="F2173" s="3">
        <v>-301.29000000000002</v>
      </c>
    </row>
    <row r="2174" spans="1:6" x14ac:dyDescent="0.2">
      <c r="A2174" s="3">
        <v>2173</v>
      </c>
      <c r="B2174" s="4" t="s">
        <v>1384</v>
      </c>
      <c r="C2174" s="3" t="s">
        <v>7262</v>
      </c>
      <c r="D2174" s="3">
        <v>10.32</v>
      </c>
      <c r="E2174" s="3">
        <v>-4.4400000000000004</v>
      </c>
      <c r="F2174" s="3">
        <v>-301.89</v>
      </c>
    </row>
    <row r="2175" spans="1:6" x14ac:dyDescent="0.2">
      <c r="A2175" s="3">
        <v>2174</v>
      </c>
      <c r="B2175" s="4" t="s">
        <v>1486</v>
      </c>
      <c r="C2175" s="3" t="s">
        <v>4399</v>
      </c>
      <c r="D2175" s="3">
        <v>4.4400000000000004</v>
      </c>
      <c r="E2175" s="3">
        <v>-3.48</v>
      </c>
      <c r="F2175" s="3">
        <v>-302.33</v>
      </c>
    </row>
    <row r="2176" spans="1:6" x14ac:dyDescent="0.2">
      <c r="A2176" s="3">
        <v>2175</v>
      </c>
      <c r="B2176" s="4" t="s">
        <v>1865</v>
      </c>
      <c r="C2176" s="3" t="s">
        <v>4046</v>
      </c>
      <c r="D2176" s="3">
        <v>9.7899999999999991</v>
      </c>
      <c r="E2176" s="3">
        <v>-1.61</v>
      </c>
      <c r="F2176" s="3">
        <v>-302.45</v>
      </c>
    </row>
    <row r="2177" spans="1:6" x14ac:dyDescent="0.2">
      <c r="A2177" s="3">
        <v>2176</v>
      </c>
      <c r="B2177" s="4" t="s">
        <v>1265</v>
      </c>
      <c r="C2177" s="3" t="s">
        <v>6024</v>
      </c>
      <c r="D2177" s="3">
        <v>2.91</v>
      </c>
      <c r="E2177" s="3">
        <v>-2.35</v>
      </c>
      <c r="F2177" s="3">
        <v>-302.57</v>
      </c>
    </row>
    <row r="2178" spans="1:6" x14ac:dyDescent="0.2">
      <c r="A2178" s="3">
        <v>2177</v>
      </c>
      <c r="B2178" s="4" t="s">
        <v>1415</v>
      </c>
      <c r="C2178" s="3" t="s">
        <v>6982</v>
      </c>
      <c r="D2178" s="3">
        <v>8.35</v>
      </c>
      <c r="E2178" s="3">
        <v>-0.71</v>
      </c>
      <c r="F2178" s="3">
        <v>-302.7</v>
      </c>
    </row>
    <row r="2179" spans="1:6" x14ac:dyDescent="0.2">
      <c r="A2179" s="3">
        <v>2178</v>
      </c>
      <c r="B2179" s="4" t="s">
        <v>849</v>
      </c>
      <c r="C2179" s="3" t="s">
        <v>7105</v>
      </c>
      <c r="D2179" s="3">
        <v>13.97</v>
      </c>
      <c r="E2179" s="3">
        <v>-0.99</v>
      </c>
      <c r="F2179" s="3">
        <v>-303.57</v>
      </c>
    </row>
    <row r="2180" spans="1:6" x14ac:dyDescent="0.2">
      <c r="A2180" s="3">
        <v>2179</v>
      </c>
      <c r="B2180" s="4" t="s">
        <v>65</v>
      </c>
      <c r="C2180" s="3" t="s">
        <v>5668</v>
      </c>
      <c r="D2180" s="3">
        <v>10.82</v>
      </c>
      <c r="E2180" s="3">
        <v>-2.7</v>
      </c>
      <c r="F2180" s="3">
        <v>-303.83</v>
      </c>
    </row>
    <row r="2181" spans="1:6" x14ac:dyDescent="0.2">
      <c r="A2181" s="3">
        <v>2180</v>
      </c>
      <c r="B2181" s="4" t="s">
        <v>1110</v>
      </c>
      <c r="C2181" s="3" t="s">
        <v>6066</v>
      </c>
      <c r="D2181" s="3">
        <v>5.28</v>
      </c>
      <c r="E2181" s="3">
        <v>7.98</v>
      </c>
      <c r="F2181" s="3">
        <v>-304.22000000000003</v>
      </c>
    </row>
    <row r="2182" spans="1:6" x14ac:dyDescent="0.2">
      <c r="A2182" s="3">
        <v>2181</v>
      </c>
      <c r="B2182" s="4" t="s">
        <v>2048</v>
      </c>
      <c r="C2182" s="3" t="s">
        <v>5175</v>
      </c>
      <c r="D2182" s="3">
        <v>7.84</v>
      </c>
      <c r="E2182" s="3">
        <v>-3.45</v>
      </c>
      <c r="F2182" s="3">
        <v>-304.77</v>
      </c>
    </row>
    <row r="2183" spans="1:6" x14ac:dyDescent="0.2">
      <c r="A2183" s="3">
        <v>2182</v>
      </c>
      <c r="B2183" s="4" t="s">
        <v>171</v>
      </c>
      <c r="C2183" s="3" t="s">
        <v>5855</v>
      </c>
      <c r="D2183" s="3">
        <v>16.61</v>
      </c>
      <c r="E2183" s="3">
        <v>1.71</v>
      </c>
      <c r="F2183" s="3">
        <v>-304.88</v>
      </c>
    </row>
    <row r="2184" spans="1:6" x14ac:dyDescent="0.2">
      <c r="A2184" s="3">
        <v>2183</v>
      </c>
      <c r="B2184" s="4" t="s">
        <v>928</v>
      </c>
      <c r="C2184" s="3" t="s">
        <v>5371</v>
      </c>
      <c r="D2184" s="3">
        <v>3.37</v>
      </c>
      <c r="E2184" s="3">
        <v>-3.44</v>
      </c>
      <c r="F2184" s="3">
        <v>-305.13</v>
      </c>
    </row>
    <row r="2185" spans="1:6" x14ac:dyDescent="0.2">
      <c r="A2185" s="3">
        <v>2184</v>
      </c>
      <c r="B2185" s="4" t="s">
        <v>200</v>
      </c>
      <c r="C2185" s="3" t="s">
        <v>7725</v>
      </c>
      <c r="D2185" s="3">
        <v>6.39</v>
      </c>
      <c r="E2185" s="3">
        <v>-3.77</v>
      </c>
      <c r="F2185" s="3">
        <v>-305.20999999999998</v>
      </c>
    </row>
    <row r="2186" spans="1:6" x14ac:dyDescent="0.2">
      <c r="A2186" s="3">
        <v>2185</v>
      </c>
      <c r="B2186" s="4" t="s">
        <v>2064</v>
      </c>
      <c r="C2186" s="3" t="s">
        <v>5041</v>
      </c>
      <c r="D2186" s="3">
        <v>13.98</v>
      </c>
      <c r="E2186" s="3">
        <v>-4.4400000000000004</v>
      </c>
      <c r="F2186" s="3">
        <v>-305.49</v>
      </c>
    </row>
    <row r="2187" spans="1:6" x14ac:dyDescent="0.2">
      <c r="A2187" s="3">
        <v>2186</v>
      </c>
      <c r="B2187" s="4" t="s">
        <v>2154</v>
      </c>
      <c r="C2187" s="3" t="s">
        <v>6285</v>
      </c>
      <c r="D2187" s="3">
        <v>6.09</v>
      </c>
      <c r="E2187" s="3">
        <v>-1.46</v>
      </c>
      <c r="F2187" s="3">
        <v>-307.10000000000002</v>
      </c>
    </row>
    <row r="2188" spans="1:6" x14ac:dyDescent="0.2">
      <c r="A2188" s="3">
        <v>2187</v>
      </c>
      <c r="B2188" s="4" t="s">
        <v>6368</v>
      </c>
      <c r="C2188" s="3" t="s">
        <v>6369</v>
      </c>
      <c r="D2188" s="3">
        <v>2.36</v>
      </c>
      <c r="E2188" s="3">
        <v>-1.26</v>
      </c>
      <c r="F2188" s="3">
        <v>-307.42</v>
      </c>
    </row>
    <row r="2189" spans="1:6" x14ac:dyDescent="0.2">
      <c r="A2189" s="3">
        <v>2188</v>
      </c>
      <c r="B2189" s="4" t="s">
        <v>2544</v>
      </c>
      <c r="C2189" s="3" t="s">
        <v>6433</v>
      </c>
      <c r="D2189" s="3">
        <v>3.69</v>
      </c>
      <c r="E2189" s="3">
        <v>-2.12</v>
      </c>
      <c r="F2189" s="3">
        <v>-307.43</v>
      </c>
    </row>
    <row r="2190" spans="1:6" x14ac:dyDescent="0.2">
      <c r="A2190" s="3">
        <v>2189</v>
      </c>
      <c r="B2190" s="4" t="s">
        <v>2509</v>
      </c>
      <c r="C2190" s="3" t="s">
        <v>6824</v>
      </c>
      <c r="D2190" s="3">
        <v>6.91</v>
      </c>
      <c r="E2190" s="3">
        <v>-2.68</v>
      </c>
      <c r="F2190" s="3">
        <v>-307.49</v>
      </c>
    </row>
    <row r="2191" spans="1:6" x14ac:dyDescent="0.2">
      <c r="A2191" s="3">
        <v>2190</v>
      </c>
      <c r="B2191" s="4" t="s">
        <v>1493</v>
      </c>
      <c r="C2191" s="3" t="s">
        <v>7648</v>
      </c>
      <c r="D2191" s="3">
        <v>5.56</v>
      </c>
      <c r="E2191" s="3">
        <v>-1.07</v>
      </c>
      <c r="F2191" s="3">
        <v>-308.14</v>
      </c>
    </row>
    <row r="2192" spans="1:6" x14ac:dyDescent="0.2">
      <c r="A2192" s="3">
        <v>2191</v>
      </c>
      <c r="B2192" s="4" t="s">
        <v>606</v>
      </c>
      <c r="C2192" s="3" t="s">
        <v>5918</v>
      </c>
      <c r="D2192" s="3">
        <v>23.1</v>
      </c>
      <c r="E2192" s="3">
        <v>-4.55</v>
      </c>
      <c r="F2192" s="3">
        <v>-308.38</v>
      </c>
    </row>
    <row r="2193" spans="1:6" x14ac:dyDescent="0.2">
      <c r="A2193" s="3">
        <v>2192</v>
      </c>
      <c r="B2193" s="4" t="s">
        <v>1713</v>
      </c>
      <c r="C2193" s="3" t="s">
        <v>6252</v>
      </c>
      <c r="D2193" s="3">
        <v>5.51</v>
      </c>
      <c r="E2193" s="3">
        <v>-3.16</v>
      </c>
      <c r="F2193" s="3">
        <v>-308.66000000000003</v>
      </c>
    </row>
    <row r="2194" spans="1:6" x14ac:dyDescent="0.2">
      <c r="A2194" s="3">
        <v>2193</v>
      </c>
      <c r="B2194" s="4" t="s">
        <v>554</v>
      </c>
      <c r="C2194" s="3" t="s">
        <v>4237</v>
      </c>
      <c r="D2194" s="3">
        <v>11.28</v>
      </c>
      <c r="E2194" s="3">
        <v>-0.44</v>
      </c>
      <c r="F2194" s="3">
        <v>-308.91000000000003</v>
      </c>
    </row>
    <row r="2195" spans="1:6" x14ac:dyDescent="0.2">
      <c r="A2195" s="3">
        <v>2194</v>
      </c>
      <c r="B2195" s="4" t="s">
        <v>2653</v>
      </c>
      <c r="C2195" s="3" t="s">
        <v>5228</v>
      </c>
      <c r="D2195" s="3">
        <v>32.14</v>
      </c>
      <c r="E2195" s="3">
        <v>-4.09</v>
      </c>
      <c r="F2195" s="3">
        <v>-309.27</v>
      </c>
    </row>
    <row r="2196" spans="1:6" x14ac:dyDescent="0.2">
      <c r="A2196" s="3">
        <v>2195</v>
      </c>
      <c r="B2196" s="4" t="s">
        <v>3221</v>
      </c>
      <c r="C2196" s="3" t="s">
        <v>4406</v>
      </c>
      <c r="D2196" s="3">
        <v>3.32</v>
      </c>
      <c r="E2196" s="3">
        <v>-3.21</v>
      </c>
      <c r="F2196" s="3">
        <v>-310.11</v>
      </c>
    </row>
    <row r="2197" spans="1:6" x14ac:dyDescent="0.2">
      <c r="A2197" s="3">
        <v>2196</v>
      </c>
      <c r="B2197" s="4" t="s">
        <v>1668</v>
      </c>
      <c r="C2197" s="3" t="s">
        <v>5447</v>
      </c>
      <c r="D2197" s="3">
        <v>15.68</v>
      </c>
      <c r="E2197" s="3">
        <v>-4.8</v>
      </c>
      <c r="F2197" s="3">
        <v>-310.77999999999997</v>
      </c>
    </row>
    <row r="2198" spans="1:6" x14ac:dyDescent="0.2">
      <c r="A2198" s="3">
        <v>2197</v>
      </c>
      <c r="B2198" s="4" t="s">
        <v>1163</v>
      </c>
      <c r="C2198" s="3" t="s">
        <v>4427</v>
      </c>
      <c r="D2198" s="3">
        <v>5.12</v>
      </c>
      <c r="E2198" s="3">
        <v>-4.4800000000000004</v>
      </c>
      <c r="F2198" s="3">
        <v>-310.8</v>
      </c>
    </row>
    <row r="2199" spans="1:6" x14ac:dyDescent="0.2">
      <c r="A2199" s="3">
        <v>2198</v>
      </c>
      <c r="B2199" s="4" t="s">
        <v>1790</v>
      </c>
      <c r="C2199" s="3" t="s">
        <v>6118</v>
      </c>
      <c r="D2199" s="3">
        <v>4.58</v>
      </c>
      <c r="E2199" s="3">
        <v>-1.51</v>
      </c>
      <c r="F2199" s="3">
        <v>-310.83999999999997</v>
      </c>
    </row>
    <row r="2200" spans="1:6" x14ac:dyDescent="0.2">
      <c r="A2200" s="3">
        <v>2199</v>
      </c>
      <c r="B2200" s="4" t="s">
        <v>1308</v>
      </c>
      <c r="C2200" s="3" t="s">
        <v>6111</v>
      </c>
      <c r="D2200" s="3">
        <v>15.26</v>
      </c>
      <c r="E2200" s="3">
        <v>-3.42</v>
      </c>
      <c r="F2200" s="3">
        <v>-310.97000000000003</v>
      </c>
    </row>
    <row r="2201" spans="1:6" x14ac:dyDescent="0.2">
      <c r="A2201" s="3">
        <v>2200</v>
      </c>
      <c r="B2201" s="4" t="s">
        <v>12</v>
      </c>
      <c r="C2201" s="3" t="s">
        <v>4075</v>
      </c>
      <c r="D2201" s="3">
        <v>6.53</v>
      </c>
      <c r="E2201" s="3">
        <v>-7.64</v>
      </c>
      <c r="F2201" s="3">
        <v>-311.24</v>
      </c>
    </row>
    <row r="2202" spans="1:6" x14ac:dyDescent="0.2">
      <c r="A2202" s="3">
        <v>2201</v>
      </c>
      <c r="B2202" s="4" t="s">
        <v>1949</v>
      </c>
      <c r="C2202" s="3" t="s">
        <v>7412</v>
      </c>
      <c r="D2202" s="3">
        <v>10.88</v>
      </c>
      <c r="E2202" s="3">
        <v>-4.3899999999999997</v>
      </c>
      <c r="F2202" s="3">
        <v>-311.95</v>
      </c>
    </row>
    <row r="2203" spans="1:6" x14ac:dyDescent="0.2">
      <c r="A2203" s="3">
        <v>2202</v>
      </c>
      <c r="B2203" s="4" t="s">
        <v>2339</v>
      </c>
      <c r="C2203" s="3" t="s">
        <v>5180</v>
      </c>
      <c r="D2203" s="3">
        <v>3.81</v>
      </c>
      <c r="E2203" s="3">
        <v>-3.79</v>
      </c>
      <c r="F2203" s="3">
        <v>-312.19</v>
      </c>
    </row>
    <row r="2204" spans="1:6" x14ac:dyDescent="0.2">
      <c r="A2204" s="3">
        <v>2203</v>
      </c>
      <c r="B2204" s="4" t="s">
        <v>3280</v>
      </c>
      <c r="C2204" s="3" t="s">
        <v>6279</v>
      </c>
      <c r="D2204" s="3">
        <v>6.17</v>
      </c>
      <c r="E2204" s="3">
        <v>-3.44</v>
      </c>
      <c r="F2204" s="3">
        <v>-312.31</v>
      </c>
    </row>
    <row r="2205" spans="1:6" x14ac:dyDescent="0.2">
      <c r="A2205" s="3">
        <v>2204</v>
      </c>
      <c r="B2205" s="4" t="s">
        <v>2506</v>
      </c>
      <c r="C2205" s="3" t="s">
        <v>6420</v>
      </c>
      <c r="D2205" s="3">
        <v>4.3099999999999996</v>
      </c>
      <c r="E2205" s="3">
        <v>-0.46</v>
      </c>
      <c r="F2205" s="3">
        <v>-312.44</v>
      </c>
    </row>
    <row r="2206" spans="1:6" x14ac:dyDescent="0.2">
      <c r="A2206" s="3">
        <v>2205</v>
      </c>
      <c r="B2206" s="4" t="s">
        <v>2123</v>
      </c>
      <c r="C2206" s="3" t="s">
        <v>4340</v>
      </c>
      <c r="D2206" s="3">
        <v>8.27</v>
      </c>
      <c r="E2206" s="3">
        <v>0</v>
      </c>
      <c r="F2206" s="3">
        <v>-314.8</v>
      </c>
    </row>
    <row r="2207" spans="1:6" x14ac:dyDescent="0.2">
      <c r="A2207" s="3">
        <v>2206</v>
      </c>
      <c r="B2207" s="4" t="s">
        <v>2209</v>
      </c>
      <c r="C2207" s="3" t="s">
        <v>4091</v>
      </c>
      <c r="D2207" s="3">
        <v>2.91</v>
      </c>
      <c r="E2207" s="3">
        <v>-3</v>
      </c>
      <c r="F2207" s="3">
        <v>-315.29000000000002</v>
      </c>
    </row>
    <row r="2208" spans="1:6" x14ac:dyDescent="0.2">
      <c r="A2208" s="3">
        <v>2207</v>
      </c>
      <c r="B2208" s="4" t="s">
        <v>1674</v>
      </c>
      <c r="C2208" s="3" t="s">
        <v>4036</v>
      </c>
      <c r="D2208" s="3">
        <v>13.43</v>
      </c>
      <c r="E2208" s="3">
        <v>-1.61</v>
      </c>
      <c r="F2208" s="3">
        <v>-315.49</v>
      </c>
    </row>
    <row r="2209" spans="1:6" x14ac:dyDescent="0.2">
      <c r="A2209" s="3">
        <v>2208</v>
      </c>
      <c r="B2209" s="4" t="s">
        <v>2946</v>
      </c>
      <c r="C2209" s="3" t="s">
        <v>5743</v>
      </c>
      <c r="D2209" s="3">
        <v>3.42</v>
      </c>
      <c r="E2209" s="3">
        <v>-1.1599999999999999</v>
      </c>
      <c r="F2209" s="3">
        <v>-315.62</v>
      </c>
    </row>
    <row r="2210" spans="1:6" x14ac:dyDescent="0.2">
      <c r="A2210" s="3">
        <v>2209</v>
      </c>
      <c r="B2210" s="4" t="s">
        <v>1730</v>
      </c>
      <c r="C2210" s="3" t="s">
        <v>5870</v>
      </c>
      <c r="D2210" s="3">
        <v>5.69</v>
      </c>
      <c r="E2210" s="3">
        <v>-1.9</v>
      </c>
      <c r="F2210" s="3">
        <v>-315.62</v>
      </c>
    </row>
    <row r="2211" spans="1:6" x14ac:dyDescent="0.2">
      <c r="A2211" s="3">
        <v>2210</v>
      </c>
      <c r="B2211" s="4" t="s">
        <v>5841</v>
      </c>
      <c r="C2211" s="3" t="s">
        <v>5842</v>
      </c>
      <c r="D2211" s="3">
        <v>1.83</v>
      </c>
      <c r="E2211" s="3">
        <v>-3.17</v>
      </c>
      <c r="F2211" s="3">
        <v>-316.11</v>
      </c>
    </row>
    <row r="2212" spans="1:6" x14ac:dyDescent="0.2">
      <c r="A2212" s="3">
        <v>2211</v>
      </c>
      <c r="B2212" s="4" t="s">
        <v>728</v>
      </c>
      <c r="C2212" s="3" t="s">
        <v>4372</v>
      </c>
      <c r="D2212" s="3">
        <v>8.15</v>
      </c>
      <c r="E2212" s="3">
        <v>-1.57</v>
      </c>
      <c r="F2212" s="3">
        <v>-316.26</v>
      </c>
    </row>
    <row r="2213" spans="1:6" x14ac:dyDescent="0.2">
      <c r="A2213" s="3">
        <v>2212</v>
      </c>
      <c r="B2213" s="4" t="s">
        <v>1952</v>
      </c>
      <c r="C2213" s="3" t="s">
        <v>5981</v>
      </c>
      <c r="D2213" s="3">
        <v>4.2699999999999996</v>
      </c>
      <c r="E2213" s="3">
        <v>-3.39</v>
      </c>
      <c r="F2213" s="3">
        <v>-316.39999999999998</v>
      </c>
    </row>
    <row r="2214" spans="1:6" x14ac:dyDescent="0.2">
      <c r="A2214" s="3">
        <v>2213</v>
      </c>
      <c r="B2214" s="4" t="s">
        <v>1709</v>
      </c>
      <c r="C2214" s="3" t="s">
        <v>7291</v>
      </c>
      <c r="D2214" s="3">
        <v>3.46</v>
      </c>
      <c r="E2214" s="3">
        <v>-2.2599999999999998</v>
      </c>
      <c r="F2214" s="3">
        <v>-316.49</v>
      </c>
    </row>
    <row r="2215" spans="1:6" x14ac:dyDescent="0.2">
      <c r="A2215" s="3">
        <v>2214</v>
      </c>
      <c r="B2215" s="4" t="s">
        <v>4760</v>
      </c>
      <c r="C2215" s="3" t="s">
        <v>4761</v>
      </c>
      <c r="D2215" s="3">
        <v>1.82</v>
      </c>
      <c r="E2215" s="3">
        <v>-2.67</v>
      </c>
      <c r="F2215" s="3">
        <v>-316.56</v>
      </c>
    </row>
    <row r="2216" spans="1:6" x14ac:dyDescent="0.2">
      <c r="A2216" s="3">
        <v>2215</v>
      </c>
      <c r="B2216" s="4" t="s">
        <v>2364</v>
      </c>
      <c r="C2216" s="3" t="s">
        <v>5957</v>
      </c>
      <c r="D2216" s="3">
        <v>5.78</v>
      </c>
      <c r="E2216" s="3">
        <v>-1.53</v>
      </c>
      <c r="F2216" s="3">
        <v>-317.04000000000002</v>
      </c>
    </row>
    <row r="2217" spans="1:6" x14ac:dyDescent="0.2">
      <c r="A2217" s="3">
        <v>2216</v>
      </c>
      <c r="B2217" s="4" t="s">
        <v>2688</v>
      </c>
      <c r="C2217" s="3" t="s">
        <v>6573</v>
      </c>
      <c r="D2217" s="3">
        <v>6.85</v>
      </c>
      <c r="E2217" s="3">
        <v>-1.72</v>
      </c>
      <c r="F2217" s="3">
        <v>-317.17</v>
      </c>
    </row>
    <row r="2218" spans="1:6" x14ac:dyDescent="0.2">
      <c r="A2218" s="3">
        <v>2217</v>
      </c>
      <c r="B2218" s="4" t="s">
        <v>1722</v>
      </c>
      <c r="C2218" s="3" t="s">
        <v>6505</v>
      </c>
      <c r="D2218" s="3">
        <v>9.51</v>
      </c>
      <c r="E2218" s="3">
        <v>-3.55</v>
      </c>
      <c r="F2218" s="3">
        <v>-317.33999999999997</v>
      </c>
    </row>
    <row r="2219" spans="1:6" x14ac:dyDescent="0.2">
      <c r="A2219" s="3">
        <v>2218</v>
      </c>
      <c r="B2219" s="4" t="s">
        <v>2476</v>
      </c>
      <c r="C2219" s="3" t="s">
        <v>5059</v>
      </c>
      <c r="D2219" s="3">
        <v>27.71</v>
      </c>
      <c r="E2219" s="3">
        <v>-2.4300000000000002</v>
      </c>
      <c r="F2219" s="3">
        <v>-317.8</v>
      </c>
    </row>
    <row r="2220" spans="1:6" x14ac:dyDescent="0.2">
      <c r="A2220" s="3">
        <v>2219</v>
      </c>
      <c r="B2220" s="4" t="s">
        <v>1200</v>
      </c>
      <c r="C2220" s="3" t="s">
        <v>6179</v>
      </c>
      <c r="D2220" s="3">
        <v>9.8800000000000008</v>
      </c>
      <c r="E2220" s="3">
        <v>-3.7</v>
      </c>
      <c r="F2220" s="3">
        <v>-318.31</v>
      </c>
    </row>
    <row r="2221" spans="1:6" x14ac:dyDescent="0.2">
      <c r="A2221" s="3">
        <v>2220</v>
      </c>
      <c r="B2221" s="4" t="s">
        <v>2739</v>
      </c>
      <c r="C2221" s="3" t="s">
        <v>6359</v>
      </c>
      <c r="D2221" s="3">
        <v>6.22</v>
      </c>
      <c r="E2221" s="3">
        <v>-3.27</v>
      </c>
      <c r="F2221" s="3">
        <v>-319.02</v>
      </c>
    </row>
    <row r="2222" spans="1:6" x14ac:dyDescent="0.2">
      <c r="A2222" s="3">
        <v>2221</v>
      </c>
      <c r="B2222" s="4" t="s">
        <v>2823</v>
      </c>
      <c r="C2222" s="3" t="s">
        <v>6561</v>
      </c>
      <c r="D2222" s="3">
        <v>9.83</v>
      </c>
      <c r="E2222" s="3">
        <v>-0.3</v>
      </c>
      <c r="F2222" s="3">
        <v>-319.7</v>
      </c>
    </row>
    <row r="2223" spans="1:6" x14ac:dyDescent="0.2">
      <c r="A2223" s="3">
        <v>2222</v>
      </c>
      <c r="B2223" s="4" t="s">
        <v>1378</v>
      </c>
      <c r="C2223" s="3" t="s">
        <v>5882</v>
      </c>
      <c r="D2223" s="3">
        <v>18.809999999999999</v>
      </c>
      <c r="E2223" s="3">
        <v>-3.34</v>
      </c>
      <c r="F2223" s="3">
        <v>-321.26</v>
      </c>
    </row>
    <row r="2224" spans="1:6" x14ac:dyDescent="0.2">
      <c r="A2224" s="3">
        <v>2223</v>
      </c>
      <c r="B2224" s="4" t="s">
        <v>1353</v>
      </c>
      <c r="C2224" s="3" t="s">
        <v>4285</v>
      </c>
      <c r="D2224" s="3">
        <v>6.9</v>
      </c>
      <c r="E2224" s="3">
        <v>-2.68</v>
      </c>
      <c r="F2224" s="3">
        <v>-321.81</v>
      </c>
    </row>
    <row r="2225" spans="1:6" x14ac:dyDescent="0.2">
      <c r="A2225" s="3">
        <v>2224</v>
      </c>
      <c r="B2225" s="4" t="s">
        <v>1467</v>
      </c>
      <c r="C2225" s="3" t="s">
        <v>5038</v>
      </c>
      <c r="D2225" s="3">
        <v>8.26</v>
      </c>
      <c r="E2225" s="3">
        <v>-3.17</v>
      </c>
      <c r="F2225" s="3">
        <v>-322.27</v>
      </c>
    </row>
    <row r="2226" spans="1:6" x14ac:dyDescent="0.2">
      <c r="A2226" s="3">
        <v>2225</v>
      </c>
      <c r="B2226" s="4" t="s">
        <v>2719</v>
      </c>
      <c r="C2226" s="3" t="s">
        <v>4600</v>
      </c>
      <c r="D2226" s="3">
        <v>8.65</v>
      </c>
      <c r="E2226" s="3">
        <v>-1.48</v>
      </c>
      <c r="F2226" s="3">
        <v>-322.70999999999998</v>
      </c>
    </row>
    <row r="2227" spans="1:6" x14ac:dyDescent="0.2">
      <c r="A2227" s="3">
        <v>2226</v>
      </c>
      <c r="B2227" s="4" t="s">
        <v>2891</v>
      </c>
      <c r="C2227" s="3" t="s">
        <v>6580</v>
      </c>
      <c r="D2227" s="3">
        <v>10.34</v>
      </c>
      <c r="E2227" s="3">
        <v>-3</v>
      </c>
      <c r="F2227" s="3">
        <v>-324.11</v>
      </c>
    </row>
    <row r="2228" spans="1:6" x14ac:dyDescent="0.2">
      <c r="A2228" s="3">
        <v>2227</v>
      </c>
      <c r="B2228" s="4" t="s">
        <v>778</v>
      </c>
      <c r="C2228" s="3" t="s">
        <v>6953</v>
      </c>
      <c r="D2228" s="3">
        <v>3.63</v>
      </c>
      <c r="E2228" s="3">
        <v>-1.63</v>
      </c>
      <c r="F2228" s="3">
        <v>-325.26</v>
      </c>
    </row>
    <row r="2229" spans="1:6" x14ac:dyDescent="0.2">
      <c r="A2229" s="3">
        <v>2228</v>
      </c>
      <c r="B2229" s="4" t="s">
        <v>6236</v>
      </c>
      <c r="C2229" s="3" t="s">
        <v>6237</v>
      </c>
      <c r="D2229" s="3">
        <v>1.7</v>
      </c>
      <c r="E2229" s="3">
        <v>-5.03</v>
      </c>
      <c r="F2229" s="3">
        <v>-325.56</v>
      </c>
    </row>
    <row r="2230" spans="1:6" x14ac:dyDescent="0.2">
      <c r="A2230" s="3">
        <v>2229</v>
      </c>
      <c r="B2230" s="4" t="s">
        <v>3214</v>
      </c>
      <c r="C2230" s="3" t="s">
        <v>5106</v>
      </c>
      <c r="D2230" s="3">
        <v>13.96</v>
      </c>
      <c r="E2230" s="3">
        <v>-4.6399999999999997</v>
      </c>
      <c r="F2230" s="3">
        <v>-327.33</v>
      </c>
    </row>
    <row r="2231" spans="1:6" x14ac:dyDescent="0.2">
      <c r="A2231" s="3">
        <v>2230</v>
      </c>
      <c r="B2231" s="4" t="s">
        <v>2009</v>
      </c>
      <c r="C2231" s="3" t="s">
        <v>5607</v>
      </c>
      <c r="D2231" s="3">
        <v>9.27</v>
      </c>
      <c r="E2231" s="3">
        <v>-4.04</v>
      </c>
      <c r="F2231" s="3">
        <v>-327.56</v>
      </c>
    </row>
    <row r="2232" spans="1:6" x14ac:dyDescent="0.2">
      <c r="A2232" s="3">
        <v>2231</v>
      </c>
      <c r="B2232" s="4" t="s">
        <v>2267</v>
      </c>
      <c r="C2232" s="3" t="s">
        <v>6377</v>
      </c>
      <c r="D2232" s="3">
        <v>6.03</v>
      </c>
      <c r="E2232" s="3">
        <v>-2.74</v>
      </c>
      <c r="F2232" s="3">
        <v>-327.57</v>
      </c>
    </row>
    <row r="2233" spans="1:6" x14ac:dyDescent="0.2">
      <c r="A2233" s="3">
        <v>2232</v>
      </c>
      <c r="B2233" s="4" t="s">
        <v>1553</v>
      </c>
      <c r="C2233" s="3" t="s">
        <v>4379</v>
      </c>
      <c r="D2233" s="3">
        <v>5.31</v>
      </c>
      <c r="E2233" s="3">
        <v>-3.28</v>
      </c>
      <c r="F2233" s="3">
        <v>-328.01</v>
      </c>
    </row>
    <row r="2234" spans="1:6" x14ac:dyDescent="0.2">
      <c r="A2234" s="3">
        <v>2233</v>
      </c>
      <c r="B2234" s="4" t="s">
        <v>1404</v>
      </c>
      <c r="C2234" s="3" t="s">
        <v>4148</v>
      </c>
      <c r="D2234" s="3">
        <v>4.99</v>
      </c>
      <c r="E2234" s="3">
        <v>-2.54</v>
      </c>
      <c r="F2234" s="3">
        <v>-328.14</v>
      </c>
    </row>
    <row r="2235" spans="1:6" x14ac:dyDescent="0.2">
      <c r="A2235" s="3">
        <v>2234</v>
      </c>
      <c r="B2235" s="4" t="s">
        <v>180</v>
      </c>
      <c r="C2235" s="3" t="s">
        <v>5470</v>
      </c>
      <c r="D2235" s="3">
        <v>2.86</v>
      </c>
      <c r="E2235" s="3">
        <v>-3.38</v>
      </c>
      <c r="F2235" s="3">
        <v>-329.26</v>
      </c>
    </row>
    <row r="2236" spans="1:6" x14ac:dyDescent="0.2">
      <c r="A2236" s="3">
        <v>2235</v>
      </c>
      <c r="B2236" s="4" t="s">
        <v>443</v>
      </c>
      <c r="C2236" s="3" t="s">
        <v>6760</v>
      </c>
      <c r="D2236" s="3">
        <v>40.130000000000003</v>
      </c>
      <c r="E2236" s="3">
        <v>-2.57</v>
      </c>
      <c r="F2236" s="3">
        <v>-329.37</v>
      </c>
    </row>
    <row r="2237" spans="1:6" x14ac:dyDescent="0.2">
      <c r="A2237" s="3">
        <v>2236</v>
      </c>
      <c r="B2237" s="4" t="s">
        <v>1711</v>
      </c>
      <c r="C2237" s="3" t="s">
        <v>4642</v>
      </c>
      <c r="D2237" s="3">
        <v>12.71</v>
      </c>
      <c r="E2237" s="3">
        <v>-4.29</v>
      </c>
      <c r="F2237" s="3">
        <v>-330</v>
      </c>
    </row>
    <row r="2238" spans="1:6" x14ac:dyDescent="0.2">
      <c r="A2238" s="3">
        <v>2237</v>
      </c>
      <c r="B2238" s="4" t="s">
        <v>70</v>
      </c>
      <c r="C2238" s="3" t="s">
        <v>3549</v>
      </c>
      <c r="D2238" s="3">
        <v>4.6900000000000004</v>
      </c>
      <c r="E2238" s="3">
        <v>-3.89</v>
      </c>
      <c r="F2238" s="3">
        <v>-330.8</v>
      </c>
    </row>
    <row r="2239" spans="1:6" x14ac:dyDescent="0.2">
      <c r="A2239" s="3">
        <v>2238</v>
      </c>
      <c r="B2239" s="4" t="s">
        <v>1961</v>
      </c>
      <c r="C2239" s="3" t="s">
        <v>5479</v>
      </c>
      <c r="D2239" s="3">
        <v>7.5</v>
      </c>
      <c r="E2239" s="3">
        <v>-1.45</v>
      </c>
      <c r="F2239" s="3">
        <v>-331.17</v>
      </c>
    </row>
    <row r="2240" spans="1:6" x14ac:dyDescent="0.2">
      <c r="A2240" s="3">
        <v>2239</v>
      </c>
      <c r="B2240" s="4" t="s">
        <v>1960</v>
      </c>
      <c r="C2240" s="3" t="s">
        <v>6027</v>
      </c>
      <c r="D2240" s="3">
        <v>4.93</v>
      </c>
      <c r="E2240" s="3">
        <v>-3.33</v>
      </c>
      <c r="F2240" s="3">
        <v>-331.5</v>
      </c>
    </row>
    <row r="2241" spans="1:6" x14ac:dyDescent="0.2">
      <c r="A2241" s="3">
        <v>2240</v>
      </c>
      <c r="B2241" s="4" t="s">
        <v>304</v>
      </c>
      <c r="C2241" s="3" t="s">
        <v>6440</v>
      </c>
      <c r="D2241" s="3">
        <v>7.37</v>
      </c>
      <c r="E2241" s="3">
        <v>-2.64</v>
      </c>
      <c r="F2241" s="3">
        <v>-331.63</v>
      </c>
    </row>
    <row r="2242" spans="1:6" x14ac:dyDescent="0.2">
      <c r="A2242" s="3">
        <v>2241</v>
      </c>
      <c r="B2242" s="4" t="s">
        <v>3173</v>
      </c>
      <c r="C2242" s="3" t="s">
        <v>6913</v>
      </c>
      <c r="D2242" s="3">
        <v>2.94</v>
      </c>
      <c r="E2242" s="3">
        <v>1.38</v>
      </c>
      <c r="F2242" s="3">
        <v>-331.79</v>
      </c>
    </row>
    <row r="2243" spans="1:6" x14ac:dyDescent="0.2">
      <c r="A2243" s="3">
        <v>2242</v>
      </c>
      <c r="B2243" s="4" t="s">
        <v>3270</v>
      </c>
      <c r="C2243" s="3" t="s">
        <v>6681</v>
      </c>
      <c r="D2243" s="3">
        <v>9.6999999999999993</v>
      </c>
      <c r="E2243" s="3">
        <v>-2.02</v>
      </c>
      <c r="F2243" s="3">
        <v>-332.57</v>
      </c>
    </row>
    <row r="2244" spans="1:6" x14ac:dyDescent="0.2">
      <c r="A2244" s="3">
        <v>2243</v>
      </c>
      <c r="B2244" s="4" t="s">
        <v>3222</v>
      </c>
      <c r="C2244" s="3" t="s">
        <v>4300</v>
      </c>
      <c r="D2244" s="3">
        <v>10.72</v>
      </c>
      <c r="E2244" s="3">
        <v>1.61</v>
      </c>
      <c r="F2244" s="3">
        <v>-333.06</v>
      </c>
    </row>
    <row r="2245" spans="1:6" x14ac:dyDescent="0.2">
      <c r="A2245" s="3">
        <v>2244</v>
      </c>
      <c r="B2245" s="4" t="s">
        <v>2197</v>
      </c>
      <c r="C2245" s="3" t="s">
        <v>6795</v>
      </c>
      <c r="D2245" s="3">
        <v>6.78</v>
      </c>
      <c r="E2245" s="3">
        <v>-2.16</v>
      </c>
      <c r="F2245" s="3">
        <v>-333.36</v>
      </c>
    </row>
    <row r="2246" spans="1:6" x14ac:dyDescent="0.2">
      <c r="A2246" s="3">
        <v>2245</v>
      </c>
      <c r="B2246" s="4" t="s">
        <v>751</v>
      </c>
      <c r="C2246" s="3" t="s">
        <v>3978</v>
      </c>
      <c r="D2246" s="3">
        <v>10.02</v>
      </c>
      <c r="E2246" s="3">
        <v>-3.19</v>
      </c>
      <c r="F2246" s="3">
        <v>-333.64</v>
      </c>
    </row>
    <row r="2247" spans="1:6" x14ac:dyDescent="0.2">
      <c r="A2247" s="3">
        <v>2246</v>
      </c>
      <c r="B2247" s="4" t="s">
        <v>1293</v>
      </c>
      <c r="C2247" s="3" t="s">
        <v>6081</v>
      </c>
      <c r="D2247" s="3">
        <v>14.46</v>
      </c>
      <c r="E2247" s="3">
        <v>-4.68</v>
      </c>
      <c r="F2247" s="3">
        <v>-333.82</v>
      </c>
    </row>
    <row r="2248" spans="1:6" x14ac:dyDescent="0.2">
      <c r="A2248" s="3">
        <v>2247</v>
      </c>
      <c r="B2248" s="4" t="s">
        <v>2701</v>
      </c>
      <c r="C2248" s="3" t="s">
        <v>4391</v>
      </c>
      <c r="D2248" s="3">
        <v>4.8600000000000003</v>
      </c>
      <c r="E2248" s="3">
        <v>-2.21</v>
      </c>
      <c r="F2248" s="3">
        <v>-334.21</v>
      </c>
    </row>
    <row r="2249" spans="1:6" x14ac:dyDescent="0.2">
      <c r="A2249" s="3">
        <v>2248</v>
      </c>
      <c r="B2249" s="4" t="s">
        <v>2936</v>
      </c>
      <c r="C2249" s="3" t="s">
        <v>6716</v>
      </c>
      <c r="D2249" s="3">
        <v>18.260000000000002</v>
      </c>
      <c r="E2249" s="3">
        <v>-2.35</v>
      </c>
      <c r="F2249" s="3">
        <v>-335.22</v>
      </c>
    </row>
    <row r="2250" spans="1:6" x14ac:dyDescent="0.2">
      <c r="A2250" s="3">
        <v>2249</v>
      </c>
      <c r="B2250" s="4" t="s">
        <v>1636</v>
      </c>
      <c r="C2250" s="3" t="s">
        <v>5500</v>
      </c>
      <c r="D2250" s="3">
        <v>6.3</v>
      </c>
      <c r="E2250" s="3">
        <v>-2.17</v>
      </c>
      <c r="F2250" s="3">
        <v>-335.25</v>
      </c>
    </row>
    <row r="2251" spans="1:6" x14ac:dyDescent="0.2">
      <c r="A2251" s="3">
        <v>2250</v>
      </c>
      <c r="B2251" s="4" t="s">
        <v>3059</v>
      </c>
      <c r="C2251" s="3" t="s">
        <v>4660</v>
      </c>
      <c r="D2251" s="3">
        <v>7.95</v>
      </c>
      <c r="E2251" s="3">
        <v>-3.52</v>
      </c>
      <c r="F2251" s="3">
        <v>-335.54</v>
      </c>
    </row>
    <row r="2252" spans="1:6" x14ac:dyDescent="0.2">
      <c r="A2252" s="3">
        <v>2251</v>
      </c>
      <c r="B2252" s="4" t="s">
        <v>2254</v>
      </c>
      <c r="C2252" s="3" t="s">
        <v>5118</v>
      </c>
      <c r="D2252" s="3">
        <v>3.4</v>
      </c>
      <c r="E2252" s="3">
        <v>-0.57999999999999996</v>
      </c>
      <c r="F2252" s="3">
        <v>-335.65</v>
      </c>
    </row>
    <row r="2253" spans="1:6" x14ac:dyDescent="0.2">
      <c r="A2253" s="3">
        <v>2252</v>
      </c>
      <c r="B2253" s="4" t="s">
        <v>2519</v>
      </c>
      <c r="C2253" s="3" t="s">
        <v>6101</v>
      </c>
      <c r="D2253" s="3">
        <v>11.1</v>
      </c>
      <c r="E2253" s="3">
        <v>-1.33</v>
      </c>
      <c r="F2253" s="3">
        <v>-336.23</v>
      </c>
    </row>
    <row r="2254" spans="1:6" x14ac:dyDescent="0.2">
      <c r="A2254" s="3">
        <v>2253</v>
      </c>
      <c r="B2254" s="4" t="s">
        <v>621</v>
      </c>
      <c r="C2254" s="3" t="s">
        <v>6402</v>
      </c>
      <c r="D2254" s="3">
        <v>26.18</v>
      </c>
      <c r="E2254" s="3">
        <v>-3.47</v>
      </c>
      <c r="F2254" s="3">
        <v>-336.5</v>
      </c>
    </row>
    <row r="2255" spans="1:6" x14ac:dyDescent="0.2">
      <c r="A2255" s="3">
        <v>2254</v>
      </c>
      <c r="B2255" s="4" t="s">
        <v>67</v>
      </c>
      <c r="C2255" s="3" t="s">
        <v>7012</v>
      </c>
      <c r="D2255" s="3">
        <v>20.27</v>
      </c>
      <c r="E2255" s="3">
        <v>-1.79</v>
      </c>
      <c r="F2255" s="3">
        <v>-336.57</v>
      </c>
    </row>
    <row r="2256" spans="1:6" x14ac:dyDescent="0.2">
      <c r="A2256" s="3">
        <v>2255</v>
      </c>
      <c r="B2256" s="4" t="s">
        <v>1605</v>
      </c>
      <c r="C2256" s="3" t="s">
        <v>5967</v>
      </c>
      <c r="D2256" s="3">
        <v>7.11</v>
      </c>
      <c r="E2256" s="3">
        <v>-5.7</v>
      </c>
      <c r="F2256" s="3">
        <v>-337.18</v>
      </c>
    </row>
    <row r="2257" spans="1:6" x14ac:dyDescent="0.2">
      <c r="A2257" s="3">
        <v>2256</v>
      </c>
      <c r="B2257" s="4" t="s">
        <v>1891</v>
      </c>
      <c r="C2257" s="3" t="s">
        <v>6647</v>
      </c>
      <c r="D2257" s="3">
        <v>19.18</v>
      </c>
      <c r="E2257" s="3">
        <v>-3.76</v>
      </c>
      <c r="F2257" s="3">
        <v>-338.45</v>
      </c>
    </row>
    <row r="2258" spans="1:6" x14ac:dyDescent="0.2">
      <c r="A2258" s="3">
        <v>2257</v>
      </c>
      <c r="B2258" s="4" t="s">
        <v>1013</v>
      </c>
      <c r="C2258" s="3" t="s">
        <v>3930</v>
      </c>
      <c r="D2258" s="3">
        <v>12.46</v>
      </c>
      <c r="E2258" s="3">
        <v>-1.1100000000000001</v>
      </c>
      <c r="F2258" s="3">
        <v>-339.7</v>
      </c>
    </row>
    <row r="2259" spans="1:6" x14ac:dyDescent="0.2">
      <c r="A2259" s="3">
        <v>2258</v>
      </c>
      <c r="B2259" s="4" t="s">
        <v>201</v>
      </c>
      <c r="C2259" s="3" t="s">
        <v>4470</v>
      </c>
      <c r="D2259" s="3">
        <v>7.51</v>
      </c>
      <c r="E2259" s="3">
        <v>-3.96</v>
      </c>
      <c r="F2259" s="3">
        <v>-339.81</v>
      </c>
    </row>
    <row r="2260" spans="1:6" x14ac:dyDescent="0.2">
      <c r="A2260" s="3">
        <v>2259</v>
      </c>
      <c r="B2260" s="4" t="s">
        <v>1643</v>
      </c>
      <c r="C2260" s="3" t="s">
        <v>5519</v>
      </c>
      <c r="D2260" s="3">
        <v>6.08</v>
      </c>
      <c r="E2260" s="3">
        <v>-1.3</v>
      </c>
      <c r="F2260" s="3">
        <v>-341.13</v>
      </c>
    </row>
    <row r="2261" spans="1:6" x14ac:dyDescent="0.2">
      <c r="A2261" s="3">
        <v>2260</v>
      </c>
      <c r="B2261" s="4" t="s">
        <v>2400</v>
      </c>
      <c r="C2261" s="3" t="s">
        <v>6781</v>
      </c>
      <c r="D2261" s="3">
        <v>14.49</v>
      </c>
      <c r="E2261" s="3">
        <v>-2.4900000000000002</v>
      </c>
      <c r="F2261" s="3">
        <v>-341.26</v>
      </c>
    </row>
    <row r="2262" spans="1:6" x14ac:dyDescent="0.2">
      <c r="A2262" s="3">
        <v>2261</v>
      </c>
      <c r="B2262" s="4" t="s">
        <v>1439</v>
      </c>
      <c r="C2262" s="3" t="s">
        <v>5964</v>
      </c>
      <c r="D2262" s="3">
        <v>3.82</v>
      </c>
      <c r="E2262" s="3">
        <v>-1.55</v>
      </c>
      <c r="F2262" s="3">
        <v>-341.41</v>
      </c>
    </row>
    <row r="2263" spans="1:6" x14ac:dyDescent="0.2">
      <c r="A2263" s="3">
        <v>2262</v>
      </c>
      <c r="B2263" s="4" t="s">
        <v>940</v>
      </c>
      <c r="C2263" s="3" t="s">
        <v>6875</v>
      </c>
      <c r="D2263" s="3">
        <v>12.61</v>
      </c>
      <c r="E2263" s="3">
        <v>-3.96</v>
      </c>
      <c r="F2263" s="3">
        <v>-342.63</v>
      </c>
    </row>
    <row r="2264" spans="1:6" x14ac:dyDescent="0.2">
      <c r="A2264" s="3">
        <v>2263</v>
      </c>
      <c r="B2264" s="4" t="s">
        <v>340</v>
      </c>
      <c r="C2264" s="3" t="s">
        <v>6562</v>
      </c>
      <c r="D2264" s="3">
        <v>83.61</v>
      </c>
      <c r="E2264" s="3">
        <v>-1.18</v>
      </c>
      <c r="F2264" s="3">
        <v>-342.73</v>
      </c>
    </row>
    <row r="2265" spans="1:6" x14ac:dyDescent="0.2">
      <c r="A2265" s="3">
        <v>2264</v>
      </c>
      <c r="B2265" s="4" t="s">
        <v>2745</v>
      </c>
      <c r="C2265" s="3" t="s">
        <v>3542</v>
      </c>
      <c r="D2265" s="3">
        <v>8.76</v>
      </c>
      <c r="E2265" s="3">
        <v>-2.56</v>
      </c>
      <c r="F2265" s="3">
        <v>-342.84</v>
      </c>
    </row>
    <row r="2266" spans="1:6" x14ac:dyDescent="0.2">
      <c r="A2266" s="3">
        <v>2265</v>
      </c>
      <c r="B2266" s="4" t="s">
        <v>2636</v>
      </c>
      <c r="C2266" s="3" t="s">
        <v>5074</v>
      </c>
      <c r="D2266" s="3">
        <v>4.2300000000000004</v>
      </c>
      <c r="E2266" s="3">
        <v>-2.5299999999999998</v>
      </c>
      <c r="F2266" s="3">
        <v>-343.68</v>
      </c>
    </row>
    <row r="2267" spans="1:6" x14ac:dyDescent="0.2">
      <c r="A2267" s="3">
        <v>2266</v>
      </c>
      <c r="B2267" s="4" t="s">
        <v>1092</v>
      </c>
      <c r="C2267" s="3" t="s">
        <v>5678</v>
      </c>
      <c r="D2267" s="3">
        <v>7.75</v>
      </c>
      <c r="E2267" s="3">
        <v>-1.65</v>
      </c>
      <c r="F2267" s="3">
        <v>-343.94</v>
      </c>
    </row>
    <row r="2268" spans="1:6" x14ac:dyDescent="0.2">
      <c r="A2268" s="3">
        <v>2267</v>
      </c>
      <c r="B2268" s="4" t="s">
        <v>6226</v>
      </c>
      <c r="C2268" s="3" t="s">
        <v>6227</v>
      </c>
      <c r="D2268" s="3">
        <v>5.96</v>
      </c>
      <c r="E2268" s="3">
        <v>0.51</v>
      </c>
      <c r="F2268" s="3">
        <v>-344.25</v>
      </c>
    </row>
    <row r="2269" spans="1:6" x14ac:dyDescent="0.2">
      <c r="A2269" s="3">
        <v>2268</v>
      </c>
      <c r="B2269" s="4" t="s">
        <v>2794</v>
      </c>
      <c r="C2269" s="3" t="s">
        <v>5567</v>
      </c>
      <c r="D2269" s="3">
        <v>33.229999999999997</v>
      </c>
      <c r="E2269" s="3">
        <v>-3.15</v>
      </c>
      <c r="F2269" s="3">
        <v>-344.93</v>
      </c>
    </row>
    <row r="2270" spans="1:6" x14ac:dyDescent="0.2">
      <c r="A2270" s="3">
        <v>2269</v>
      </c>
      <c r="B2270" s="4" t="s">
        <v>2772</v>
      </c>
      <c r="C2270" s="3" t="s">
        <v>3518</v>
      </c>
      <c r="D2270" s="3">
        <v>3.35</v>
      </c>
      <c r="E2270" s="3">
        <v>0</v>
      </c>
      <c r="F2270" s="3">
        <v>-345.13</v>
      </c>
    </row>
    <row r="2271" spans="1:6" x14ac:dyDescent="0.2">
      <c r="A2271" s="3">
        <v>2270</v>
      </c>
      <c r="B2271" s="4" t="s">
        <v>3062</v>
      </c>
      <c r="C2271" s="3" t="s">
        <v>5847</v>
      </c>
      <c r="D2271" s="3">
        <v>5.66</v>
      </c>
      <c r="E2271" s="3">
        <v>-3.25</v>
      </c>
      <c r="F2271" s="3">
        <v>-345.74</v>
      </c>
    </row>
    <row r="2272" spans="1:6" x14ac:dyDescent="0.2">
      <c r="A2272" s="3">
        <v>2271</v>
      </c>
      <c r="B2272" s="4" t="s">
        <v>5558</v>
      </c>
      <c r="C2272" s="3" t="s">
        <v>5559</v>
      </c>
      <c r="D2272" s="3">
        <v>1.36</v>
      </c>
      <c r="E2272" s="3">
        <v>-0.73</v>
      </c>
      <c r="F2272" s="3">
        <v>-345.81</v>
      </c>
    </row>
    <row r="2273" spans="1:6" x14ac:dyDescent="0.2">
      <c r="A2273" s="3">
        <v>2272</v>
      </c>
      <c r="B2273" s="4" t="s">
        <v>1408</v>
      </c>
      <c r="C2273" s="3" t="s">
        <v>6448</v>
      </c>
      <c r="D2273" s="3">
        <v>4</v>
      </c>
      <c r="E2273" s="3">
        <v>-2.44</v>
      </c>
      <c r="F2273" s="3">
        <v>-346.51</v>
      </c>
    </row>
    <row r="2274" spans="1:6" x14ac:dyDescent="0.2">
      <c r="A2274" s="3">
        <v>2273</v>
      </c>
      <c r="B2274" s="4" t="s">
        <v>3301</v>
      </c>
      <c r="C2274" s="3" t="s">
        <v>3992</v>
      </c>
      <c r="D2274" s="3">
        <v>7.55</v>
      </c>
      <c r="E2274" s="3">
        <v>-2.96</v>
      </c>
      <c r="F2274" s="3">
        <v>-346.59</v>
      </c>
    </row>
    <row r="2275" spans="1:6" x14ac:dyDescent="0.2">
      <c r="A2275" s="3">
        <v>2274</v>
      </c>
      <c r="B2275" s="4" t="s">
        <v>1699</v>
      </c>
      <c r="C2275" s="3" t="s">
        <v>4048</v>
      </c>
      <c r="D2275" s="3">
        <v>20.149999999999999</v>
      </c>
      <c r="E2275" s="3">
        <v>-2.7</v>
      </c>
      <c r="F2275" s="3">
        <v>-346.89</v>
      </c>
    </row>
    <row r="2276" spans="1:6" x14ac:dyDescent="0.2">
      <c r="A2276" s="3">
        <v>2275</v>
      </c>
      <c r="B2276" s="4" t="s">
        <v>1471</v>
      </c>
      <c r="C2276" s="3" t="s">
        <v>6679</v>
      </c>
      <c r="D2276" s="3">
        <v>14.45</v>
      </c>
      <c r="E2276" s="3">
        <v>-0.62</v>
      </c>
      <c r="F2276" s="3">
        <v>-348.02</v>
      </c>
    </row>
    <row r="2277" spans="1:6" x14ac:dyDescent="0.2">
      <c r="A2277" s="3">
        <v>2276</v>
      </c>
      <c r="B2277" s="4" t="s">
        <v>1784</v>
      </c>
      <c r="C2277" s="3" t="s">
        <v>6439</v>
      </c>
      <c r="D2277" s="3">
        <v>5.45</v>
      </c>
      <c r="E2277" s="3">
        <v>-0.73</v>
      </c>
      <c r="F2277" s="3">
        <v>-348.13</v>
      </c>
    </row>
    <row r="2278" spans="1:6" x14ac:dyDescent="0.2">
      <c r="A2278" s="3">
        <v>2277</v>
      </c>
      <c r="B2278" s="4" t="s">
        <v>3106</v>
      </c>
      <c r="C2278" s="3" t="s">
        <v>5417</v>
      </c>
      <c r="D2278" s="3">
        <v>6.37</v>
      </c>
      <c r="E2278" s="3">
        <v>-0.93</v>
      </c>
      <c r="F2278" s="3">
        <v>-349.13</v>
      </c>
    </row>
    <row r="2279" spans="1:6" x14ac:dyDescent="0.2">
      <c r="A2279" s="3">
        <v>2278</v>
      </c>
      <c r="B2279" s="4" t="s">
        <v>2157</v>
      </c>
      <c r="C2279" s="3" t="s">
        <v>4316</v>
      </c>
      <c r="D2279" s="3">
        <v>9.94</v>
      </c>
      <c r="E2279" s="3">
        <v>-1.97</v>
      </c>
      <c r="F2279" s="3">
        <v>-349.56</v>
      </c>
    </row>
    <row r="2280" spans="1:6" x14ac:dyDescent="0.2">
      <c r="A2280" s="3">
        <v>2279</v>
      </c>
      <c r="B2280" s="4" t="s">
        <v>1033</v>
      </c>
      <c r="C2280" s="3" t="s">
        <v>7728</v>
      </c>
      <c r="D2280" s="3">
        <v>5.51</v>
      </c>
      <c r="E2280" s="3">
        <v>-2.2999999999999998</v>
      </c>
      <c r="F2280" s="3">
        <v>-350.25</v>
      </c>
    </row>
    <row r="2281" spans="1:6" x14ac:dyDescent="0.2">
      <c r="A2281" s="3">
        <v>2280</v>
      </c>
      <c r="B2281" s="4" t="s">
        <v>1056</v>
      </c>
      <c r="C2281" s="3" t="s">
        <v>6231</v>
      </c>
      <c r="D2281" s="3">
        <v>8.59</v>
      </c>
      <c r="E2281" s="3">
        <v>-3.27</v>
      </c>
      <c r="F2281" s="3">
        <v>-350.59</v>
      </c>
    </row>
    <row r="2282" spans="1:6" x14ac:dyDescent="0.2">
      <c r="A2282" s="3">
        <v>2281</v>
      </c>
      <c r="B2282" s="4" t="s">
        <v>1243</v>
      </c>
      <c r="C2282" s="3" t="s">
        <v>6011</v>
      </c>
      <c r="D2282" s="3">
        <v>9.66</v>
      </c>
      <c r="E2282" s="3">
        <v>-3.4</v>
      </c>
      <c r="F2282" s="3">
        <v>-350.66</v>
      </c>
    </row>
    <row r="2283" spans="1:6" x14ac:dyDescent="0.2">
      <c r="A2283" s="3">
        <v>2282</v>
      </c>
      <c r="B2283" s="4" t="s">
        <v>1362</v>
      </c>
      <c r="C2283" s="3" t="s">
        <v>6907</v>
      </c>
      <c r="D2283" s="3">
        <v>27.19</v>
      </c>
      <c r="E2283" s="3">
        <v>-3.58</v>
      </c>
      <c r="F2283" s="3">
        <v>-351.52</v>
      </c>
    </row>
    <row r="2284" spans="1:6" x14ac:dyDescent="0.2">
      <c r="A2284" s="3">
        <v>2283</v>
      </c>
      <c r="B2284" s="4" t="s">
        <v>299</v>
      </c>
      <c r="C2284" s="3" t="s">
        <v>3947</v>
      </c>
      <c r="D2284" s="3">
        <v>16.04</v>
      </c>
      <c r="E2284" s="3">
        <v>-3.84</v>
      </c>
      <c r="F2284" s="3">
        <v>-351.68</v>
      </c>
    </row>
    <row r="2285" spans="1:6" x14ac:dyDescent="0.2">
      <c r="A2285" s="3">
        <v>2284</v>
      </c>
      <c r="B2285" s="4" t="s">
        <v>3258</v>
      </c>
      <c r="C2285" s="3" t="s">
        <v>6456</v>
      </c>
      <c r="D2285" s="3">
        <v>4.13</v>
      </c>
      <c r="E2285" s="3">
        <v>-2.82</v>
      </c>
      <c r="F2285" s="3">
        <v>-352.23</v>
      </c>
    </row>
    <row r="2286" spans="1:6" x14ac:dyDescent="0.2">
      <c r="A2286" s="3">
        <v>2285</v>
      </c>
      <c r="B2286" s="4" t="s">
        <v>1690</v>
      </c>
      <c r="C2286" s="3" t="s">
        <v>6967</v>
      </c>
      <c r="D2286" s="3">
        <v>10.1</v>
      </c>
      <c r="E2286" s="3">
        <v>-3.07</v>
      </c>
      <c r="F2286" s="3">
        <v>-352.27</v>
      </c>
    </row>
    <row r="2287" spans="1:6" x14ac:dyDescent="0.2">
      <c r="A2287" s="3">
        <v>2286</v>
      </c>
      <c r="B2287" s="4" t="s">
        <v>3375</v>
      </c>
      <c r="C2287" s="3" t="s">
        <v>4200</v>
      </c>
      <c r="D2287" s="3">
        <v>7.98</v>
      </c>
      <c r="E2287" s="3">
        <v>-4.43</v>
      </c>
      <c r="F2287" s="3">
        <v>-352.48</v>
      </c>
    </row>
    <row r="2288" spans="1:6" x14ac:dyDescent="0.2">
      <c r="A2288" s="3">
        <v>2287</v>
      </c>
      <c r="B2288" s="4" t="s">
        <v>2403</v>
      </c>
      <c r="C2288" s="3" t="s">
        <v>3846</v>
      </c>
      <c r="D2288" s="3">
        <v>17.71</v>
      </c>
      <c r="E2288" s="3">
        <v>-4.01</v>
      </c>
      <c r="F2288" s="3">
        <v>-352.62</v>
      </c>
    </row>
    <row r="2289" spans="1:6" x14ac:dyDescent="0.2">
      <c r="A2289" s="3">
        <v>2288</v>
      </c>
      <c r="B2289" s="4" t="s">
        <v>351</v>
      </c>
      <c r="C2289" s="3" t="s">
        <v>6303</v>
      </c>
      <c r="D2289" s="3">
        <v>9.1199999999999992</v>
      </c>
      <c r="E2289" s="3">
        <v>-2.98</v>
      </c>
      <c r="F2289" s="3">
        <v>-353.04</v>
      </c>
    </row>
    <row r="2290" spans="1:6" x14ac:dyDescent="0.2">
      <c r="A2290" s="3">
        <v>2289</v>
      </c>
      <c r="B2290" s="4" t="s">
        <v>650</v>
      </c>
      <c r="C2290" s="3" t="s">
        <v>4222</v>
      </c>
      <c r="D2290" s="3">
        <v>13.95</v>
      </c>
      <c r="E2290" s="3">
        <v>-3.26</v>
      </c>
      <c r="F2290" s="3">
        <v>-353.76</v>
      </c>
    </row>
    <row r="2291" spans="1:6" x14ac:dyDescent="0.2">
      <c r="A2291" s="3">
        <v>2290</v>
      </c>
      <c r="B2291" s="4" t="s">
        <v>2322</v>
      </c>
      <c r="C2291" s="3" t="s">
        <v>5881</v>
      </c>
      <c r="D2291" s="3">
        <v>31.14</v>
      </c>
      <c r="E2291" s="3">
        <v>-2.0099999999999998</v>
      </c>
      <c r="F2291" s="3">
        <v>-353.91</v>
      </c>
    </row>
    <row r="2292" spans="1:6" x14ac:dyDescent="0.2">
      <c r="A2292" s="3">
        <v>2291</v>
      </c>
      <c r="B2292" s="4" t="s">
        <v>119</v>
      </c>
      <c r="C2292" s="3" t="s">
        <v>5852</v>
      </c>
      <c r="D2292" s="3">
        <v>72.650000000000006</v>
      </c>
      <c r="E2292" s="3">
        <v>-0.86</v>
      </c>
      <c r="F2292" s="3">
        <v>-355.24</v>
      </c>
    </row>
    <row r="2293" spans="1:6" x14ac:dyDescent="0.2">
      <c r="A2293" s="3">
        <v>2292</v>
      </c>
      <c r="B2293" s="4" t="s">
        <v>2953</v>
      </c>
      <c r="C2293" s="3" t="s">
        <v>6379</v>
      </c>
      <c r="D2293" s="3">
        <v>2.96</v>
      </c>
      <c r="E2293" s="3">
        <v>-2.95</v>
      </c>
      <c r="F2293" s="3">
        <v>-355.79</v>
      </c>
    </row>
    <row r="2294" spans="1:6" x14ac:dyDescent="0.2">
      <c r="A2294" s="3">
        <v>2293</v>
      </c>
      <c r="B2294" s="4" t="s">
        <v>2755</v>
      </c>
      <c r="C2294" s="3" t="s">
        <v>6133</v>
      </c>
      <c r="D2294" s="3">
        <v>35.5</v>
      </c>
      <c r="E2294" s="3">
        <v>-2.42</v>
      </c>
      <c r="F2294" s="3">
        <v>-355.88</v>
      </c>
    </row>
    <row r="2295" spans="1:6" x14ac:dyDescent="0.2">
      <c r="A2295" s="3">
        <v>2294</v>
      </c>
      <c r="B2295" s="4" t="s">
        <v>1892</v>
      </c>
      <c r="C2295" s="3" t="s">
        <v>5189</v>
      </c>
      <c r="D2295" s="3">
        <v>7.69</v>
      </c>
      <c r="E2295" s="3">
        <v>-0.52</v>
      </c>
      <c r="F2295" s="3">
        <v>-356.36</v>
      </c>
    </row>
    <row r="2296" spans="1:6" x14ac:dyDescent="0.2">
      <c r="A2296" s="3">
        <v>2295</v>
      </c>
      <c r="B2296" s="4" t="s">
        <v>648</v>
      </c>
      <c r="C2296" s="3" t="s">
        <v>4672</v>
      </c>
      <c r="D2296" s="3">
        <v>7.01</v>
      </c>
      <c r="E2296" s="3">
        <v>-3.58</v>
      </c>
      <c r="F2296" s="3">
        <v>-357.43</v>
      </c>
    </row>
    <row r="2297" spans="1:6" x14ac:dyDescent="0.2">
      <c r="A2297" s="3">
        <v>2296</v>
      </c>
      <c r="B2297" s="4" t="s">
        <v>3167</v>
      </c>
      <c r="C2297" s="3" t="s">
        <v>6068</v>
      </c>
      <c r="D2297" s="3">
        <v>5.03</v>
      </c>
      <c r="E2297" s="3">
        <v>-6.16</v>
      </c>
      <c r="F2297" s="3">
        <v>-357.43</v>
      </c>
    </row>
    <row r="2298" spans="1:6" x14ac:dyDescent="0.2">
      <c r="A2298" s="3">
        <v>2297</v>
      </c>
      <c r="B2298" s="4" t="s">
        <v>3355</v>
      </c>
      <c r="C2298" s="3" t="s">
        <v>5755</v>
      </c>
      <c r="D2298" s="3">
        <v>4.45</v>
      </c>
      <c r="E2298" s="3">
        <v>-4.09</v>
      </c>
      <c r="F2298" s="3">
        <v>-357.52</v>
      </c>
    </row>
    <row r="2299" spans="1:6" x14ac:dyDescent="0.2">
      <c r="A2299" s="3">
        <v>2298</v>
      </c>
      <c r="B2299" s="4" t="s">
        <v>3209</v>
      </c>
      <c r="C2299" s="3" t="s">
        <v>5352</v>
      </c>
      <c r="D2299" s="3">
        <v>36.520000000000003</v>
      </c>
      <c r="E2299" s="3">
        <v>-4.12</v>
      </c>
      <c r="F2299" s="3">
        <v>-358.18</v>
      </c>
    </row>
    <row r="2300" spans="1:6" x14ac:dyDescent="0.2">
      <c r="A2300" s="3">
        <v>2299</v>
      </c>
      <c r="B2300" s="4" t="s">
        <v>1764</v>
      </c>
      <c r="C2300" s="3" t="s">
        <v>6053</v>
      </c>
      <c r="D2300" s="3">
        <v>4.38</v>
      </c>
      <c r="E2300" s="3">
        <v>-2.88</v>
      </c>
      <c r="F2300" s="3">
        <v>-358.29</v>
      </c>
    </row>
    <row r="2301" spans="1:6" x14ac:dyDescent="0.2">
      <c r="A2301" s="3">
        <v>2300</v>
      </c>
      <c r="B2301" s="4" t="s">
        <v>2465</v>
      </c>
      <c r="C2301" s="3" t="s">
        <v>6571</v>
      </c>
      <c r="D2301" s="3">
        <v>2.4900000000000002</v>
      </c>
      <c r="E2301" s="3">
        <v>-1.97</v>
      </c>
      <c r="F2301" s="3">
        <v>-359.34</v>
      </c>
    </row>
    <row r="2302" spans="1:6" x14ac:dyDescent="0.2">
      <c r="A2302" s="3">
        <v>2301</v>
      </c>
      <c r="B2302" s="4" t="s">
        <v>1843</v>
      </c>
      <c r="C2302" s="3" t="s">
        <v>4424</v>
      </c>
      <c r="D2302" s="3">
        <v>8.75</v>
      </c>
      <c r="E2302" s="3">
        <v>-2.67</v>
      </c>
      <c r="F2302" s="3">
        <v>-359.34</v>
      </c>
    </row>
    <row r="2303" spans="1:6" x14ac:dyDescent="0.2">
      <c r="A2303" s="3">
        <v>2302</v>
      </c>
      <c r="B2303" s="4" t="s">
        <v>2307</v>
      </c>
      <c r="C2303" s="3" t="s">
        <v>4090</v>
      </c>
      <c r="D2303" s="3">
        <v>29.71</v>
      </c>
      <c r="E2303" s="3">
        <v>-1.39</v>
      </c>
      <c r="F2303" s="3">
        <v>-359.5</v>
      </c>
    </row>
    <row r="2304" spans="1:6" x14ac:dyDescent="0.2">
      <c r="A2304" s="3">
        <v>2303</v>
      </c>
      <c r="B2304" s="4" t="s">
        <v>2107</v>
      </c>
      <c r="C2304" s="3" t="s">
        <v>5282</v>
      </c>
      <c r="D2304" s="3">
        <v>2.78</v>
      </c>
      <c r="E2304" s="3">
        <v>-3.14</v>
      </c>
      <c r="F2304" s="3">
        <v>-359.56</v>
      </c>
    </row>
    <row r="2305" spans="1:6" x14ac:dyDescent="0.2">
      <c r="A2305" s="3">
        <v>2304</v>
      </c>
      <c r="B2305" s="4" t="s">
        <v>2875</v>
      </c>
      <c r="C2305" s="3" t="s">
        <v>4407</v>
      </c>
      <c r="D2305" s="3">
        <v>5.22</v>
      </c>
      <c r="E2305" s="3">
        <v>-2.61</v>
      </c>
      <c r="F2305" s="3">
        <v>-359.63</v>
      </c>
    </row>
    <row r="2306" spans="1:6" x14ac:dyDescent="0.2">
      <c r="A2306" s="3">
        <v>2305</v>
      </c>
      <c r="B2306" s="4" t="s">
        <v>2105</v>
      </c>
      <c r="C2306" s="3" t="s">
        <v>4027</v>
      </c>
      <c r="D2306" s="3">
        <v>3.76</v>
      </c>
      <c r="E2306" s="3">
        <v>-3.59</v>
      </c>
      <c r="F2306" s="3">
        <v>-359.69</v>
      </c>
    </row>
    <row r="2307" spans="1:6" x14ac:dyDescent="0.2">
      <c r="A2307" s="3">
        <v>2306</v>
      </c>
      <c r="B2307" s="4" t="s">
        <v>982</v>
      </c>
      <c r="C2307" s="3" t="s">
        <v>6823</v>
      </c>
      <c r="D2307" s="3">
        <v>9.19</v>
      </c>
      <c r="E2307" s="3">
        <v>-1.92</v>
      </c>
      <c r="F2307" s="3">
        <v>-359.79</v>
      </c>
    </row>
    <row r="2308" spans="1:6" x14ac:dyDescent="0.2">
      <c r="A2308" s="3">
        <v>2307</v>
      </c>
      <c r="B2308" s="4" t="s">
        <v>1398</v>
      </c>
      <c r="C2308" s="3" t="s">
        <v>5089</v>
      </c>
      <c r="D2308" s="3">
        <v>2.77</v>
      </c>
      <c r="E2308" s="3">
        <v>-1.77</v>
      </c>
      <c r="F2308" s="3">
        <v>-359.98</v>
      </c>
    </row>
    <row r="2309" spans="1:6" x14ac:dyDescent="0.2">
      <c r="A2309" s="3">
        <v>2308</v>
      </c>
      <c r="B2309" s="4" t="s">
        <v>2446</v>
      </c>
      <c r="C2309" s="3" t="s">
        <v>5737</v>
      </c>
      <c r="D2309" s="3">
        <v>4.1500000000000004</v>
      </c>
      <c r="E2309" s="3">
        <v>-2.12</v>
      </c>
      <c r="F2309" s="3">
        <v>-360</v>
      </c>
    </row>
    <row r="2310" spans="1:6" x14ac:dyDescent="0.2">
      <c r="A2310" s="3">
        <v>2309</v>
      </c>
      <c r="B2310" s="4" t="s">
        <v>462</v>
      </c>
      <c r="C2310" s="3" t="s">
        <v>6936</v>
      </c>
      <c r="D2310" s="3">
        <v>10.17</v>
      </c>
      <c r="E2310" s="3">
        <v>-5.92</v>
      </c>
      <c r="F2310" s="3">
        <v>-360.86</v>
      </c>
    </row>
    <row r="2311" spans="1:6" x14ac:dyDescent="0.2">
      <c r="A2311" s="3">
        <v>2310</v>
      </c>
      <c r="B2311" s="4" t="s">
        <v>2457</v>
      </c>
      <c r="C2311" s="3" t="s">
        <v>6458</v>
      </c>
      <c r="D2311" s="3">
        <v>3.36</v>
      </c>
      <c r="E2311" s="3">
        <v>-2.33</v>
      </c>
      <c r="F2311" s="3">
        <v>-362.23</v>
      </c>
    </row>
    <row r="2312" spans="1:6" x14ac:dyDescent="0.2">
      <c r="A2312" s="3">
        <v>2311</v>
      </c>
      <c r="B2312" s="4" t="s">
        <v>2192</v>
      </c>
      <c r="C2312" s="3" t="s">
        <v>6254</v>
      </c>
      <c r="D2312" s="3">
        <v>3.1</v>
      </c>
      <c r="E2312" s="3">
        <v>-0.96</v>
      </c>
      <c r="F2312" s="3">
        <v>-362.35</v>
      </c>
    </row>
    <row r="2313" spans="1:6" x14ac:dyDescent="0.2">
      <c r="A2313" s="3">
        <v>2312</v>
      </c>
      <c r="B2313" s="4" t="s">
        <v>2895</v>
      </c>
      <c r="C2313" s="3" t="s">
        <v>4192</v>
      </c>
      <c r="D2313" s="3">
        <v>1.95</v>
      </c>
      <c r="E2313" s="3">
        <v>-2.99</v>
      </c>
      <c r="F2313" s="3">
        <v>-363.55</v>
      </c>
    </row>
    <row r="2314" spans="1:6" x14ac:dyDescent="0.2">
      <c r="A2314" s="3">
        <v>2313</v>
      </c>
      <c r="B2314" s="4" t="s">
        <v>755</v>
      </c>
      <c r="C2314" s="3" t="s">
        <v>4421</v>
      </c>
      <c r="D2314" s="3">
        <v>35.6</v>
      </c>
      <c r="E2314" s="3">
        <v>-1.47</v>
      </c>
      <c r="F2314" s="3">
        <v>-363.93</v>
      </c>
    </row>
    <row r="2315" spans="1:6" x14ac:dyDescent="0.2">
      <c r="A2315" s="3">
        <v>2314</v>
      </c>
      <c r="B2315" s="4" t="s">
        <v>3255</v>
      </c>
      <c r="C2315" s="3" t="s">
        <v>3952</v>
      </c>
      <c r="D2315" s="3">
        <v>25.66</v>
      </c>
      <c r="E2315" s="3">
        <v>-3.39</v>
      </c>
      <c r="F2315" s="3">
        <v>-364.34</v>
      </c>
    </row>
    <row r="2316" spans="1:6" x14ac:dyDescent="0.2">
      <c r="A2316" s="3">
        <v>2315</v>
      </c>
      <c r="B2316" s="4" t="s">
        <v>1327</v>
      </c>
      <c r="C2316" s="3" t="s">
        <v>5386</v>
      </c>
      <c r="D2316" s="3">
        <v>7.12</v>
      </c>
      <c r="E2316" s="3">
        <v>-3.26</v>
      </c>
      <c r="F2316" s="3">
        <v>-364.8</v>
      </c>
    </row>
    <row r="2317" spans="1:6" x14ac:dyDescent="0.2">
      <c r="A2317" s="3">
        <v>2316</v>
      </c>
      <c r="B2317" s="4" t="s">
        <v>2533</v>
      </c>
      <c r="C2317" s="3" t="s">
        <v>4096</v>
      </c>
      <c r="D2317" s="3">
        <v>12.87</v>
      </c>
      <c r="E2317" s="3">
        <v>-5.3</v>
      </c>
      <c r="F2317" s="3">
        <v>-364.83</v>
      </c>
    </row>
    <row r="2318" spans="1:6" x14ac:dyDescent="0.2">
      <c r="A2318" s="3">
        <v>2317</v>
      </c>
      <c r="B2318" s="4" t="s">
        <v>1106</v>
      </c>
      <c r="C2318" s="3" t="s">
        <v>6496</v>
      </c>
      <c r="D2318" s="3">
        <v>3.61</v>
      </c>
      <c r="E2318" s="3">
        <v>-2.17</v>
      </c>
      <c r="F2318" s="3">
        <v>-366.4</v>
      </c>
    </row>
    <row r="2319" spans="1:6" x14ac:dyDescent="0.2">
      <c r="A2319" s="3">
        <v>2318</v>
      </c>
      <c r="B2319" s="4" t="s">
        <v>2693</v>
      </c>
      <c r="C2319" s="3" t="s">
        <v>4107</v>
      </c>
      <c r="D2319" s="3">
        <v>5.13</v>
      </c>
      <c r="E2319" s="3">
        <v>-5.87</v>
      </c>
      <c r="F2319" s="3">
        <v>-366.96</v>
      </c>
    </row>
    <row r="2320" spans="1:6" x14ac:dyDescent="0.2">
      <c r="A2320" s="3">
        <v>2319</v>
      </c>
      <c r="B2320" s="4" t="s">
        <v>2198</v>
      </c>
      <c r="C2320" s="3" t="s">
        <v>4590</v>
      </c>
      <c r="D2320" s="3">
        <v>9.44</v>
      </c>
      <c r="E2320" s="3">
        <v>-3.97</v>
      </c>
      <c r="F2320" s="3">
        <v>-367.2</v>
      </c>
    </row>
    <row r="2321" spans="1:6" x14ac:dyDescent="0.2">
      <c r="A2321" s="3">
        <v>2320</v>
      </c>
      <c r="B2321" s="4" t="s">
        <v>18</v>
      </c>
      <c r="C2321" s="3" t="s">
        <v>3418</v>
      </c>
      <c r="D2321" s="3">
        <v>11.31</v>
      </c>
      <c r="E2321" s="3">
        <v>-3.91</v>
      </c>
      <c r="F2321" s="3">
        <v>-367.39</v>
      </c>
    </row>
    <row r="2322" spans="1:6" x14ac:dyDescent="0.2">
      <c r="A2322" s="3">
        <v>2321</v>
      </c>
      <c r="B2322" s="4" t="s">
        <v>2014</v>
      </c>
      <c r="C2322" s="3" t="s">
        <v>4021</v>
      </c>
      <c r="D2322" s="3">
        <v>15.53</v>
      </c>
      <c r="E2322" s="3">
        <v>-2.57</v>
      </c>
      <c r="F2322" s="3">
        <v>-367.99</v>
      </c>
    </row>
    <row r="2323" spans="1:6" x14ac:dyDescent="0.2">
      <c r="A2323" s="3">
        <v>2322</v>
      </c>
      <c r="B2323" s="4" t="s">
        <v>2913</v>
      </c>
      <c r="C2323" s="3" t="s">
        <v>4798</v>
      </c>
      <c r="D2323" s="3">
        <v>10.48</v>
      </c>
      <c r="E2323" s="3">
        <v>-1.69</v>
      </c>
      <c r="F2323" s="3">
        <v>-368.16</v>
      </c>
    </row>
    <row r="2324" spans="1:6" x14ac:dyDescent="0.2">
      <c r="A2324" s="3">
        <v>2323</v>
      </c>
      <c r="B2324" s="4" t="s">
        <v>1763</v>
      </c>
      <c r="C2324" s="3" t="s">
        <v>4030</v>
      </c>
      <c r="D2324" s="3">
        <v>7.28</v>
      </c>
      <c r="E2324" s="3">
        <v>-1.62</v>
      </c>
      <c r="F2324" s="3">
        <v>-368.62</v>
      </c>
    </row>
    <row r="2325" spans="1:6" x14ac:dyDescent="0.2">
      <c r="A2325" s="3">
        <v>2324</v>
      </c>
      <c r="B2325" s="4" t="s">
        <v>3078</v>
      </c>
      <c r="C2325" s="3" t="s">
        <v>6006</v>
      </c>
      <c r="D2325" s="3">
        <v>12.98</v>
      </c>
      <c r="E2325" s="3">
        <v>-4.21</v>
      </c>
      <c r="F2325" s="3">
        <v>-369.25</v>
      </c>
    </row>
    <row r="2326" spans="1:6" x14ac:dyDescent="0.2">
      <c r="A2326" s="3">
        <v>2325</v>
      </c>
      <c r="B2326" s="4" t="s">
        <v>81</v>
      </c>
      <c r="C2326" s="3" t="s">
        <v>5644</v>
      </c>
      <c r="D2326" s="3">
        <v>16</v>
      </c>
      <c r="E2326" s="3">
        <v>-3.96</v>
      </c>
      <c r="F2326" s="3">
        <v>-369.56</v>
      </c>
    </row>
    <row r="2327" spans="1:6" x14ac:dyDescent="0.2">
      <c r="A2327" s="3">
        <v>2326</v>
      </c>
      <c r="B2327" s="4" t="s">
        <v>2515</v>
      </c>
      <c r="C2327" s="3" t="s">
        <v>3574</v>
      </c>
      <c r="D2327" s="3">
        <v>4.26</v>
      </c>
      <c r="E2327" s="3">
        <v>-3.4</v>
      </c>
      <c r="F2327" s="3">
        <v>-370.11</v>
      </c>
    </row>
    <row r="2328" spans="1:6" x14ac:dyDescent="0.2">
      <c r="A2328" s="3">
        <v>2327</v>
      </c>
      <c r="B2328" s="4" t="s">
        <v>1971</v>
      </c>
      <c r="C2328" s="3" t="s">
        <v>5064</v>
      </c>
      <c r="D2328" s="3">
        <v>9.6</v>
      </c>
      <c r="E2328" s="3">
        <v>-5.7</v>
      </c>
      <c r="F2328" s="3">
        <v>-370.13</v>
      </c>
    </row>
    <row r="2329" spans="1:6" x14ac:dyDescent="0.2">
      <c r="A2329" s="3">
        <v>2328</v>
      </c>
      <c r="B2329" s="4" t="s">
        <v>1962</v>
      </c>
      <c r="C2329" s="3" t="s">
        <v>6089</v>
      </c>
      <c r="D2329" s="3">
        <v>1.92</v>
      </c>
      <c r="E2329" s="3">
        <v>0.52</v>
      </c>
      <c r="F2329" s="3">
        <v>-370.48</v>
      </c>
    </row>
    <row r="2330" spans="1:6" x14ac:dyDescent="0.2">
      <c r="A2330" s="3">
        <v>2329</v>
      </c>
      <c r="B2330" s="4" t="s">
        <v>3376</v>
      </c>
      <c r="C2330" s="3" t="s">
        <v>6290</v>
      </c>
      <c r="D2330" s="3">
        <v>4.7699999999999996</v>
      </c>
      <c r="E2330" s="3">
        <v>-4.79</v>
      </c>
      <c r="F2330" s="3">
        <v>-371.68</v>
      </c>
    </row>
    <row r="2331" spans="1:6" x14ac:dyDescent="0.2">
      <c r="A2331" s="3">
        <v>2330</v>
      </c>
      <c r="B2331" s="4" t="s">
        <v>358</v>
      </c>
      <c r="C2331" s="3" t="s">
        <v>4142</v>
      </c>
      <c r="D2331" s="3">
        <v>16.8</v>
      </c>
      <c r="E2331" s="3">
        <v>-4.2699999999999996</v>
      </c>
      <c r="F2331" s="3">
        <v>-371.95</v>
      </c>
    </row>
    <row r="2332" spans="1:6" x14ac:dyDescent="0.2">
      <c r="A2332" s="3">
        <v>2331</v>
      </c>
      <c r="B2332" s="4" t="s">
        <v>1197</v>
      </c>
      <c r="C2332" s="3" t="s">
        <v>6596</v>
      </c>
      <c r="D2332" s="3">
        <v>9.57</v>
      </c>
      <c r="E2332" s="3">
        <v>-0.21</v>
      </c>
      <c r="F2332" s="3">
        <v>-372.28</v>
      </c>
    </row>
    <row r="2333" spans="1:6" x14ac:dyDescent="0.2">
      <c r="A2333" s="3">
        <v>2332</v>
      </c>
      <c r="B2333" s="4" t="s">
        <v>1779</v>
      </c>
      <c r="C2333" s="3" t="s">
        <v>6741</v>
      </c>
      <c r="D2333" s="3">
        <v>4.33</v>
      </c>
      <c r="E2333" s="3">
        <v>-2.91</v>
      </c>
      <c r="F2333" s="3">
        <v>-372.45</v>
      </c>
    </row>
    <row r="2334" spans="1:6" x14ac:dyDescent="0.2">
      <c r="A2334" s="3">
        <v>2333</v>
      </c>
      <c r="B2334" s="4" t="s">
        <v>973</v>
      </c>
      <c r="C2334" s="3" t="s">
        <v>3871</v>
      </c>
      <c r="D2334" s="3">
        <v>11.42</v>
      </c>
      <c r="E2334" s="3">
        <v>-4.5199999999999996</v>
      </c>
      <c r="F2334" s="3">
        <v>-373.9</v>
      </c>
    </row>
    <row r="2335" spans="1:6" x14ac:dyDescent="0.2">
      <c r="A2335" s="3">
        <v>2334</v>
      </c>
      <c r="B2335" s="4" t="s">
        <v>1386</v>
      </c>
      <c r="C2335" s="3" t="s">
        <v>4054</v>
      </c>
      <c r="D2335" s="3">
        <v>4.62</v>
      </c>
      <c r="E2335" s="3">
        <v>-1.07</v>
      </c>
      <c r="F2335" s="3">
        <v>-374.29</v>
      </c>
    </row>
    <row r="2336" spans="1:6" x14ac:dyDescent="0.2">
      <c r="A2336" s="3">
        <v>2335</v>
      </c>
      <c r="B2336" s="4" t="s">
        <v>1840</v>
      </c>
      <c r="C2336" s="3" t="s">
        <v>3856</v>
      </c>
      <c r="D2336" s="3">
        <v>3.38</v>
      </c>
      <c r="E2336" s="3">
        <v>-4.5199999999999996</v>
      </c>
      <c r="F2336" s="3">
        <v>-376.54</v>
      </c>
    </row>
    <row r="2337" spans="1:6" x14ac:dyDescent="0.2">
      <c r="A2337" s="3">
        <v>2336</v>
      </c>
      <c r="B2337" s="4" t="s">
        <v>178</v>
      </c>
      <c r="C2337" s="3" t="s">
        <v>4531</v>
      </c>
      <c r="D2337" s="3">
        <v>5.61</v>
      </c>
      <c r="E2337" s="3">
        <v>-1.23</v>
      </c>
      <c r="F2337" s="3">
        <v>-376.63</v>
      </c>
    </row>
    <row r="2338" spans="1:6" x14ac:dyDescent="0.2">
      <c r="A2338" s="3">
        <v>2337</v>
      </c>
      <c r="B2338" s="4" t="s">
        <v>1924</v>
      </c>
      <c r="C2338" s="3" t="s">
        <v>5657</v>
      </c>
      <c r="D2338" s="3">
        <v>4.41</v>
      </c>
      <c r="E2338" s="3">
        <v>-1.34</v>
      </c>
      <c r="F2338" s="3">
        <v>-378.66</v>
      </c>
    </row>
    <row r="2339" spans="1:6" x14ac:dyDescent="0.2">
      <c r="A2339" s="3">
        <v>2338</v>
      </c>
      <c r="B2339" s="4" t="s">
        <v>1676</v>
      </c>
      <c r="C2339" s="3" t="s">
        <v>5992</v>
      </c>
      <c r="D2339" s="3">
        <v>2.39</v>
      </c>
      <c r="E2339" s="3">
        <v>-1.65</v>
      </c>
      <c r="F2339" s="3">
        <v>-378.77</v>
      </c>
    </row>
    <row r="2340" spans="1:6" x14ac:dyDescent="0.2">
      <c r="A2340" s="3">
        <v>2339</v>
      </c>
      <c r="B2340" s="4" t="s">
        <v>2864</v>
      </c>
      <c r="C2340" s="3" t="s">
        <v>4726</v>
      </c>
      <c r="D2340" s="3">
        <v>9.58</v>
      </c>
      <c r="E2340" s="3">
        <v>-1.64</v>
      </c>
      <c r="F2340" s="3">
        <v>-378.97</v>
      </c>
    </row>
    <row r="2341" spans="1:6" x14ac:dyDescent="0.2">
      <c r="A2341" s="3">
        <v>2340</v>
      </c>
      <c r="B2341" s="4" t="s">
        <v>209</v>
      </c>
      <c r="C2341" s="3" t="s">
        <v>5892</v>
      </c>
      <c r="D2341" s="3">
        <v>11.55</v>
      </c>
      <c r="E2341" s="3">
        <v>-3.67</v>
      </c>
      <c r="F2341" s="3">
        <v>-380.16</v>
      </c>
    </row>
    <row r="2342" spans="1:6" x14ac:dyDescent="0.2">
      <c r="A2342" s="3">
        <v>2341</v>
      </c>
      <c r="B2342" s="4" t="s">
        <v>705</v>
      </c>
      <c r="C2342" s="3" t="s">
        <v>4368</v>
      </c>
      <c r="D2342" s="3">
        <v>10.35</v>
      </c>
      <c r="E2342" s="3">
        <v>2.88</v>
      </c>
      <c r="F2342" s="3">
        <v>-380.33</v>
      </c>
    </row>
    <row r="2343" spans="1:6" x14ac:dyDescent="0.2">
      <c r="A2343" s="3">
        <v>2342</v>
      </c>
      <c r="B2343" s="4" t="s">
        <v>1443</v>
      </c>
      <c r="C2343" s="3" t="s">
        <v>6714</v>
      </c>
      <c r="D2343" s="3">
        <v>24.43</v>
      </c>
      <c r="E2343" s="3">
        <v>-4.42</v>
      </c>
      <c r="F2343" s="3">
        <v>-380.38</v>
      </c>
    </row>
    <row r="2344" spans="1:6" x14ac:dyDescent="0.2">
      <c r="A2344" s="3">
        <v>2343</v>
      </c>
      <c r="B2344" s="4" t="s">
        <v>3323</v>
      </c>
      <c r="C2344" s="3" t="s">
        <v>7235</v>
      </c>
      <c r="D2344" s="3">
        <v>3.73</v>
      </c>
      <c r="E2344" s="3">
        <v>-1.84</v>
      </c>
      <c r="F2344" s="3">
        <v>-380.48</v>
      </c>
    </row>
    <row r="2345" spans="1:6" x14ac:dyDescent="0.2">
      <c r="A2345" s="3">
        <v>2344</v>
      </c>
      <c r="B2345" s="4" t="s">
        <v>3190</v>
      </c>
      <c r="C2345" s="3" t="s">
        <v>5857</v>
      </c>
      <c r="D2345" s="3">
        <v>22.43</v>
      </c>
      <c r="E2345" s="3">
        <v>-3.73</v>
      </c>
      <c r="F2345" s="3">
        <v>-384.54</v>
      </c>
    </row>
    <row r="2346" spans="1:6" x14ac:dyDescent="0.2">
      <c r="A2346" s="3">
        <v>2345</v>
      </c>
      <c r="B2346" s="4" t="s">
        <v>1542</v>
      </c>
      <c r="C2346" s="3" t="s">
        <v>6609</v>
      </c>
      <c r="D2346" s="3">
        <v>8</v>
      </c>
      <c r="E2346" s="3">
        <v>-0.99</v>
      </c>
      <c r="F2346" s="3">
        <v>-384.6</v>
      </c>
    </row>
    <row r="2347" spans="1:6" x14ac:dyDescent="0.2">
      <c r="A2347" s="3">
        <v>2346</v>
      </c>
      <c r="B2347" s="4" t="s">
        <v>642</v>
      </c>
      <c r="C2347" s="3" t="s">
        <v>5907</v>
      </c>
      <c r="D2347" s="3">
        <v>5.08</v>
      </c>
      <c r="E2347" s="3">
        <v>-1.93</v>
      </c>
      <c r="F2347" s="3">
        <v>-385.89</v>
      </c>
    </row>
    <row r="2348" spans="1:6" x14ac:dyDescent="0.2">
      <c r="A2348" s="3">
        <v>2347</v>
      </c>
      <c r="B2348" s="4" t="s">
        <v>2981</v>
      </c>
      <c r="C2348" s="3" t="s">
        <v>4104</v>
      </c>
      <c r="D2348" s="3">
        <v>7.3</v>
      </c>
      <c r="E2348" s="3">
        <v>0</v>
      </c>
      <c r="F2348" s="3">
        <v>-385.92</v>
      </c>
    </row>
    <row r="2349" spans="1:6" x14ac:dyDescent="0.2">
      <c r="A2349" s="3">
        <v>2348</v>
      </c>
      <c r="B2349" s="4" t="s">
        <v>2035</v>
      </c>
      <c r="C2349" s="3" t="s">
        <v>6360</v>
      </c>
      <c r="D2349" s="3">
        <v>10.71</v>
      </c>
      <c r="E2349" s="3">
        <v>-2.9</v>
      </c>
      <c r="F2349" s="3">
        <v>-387.29</v>
      </c>
    </row>
    <row r="2350" spans="1:6" x14ac:dyDescent="0.2">
      <c r="A2350" s="3">
        <v>2349</v>
      </c>
      <c r="B2350" s="4" t="s">
        <v>1388</v>
      </c>
      <c r="C2350" s="3" t="s">
        <v>4002</v>
      </c>
      <c r="D2350" s="3">
        <v>6.69</v>
      </c>
      <c r="E2350" s="3">
        <v>-3.32</v>
      </c>
      <c r="F2350" s="3">
        <v>-388.61</v>
      </c>
    </row>
    <row r="2351" spans="1:6" x14ac:dyDescent="0.2">
      <c r="A2351" s="3">
        <v>2350</v>
      </c>
      <c r="B2351" s="4" t="s">
        <v>1638</v>
      </c>
      <c r="C2351" s="3" t="s">
        <v>7069</v>
      </c>
      <c r="D2351" s="3">
        <v>3.08</v>
      </c>
      <c r="E2351" s="3">
        <v>-0.32</v>
      </c>
      <c r="F2351" s="3">
        <v>-388.96</v>
      </c>
    </row>
    <row r="2352" spans="1:6" x14ac:dyDescent="0.2">
      <c r="A2352" s="3">
        <v>2351</v>
      </c>
      <c r="B2352" s="4" t="s">
        <v>3273</v>
      </c>
      <c r="C2352" s="3" t="s">
        <v>6391</v>
      </c>
      <c r="D2352" s="3">
        <v>7.22</v>
      </c>
      <c r="E2352" s="3">
        <v>-2.2999999999999998</v>
      </c>
      <c r="F2352" s="3">
        <v>-389.74</v>
      </c>
    </row>
    <row r="2353" spans="1:6" x14ac:dyDescent="0.2">
      <c r="A2353" s="3">
        <v>2352</v>
      </c>
      <c r="B2353" s="4" t="s">
        <v>3380</v>
      </c>
      <c r="C2353" s="3" t="s">
        <v>5382</v>
      </c>
      <c r="D2353" s="3">
        <v>16.64</v>
      </c>
      <c r="E2353" s="3">
        <v>-2.63</v>
      </c>
      <c r="F2353" s="3">
        <v>-389.77</v>
      </c>
    </row>
    <row r="2354" spans="1:6" x14ac:dyDescent="0.2">
      <c r="A2354" s="3">
        <v>2353</v>
      </c>
      <c r="B2354" s="4" t="s">
        <v>1831</v>
      </c>
      <c r="C2354" s="3" t="s">
        <v>4409</v>
      </c>
      <c r="D2354" s="3">
        <v>11.85</v>
      </c>
      <c r="E2354" s="3">
        <v>-3.42</v>
      </c>
      <c r="F2354" s="3">
        <v>-390.16</v>
      </c>
    </row>
    <row r="2355" spans="1:6" x14ac:dyDescent="0.2">
      <c r="A2355" s="3">
        <v>2354</v>
      </c>
      <c r="B2355" s="4" t="s">
        <v>1482</v>
      </c>
      <c r="C2355" s="3" t="s">
        <v>3836</v>
      </c>
      <c r="D2355" s="3">
        <v>7.9</v>
      </c>
      <c r="E2355" s="3">
        <v>-3.42</v>
      </c>
      <c r="F2355" s="3">
        <v>-390.4</v>
      </c>
    </row>
    <row r="2356" spans="1:6" x14ac:dyDescent="0.2">
      <c r="A2356" s="3">
        <v>2355</v>
      </c>
      <c r="B2356" s="4" t="s">
        <v>2240</v>
      </c>
      <c r="C2356" s="3" t="s">
        <v>4599</v>
      </c>
      <c r="D2356" s="3">
        <v>18.39</v>
      </c>
      <c r="E2356" s="3">
        <v>-4.96</v>
      </c>
      <c r="F2356" s="3">
        <v>-391.24</v>
      </c>
    </row>
    <row r="2357" spans="1:6" x14ac:dyDescent="0.2">
      <c r="A2357" s="3">
        <v>2356</v>
      </c>
      <c r="B2357" s="4" t="s">
        <v>852</v>
      </c>
      <c r="C2357" s="3" t="s">
        <v>6506</v>
      </c>
      <c r="D2357" s="3">
        <v>14.8</v>
      </c>
      <c r="E2357" s="3">
        <v>-3.65</v>
      </c>
      <c r="F2357" s="3">
        <v>-392.27</v>
      </c>
    </row>
    <row r="2358" spans="1:6" x14ac:dyDescent="0.2">
      <c r="A2358" s="3">
        <v>2357</v>
      </c>
      <c r="B2358" s="4" t="s">
        <v>1735</v>
      </c>
      <c r="C2358" s="3" t="s">
        <v>4612</v>
      </c>
      <c r="D2358" s="3">
        <v>12.74</v>
      </c>
      <c r="E2358" s="3">
        <v>-2.52</v>
      </c>
      <c r="F2358" s="3">
        <v>-392.32</v>
      </c>
    </row>
    <row r="2359" spans="1:6" x14ac:dyDescent="0.2">
      <c r="A2359" s="3">
        <v>2358</v>
      </c>
      <c r="B2359" s="4" t="s">
        <v>2591</v>
      </c>
      <c r="C2359" s="3" t="s">
        <v>4545</v>
      </c>
      <c r="D2359" s="3">
        <v>9.9</v>
      </c>
      <c r="E2359" s="3">
        <v>-0.2</v>
      </c>
      <c r="F2359" s="3">
        <v>-393.94</v>
      </c>
    </row>
    <row r="2360" spans="1:6" x14ac:dyDescent="0.2">
      <c r="A2360" s="3">
        <v>2359</v>
      </c>
      <c r="B2360" s="4" t="s">
        <v>2342</v>
      </c>
      <c r="C2360" s="3" t="s">
        <v>3962</v>
      </c>
      <c r="D2360" s="3">
        <v>4.3099999999999996</v>
      </c>
      <c r="E2360" s="3">
        <v>-3.36</v>
      </c>
      <c r="F2360" s="3">
        <v>-393.96</v>
      </c>
    </row>
    <row r="2361" spans="1:6" x14ac:dyDescent="0.2">
      <c r="A2361" s="3">
        <v>2360</v>
      </c>
      <c r="B2361" s="4" t="s">
        <v>291</v>
      </c>
      <c r="C2361" s="3" t="s">
        <v>3950</v>
      </c>
      <c r="D2361" s="3">
        <v>32.840000000000003</v>
      </c>
      <c r="E2361" s="3">
        <v>-2.2599999999999998</v>
      </c>
      <c r="F2361" s="3">
        <v>-394</v>
      </c>
    </row>
    <row r="2362" spans="1:6" x14ac:dyDescent="0.2">
      <c r="A2362" s="3">
        <v>2361</v>
      </c>
      <c r="B2362" s="4" t="s">
        <v>1210</v>
      </c>
      <c r="C2362" s="3" t="s">
        <v>5552</v>
      </c>
      <c r="D2362" s="3">
        <v>24.11</v>
      </c>
      <c r="E2362" s="3">
        <v>-0.86</v>
      </c>
      <c r="F2362" s="3">
        <v>-394.65</v>
      </c>
    </row>
    <row r="2363" spans="1:6" x14ac:dyDescent="0.2">
      <c r="A2363" s="3">
        <v>2362</v>
      </c>
      <c r="B2363" s="4" t="s">
        <v>343</v>
      </c>
      <c r="C2363" s="3" t="s">
        <v>4031</v>
      </c>
      <c r="D2363" s="3">
        <v>17</v>
      </c>
      <c r="E2363" s="3">
        <v>-2.0699999999999998</v>
      </c>
      <c r="F2363" s="3">
        <v>-394.66</v>
      </c>
    </row>
    <row r="2364" spans="1:6" x14ac:dyDescent="0.2">
      <c r="A2364" s="3">
        <v>2363</v>
      </c>
      <c r="B2364" s="4" t="s">
        <v>1689</v>
      </c>
      <c r="C2364" s="3" t="s">
        <v>4388</v>
      </c>
      <c r="D2364" s="3">
        <v>44.3</v>
      </c>
      <c r="E2364" s="3">
        <v>-2.21</v>
      </c>
      <c r="F2364" s="3">
        <v>-395.74</v>
      </c>
    </row>
    <row r="2365" spans="1:6" x14ac:dyDescent="0.2">
      <c r="A2365" s="3">
        <v>2364</v>
      </c>
      <c r="B2365" s="4" t="s">
        <v>1654</v>
      </c>
      <c r="C2365" s="3" t="s">
        <v>5893</v>
      </c>
      <c r="D2365" s="3">
        <v>2.64</v>
      </c>
      <c r="E2365" s="3">
        <v>-1.1200000000000001</v>
      </c>
      <c r="F2365" s="3">
        <v>-396.28</v>
      </c>
    </row>
    <row r="2366" spans="1:6" x14ac:dyDescent="0.2">
      <c r="A2366" s="3">
        <v>2365</v>
      </c>
      <c r="B2366" s="4" t="s">
        <v>1846</v>
      </c>
      <c r="C2366" s="3" t="s">
        <v>4724</v>
      </c>
      <c r="D2366" s="3">
        <v>5.0199999999999996</v>
      </c>
      <c r="E2366" s="3">
        <v>-2.52</v>
      </c>
      <c r="F2366" s="3">
        <v>-396.96</v>
      </c>
    </row>
    <row r="2367" spans="1:6" x14ac:dyDescent="0.2">
      <c r="A2367" s="3">
        <v>2366</v>
      </c>
      <c r="B2367" s="4" t="s">
        <v>6045</v>
      </c>
      <c r="C2367" s="3" t="s">
        <v>6046</v>
      </c>
      <c r="D2367" s="3">
        <v>4.21</v>
      </c>
      <c r="E2367" s="3">
        <v>-3.22</v>
      </c>
      <c r="F2367" s="3">
        <v>-397.02</v>
      </c>
    </row>
    <row r="2368" spans="1:6" x14ac:dyDescent="0.2">
      <c r="A2368" s="3">
        <v>2367</v>
      </c>
      <c r="B2368" s="4" t="s">
        <v>753</v>
      </c>
      <c r="C2368" s="3" t="s">
        <v>5796</v>
      </c>
      <c r="D2368" s="3">
        <v>6.34</v>
      </c>
      <c r="E2368" s="3">
        <v>-4.5199999999999996</v>
      </c>
      <c r="F2368" s="3">
        <v>-397.03</v>
      </c>
    </row>
    <row r="2369" spans="1:6" x14ac:dyDescent="0.2">
      <c r="A2369" s="3">
        <v>2368</v>
      </c>
      <c r="B2369" s="4" t="s">
        <v>2574</v>
      </c>
      <c r="C2369" s="3" t="s">
        <v>6494</v>
      </c>
      <c r="D2369" s="3">
        <v>6.61</v>
      </c>
      <c r="E2369" s="3">
        <v>-0.9</v>
      </c>
      <c r="F2369" s="3">
        <v>-398.84</v>
      </c>
    </row>
    <row r="2370" spans="1:6" x14ac:dyDescent="0.2">
      <c r="A2370" s="3">
        <v>2369</v>
      </c>
      <c r="B2370" s="4" t="s">
        <v>1853</v>
      </c>
      <c r="C2370" s="3" t="s">
        <v>3921</v>
      </c>
      <c r="D2370" s="3">
        <v>5.65</v>
      </c>
      <c r="E2370" s="3">
        <v>-3.25</v>
      </c>
      <c r="F2370" s="3">
        <v>-398.86</v>
      </c>
    </row>
    <row r="2371" spans="1:6" x14ac:dyDescent="0.2">
      <c r="A2371" s="3">
        <v>2370</v>
      </c>
      <c r="B2371" s="4" t="s">
        <v>1267</v>
      </c>
      <c r="C2371" s="3" t="s">
        <v>4763</v>
      </c>
      <c r="D2371" s="3">
        <v>14.59</v>
      </c>
      <c r="E2371" s="3">
        <v>-3.7</v>
      </c>
      <c r="F2371" s="3">
        <v>-400.02</v>
      </c>
    </row>
    <row r="2372" spans="1:6" x14ac:dyDescent="0.2">
      <c r="A2372" s="3">
        <v>2371</v>
      </c>
      <c r="B2372" s="4" t="s">
        <v>6651</v>
      </c>
      <c r="C2372" s="3" t="s">
        <v>6652</v>
      </c>
      <c r="D2372" s="3">
        <v>1.91</v>
      </c>
      <c r="E2372" s="3">
        <v>3.8</v>
      </c>
      <c r="F2372" s="3">
        <v>-400.24</v>
      </c>
    </row>
    <row r="2373" spans="1:6" x14ac:dyDescent="0.2">
      <c r="A2373" s="3">
        <v>2372</v>
      </c>
      <c r="B2373" s="4" t="s">
        <v>2644</v>
      </c>
      <c r="C2373" s="3" t="s">
        <v>5489</v>
      </c>
      <c r="D2373" s="3">
        <v>12.57</v>
      </c>
      <c r="E2373" s="3">
        <v>-3.38</v>
      </c>
      <c r="F2373" s="3">
        <v>-400.99</v>
      </c>
    </row>
    <row r="2374" spans="1:6" x14ac:dyDescent="0.2">
      <c r="A2374" s="3">
        <v>2373</v>
      </c>
      <c r="B2374" s="4" t="s">
        <v>2884</v>
      </c>
      <c r="C2374" s="3" t="s">
        <v>4266</v>
      </c>
      <c r="D2374" s="3">
        <v>21.76</v>
      </c>
      <c r="E2374" s="3">
        <v>-2.6</v>
      </c>
      <c r="F2374" s="3">
        <v>-401.82</v>
      </c>
    </row>
    <row r="2375" spans="1:6" x14ac:dyDescent="0.2">
      <c r="A2375" s="3">
        <v>2374</v>
      </c>
      <c r="B2375" s="4" t="s">
        <v>1064</v>
      </c>
      <c r="C2375" s="3" t="s">
        <v>6356</v>
      </c>
      <c r="D2375" s="3">
        <v>4.21</v>
      </c>
      <c r="E2375" s="3">
        <v>-2.09</v>
      </c>
      <c r="F2375" s="3">
        <v>-401.97</v>
      </c>
    </row>
    <row r="2376" spans="1:6" x14ac:dyDescent="0.2">
      <c r="A2376" s="3">
        <v>2375</v>
      </c>
      <c r="B2376" s="4" t="s">
        <v>1341</v>
      </c>
      <c r="C2376" s="3" t="s">
        <v>6512</v>
      </c>
      <c r="D2376" s="3">
        <v>10.06</v>
      </c>
      <c r="E2376" s="3">
        <v>-1.08</v>
      </c>
      <c r="F2376" s="3">
        <v>-402.21</v>
      </c>
    </row>
    <row r="2377" spans="1:6" x14ac:dyDescent="0.2">
      <c r="A2377" s="3">
        <v>2376</v>
      </c>
      <c r="B2377" s="4" t="s">
        <v>3599</v>
      </c>
      <c r="C2377" s="3" t="s">
        <v>6100</v>
      </c>
      <c r="D2377" s="3">
        <v>9</v>
      </c>
      <c r="E2377" s="3">
        <v>-3.23</v>
      </c>
      <c r="F2377" s="3">
        <v>-403.14</v>
      </c>
    </row>
    <row r="2378" spans="1:6" x14ac:dyDescent="0.2">
      <c r="A2378" s="3">
        <v>2377</v>
      </c>
      <c r="B2378" s="4" t="s">
        <v>2962</v>
      </c>
      <c r="C2378" s="3" t="s">
        <v>7266</v>
      </c>
      <c r="D2378" s="3">
        <v>13.86</v>
      </c>
      <c r="E2378" s="3">
        <v>-5.52</v>
      </c>
      <c r="F2378" s="3">
        <v>-404.27</v>
      </c>
    </row>
    <row r="2379" spans="1:6" x14ac:dyDescent="0.2">
      <c r="A2379" s="3">
        <v>2378</v>
      </c>
      <c r="B2379" s="4" t="s">
        <v>2202</v>
      </c>
      <c r="C2379" s="3" t="s">
        <v>4306</v>
      </c>
      <c r="D2379" s="3">
        <v>23.97</v>
      </c>
      <c r="E2379" s="3">
        <v>-3.46</v>
      </c>
      <c r="F2379" s="3">
        <v>-405.55</v>
      </c>
    </row>
    <row r="2380" spans="1:6" x14ac:dyDescent="0.2">
      <c r="A2380" s="3">
        <v>2379</v>
      </c>
      <c r="B2380" s="4" t="s">
        <v>930</v>
      </c>
      <c r="C2380" s="3" t="s">
        <v>4500</v>
      </c>
      <c r="D2380" s="3">
        <v>7.23</v>
      </c>
      <c r="E2380" s="3">
        <v>-1.77</v>
      </c>
      <c r="F2380" s="3">
        <v>-405.72</v>
      </c>
    </row>
    <row r="2381" spans="1:6" x14ac:dyDescent="0.2">
      <c r="A2381" s="3">
        <v>2380</v>
      </c>
      <c r="B2381" s="4" t="s">
        <v>6155</v>
      </c>
      <c r="C2381" s="3" t="s">
        <v>6156</v>
      </c>
      <c r="D2381" s="3">
        <v>1.08</v>
      </c>
      <c r="E2381" s="3">
        <v>-4.42</v>
      </c>
      <c r="F2381" s="3">
        <v>-405.73</v>
      </c>
    </row>
    <row r="2382" spans="1:6" x14ac:dyDescent="0.2">
      <c r="A2382" s="3">
        <v>2381</v>
      </c>
      <c r="B2382" s="4" t="s">
        <v>764</v>
      </c>
      <c r="C2382" s="3" t="s">
        <v>7045</v>
      </c>
      <c r="D2382" s="3">
        <v>11.93</v>
      </c>
      <c r="E2382" s="3">
        <v>-1.24</v>
      </c>
      <c r="F2382" s="3">
        <v>-406.96</v>
      </c>
    </row>
    <row r="2383" spans="1:6" x14ac:dyDescent="0.2">
      <c r="A2383" s="3">
        <v>2382</v>
      </c>
      <c r="B2383" s="4" t="s">
        <v>3084</v>
      </c>
      <c r="C2383" s="3" t="s">
        <v>6816</v>
      </c>
      <c r="D2383" s="3">
        <v>13.25</v>
      </c>
      <c r="E2383" s="3">
        <v>-1.85</v>
      </c>
      <c r="F2383" s="3">
        <v>-407.15</v>
      </c>
    </row>
    <row r="2384" spans="1:6" x14ac:dyDescent="0.2">
      <c r="A2384" s="3">
        <v>2383</v>
      </c>
      <c r="B2384" s="4" t="s">
        <v>2459</v>
      </c>
      <c r="C2384" s="3" t="s">
        <v>6025</v>
      </c>
      <c r="D2384" s="3">
        <v>27.5</v>
      </c>
      <c r="E2384" s="3">
        <v>-3.54</v>
      </c>
      <c r="F2384" s="3">
        <v>-408.37</v>
      </c>
    </row>
    <row r="2385" spans="1:6" x14ac:dyDescent="0.2">
      <c r="A2385" s="3">
        <v>2384</v>
      </c>
      <c r="B2385" s="4" t="s">
        <v>3268</v>
      </c>
      <c r="C2385" s="3" t="s">
        <v>3461</v>
      </c>
      <c r="D2385" s="3">
        <v>4.75</v>
      </c>
      <c r="E2385" s="3">
        <v>-2.66</v>
      </c>
      <c r="F2385" s="3">
        <v>-410.27</v>
      </c>
    </row>
    <row r="2386" spans="1:6" x14ac:dyDescent="0.2">
      <c r="A2386" s="3">
        <v>2385</v>
      </c>
      <c r="B2386" s="4" t="s">
        <v>513</v>
      </c>
      <c r="C2386" s="3" t="s">
        <v>4020</v>
      </c>
      <c r="D2386" s="3">
        <v>58.62</v>
      </c>
      <c r="E2386" s="3">
        <v>-0.63</v>
      </c>
      <c r="F2386" s="3">
        <v>-411.35</v>
      </c>
    </row>
    <row r="2387" spans="1:6" x14ac:dyDescent="0.2">
      <c r="A2387" s="3">
        <v>2386</v>
      </c>
      <c r="B2387" s="4" t="s">
        <v>2241</v>
      </c>
      <c r="C2387" s="3" t="s">
        <v>5325</v>
      </c>
      <c r="D2387" s="3">
        <v>10.54</v>
      </c>
      <c r="E2387" s="3">
        <v>-3.04</v>
      </c>
      <c r="F2387" s="3">
        <v>-413.23</v>
      </c>
    </row>
    <row r="2388" spans="1:6" x14ac:dyDescent="0.2">
      <c r="A2388" s="3">
        <v>2387</v>
      </c>
      <c r="B2388" s="4" t="s">
        <v>2251</v>
      </c>
      <c r="C2388" s="3" t="s">
        <v>5640</v>
      </c>
      <c r="D2388" s="3">
        <v>6.58</v>
      </c>
      <c r="E2388" s="3">
        <v>-3.8</v>
      </c>
      <c r="F2388" s="3">
        <v>-414.21</v>
      </c>
    </row>
    <row r="2389" spans="1:6" x14ac:dyDescent="0.2">
      <c r="A2389" s="3">
        <v>2388</v>
      </c>
      <c r="B2389" s="4" t="s">
        <v>2598</v>
      </c>
      <c r="C2389" s="3" t="s">
        <v>6300</v>
      </c>
      <c r="D2389" s="3">
        <v>4.3899999999999997</v>
      </c>
      <c r="E2389" s="3">
        <v>-3.3</v>
      </c>
      <c r="F2389" s="3">
        <v>-414.59</v>
      </c>
    </row>
    <row r="2390" spans="1:6" x14ac:dyDescent="0.2">
      <c r="A2390" s="3">
        <v>2389</v>
      </c>
      <c r="B2390" s="4" t="s">
        <v>1234</v>
      </c>
      <c r="C2390" s="3" t="s">
        <v>7608</v>
      </c>
      <c r="D2390" s="3">
        <v>7.97</v>
      </c>
      <c r="E2390" s="3">
        <v>-3.51</v>
      </c>
      <c r="F2390" s="3">
        <v>-414.69</v>
      </c>
    </row>
    <row r="2391" spans="1:6" x14ac:dyDescent="0.2">
      <c r="A2391" s="3">
        <v>2390</v>
      </c>
      <c r="B2391" s="4" t="s">
        <v>2188</v>
      </c>
      <c r="C2391" s="3" t="s">
        <v>6080</v>
      </c>
      <c r="D2391" s="3">
        <v>3.96</v>
      </c>
      <c r="E2391" s="3">
        <v>-2.2200000000000002</v>
      </c>
      <c r="F2391" s="3">
        <v>-415.7</v>
      </c>
    </row>
    <row r="2392" spans="1:6" x14ac:dyDescent="0.2">
      <c r="A2392" s="3">
        <v>2391</v>
      </c>
      <c r="B2392" s="4" t="s">
        <v>4433</v>
      </c>
      <c r="C2392" s="3" t="s">
        <v>4434</v>
      </c>
      <c r="D2392" s="3">
        <v>2.0099999999999998</v>
      </c>
      <c r="E2392" s="3">
        <v>-2.4300000000000002</v>
      </c>
      <c r="F2392" s="3">
        <v>-415.78</v>
      </c>
    </row>
    <row r="2393" spans="1:6" x14ac:dyDescent="0.2">
      <c r="A2393" s="3">
        <v>2392</v>
      </c>
      <c r="B2393" s="4" t="s">
        <v>7535</v>
      </c>
      <c r="C2393" s="3" t="s">
        <v>7536</v>
      </c>
      <c r="D2393" s="3">
        <v>17.649999999999999</v>
      </c>
      <c r="E2393" s="3">
        <v>-1.78</v>
      </c>
      <c r="F2393" s="3">
        <v>-417.44</v>
      </c>
    </row>
    <row r="2394" spans="1:6" x14ac:dyDescent="0.2">
      <c r="A2394" s="3">
        <v>2393</v>
      </c>
      <c r="B2394" s="4" t="s">
        <v>2075</v>
      </c>
      <c r="C2394" s="3" t="s">
        <v>7132</v>
      </c>
      <c r="D2394" s="3">
        <v>4.3600000000000003</v>
      </c>
      <c r="E2394" s="3">
        <v>-3.54</v>
      </c>
      <c r="F2394" s="3">
        <v>-417.75</v>
      </c>
    </row>
    <row r="2395" spans="1:6" x14ac:dyDescent="0.2">
      <c r="A2395" s="3">
        <v>2394</v>
      </c>
      <c r="B2395" s="4" t="s">
        <v>2617</v>
      </c>
      <c r="C2395" s="3" t="s">
        <v>6995</v>
      </c>
      <c r="D2395" s="3">
        <v>14.26</v>
      </c>
      <c r="E2395" s="3">
        <v>-2.2599999999999998</v>
      </c>
      <c r="F2395" s="3">
        <v>-418.44</v>
      </c>
    </row>
    <row r="2396" spans="1:6" x14ac:dyDescent="0.2">
      <c r="A2396" s="3">
        <v>2395</v>
      </c>
      <c r="B2396" s="4" t="s">
        <v>1592</v>
      </c>
      <c r="C2396" s="3" t="s">
        <v>4228</v>
      </c>
      <c r="D2396" s="3">
        <v>3.7</v>
      </c>
      <c r="E2396" s="3">
        <v>-2.63</v>
      </c>
      <c r="F2396" s="3">
        <v>-418.6</v>
      </c>
    </row>
    <row r="2397" spans="1:6" x14ac:dyDescent="0.2">
      <c r="A2397" s="3">
        <v>2396</v>
      </c>
      <c r="B2397" s="4" t="s">
        <v>1974</v>
      </c>
      <c r="C2397" s="3" t="s">
        <v>5481</v>
      </c>
      <c r="D2397" s="3">
        <v>2.33</v>
      </c>
      <c r="E2397" s="3">
        <v>-8.27</v>
      </c>
      <c r="F2397" s="3">
        <v>-418.82</v>
      </c>
    </row>
    <row r="2398" spans="1:6" x14ac:dyDescent="0.2">
      <c r="A2398" s="3">
        <v>2397</v>
      </c>
      <c r="B2398" s="4" t="s">
        <v>455</v>
      </c>
      <c r="C2398" s="3" t="s">
        <v>6004</v>
      </c>
      <c r="D2398" s="3">
        <v>5.46</v>
      </c>
      <c r="E2398" s="3">
        <v>-2.5</v>
      </c>
      <c r="F2398" s="3">
        <v>-419.84</v>
      </c>
    </row>
    <row r="2399" spans="1:6" x14ac:dyDescent="0.2">
      <c r="A2399" s="3">
        <v>2398</v>
      </c>
      <c r="B2399" s="4" t="s">
        <v>1968</v>
      </c>
      <c r="C2399" s="3" t="s">
        <v>6683</v>
      </c>
      <c r="D2399" s="3">
        <v>3.33</v>
      </c>
      <c r="E2399" s="3">
        <v>-2.06</v>
      </c>
      <c r="F2399" s="3">
        <v>-419.86</v>
      </c>
    </row>
    <row r="2400" spans="1:6" x14ac:dyDescent="0.2">
      <c r="A2400" s="3">
        <v>2399</v>
      </c>
      <c r="B2400" s="4" t="s">
        <v>1459</v>
      </c>
      <c r="C2400" s="3" t="s">
        <v>7016</v>
      </c>
      <c r="D2400" s="3">
        <v>39</v>
      </c>
      <c r="E2400" s="3">
        <v>-1.52</v>
      </c>
      <c r="F2400" s="3">
        <v>-420.55</v>
      </c>
    </row>
    <row r="2401" spans="1:6" x14ac:dyDescent="0.2">
      <c r="A2401" s="3">
        <v>2400</v>
      </c>
      <c r="B2401" s="4" t="s">
        <v>3229</v>
      </c>
      <c r="C2401" s="3" t="s">
        <v>5277</v>
      </c>
      <c r="D2401" s="3">
        <v>3.27</v>
      </c>
      <c r="E2401" s="3">
        <v>-1.51</v>
      </c>
      <c r="F2401" s="3">
        <v>-420.79</v>
      </c>
    </row>
    <row r="2402" spans="1:6" x14ac:dyDescent="0.2">
      <c r="A2402" s="3">
        <v>2401</v>
      </c>
      <c r="B2402" s="4" t="s">
        <v>3020</v>
      </c>
      <c r="C2402" s="3" t="s">
        <v>5320</v>
      </c>
      <c r="D2402" s="3">
        <v>10.6</v>
      </c>
      <c r="E2402" s="3">
        <v>-3.28</v>
      </c>
      <c r="F2402" s="3">
        <v>-420.88</v>
      </c>
    </row>
    <row r="2403" spans="1:6" x14ac:dyDescent="0.2">
      <c r="A2403" s="3">
        <v>2402</v>
      </c>
      <c r="B2403" s="4" t="s">
        <v>130</v>
      </c>
      <c r="C2403" s="3" t="s">
        <v>6400</v>
      </c>
      <c r="D2403" s="3">
        <v>15.99</v>
      </c>
      <c r="E2403" s="3">
        <v>-0.99</v>
      </c>
      <c r="F2403" s="3">
        <v>-421.22</v>
      </c>
    </row>
    <row r="2404" spans="1:6" x14ac:dyDescent="0.2">
      <c r="A2404" s="3">
        <v>2403</v>
      </c>
      <c r="B2404" s="4" t="s">
        <v>49</v>
      </c>
      <c r="C2404" s="3" t="s">
        <v>6259</v>
      </c>
      <c r="D2404" s="3">
        <v>7.38</v>
      </c>
      <c r="E2404" s="3">
        <v>-3.66</v>
      </c>
      <c r="F2404" s="3">
        <v>-421.28</v>
      </c>
    </row>
    <row r="2405" spans="1:6" x14ac:dyDescent="0.2">
      <c r="A2405" s="3">
        <v>2404</v>
      </c>
      <c r="B2405" s="4" t="s">
        <v>2692</v>
      </c>
      <c r="C2405" s="3" t="s">
        <v>5991</v>
      </c>
      <c r="D2405" s="3">
        <v>3.39</v>
      </c>
      <c r="E2405" s="3">
        <v>-3.69</v>
      </c>
      <c r="F2405" s="3">
        <v>-421.78</v>
      </c>
    </row>
    <row r="2406" spans="1:6" x14ac:dyDescent="0.2">
      <c r="A2406" s="3">
        <v>2405</v>
      </c>
      <c r="B2406" s="4" t="s">
        <v>1917</v>
      </c>
      <c r="C2406" s="3" t="s">
        <v>4700</v>
      </c>
      <c r="D2406" s="3">
        <v>15.07</v>
      </c>
      <c r="E2406" s="3">
        <v>-4.62</v>
      </c>
      <c r="F2406" s="3">
        <v>-422.16</v>
      </c>
    </row>
    <row r="2407" spans="1:6" x14ac:dyDescent="0.2">
      <c r="A2407" s="3">
        <v>2406</v>
      </c>
      <c r="B2407" s="4" t="s">
        <v>1343</v>
      </c>
      <c r="C2407" s="3" t="s">
        <v>6708</v>
      </c>
      <c r="D2407" s="3">
        <v>4.38</v>
      </c>
      <c r="E2407" s="3">
        <v>-0.68</v>
      </c>
      <c r="F2407" s="3">
        <v>-422.84</v>
      </c>
    </row>
    <row r="2408" spans="1:6" x14ac:dyDescent="0.2">
      <c r="A2408" s="3">
        <v>2407</v>
      </c>
      <c r="B2408" s="4" t="s">
        <v>698</v>
      </c>
      <c r="C2408" s="3" t="s">
        <v>6949</v>
      </c>
      <c r="D2408" s="3">
        <v>7.38</v>
      </c>
      <c r="E2408" s="3">
        <v>-2.38</v>
      </c>
      <c r="F2408" s="3">
        <v>-423.88</v>
      </c>
    </row>
    <row r="2409" spans="1:6" x14ac:dyDescent="0.2">
      <c r="A2409" s="3">
        <v>2408</v>
      </c>
      <c r="B2409" s="4" t="s">
        <v>2060</v>
      </c>
      <c r="C2409" s="3" t="s">
        <v>4089</v>
      </c>
      <c r="D2409" s="3">
        <v>34.53</v>
      </c>
      <c r="E2409" s="3">
        <v>-1.54</v>
      </c>
      <c r="F2409" s="3">
        <v>-424.22</v>
      </c>
    </row>
    <row r="2410" spans="1:6" x14ac:dyDescent="0.2">
      <c r="A2410" s="3">
        <v>2409</v>
      </c>
      <c r="B2410" s="4" t="s">
        <v>2971</v>
      </c>
      <c r="C2410" s="3" t="s">
        <v>3943</v>
      </c>
      <c r="D2410" s="3">
        <v>8.48</v>
      </c>
      <c r="E2410" s="3">
        <v>-2.5299999999999998</v>
      </c>
      <c r="F2410" s="3">
        <v>-424.23</v>
      </c>
    </row>
    <row r="2411" spans="1:6" x14ac:dyDescent="0.2">
      <c r="A2411" s="3">
        <v>2410</v>
      </c>
      <c r="B2411" s="4" t="s">
        <v>2957</v>
      </c>
      <c r="C2411" s="3" t="s">
        <v>7099</v>
      </c>
      <c r="D2411" s="3">
        <v>10.14</v>
      </c>
      <c r="E2411" s="3">
        <v>-1.84</v>
      </c>
      <c r="F2411" s="3">
        <v>-424.23</v>
      </c>
    </row>
    <row r="2412" spans="1:6" x14ac:dyDescent="0.2">
      <c r="A2412" s="3">
        <v>2411</v>
      </c>
      <c r="B2412" s="4" t="s">
        <v>250</v>
      </c>
      <c r="C2412" s="3" t="s">
        <v>4977</v>
      </c>
      <c r="D2412" s="3">
        <v>7.46</v>
      </c>
      <c r="E2412" s="3">
        <v>-4.4800000000000004</v>
      </c>
      <c r="F2412" s="3">
        <v>-424.64</v>
      </c>
    </row>
    <row r="2413" spans="1:6" x14ac:dyDescent="0.2">
      <c r="A2413" s="3">
        <v>2412</v>
      </c>
      <c r="B2413" s="4" t="s">
        <v>3289</v>
      </c>
      <c r="C2413" s="3" t="s">
        <v>4457</v>
      </c>
      <c r="D2413" s="3">
        <v>3.73</v>
      </c>
      <c r="E2413" s="3">
        <v>0.81</v>
      </c>
      <c r="F2413" s="3">
        <v>-424.94</v>
      </c>
    </row>
    <row r="2414" spans="1:6" x14ac:dyDescent="0.2">
      <c r="A2414" s="3">
        <v>2413</v>
      </c>
      <c r="B2414" s="4" t="s">
        <v>1832</v>
      </c>
      <c r="C2414" s="3" t="s">
        <v>5305</v>
      </c>
      <c r="D2414" s="3">
        <v>3.93</v>
      </c>
      <c r="E2414" s="3">
        <v>-2</v>
      </c>
      <c r="F2414" s="3">
        <v>-426.21</v>
      </c>
    </row>
    <row r="2415" spans="1:6" x14ac:dyDescent="0.2">
      <c r="A2415" s="3">
        <v>2414</v>
      </c>
      <c r="B2415" s="4" t="s">
        <v>3337</v>
      </c>
      <c r="C2415" s="3" t="s">
        <v>6984</v>
      </c>
      <c r="D2415" s="3">
        <v>29.7</v>
      </c>
      <c r="E2415" s="3">
        <v>-2.65</v>
      </c>
      <c r="F2415" s="3">
        <v>-426.24</v>
      </c>
    </row>
    <row r="2416" spans="1:6" x14ac:dyDescent="0.2">
      <c r="A2416" s="3">
        <v>2415</v>
      </c>
      <c r="B2416" s="4" t="s">
        <v>1936</v>
      </c>
      <c r="C2416" s="3" t="s">
        <v>5793</v>
      </c>
      <c r="D2416" s="3">
        <v>9.7200000000000006</v>
      </c>
      <c r="E2416" s="3">
        <v>-2.11</v>
      </c>
      <c r="F2416" s="3">
        <v>-426.31</v>
      </c>
    </row>
    <row r="2417" spans="1:6" x14ac:dyDescent="0.2">
      <c r="A2417" s="3">
        <v>2416</v>
      </c>
      <c r="B2417" s="4" t="s">
        <v>671</v>
      </c>
      <c r="C2417" s="3" t="s">
        <v>6470</v>
      </c>
      <c r="D2417" s="3">
        <v>19.41</v>
      </c>
      <c r="E2417" s="3">
        <v>-5.09</v>
      </c>
      <c r="F2417" s="3">
        <v>-427.26</v>
      </c>
    </row>
    <row r="2418" spans="1:6" x14ac:dyDescent="0.2">
      <c r="A2418" s="3">
        <v>2417</v>
      </c>
      <c r="B2418" s="4" t="s">
        <v>2880</v>
      </c>
      <c r="C2418" s="3" t="s">
        <v>4053</v>
      </c>
      <c r="D2418" s="3">
        <v>5.0599999999999996</v>
      </c>
      <c r="E2418" s="3">
        <v>-3.07</v>
      </c>
      <c r="F2418" s="3">
        <v>-427.82</v>
      </c>
    </row>
    <row r="2419" spans="1:6" x14ac:dyDescent="0.2">
      <c r="A2419" s="3">
        <v>2418</v>
      </c>
      <c r="B2419" s="4" t="s">
        <v>2496</v>
      </c>
      <c r="C2419" s="3" t="s">
        <v>4466</v>
      </c>
      <c r="D2419" s="3">
        <v>18.559999999999999</v>
      </c>
      <c r="E2419" s="3">
        <v>-5.4</v>
      </c>
      <c r="F2419" s="3">
        <v>-428.14</v>
      </c>
    </row>
    <row r="2420" spans="1:6" x14ac:dyDescent="0.2">
      <c r="A2420" s="3">
        <v>2419</v>
      </c>
      <c r="B2420" s="4" t="s">
        <v>2930</v>
      </c>
      <c r="C2420" s="3" t="s">
        <v>4110</v>
      </c>
      <c r="D2420" s="3">
        <v>8.1300000000000008</v>
      </c>
      <c r="E2420" s="3">
        <v>-4.01</v>
      </c>
      <c r="F2420" s="3">
        <v>-428.73</v>
      </c>
    </row>
    <row r="2421" spans="1:6" x14ac:dyDescent="0.2">
      <c r="A2421" s="3">
        <v>2420</v>
      </c>
      <c r="B2421" s="4" t="s">
        <v>2263</v>
      </c>
      <c r="C2421" s="3" t="s">
        <v>4661</v>
      </c>
      <c r="D2421" s="3">
        <v>15.93</v>
      </c>
      <c r="E2421" s="3">
        <v>-4.32</v>
      </c>
      <c r="F2421" s="3">
        <v>-430.33</v>
      </c>
    </row>
    <row r="2422" spans="1:6" x14ac:dyDescent="0.2">
      <c r="A2422" s="3">
        <v>2421</v>
      </c>
      <c r="B2422" s="4" t="s">
        <v>1004</v>
      </c>
      <c r="C2422" s="3" t="s">
        <v>6312</v>
      </c>
      <c r="D2422" s="3">
        <v>7.94</v>
      </c>
      <c r="E2422" s="3">
        <v>-3.76</v>
      </c>
      <c r="F2422" s="3">
        <v>-432.06</v>
      </c>
    </row>
    <row r="2423" spans="1:6" x14ac:dyDescent="0.2">
      <c r="A2423" s="3">
        <v>2422</v>
      </c>
      <c r="B2423" s="4" t="s">
        <v>2045</v>
      </c>
      <c r="C2423" s="3" t="s">
        <v>7627</v>
      </c>
      <c r="D2423" s="3">
        <v>4.29</v>
      </c>
      <c r="E2423" s="3">
        <v>-2.2799999999999998</v>
      </c>
      <c r="F2423" s="3">
        <v>-432.39</v>
      </c>
    </row>
    <row r="2424" spans="1:6" x14ac:dyDescent="0.2">
      <c r="A2424" s="3">
        <v>2423</v>
      </c>
      <c r="B2424" s="4" t="s">
        <v>60</v>
      </c>
      <c r="C2424" s="3" t="s">
        <v>6650</v>
      </c>
      <c r="D2424" s="3">
        <v>11.75</v>
      </c>
      <c r="E2424" s="3">
        <v>-3.37</v>
      </c>
      <c r="F2424" s="3">
        <v>-433.28</v>
      </c>
    </row>
    <row r="2425" spans="1:6" x14ac:dyDescent="0.2">
      <c r="A2425" s="3">
        <v>2424</v>
      </c>
      <c r="B2425" s="4" t="s">
        <v>477</v>
      </c>
      <c r="C2425" s="3" t="s">
        <v>7732</v>
      </c>
      <c r="D2425" s="3">
        <v>40.07</v>
      </c>
      <c r="E2425" s="3">
        <v>-2.5099999999999998</v>
      </c>
      <c r="F2425" s="3">
        <v>-433.75</v>
      </c>
    </row>
    <row r="2426" spans="1:6" x14ac:dyDescent="0.2">
      <c r="A2426" s="3">
        <v>2425</v>
      </c>
      <c r="B2426" s="4" t="s">
        <v>2710</v>
      </c>
      <c r="C2426" s="3" t="s">
        <v>6302</v>
      </c>
      <c r="D2426" s="3">
        <v>5.63</v>
      </c>
      <c r="E2426" s="3">
        <v>-1.4</v>
      </c>
      <c r="F2426" s="3">
        <v>-434.28</v>
      </c>
    </row>
    <row r="2427" spans="1:6" x14ac:dyDescent="0.2">
      <c r="A2427" s="3">
        <v>2426</v>
      </c>
      <c r="B2427" s="4" t="s">
        <v>3381</v>
      </c>
      <c r="C2427" s="3" t="s">
        <v>4698</v>
      </c>
      <c r="D2427" s="3">
        <v>22.02</v>
      </c>
      <c r="E2427" s="3">
        <v>-6.85</v>
      </c>
      <c r="F2427" s="3">
        <v>-434.73</v>
      </c>
    </row>
    <row r="2428" spans="1:6" x14ac:dyDescent="0.2">
      <c r="A2428" s="3">
        <v>2427</v>
      </c>
      <c r="B2428" s="4" t="s">
        <v>1930</v>
      </c>
      <c r="C2428" s="3" t="s">
        <v>6273</v>
      </c>
      <c r="D2428" s="3">
        <v>8.08</v>
      </c>
      <c r="E2428" s="3">
        <v>-4.38</v>
      </c>
      <c r="F2428" s="3">
        <v>-434.93</v>
      </c>
    </row>
    <row r="2429" spans="1:6" x14ac:dyDescent="0.2">
      <c r="A2429" s="3">
        <v>2428</v>
      </c>
      <c r="B2429" s="4" t="s">
        <v>2965</v>
      </c>
      <c r="C2429" s="3" t="s">
        <v>7196</v>
      </c>
      <c r="D2429" s="3">
        <v>5.55</v>
      </c>
      <c r="E2429" s="3">
        <v>-4.8</v>
      </c>
      <c r="F2429" s="3">
        <v>-437.18</v>
      </c>
    </row>
    <row r="2430" spans="1:6" x14ac:dyDescent="0.2">
      <c r="A2430" s="3">
        <v>2429</v>
      </c>
      <c r="B2430" s="4" t="s">
        <v>2454</v>
      </c>
      <c r="C2430" s="3" t="s">
        <v>3810</v>
      </c>
      <c r="D2430" s="3">
        <v>9.06</v>
      </c>
      <c r="E2430" s="3">
        <v>-4.03</v>
      </c>
      <c r="F2430" s="3">
        <v>-437.34</v>
      </c>
    </row>
    <row r="2431" spans="1:6" x14ac:dyDescent="0.2">
      <c r="A2431" s="3">
        <v>2430</v>
      </c>
      <c r="B2431" s="4" t="s">
        <v>1083</v>
      </c>
      <c r="C2431" s="3" t="s">
        <v>3829</v>
      </c>
      <c r="D2431" s="3">
        <v>8.6199999999999992</v>
      </c>
      <c r="E2431" s="3">
        <v>-1.93</v>
      </c>
      <c r="F2431" s="3">
        <v>-438.33</v>
      </c>
    </row>
    <row r="2432" spans="1:6" x14ac:dyDescent="0.2">
      <c r="A2432" s="3">
        <v>2431</v>
      </c>
      <c r="B2432" s="4" t="s">
        <v>532</v>
      </c>
      <c r="C2432" s="3" t="s">
        <v>7033</v>
      </c>
      <c r="D2432" s="3">
        <v>8.84</v>
      </c>
      <c r="E2432" s="3">
        <v>-1.1200000000000001</v>
      </c>
      <c r="F2432" s="3">
        <v>-439.28</v>
      </c>
    </row>
    <row r="2433" spans="1:6" x14ac:dyDescent="0.2">
      <c r="A2433" s="3">
        <v>2432</v>
      </c>
      <c r="B2433" s="4" t="s">
        <v>2768</v>
      </c>
      <c r="C2433" s="3" t="s">
        <v>6130</v>
      </c>
      <c r="D2433" s="3">
        <v>5.44</v>
      </c>
      <c r="E2433" s="3">
        <v>-2.86</v>
      </c>
      <c r="F2433" s="3">
        <v>-439.83</v>
      </c>
    </row>
    <row r="2434" spans="1:6" x14ac:dyDescent="0.2">
      <c r="A2434" s="3">
        <v>2433</v>
      </c>
      <c r="B2434" s="4" t="s">
        <v>1407</v>
      </c>
      <c r="C2434" s="3" t="s">
        <v>5358</v>
      </c>
      <c r="D2434" s="3">
        <v>3.89</v>
      </c>
      <c r="E2434" s="3">
        <v>-1.52</v>
      </c>
      <c r="F2434" s="3">
        <v>-440.39</v>
      </c>
    </row>
    <row r="2435" spans="1:6" x14ac:dyDescent="0.2">
      <c r="A2435" s="3">
        <v>2434</v>
      </c>
      <c r="B2435" s="4" t="s">
        <v>825</v>
      </c>
      <c r="C2435" s="3" t="s">
        <v>3958</v>
      </c>
      <c r="D2435" s="3">
        <v>20.72</v>
      </c>
      <c r="E2435" s="3">
        <v>-2.2599999999999998</v>
      </c>
      <c r="F2435" s="3">
        <v>-442.41</v>
      </c>
    </row>
    <row r="2436" spans="1:6" x14ac:dyDescent="0.2">
      <c r="A2436" s="3">
        <v>2435</v>
      </c>
      <c r="B2436" s="4" t="s">
        <v>1097</v>
      </c>
      <c r="C2436" s="3" t="s">
        <v>6327</v>
      </c>
      <c r="D2436" s="3">
        <v>3.6</v>
      </c>
      <c r="E2436" s="3">
        <v>-4.26</v>
      </c>
      <c r="F2436" s="3">
        <v>-443.84</v>
      </c>
    </row>
    <row r="2437" spans="1:6" x14ac:dyDescent="0.2">
      <c r="A2437" s="3">
        <v>2436</v>
      </c>
      <c r="B2437" s="4" t="s">
        <v>2738</v>
      </c>
      <c r="C2437" s="3" t="s">
        <v>3457</v>
      </c>
      <c r="D2437" s="3">
        <v>12.46</v>
      </c>
      <c r="E2437" s="3">
        <v>3.75</v>
      </c>
      <c r="F2437" s="3">
        <v>-444.07</v>
      </c>
    </row>
    <row r="2438" spans="1:6" x14ac:dyDescent="0.2">
      <c r="A2438" s="3">
        <v>2437</v>
      </c>
      <c r="B2438" s="4" t="s">
        <v>3972</v>
      </c>
      <c r="C2438" s="3" t="s">
        <v>3973</v>
      </c>
      <c r="D2438" s="3">
        <v>2.46</v>
      </c>
      <c r="E2438" s="3">
        <v>-1.99</v>
      </c>
      <c r="F2438" s="3">
        <v>-444.25</v>
      </c>
    </row>
    <row r="2439" spans="1:6" x14ac:dyDescent="0.2">
      <c r="A2439" s="3">
        <v>2438</v>
      </c>
      <c r="B2439" s="4" t="s">
        <v>1130</v>
      </c>
      <c r="C2439" s="3" t="s">
        <v>4103</v>
      </c>
      <c r="D2439" s="3">
        <v>5.09</v>
      </c>
      <c r="E2439" s="3">
        <v>-2.86</v>
      </c>
      <c r="F2439" s="3">
        <v>-444.46</v>
      </c>
    </row>
    <row r="2440" spans="1:6" x14ac:dyDescent="0.2">
      <c r="A2440" s="3">
        <v>2439</v>
      </c>
      <c r="B2440" s="4" t="s">
        <v>2920</v>
      </c>
      <c r="C2440" s="3" t="s">
        <v>4867</v>
      </c>
      <c r="D2440" s="3">
        <v>35.909999999999997</v>
      </c>
      <c r="E2440" s="3">
        <v>-2.68</v>
      </c>
      <c r="F2440" s="3">
        <v>-444.53</v>
      </c>
    </row>
    <row r="2441" spans="1:6" x14ac:dyDescent="0.2">
      <c r="A2441" s="3">
        <v>2440</v>
      </c>
      <c r="B2441" s="4" t="s">
        <v>3341</v>
      </c>
      <c r="C2441" s="3" t="s">
        <v>4485</v>
      </c>
      <c r="D2441" s="3">
        <v>5.85</v>
      </c>
      <c r="E2441" s="3">
        <v>-7.14</v>
      </c>
      <c r="F2441" s="3">
        <v>-444.93</v>
      </c>
    </row>
    <row r="2442" spans="1:6" x14ac:dyDescent="0.2">
      <c r="A2442" s="3">
        <v>2441</v>
      </c>
      <c r="B2442" s="4" t="s">
        <v>2627</v>
      </c>
      <c r="C2442" s="3" t="s">
        <v>5900</v>
      </c>
      <c r="D2442" s="3">
        <v>5.16</v>
      </c>
      <c r="E2442" s="3">
        <v>-5.15</v>
      </c>
      <c r="F2442" s="3">
        <v>-447.53</v>
      </c>
    </row>
    <row r="2443" spans="1:6" x14ac:dyDescent="0.2">
      <c r="A2443" s="3">
        <v>2442</v>
      </c>
      <c r="B2443" s="4" t="s">
        <v>1074</v>
      </c>
      <c r="C2443" s="3" t="s">
        <v>3980</v>
      </c>
      <c r="D2443" s="3">
        <v>8.58</v>
      </c>
      <c r="E2443" s="3">
        <v>-3.16</v>
      </c>
      <c r="F2443" s="3">
        <v>-447.76</v>
      </c>
    </row>
    <row r="2444" spans="1:6" x14ac:dyDescent="0.2">
      <c r="A2444" s="3">
        <v>2443</v>
      </c>
      <c r="B2444" s="4" t="s">
        <v>3136</v>
      </c>
      <c r="C2444" s="3" t="s">
        <v>5476</v>
      </c>
      <c r="D2444" s="3">
        <v>4.75</v>
      </c>
      <c r="E2444" s="3">
        <v>-2.86</v>
      </c>
      <c r="F2444" s="3">
        <v>-449.33</v>
      </c>
    </row>
    <row r="2445" spans="1:6" x14ac:dyDescent="0.2">
      <c r="A2445" s="3">
        <v>2444</v>
      </c>
      <c r="B2445" s="4" t="s">
        <v>124</v>
      </c>
      <c r="C2445" s="3" t="s">
        <v>4154</v>
      </c>
      <c r="D2445" s="3">
        <v>6.02</v>
      </c>
      <c r="E2445" s="3">
        <v>-5.94</v>
      </c>
      <c r="F2445" s="3">
        <v>-451.58</v>
      </c>
    </row>
    <row r="2446" spans="1:6" x14ac:dyDescent="0.2">
      <c r="A2446" s="3">
        <v>2445</v>
      </c>
      <c r="B2446" s="4" t="s">
        <v>3019</v>
      </c>
      <c r="C2446" s="3" t="s">
        <v>5008</v>
      </c>
      <c r="D2446" s="3">
        <v>10.28</v>
      </c>
      <c r="E2446" s="3">
        <v>-3.02</v>
      </c>
      <c r="F2446" s="3">
        <v>-451.69</v>
      </c>
    </row>
    <row r="2447" spans="1:6" x14ac:dyDescent="0.2">
      <c r="A2447" s="3">
        <v>2446</v>
      </c>
      <c r="B2447" s="4" t="s">
        <v>227</v>
      </c>
      <c r="C2447" s="3" t="s">
        <v>5473</v>
      </c>
      <c r="D2447" s="3">
        <v>12.85</v>
      </c>
      <c r="E2447" s="3">
        <v>-1.76</v>
      </c>
      <c r="F2447" s="3">
        <v>-452.08</v>
      </c>
    </row>
    <row r="2448" spans="1:6" x14ac:dyDescent="0.2">
      <c r="A2448" s="3">
        <v>2447</v>
      </c>
      <c r="B2448" s="4" t="s">
        <v>1277</v>
      </c>
      <c r="C2448" s="3" t="s">
        <v>5526</v>
      </c>
      <c r="D2448" s="3">
        <v>9.11</v>
      </c>
      <c r="E2448" s="3">
        <v>-3.39</v>
      </c>
      <c r="F2448" s="3">
        <v>-452.64</v>
      </c>
    </row>
    <row r="2449" spans="1:6" x14ac:dyDescent="0.2">
      <c r="A2449" s="3">
        <v>2448</v>
      </c>
      <c r="B2449" s="4" t="s">
        <v>2470</v>
      </c>
      <c r="C2449" s="3" t="s">
        <v>5264</v>
      </c>
      <c r="D2449" s="3">
        <v>6.41</v>
      </c>
      <c r="E2449" s="3">
        <v>-1.54</v>
      </c>
      <c r="F2449" s="3">
        <v>-454.16</v>
      </c>
    </row>
    <row r="2450" spans="1:6" x14ac:dyDescent="0.2">
      <c r="A2450" s="3">
        <v>2449</v>
      </c>
      <c r="B2450" s="4" t="s">
        <v>2517</v>
      </c>
      <c r="C2450" s="3" t="s">
        <v>4780</v>
      </c>
      <c r="D2450" s="3">
        <v>5.37</v>
      </c>
      <c r="E2450" s="3">
        <v>-4.28</v>
      </c>
      <c r="F2450" s="3">
        <v>-455.57</v>
      </c>
    </row>
    <row r="2451" spans="1:6" x14ac:dyDescent="0.2">
      <c r="A2451" s="3">
        <v>2450</v>
      </c>
      <c r="B2451" s="4" t="s">
        <v>3134</v>
      </c>
      <c r="C2451" s="3" t="s">
        <v>6453</v>
      </c>
      <c r="D2451" s="3">
        <v>7.06</v>
      </c>
      <c r="E2451" s="3">
        <v>-4.47</v>
      </c>
      <c r="F2451" s="3">
        <v>-455.6</v>
      </c>
    </row>
    <row r="2452" spans="1:6" x14ac:dyDescent="0.2">
      <c r="A2452" s="3">
        <v>2451</v>
      </c>
      <c r="B2452" s="4" t="s">
        <v>2557</v>
      </c>
      <c r="C2452" s="3" t="s">
        <v>4740</v>
      </c>
      <c r="D2452" s="3">
        <v>7.88</v>
      </c>
      <c r="E2452" s="3">
        <v>-2.23</v>
      </c>
      <c r="F2452" s="3">
        <v>-455.72</v>
      </c>
    </row>
    <row r="2453" spans="1:6" x14ac:dyDescent="0.2">
      <c r="A2453" s="3">
        <v>2452</v>
      </c>
      <c r="B2453" s="4" t="s">
        <v>2266</v>
      </c>
      <c r="C2453" s="3" t="s">
        <v>6641</v>
      </c>
      <c r="D2453" s="3">
        <v>15.05</v>
      </c>
      <c r="E2453" s="3">
        <v>-4.63</v>
      </c>
      <c r="F2453" s="3">
        <v>-456.19</v>
      </c>
    </row>
    <row r="2454" spans="1:6" x14ac:dyDescent="0.2">
      <c r="A2454" s="3">
        <v>2453</v>
      </c>
      <c r="B2454" s="4" t="s">
        <v>3097</v>
      </c>
      <c r="C2454" s="3" t="s">
        <v>5899</v>
      </c>
      <c r="D2454" s="3">
        <v>5.65</v>
      </c>
      <c r="E2454" s="3">
        <v>-0.53</v>
      </c>
      <c r="F2454" s="3">
        <v>-456.58</v>
      </c>
    </row>
    <row r="2455" spans="1:6" x14ac:dyDescent="0.2">
      <c r="A2455" s="3">
        <v>2454</v>
      </c>
      <c r="B2455" s="4" t="s">
        <v>2797</v>
      </c>
      <c r="C2455" s="3" t="s">
        <v>5732</v>
      </c>
      <c r="D2455" s="3">
        <v>13.3</v>
      </c>
      <c r="E2455" s="3">
        <v>-3.06</v>
      </c>
      <c r="F2455" s="3">
        <v>-457.16</v>
      </c>
    </row>
    <row r="2456" spans="1:6" x14ac:dyDescent="0.2">
      <c r="A2456" s="3">
        <v>2455</v>
      </c>
      <c r="B2456" s="4" t="s">
        <v>4397</v>
      </c>
      <c r="C2456" s="3" t="s">
        <v>4398</v>
      </c>
      <c r="D2456" s="3">
        <v>1.41</v>
      </c>
      <c r="E2456" s="3">
        <v>-2.76</v>
      </c>
      <c r="F2456" s="3">
        <v>-457.16</v>
      </c>
    </row>
    <row r="2457" spans="1:6" x14ac:dyDescent="0.2">
      <c r="A2457" s="3">
        <v>2456</v>
      </c>
      <c r="B2457" s="4" t="s">
        <v>890</v>
      </c>
      <c r="C2457" s="3" t="s">
        <v>5960</v>
      </c>
      <c r="D2457" s="3">
        <v>17.010000000000002</v>
      </c>
      <c r="E2457" s="3">
        <v>-5.03</v>
      </c>
      <c r="F2457" s="3">
        <v>-457.67</v>
      </c>
    </row>
    <row r="2458" spans="1:6" x14ac:dyDescent="0.2">
      <c r="A2458" s="3">
        <v>2457</v>
      </c>
      <c r="B2458" s="4" t="s">
        <v>2948</v>
      </c>
      <c r="C2458" s="3" t="s">
        <v>4712</v>
      </c>
      <c r="D2458" s="3">
        <v>19.260000000000002</v>
      </c>
      <c r="E2458" s="3">
        <v>-4.18</v>
      </c>
      <c r="F2458" s="3">
        <v>-458.84</v>
      </c>
    </row>
    <row r="2459" spans="1:6" x14ac:dyDescent="0.2">
      <c r="A2459" s="3">
        <v>2458</v>
      </c>
      <c r="B2459" s="4" t="s">
        <v>2857</v>
      </c>
      <c r="C2459" s="3" t="s">
        <v>3917</v>
      </c>
      <c r="D2459" s="3">
        <v>6.99</v>
      </c>
      <c r="E2459" s="3">
        <v>-2.1</v>
      </c>
      <c r="F2459" s="3">
        <v>-459.17</v>
      </c>
    </row>
    <row r="2460" spans="1:6" x14ac:dyDescent="0.2">
      <c r="A2460" s="3">
        <v>2459</v>
      </c>
      <c r="B2460" s="4" t="s">
        <v>257</v>
      </c>
      <c r="C2460" s="3" t="s">
        <v>4087</v>
      </c>
      <c r="D2460" s="3">
        <v>5.04</v>
      </c>
      <c r="E2460" s="3">
        <v>-1.95</v>
      </c>
      <c r="F2460" s="3">
        <v>-459.31</v>
      </c>
    </row>
    <row r="2461" spans="1:6" x14ac:dyDescent="0.2">
      <c r="A2461" s="3">
        <v>2460</v>
      </c>
      <c r="B2461" s="4" t="s">
        <v>1224</v>
      </c>
      <c r="C2461" s="3" t="s">
        <v>5860</v>
      </c>
      <c r="D2461" s="3">
        <v>4.3499999999999996</v>
      </c>
      <c r="E2461" s="3">
        <v>-0.91</v>
      </c>
      <c r="F2461" s="3">
        <v>-459.85</v>
      </c>
    </row>
    <row r="2462" spans="1:6" x14ac:dyDescent="0.2">
      <c r="A2462" s="3">
        <v>2461</v>
      </c>
      <c r="B2462" s="4" t="s">
        <v>3333</v>
      </c>
      <c r="C2462" s="3" t="s">
        <v>6404</v>
      </c>
      <c r="D2462" s="3">
        <v>6.43</v>
      </c>
      <c r="E2462" s="3">
        <v>-2.13</v>
      </c>
      <c r="F2462" s="3">
        <v>-461.4</v>
      </c>
    </row>
    <row r="2463" spans="1:6" x14ac:dyDescent="0.2">
      <c r="A2463" s="3">
        <v>2462</v>
      </c>
      <c r="B2463" s="4" t="s">
        <v>1680</v>
      </c>
      <c r="C2463" s="3" t="s">
        <v>3482</v>
      </c>
      <c r="D2463" s="3">
        <v>3.5</v>
      </c>
      <c r="E2463" s="3">
        <v>-3.85</v>
      </c>
      <c r="F2463" s="3">
        <v>-461.58</v>
      </c>
    </row>
    <row r="2464" spans="1:6" x14ac:dyDescent="0.2">
      <c r="A2464" s="3">
        <v>2463</v>
      </c>
      <c r="B2464" s="4" t="s">
        <v>1423</v>
      </c>
      <c r="C2464" s="3" t="s">
        <v>5104</v>
      </c>
      <c r="D2464" s="3">
        <v>7.91</v>
      </c>
      <c r="E2464" s="3">
        <v>-4.47</v>
      </c>
      <c r="F2464" s="3">
        <v>-461.79</v>
      </c>
    </row>
    <row r="2465" spans="1:6" x14ac:dyDescent="0.2">
      <c r="A2465" s="3">
        <v>2464</v>
      </c>
      <c r="B2465" s="4" t="s">
        <v>2025</v>
      </c>
      <c r="C2465" s="3" t="s">
        <v>4980</v>
      </c>
      <c r="D2465" s="3">
        <v>8.0500000000000007</v>
      </c>
      <c r="E2465" s="3">
        <v>-2.42</v>
      </c>
      <c r="F2465" s="3">
        <v>-462.12</v>
      </c>
    </row>
    <row r="2466" spans="1:6" x14ac:dyDescent="0.2">
      <c r="A2466" s="3">
        <v>2465</v>
      </c>
      <c r="B2466" s="4" t="s">
        <v>549</v>
      </c>
      <c r="C2466" s="3" t="s">
        <v>7080</v>
      </c>
      <c r="D2466" s="3">
        <v>13.79</v>
      </c>
      <c r="E2466" s="3">
        <v>-1.71</v>
      </c>
      <c r="F2466" s="3">
        <v>-463.29</v>
      </c>
    </row>
    <row r="2467" spans="1:6" x14ac:dyDescent="0.2">
      <c r="A2467" s="3">
        <v>2466</v>
      </c>
      <c r="B2467" s="4" t="s">
        <v>639</v>
      </c>
      <c r="C2467" s="3" t="s">
        <v>6163</v>
      </c>
      <c r="D2467" s="3">
        <v>3.93</v>
      </c>
      <c r="E2467" s="3">
        <v>-1.26</v>
      </c>
      <c r="F2467" s="3">
        <v>-463.93</v>
      </c>
    </row>
    <row r="2468" spans="1:6" x14ac:dyDescent="0.2">
      <c r="A2468" s="3">
        <v>2467</v>
      </c>
      <c r="B2468" s="4" t="s">
        <v>2689</v>
      </c>
      <c r="C2468" s="3" t="s">
        <v>6122</v>
      </c>
      <c r="D2468" s="3">
        <v>7.82</v>
      </c>
      <c r="E2468" s="3">
        <v>-2.86</v>
      </c>
      <c r="F2468" s="3">
        <v>-464.55</v>
      </c>
    </row>
    <row r="2469" spans="1:6" x14ac:dyDescent="0.2">
      <c r="A2469" s="3">
        <v>2468</v>
      </c>
      <c r="B2469" s="4" t="s">
        <v>527</v>
      </c>
      <c r="C2469" s="3" t="s">
        <v>6056</v>
      </c>
      <c r="D2469" s="3">
        <v>7.2</v>
      </c>
      <c r="E2469" s="3">
        <v>-2.96</v>
      </c>
      <c r="F2469" s="3">
        <v>-464.56</v>
      </c>
    </row>
    <row r="2470" spans="1:6" x14ac:dyDescent="0.2">
      <c r="A2470" s="3">
        <v>2469</v>
      </c>
      <c r="B2470" s="4" t="s">
        <v>390</v>
      </c>
      <c r="C2470" s="3" t="s">
        <v>5453</v>
      </c>
      <c r="D2470" s="3">
        <v>36.21</v>
      </c>
      <c r="E2470" s="3">
        <v>-3.82</v>
      </c>
      <c r="F2470" s="3">
        <v>-464.72</v>
      </c>
    </row>
    <row r="2471" spans="1:6" x14ac:dyDescent="0.2">
      <c r="A2471" s="3">
        <v>2470</v>
      </c>
      <c r="B2471" s="4" t="s">
        <v>3121</v>
      </c>
      <c r="C2471" s="3" t="s">
        <v>6543</v>
      </c>
      <c r="D2471" s="3">
        <v>4.09</v>
      </c>
      <c r="E2471" s="3">
        <v>-1.21</v>
      </c>
      <c r="F2471" s="3">
        <v>-464.97</v>
      </c>
    </row>
    <row r="2472" spans="1:6" x14ac:dyDescent="0.2">
      <c r="A2472" s="3">
        <v>2471</v>
      </c>
      <c r="B2472" s="4" t="s">
        <v>51</v>
      </c>
      <c r="C2472" s="3" t="s">
        <v>4810</v>
      </c>
      <c r="D2472" s="3">
        <v>3.84</v>
      </c>
      <c r="E2472" s="3">
        <v>-2.78</v>
      </c>
      <c r="F2472" s="3">
        <v>-465</v>
      </c>
    </row>
    <row r="2473" spans="1:6" x14ac:dyDescent="0.2">
      <c r="A2473" s="3">
        <v>2472</v>
      </c>
      <c r="B2473" s="4" t="s">
        <v>2493</v>
      </c>
      <c r="C2473" s="3" t="s">
        <v>6938</v>
      </c>
      <c r="D2473" s="3">
        <v>6.09</v>
      </c>
      <c r="E2473" s="3">
        <v>-1.3</v>
      </c>
      <c r="F2473" s="3">
        <v>-465.26</v>
      </c>
    </row>
    <row r="2474" spans="1:6" x14ac:dyDescent="0.2">
      <c r="A2474" s="3">
        <v>2473</v>
      </c>
      <c r="B2474" s="4" t="s">
        <v>1373</v>
      </c>
      <c r="C2474" s="3" t="s">
        <v>7216</v>
      </c>
      <c r="D2474" s="3">
        <v>5.69</v>
      </c>
      <c r="E2474" s="3">
        <v>-4.05</v>
      </c>
      <c r="F2474" s="3">
        <v>-465.6</v>
      </c>
    </row>
    <row r="2475" spans="1:6" x14ac:dyDescent="0.2">
      <c r="A2475" s="3">
        <v>2474</v>
      </c>
      <c r="B2475" s="4" t="s">
        <v>3205</v>
      </c>
      <c r="C2475" s="3" t="s">
        <v>5838</v>
      </c>
      <c r="D2475" s="3">
        <v>5.6</v>
      </c>
      <c r="E2475" s="3">
        <v>-7.13</v>
      </c>
      <c r="F2475" s="3">
        <v>-465.61</v>
      </c>
    </row>
    <row r="2476" spans="1:6" x14ac:dyDescent="0.2">
      <c r="A2476" s="3">
        <v>2475</v>
      </c>
      <c r="B2476" s="4" t="s">
        <v>4653</v>
      </c>
      <c r="C2476" s="3" t="s">
        <v>4654</v>
      </c>
      <c r="D2476" s="3">
        <v>1.31</v>
      </c>
      <c r="E2476" s="3">
        <v>-2.2400000000000002</v>
      </c>
      <c r="F2476" s="3">
        <v>-465.8</v>
      </c>
    </row>
    <row r="2477" spans="1:6" x14ac:dyDescent="0.2">
      <c r="A2477" s="3">
        <v>2476</v>
      </c>
      <c r="B2477" s="4" t="s">
        <v>2843</v>
      </c>
      <c r="C2477" s="3" t="s">
        <v>6820</v>
      </c>
      <c r="D2477" s="3">
        <v>5.09</v>
      </c>
      <c r="E2477" s="3">
        <v>-2.4900000000000002</v>
      </c>
      <c r="F2477" s="3">
        <v>-466.21</v>
      </c>
    </row>
    <row r="2478" spans="1:6" x14ac:dyDescent="0.2">
      <c r="A2478" s="3">
        <v>2477</v>
      </c>
      <c r="B2478" s="4" t="s">
        <v>426</v>
      </c>
      <c r="C2478" s="3" t="s">
        <v>4766</v>
      </c>
      <c r="D2478" s="3">
        <v>35.520000000000003</v>
      </c>
      <c r="E2478" s="3">
        <v>-3.74</v>
      </c>
      <c r="F2478" s="3">
        <v>-466.7</v>
      </c>
    </row>
    <row r="2479" spans="1:6" x14ac:dyDescent="0.2">
      <c r="A2479" s="3">
        <v>2478</v>
      </c>
      <c r="B2479" s="4" t="s">
        <v>1499</v>
      </c>
      <c r="C2479" s="3" t="s">
        <v>7018</v>
      </c>
      <c r="D2479" s="3">
        <v>9.83</v>
      </c>
      <c r="E2479" s="3">
        <v>-3.06</v>
      </c>
      <c r="F2479" s="3">
        <v>-466.96</v>
      </c>
    </row>
    <row r="2480" spans="1:6" x14ac:dyDescent="0.2">
      <c r="A2480" s="3">
        <v>2479</v>
      </c>
      <c r="B2480" s="4" t="s">
        <v>3295</v>
      </c>
      <c r="C2480" s="3" t="s">
        <v>4229</v>
      </c>
      <c r="D2480" s="3">
        <v>33.340000000000003</v>
      </c>
      <c r="E2480" s="3">
        <v>-3.78</v>
      </c>
      <c r="F2480" s="3">
        <v>-467.02</v>
      </c>
    </row>
    <row r="2481" spans="1:6" x14ac:dyDescent="0.2">
      <c r="A2481" s="3">
        <v>2480</v>
      </c>
      <c r="B2481" s="4" t="s">
        <v>1675</v>
      </c>
      <c r="C2481" s="3" t="s">
        <v>4517</v>
      </c>
      <c r="D2481" s="3">
        <v>6.57</v>
      </c>
      <c r="E2481" s="3">
        <v>-3.67</v>
      </c>
      <c r="F2481" s="3">
        <v>-467.1</v>
      </c>
    </row>
    <row r="2482" spans="1:6" x14ac:dyDescent="0.2">
      <c r="A2482" s="3">
        <v>2481</v>
      </c>
      <c r="B2482" s="4" t="s">
        <v>7458</v>
      </c>
      <c r="C2482" s="3" t="s">
        <v>7459</v>
      </c>
      <c r="D2482" s="3">
        <v>4.63</v>
      </c>
      <c r="E2482" s="3">
        <v>-4.93</v>
      </c>
      <c r="F2482" s="3">
        <v>-467.31</v>
      </c>
    </row>
    <row r="2483" spans="1:6" x14ac:dyDescent="0.2">
      <c r="A2483" s="3">
        <v>2482</v>
      </c>
      <c r="B2483" s="4" t="s">
        <v>3182</v>
      </c>
      <c r="C2483" s="3" t="s">
        <v>4904</v>
      </c>
      <c r="D2483" s="3">
        <v>8.7200000000000006</v>
      </c>
      <c r="E2483" s="3">
        <v>-4.18</v>
      </c>
      <c r="F2483" s="3">
        <v>-467.87</v>
      </c>
    </row>
    <row r="2484" spans="1:6" x14ac:dyDescent="0.2">
      <c r="A2484" s="3">
        <v>2483</v>
      </c>
      <c r="B2484" s="4" t="s">
        <v>797</v>
      </c>
      <c r="C2484" s="3" t="s">
        <v>7197</v>
      </c>
      <c r="D2484" s="3">
        <v>47.63</v>
      </c>
      <c r="E2484" s="3">
        <v>-4.51</v>
      </c>
      <c r="F2484" s="3">
        <v>-467.9</v>
      </c>
    </row>
    <row r="2485" spans="1:6" x14ac:dyDescent="0.2">
      <c r="A2485" s="3">
        <v>2484</v>
      </c>
      <c r="B2485" s="4" t="s">
        <v>384</v>
      </c>
      <c r="C2485" s="3" t="s">
        <v>7134</v>
      </c>
      <c r="D2485" s="3">
        <v>8.73</v>
      </c>
      <c r="E2485" s="3">
        <v>-1.47</v>
      </c>
      <c r="F2485" s="3">
        <v>-472.11</v>
      </c>
    </row>
    <row r="2486" spans="1:6" x14ac:dyDescent="0.2">
      <c r="A2486" s="3">
        <v>2485</v>
      </c>
      <c r="B2486" s="4" t="s">
        <v>1855</v>
      </c>
      <c r="C2486" s="3" t="s">
        <v>6998</v>
      </c>
      <c r="D2486" s="3">
        <v>6.54</v>
      </c>
      <c r="E2486" s="3">
        <v>-2.2400000000000002</v>
      </c>
      <c r="F2486" s="3">
        <v>-476.25</v>
      </c>
    </row>
    <row r="2487" spans="1:6" x14ac:dyDescent="0.2">
      <c r="A2487" s="3">
        <v>2486</v>
      </c>
      <c r="B2487" s="4" t="s">
        <v>445</v>
      </c>
      <c r="C2487" s="3" t="s">
        <v>5292</v>
      </c>
      <c r="D2487" s="3">
        <v>10.1</v>
      </c>
      <c r="E2487" s="3">
        <v>-3.63</v>
      </c>
      <c r="F2487" s="3">
        <v>-476.27</v>
      </c>
    </row>
    <row r="2488" spans="1:6" x14ac:dyDescent="0.2">
      <c r="A2488" s="3">
        <v>2487</v>
      </c>
      <c r="B2488" s="4" t="s">
        <v>2422</v>
      </c>
      <c r="C2488" s="3" t="s">
        <v>4693</v>
      </c>
      <c r="D2488" s="3">
        <v>8.59</v>
      </c>
      <c r="E2488" s="3">
        <v>-3.59</v>
      </c>
      <c r="F2488" s="3">
        <v>-476.99</v>
      </c>
    </row>
    <row r="2489" spans="1:6" x14ac:dyDescent="0.2">
      <c r="A2489" s="3">
        <v>2488</v>
      </c>
      <c r="B2489" s="4" t="s">
        <v>2805</v>
      </c>
      <c r="C2489" s="3" t="s">
        <v>5885</v>
      </c>
      <c r="D2489" s="3">
        <v>5.32</v>
      </c>
      <c r="E2489" s="3">
        <v>-0.56000000000000005</v>
      </c>
      <c r="F2489" s="3">
        <v>-477.94</v>
      </c>
    </row>
    <row r="2490" spans="1:6" x14ac:dyDescent="0.2">
      <c r="A2490" s="3">
        <v>2489</v>
      </c>
      <c r="B2490" s="4" t="s">
        <v>2234</v>
      </c>
      <c r="C2490" s="3" t="s">
        <v>3858</v>
      </c>
      <c r="D2490" s="3">
        <v>8.57</v>
      </c>
      <c r="E2490" s="3">
        <v>-1.49</v>
      </c>
      <c r="F2490" s="3">
        <v>-479.37</v>
      </c>
    </row>
    <row r="2491" spans="1:6" x14ac:dyDescent="0.2">
      <c r="A2491" s="3">
        <v>2490</v>
      </c>
      <c r="B2491" s="4" t="s">
        <v>2485</v>
      </c>
      <c r="C2491" s="3" t="s">
        <v>6635</v>
      </c>
      <c r="D2491" s="3">
        <v>10.81</v>
      </c>
      <c r="E2491" s="3">
        <v>-3.48</v>
      </c>
      <c r="F2491" s="3">
        <v>-479.58</v>
      </c>
    </row>
    <row r="2492" spans="1:6" x14ac:dyDescent="0.2">
      <c r="A2492" s="3">
        <v>2491</v>
      </c>
      <c r="B2492" s="4" t="s">
        <v>3094</v>
      </c>
      <c r="C2492" s="3" t="s">
        <v>6132</v>
      </c>
      <c r="D2492" s="3">
        <v>2.59</v>
      </c>
      <c r="E2492" s="3">
        <v>-2.63</v>
      </c>
      <c r="F2492" s="3">
        <v>-480.89</v>
      </c>
    </row>
    <row r="2493" spans="1:6" x14ac:dyDescent="0.2">
      <c r="A2493" s="3">
        <v>2492</v>
      </c>
      <c r="B2493" s="4" t="s">
        <v>1691</v>
      </c>
      <c r="C2493" s="3" t="s">
        <v>6230</v>
      </c>
      <c r="D2493" s="3">
        <v>4.68</v>
      </c>
      <c r="E2493" s="3">
        <v>-1.68</v>
      </c>
      <c r="F2493" s="3">
        <v>-481.02</v>
      </c>
    </row>
    <row r="2494" spans="1:6" x14ac:dyDescent="0.2">
      <c r="A2494" s="3">
        <v>2493</v>
      </c>
      <c r="B2494" s="4" t="s">
        <v>1828</v>
      </c>
      <c r="C2494" s="3" t="s">
        <v>5018</v>
      </c>
      <c r="D2494" s="3">
        <v>7.16</v>
      </c>
      <c r="E2494" s="3">
        <v>-4.0199999999999996</v>
      </c>
      <c r="F2494" s="3">
        <v>-481.59</v>
      </c>
    </row>
    <row r="2495" spans="1:6" x14ac:dyDescent="0.2">
      <c r="A2495" s="3">
        <v>2494</v>
      </c>
      <c r="B2495" s="4" t="s">
        <v>346</v>
      </c>
      <c r="C2495" s="3" t="s">
        <v>4728</v>
      </c>
      <c r="D2495" s="3">
        <v>20.260000000000002</v>
      </c>
      <c r="E2495" s="3">
        <v>-3.06</v>
      </c>
      <c r="F2495" s="3">
        <v>-481.63</v>
      </c>
    </row>
    <row r="2496" spans="1:6" x14ac:dyDescent="0.2">
      <c r="A2496" s="3">
        <v>2495</v>
      </c>
      <c r="B2496" s="4" t="s">
        <v>2412</v>
      </c>
      <c r="C2496" s="3" t="s">
        <v>3780</v>
      </c>
      <c r="D2496" s="3">
        <v>5.55</v>
      </c>
      <c r="E2496" s="3">
        <v>-1.42</v>
      </c>
      <c r="F2496" s="3">
        <v>-483.37</v>
      </c>
    </row>
    <row r="2497" spans="1:6" x14ac:dyDescent="0.2">
      <c r="A2497" s="3">
        <v>2496</v>
      </c>
      <c r="B2497" s="4" t="s">
        <v>2727</v>
      </c>
      <c r="C2497" s="3" t="s">
        <v>6221</v>
      </c>
      <c r="D2497" s="3">
        <v>2.71</v>
      </c>
      <c r="E2497" s="3">
        <v>-5.24</v>
      </c>
      <c r="F2497" s="3">
        <v>-483.62</v>
      </c>
    </row>
    <row r="2498" spans="1:6" x14ac:dyDescent="0.2">
      <c r="A2498" s="3">
        <v>2497</v>
      </c>
      <c r="B2498" s="4" t="s">
        <v>2949</v>
      </c>
      <c r="C2498" s="3" t="s">
        <v>5510</v>
      </c>
      <c r="D2498" s="3">
        <v>6.01</v>
      </c>
      <c r="E2498" s="3">
        <v>-3.22</v>
      </c>
      <c r="F2498" s="3">
        <v>-485.52</v>
      </c>
    </row>
    <row r="2499" spans="1:6" x14ac:dyDescent="0.2">
      <c r="A2499" s="3">
        <v>2498</v>
      </c>
      <c r="B2499" s="4" t="s">
        <v>2793</v>
      </c>
      <c r="C2499" s="3" t="s">
        <v>6316</v>
      </c>
      <c r="D2499" s="3">
        <v>4.59</v>
      </c>
      <c r="E2499" s="3">
        <v>-2.75</v>
      </c>
      <c r="F2499" s="3">
        <v>-486.34</v>
      </c>
    </row>
    <row r="2500" spans="1:6" x14ac:dyDescent="0.2">
      <c r="A2500" s="3">
        <v>2499</v>
      </c>
      <c r="B2500" s="4" t="s">
        <v>1300</v>
      </c>
      <c r="C2500" s="3" t="s">
        <v>7168</v>
      </c>
      <c r="D2500" s="3">
        <v>27.93</v>
      </c>
      <c r="E2500" s="3">
        <v>0.36</v>
      </c>
      <c r="F2500" s="3">
        <v>-487.24</v>
      </c>
    </row>
    <row r="2501" spans="1:6" x14ac:dyDescent="0.2">
      <c r="A2501" s="3">
        <v>2500</v>
      </c>
      <c r="B2501" s="4" t="s">
        <v>1376</v>
      </c>
      <c r="C2501" s="3" t="s">
        <v>6170</v>
      </c>
      <c r="D2501" s="3">
        <v>4.95</v>
      </c>
      <c r="E2501" s="3">
        <v>-4.07</v>
      </c>
      <c r="F2501" s="3">
        <v>-487.31</v>
      </c>
    </row>
    <row r="2502" spans="1:6" x14ac:dyDescent="0.2">
      <c r="A2502" s="3">
        <v>2501</v>
      </c>
      <c r="B2502" s="4" t="s">
        <v>494</v>
      </c>
      <c r="C2502" s="3" t="s">
        <v>3988</v>
      </c>
      <c r="D2502" s="3">
        <v>6.23</v>
      </c>
      <c r="E2502" s="3">
        <v>-0.64</v>
      </c>
      <c r="F2502" s="3">
        <v>-487.7</v>
      </c>
    </row>
    <row r="2503" spans="1:6" x14ac:dyDescent="0.2">
      <c r="A2503" s="3">
        <v>2502</v>
      </c>
      <c r="B2503" s="4" t="s">
        <v>224</v>
      </c>
      <c r="C2503" s="3" t="s">
        <v>4393</v>
      </c>
      <c r="D2503" s="3">
        <v>35.36</v>
      </c>
      <c r="E2503" s="3">
        <v>-3.55</v>
      </c>
      <c r="F2503" s="3">
        <v>-487.78</v>
      </c>
    </row>
    <row r="2504" spans="1:6" x14ac:dyDescent="0.2">
      <c r="A2504" s="3">
        <v>2503</v>
      </c>
      <c r="B2504" s="4" t="s">
        <v>2232</v>
      </c>
      <c r="C2504" s="3" t="s">
        <v>4049</v>
      </c>
      <c r="D2504" s="3">
        <v>10.15</v>
      </c>
      <c r="E2504" s="3">
        <v>-1.74</v>
      </c>
      <c r="F2504" s="3">
        <v>-488.04</v>
      </c>
    </row>
    <row r="2505" spans="1:6" x14ac:dyDescent="0.2">
      <c r="A2505" s="3">
        <v>2504</v>
      </c>
      <c r="B2505" s="4" t="s">
        <v>1633</v>
      </c>
      <c r="C2505" s="3" t="s">
        <v>5718</v>
      </c>
      <c r="D2505" s="3">
        <v>4.7300000000000004</v>
      </c>
      <c r="E2505" s="3">
        <v>-0.84</v>
      </c>
      <c r="F2505" s="3">
        <v>-488.1</v>
      </c>
    </row>
    <row r="2506" spans="1:6" x14ac:dyDescent="0.2">
      <c r="A2506" s="3">
        <v>2505</v>
      </c>
      <c r="B2506" s="4" t="s">
        <v>1955</v>
      </c>
      <c r="C2506" s="3" t="s">
        <v>4451</v>
      </c>
      <c r="D2506" s="3">
        <v>7.22</v>
      </c>
      <c r="E2506" s="3">
        <v>-0.28000000000000003</v>
      </c>
      <c r="F2506" s="3">
        <v>-488.64</v>
      </c>
    </row>
    <row r="2507" spans="1:6" x14ac:dyDescent="0.2">
      <c r="A2507" s="3">
        <v>2506</v>
      </c>
      <c r="B2507" s="4" t="s">
        <v>3040</v>
      </c>
      <c r="C2507" s="3" t="s">
        <v>5650</v>
      </c>
      <c r="D2507" s="3">
        <v>12.37</v>
      </c>
      <c r="E2507" s="3">
        <v>-1.83</v>
      </c>
      <c r="F2507" s="3">
        <v>-489.17</v>
      </c>
    </row>
    <row r="2508" spans="1:6" x14ac:dyDescent="0.2">
      <c r="A2508" s="3">
        <v>2507</v>
      </c>
      <c r="B2508" s="4" t="s">
        <v>316</v>
      </c>
      <c r="C2508" s="3" t="s">
        <v>6224</v>
      </c>
      <c r="D2508" s="3">
        <v>10.56</v>
      </c>
      <c r="E2508" s="3">
        <v>-2.85</v>
      </c>
      <c r="F2508" s="3">
        <v>-491.39</v>
      </c>
    </row>
    <row r="2509" spans="1:6" x14ac:dyDescent="0.2">
      <c r="A2509" s="3">
        <v>2508</v>
      </c>
      <c r="B2509" s="4" t="s">
        <v>6352</v>
      </c>
      <c r="C2509" s="3" t="s">
        <v>6353</v>
      </c>
      <c r="D2509" s="3">
        <v>2.11</v>
      </c>
      <c r="E2509" s="3">
        <v>-4.5199999999999996</v>
      </c>
      <c r="F2509" s="3">
        <v>-492.3</v>
      </c>
    </row>
    <row r="2510" spans="1:6" x14ac:dyDescent="0.2">
      <c r="A2510" s="3">
        <v>2509</v>
      </c>
      <c r="B2510" s="4" t="s">
        <v>853</v>
      </c>
      <c r="C2510" s="3" t="s">
        <v>6872</v>
      </c>
      <c r="D2510" s="3">
        <v>19.3</v>
      </c>
      <c r="E2510" s="3">
        <v>-4.3600000000000003</v>
      </c>
      <c r="F2510" s="3">
        <v>-493.3</v>
      </c>
    </row>
    <row r="2511" spans="1:6" x14ac:dyDescent="0.2">
      <c r="A2511" s="3">
        <v>2510</v>
      </c>
      <c r="B2511" s="4" t="s">
        <v>5587</v>
      </c>
      <c r="C2511" s="3" t="s">
        <v>5588</v>
      </c>
      <c r="D2511" s="3">
        <v>3.33</v>
      </c>
      <c r="E2511" s="3">
        <v>-5.13</v>
      </c>
      <c r="F2511" s="3">
        <v>-494.46</v>
      </c>
    </row>
    <row r="2512" spans="1:6" x14ac:dyDescent="0.2">
      <c r="A2512" s="3">
        <v>2511</v>
      </c>
      <c r="B2512" s="4" t="s">
        <v>6105</v>
      </c>
      <c r="C2512" s="3" t="s">
        <v>6106</v>
      </c>
      <c r="D2512" s="3">
        <v>0.97</v>
      </c>
      <c r="E2512" s="3">
        <v>-2.02</v>
      </c>
      <c r="F2512" s="3">
        <v>-495.07</v>
      </c>
    </row>
    <row r="2513" spans="1:6" x14ac:dyDescent="0.2">
      <c r="A2513" s="3">
        <v>2512</v>
      </c>
      <c r="B2513" s="4" t="s">
        <v>7006</v>
      </c>
      <c r="C2513" s="3" t="s">
        <v>7007</v>
      </c>
      <c r="D2513" s="3">
        <v>2.17</v>
      </c>
      <c r="E2513" s="3">
        <v>-1.81</v>
      </c>
      <c r="F2513" s="3">
        <v>-495.36</v>
      </c>
    </row>
    <row r="2514" spans="1:6" x14ac:dyDescent="0.2">
      <c r="A2514" s="3">
        <v>2513</v>
      </c>
      <c r="B2514" s="4" t="s">
        <v>730</v>
      </c>
      <c r="C2514" s="3" t="s">
        <v>6893</v>
      </c>
      <c r="D2514" s="3">
        <v>15.99</v>
      </c>
      <c r="E2514" s="3">
        <v>-4.37</v>
      </c>
      <c r="F2514" s="3">
        <v>-495.89</v>
      </c>
    </row>
    <row r="2515" spans="1:6" x14ac:dyDescent="0.2">
      <c r="A2515" s="3">
        <v>2514</v>
      </c>
      <c r="B2515" s="4" t="s">
        <v>504</v>
      </c>
      <c r="C2515" s="3" t="s">
        <v>6677</v>
      </c>
      <c r="D2515" s="3">
        <v>106.71</v>
      </c>
      <c r="E2515" s="3">
        <v>-1.17</v>
      </c>
      <c r="F2515" s="3">
        <v>-496.66</v>
      </c>
    </row>
    <row r="2516" spans="1:6" x14ac:dyDescent="0.2">
      <c r="A2516" s="3">
        <v>2515</v>
      </c>
      <c r="B2516" s="4" t="s">
        <v>1399</v>
      </c>
      <c r="C2516" s="3" t="s">
        <v>6926</v>
      </c>
      <c r="D2516" s="3">
        <v>3.81</v>
      </c>
      <c r="E2516" s="3">
        <v>-2.06</v>
      </c>
      <c r="F2516" s="3">
        <v>-497.14</v>
      </c>
    </row>
    <row r="2517" spans="1:6" x14ac:dyDescent="0.2">
      <c r="A2517" s="3">
        <v>2516</v>
      </c>
      <c r="B2517" s="4" t="s">
        <v>2058</v>
      </c>
      <c r="C2517" s="3" t="s">
        <v>5223</v>
      </c>
      <c r="D2517" s="3">
        <v>43.56</v>
      </c>
      <c r="E2517" s="3">
        <v>-2.0699999999999998</v>
      </c>
      <c r="F2517" s="3">
        <v>-497.3</v>
      </c>
    </row>
    <row r="2518" spans="1:6" x14ac:dyDescent="0.2">
      <c r="A2518" s="3">
        <v>2517</v>
      </c>
      <c r="B2518" s="4" t="s">
        <v>836</v>
      </c>
      <c r="C2518" s="3" t="s">
        <v>5698</v>
      </c>
      <c r="D2518" s="3">
        <v>7.5</v>
      </c>
      <c r="E2518" s="3">
        <v>-4.46</v>
      </c>
      <c r="F2518" s="3">
        <v>-498.71</v>
      </c>
    </row>
    <row r="2519" spans="1:6" x14ac:dyDescent="0.2">
      <c r="A2519" s="3">
        <v>2518</v>
      </c>
      <c r="B2519" s="4" t="s">
        <v>1078</v>
      </c>
      <c r="C2519" s="3" t="s">
        <v>7126</v>
      </c>
      <c r="D2519" s="3">
        <v>15.5</v>
      </c>
      <c r="E2519" s="3">
        <v>0.65</v>
      </c>
      <c r="F2519" s="3">
        <v>-498.85</v>
      </c>
    </row>
    <row r="2520" spans="1:6" x14ac:dyDescent="0.2">
      <c r="A2520" s="3">
        <v>2519</v>
      </c>
      <c r="B2520" s="4" t="s">
        <v>533</v>
      </c>
      <c r="C2520" s="3" t="s">
        <v>5181</v>
      </c>
      <c r="D2520" s="3">
        <v>4.92</v>
      </c>
      <c r="E2520" s="3">
        <v>-4.28</v>
      </c>
      <c r="F2520" s="3">
        <v>-498.9</v>
      </c>
    </row>
    <row r="2521" spans="1:6" x14ac:dyDescent="0.2">
      <c r="A2521" s="3">
        <v>2520</v>
      </c>
      <c r="B2521" s="4" t="s">
        <v>306</v>
      </c>
      <c r="C2521" s="3" t="s">
        <v>3524</v>
      </c>
      <c r="D2521" s="3">
        <v>8.8699999999999992</v>
      </c>
      <c r="E2521" s="3">
        <v>-3.48</v>
      </c>
      <c r="F2521" s="3">
        <v>-499.54</v>
      </c>
    </row>
    <row r="2522" spans="1:6" x14ac:dyDescent="0.2">
      <c r="A2522" s="3">
        <v>2521</v>
      </c>
      <c r="B2522" s="4" t="s">
        <v>713</v>
      </c>
      <c r="C2522" s="3" t="s">
        <v>3996</v>
      </c>
      <c r="D2522" s="3">
        <v>7.09</v>
      </c>
      <c r="E2522" s="3">
        <v>-2.21</v>
      </c>
      <c r="F2522" s="3">
        <v>-499.91</v>
      </c>
    </row>
    <row r="2523" spans="1:6" x14ac:dyDescent="0.2">
      <c r="A2523" s="3">
        <v>2522</v>
      </c>
      <c r="B2523" s="4" t="s">
        <v>450</v>
      </c>
      <c r="C2523" s="3" t="s">
        <v>5067</v>
      </c>
      <c r="D2523" s="3">
        <v>7.06</v>
      </c>
      <c r="E2523" s="3">
        <v>-3.02</v>
      </c>
      <c r="F2523" s="3">
        <v>-500.96</v>
      </c>
    </row>
    <row r="2524" spans="1:6" x14ac:dyDescent="0.2">
      <c r="A2524" s="3">
        <v>2523</v>
      </c>
      <c r="B2524" s="4" t="s">
        <v>3339</v>
      </c>
      <c r="C2524" s="3" t="s">
        <v>5916</v>
      </c>
      <c r="D2524" s="3">
        <v>2.96</v>
      </c>
      <c r="E2524" s="3">
        <v>-3.58</v>
      </c>
      <c r="F2524" s="3">
        <v>-504.53</v>
      </c>
    </row>
    <row r="2525" spans="1:6" x14ac:dyDescent="0.2">
      <c r="A2525" s="3">
        <v>2524</v>
      </c>
      <c r="B2525" s="4" t="s">
        <v>2221</v>
      </c>
      <c r="C2525" s="3" t="s">
        <v>6694</v>
      </c>
      <c r="D2525" s="3">
        <v>6.01</v>
      </c>
      <c r="E2525" s="3">
        <v>-3.69</v>
      </c>
      <c r="F2525" s="3">
        <v>-504.69</v>
      </c>
    </row>
    <row r="2526" spans="1:6" x14ac:dyDescent="0.2">
      <c r="A2526" s="3">
        <v>2525</v>
      </c>
      <c r="B2526" s="4" t="s">
        <v>2901</v>
      </c>
      <c r="C2526" s="3" t="s">
        <v>6933</v>
      </c>
      <c r="D2526" s="3">
        <v>11.11</v>
      </c>
      <c r="E2526" s="3">
        <v>-3.05</v>
      </c>
      <c r="F2526" s="3">
        <v>-504.77</v>
      </c>
    </row>
    <row r="2527" spans="1:6" x14ac:dyDescent="0.2">
      <c r="A2527" s="3">
        <v>2526</v>
      </c>
      <c r="B2527" s="4" t="s">
        <v>757</v>
      </c>
      <c r="C2527" s="3" t="s">
        <v>6621</v>
      </c>
      <c r="D2527" s="3">
        <v>10.16</v>
      </c>
      <c r="E2527" s="3">
        <v>-3.24</v>
      </c>
      <c r="F2527" s="3">
        <v>-505.27</v>
      </c>
    </row>
    <row r="2528" spans="1:6" x14ac:dyDescent="0.2">
      <c r="A2528" s="3">
        <v>2527</v>
      </c>
      <c r="B2528" s="4" t="s">
        <v>597</v>
      </c>
      <c r="C2528" s="3" t="s">
        <v>5901</v>
      </c>
      <c r="D2528" s="3">
        <v>17.98</v>
      </c>
      <c r="E2528" s="3">
        <v>-5.0199999999999996</v>
      </c>
      <c r="F2528" s="3">
        <v>-505.56</v>
      </c>
    </row>
    <row r="2529" spans="1:6" x14ac:dyDescent="0.2">
      <c r="A2529" s="3">
        <v>2528</v>
      </c>
      <c r="B2529" s="4" t="s">
        <v>2548</v>
      </c>
      <c r="C2529" s="3" t="s">
        <v>5411</v>
      </c>
      <c r="D2529" s="3">
        <v>8.3800000000000008</v>
      </c>
      <c r="E2529" s="3">
        <v>-1.53</v>
      </c>
      <c r="F2529" s="3">
        <v>-505.96</v>
      </c>
    </row>
    <row r="2530" spans="1:6" x14ac:dyDescent="0.2">
      <c r="A2530" s="3">
        <v>2529</v>
      </c>
      <c r="B2530" s="4" t="s">
        <v>2989</v>
      </c>
      <c r="C2530" s="3" t="s">
        <v>3501</v>
      </c>
      <c r="D2530" s="3">
        <v>66.650000000000006</v>
      </c>
      <c r="E2530" s="3">
        <v>-3.82</v>
      </c>
      <c r="F2530" s="3">
        <v>-508.56</v>
      </c>
    </row>
    <row r="2531" spans="1:6" x14ac:dyDescent="0.2">
      <c r="A2531" s="3">
        <v>2530</v>
      </c>
      <c r="B2531" s="4" t="s">
        <v>1752</v>
      </c>
      <c r="C2531" s="3" t="s">
        <v>4169</v>
      </c>
      <c r="D2531" s="3">
        <v>4.13</v>
      </c>
      <c r="E2531" s="3">
        <v>-3.5</v>
      </c>
      <c r="F2531" s="3">
        <v>-509.48</v>
      </c>
    </row>
    <row r="2532" spans="1:6" x14ac:dyDescent="0.2">
      <c r="A2532" s="3">
        <v>2531</v>
      </c>
      <c r="B2532" s="4" t="s">
        <v>1900</v>
      </c>
      <c r="C2532" s="3" t="s">
        <v>6898</v>
      </c>
      <c r="D2532" s="3">
        <v>86.56</v>
      </c>
      <c r="E2532" s="3">
        <v>-3.53</v>
      </c>
      <c r="F2532" s="3">
        <v>-510.05</v>
      </c>
    </row>
    <row r="2533" spans="1:6" x14ac:dyDescent="0.2">
      <c r="A2533" s="3">
        <v>2532</v>
      </c>
      <c r="B2533" s="4" t="s">
        <v>463</v>
      </c>
      <c r="C2533" s="3" t="s">
        <v>7642</v>
      </c>
      <c r="D2533" s="3">
        <v>13.34</v>
      </c>
      <c r="E2533" s="3">
        <v>-3.33</v>
      </c>
      <c r="F2533" s="3">
        <v>-510.34</v>
      </c>
    </row>
    <row r="2534" spans="1:6" x14ac:dyDescent="0.2">
      <c r="A2534" s="3">
        <v>2533</v>
      </c>
      <c r="B2534" s="4" t="s">
        <v>3233</v>
      </c>
      <c r="C2534" s="3" t="s">
        <v>4529</v>
      </c>
      <c r="D2534" s="3">
        <v>8.27</v>
      </c>
      <c r="E2534" s="3">
        <v>-1.19</v>
      </c>
      <c r="F2534" s="3">
        <v>-512.76</v>
      </c>
    </row>
    <row r="2535" spans="1:6" x14ac:dyDescent="0.2">
      <c r="A2535" s="3">
        <v>2534</v>
      </c>
      <c r="B2535" s="4" t="s">
        <v>2775</v>
      </c>
      <c r="C2535" s="3" t="s">
        <v>6247</v>
      </c>
      <c r="D2535" s="3">
        <v>5.39</v>
      </c>
      <c r="E2535" s="3">
        <v>-3.92</v>
      </c>
      <c r="F2535" s="3">
        <v>-512.98</v>
      </c>
    </row>
    <row r="2536" spans="1:6" x14ac:dyDescent="0.2">
      <c r="A2536" s="3">
        <v>2535</v>
      </c>
      <c r="B2536" s="4" t="s">
        <v>2799</v>
      </c>
      <c r="C2536" s="3" t="s">
        <v>3931</v>
      </c>
      <c r="D2536" s="3">
        <v>69.459999999999994</v>
      </c>
      <c r="E2536" s="3">
        <v>-2.27</v>
      </c>
      <c r="F2536" s="3">
        <v>-513.28</v>
      </c>
    </row>
    <row r="2537" spans="1:6" x14ac:dyDescent="0.2">
      <c r="A2537" s="3">
        <v>2536</v>
      </c>
      <c r="B2537" s="4" t="s">
        <v>3334</v>
      </c>
      <c r="C2537" s="3" t="s">
        <v>6796</v>
      </c>
      <c r="D2537" s="3">
        <v>20.7</v>
      </c>
      <c r="E2537" s="3">
        <v>-2.13</v>
      </c>
      <c r="F2537" s="3">
        <v>-514</v>
      </c>
    </row>
    <row r="2538" spans="1:6" x14ac:dyDescent="0.2">
      <c r="A2538" s="3">
        <v>2537</v>
      </c>
      <c r="B2538" s="4" t="s">
        <v>2967</v>
      </c>
      <c r="C2538" s="3" t="s">
        <v>3562</v>
      </c>
      <c r="D2538" s="3">
        <v>20.11</v>
      </c>
      <c r="E2538" s="3">
        <v>-3.87</v>
      </c>
      <c r="F2538" s="3">
        <v>-514.02</v>
      </c>
    </row>
    <row r="2539" spans="1:6" x14ac:dyDescent="0.2">
      <c r="A2539" s="3">
        <v>2538</v>
      </c>
      <c r="B2539" s="4" t="s">
        <v>1582</v>
      </c>
      <c r="C2539" s="3" t="s">
        <v>5871</v>
      </c>
      <c r="D2539" s="3">
        <v>26.11</v>
      </c>
      <c r="E2539" s="3">
        <v>-4.67</v>
      </c>
      <c r="F2539" s="3">
        <v>-515.59</v>
      </c>
    </row>
    <row r="2540" spans="1:6" x14ac:dyDescent="0.2">
      <c r="A2540" s="3">
        <v>2539</v>
      </c>
      <c r="B2540" s="4" t="s">
        <v>1035</v>
      </c>
      <c r="C2540" s="3" t="s">
        <v>3838</v>
      </c>
      <c r="D2540" s="3">
        <v>16.34</v>
      </c>
      <c r="E2540" s="3">
        <v>-0.06</v>
      </c>
      <c r="F2540" s="3">
        <v>-516.19000000000005</v>
      </c>
    </row>
    <row r="2541" spans="1:6" x14ac:dyDescent="0.2">
      <c r="A2541" s="3">
        <v>2540</v>
      </c>
      <c r="B2541" s="4" t="s">
        <v>974</v>
      </c>
      <c r="C2541" s="3" t="s">
        <v>6658</v>
      </c>
      <c r="D2541" s="3">
        <v>11.43</v>
      </c>
      <c r="E2541" s="3">
        <v>-1.89</v>
      </c>
      <c r="F2541" s="3">
        <v>-516.46</v>
      </c>
    </row>
    <row r="2542" spans="1:6" x14ac:dyDescent="0.2">
      <c r="A2542" s="3">
        <v>2541</v>
      </c>
      <c r="B2542" s="4" t="s">
        <v>2151</v>
      </c>
      <c r="C2542" s="3" t="s">
        <v>5057</v>
      </c>
      <c r="D2542" s="3">
        <v>12.55</v>
      </c>
      <c r="E2542" s="3">
        <v>-6.27</v>
      </c>
      <c r="F2542" s="3">
        <v>-517.88</v>
      </c>
    </row>
    <row r="2543" spans="1:6" x14ac:dyDescent="0.2">
      <c r="A2543" s="3">
        <v>2542</v>
      </c>
      <c r="B2543" s="4" t="s">
        <v>919</v>
      </c>
      <c r="C2543" s="3" t="s">
        <v>6685</v>
      </c>
      <c r="D2543" s="3">
        <v>8.5399999999999991</v>
      </c>
      <c r="E2543" s="3">
        <v>-3.39</v>
      </c>
      <c r="F2543" s="3">
        <v>-517.92999999999995</v>
      </c>
    </row>
    <row r="2544" spans="1:6" x14ac:dyDescent="0.2">
      <c r="A2544" s="3">
        <v>2543</v>
      </c>
      <c r="B2544" s="4" t="s">
        <v>1626</v>
      </c>
      <c r="C2544" s="3" t="s">
        <v>7077</v>
      </c>
      <c r="D2544" s="3">
        <v>6.71</v>
      </c>
      <c r="E2544" s="3">
        <v>-4.01</v>
      </c>
      <c r="F2544" s="3">
        <v>-520.19000000000005</v>
      </c>
    </row>
    <row r="2545" spans="1:6" x14ac:dyDescent="0.2">
      <c r="A2545" s="3">
        <v>2544</v>
      </c>
      <c r="B2545" s="4" t="s">
        <v>854</v>
      </c>
      <c r="C2545" s="3" t="s">
        <v>6889</v>
      </c>
      <c r="D2545" s="3">
        <v>22.69</v>
      </c>
      <c r="E2545" s="3">
        <v>-0.7</v>
      </c>
      <c r="F2545" s="3">
        <v>-523.66</v>
      </c>
    </row>
    <row r="2546" spans="1:6" x14ac:dyDescent="0.2">
      <c r="A2546" s="3">
        <v>2545</v>
      </c>
      <c r="B2546" s="4" t="s">
        <v>2023</v>
      </c>
      <c r="C2546" s="3" t="s">
        <v>5497</v>
      </c>
      <c r="D2546" s="3">
        <v>16.440000000000001</v>
      </c>
      <c r="E2546" s="3">
        <v>-4.2</v>
      </c>
      <c r="F2546" s="3">
        <v>-524.39</v>
      </c>
    </row>
    <row r="2547" spans="1:6" x14ac:dyDescent="0.2">
      <c r="A2547" s="3">
        <v>2546</v>
      </c>
      <c r="B2547" s="4" t="s">
        <v>2026</v>
      </c>
      <c r="C2547" s="3" t="s">
        <v>3908</v>
      </c>
      <c r="D2547" s="3">
        <v>7.03</v>
      </c>
      <c r="E2547" s="3">
        <v>-1.4</v>
      </c>
      <c r="F2547" s="3">
        <v>-524.53</v>
      </c>
    </row>
    <row r="2548" spans="1:6" x14ac:dyDescent="0.2">
      <c r="A2548" s="3">
        <v>2547</v>
      </c>
      <c r="B2548" s="4" t="s">
        <v>1851</v>
      </c>
      <c r="C2548" s="3" t="s">
        <v>7057</v>
      </c>
      <c r="D2548" s="3">
        <v>5.35</v>
      </c>
      <c r="E2548" s="3">
        <v>-2.9</v>
      </c>
      <c r="F2548" s="3">
        <v>-524.62</v>
      </c>
    </row>
    <row r="2549" spans="1:6" x14ac:dyDescent="0.2">
      <c r="A2549" s="3">
        <v>2548</v>
      </c>
      <c r="B2549" s="4" t="s">
        <v>3254</v>
      </c>
      <c r="C2549" s="3" t="s">
        <v>6772</v>
      </c>
      <c r="D2549" s="3">
        <v>8.49</v>
      </c>
      <c r="E2549" s="3">
        <v>-1.96</v>
      </c>
      <c r="F2549" s="3">
        <v>-524.91999999999996</v>
      </c>
    </row>
    <row r="2550" spans="1:6" x14ac:dyDescent="0.2">
      <c r="A2550" s="3">
        <v>2549</v>
      </c>
      <c r="B2550" s="4" t="s">
        <v>5194</v>
      </c>
      <c r="C2550" s="3" t="s">
        <v>5195</v>
      </c>
      <c r="D2550" s="3">
        <v>6.09</v>
      </c>
      <c r="E2550" s="3">
        <v>0</v>
      </c>
      <c r="F2550" s="3">
        <v>-525.28</v>
      </c>
    </row>
    <row r="2551" spans="1:6" x14ac:dyDescent="0.2">
      <c r="A2551" s="3">
        <v>2550</v>
      </c>
      <c r="B2551" s="4" t="s">
        <v>2595</v>
      </c>
      <c r="C2551" s="3" t="s">
        <v>5420</v>
      </c>
      <c r="D2551" s="3">
        <v>19.850000000000001</v>
      </c>
      <c r="E2551" s="3">
        <v>-5.0199999999999996</v>
      </c>
      <c r="F2551" s="3">
        <v>-525.34</v>
      </c>
    </row>
    <row r="2552" spans="1:6" x14ac:dyDescent="0.2">
      <c r="A2552" s="3">
        <v>2551</v>
      </c>
      <c r="B2552" s="4" t="s">
        <v>41</v>
      </c>
      <c r="C2552" s="3" t="s">
        <v>5908</v>
      </c>
      <c r="D2552" s="3">
        <v>9.82</v>
      </c>
      <c r="E2552" s="3">
        <v>-4.2</v>
      </c>
      <c r="F2552" s="3">
        <v>-526.11</v>
      </c>
    </row>
    <row r="2553" spans="1:6" x14ac:dyDescent="0.2">
      <c r="A2553" s="3">
        <v>2552</v>
      </c>
      <c r="B2553" s="4" t="s">
        <v>416</v>
      </c>
      <c r="C2553" s="3" t="s">
        <v>7727</v>
      </c>
      <c r="D2553" s="3">
        <v>26.33</v>
      </c>
      <c r="E2553" s="3">
        <v>-2.0499999999999998</v>
      </c>
      <c r="F2553" s="3">
        <v>-527.14</v>
      </c>
    </row>
    <row r="2554" spans="1:6" x14ac:dyDescent="0.2">
      <c r="A2554" s="3">
        <v>2553</v>
      </c>
      <c r="B2554" s="4" t="s">
        <v>1922</v>
      </c>
      <c r="C2554" s="3" t="s">
        <v>4291</v>
      </c>
      <c r="D2554" s="3">
        <v>7.12</v>
      </c>
      <c r="E2554" s="3">
        <v>-5.07</v>
      </c>
      <c r="F2554" s="3">
        <v>-528.01</v>
      </c>
    </row>
    <row r="2555" spans="1:6" x14ac:dyDescent="0.2">
      <c r="A2555" s="3">
        <v>2554</v>
      </c>
      <c r="B2555" s="4" t="s">
        <v>1356</v>
      </c>
      <c r="C2555" s="3" t="s">
        <v>5207</v>
      </c>
      <c r="D2555" s="3">
        <v>17.8</v>
      </c>
      <c r="E2555" s="3">
        <v>-4.8099999999999996</v>
      </c>
      <c r="F2555" s="3">
        <v>-528.62</v>
      </c>
    </row>
    <row r="2556" spans="1:6" x14ac:dyDescent="0.2">
      <c r="A2556" s="3">
        <v>2555</v>
      </c>
      <c r="B2556" s="4" t="s">
        <v>1791</v>
      </c>
      <c r="C2556" s="3" t="s">
        <v>4250</v>
      </c>
      <c r="D2556" s="3">
        <v>2.02</v>
      </c>
      <c r="E2556" s="3">
        <v>-0.98</v>
      </c>
      <c r="F2556" s="3">
        <v>-530.28</v>
      </c>
    </row>
    <row r="2557" spans="1:6" x14ac:dyDescent="0.2">
      <c r="A2557" s="3">
        <v>2556</v>
      </c>
      <c r="B2557" s="4" t="s">
        <v>3014</v>
      </c>
      <c r="C2557" s="3" t="s">
        <v>4452</v>
      </c>
      <c r="D2557" s="3">
        <v>4.13</v>
      </c>
      <c r="E2557" s="3">
        <v>-2.59</v>
      </c>
      <c r="F2557" s="3">
        <v>-531.11</v>
      </c>
    </row>
    <row r="2558" spans="1:6" x14ac:dyDescent="0.2">
      <c r="A2558" s="3">
        <v>2557</v>
      </c>
      <c r="B2558" s="4" t="s">
        <v>2229</v>
      </c>
      <c r="C2558" s="3" t="s">
        <v>4443</v>
      </c>
      <c r="D2558" s="3">
        <v>8.15</v>
      </c>
      <c r="E2558" s="3">
        <v>-2.74</v>
      </c>
      <c r="F2558" s="3">
        <v>-531.75</v>
      </c>
    </row>
    <row r="2559" spans="1:6" x14ac:dyDescent="0.2">
      <c r="A2559" s="3">
        <v>2558</v>
      </c>
      <c r="B2559" s="4" t="s">
        <v>2102</v>
      </c>
      <c r="C2559" s="3" t="s">
        <v>4146</v>
      </c>
      <c r="D2559" s="3">
        <v>13.08</v>
      </c>
      <c r="E2559" s="3">
        <v>-5.63</v>
      </c>
      <c r="F2559" s="3">
        <v>-532.13</v>
      </c>
    </row>
    <row r="2560" spans="1:6" x14ac:dyDescent="0.2">
      <c r="A2560" s="3">
        <v>2559</v>
      </c>
      <c r="B2560" s="4" t="s">
        <v>1360</v>
      </c>
      <c r="C2560" s="3" t="s">
        <v>6455</v>
      </c>
      <c r="D2560" s="3">
        <v>9.1999999999999993</v>
      </c>
      <c r="E2560" s="3">
        <v>-4.66</v>
      </c>
      <c r="F2560" s="3">
        <v>-532.35</v>
      </c>
    </row>
    <row r="2561" spans="1:6" x14ac:dyDescent="0.2">
      <c r="A2561" s="3">
        <v>2560</v>
      </c>
      <c r="B2561" s="4" t="s">
        <v>1095</v>
      </c>
      <c r="C2561" s="3" t="s">
        <v>6057</v>
      </c>
      <c r="D2561" s="3">
        <v>3.5</v>
      </c>
      <c r="E2561" s="3">
        <v>-3.05</v>
      </c>
      <c r="F2561" s="3">
        <v>-534.15</v>
      </c>
    </row>
    <row r="2562" spans="1:6" x14ac:dyDescent="0.2">
      <c r="A2562" s="3">
        <v>2561</v>
      </c>
      <c r="B2562" s="4" t="s">
        <v>1059</v>
      </c>
      <c r="C2562" s="3" t="s">
        <v>6946</v>
      </c>
      <c r="D2562" s="3">
        <v>61.4</v>
      </c>
      <c r="E2562" s="3">
        <v>-2</v>
      </c>
      <c r="F2562" s="3">
        <v>-534.47</v>
      </c>
    </row>
    <row r="2563" spans="1:6" x14ac:dyDescent="0.2">
      <c r="A2563" s="3">
        <v>2562</v>
      </c>
      <c r="B2563" s="4" t="s">
        <v>2140</v>
      </c>
      <c r="C2563" s="3" t="s">
        <v>4756</v>
      </c>
      <c r="D2563" s="3">
        <v>11.08</v>
      </c>
      <c r="E2563" s="3">
        <v>-0.63</v>
      </c>
      <c r="F2563" s="3">
        <v>-535.12</v>
      </c>
    </row>
    <row r="2564" spans="1:6" x14ac:dyDescent="0.2">
      <c r="A2564" s="3">
        <v>2563</v>
      </c>
      <c r="B2564" s="4" t="s">
        <v>3162</v>
      </c>
      <c r="C2564" s="3" t="s">
        <v>4490</v>
      </c>
      <c r="D2564" s="3">
        <v>5.93</v>
      </c>
      <c r="E2564" s="3">
        <v>-2.4700000000000002</v>
      </c>
      <c r="F2564" s="3">
        <v>-535.64</v>
      </c>
    </row>
    <row r="2565" spans="1:6" x14ac:dyDescent="0.2">
      <c r="A2565" s="3">
        <v>2564</v>
      </c>
      <c r="B2565" s="4" t="s">
        <v>1867</v>
      </c>
      <c r="C2565" s="3" t="s">
        <v>5532</v>
      </c>
      <c r="D2565" s="3">
        <v>23.85</v>
      </c>
      <c r="E2565" s="3">
        <v>-3.32</v>
      </c>
      <c r="F2565" s="3">
        <v>-536.04</v>
      </c>
    </row>
    <row r="2566" spans="1:6" x14ac:dyDescent="0.2">
      <c r="A2566" s="3">
        <v>2565</v>
      </c>
      <c r="B2566" s="4" t="s">
        <v>71</v>
      </c>
      <c r="C2566" s="3" t="s">
        <v>3520</v>
      </c>
      <c r="D2566" s="3">
        <v>18.510000000000002</v>
      </c>
      <c r="E2566" s="3">
        <v>-5.27</v>
      </c>
      <c r="F2566" s="3">
        <v>-538.36</v>
      </c>
    </row>
    <row r="2567" spans="1:6" x14ac:dyDescent="0.2">
      <c r="A2567" s="3">
        <v>2566</v>
      </c>
      <c r="B2567" s="4" t="s">
        <v>2922</v>
      </c>
      <c r="C2567" s="3" t="s">
        <v>6509</v>
      </c>
      <c r="D2567" s="3">
        <v>16.899999999999999</v>
      </c>
      <c r="E2567" s="3">
        <v>-2.76</v>
      </c>
      <c r="F2567" s="3">
        <v>-539.01</v>
      </c>
    </row>
    <row r="2568" spans="1:6" x14ac:dyDescent="0.2">
      <c r="A2568" s="3">
        <v>2567</v>
      </c>
      <c r="B2568" s="4" t="s">
        <v>2424</v>
      </c>
      <c r="C2568" s="3" t="s">
        <v>5945</v>
      </c>
      <c r="D2568" s="3">
        <v>18.579999999999998</v>
      </c>
      <c r="E2568" s="3">
        <v>-4.8600000000000003</v>
      </c>
      <c r="F2568" s="3">
        <v>-539.13</v>
      </c>
    </row>
    <row r="2569" spans="1:6" x14ac:dyDescent="0.2">
      <c r="A2569" s="3">
        <v>2568</v>
      </c>
      <c r="B2569" s="4" t="s">
        <v>2219</v>
      </c>
      <c r="C2569" s="3" t="s">
        <v>4676</v>
      </c>
      <c r="D2569" s="3">
        <v>6.32</v>
      </c>
      <c r="E2569" s="3">
        <v>-2.62</v>
      </c>
      <c r="F2569" s="3">
        <v>-539.95000000000005</v>
      </c>
    </row>
    <row r="2570" spans="1:6" x14ac:dyDescent="0.2">
      <c r="A2570" s="3">
        <v>2569</v>
      </c>
      <c r="B2570" s="4" t="s">
        <v>5766</v>
      </c>
      <c r="C2570" s="3" t="s">
        <v>5767</v>
      </c>
      <c r="D2570" s="3">
        <v>42.5</v>
      </c>
      <c r="E2570" s="3">
        <v>-5.24</v>
      </c>
      <c r="F2570" s="3">
        <v>-540.1</v>
      </c>
    </row>
    <row r="2571" spans="1:6" x14ac:dyDescent="0.2">
      <c r="A2571" s="3">
        <v>2570</v>
      </c>
      <c r="B2571" s="4" t="s">
        <v>2566</v>
      </c>
      <c r="C2571" s="3" t="s">
        <v>6541</v>
      </c>
      <c r="D2571" s="3">
        <v>13.68</v>
      </c>
      <c r="E2571" s="3">
        <v>-3.18</v>
      </c>
      <c r="F2571" s="3">
        <v>-540.27</v>
      </c>
    </row>
    <row r="2572" spans="1:6" x14ac:dyDescent="0.2">
      <c r="A2572" s="3">
        <v>2571</v>
      </c>
      <c r="B2572" s="4" t="s">
        <v>3196</v>
      </c>
      <c r="C2572" s="3" t="s">
        <v>6115</v>
      </c>
      <c r="D2572" s="3">
        <v>5.49</v>
      </c>
      <c r="E2572" s="3">
        <v>-1.26</v>
      </c>
      <c r="F2572" s="3">
        <v>-540.36</v>
      </c>
    </row>
    <row r="2573" spans="1:6" x14ac:dyDescent="0.2">
      <c r="A2573" s="3">
        <v>2572</v>
      </c>
      <c r="B2573" s="4" t="s">
        <v>4312</v>
      </c>
      <c r="C2573" s="3" t="s">
        <v>4313</v>
      </c>
      <c r="D2573" s="3">
        <v>2.04</v>
      </c>
      <c r="E2573" s="3">
        <v>-4.2300000000000004</v>
      </c>
      <c r="F2573" s="3">
        <v>-540.45000000000005</v>
      </c>
    </row>
    <row r="2574" spans="1:6" x14ac:dyDescent="0.2">
      <c r="A2574" s="3">
        <v>2573</v>
      </c>
      <c r="B2574" s="4" t="s">
        <v>800</v>
      </c>
      <c r="C2574" s="3" t="s">
        <v>4709</v>
      </c>
      <c r="D2574" s="3">
        <v>8.57</v>
      </c>
      <c r="E2574" s="3">
        <v>-3.05</v>
      </c>
      <c r="F2574" s="3">
        <v>-540.88</v>
      </c>
    </row>
    <row r="2575" spans="1:6" x14ac:dyDescent="0.2">
      <c r="A2575" s="3">
        <v>2574</v>
      </c>
      <c r="B2575" s="4" t="s">
        <v>440</v>
      </c>
      <c r="C2575" s="3" t="s">
        <v>6544</v>
      </c>
      <c r="D2575" s="3">
        <v>46.66</v>
      </c>
      <c r="E2575" s="3">
        <v>-3.46</v>
      </c>
      <c r="F2575" s="3">
        <v>-541.48</v>
      </c>
    </row>
    <row r="2576" spans="1:6" x14ac:dyDescent="0.2">
      <c r="A2576" s="3">
        <v>2575</v>
      </c>
      <c r="B2576" s="4" t="s">
        <v>1051</v>
      </c>
      <c r="C2576" s="3" t="s">
        <v>3825</v>
      </c>
      <c r="D2576" s="3">
        <v>9.4499999999999993</v>
      </c>
      <c r="E2576" s="3">
        <v>-4.3499999999999996</v>
      </c>
      <c r="F2576" s="3">
        <v>-542.46</v>
      </c>
    </row>
    <row r="2577" spans="1:6" x14ac:dyDescent="0.2">
      <c r="A2577" s="3">
        <v>2576</v>
      </c>
      <c r="B2577" s="4" t="s">
        <v>1991</v>
      </c>
      <c r="C2577" s="3" t="s">
        <v>6952</v>
      </c>
      <c r="D2577" s="3">
        <v>7.3</v>
      </c>
      <c r="E2577" s="3">
        <v>-4.58</v>
      </c>
      <c r="F2577" s="3">
        <v>-542.46</v>
      </c>
    </row>
    <row r="2578" spans="1:6" x14ac:dyDescent="0.2">
      <c r="A2578" s="3">
        <v>2577</v>
      </c>
      <c r="B2578" s="4" t="s">
        <v>1014</v>
      </c>
      <c r="C2578" s="3" t="s">
        <v>6822</v>
      </c>
      <c r="D2578" s="3">
        <v>24.15</v>
      </c>
      <c r="E2578" s="3">
        <v>-1.91</v>
      </c>
      <c r="F2578" s="3">
        <v>-543.21</v>
      </c>
    </row>
    <row r="2579" spans="1:6" x14ac:dyDescent="0.2">
      <c r="A2579" s="3">
        <v>2578</v>
      </c>
      <c r="B2579" s="4" t="s">
        <v>594</v>
      </c>
      <c r="C2579" s="3" t="s">
        <v>6771</v>
      </c>
      <c r="D2579" s="3">
        <v>12.4</v>
      </c>
      <c r="E2579" s="3">
        <v>-1.27</v>
      </c>
      <c r="F2579" s="3">
        <v>-543.5</v>
      </c>
    </row>
    <row r="2580" spans="1:6" x14ac:dyDescent="0.2">
      <c r="A2580" s="3">
        <v>2579</v>
      </c>
      <c r="B2580" s="4" t="s">
        <v>1522</v>
      </c>
      <c r="C2580" s="3" t="s">
        <v>6669</v>
      </c>
      <c r="D2580" s="3">
        <v>42.08</v>
      </c>
      <c r="E2580" s="3">
        <v>-3.71</v>
      </c>
      <c r="F2580" s="3">
        <v>-544.08000000000004</v>
      </c>
    </row>
    <row r="2581" spans="1:6" x14ac:dyDescent="0.2">
      <c r="A2581" s="3">
        <v>2580</v>
      </c>
      <c r="B2581" s="4" t="s">
        <v>3351</v>
      </c>
      <c r="C2581" s="3" t="s">
        <v>4960</v>
      </c>
      <c r="D2581" s="3">
        <v>14.82</v>
      </c>
      <c r="E2581" s="3">
        <v>-3.52</v>
      </c>
      <c r="F2581" s="3">
        <v>-545.53</v>
      </c>
    </row>
    <row r="2582" spans="1:6" x14ac:dyDescent="0.2">
      <c r="A2582" s="3">
        <v>2581</v>
      </c>
      <c r="B2582" s="4" t="s">
        <v>2085</v>
      </c>
      <c r="C2582" s="3" t="s">
        <v>6757</v>
      </c>
      <c r="D2582" s="3">
        <v>15</v>
      </c>
      <c r="E2582" s="3">
        <v>0.6</v>
      </c>
      <c r="F2582" s="3">
        <v>-546.02</v>
      </c>
    </row>
    <row r="2583" spans="1:6" x14ac:dyDescent="0.2">
      <c r="A2583" s="3">
        <v>2582</v>
      </c>
      <c r="B2583" s="4" t="s">
        <v>693</v>
      </c>
      <c r="C2583" s="3" t="s">
        <v>6469</v>
      </c>
      <c r="D2583" s="3">
        <v>15.19</v>
      </c>
      <c r="E2583" s="3">
        <v>-2.63</v>
      </c>
      <c r="F2583" s="3">
        <v>-546.32000000000005</v>
      </c>
    </row>
    <row r="2584" spans="1:6" x14ac:dyDescent="0.2">
      <c r="A2584" s="3">
        <v>2583</v>
      </c>
      <c r="B2584" s="4" t="s">
        <v>1217</v>
      </c>
      <c r="C2584" s="3" t="s">
        <v>7682</v>
      </c>
      <c r="D2584" s="3">
        <v>14.1</v>
      </c>
      <c r="E2584" s="3">
        <v>-3.23</v>
      </c>
      <c r="F2584" s="3">
        <v>-548.05999999999995</v>
      </c>
    </row>
    <row r="2585" spans="1:6" x14ac:dyDescent="0.2">
      <c r="A2585" s="3">
        <v>2584</v>
      </c>
      <c r="B2585" s="4" t="s">
        <v>3357</v>
      </c>
      <c r="C2585" s="3" t="s">
        <v>3438</v>
      </c>
      <c r="D2585" s="3">
        <v>13.44</v>
      </c>
      <c r="E2585" s="3">
        <v>-4.34</v>
      </c>
      <c r="F2585" s="3">
        <v>-549.11</v>
      </c>
    </row>
    <row r="2586" spans="1:6" x14ac:dyDescent="0.2">
      <c r="A2586" s="3">
        <v>2585</v>
      </c>
      <c r="B2586" s="4" t="s">
        <v>2625</v>
      </c>
      <c r="C2586" s="3" t="s">
        <v>4463</v>
      </c>
      <c r="D2586" s="3">
        <v>13.86</v>
      </c>
      <c r="E2586" s="3">
        <v>-3.68</v>
      </c>
      <c r="F2586" s="3">
        <v>-550.32000000000005</v>
      </c>
    </row>
    <row r="2587" spans="1:6" x14ac:dyDescent="0.2">
      <c r="A2587" s="3">
        <v>2586</v>
      </c>
      <c r="B2587" s="4" t="s">
        <v>2187</v>
      </c>
      <c r="C2587" s="3" t="s">
        <v>6529</v>
      </c>
      <c r="D2587" s="3">
        <v>12.38</v>
      </c>
      <c r="E2587" s="3">
        <v>-2.44</v>
      </c>
      <c r="F2587" s="3">
        <v>-550.76</v>
      </c>
    </row>
    <row r="2588" spans="1:6" x14ac:dyDescent="0.2">
      <c r="A2588" s="3">
        <v>2587</v>
      </c>
      <c r="B2588" s="4" t="s">
        <v>2082</v>
      </c>
      <c r="C2588" s="3" t="s">
        <v>5986</v>
      </c>
      <c r="D2588" s="3">
        <v>10.44</v>
      </c>
      <c r="E2588" s="3">
        <v>-3.06</v>
      </c>
      <c r="F2588" s="3">
        <v>-550.94000000000005</v>
      </c>
    </row>
    <row r="2589" spans="1:6" x14ac:dyDescent="0.2">
      <c r="A2589" s="3">
        <v>2588</v>
      </c>
      <c r="B2589" s="4" t="s">
        <v>246</v>
      </c>
      <c r="C2589" s="3" t="s">
        <v>4553</v>
      </c>
      <c r="D2589" s="3">
        <v>10.99</v>
      </c>
      <c r="E2589" s="3">
        <v>-2.92</v>
      </c>
      <c r="F2589" s="3">
        <v>-551.48</v>
      </c>
    </row>
    <row r="2590" spans="1:6" x14ac:dyDescent="0.2">
      <c r="A2590" s="3">
        <v>2589</v>
      </c>
      <c r="B2590" s="4" t="s">
        <v>258</v>
      </c>
      <c r="C2590" s="3" t="s">
        <v>3993</v>
      </c>
      <c r="D2590" s="3">
        <v>20.190000000000001</v>
      </c>
      <c r="E2590" s="3">
        <v>-4.13</v>
      </c>
      <c r="F2590" s="3">
        <v>-551.87</v>
      </c>
    </row>
    <row r="2591" spans="1:6" x14ac:dyDescent="0.2">
      <c r="A2591" s="3">
        <v>2590</v>
      </c>
      <c r="B2591" s="4" t="s">
        <v>2319</v>
      </c>
      <c r="C2591" s="3" t="s">
        <v>6738</v>
      </c>
      <c r="D2591" s="3">
        <v>9.93</v>
      </c>
      <c r="E2591" s="3">
        <v>-1.68</v>
      </c>
      <c r="F2591" s="3">
        <v>-552.23</v>
      </c>
    </row>
    <row r="2592" spans="1:6" x14ac:dyDescent="0.2">
      <c r="A2592" s="3">
        <v>2591</v>
      </c>
      <c r="B2592" s="4" t="s">
        <v>959</v>
      </c>
      <c r="C2592" s="3" t="s">
        <v>6294</v>
      </c>
      <c r="D2592" s="3">
        <v>17.55</v>
      </c>
      <c r="E2592" s="3">
        <v>-5.24</v>
      </c>
      <c r="F2592" s="3">
        <v>-553.52</v>
      </c>
    </row>
    <row r="2593" spans="1:6" x14ac:dyDescent="0.2">
      <c r="A2593" s="3">
        <v>2592</v>
      </c>
      <c r="B2593" s="4" t="s">
        <v>1194</v>
      </c>
      <c r="C2593" s="3" t="s">
        <v>6817</v>
      </c>
      <c r="D2593" s="3">
        <v>10.6</v>
      </c>
      <c r="E2593" s="3">
        <v>-3.55</v>
      </c>
      <c r="F2593" s="3">
        <v>-554.34</v>
      </c>
    </row>
    <row r="2594" spans="1:6" x14ac:dyDescent="0.2">
      <c r="A2594" s="3">
        <v>2593</v>
      </c>
      <c r="B2594" s="4" t="s">
        <v>2893</v>
      </c>
      <c r="C2594" s="3" t="s">
        <v>6218</v>
      </c>
      <c r="D2594" s="3">
        <v>7.49</v>
      </c>
      <c r="E2594" s="3">
        <v>4.03</v>
      </c>
      <c r="F2594" s="3">
        <v>-555.30999999999995</v>
      </c>
    </row>
    <row r="2595" spans="1:6" x14ac:dyDescent="0.2">
      <c r="A2595" s="3">
        <v>2594</v>
      </c>
      <c r="B2595" s="4" t="s">
        <v>448</v>
      </c>
      <c r="C2595" s="3" t="s">
        <v>5289</v>
      </c>
      <c r="D2595" s="3">
        <v>6.25</v>
      </c>
      <c r="E2595" s="3">
        <v>-1.57</v>
      </c>
      <c r="F2595" s="3">
        <v>-555.66999999999996</v>
      </c>
    </row>
    <row r="2596" spans="1:6" x14ac:dyDescent="0.2">
      <c r="A2596" s="3">
        <v>2595</v>
      </c>
      <c r="B2596" s="4" t="s">
        <v>1338</v>
      </c>
      <c r="C2596" s="3" t="s">
        <v>5363</v>
      </c>
      <c r="D2596" s="3">
        <v>16.5</v>
      </c>
      <c r="E2596" s="3">
        <v>-3.4</v>
      </c>
      <c r="F2596" s="3">
        <v>-556.54</v>
      </c>
    </row>
    <row r="2597" spans="1:6" x14ac:dyDescent="0.2">
      <c r="A2597" s="3">
        <v>2596</v>
      </c>
      <c r="B2597" s="4" t="s">
        <v>256</v>
      </c>
      <c r="C2597" s="3" t="s">
        <v>6542</v>
      </c>
      <c r="D2597" s="3">
        <v>31.6</v>
      </c>
      <c r="E2597" s="3">
        <v>-1.62</v>
      </c>
      <c r="F2597" s="3">
        <v>-556.57000000000005</v>
      </c>
    </row>
    <row r="2598" spans="1:6" x14ac:dyDescent="0.2">
      <c r="A2598" s="3">
        <v>2597</v>
      </c>
      <c r="B2598" s="4" t="s">
        <v>197</v>
      </c>
      <c r="C2598" s="3" t="s">
        <v>5631</v>
      </c>
      <c r="D2598" s="3">
        <v>8.27</v>
      </c>
      <c r="E2598" s="3">
        <v>-3.5</v>
      </c>
      <c r="F2598" s="3">
        <v>-557.32000000000005</v>
      </c>
    </row>
    <row r="2599" spans="1:6" x14ac:dyDescent="0.2">
      <c r="A2599" s="3">
        <v>2598</v>
      </c>
      <c r="B2599" s="4" t="s">
        <v>2388</v>
      </c>
      <c r="C2599" s="3" t="s">
        <v>5234</v>
      </c>
      <c r="D2599" s="3">
        <v>16.34</v>
      </c>
      <c r="E2599" s="3">
        <v>-6.2</v>
      </c>
      <c r="F2599" s="3">
        <v>-558.87</v>
      </c>
    </row>
    <row r="2600" spans="1:6" x14ac:dyDescent="0.2">
      <c r="A2600" s="3">
        <v>2599</v>
      </c>
      <c r="B2600" s="4" t="s">
        <v>644</v>
      </c>
      <c r="C2600" s="3" t="s">
        <v>3994</v>
      </c>
      <c r="D2600" s="3">
        <v>25.15</v>
      </c>
      <c r="E2600" s="3">
        <v>-3.42</v>
      </c>
      <c r="F2600" s="3">
        <v>-560.79</v>
      </c>
    </row>
    <row r="2601" spans="1:6" x14ac:dyDescent="0.2">
      <c r="A2601" s="3">
        <v>2600</v>
      </c>
      <c r="B2601" s="4" t="s">
        <v>610</v>
      </c>
      <c r="C2601" s="3" t="s">
        <v>5280</v>
      </c>
      <c r="D2601" s="3">
        <v>19.23</v>
      </c>
      <c r="E2601" s="3">
        <v>-3.22</v>
      </c>
      <c r="F2601" s="3">
        <v>-561.9</v>
      </c>
    </row>
    <row r="2602" spans="1:6" x14ac:dyDescent="0.2">
      <c r="A2602" s="3">
        <v>2601</v>
      </c>
      <c r="B2602" s="4" t="s">
        <v>2771</v>
      </c>
      <c r="C2602" s="3" t="s">
        <v>4858</v>
      </c>
      <c r="D2602" s="3">
        <v>10.17</v>
      </c>
      <c r="E2602" s="3">
        <v>-3.24</v>
      </c>
      <c r="F2602" s="3">
        <v>-562.63</v>
      </c>
    </row>
    <row r="2603" spans="1:6" x14ac:dyDescent="0.2">
      <c r="A2603" s="3">
        <v>2602</v>
      </c>
      <c r="B2603" s="4" t="s">
        <v>2608</v>
      </c>
      <c r="C2603" s="3" t="s">
        <v>5662</v>
      </c>
      <c r="D2603" s="3">
        <v>4.87</v>
      </c>
      <c r="E2603" s="3">
        <v>-0.2</v>
      </c>
      <c r="F2603" s="3">
        <v>-563.39</v>
      </c>
    </row>
    <row r="2604" spans="1:6" x14ac:dyDescent="0.2">
      <c r="A2604" s="3">
        <v>2603</v>
      </c>
      <c r="B2604" s="4" t="s">
        <v>5987</v>
      </c>
      <c r="C2604" s="3" t="s">
        <v>5988</v>
      </c>
      <c r="D2604" s="3">
        <v>5.66</v>
      </c>
      <c r="E2604" s="3">
        <v>-3.58</v>
      </c>
      <c r="F2604" s="3">
        <v>-564.6</v>
      </c>
    </row>
    <row r="2605" spans="1:6" x14ac:dyDescent="0.2">
      <c r="A2605" s="3">
        <v>2604</v>
      </c>
      <c r="B2605" s="4" t="s">
        <v>2165</v>
      </c>
      <c r="C2605" s="3" t="s">
        <v>5253</v>
      </c>
      <c r="D2605" s="3">
        <v>25.8</v>
      </c>
      <c r="E2605" s="3">
        <v>-4.83</v>
      </c>
      <c r="F2605" s="3">
        <v>-564.85</v>
      </c>
    </row>
    <row r="2606" spans="1:6" x14ac:dyDescent="0.2">
      <c r="A2606" s="3">
        <v>2605</v>
      </c>
      <c r="B2606" s="4" t="s">
        <v>1133</v>
      </c>
      <c r="C2606" s="3" t="s">
        <v>6890</v>
      </c>
      <c r="D2606" s="3">
        <v>17.23</v>
      </c>
      <c r="E2606" s="3">
        <v>-1.1499999999999999</v>
      </c>
      <c r="F2606" s="3">
        <v>-565.22</v>
      </c>
    </row>
    <row r="2607" spans="1:6" x14ac:dyDescent="0.2">
      <c r="A2607" s="3">
        <v>2606</v>
      </c>
      <c r="B2607" s="4" t="s">
        <v>1005</v>
      </c>
      <c r="C2607" s="3" t="s">
        <v>5954</v>
      </c>
      <c r="D2607" s="3">
        <v>7.2</v>
      </c>
      <c r="E2607" s="3">
        <v>-3.61</v>
      </c>
      <c r="F2607" s="3">
        <v>-565.22</v>
      </c>
    </row>
    <row r="2608" spans="1:6" x14ac:dyDescent="0.2">
      <c r="A2608" s="3">
        <v>2607</v>
      </c>
      <c r="B2608" s="4" t="s">
        <v>1473</v>
      </c>
      <c r="C2608" s="3" t="s">
        <v>5340</v>
      </c>
      <c r="D2608" s="3">
        <v>7.91</v>
      </c>
      <c r="E2608" s="3">
        <v>-2.4700000000000002</v>
      </c>
      <c r="F2608" s="3">
        <v>-565.46</v>
      </c>
    </row>
    <row r="2609" spans="1:6" x14ac:dyDescent="0.2">
      <c r="A2609" s="3">
        <v>2608</v>
      </c>
      <c r="B2609" s="4" t="s">
        <v>1313</v>
      </c>
      <c r="C2609" s="3" t="s">
        <v>4011</v>
      </c>
      <c r="D2609" s="3">
        <v>12.67</v>
      </c>
      <c r="E2609" s="3">
        <v>-2.0099999999999998</v>
      </c>
      <c r="F2609" s="3">
        <v>-565.86</v>
      </c>
    </row>
    <row r="2610" spans="1:6" x14ac:dyDescent="0.2">
      <c r="A2610" s="3">
        <v>2609</v>
      </c>
      <c r="B2610" s="4" t="s">
        <v>2260</v>
      </c>
      <c r="C2610" s="3" t="s">
        <v>4162</v>
      </c>
      <c r="D2610" s="3">
        <v>8.0500000000000007</v>
      </c>
      <c r="E2610" s="3">
        <v>-4.17</v>
      </c>
      <c r="F2610" s="3">
        <v>-568.08000000000004</v>
      </c>
    </row>
    <row r="2611" spans="1:6" x14ac:dyDescent="0.2">
      <c r="A2611" s="3">
        <v>2610</v>
      </c>
      <c r="B2611" s="4" t="s">
        <v>1919</v>
      </c>
      <c r="C2611" s="3" t="s">
        <v>4701</v>
      </c>
      <c r="D2611" s="3">
        <v>2.86</v>
      </c>
      <c r="E2611" s="3">
        <v>-2.0499999999999998</v>
      </c>
      <c r="F2611" s="3">
        <v>-568.39</v>
      </c>
    </row>
    <row r="2612" spans="1:6" x14ac:dyDescent="0.2">
      <c r="A2612" s="3">
        <v>2611</v>
      </c>
      <c r="B2612" s="4" t="s">
        <v>4261</v>
      </c>
      <c r="C2612" s="3" t="s">
        <v>4262</v>
      </c>
      <c r="D2612" s="3">
        <v>2.04</v>
      </c>
      <c r="E2612" s="3">
        <v>-3.77</v>
      </c>
      <c r="F2612" s="3">
        <v>-568.47</v>
      </c>
    </row>
    <row r="2613" spans="1:6" x14ac:dyDescent="0.2">
      <c r="A2613" s="3">
        <v>2612</v>
      </c>
      <c r="B2613" s="4" t="s">
        <v>2056</v>
      </c>
      <c r="C2613" s="3" t="s">
        <v>7162</v>
      </c>
      <c r="D2613" s="3">
        <v>6.73</v>
      </c>
      <c r="E2613" s="3">
        <v>0.15</v>
      </c>
      <c r="F2613" s="3">
        <v>-568.86</v>
      </c>
    </row>
    <row r="2614" spans="1:6" x14ac:dyDescent="0.2">
      <c r="A2614" s="3">
        <v>2613</v>
      </c>
      <c r="B2614" s="4" t="s">
        <v>1111</v>
      </c>
      <c r="C2614" s="3" t="s">
        <v>6592</v>
      </c>
      <c r="D2614" s="3">
        <v>48.09</v>
      </c>
      <c r="E2614" s="3">
        <v>-4.7300000000000004</v>
      </c>
      <c r="F2614" s="3">
        <v>-570.84</v>
      </c>
    </row>
    <row r="2615" spans="1:6" x14ac:dyDescent="0.2">
      <c r="A2615" s="3">
        <v>2614</v>
      </c>
      <c r="B2615" s="4" t="s">
        <v>2619</v>
      </c>
      <c r="C2615" s="3" t="s">
        <v>4178</v>
      </c>
      <c r="D2615" s="3">
        <v>9.59</v>
      </c>
      <c r="E2615" s="3">
        <v>-1.34</v>
      </c>
      <c r="F2615" s="3">
        <v>-571.58000000000004</v>
      </c>
    </row>
    <row r="2616" spans="1:6" x14ac:dyDescent="0.2">
      <c r="A2616" s="3">
        <v>2615</v>
      </c>
      <c r="B2616" s="4" t="s">
        <v>368</v>
      </c>
      <c r="C2616" s="3" t="s">
        <v>5134</v>
      </c>
      <c r="D2616" s="3">
        <v>10.4</v>
      </c>
      <c r="E2616" s="3">
        <v>-3.97</v>
      </c>
      <c r="F2616" s="3">
        <v>-572.9</v>
      </c>
    </row>
    <row r="2617" spans="1:6" x14ac:dyDescent="0.2">
      <c r="A2617" s="3">
        <v>2616</v>
      </c>
      <c r="B2617" s="4" t="s">
        <v>2909</v>
      </c>
      <c r="C2617" s="3" t="s">
        <v>6670</v>
      </c>
      <c r="D2617" s="3">
        <v>7.17</v>
      </c>
      <c r="E2617" s="3">
        <v>-4.53</v>
      </c>
      <c r="F2617" s="3">
        <v>-573.33000000000004</v>
      </c>
    </row>
    <row r="2618" spans="1:6" x14ac:dyDescent="0.2">
      <c r="A2618" s="3">
        <v>2617</v>
      </c>
      <c r="B2618" s="4" t="s">
        <v>3399</v>
      </c>
      <c r="C2618" s="3" t="s">
        <v>5757</v>
      </c>
      <c r="D2618" s="3">
        <v>12.78</v>
      </c>
      <c r="E2618" s="3">
        <v>-3.98</v>
      </c>
      <c r="F2618" s="3">
        <v>-573.66</v>
      </c>
    </row>
    <row r="2619" spans="1:6" x14ac:dyDescent="0.2">
      <c r="A2619" s="3">
        <v>2618</v>
      </c>
      <c r="B2619" s="4" t="s">
        <v>567</v>
      </c>
      <c r="C2619" s="3" t="s">
        <v>4527</v>
      </c>
      <c r="D2619" s="3">
        <v>30.7</v>
      </c>
      <c r="E2619" s="3">
        <v>-2.54</v>
      </c>
      <c r="F2619" s="3">
        <v>-574.67999999999995</v>
      </c>
    </row>
    <row r="2620" spans="1:6" x14ac:dyDescent="0.2">
      <c r="A2620" s="3">
        <v>2619</v>
      </c>
      <c r="B2620" s="4" t="s">
        <v>1240</v>
      </c>
      <c r="C2620" s="3" t="s">
        <v>5636</v>
      </c>
      <c r="D2620" s="3">
        <v>3.53</v>
      </c>
      <c r="E2620" s="3">
        <v>-2.4900000000000002</v>
      </c>
      <c r="F2620" s="3">
        <v>-574.91</v>
      </c>
    </row>
    <row r="2621" spans="1:6" x14ac:dyDescent="0.2">
      <c r="A2621" s="3">
        <v>2620</v>
      </c>
      <c r="B2621" s="4" t="s">
        <v>1751</v>
      </c>
      <c r="C2621" s="3" t="s">
        <v>5148</v>
      </c>
      <c r="D2621" s="3">
        <v>14.78</v>
      </c>
      <c r="E2621" s="3">
        <v>-3.21</v>
      </c>
      <c r="F2621" s="3">
        <v>-575.95000000000005</v>
      </c>
    </row>
    <row r="2622" spans="1:6" x14ac:dyDescent="0.2">
      <c r="A2622" s="3">
        <v>2621</v>
      </c>
      <c r="B2622" s="4" t="s">
        <v>3125</v>
      </c>
      <c r="C2622" s="3" t="s">
        <v>7156</v>
      </c>
      <c r="D2622" s="3">
        <v>23.41</v>
      </c>
      <c r="E2622" s="3">
        <v>-2.86</v>
      </c>
      <c r="F2622" s="3">
        <v>-576.20000000000005</v>
      </c>
    </row>
    <row r="2623" spans="1:6" x14ac:dyDescent="0.2">
      <c r="A2623" s="3">
        <v>2622</v>
      </c>
      <c r="B2623" s="4" t="s">
        <v>112</v>
      </c>
      <c r="C2623" s="3" t="s">
        <v>4705</v>
      </c>
      <c r="D2623" s="3">
        <v>7.55</v>
      </c>
      <c r="E2623" s="3">
        <v>-5.62</v>
      </c>
      <c r="F2623" s="3">
        <v>-576.54999999999995</v>
      </c>
    </row>
    <row r="2624" spans="1:6" x14ac:dyDescent="0.2">
      <c r="A2624" s="3">
        <v>2623</v>
      </c>
      <c r="B2624" s="4" t="s">
        <v>1585</v>
      </c>
      <c r="C2624" s="3" t="s">
        <v>5888</v>
      </c>
      <c r="D2624" s="3">
        <v>11.39</v>
      </c>
      <c r="E2624" s="3">
        <v>-2.98</v>
      </c>
      <c r="F2624" s="3">
        <v>-577.53</v>
      </c>
    </row>
    <row r="2625" spans="1:6" x14ac:dyDescent="0.2">
      <c r="A2625" s="3">
        <v>2624</v>
      </c>
      <c r="B2625" s="4" t="s">
        <v>2143</v>
      </c>
      <c r="C2625" s="3" t="s">
        <v>4327</v>
      </c>
      <c r="D2625" s="3">
        <v>12.66</v>
      </c>
      <c r="E2625" s="3">
        <v>-4.8099999999999996</v>
      </c>
      <c r="F2625" s="3">
        <v>-580.35</v>
      </c>
    </row>
    <row r="2626" spans="1:6" x14ac:dyDescent="0.2">
      <c r="A2626" s="3">
        <v>2625</v>
      </c>
      <c r="B2626" s="4" t="s">
        <v>1285</v>
      </c>
      <c r="C2626" s="3" t="s">
        <v>7611</v>
      </c>
      <c r="D2626" s="3">
        <v>14.1</v>
      </c>
      <c r="E2626" s="3">
        <v>0.36</v>
      </c>
      <c r="F2626" s="3">
        <v>-580.74</v>
      </c>
    </row>
    <row r="2627" spans="1:6" x14ac:dyDescent="0.2">
      <c r="A2627" s="3">
        <v>2626</v>
      </c>
      <c r="B2627" s="4" t="s">
        <v>1395</v>
      </c>
      <c r="C2627" s="3" t="s">
        <v>4659</v>
      </c>
      <c r="D2627" s="3">
        <v>3.92</v>
      </c>
      <c r="E2627" s="3">
        <v>-3.45</v>
      </c>
      <c r="F2627" s="3">
        <v>-581.02</v>
      </c>
    </row>
    <row r="2628" spans="1:6" x14ac:dyDescent="0.2">
      <c r="A2628" s="3">
        <v>2627</v>
      </c>
      <c r="B2628" s="4" t="s">
        <v>1521</v>
      </c>
      <c r="C2628" s="3" t="s">
        <v>6972</v>
      </c>
      <c r="D2628" s="3">
        <v>55.06</v>
      </c>
      <c r="E2628" s="3">
        <v>-2.25</v>
      </c>
      <c r="F2628" s="3">
        <v>-581.12</v>
      </c>
    </row>
    <row r="2629" spans="1:6" x14ac:dyDescent="0.2">
      <c r="A2629" s="3">
        <v>2628</v>
      </c>
      <c r="B2629" s="4" t="s">
        <v>2021</v>
      </c>
      <c r="C2629" s="3" t="s">
        <v>6849</v>
      </c>
      <c r="D2629" s="3">
        <v>14.76</v>
      </c>
      <c r="E2629" s="3">
        <v>-3.59</v>
      </c>
      <c r="F2629" s="3">
        <v>-581.96</v>
      </c>
    </row>
    <row r="2630" spans="1:6" x14ac:dyDescent="0.2">
      <c r="A2630" s="3">
        <v>2629</v>
      </c>
      <c r="B2630" s="4" t="s">
        <v>6703</v>
      </c>
      <c r="C2630" s="3" t="s">
        <v>6704</v>
      </c>
      <c r="D2630" s="3">
        <v>9</v>
      </c>
      <c r="E2630" s="3">
        <v>2.04</v>
      </c>
      <c r="F2630" s="3">
        <v>-582.01</v>
      </c>
    </row>
    <row r="2631" spans="1:6" x14ac:dyDescent="0.2">
      <c r="A2631" s="3">
        <v>2630</v>
      </c>
      <c r="B2631" s="4" t="s">
        <v>767</v>
      </c>
      <c r="C2631" s="3" t="s">
        <v>6701</v>
      </c>
      <c r="D2631" s="3">
        <v>6.76</v>
      </c>
      <c r="E2631" s="3">
        <v>1.2</v>
      </c>
      <c r="F2631" s="3">
        <v>-582.09</v>
      </c>
    </row>
    <row r="2632" spans="1:6" x14ac:dyDescent="0.2">
      <c r="A2632" s="3">
        <v>2631</v>
      </c>
      <c r="B2632" s="4" t="s">
        <v>3262</v>
      </c>
      <c r="C2632" s="3" t="s">
        <v>7734</v>
      </c>
      <c r="D2632" s="3">
        <v>13.22</v>
      </c>
      <c r="E2632" s="3">
        <v>-1.05</v>
      </c>
      <c r="F2632" s="3">
        <v>-585.24</v>
      </c>
    </row>
    <row r="2633" spans="1:6" x14ac:dyDescent="0.2">
      <c r="A2633" s="3">
        <v>2632</v>
      </c>
      <c r="B2633" s="4" t="s">
        <v>733</v>
      </c>
      <c r="C2633" s="3" t="s">
        <v>7048</v>
      </c>
      <c r="D2633" s="3">
        <v>21.83</v>
      </c>
      <c r="E2633" s="3">
        <v>-3.71</v>
      </c>
      <c r="F2633" s="3">
        <v>-586.41999999999996</v>
      </c>
    </row>
    <row r="2634" spans="1:6" x14ac:dyDescent="0.2">
      <c r="A2634" s="3">
        <v>2633</v>
      </c>
      <c r="B2634" s="4" t="s">
        <v>1068</v>
      </c>
      <c r="C2634" s="3" t="s">
        <v>4871</v>
      </c>
      <c r="D2634" s="3">
        <v>8.02</v>
      </c>
      <c r="E2634" s="3">
        <v>-1.84</v>
      </c>
      <c r="F2634" s="3">
        <v>-586.69000000000005</v>
      </c>
    </row>
    <row r="2635" spans="1:6" x14ac:dyDescent="0.2">
      <c r="A2635" s="3">
        <v>2634</v>
      </c>
      <c r="B2635" s="4" t="s">
        <v>2144</v>
      </c>
      <c r="C2635" s="3" t="s">
        <v>6891</v>
      </c>
      <c r="D2635" s="3">
        <v>6.08</v>
      </c>
      <c r="E2635" s="3">
        <v>-3.34</v>
      </c>
      <c r="F2635" s="3">
        <v>-586.89</v>
      </c>
    </row>
    <row r="2636" spans="1:6" x14ac:dyDescent="0.2">
      <c r="A2636" s="3">
        <v>2635</v>
      </c>
      <c r="B2636" s="4" t="s">
        <v>2125</v>
      </c>
      <c r="C2636" s="3" t="s">
        <v>6186</v>
      </c>
      <c r="D2636" s="3">
        <v>3.93</v>
      </c>
      <c r="E2636" s="3">
        <v>-4.1500000000000004</v>
      </c>
      <c r="F2636" s="3">
        <v>-587.65</v>
      </c>
    </row>
    <row r="2637" spans="1:6" x14ac:dyDescent="0.2">
      <c r="A2637" s="3">
        <v>2636</v>
      </c>
      <c r="B2637" s="4" t="s">
        <v>1876</v>
      </c>
      <c r="C2637" s="3" t="s">
        <v>5826</v>
      </c>
      <c r="D2637" s="3">
        <v>3.63</v>
      </c>
      <c r="E2637" s="3">
        <v>-2.16</v>
      </c>
      <c r="F2637" s="3">
        <v>-591.15</v>
      </c>
    </row>
    <row r="2638" spans="1:6" x14ac:dyDescent="0.2">
      <c r="A2638" s="3">
        <v>2637</v>
      </c>
      <c r="B2638" s="4" t="s">
        <v>2037</v>
      </c>
      <c r="C2638" s="3" t="s">
        <v>6960</v>
      </c>
      <c r="D2638" s="3">
        <v>2.98</v>
      </c>
      <c r="E2638" s="3">
        <v>-0.67</v>
      </c>
      <c r="F2638" s="3">
        <v>-594.07000000000005</v>
      </c>
    </row>
    <row r="2639" spans="1:6" x14ac:dyDescent="0.2">
      <c r="A2639" s="3">
        <v>2638</v>
      </c>
      <c r="B2639" s="4" t="s">
        <v>3189</v>
      </c>
      <c r="C2639" s="3" t="s">
        <v>6726</v>
      </c>
      <c r="D2639" s="3">
        <v>13.3</v>
      </c>
      <c r="E2639" s="3">
        <v>-5</v>
      </c>
      <c r="F2639" s="3">
        <v>-595.19000000000005</v>
      </c>
    </row>
    <row r="2640" spans="1:6" x14ac:dyDescent="0.2">
      <c r="A2640" s="3">
        <v>2639</v>
      </c>
      <c r="B2640" s="4" t="s">
        <v>696</v>
      </c>
      <c r="C2640" s="3" t="s">
        <v>3481</v>
      </c>
      <c r="D2640" s="3">
        <v>9.76</v>
      </c>
      <c r="E2640" s="3">
        <v>-2.79</v>
      </c>
      <c r="F2640" s="3">
        <v>-597.54</v>
      </c>
    </row>
    <row r="2641" spans="1:6" x14ac:dyDescent="0.2">
      <c r="A2641" s="3">
        <v>2640</v>
      </c>
      <c r="B2641" s="4" t="s">
        <v>157</v>
      </c>
      <c r="C2641" s="3" t="s">
        <v>3997</v>
      </c>
      <c r="D2641" s="3">
        <v>17.260000000000002</v>
      </c>
      <c r="E2641" s="3">
        <v>-6.6</v>
      </c>
      <c r="F2641" s="3">
        <v>-599.35</v>
      </c>
    </row>
    <row r="2642" spans="1:6" x14ac:dyDescent="0.2">
      <c r="A2642" s="3">
        <v>2641</v>
      </c>
      <c r="B2642" s="4" t="s">
        <v>293</v>
      </c>
      <c r="C2642" s="3" t="s">
        <v>6850</v>
      </c>
      <c r="D2642" s="3">
        <v>6.52</v>
      </c>
      <c r="E2642" s="3">
        <v>-1.81</v>
      </c>
      <c r="F2642" s="3">
        <v>-600.69000000000005</v>
      </c>
    </row>
    <row r="2643" spans="1:6" x14ac:dyDescent="0.2">
      <c r="A2643" s="3">
        <v>2642</v>
      </c>
      <c r="B2643" s="4" t="s">
        <v>1829</v>
      </c>
      <c r="C2643" s="3" t="s">
        <v>6044</v>
      </c>
      <c r="D2643" s="3">
        <v>13.16</v>
      </c>
      <c r="E2643" s="3">
        <v>-3.94</v>
      </c>
      <c r="F2643" s="3">
        <v>-600.73</v>
      </c>
    </row>
    <row r="2644" spans="1:6" x14ac:dyDescent="0.2">
      <c r="A2644" s="3">
        <v>2643</v>
      </c>
      <c r="B2644" s="4" t="s">
        <v>2986</v>
      </c>
      <c r="C2644" s="3" t="s">
        <v>6431</v>
      </c>
      <c r="D2644" s="3">
        <v>49.48</v>
      </c>
      <c r="E2644" s="3">
        <v>-3.64</v>
      </c>
      <c r="F2644" s="3">
        <v>-600.94000000000005</v>
      </c>
    </row>
    <row r="2645" spans="1:6" x14ac:dyDescent="0.2">
      <c r="A2645" s="3">
        <v>2644</v>
      </c>
      <c r="B2645" s="4" t="s">
        <v>675</v>
      </c>
      <c r="C2645" s="3" t="s">
        <v>6940</v>
      </c>
      <c r="D2645" s="3">
        <v>18.170000000000002</v>
      </c>
      <c r="E2645" s="3">
        <v>-4.07</v>
      </c>
      <c r="F2645" s="3">
        <v>-602.59</v>
      </c>
    </row>
    <row r="2646" spans="1:6" x14ac:dyDescent="0.2">
      <c r="A2646" s="3">
        <v>2645</v>
      </c>
      <c r="B2646" s="4" t="s">
        <v>105</v>
      </c>
      <c r="C2646" s="3" t="s">
        <v>6835</v>
      </c>
      <c r="D2646" s="3">
        <v>11.88</v>
      </c>
      <c r="E2646" s="3">
        <v>-3.88</v>
      </c>
      <c r="F2646" s="3">
        <v>-603.16</v>
      </c>
    </row>
    <row r="2647" spans="1:6" x14ac:dyDescent="0.2">
      <c r="A2647" s="3">
        <v>2646</v>
      </c>
      <c r="B2647" s="4" t="s">
        <v>1231</v>
      </c>
      <c r="C2647" s="3" t="s">
        <v>4526</v>
      </c>
      <c r="D2647" s="3">
        <v>19.66</v>
      </c>
      <c r="E2647" s="3">
        <v>-3.96</v>
      </c>
      <c r="F2647" s="3">
        <v>-603.66</v>
      </c>
    </row>
    <row r="2648" spans="1:6" x14ac:dyDescent="0.2">
      <c r="A2648" s="3">
        <v>2647</v>
      </c>
      <c r="B2648" s="4" t="s">
        <v>3025</v>
      </c>
      <c r="C2648" s="3" t="s">
        <v>3984</v>
      </c>
      <c r="D2648" s="3">
        <v>2.83</v>
      </c>
      <c r="E2648" s="3">
        <v>-2.75</v>
      </c>
      <c r="F2648" s="3">
        <v>-604.86</v>
      </c>
    </row>
    <row r="2649" spans="1:6" x14ac:dyDescent="0.2">
      <c r="A2649" s="3">
        <v>2648</v>
      </c>
      <c r="B2649" s="4" t="s">
        <v>2541</v>
      </c>
      <c r="C2649" s="3" t="s">
        <v>5400</v>
      </c>
      <c r="D2649" s="3">
        <v>9.19</v>
      </c>
      <c r="E2649" s="3">
        <v>-7.27</v>
      </c>
      <c r="F2649" s="3">
        <v>-605.25</v>
      </c>
    </row>
    <row r="2650" spans="1:6" x14ac:dyDescent="0.2">
      <c r="A2650" s="3">
        <v>2649</v>
      </c>
      <c r="B2650" s="4" t="s">
        <v>165</v>
      </c>
      <c r="C2650" s="3" t="s">
        <v>4281</v>
      </c>
      <c r="D2650" s="3">
        <v>18.07</v>
      </c>
      <c r="E2650" s="3">
        <v>-0.39</v>
      </c>
      <c r="F2650" s="3">
        <v>-606.59</v>
      </c>
    </row>
    <row r="2651" spans="1:6" x14ac:dyDescent="0.2">
      <c r="A2651" s="3">
        <v>2650</v>
      </c>
      <c r="B2651" s="4" t="s">
        <v>3135</v>
      </c>
      <c r="C2651" s="3" t="s">
        <v>4417</v>
      </c>
      <c r="D2651" s="3">
        <v>5.78</v>
      </c>
      <c r="E2651" s="3">
        <v>-4.3</v>
      </c>
      <c r="F2651" s="3">
        <v>-606.75</v>
      </c>
    </row>
    <row r="2652" spans="1:6" x14ac:dyDescent="0.2">
      <c r="A2652" s="3">
        <v>2651</v>
      </c>
      <c r="B2652" s="4" t="s">
        <v>3198</v>
      </c>
      <c r="C2652" s="3" t="s">
        <v>3491</v>
      </c>
      <c r="D2652" s="3">
        <v>16.93</v>
      </c>
      <c r="E2652" s="3">
        <v>-4.51</v>
      </c>
      <c r="F2652" s="3">
        <v>-608.16999999999996</v>
      </c>
    </row>
    <row r="2653" spans="1:6" x14ac:dyDescent="0.2">
      <c r="A2653" s="3">
        <v>2652</v>
      </c>
      <c r="B2653" s="4" t="s">
        <v>1402</v>
      </c>
      <c r="C2653" s="3" t="s">
        <v>4594</v>
      </c>
      <c r="D2653" s="3">
        <v>25.9</v>
      </c>
      <c r="E2653" s="3">
        <v>-1.78</v>
      </c>
      <c r="F2653" s="3">
        <v>-608.65</v>
      </c>
    </row>
    <row r="2654" spans="1:6" x14ac:dyDescent="0.2">
      <c r="A2654" s="3">
        <v>2653</v>
      </c>
      <c r="B2654" s="4" t="s">
        <v>542</v>
      </c>
      <c r="C2654" s="3" t="s">
        <v>7141</v>
      </c>
      <c r="D2654" s="3">
        <v>1.98</v>
      </c>
      <c r="E2654" s="3">
        <v>-1.98</v>
      </c>
      <c r="F2654" s="3">
        <v>-610.51</v>
      </c>
    </row>
    <row r="2655" spans="1:6" x14ac:dyDescent="0.2">
      <c r="A2655" s="3">
        <v>2654</v>
      </c>
      <c r="B2655" s="4" t="s">
        <v>132</v>
      </c>
      <c r="C2655" s="3" t="s">
        <v>6851</v>
      </c>
      <c r="D2655" s="3">
        <v>27.2</v>
      </c>
      <c r="E2655" s="3">
        <v>-4.63</v>
      </c>
      <c r="F2655" s="3">
        <v>-611.21</v>
      </c>
    </row>
    <row r="2656" spans="1:6" x14ac:dyDescent="0.2">
      <c r="A2656" s="3">
        <v>2655</v>
      </c>
      <c r="B2656" s="4" t="s">
        <v>1312</v>
      </c>
      <c r="C2656" s="3" t="s">
        <v>6229</v>
      </c>
      <c r="D2656" s="3">
        <v>9.23</v>
      </c>
      <c r="E2656" s="3">
        <v>-2.74</v>
      </c>
      <c r="F2656" s="3">
        <v>-611.41</v>
      </c>
    </row>
    <row r="2657" spans="1:6" x14ac:dyDescent="0.2">
      <c r="A2657" s="3">
        <v>2656</v>
      </c>
      <c r="B2657" s="4" t="s">
        <v>442</v>
      </c>
      <c r="C2657" s="3" t="s">
        <v>4217</v>
      </c>
      <c r="D2657" s="3">
        <v>13.02</v>
      </c>
      <c r="E2657" s="3">
        <v>-6.6</v>
      </c>
      <c r="F2657" s="3">
        <v>-612.9</v>
      </c>
    </row>
    <row r="2658" spans="1:6" x14ac:dyDescent="0.2">
      <c r="A2658" s="3">
        <v>2657</v>
      </c>
      <c r="B2658" s="4" t="s">
        <v>1120</v>
      </c>
      <c r="C2658" s="3" t="s">
        <v>6153</v>
      </c>
      <c r="D2658" s="3">
        <v>88.9</v>
      </c>
      <c r="E2658" s="3">
        <v>1.41</v>
      </c>
      <c r="F2658" s="3">
        <v>-613.59</v>
      </c>
    </row>
    <row r="2659" spans="1:6" x14ac:dyDescent="0.2">
      <c r="A2659" s="3">
        <v>2658</v>
      </c>
      <c r="B2659" s="4" t="s">
        <v>1875</v>
      </c>
      <c r="C2659" s="3" t="s">
        <v>4260</v>
      </c>
      <c r="D2659" s="3">
        <v>3.37</v>
      </c>
      <c r="E2659" s="3">
        <v>-0.3</v>
      </c>
      <c r="F2659" s="3">
        <v>-614.78</v>
      </c>
    </row>
    <row r="2660" spans="1:6" x14ac:dyDescent="0.2">
      <c r="A2660" s="3">
        <v>2659</v>
      </c>
      <c r="B2660" s="4" t="s">
        <v>681</v>
      </c>
      <c r="C2660" s="3" t="s">
        <v>4671</v>
      </c>
      <c r="D2660" s="3">
        <v>26.9</v>
      </c>
      <c r="E2660" s="3">
        <v>-4.54</v>
      </c>
      <c r="F2660" s="3">
        <v>-615.04999999999995</v>
      </c>
    </row>
    <row r="2661" spans="1:6" x14ac:dyDescent="0.2">
      <c r="A2661" s="3">
        <v>2660</v>
      </c>
      <c r="B2661" s="4" t="s">
        <v>6852</v>
      </c>
      <c r="C2661" s="3" t="s">
        <v>6853</v>
      </c>
      <c r="D2661" s="3">
        <v>2.48</v>
      </c>
      <c r="E2661" s="3">
        <v>0</v>
      </c>
      <c r="F2661" s="3">
        <v>-615.65</v>
      </c>
    </row>
    <row r="2662" spans="1:6" x14ac:dyDescent="0.2">
      <c r="A2662" s="3">
        <v>2661</v>
      </c>
      <c r="B2662" s="4" t="s">
        <v>55</v>
      </c>
      <c r="C2662" s="3" t="s">
        <v>6586</v>
      </c>
      <c r="D2662" s="3">
        <v>6.58</v>
      </c>
      <c r="E2662" s="3">
        <v>-3.52</v>
      </c>
      <c r="F2662" s="3">
        <v>-615.71</v>
      </c>
    </row>
    <row r="2663" spans="1:6" x14ac:dyDescent="0.2">
      <c r="A2663" s="3">
        <v>2662</v>
      </c>
      <c r="B2663" s="4" t="s">
        <v>1935</v>
      </c>
      <c r="C2663" s="3" t="s">
        <v>6715</v>
      </c>
      <c r="D2663" s="3">
        <v>12.54</v>
      </c>
      <c r="E2663" s="3">
        <v>-1.1000000000000001</v>
      </c>
      <c r="F2663" s="3">
        <v>-618.58000000000004</v>
      </c>
    </row>
    <row r="2664" spans="1:6" x14ac:dyDescent="0.2">
      <c r="A2664" s="3">
        <v>2663</v>
      </c>
      <c r="B2664" s="4" t="s">
        <v>2481</v>
      </c>
      <c r="C2664" s="3" t="s">
        <v>6686</v>
      </c>
      <c r="D2664" s="3">
        <v>10.66</v>
      </c>
      <c r="E2664" s="3">
        <v>-2.91</v>
      </c>
      <c r="F2664" s="3">
        <v>-618.63</v>
      </c>
    </row>
    <row r="2665" spans="1:6" x14ac:dyDescent="0.2">
      <c r="A2665" s="3">
        <v>2664</v>
      </c>
      <c r="B2665" s="4" t="s">
        <v>2132</v>
      </c>
      <c r="C2665" s="3" t="s">
        <v>5586</v>
      </c>
      <c r="D2665" s="3">
        <v>11.27</v>
      </c>
      <c r="E2665" s="3">
        <v>-4.41</v>
      </c>
      <c r="F2665" s="3">
        <v>-619.55999999999995</v>
      </c>
    </row>
    <row r="2666" spans="1:6" x14ac:dyDescent="0.2">
      <c r="A2666" s="3">
        <v>2665</v>
      </c>
      <c r="B2666" s="4" t="s">
        <v>3213</v>
      </c>
      <c r="C2666" s="3" t="s">
        <v>6341</v>
      </c>
      <c r="D2666" s="3">
        <v>6.15</v>
      </c>
      <c r="E2666" s="3">
        <v>-3.3</v>
      </c>
      <c r="F2666" s="3">
        <v>-620.85</v>
      </c>
    </row>
    <row r="2667" spans="1:6" x14ac:dyDescent="0.2">
      <c r="A2667" s="3">
        <v>2666</v>
      </c>
      <c r="B2667" s="4" t="s">
        <v>1786</v>
      </c>
      <c r="C2667" s="3" t="s">
        <v>6785</v>
      </c>
      <c r="D2667" s="3">
        <v>3.74</v>
      </c>
      <c r="E2667" s="3">
        <v>-3.86</v>
      </c>
      <c r="F2667" s="3">
        <v>-623.54999999999995</v>
      </c>
    </row>
    <row r="2668" spans="1:6" x14ac:dyDescent="0.2">
      <c r="A2668" s="3">
        <v>2667</v>
      </c>
      <c r="B2668" s="4" t="s">
        <v>1927</v>
      </c>
      <c r="C2668" s="3" t="s">
        <v>4713</v>
      </c>
      <c r="D2668" s="3">
        <v>15.96</v>
      </c>
      <c r="E2668" s="3">
        <v>-7.53</v>
      </c>
      <c r="F2668" s="3">
        <v>-623.82000000000005</v>
      </c>
    </row>
    <row r="2669" spans="1:6" x14ac:dyDescent="0.2">
      <c r="A2669" s="3">
        <v>2668</v>
      </c>
      <c r="B2669" s="4" t="s">
        <v>720</v>
      </c>
      <c r="C2669" s="3" t="s">
        <v>3933</v>
      </c>
      <c r="D2669" s="3">
        <v>7.01</v>
      </c>
      <c r="E2669" s="3">
        <v>-0.56999999999999995</v>
      </c>
      <c r="F2669" s="3">
        <v>-624.24</v>
      </c>
    </row>
    <row r="2670" spans="1:6" x14ac:dyDescent="0.2">
      <c r="A2670" s="3">
        <v>2669</v>
      </c>
      <c r="B2670" s="4" t="s">
        <v>2837</v>
      </c>
      <c r="C2670" s="3" t="s">
        <v>6550</v>
      </c>
      <c r="D2670" s="3">
        <v>4.99</v>
      </c>
      <c r="E2670" s="3">
        <v>-0.99</v>
      </c>
      <c r="F2670" s="3">
        <v>-625.79</v>
      </c>
    </row>
    <row r="2671" spans="1:6" x14ac:dyDescent="0.2">
      <c r="A2671" s="3">
        <v>2670</v>
      </c>
      <c r="B2671" s="4" t="s">
        <v>52</v>
      </c>
      <c r="C2671" s="3" t="s">
        <v>6193</v>
      </c>
      <c r="D2671" s="3">
        <v>3.25</v>
      </c>
      <c r="E2671" s="3">
        <v>2.52</v>
      </c>
      <c r="F2671" s="3">
        <v>-626.41</v>
      </c>
    </row>
    <row r="2672" spans="1:6" x14ac:dyDescent="0.2">
      <c r="A2672" s="3">
        <v>2671</v>
      </c>
      <c r="B2672" s="4" t="s">
        <v>1800</v>
      </c>
      <c r="C2672" s="3" t="s">
        <v>6346</v>
      </c>
      <c r="D2672" s="3">
        <v>10.29</v>
      </c>
      <c r="E2672" s="3">
        <v>-2.37</v>
      </c>
      <c r="F2672" s="3">
        <v>-626.69000000000005</v>
      </c>
    </row>
    <row r="2673" spans="1:6" x14ac:dyDescent="0.2">
      <c r="A2673" s="3">
        <v>2672</v>
      </c>
      <c r="B2673" s="4" t="s">
        <v>1297</v>
      </c>
      <c r="C2673" s="3" t="s">
        <v>7270</v>
      </c>
      <c r="D2673" s="3">
        <v>23.65</v>
      </c>
      <c r="E2673" s="3">
        <v>-1.87</v>
      </c>
      <c r="F2673" s="3">
        <v>-627.66999999999996</v>
      </c>
    </row>
    <row r="2674" spans="1:6" x14ac:dyDescent="0.2">
      <c r="A2674" s="3">
        <v>2673</v>
      </c>
      <c r="B2674" s="4" t="s">
        <v>4127</v>
      </c>
      <c r="C2674" s="3" t="s">
        <v>4128</v>
      </c>
      <c r="D2674" s="3">
        <v>35.659999999999997</v>
      </c>
      <c r="E2674" s="3">
        <v>-5.51</v>
      </c>
      <c r="F2674" s="3">
        <v>-628.05999999999995</v>
      </c>
    </row>
    <row r="2675" spans="1:6" x14ac:dyDescent="0.2">
      <c r="A2675" s="3">
        <v>2674</v>
      </c>
      <c r="B2675" s="4" t="s">
        <v>1385</v>
      </c>
      <c r="C2675" s="3" t="s">
        <v>6585</v>
      </c>
      <c r="D2675" s="3">
        <v>9.82</v>
      </c>
      <c r="E2675" s="3">
        <v>-0.81</v>
      </c>
      <c r="F2675" s="3">
        <v>-628.42999999999995</v>
      </c>
    </row>
    <row r="2676" spans="1:6" x14ac:dyDescent="0.2">
      <c r="A2676" s="3">
        <v>2675</v>
      </c>
      <c r="B2676" s="4" t="s">
        <v>1487</v>
      </c>
      <c r="C2676" s="3" t="s">
        <v>7661</v>
      </c>
      <c r="D2676" s="3">
        <v>8.9</v>
      </c>
      <c r="E2676" s="3">
        <v>-3.16</v>
      </c>
      <c r="F2676" s="3">
        <v>-630.53</v>
      </c>
    </row>
    <row r="2677" spans="1:6" x14ac:dyDescent="0.2">
      <c r="A2677" s="3">
        <v>2676</v>
      </c>
      <c r="B2677" s="4" t="s">
        <v>1878</v>
      </c>
      <c r="C2677" s="3" t="s">
        <v>4082</v>
      </c>
      <c r="D2677" s="3">
        <v>15.38</v>
      </c>
      <c r="E2677" s="3">
        <v>-3.15</v>
      </c>
      <c r="F2677" s="3">
        <v>-631.79</v>
      </c>
    </row>
    <row r="2678" spans="1:6" x14ac:dyDescent="0.2">
      <c r="A2678" s="3">
        <v>2677</v>
      </c>
      <c r="B2678" s="4" t="s">
        <v>196</v>
      </c>
      <c r="C2678" s="3" t="s">
        <v>5054</v>
      </c>
      <c r="D2678" s="3">
        <v>18.89</v>
      </c>
      <c r="E2678" s="3">
        <v>-5.79</v>
      </c>
      <c r="F2678" s="3">
        <v>-631.89</v>
      </c>
    </row>
    <row r="2679" spans="1:6" x14ac:dyDescent="0.2">
      <c r="A2679" s="3">
        <v>2678</v>
      </c>
      <c r="B2679" s="4" t="s">
        <v>1859</v>
      </c>
      <c r="C2679" s="3" t="s">
        <v>6094</v>
      </c>
      <c r="D2679" s="3">
        <v>6.21</v>
      </c>
      <c r="E2679" s="3">
        <v>-4.17</v>
      </c>
      <c r="F2679" s="3">
        <v>-633.9</v>
      </c>
    </row>
    <row r="2680" spans="1:6" x14ac:dyDescent="0.2">
      <c r="A2680" s="3">
        <v>2679</v>
      </c>
      <c r="B2680" s="4" t="s">
        <v>2395</v>
      </c>
      <c r="C2680" s="3" t="s">
        <v>5965</v>
      </c>
      <c r="D2680" s="3">
        <v>19.68</v>
      </c>
      <c r="E2680" s="3">
        <v>-5.79</v>
      </c>
      <c r="F2680" s="3">
        <v>-634.20000000000005</v>
      </c>
    </row>
    <row r="2681" spans="1:6" x14ac:dyDescent="0.2">
      <c r="A2681" s="3">
        <v>2680</v>
      </c>
      <c r="B2681" s="4" t="s">
        <v>1235</v>
      </c>
      <c r="C2681" s="3" t="s">
        <v>6091</v>
      </c>
      <c r="D2681" s="3">
        <v>6.42</v>
      </c>
      <c r="E2681" s="3">
        <v>-3.6</v>
      </c>
      <c r="F2681" s="3">
        <v>-634.47</v>
      </c>
    </row>
    <row r="2682" spans="1:6" x14ac:dyDescent="0.2">
      <c r="A2682" s="3">
        <v>2681</v>
      </c>
      <c r="B2682" s="4" t="s">
        <v>1911</v>
      </c>
      <c r="C2682" s="3" t="s">
        <v>4624</v>
      </c>
      <c r="D2682" s="3">
        <v>6.53</v>
      </c>
      <c r="E2682" s="3">
        <v>-4.67</v>
      </c>
      <c r="F2682" s="3">
        <v>-637.11</v>
      </c>
    </row>
    <row r="2683" spans="1:6" x14ac:dyDescent="0.2">
      <c r="A2683" s="3">
        <v>2682</v>
      </c>
      <c r="B2683" s="4" t="s">
        <v>345</v>
      </c>
      <c r="C2683" s="3" t="s">
        <v>5535</v>
      </c>
      <c r="D2683" s="3">
        <v>13.05</v>
      </c>
      <c r="E2683" s="3">
        <v>-5.09</v>
      </c>
      <c r="F2683" s="3">
        <v>-639.16999999999996</v>
      </c>
    </row>
    <row r="2684" spans="1:6" x14ac:dyDescent="0.2">
      <c r="A2684" s="3">
        <v>2683</v>
      </c>
      <c r="B2684" s="4" t="s">
        <v>3066</v>
      </c>
      <c r="C2684" s="3" t="s">
        <v>5844</v>
      </c>
      <c r="D2684" s="3">
        <v>4.95</v>
      </c>
      <c r="E2684" s="3">
        <v>-4.07</v>
      </c>
      <c r="F2684" s="3">
        <v>-639.6</v>
      </c>
    </row>
    <row r="2685" spans="1:6" x14ac:dyDescent="0.2">
      <c r="A2685" s="3">
        <v>2684</v>
      </c>
      <c r="B2685" s="4" t="s">
        <v>2994</v>
      </c>
      <c r="C2685" s="3" t="s">
        <v>7092</v>
      </c>
      <c r="D2685" s="3">
        <v>4.6399999999999997</v>
      </c>
      <c r="E2685" s="3">
        <v>-4.72</v>
      </c>
      <c r="F2685" s="3">
        <v>-640.67999999999995</v>
      </c>
    </row>
    <row r="2686" spans="1:6" x14ac:dyDescent="0.2">
      <c r="A2686" s="3">
        <v>2685</v>
      </c>
      <c r="B2686" s="4" t="s">
        <v>2074</v>
      </c>
      <c r="C2686" s="3" t="s">
        <v>6432</v>
      </c>
      <c r="D2686" s="3">
        <v>3.92</v>
      </c>
      <c r="E2686" s="3">
        <v>-2.4900000000000002</v>
      </c>
      <c r="F2686" s="3">
        <v>-641.73</v>
      </c>
    </row>
    <row r="2687" spans="1:6" x14ac:dyDescent="0.2">
      <c r="A2687" s="3">
        <v>2686</v>
      </c>
      <c r="B2687" s="4" t="s">
        <v>2610</v>
      </c>
      <c r="C2687" s="3" t="s">
        <v>6556</v>
      </c>
      <c r="D2687" s="3">
        <v>7.82</v>
      </c>
      <c r="E2687" s="3">
        <v>-3.34</v>
      </c>
      <c r="F2687" s="3">
        <v>-643.41</v>
      </c>
    </row>
    <row r="2688" spans="1:6" x14ac:dyDescent="0.2">
      <c r="A2688" s="3">
        <v>2687</v>
      </c>
      <c r="B2688" s="4" t="s">
        <v>2749</v>
      </c>
      <c r="C2688" s="3" t="s">
        <v>7256</v>
      </c>
      <c r="D2688" s="3">
        <v>4.0999999999999996</v>
      </c>
      <c r="E2688" s="3">
        <v>-2.15</v>
      </c>
      <c r="F2688" s="3">
        <v>-643.76</v>
      </c>
    </row>
    <row r="2689" spans="1:6" x14ac:dyDescent="0.2">
      <c r="A2689" s="3">
        <v>2688</v>
      </c>
      <c r="B2689" s="4" t="s">
        <v>2407</v>
      </c>
      <c r="C2689" s="3" t="s">
        <v>7053</v>
      </c>
      <c r="D2689" s="3">
        <v>8.99</v>
      </c>
      <c r="E2689" s="3">
        <v>-3.12</v>
      </c>
      <c r="F2689" s="3">
        <v>-643.88</v>
      </c>
    </row>
    <row r="2690" spans="1:6" x14ac:dyDescent="0.2">
      <c r="A2690" s="3">
        <v>2689</v>
      </c>
      <c r="B2690" s="4" t="s">
        <v>1347</v>
      </c>
      <c r="C2690" s="3" t="s">
        <v>5895</v>
      </c>
      <c r="D2690" s="3">
        <v>4.95</v>
      </c>
      <c r="E2690" s="3">
        <v>-3.13</v>
      </c>
      <c r="F2690" s="3">
        <v>-646.69000000000005</v>
      </c>
    </row>
    <row r="2691" spans="1:6" x14ac:dyDescent="0.2">
      <c r="A2691" s="3">
        <v>2690</v>
      </c>
      <c r="B2691" s="4" t="s">
        <v>175</v>
      </c>
      <c r="C2691" s="3" t="s">
        <v>6552</v>
      </c>
      <c r="D2691" s="3">
        <v>31.74</v>
      </c>
      <c r="E2691" s="3">
        <v>-2.67</v>
      </c>
      <c r="F2691" s="3">
        <v>-646.91</v>
      </c>
    </row>
    <row r="2692" spans="1:6" x14ac:dyDescent="0.2">
      <c r="A2692" s="3">
        <v>2691</v>
      </c>
      <c r="B2692" s="4" t="s">
        <v>595</v>
      </c>
      <c r="C2692" s="3" t="s">
        <v>5374</v>
      </c>
      <c r="D2692" s="3">
        <v>16.420000000000002</v>
      </c>
      <c r="E2692" s="3">
        <v>4.0599999999999996</v>
      </c>
      <c r="F2692" s="3">
        <v>-647.1</v>
      </c>
    </row>
    <row r="2693" spans="1:6" x14ac:dyDescent="0.2">
      <c r="A2693" s="3">
        <v>2692</v>
      </c>
      <c r="B2693" s="4" t="s">
        <v>3</v>
      </c>
      <c r="C2693" s="3" t="s">
        <v>3541</v>
      </c>
      <c r="D2693" s="3">
        <v>4.01</v>
      </c>
      <c r="E2693" s="3">
        <v>-1.72</v>
      </c>
      <c r="F2693" s="3">
        <v>-647.11</v>
      </c>
    </row>
    <row r="2694" spans="1:6" x14ac:dyDescent="0.2">
      <c r="A2694" s="3">
        <v>2693</v>
      </c>
      <c r="B2694" s="4" t="s">
        <v>3310</v>
      </c>
      <c r="C2694" s="3" t="s">
        <v>4058</v>
      </c>
      <c r="D2694" s="3">
        <v>8.06</v>
      </c>
      <c r="E2694" s="3">
        <v>-2.54</v>
      </c>
      <c r="F2694" s="3">
        <v>-649.07000000000005</v>
      </c>
    </row>
    <row r="2695" spans="1:6" x14ac:dyDescent="0.2">
      <c r="A2695" s="3">
        <v>2694</v>
      </c>
      <c r="B2695" s="4" t="s">
        <v>1508</v>
      </c>
      <c r="C2695" s="3" t="s">
        <v>6002</v>
      </c>
      <c r="D2695" s="3">
        <v>3.72</v>
      </c>
      <c r="E2695" s="3">
        <v>-1.59</v>
      </c>
      <c r="F2695" s="3">
        <v>-649.14</v>
      </c>
    </row>
    <row r="2696" spans="1:6" x14ac:dyDescent="0.2">
      <c r="A2696" s="3">
        <v>2695</v>
      </c>
      <c r="B2696" s="4" t="s">
        <v>933</v>
      </c>
      <c r="C2696" s="3" t="s">
        <v>6490</v>
      </c>
      <c r="D2696" s="3">
        <v>4.38</v>
      </c>
      <c r="E2696" s="3">
        <v>-2.88</v>
      </c>
      <c r="F2696" s="3">
        <v>-649.15</v>
      </c>
    </row>
    <row r="2697" spans="1:6" x14ac:dyDescent="0.2">
      <c r="A2697" s="3">
        <v>2696</v>
      </c>
      <c r="B2697" s="4" t="s">
        <v>1253</v>
      </c>
      <c r="C2697" s="3" t="s">
        <v>6560</v>
      </c>
      <c r="D2697" s="3">
        <v>4.01</v>
      </c>
      <c r="E2697" s="3">
        <v>-0.74</v>
      </c>
      <c r="F2697" s="3">
        <v>-649.16</v>
      </c>
    </row>
    <row r="2698" spans="1:6" x14ac:dyDescent="0.2">
      <c r="A2698" s="3">
        <v>2697</v>
      </c>
      <c r="B2698" s="4" t="s">
        <v>792</v>
      </c>
      <c r="C2698" s="3" t="s">
        <v>4140</v>
      </c>
      <c r="D2698" s="3">
        <v>9.2899999999999991</v>
      </c>
      <c r="E2698" s="3">
        <v>-1.48</v>
      </c>
      <c r="F2698" s="3">
        <v>-649.48</v>
      </c>
    </row>
    <row r="2699" spans="1:6" x14ac:dyDescent="0.2">
      <c r="A2699" s="3">
        <v>2698</v>
      </c>
      <c r="B2699" s="4" t="s">
        <v>2344</v>
      </c>
      <c r="C2699" s="3" t="s">
        <v>6422</v>
      </c>
      <c r="D2699" s="3">
        <v>3.75</v>
      </c>
      <c r="E2699" s="3">
        <v>-2.6</v>
      </c>
      <c r="F2699" s="3">
        <v>-653.23</v>
      </c>
    </row>
    <row r="2700" spans="1:6" x14ac:dyDescent="0.2">
      <c r="A2700" s="3">
        <v>2699</v>
      </c>
      <c r="B2700" s="4" t="s">
        <v>365</v>
      </c>
      <c r="C2700" s="3" t="s">
        <v>5456</v>
      </c>
      <c r="D2700" s="3">
        <v>12.54</v>
      </c>
      <c r="E2700" s="3">
        <v>-5.86</v>
      </c>
      <c r="F2700" s="3">
        <v>-654.19000000000005</v>
      </c>
    </row>
    <row r="2701" spans="1:6" x14ac:dyDescent="0.2">
      <c r="A2701" s="3">
        <v>2700</v>
      </c>
      <c r="B2701" s="4" t="s">
        <v>211</v>
      </c>
      <c r="C2701" s="3" t="s">
        <v>6678</v>
      </c>
      <c r="D2701" s="3">
        <v>46.53</v>
      </c>
      <c r="E2701" s="3">
        <v>-2.27</v>
      </c>
      <c r="F2701" s="3">
        <v>-654.41999999999996</v>
      </c>
    </row>
    <row r="2702" spans="1:6" x14ac:dyDescent="0.2">
      <c r="A2702" s="3">
        <v>2701</v>
      </c>
      <c r="B2702" s="4" t="s">
        <v>6964</v>
      </c>
      <c r="C2702" s="3" t="s">
        <v>6965</v>
      </c>
      <c r="D2702" s="3">
        <v>6.17</v>
      </c>
      <c r="E2702" s="3">
        <v>0.16</v>
      </c>
      <c r="F2702" s="3">
        <v>-656.75</v>
      </c>
    </row>
    <row r="2703" spans="1:6" x14ac:dyDescent="0.2">
      <c r="A2703" s="3">
        <v>2702</v>
      </c>
      <c r="B2703" s="4" t="s">
        <v>2512</v>
      </c>
      <c r="C2703" s="3" t="s">
        <v>6589</v>
      </c>
      <c r="D2703" s="3">
        <v>2.77</v>
      </c>
      <c r="E2703" s="3">
        <v>-2.12</v>
      </c>
      <c r="F2703" s="3">
        <v>-659.12</v>
      </c>
    </row>
    <row r="2704" spans="1:6" x14ac:dyDescent="0.2">
      <c r="A2704" s="3">
        <v>2703</v>
      </c>
      <c r="B2704" s="4" t="s">
        <v>323</v>
      </c>
      <c r="C2704" s="3" t="s">
        <v>3442</v>
      </c>
      <c r="D2704" s="3">
        <v>11.55</v>
      </c>
      <c r="E2704" s="3">
        <v>-1.03</v>
      </c>
      <c r="F2704" s="3">
        <v>-659.51</v>
      </c>
    </row>
    <row r="2705" spans="1:6" x14ac:dyDescent="0.2">
      <c r="A2705" s="3">
        <v>2704</v>
      </c>
      <c r="B2705" s="4" t="s">
        <v>548</v>
      </c>
      <c r="C2705" s="3" t="s">
        <v>7030</v>
      </c>
      <c r="D2705" s="3">
        <v>7.78</v>
      </c>
      <c r="E2705" s="3">
        <v>-3.71</v>
      </c>
      <c r="F2705" s="3">
        <v>-660.17</v>
      </c>
    </row>
    <row r="2706" spans="1:6" x14ac:dyDescent="0.2">
      <c r="A2706" s="3">
        <v>2705</v>
      </c>
      <c r="B2706" s="4" t="s">
        <v>1025</v>
      </c>
      <c r="C2706" s="3" t="s">
        <v>7023</v>
      </c>
      <c r="D2706" s="3">
        <v>17.829999999999998</v>
      </c>
      <c r="E2706" s="3">
        <v>-2.73</v>
      </c>
      <c r="F2706" s="3">
        <v>-661.06</v>
      </c>
    </row>
    <row r="2707" spans="1:6" x14ac:dyDescent="0.2">
      <c r="A2707" s="3">
        <v>2706</v>
      </c>
      <c r="B2707" s="4" t="s">
        <v>1382</v>
      </c>
      <c r="C2707" s="3" t="s">
        <v>4045</v>
      </c>
      <c r="D2707" s="3">
        <v>4.22</v>
      </c>
      <c r="E2707" s="3">
        <v>-4.3099999999999996</v>
      </c>
      <c r="F2707" s="3">
        <v>-661.89</v>
      </c>
    </row>
    <row r="2708" spans="1:6" x14ac:dyDescent="0.2">
      <c r="A2708" s="3">
        <v>2707</v>
      </c>
      <c r="B2708" s="4" t="s">
        <v>1438</v>
      </c>
      <c r="C2708" s="3" t="s">
        <v>6644</v>
      </c>
      <c r="D2708" s="3">
        <v>8.4700000000000006</v>
      </c>
      <c r="E2708" s="3">
        <v>-3.64</v>
      </c>
      <c r="F2708" s="3">
        <v>-662.4</v>
      </c>
    </row>
    <row r="2709" spans="1:6" x14ac:dyDescent="0.2">
      <c r="A2709" s="3">
        <v>2708</v>
      </c>
      <c r="B2709" s="4" t="s">
        <v>870</v>
      </c>
      <c r="C2709" s="3" t="s">
        <v>7052</v>
      </c>
      <c r="D2709" s="3">
        <v>10.19</v>
      </c>
      <c r="E2709" s="3">
        <v>-1.83</v>
      </c>
      <c r="F2709" s="3">
        <v>-662.65</v>
      </c>
    </row>
    <row r="2710" spans="1:6" x14ac:dyDescent="0.2">
      <c r="A2710" s="3">
        <v>2709</v>
      </c>
      <c r="B2710" s="4" t="s">
        <v>3385</v>
      </c>
      <c r="C2710" s="3" t="s">
        <v>5805</v>
      </c>
      <c r="D2710" s="3">
        <v>5.96</v>
      </c>
      <c r="E2710" s="3">
        <v>-3.4</v>
      </c>
      <c r="F2710" s="3">
        <v>-663.29</v>
      </c>
    </row>
    <row r="2711" spans="1:6" x14ac:dyDescent="0.2">
      <c r="A2711" s="3">
        <v>2710</v>
      </c>
      <c r="B2711" s="4" t="s">
        <v>482</v>
      </c>
      <c r="C2711" s="3" t="s">
        <v>7128</v>
      </c>
      <c r="D2711" s="3">
        <v>9.65</v>
      </c>
      <c r="E2711" s="3">
        <v>-3.5</v>
      </c>
      <c r="F2711" s="3">
        <v>-664.96</v>
      </c>
    </row>
    <row r="2712" spans="1:6" x14ac:dyDescent="0.2">
      <c r="A2712" s="3">
        <v>2711</v>
      </c>
      <c r="B2712" s="4" t="s">
        <v>1229</v>
      </c>
      <c r="C2712" s="3" t="s">
        <v>7654</v>
      </c>
      <c r="D2712" s="3">
        <v>29.24</v>
      </c>
      <c r="E2712" s="3">
        <v>-6.67</v>
      </c>
      <c r="F2712" s="3">
        <v>-666.55</v>
      </c>
    </row>
    <row r="2713" spans="1:6" x14ac:dyDescent="0.2">
      <c r="A2713" s="3">
        <v>2712</v>
      </c>
      <c r="B2713" s="4" t="s">
        <v>1705</v>
      </c>
      <c r="C2713" s="3" t="s">
        <v>4477</v>
      </c>
      <c r="D2713" s="3">
        <v>7.15</v>
      </c>
      <c r="E2713" s="3">
        <v>-2.46</v>
      </c>
      <c r="F2713" s="3">
        <v>-667.7</v>
      </c>
    </row>
    <row r="2714" spans="1:6" x14ac:dyDescent="0.2">
      <c r="A2714" s="3">
        <v>2713</v>
      </c>
      <c r="B2714" s="4" t="s">
        <v>1072</v>
      </c>
      <c r="C2714" s="3" t="s">
        <v>4439</v>
      </c>
      <c r="D2714" s="3">
        <v>4.97</v>
      </c>
      <c r="E2714" s="3">
        <v>-2.36</v>
      </c>
      <c r="F2714" s="3">
        <v>-668.62</v>
      </c>
    </row>
    <row r="2715" spans="1:6" x14ac:dyDescent="0.2">
      <c r="A2715" s="3">
        <v>2714</v>
      </c>
      <c r="B2715" s="4" t="s">
        <v>1901</v>
      </c>
      <c r="C2715" s="3" t="s">
        <v>4161</v>
      </c>
      <c r="D2715" s="3">
        <v>4.87</v>
      </c>
      <c r="E2715" s="3">
        <v>-3.94</v>
      </c>
      <c r="F2715" s="3">
        <v>-669.4</v>
      </c>
    </row>
    <row r="2716" spans="1:6" x14ac:dyDescent="0.2">
      <c r="A2716" s="3">
        <v>2715</v>
      </c>
      <c r="B2716" s="4" t="s">
        <v>2490</v>
      </c>
      <c r="C2716" s="3" t="s">
        <v>7182</v>
      </c>
      <c r="D2716" s="3">
        <v>15.65</v>
      </c>
      <c r="E2716" s="3">
        <v>-4.63</v>
      </c>
      <c r="F2716" s="3">
        <v>-671.27</v>
      </c>
    </row>
    <row r="2717" spans="1:6" x14ac:dyDescent="0.2">
      <c r="A2717" s="3">
        <v>2716</v>
      </c>
      <c r="B2717" s="4" t="s">
        <v>5</v>
      </c>
      <c r="C2717" s="3" t="s">
        <v>3507</v>
      </c>
      <c r="D2717" s="3">
        <v>4.3499999999999996</v>
      </c>
      <c r="E2717" s="3">
        <v>-3.97</v>
      </c>
      <c r="F2717" s="3">
        <v>-672.35</v>
      </c>
    </row>
    <row r="2718" spans="1:6" x14ac:dyDescent="0.2">
      <c r="A2718" s="3">
        <v>2717</v>
      </c>
      <c r="B2718" s="4" t="s">
        <v>2712</v>
      </c>
      <c r="C2718" s="3" t="s">
        <v>4101</v>
      </c>
      <c r="D2718" s="3">
        <v>5.93</v>
      </c>
      <c r="E2718" s="3">
        <v>-2.79</v>
      </c>
      <c r="F2718" s="3">
        <v>-672.46</v>
      </c>
    </row>
    <row r="2719" spans="1:6" x14ac:dyDescent="0.2">
      <c r="A2719" s="3">
        <v>2718</v>
      </c>
      <c r="B2719" s="4" t="s">
        <v>2872</v>
      </c>
      <c r="C2719" s="3" t="s">
        <v>5199</v>
      </c>
      <c r="D2719" s="3">
        <v>9.94</v>
      </c>
      <c r="E2719" s="3">
        <v>-5.51</v>
      </c>
      <c r="F2719" s="3">
        <v>-673.94</v>
      </c>
    </row>
    <row r="2720" spans="1:6" x14ac:dyDescent="0.2">
      <c r="A2720" s="3">
        <v>2719</v>
      </c>
      <c r="B2720" s="4" t="s">
        <v>1677</v>
      </c>
      <c r="C2720" s="3" t="s">
        <v>5688</v>
      </c>
      <c r="D2720" s="3">
        <v>7.25</v>
      </c>
      <c r="E2720" s="3">
        <v>-4.3499999999999996</v>
      </c>
      <c r="F2720" s="3">
        <v>-674.28</v>
      </c>
    </row>
    <row r="2721" spans="1:6" x14ac:dyDescent="0.2">
      <c r="A2721" s="3">
        <v>2720</v>
      </c>
      <c r="B2721" s="4" t="s">
        <v>2141</v>
      </c>
      <c r="C2721" s="3" t="s">
        <v>4088</v>
      </c>
      <c r="D2721" s="3">
        <v>2.64</v>
      </c>
      <c r="E2721" s="3">
        <v>-1.86</v>
      </c>
      <c r="F2721" s="3">
        <v>-676.04</v>
      </c>
    </row>
    <row r="2722" spans="1:6" x14ac:dyDescent="0.2">
      <c r="A2722" s="3">
        <v>2721</v>
      </c>
      <c r="B2722" s="4" t="s">
        <v>3176</v>
      </c>
      <c r="C2722" s="3" t="s">
        <v>3483</v>
      </c>
      <c r="D2722" s="3">
        <v>10.35</v>
      </c>
      <c r="E2722" s="3">
        <v>-2.17</v>
      </c>
      <c r="F2722" s="3">
        <v>-676.34</v>
      </c>
    </row>
    <row r="2723" spans="1:6" x14ac:dyDescent="0.2">
      <c r="A2723" s="3">
        <v>2722</v>
      </c>
      <c r="B2723" s="4" t="s">
        <v>11</v>
      </c>
      <c r="C2723" s="3" t="s">
        <v>7652</v>
      </c>
      <c r="D2723" s="3">
        <v>4.49</v>
      </c>
      <c r="E2723" s="3">
        <v>-3.44</v>
      </c>
      <c r="F2723" s="3">
        <v>-678.36</v>
      </c>
    </row>
    <row r="2724" spans="1:6" x14ac:dyDescent="0.2">
      <c r="A2724" s="3">
        <v>2723</v>
      </c>
      <c r="B2724" s="4" t="s">
        <v>2675</v>
      </c>
      <c r="C2724" s="3" t="s">
        <v>4077</v>
      </c>
      <c r="D2724" s="3">
        <v>11.1</v>
      </c>
      <c r="E2724" s="3">
        <v>-2.63</v>
      </c>
      <c r="F2724" s="3">
        <v>-680.06</v>
      </c>
    </row>
    <row r="2725" spans="1:6" x14ac:dyDescent="0.2">
      <c r="A2725" s="3">
        <v>2724</v>
      </c>
      <c r="B2725" s="4" t="s">
        <v>787</v>
      </c>
      <c r="C2725" s="3" t="s">
        <v>5102</v>
      </c>
      <c r="D2725" s="3">
        <v>21.03</v>
      </c>
      <c r="E2725" s="3">
        <v>-3.09</v>
      </c>
      <c r="F2725" s="3">
        <v>-680.69</v>
      </c>
    </row>
    <row r="2726" spans="1:6" x14ac:dyDescent="0.2">
      <c r="A2726" s="3">
        <v>2725</v>
      </c>
      <c r="B2726" s="4" t="s">
        <v>2715</v>
      </c>
      <c r="C2726" s="3" t="s">
        <v>3799</v>
      </c>
      <c r="D2726" s="3">
        <v>13.97</v>
      </c>
      <c r="E2726" s="3">
        <v>-6.18</v>
      </c>
      <c r="F2726" s="3">
        <v>-682.24</v>
      </c>
    </row>
    <row r="2727" spans="1:6" x14ac:dyDescent="0.2">
      <c r="A2727" s="3">
        <v>2726</v>
      </c>
      <c r="B2727" s="4" t="s">
        <v>1154</v>
      </c>
      <c r="C2727" s="3" t="s">
        <v>4315</v>
      </c>
      <c r="D2727" s="3">
        <v>3.01</v>
      </c>
      <c r="E2727" s="3">
        <v>-9.8800000000000008</v>
      </c>
      <c r="F2727" s="3">
        <v>-682.9</v>
      </c>
    </row>
    <row r="2728" spans="1:6" x14ac:dyDescent="0.2">
      <c r="A2728" s="3">
        <v>2727</v>
      </c>
      <c r="B2728" s="4" t="s">
        <v>3396</v>
      </c>
      <c r="C2728" s="3" t="s">
        <v>4120</v>
      </c>
      <c r="D2728" s="3">
        <v>5.39</v>
      </c>
      <c r="E2728" s="3">
        <v>-5.1100000000000003</v>
      </c>
      <c r="F2728" s="3">
        <v>-685.69</v>
      </c>
    </row>
    <row r="2729" spans="1:6" x14ac:dyDescent="0.2">
      <c r="A2729" s="3">
        <v>2728</v>
      </c>
      <c r="B2729" s="4" t="s">
        <v>2915</v>
      </c>
      <c r="C2729" s="3" t="s">
        <v>5883</v>
      </c>
      <c r="D2729" s="3">
        <v>4.0199999999999996</v>
      </c>
      <c r="E2729" s="3">
        <v>-2.66</v>
      </c>
      <c r="F2729" s="3">
        <v>-687.47</v>
      </c>
    </row>
    <row r="2730" spans="1:6" x14ac:dyDescent="0.2">
      <c r="A2730" s="3">
        <v>2729</v>
      </c>
      <c r="B2730" s="4" t="s">
        <v>2665</v>
      </c>
      <c r="C2730" s="3" t="s">
        <v>3898</v>
      </c>
      <c r="D2730" s="3">
        <v>3.69</v>
      </c>
      <c r="E2730" s="3">
        <v>-1.34</v>
      </c>
      <c r="F2730" s="3">
        <v>-689.63</v>
      </c>
    </row>
    <row r="2731" spans="1:6" x14ac:dyDescent="0.2">
      <c r="A2731" s="3">
        <v>2730</v>
      </c>
      <c r="B2731" s="4" t="s">
        <v>2012</v>
      </c>
      <c r="C2731" s="3" t="s">
        <v>6874</v>
      </c>
      <c r="D2731" s="3">
        <v>4.41</v>
      </c>
      <c r="E2731" s="3">
        <v>-4.55</v>
      </c>
      <c r="F2731" s="3">
        <v>-689.99</v>
      </c>
    </row>
    <row r="2732" spans="1:6" x14ac:dyDescent="0.2">
      <c r="A2732" s="3">
        <v>2731</v>
      </c>
      <c r="B2732" s="4" t="s">
        <v>1339</v>
      </c>
      <c r="C2732" s="3" t="s">
        <v>6410</v>
      </c>
      <c r="D2732" s="3">
        <v>13.6</v>
      </c>
      <c r="E2732" s="3">
        <v>-5.49</v>
      </c>
      <c r="F2732" s="3">
        <v>-690.25</v>
      </c>
    </row>
    <row r="2733" spans="1:6" x14ac:dyDescent="0.2">
      <c r="A2733" s="3">
        <v>2732</v>
      </c>
      <c r="B2733" s="4" t="s">
        <v>1530</v>
      </c>
      <c r="C2733" s="3" t="s">
        <v>4336</v>
      </c>
      <c r="D2733" s="3">
        <v>3.4</v>
      </c>
      <c r="E2733" s="3">
        <v>-0.28999999999999998</v>
      </c>
      <c r="F2733" s="3">
        <v>-694.68</v>
      </c>
    </row>
    <row r="2734" spans="1:6" x14ac:dyDescent="0.2">
      <c r="A2734" s="3">
        <v>2733</v>
      </c>
      <c r="B2734" s="4" t="s">
        <v>14</v>
      </c>
      <c r="C2734" s="3" t="s">
        <v>3892</v>
      </c>
      <c r="D2734" s="3">
        <v>8.14</v>
      </c>
      <c r="E2734" s="3">
        <v>-5.68</v>
      </c>
      <c r="F2734" s="3">
        <v>-697.1</v>
      </c>
    </row>
    <row r="2735" spans="1:6" x14ac:dyDescent="0.2">
      <c r="A2735" s="3">
        <v>2734</v>
      </c>
      <c r="B2735" s="4" t="s">
        <v>3370</v>
      </c>
      <c r="C2735" s="3" t="s">
        <v>7117</v>
      </c>
      <c r="D2735" s="3">
        <v>4.3899999999999997</v>
      </c>
      <c r="E2735" s="3">
        <v>-3.52</v>
      </c>
      <c r="F2735" s="3">
        <v>-697.52</v>
      </c>
    </row>
    <row r="2736" spans="1:6" x14ac:dyDescent="0.2">
      <c r="A2736" s="3">
        <v>2735</v>
      </c>
      <c r="B2736" s="4" t="s">
        <v>3158</v>
      </c>
      <c r="C2736" s="3" t="s">
        <v>5540</v>
      </c>
      <c r="D2736" s="3">
        <v>3.96</v>
      </c>
      <c r="E2736" s="3">
        <v>-1.98</v>
      </c>
      <c r="F2736" s="3">
        <v>-698.22</v>
      </c>
    </row>
    <row r="2737" spans="1:6" x14ac:dyDescent="0.2">
      <c r="A2737" s="3">
        <v>2736</v>
      </c>
      <c r="B2737" s="4" t="s">
        <v>76</v>
      </c>
      <c r="C2737" s="3" t="s">
        <v>5684</v>
      </c>
      <c r="D2737" s="3">
        <v>21.2</v>
      </c>
      <c r="E2737" s="3">
        <v>-5.78</v>
      </c>
      <c r="F2737" s="3">
        <v>-699.52</v>
      </c>
    </row>
    <row r="2738" spans="1:6" x14ac:dyDescent="0.2">
      <c r="A2738" s="3">
        <v>2737</v>
      </c>
      <c r="B2738" s="4" t="s">
        <v>6028</v>
      </c>
      <c r="C2738" s="3" t="s">
        <v>6029</v>
      </c>
      <c r="D2738" s="3">
        <v>6.23</v>
      </c>
      <c r="E2738" s="3">
        <v>-4.45</v>
      </c>
      <c r="F2738" s="3">
        <v>-700.44</v>
      </c>
    </row>
    <row r="2739" spans="1:6" x14ac:dyDescent="0.2">
      <c r="A2739" s="3">
        <v>2738</v>
      </c>
      <c r="B2739" s="4" t="s">
        <v>1860</v>
      </c>
      <c r="C2739" s="3" t="s">
        <v>5300</v>
      </c>
      <c r="D2739" s="3">
        <v>6.38</v>
      </c>
      <c r="E2739" s="3">
        <v>-1.0900000000000001</v>
      </c>
      <c r="F2739" s="3">
        <v>-701.3</v>
      </c>
    </row>
    <row r="2740" spans="1:6" x14ac:dyDescent="0.2">
      <c r="A2740" s="3">
        <v>2739</v>
      </c>
      <c r="B2740" s="4" t="s">
        <v>313</v>
      </c>
      <c r="C2740" s="3" t="s">
        <v>3965</v>
      </c>
      <c r="D2740" s="3">
        <v>6.51</v>
      </c>
      <c r="E2740" s="3">
        <v>-0.76</v>
      </c>
      <c r="F2740" s="3">
        <v>-701.33</v>
      </c>
    </row>
    <row r="2741" spans="1:6" x14ac:dyDescent="0.2">
      <c r="A2741" s="3">
        <v>2740</v>
      </c>
      <c r="B2741" s="4" t="s">
        <v>2748</v>
      </c>
      <c r="C2741" s="3" t="s">
        <v>6819</v>
      </c>
      <c r="D2741" s="3">
        <v>3.46</v>
      </c>
      <c r="E2741" s="3">
        <v>-1.7</v>
      </c>
      <c r="F2741" s="3">
        <v>-703.31</v>
      </c>
    </row>
    <row r="2742" spans="1:6" x14ac:dyDescent="0.2">
      <c r="A2742" s="3">
        <v>2741</v>
      </c>
      <c r="B2742" s="4" t="s">
        <v>3005</v>
      </c>
      <c r="C2742" s="3" t="s">
        <v>6450</v>
      </c>
      <c r="D2742" s="3">
        <v>3.78</v>
      </c>
      <c r="E2742" s="3">
        <v>-3.82</v>
      </c>
      <c r="F2742" s="3">
        <v>-705.4</v>
      </c>
    </row>
    <row r="2743" spans="1:6" x14ac:dyDescent="0.2">
      <c r="A2743" s="3">
        <v>2742</v>
      </c>
      <c r="B2743" s="4" t="s">
        <v>4747</v>
      </c>
      <c r="C2743" s="3" t="s">
        <v>4748</v>
      </c>
      <c r="D2743" s="3">
        <v>20.149999999999999</v>
      </c>
      <c r="E2743" s="3">
        <v>-2.99</v>
      </c>
      <c r="F2743" s="3">
        <v>-707.46</v>
      </c>
    </row>
    <row r="2744" spans="1:6" x14ac:dyDescent="0.2">
      <c r="A2744" s="3">
        <v>2743</v>
      </c>
      <c r="B2744" s="4" t="s">
        <v>1351</v>
      </c>
      <c r="C2744" s="3" t="s">
        <v>4176</v>
      </c>
      <c r="D2744" s="3">
        <v>14.5</v>
      </c>
      <c r="E2744" s="3">
        <v>-2.82</v>
      </c>
      <c r="F2744" s="3">
        <v>-709.38</v>
      </c>
    </row>
    <row r="2745" spans="1:6" x14ac:dyDescent="0.2">
      <c r="A2745" s="3">
        <v>2744</v>
      </c>
      <c r="B2745" s="4" t="s">
        <v>1767</v>
      </c>
      <c r="C2745" s="3" t="s">
        <v>5630</v>
      </c>
      <c r="D2745" s="3">
        <v>18.18</v>
      </c>
      <c r="E2745" s="3">
        <v>-3.55</v>
      </c>
      <c r="F2745" s="3">
        <v>-711.77</v>
      </c>
    </row>
    <row r="2746" spans="1:6" x14ac:dyDescent="0.2">
      <c r="A2746" s="3">
        <v>2745</v>
      </c>
      <c r="B2746" s="4" t="s">
        <v>2691</v>
      </c>
      <c r="C2746" s="3" t="s">
        <v>6554</v>
      </c>
      <c r="D2746" s="3">
        <v>2.98</v>
      </c>
      <c r="E2746" s="3">
        <v>-4.18</v>
      </c>
      <c r="F2746" s="3">
        <v>-712.58</v>
      </c>
    </row>
    <row r="2747" spans="1:6" x14ac:dyDescent="0.2">
      <c r="A2747" s="3">
        <v>2746</v>
      </c>
      <c r="B2747" s="4" t="s">
        <v>622</v>
      </c>
      <c r="C2747" s="3" t="s">
        <v>4170</v>
      </c>
      <c r="D2747" s="3">
        <v>88.65</v>
      </c>
      <c r="E2747" s="3">
        <v>-1.99</v>
      </c>
      <c r="F2747" s="3">
        <v>-713.22</v>
      </c>
    </row>
    <row r="2748" spans="1:6" x14ac:dyDescent="0.2">
      <c r="A2748" s="3">
        <v>2747</v>
      </c>
      <c r="B2748" s="4" t="s">
        <v>85</v>
      </c>
      <c r="C2748" s="3" t="s">
        <v>6363</v>
      </c>
      <c r="D2748" s="3">
        <v>10</v>
      </c>
      <c r="E2748" s="3">
        <v>-3.1</v>
      </c>
      <c r="F2748" s="3">
        <v>-714.79</v>
      </c>
    </row>
    <row r="2749" spans="1:6" x14ac:dyDescent="0.2">
      <c r="A2749" s="3">
        <v>2748</v>
      </c>
      <c r="B2749" s="4" t="s">
        <v>2495</v>
      </c>
      <c r="C2749" s="3" t="s">
        <v>6978</v>
      </c>
      <c r="D2749" s="3">
        <v>6.36</v>
      </c>
      <c r="E2749" s="3">
        <v>-2.4500000000000002</v>
      </c>
      <c r="F2749" s="3">
        <v>-715.07</v>
      </c>
    </row>
    <row r="2750" spans="1:6" x14ac:dyDescent="0.2">
      <c r="A2750" s="3">
        <v>2749</v>
      </c>
      <c r="B2750" s="4" t="s">
        <v>3050</v>
      </c>
      <c r="C2750" s="3" t="s">
        <v>7667</v>
      </c>
      <c r="D2750" s="3">
        <v>7.07</v>
      </c>
      <c r="E2750" s="3">
        <v>-1.94</v>
      </c>
      <c r="F2750" s="3">
        <v>-715.12</v>
      </c>
    </row>
    <row r="2751" spans="1:6" x14ac:dyDescent="0.2">
      <c r="A2751" s="3">
        <v>2750</v>
      </c>
      <c r="B2751" s="4" t="s">
        <v>2338</v>
      </c>
      <c r="C2751" s="3" t="s">
        <v>4560</v>
      </c>
      <c r="D2751" s="3">
        <v>2.27</v>
      </c>
      <c r="E2751" s="3">
        <v>-0.87</v>
      </c>
      <c r="F2751" s="3">
        <v>-716.3</v>
      </c>
    </row>
    <row r="2752" spans="1:6" x14ac:dyDescent="0.2">
      <c r="A2752" s="3">
        <v>2751</v>
      </c>
      <c r="B2752" s="4" t="s">
        <v>1016</v>
      </c>
      <c r="C2752" s="3" t="s">
        <v>7136</v>
      </c>
      <c r="D2752" s="3">
        <v>6.04</v>
      </c>
      <c r="E2752" s="3">
        <v>-0.98</v>
      </c>
      <c r="F2752" s="3">
        <v>-717.22</v>
      </c>
    </row>
    <row r="2753" spans="1:6" x14ac:dyDescent="0.2">
      <c r="A2753" s="3">
        <v>2752</v>
      </c>
      <c r="B2753" s="4" t="s">
        <v>1506</v>
      </c>
      <c r="C2753" s="3" t="s">
        <v>6858</v>
      </c>
      <c r="D2753" s="3">
        <v>24</v>
      </c>
      <c r="E2753" s="3">
        <v>-4.38</v>
      </c>
      <c r="F2753" s="3">
        <v>-717.48</v>
      </c>
    </row>
    <row r="2754" spans="1:6" x14ac:dyDescent="0.2">
      <c r="A2754" s="3">
        <v>2753</v>
      </c>
      <c r="B2754" s="4" t="s">
        <v>2317</v>
      </c>
      <c r="C2754" s="3" t="s">
        <v>6113</v>
      </c>
      <c r="D2754" s="3">
        <v>4.8600000000000003</v>
      </c>
      <c r="E2754" s="3">
        <v>-4.71</v>
      </c>
      <c r="F2754" s="3">
        <v>-718.15</v>
      </c>
    </row>
    <row r="2755" spans="1:6" x14ac:dyDescent="0.2">
      <c r="A2755" s="3">
        <v>2754</v>
      </c>
      <c r="B2755" s="4" t="s">
        <v>2182</v>
      </c>
      <c r="C2755" s="3" t="s">
        <v>5557</v>
      </c>
      <c r="D2755" s="3">
        <v>8.16</v>
      </c>
      <c r="E2755" s="3">
        <v>-3.09</v>
      </c>
      <c r="F2755" s="3">
        <v>-718.72</v>
      </c>
    </row>
    <row r="2756" spans="1:6" x14ac:dyDescent="0.2">
      <c r="A2756" s="3">
        <v>2755</v>
      </c>
      <c r="B2756" s="4" t="s">
        <v>2721</v>
      </c>
      <c r="C2756" s="3" t="s">
        <v>6591</v>
      </c>
      <c r="D2756" s="3">
        <v>9.5</v>
      </c>
      <c r="E2756" s="3">
        <v>-2.66</v>
      </c>
      <c r="F2756" s="3">
        <v>-718.98</v>
      </c>
    </row>
    <row r="2757" spans="1:6" x14ac:dyDescent="0.2">
      <c r="A2757" s="3">
        <v>2756</v>
      </c>
      <c r="B2757" s="4" t="s">
        <v>3346</v>
      </c>
      <c r="C2757" s="3" t="s">
        <v>4230</v>
      </c>
      <c r="D2757" s="3">
        <v>13.53</v>
      </c>
      <c r="E2757" s="3">
        <v>-5.25</v>
      </c>
      <c r="F2757" s="3">
        <v>-721.66</v>
      </c>
    </row>
    <row r="2758" spans="1:6" x14ac:dyDescent="0.2">
      <c r="A2758" s="3">
        <v>2757</v>
      </c>
      <c r="B2758" s="4" t="s">
        <v>1760</v>
      </c>
      <c r="C2758" s="3" t="s">
        <v>4945</v>
      </c>
      <c r="D2758" s="3">
        <v>9.26</v>
      </c>
      <c r="E2758" s="3">
        <v>-2.3199999999999998</v>
      </c>
      <c r="F2758" s="3">
        <v>-722.89</v>
      </c>
    </row>
    <row r="2759" spans="1:6" x14ac:dyDescent="0.2">
      <c r="A2759" s="3">
        <v>2758</v>
      </c>
      <c r="B2759" s="4" t="s">
        <v>3294</v>
      </c>
      <c r="C2759" s="3" t="s">
        <v>4177</v>
      </c>
      <c r="D2759" s="3">
        <v>15.42</v>
      </c>
      <c r="E2759" s="3">
        <v>-5.98</v>
      </c>
      <c r="F2759" s="3">
        <v>-723.72</v>
      </c>
    </row>
    <row r="2760" spans="1:6" x14ac:dyDescent="0.2">
      <c r="A2760" s="3">
        <v>2759</v>
      </c>
      <c r="B2760" s="4" t="s">
        <v>1915</v>
      </c>
      <c r="C2760" s="3" t="s">
        <v>6744</v>
      </c>
      <c r="D2760" s="3">
        <v>23.28</v>
      </c>
      <c r="E2760" s="3">
        <v>-0.98</v>
      </c>
      <c r="F2760" s="3">
        <v>-724.23</v>
      </c>
    </row>
    <row r="2761" spans="1:6" x14ac:dyDescent="0.2">
      <c r="A2761" s="3">
        <v>2760</v>
      </c>
      <c r="B2761" s="4" t="s">
        <v>1874</v>
      </c>
      <c r="C2761" s="3" t="s">
        <v>5990</v>
      </c>
      <c r="D2761" s="3">
        <v>4.57</v>
      </c>
      <c r="E2761" s="3">
        <v>-5.58</v>
      </c>
      <c r="F2761" s="3">
        <v>-724.94</v>
      </c>
    </row>
    <row r="2762" spans="1:6" x14ac:dyDescent="0.2">
      <c r="A2762" s="3">
        <v>2761</v>
      </c>
      <c r="B2762" s="4" t="s">
        <v>3332</v>
      </c>
      <c r="C2762" s="3" t="s">
        <v>6547</v>
      </c>
      <c r="D2762" s="3">
        <v>12.15</v>
      </c>
      <c r="E2762" s="3">
        <v>-2.17</v>
      </c>
      <c r="F2762" s="3">
        <v>-725.62</v>
      </c>
    </row>
    <row r="2763" spans="1:6" x14ac:dyDescent="0.2">
      <c r="A2763" s="3">
        <v>2762</v>
      </c>
      <c r="B2763" s="4" t="s">
        <v>241</v>
      </c>
      <c r="C2763" s="3" t="s">
        <v>6201</v>
      </c>
      <c r="D2763" s="3">
        <v>14.06</v>
      </c>
      <c r="E2763" s="3">
        <v>0.28999999999999998</v>
      </c>
      <c r="F2763" s="3">
        <v>-727.86</v>
      </c>
    </row>
    <row r="2764" spans="1:6" x14ac:dyDescent="0.2">
      <c r="A2764" s="3">
        <v>2763</v>
      </c>
      <c r="B2764" s="4" t="s">
        <v>1007</v>
      </c>
      <c r="C2764" s="3" t="s">
        <v>6042</v>
      </c>
      <c r="D2764" s="3">
        <v>18.71</v>
      </c>
      <c r="E2764" s="3">
        <v>-0.64</v>
      </c>
      <c r="F2764" s="3">
        <v>-731.72</v>
      </c>
    </row>
    <row r="2765" spans="1:6" x14ac:dyDescent="0.2">
      <c r="A2765" s="3">
        <v>2764</v>
      </c>
      <c r="B2765" s="4" t="s">
        <v>7443</v>
      </c>
      <c r="C2765" s="3" t="s">
        <v>7444</v>
      </c>
      <c r="D2765" s="3">
        <v>2.66</v>
      </c>
      <c r="E2765" s="3">
        <v>-1.1200000000000001</v>
      </c>
      <c r="F2765" s="3">
        <v>-732.5</v>
      </c>
    </row>
    <row r="2766" spans="1:6" x14ac:dyDescent="0.2">
      <c r="A2766" s="3">
        <v>2765</v>
      </c>
      <c r="B2766" s="4" t="s">
        <v>465</v>
      </c>
      <c r="C2766" s="3" t="s">
        <v>6119</v>
      </c>
      <c r="D2766" s="3">
        <v>6.12</v>
      </c>
      <c r="E2766" s="3">
        <v>-4.38</v>
      </c>
      <c r="F2766" s="3">
        <v>-739.37</v>
      </c>
    </row>
    <row r="2767" spans="1:6" x14ac:dyDescent="0.2">
      <c r="A2767" s="3">
        <v>2766</v>
      </c>
      <c r="B2767" s="4" t="s">
        <v>1089</v>
      </c>
      <c r="C2767" s="3" t="s">
        <v>4491</v>
      </c>
      <c r="D2767" s="3">
        <v>8.49</v>
      </c>
      <c r="E2767" s="3">
        <v>0</v>
      </c>
      <c r="F2767" s="3">
        <v>-739.79</v>
      </c>
    </row>
    <row r="2768" spans="1:6" x14ac:dyDescent="0.2">
      <c r="A2768" s="3">
        <v>2767</v>
      </c>
      <c r="B2768" s="4" t="s">
        <v>1430</v>
      </c>
      <c r="C2768" s="3" t="s">
        <v>6347</v>
      </c>
      <c r="D2768" s="3">
        <v>6.73</v>
      </c>
      <c r="E2768" s="3">
        <v>-2.6</v>
      </c>
      <c r="F2768" s="3">
        <v>-740.27</v>
      </c>
    </row>
    <row r="2769" spans="1:6" x14ac:dyDescent="0.2">
      <c r="A2769" s="3">
        <v>2768</v>
      </c>
      <c r="B2769" s="4" t="s">
        <v>277</v>
      </c>
      <c r="C2769" s="3" t="s">
        <v>6994</v>
      </c>
      <c r="D2769" s="3">
        <v>16.59</v>
      </c>
      <c r="E2769" s="3">
        <v>-4.0999999999999996</v>
      </c>
      <c r="F2769" s="3">
        <v>-740.36</v>
      </c>
    </row>
    <row r="2770" spans="1:6" x14ac:dyDescent="0.2">
      <c r="A2770" s="3">
        <v>2769</v>
      </c>
      <c r="B2770" s="4" t="s">
        <v>3071</v>
      </c>
      <c r="C2770" s="3" t="s">
        <v>4180</v>
      </c>
      <c r="D2770" s="3">
        <v>5.03</v>
      </c>
      <c r="E2770" s="3">
        <v>-2.52</v>
      </c>
      <c r="F2770" s="3">
        <v>-741.5</v>
      </c>
    </row>
    <row r="2771" spans="1:6" x14ac:dyDescent="0.2">
      <c r="A2771" s="3">
        <v>2770</v>
      </c>
      <c r="B2771" s="4" t="s">
        <v>403</v>
      </c>
      <c r="C2771" s="3" t="s">
        <v>5949</v>
      </c>
      <c r="D2771" s="3">
        <v>7.33</v>
      </c>
      <c r="E2771" s="3">
        <v>-0.14000000000000001</v>
      </c>
      <c r="F2771" s="3">
        <v>-743.28</v>
      </c>
    </row>
    <row r="2772" spans="1:6" x14ac:dyDescent="0.2">
      <c r="A2772" s="3">
        <v>2771</v>
      </c>
      <c r="B2772" s="4" t="s">
        <v>370</v>
      </c>
      <c r="C2772" s="3" t="s">
        <v>4394</v>
      </c>
      <c r="D2772" s="3">
        <v>13.09</v>
      </c>
      <c r="E2772" s="3">
        <v>-5.42</v>
      </c>
      <c r="F2772" s="3">
        <v>-745.64</v>
      </c>
    </row>
    <row r="2773" spans="1:6" x14ac:dyDescent="0.2">
      <c r="A2773" s="3">
        <v>2772</v>
      </c>
      <c r="B2773" s="4" t="s">
        <v>1299</v>
      </c>
      <c r="C2773" s="3" t="s">
        <v>6376</v>
      </c>
      <c r="D2773" s="3">
        <v>4.5</v>
      </c>
      <c r="E2773" s="3">
        <v>-2.39</v>
      </c>
      <c r="F2773" s="3">
        <v>-745.69</v>
      </c>
    </row>
    <row r="2774" spans="1:6" x14ac:dyDescent="0.2">
      <c r="A2774" s="3">
        <v>2773</v>
      </c>
      <c r="B2774" s="4" t="s">
        <v>2699</v>
      </c>
      <c r="C2774" s="3" t="s">
        <v>3844</v>
      </c>
      <c r="D2774" s="3">
        <v>15.3</v>
      </c>
      <c r="E2774" s="3">
        <v>-6.13</v>
      </c>
      <c r="F2774" s="3">
        <v>-745.76</v>
      </c>
    </row>
    <row r="2775" spans="1:6" x14ac:dyDescent="0.2">
      <c r="A2775" s="3">
        <v>2774</v>
      </c>
      <c r="B2775" s="4" t="s">
        <v>1886</v>
      </c>
      <c r="C2775" s="3" t="s">
        <v>4220</v>
      </c>
      <c r="D2775" s="3">
        <v>13.82</v>
      </c>
      <c r="E2775" s="3">
        <v>-3.36</v>
      </c>
      <c r="F2775" s="3">
        <v>-750.73</v>
      </c>
    </row>
    <row r="2776" spans="1:6" x14ac:dyDescent="0.2">
      <c r="A2776" s="3">
        <v>2775</v>
      </c>
      <c r="B2776" s="4" t="s">
        <v>379</v>
      </c>
      <c r="C2776" s="3" t="s">
        <v>4056</v>
      </c>
      <c r="D2776" s="3">
        <v>22.95</v>
      </c>
      <c r="E2776" s="3">
        <v>-1.67</v>
      </c>
      <c r="F2776" s="3">
        <v>-750.79</v>
      </c>
    </row>
    <row r="2777" spans="1:6" x14ac:dyDescent="0.2">
      <c r="A2777" s="3">
        <v>2776</v>
      </c>
      <c r="B2777" s="4" t="s">
        <v>2499</v>
      </c>
      <c r="C2777" s="3" t="s">
        <v>6345</v>
      </c>
      <c r="D2777" s="3">
        <v>4.13</v>
      </c>
      <c r="E2777" s="3">
        <v>-3.5</v>
      </c>
      <c r="F2777" s="3">
        <v>-751.98</v>
      </c>
    </row>
    <row r="2778" spans="1:6" x14ac:dyDescent="0.2">
      <c r="A2778" s="3">
        <v>2777</v>
      </c>
      <c r="B2778" s="4" t="s">
        <v>685</v>
      </c>
      <c r="C2778" s="3" t="s">
        <v>7155</v>
      </c>
      <c r="D2778" s="3">
        <v>3.49</v>
      </c>
      <c r="E2778" s="3">
        <v>-3.32</v>
      </c>
      <c r="F2778" s="3">
        <v>-753.52</v>
      </c>
    </row>
    <row r="2779" spans="1:6" x14ac:dyDescent="0.2">
      <c r="A2779" s="3">
        <v>2778</v>
      </c>
      <c r="B2779" s="4" t="s">
        <v>1340</v>
      </c>
      <c r="C2779" s="3" t="s">
        <v>5890</v>
      </c>
      <c r="D2779" s="3">
        <v>12.28</v>
      </c>
      <c r="E2779" s="3">
        <v>-3.69</v>
      </c>
      <c r="F2779" s="3">
        <v>-755.59</v>
      </c>
    </row>
    <row r="2780" spans="1:6" x14ac:dyDescent="0.2">
      <c r="A2780" s="3">
        <v>2779</v>
      </c>
      <c r="B2780" s="4" t="s">
        <v>1374</v>
      </c>
      <c r="C2780" s="3" t="s">
        <v>5295</v>
      </c>
      <c r="D2780" s="3">
        <v>7.24</v>
      </c>
      <c r="E2780" s="3">
        <v>-0.96</v>
      </c>
      <c r="F2780" s="3">
        <v>-757.49</v>
      </c>
    </row>
    <row r="2781" spans="1:6" x14ac:dyDescent="0.2">
      <c r="A2781" s="3">
        <v>2780</v>
      </c>
      <c r="B2781" s="4" t="s">
        <v>1630</v>
      </c>
      <c r="C2781" s="3" t="s">
        <v>4294</v>
      </c>
      <c r="D2781" s="3">
        <v>12.2</v>
      </c>
      <c r="E2781" s="3">
        <v>-3.1</v>
      </c>
      <c r="F2781" s="3">
        <v>-758.33</v>
      </c>
    </row>
    <row r="2782" spans="1:6" x14ac:dyDescent="0.2">
      <c r="A2782" s="3">
        <v>2781</v>
      </c>
      <c r="B2782" s="4" t="s">
        <v>1047</v>
      </c>
      <c r="C2782" s="3" t="s">
        <v>6423</v>
      </c>
      <c r="D2782" s="3">
        <v>5.58</v>
      </c>
      <c r="E2782" s="3">
        <v>-3.13</v>
      </c>
      <c r="F2782" s="3">
        <v>-759.39</v>
      </c>
    </row>
    <row r="2783" spans="1:6" x14ac:dyDescent="0.2">
      <c r="A2783" s="3">
        <v>2782</v>
      </c>
      <c r="B2783" s="4" t="s">
        <v>3252</v>
      </c>
      <c r="C2783" s="3" t="s">
        <v>5811</v>
      </c>
      <c r="D2783" s="3">
        <v>8.6300000000000008</v>
      </c>
      <c r="E2783" s="3">
        <v>-3.9</v>
      </c>
      <c r="F2783" s="3">
        <v>-760.01</v>
      </c>
    </row>
    <row r="2784" spans="1:6" x14ac:dyDescent="0.2">
      <c r="A2784" s="3">
        <v>2783</v>
      </c>
      <c r="B2784" s="4" t="s">
        <v>2091</v>
      </c>
      <c r="C2784" s="3" t="s">
        <v>5163</v>
      </c>
      <c r="D2784" s="3">
        <v>5.37</v>
      </c>
      <c r="E2784" s="3">
        <v>-2.89</v>
      </c>
      <c r="F2784" s="3">
        <v>-761.02</v>
      </c>
    </row>
    <row r="2785" spans="1:6" x14ac:dyDescent="0.2">
      <c r="A2785" s="3">
        <v>2784</v>
      </c>
      <c r="B2785" s="4" t="s">
        <v>393</v>
      </c>
      <c r="C2785" s="3" t="s">
        <v>3567</v>
      </c>
      <c r="D2785" s="3">
        <v>2.5099999999999998</v>
      </c>
      <c r="E2785" s="3">
        <v>-3.83</v>
      </c>
      <c r="F2785" s="3">
        <v>-766.47</v>
      </c>
    </row>
    <row r="2786" spans="1:6" x14ac:dyDescent="0.2">
      <c r="A2786" s="3">
        <v>2785</v>
      </c>
      <c r="B2786" s="4" t="s">
        <v>855</v>
      </c>
      <c r="C2786" s="3" t="s">
        <v>4567</v>
      </c>
      <c r="D2786" s="3">
        <v>23.4</v>
      </c>
      <c r="E2786" s="3">
        <v>-1.6</v>
      </c>
      <c r="F2786" s="3">
        <v>-767.69</v>
      </c>
    </row>
    <row r="2787" spans="1:6" x14ac:dyDescent="0.2">
      <c r="A2787" s="3">
        <v>2786</v>
      </c>
      <c r="B2787" s="4" t="s">
        <v>2558</v>
      </c>
      <c r="C2787" s="3" t="s">
        <v>4074</v>
      </c>
      <c r="D2787" s="3">
        <v>29.75</v>
      </c>
      <c r="E2787" s="3">
        <v>1.1200000000000001</v>
      </c>
      <c r="F2787" s="3">
        <v>-769.44</v>
      </c>
    </row>
    <row r="2788" spans="1:6" x14ac:dyDescent="0.2">
      <c r="A2788" s="3">
        <v>2787</v>
      </c>
      <c r="B2788" s="4" t="s">
        <v>3165</v>
      </c>
      <c r="C2788" s="3" t="s">
        <v>6660</v>
      </c>
      <c r="D2788" s="3">
        <v>12.15</v>
      </c>
      <c r="E2788" s="3">
        <v>-2.88</v>
      </c>
      <c r="F2788" s="3">
        <v>-770.32</v>
      </c>
    </row>
    <row r="2789" spans="1:6" x14ac:dyDescent="0.2">
      <c r="A2789" s="3">
        <v>2788</v>
      </c>
      <c r="B2789" s="4" t="s">
        <v>927</v>
      </c>
      <c r="C2789" s="3" t="s">
        <v>6996</v>
      </c>
      <c r="D2789" s="3">
        <v>8.5</v>
      </c>
      <c r="E2789" s="3">
        <v>-3.3</v>
      </c>
      <c r="F2789" s="3">
        <v>-775.66</v>
      </c>
    </row>
    <row r="2790" spans="1:6" x14ac:dyDescent="0.2">
      <c r="A2790" s="3">
        <v>2789</v>
      </c>
      <c r="B2790" s="4" t="s">
        <v>115</v>
      </c>
      <c r="C2790" s="3" t="s">
        <v>6988</v>
      </c>
      <c r="D2790" s="3">
        <v>29.27</v>
      </c>
      <c r="E2790" s="3">
        <v>1.39</v>
      </c>
      <c r="F2790" s="3">
        <v>-775.76</v>
      </c>
    </row>
    <row r="2791" spans="1:6" x14ac:dyDescent="0.2">
      <c r="A2791" s="3">
        <v>2790</v>
      </c>
      <c r="B2791" s="4" t="s">
        <v>141</v>
      </c>
      <c r="C2791" s="3" t="s">
        <v>6493</v>
      </c>
      <c r="D2791" s="3">
        <v>9.08</v>
      </c>
      <c r="E2791" s="3">
        <v>-3.2</v>
      </c>
      <c r="F2791" s="3">
        <v>-776.13</v>
      </c>
    </row>
    <row r="2792" spans="1:6" x14ac:dyDescent="0.2">
      <c r="A2792" s="3">
        <v>2791</v>
      </c>
      <c r="B2792" s="4" t="s">
        <v>3242</v>
      </c>
      <c r="C2792" s="3" t="s">
        <v>3932</v>
      </c>
      <c r="D2792" s="3">
        <v>5.78</v>
      </c>
      <c r="E2792" s="3">
        <v>-5.4</v>
      </c>
      <c r="F2792" s="3">
        <v>-776.74</v>
      </c>
    </row>
    <row r="2793" spans="1:6" x14ac:dyDescent="0.2">
      <c r="A2793" s="3">
        <v>2792</v>
      </c>
      <c r="B2793" s="4" t="s">
        <v>891</v>
      </c>
      <c r="C2793" s="3" t="s">
        <v>6625</v>
      </c>
      <c r="D2793" s="3">
        <v>12.95</v>
      </c>
      <c r="E2793" s="3">
        <v>-5.54</v>
      </c>
      <c r="F2793" s="3">
        <v>-777.01</v>
      </c>
    </row>
    <row r="2794" spans="1:6" x14ac:dyDescent="0.2">
      <c r="A2794" s="3">
        <v>2793</v>
      </c>
      <c r="B2794" s="4" t="s">
        <v>1538</v>
      </c>
      <c r="C2794" s="3" t="s">
        <v>3568</v>
      </c>
      <c r="D2794" s="3">
        <v>10.81</v>
      </c>
      <c r="E2794" s="3">
        <v>-5.26</v>
      </c>
      <c r="F2794" s="3">
        <v>-777.09</v>
      </c>
    </row>
    <row r="2795" spans="1:6" x14ac:dyDescent="0.2">
      <c r="A2795" s="3">
        <v>2794</v>
      </c>
      <c r="B2795" s="4" t="s">
        <v>1726</v>
      </c>
      <c r="C2795" s="3" t="s">
        <v>4432</v>
      </c>
      <c r="D2795" s="3">
        <v>6.16</v>
      </c>
      <c r="E2795" s="3">
        <v>-0.65</v>
      </c>
      <c r="F2795" s="3">
        <v>-778.05</v>
      </c>
    </row>
    <row r="2796" spans="1:6" x14ac:dyDescent="0.2">
      <c r="A2796" s="3">
        <v>2795</v>
      </c>
      <c r="B2796" s="4" t="s">
        <v>5993</v>
      </c>
      <c r="C2796" s="3" t="s">
        <v>5994</v>
      </c>
      <c r="D2796" s="3">
        <v>50.78</v>
      </c>
      <c r="E2796" s="3">
        <v>-5.26</v>
      </c>
      <c r="F2796" s="3">
        <v>-781.57</v>
      </c>
    </row>
    <row r="2797" spans="1:6" x14ac:dyDescent="0.2">
      <c r="A2797" s="3">
        <v>2796</v>
      </c>
      <c r="B2797" s="4" t="s">
        <v>185</v>
      </c>
      <c r="C2797" s="3" t="s">
        <v>7716</v>
      </c>
      <c r="D2797" s="3">
        <v>58.76</v>
      </c>
      <c r="E2797" s="3">
        <v>-4.92</v>
      </c>
      <c r="F2797" s="3">
        <v>-783.65</v>
      </c>
    </row>
    <row r="2798" spans="1:6" x14ac:dyDescent="0.2">
      <c r="A2798" s="3">
        <v>2797</v>
      </c>
      <c r="B2798" s="4" t="s">
        <v>2349</v>
      </c>
      <c r="C2798" s="3" t="s">
        <v>4184</v>
      </c>
      <c r="D2798" s="3">
        <v>10.36</v>
      </c>
      <c r="E2798" s="3">
        <v>-0.86</v>
      </c>
      <c r="F2798" s="3">
        <v>-786.19</v>
      </c>
    </row>
    <row r="2799" spans="1:6" x14ac:dyDescent="0.2">
      <c r="A2799" s="3">
        <v>2798</v>
      </c>
      <c r="B2799" s="4" t="s">
        <v>2599</v>
      </c>
      <c r="C2799" s="3" t="s">
        <v>6775</v>
      </c>
      <c r="D2799" s="3">
        <v>3.15</v>
      </c>
      <c r="E2799" s="3">
        <v>-3.37</v>
      </c>
      <c r="F2799" s="3">
        <v>-787.46</v>
      </c>
    </row>
    <row r="2800" spans="1:6" x14ac:dyDescent="0.2">
      <c r="A2800" s="3">
        <v>2799</v>
      </c>
      <c r="B2800" s="4" t="s">
        <v>404</v>
      </c>
      <c r="C2800" s="3" t="s">
        <v>5724</v>
      </c>
      <c r="D2800" s="3">
        <v>9.82</v>
      </c>
      <c r="E2800" s="3">
        <v>-3.16</v>
      </c>
      <c r="F2800" s="3">
        <v>-788.33</v>
      </c>
    </row>
    <row r="2801" spans="1:6" x14ac:dyDescent="0.2">
      <c r="A2801" s="3">
        <v>2800</v>
      </c>
      <c r="B2801" s="4" t="s">
        <v>1807</v>
      </c>
      <c r="C2801" s="3" t="s">
        <v>3998</v>
      </c>
      <c r="D2801" s="3">
        <v>16.809999999999999</v>
      </c>
      <c r="E2801" s="3">
        <v>-4.6500000000000004</v>
      </c>
      <c r="F2801" s="3">
        <v>-788.48</v>
      </c>
    </row>
    <row r="2802" spans="1:6" x14ac:dyDescent="0.2">
      <c r="A2802" s="3">
        <v>2801</v>
      </c>
      <c r="B2802" s="4" t="s">
        <v>24</v>
      </c>
      <c r="C2802" s="3" t="s">
        <v>6434</v>
      </c>
      <c r="D2802" s="3">
        <v>10</v>
      </c>
      <c r="E2802" s="3">
        <v>-3.85</v>
      </c>
      <c r="F2802" s="3">
        <v>-791.44</v>
      </c>
    </row>
    <row r="2803" spans="1:6" x14ac:dyDescent="0.2">
      <c r="A2803" s="3">
        <v>2802</v>
      </c>
      <c r="B2803" s="4" t="s">
        <v>2034</v>
      </c>
      <c r="C2803" s="3" t="s">
        <v>4497</v>
      </c>
      <c r="D2803" s="3">
        <v>21.95</v>
      </c>
      <c r="E2803" s="3">
        <v>-6.44</v>
      </c>
      <c r="F2803" s="3">
        <v>-793.69</v>
      </c>
    </row>
    <row r="2804" spans="1:6" x14ac:dyDescent="0.2">
      <c r="A2804" s="3">
        <v>2803</v>
      </c>
      <c r="B2804" s="4" t="s">
        <v>2776</v>
      </c>
      <c r="C2804" s="3" t="s">
        <v>3979</v>
      </c>
      <c r="D2804" s="3">
        <v>6.29</v>
      </c>
      <c r="E2804" s="3">
        <v>-3.08</v>
      </c>
      <c r="F2804" s="3">
        <v>-794.04</v>
      </c>
    </row>
    <row r="2805" spans="1:6" x14ac:dyDescent="0.2">
      <c r="A2805" s="3">
        <v>2804</v>
      </c>
      <c r="B2805" s="4" t="s">
        <v>2803</v>
      </c>
      <c r="C2805" s="3" t="s">
        <v>4163</v>
      </c>
      <c r="D2805" s="3">
        <v>2.4900000000000002</v>
      </c>
      <c r="E2805" s="3">
        <v>-4.96</v>
      </c>
      <c r="F2805" s="3">
        <v>-795.02</v>
      </c>
    </row>
    <row r="2806" spans="1:6" x14ac:dyDescent="0.2">
      <c r="A2806" s="3">
        <v>2805</v>
      </c>
      <c r="B2806" s="4" t="s">
        <v>1237</v>
      </c>
      <c r="C2806" s="3" t="s">
        <v>7064</v>
      </c>
      <c r="D2806" s="3">
        <v>3.92</v>
      </c>
      <c r="E2806" s="3">
        <v>-2.97</v>
      </c>
      <c r="F2806" s="3">
        <v>-797.11</v>
      </c>
    </row>
    <row r="2807" spans="1:6" x14ac:dyDescent="0.2">
      <c r="A2807" s="3">
        <v>2806</v>
      </c>
      <c r="B2807" s="4" t="s">
        <v>2098</v>
      </c>
      <c r="C2807" s="3" t="s">
        <v>7088</v>
      </c>
      <c r="D2807" s="3">
        <v>5.85</v>
      </c>
      <c r="E2807" s="3">
        <v>-1.68</v>
      </c>
      <c r="F2807" s="3">
        <v>-797.49</v>
      </c>
    </row>
    <row r="2808" spans="1:6" x14ac:dyDescent="0.2">
      <c r="A2808" s="3">
        <v>2807</v>
      </c>
      <c r="B2808" s="4" t="s">
        <v>2204</v>
      </c>
      <c r="C2808" s="3" t="s">
        <v>6185</v>
      </c>
      <c r="D2808" s="3">
        <v>37.369999999999997</v>
      </c>
      <c r="E2808" s="3">
        <v>-1.4</v>
      </c>
      <c r="F2808" s="3">
        <v>-799.66</v>
      </c>
    </row>
    <row r="2809" spans="1:6" x14ac:dyDescent="0.2">
      <c r="A2809" s="3">
        <v>2808</v>
      </c>
      <c r="B2809" s="4" t="s">
        <v>1958</v>
      </c>
      <c r="C2809" s="3" t="s">
        <v>6418</v>
      </c>
      <c r="D2809" s="3">
        <v>7</v>
      </c>
      <c r="E2809" s="3">
        <v>-4.8899999999999997</v>
      </c>
      <c r="F2809" s="3">
        <v>-801.78</v>
      </c>
    </row>
    <row r="2810" spans="1:6" x14ac:dyDescent="0.2">
      <c r="A2810" s="3">
        <v>2809</v>
      </c>
      <c r="B2810" s="4" t="s">
        <v>354</v>
      </c>
      <c r="C2810" s="3" t="s">
        <v>3882</v>
      </c>
      <c r="D2810" s="3">
        <v>26.84</v>
      </c>
      <c r="E2810" s="3">
        <v>-8.33</v>
      </c>
      <c r="F2810" s="3">
        <v>-803.73</v>
      </c>
    </row>
    <row r="2811" spans="1:6" x14ac:dyDescent="0.2">
      <c r="A2811" s="3">
        <v>2810</v>
      </c>
      <c r="B2811" s="4" t="s">
        <v>2062</v>
      </c>
      <c r="C2811" s="3" t="s">
        <v>3824</v>
      </c>
      <c r="D2811" s="3">
        <v>5.93</v>
      </c>
      <c r="E2811" s="3">
        <v>-3.58</v>
      </c>
      <c r="F2811" s="3">
        <v>-806.67</v>
      </c>
    </row>
    <row r="2812" spans="1:6" x14ac:dyDescent="0.2">
      <c r="A2812" s="3">
        <v>2811</v>
      </c>
      <c r="B2812" s="4" t="s">
        <v>3315</v>
      </c>
      <c r="C2812" s="3" t="s">
        <v>3475</v>
      </c>
      <c r="D2812" s="3">
        <v>8.35</v>
      </c>
      <c r="E2812" s="3">
        <v>-2.91</v>
      </c>
      <c r="F2812" s="3">
        <v>-807.58</v>
      </c>
    </row>
    <row r="2813" spans="1:6" x14ac:dyDescent="0.2">
      <c r="A2813" s="3">
        <v>2812</v>
      </c>
      <c r="B2813" s="4" t="s">
        <v>40</v>
      </c>
      <c r="C2813" s="3" t="s">
        <v>3514</v>
      </c>
      <c r="D2813" s="3">
        <v>11.07</v>
      </c>
      <c r="E2813" s="3">
        <v>-4.9800000000000004</v>
      </c>
      <c r="F2813" s="3">
        <v>-808.08</v>
      </c>
    </row>
    <row r="2814" spans="1:6" x14ac:dyDescent="0.2">
      <c r="A2814" s="3">
        <v>2813</v>
      </c>
      <c r="B2814" s="4" t="s">
        <v>1557</v>
      </c>
      <c r="C2814" s="3" t="s">
        <v>6792</v>
      </c>
      <c r="D2814" s="3">
        <v>7.96</v>
      </c>
      <c r="E2814" s="3">
        <v>-2.93</v>
      </c>
      <c r="F2814" s="3">
        <v>-810.38</v>
      </c>
    </row>
    <row r="2815" spans="1:6" x14ac:dyDescent="0.2">
      <c r="A2815" s="3">
        <v>2814</v>
      </c>
      <c r="B2815" s="4" t="s">
        <v>208</v>
      </c>
      <c r="C2815" s="3" t="s">
        <v>7059</v>
      </c>
      <c r="D2815" s="3">
        <v>15.89</v>
      </c>
      <c r="E2815" s="3">
        <v>-2.09</v>
      </c>
      <c r="F2815" s="3">
        <v>-811.51</v>
      </c>
    </row>
    <row r="2816" spans="1:6" x14ac:dyDescent="0.2">
      <c r="A2816" s="3">
        <v>2815</v>
      </c>
      <c r="B2816" s="4" t="s">
        <v>2070</v>
      </c>
      <c r="C2816" s="3" t="s">
        <v>6732</v>
      </c>
      <c r="D2816" s="3">
        <v>11.05</v>
      </c>
      <c r="E2816" s="3">
        <v>-7.69</v>
      </c>
      <c r="F2816" s="3">
        <v>-812.31</v>
      </c>
    </row>
    <row r="2817" spans="1:6" x14ac:dyDescent="0.2">
      <c r="A2817" s="3">
        <v>2816</v>
      </c>
      <c r="B2817" s="4" t="s">
        <v>45</v>
      </c>
      <c r="C2817" s="3" t="s">
        <v>7241</v>
      </c>
      <c r="D2817" s="3">
        <v>13.11</v>
      </c>
      <c r="E2817" s="3">
        <v>-2.82</v>
      </c>
      <c r="F2817" s="3">
        <v>-813.77</v>
      </c>
    </row>
    <row r="2818" spans="1:6" x14ac:dyDescent="0.2">
      <c r="A2818" s="3">
        <v>2817</v>
      </c>
      <c r="B2818" s="4" t="s">
        <v>2605</v>
      </c>
      <c r="C2818" s="3" t="s">
        <v>6265</v>
      </c>
      <c r="D2818" s="3">
        <v>5.08</v>
      </c>
      <c r="E2818" s="3">
        <v>-3.24</v>
      </c>
      <c r="F2818" s="3">
        <v>-813.81</v>
      </c>
    </row>
    <row r="2819" spans="1:6" x14ac:dyDescent="0.2">
      <c r="A2819" s="3">
        <v>2818</v>
      </c>
      <c r="B2819" s="4" t="s">
        <v>654</v>
      </c>
      <c r="C2819" s="3" t="s">
        <v>5820</v>
      </c>
      <c r="D2819" s="3">
        <v>21.48</v>
      </c>
      <c r="E2819" s="3">
        <v>-3.29</v>
      </c>
      <c r="F2819" s="3">
        <v>-814.68</v>
      </c>
    </row>
    <row r="2820" spans="1:6" x14ac:dyDescent="0.2">
      <c r="A2820" s="3">
        <v>2819</v>
      </c>
      <c r="B2820" s="4" t="s">
        <v>1127</v>
      </c>
      <c r="C2820" s="3" t="s">
        <v>3995</v>
      </c>
      <c r="D2820" s="3">
        <v>53.18</v>
      </c>
      <c r="E2820" s="3">
        <v>-3.94</v>
      </c>
      <c r="F2820" s="3">
        <v>-815.45</v>
      </c>
    </row>
    <row r="2821" spans="1:6" x14ac:dyDescent="0.2">
      <c r="A2821" s="3">
        <v>2820</v>
      </c>
      <c r="B2821" s="4" t="s">
        <v>1881</v>
      </c>
      <c r="C2821" s="3" t="s">
        <v>4604</v>
      </c>
      <c r="D2821" s="3">
        <v>12.13</v>
      </c>
      <c r="E2821" s="3">
        <v>-3.96</v>
      </c>
      <c r="F2821" s="3">
        <v>-818.98</v>
      </c>
    </row>
    <row r="2822" spans="1:6" x14ac:dyDescent="0.2">
      <c r="A2822" s="3">
        <v>2821</v>
      </c>
      <c r="B2822" s="4" t="s">
        <v>761</v>
      </c>
      <c r="C2822" s="3" t="s">
        <v>6718</v>
      </c>
      <c r="D2822" s="3">
        <v>5.2</v>
      </c>
      <c r="E2822" s="3">
        <v>-6.81</v>
      </c>
      <c r="F2822" s="3">
        <v>-819.94</v>
      </c>
    </row>
    <row r="2823" spans="1:6" x14ac:dyDescent="0.2">
      <c r="A2823" s="3">
        <v>2822</v>
      </c>
      <c r="B2823" s="4" t="s">
        <v>2226</v>
      </c>
      <c r="C2823" s="3" t="s">
        <v>7274</v>
      </c>
      <c r="D2823" s="3">
        <v>11.51</v>
      </c>
      <c r="E2823" s="3">
        <v>-1.88</v>
      </c>
      <c r="F2823" s="3">
        <v>-822.62</v>
      </c>
    </row>
    <row r="2824" spans="1:6" x14ac:dyDescent="0.2">
      <c r="A2824" s="3">
        <v>2823</v>
      </c>
      <c r="B2824" s="4" t="s">
        <v>28</v>
      </c>
      <c r="C2824" s="3" t="s">
        <v>5778</v>
      </c>
      <c r="D2824" s="3">
        <v>21.1</v>
      </c>
      <c r="E2824" s="3">
        <v>-4.4400000000000004</v>
      </c>
      <c r="F2824" s="3">
        <v>-824.17</v>
      </c>
    </row>
    <row r="2825" spans="1:6" x14ac:dyDescent="0.2">
      <c r="A2825" s="3">
        <v>2824</v>
      </c>
      <c r="B2825" s="4" t="s">
        <v>2410</v>
      </c>
      <c r="C2825" s="3" t="s">
        <v>4175</v>
      </c>
      <c r="D2825" s="3">
        <v>4.3899999999999997</v>
      </c>
      <c r="E2825" s="3">
        <v>-4.1500000000000004</v>
      </c>
      <c r="F2825" s="3">
        <v>-824.76</v>
      </c>
    </row>
    <row r="2826" spans="1:6" x14ac:dyDescent="0.2">
      <c r="A2826" s="3">
        <v>2825</v>
      </c>
      <c r="B2826" s="4" t="s">
        <v>2586</v>
      </c>
      <c r="C2826" s="3" t="s">
        <v>7081</v>
      </c>
      <c r="D2826" s="3">
        <v>5.07</v>
      </c>
      <c r="E2826" s="3">
        <v>-1.36</v>
      </c>
      <c r="F2826" s="3">
        <v>-826.06</v>
      </c>
    </row>
    <row r="2827" spans="1:6" x14ac:dyDescent="0.2">
      <c r="A2827" s="3">
        <v>2826</v>
      </c>
      <c r="B2827" s="4" t="s">
        <v>140</v>
      </c>
      <c r="C2827" s="3" t="s">
        <v>5727</v>
      </c>
      <c r="D2827" s="3">
        <v>12.53</v>
      </c>
      <c r="E2827" s="3">
        <v>-3.98</v>
      </c>
      <c r="F2827" s="3">
        <v>-827</v>
      </c>
    </row>
    <row r="2828" spans="1:6" x14ac:dyDescent="0.2">
      <c r="A2828" s="3">
        <v>2827</v>
      </c>
      <c r="B2828" s="4" t="s">
        <v>2149</v>
      </c>
      <c r="C2828" s="3" t="s">
        <v>6480</v>
      </c>
      <c r="D2828" s="3">
        <v>10.79</v>
      </c>
      <c r="E2828" s="3">
        <v>-0.64</v>
      </c>
      <c r="F2828" s="3">
        <v>-827.18</v>
      </c>
    </row>
    <row r="2829" spans="1:6" x14ac:dyDescent="0.2">
      <c r="A2829" s="3">
        <v>2828</v>
      </c>
      <c r="B2829" s="4" t="s">
        <v>709</v>
      </c>
      <c r="C2829" s="3" t="s">
        <v>4396</v>
      </c>
      <c r="D2829" s="3">
        <v>19.670000000000002</v>
      </c>
      <c r="E2829" s="3">
        <v>-3.25</v>
      </c>
      <c r="F2829" s="3">
        <v>-828.11</v>
      </c>
    </row>
    <row r="2830" spans="1:6" x14ac:dyDescent="0.2">
      <c r="A2830" s="3">
        <v>2829</v>
      </c>
      <c r="B2830" s="4" t="s">
        <v>2849</v>
      </c>
      <c r="C2830" s="3" t="s">
        <v>6837</v>
      </c>
      <c r="D2830" s="3">
        <v>6.4</v>
      </c>
      <c r="E2830" s="3">
        <v>-2.74</v>
      </c>
      <c r="F2830" s="3">
        <v>-829.17</v>
      </c>
    </row>
    <row r="2831" spans="1:6" x14ac:dyDescent="0.2">
      <c r="A2831" s="3">
        <v>2830</v>
      </c>
      <c r="B2831" s="4" t="s">
        <v>283</v>
      </c>
      <c r="C2831" s="3" t="s">
        <v>6484</v>
      </c>
      <c r="D2831" s="3">
        <v>29.7</v>
      </c>
      <c r="E2831" s="3">
        <v>-3.23</v>
      </c>
      <c r="F2831" s="3">
        <v>-829.46</v>
      </c>
    </row>
    <row r="2832" spans="1:6" x14ac:dyDescent="0.2">
      <c r="A2832" s="3">
        <v>2831</v>
      </c>
      <c r="B2832" s="4" t="s">
        <v>1739</v>
      </c>
      <c r="C2832" s="3" t="s">
        <v>7031</v>
      </c>
      <c r="D2832" s="3">
        <v>14.1</v>
      </c>
      <c r="E2832" s="3">
        <v>-2.02</v>
      </c>
      <c r="F2832" s="3">
        <v>-830.73</v>
      </c>
    </row>
    <row r="2833" spans="1:6" x14ac:dyDescent="0.2">
      <c r="A2833" s="3">
        <v>2832</v>
      </c>
      <c r="B2833" s="4" t="s">
        <v>3225</v>
      </c>
      <c r="C2833" s="3" t="s">
        <v>5661</v>
      </c>
      <c r="D2833" s="3">
        <v>21.86</v>
      </c>
      <c r="E2833" s="3">
        <v>-2.5</v>
      </c>
      <c r="F2833" s="3">
        <v>-830.83</v>
      </c>
    </row>
    <row r="2834" spans="1:6" x14ac:dyDescent="0.2">
      <c r="A2834" s="3">
        <v>2833</v>
      </c>
      <c r="B2834" s="4" t="s">
        <v>2588</v>
      </c>
      <c r="C2834" s="3" t="s">
        <v>7055</v>
      </c>
      <c r="D2834" s="3">
        <v>8.56</v>
      </c>
      <c r="E2834" s="3">
        <v>-3.93</v>
      </c>
      <c r="F2834" s="3">
        <v>-832.02</v>
      </c>
    </row>
    <row r="2835" spans="1:6" x14ac:dyDescent="0.2">
      <c r="A2835" s="3">
        <v>2834</v>
      </c>
      <c r="B2835" s="4" t="s">
        <v>27</v>
      </c>
      <c r="C2835" s="3" t="s">
        <v>6709</v>
      </c>
      <c r="D2835" s="3">
        <v>8.44</v>
      </c>
      <c r="E2835" s="3">
        <v>-3.98</v>
      </c>
      <c r="F2835" s="3">
        <v>-833.41</v>
      </c>
    </row>
    <row r="2836" spans="1:6" x14ac:dyDescent="0.2">
      <c r="A2836" s="3">
        <v>2835</v>
      </c>
      <c r="B2836" s="4" t="s">
        <v>220</v>
      </c>
      <c r="C2836" s="3" t="s">
        <v>4168</v>
      </c>
      <c r="D2836" s="3">
        <v>2.91</v>
      </c>
      <c r="E2836" s="3">
        <v>1.04</v>
      </c>
      <c r="F2836" s="3">
        <v>-834.23</v>
      </c>
    </row>
    <row r="2837" spans="1:6" x14ac:dyDescent="0.2">
      <c r="A2837" s="3">
        <v>2836</v>
      </c>
      <c r="B2837" s="4" t="s">
        <v>1480</v>
      </c>
      <c r="C2837" s="3" t="s">
        <v>4706</v>
      </c>
      <c r="D2837" s="3">
        <v>4.66</v>
      </c>
      <c r="E2837" s="3">
        <v>-2.31</v>
      </c>
      <c r="F2837" s="3">
        <v>-836.06</v>
      </c>
    </row>
    <row r="2838" spans="1:6" x14ac:dyDescent="0.2">
      <c r="A2838" s="3">
        <v>2837</v>
      </c>
      <c r="B2838" s="4" t="s">
        <v>5426</v>
      </c>
      <c r="C2838" s="3" t="s">
        <v>5427</v>
      </c>
      <c r="D2838" s="3">
        <v>2.36</v>
      </c>
      <c r="E2838" s="3">
        <v>0.43</v>
      </c>
      <c r="F2838" s="3">
        <v>-842.25</v>
      </c>
    </row>
    <row r="2839" spans="1:6" x14ac:dyDescent="0.2">
      <c r="A2839" s="3">
        <v>2838</v>
      </c>
      <c r="B2839" s="4" t="s">
        <v>2439</v>
      </c>
      <c r="C2839" s="3" t="s">
        <v>4155</v>
      </c>
      <c r="D2839" s="3">
        <v>5.12</v>
      </c>
      <c r="E2839" s="3">
        <v>-1.92</v>
      </c>
      <c r="F2839" s="3">
        <v>-843.28</v>
      </c>
    </row>
    <row r="2840" spans="1:6" x14ac:dyDescent="0.2">
      <c r="A2840" s="3">
        <v>2839</v>
      </c>
      <c r="B2840" s="4" t="s">
        <v>2532</v>
      </c>
      <c r="C2840" s="3" t="s">
        <v>5884</v>
      </c>
      <c r="D2840" s="3">
        <v>4.13</v>
      </c>
      <c r="E2840" s="3">
        <v>-6.35</v>
      </c>
      <c r="F2840" s="3">
        <v>-845.49</v>
      </c>
    </row>
    <row r="2841" spans="1:6" x14ac:dyDescent="0.2">
      <c r="A2841" s="3">
        <v>2840</v>
      </c>
      <c r="B2841" s="4" t="s">
        <v>3312</v>
      </c>
      <c r="C2841" s="3" t="s">
        <v>6776</v>
      </c>
      <c r="D2841" s="3">
        <v>9.26</v>
      </c>
      <c r="E2841" s="3">
        <v>-4.04</v>
      </c>
      <c r="F2841" s="3">
        <v>-845.92</v>
      </c>
    </row>
    <row r="2842" spans="1:6" x14ac:dyDescent="0.2">
      <c r="A2842" s="3">
        <v>2841</v>
      </c>
      <c r="B2842" s="4" t="s">
        <v>1525</v>
      </c>
      <c r="C2842" s="3" t="s">
        <v>4678</v>
      </c>
      <c r="D2842" s="3">
        <v>2.99</v>
      </c>
      <c r="E2842" s="3">
        <v>-2.61</v>
      </c>
      <c r="F2842" s="3">
        <v>-847.47</v>
      </c>
    </row>
    <row r="2843" spans="1:6" x14ac:dyDescent="0.2">
      <c r="A2843" s="3">
        <v>2842</v>
      </c>
      <c r="B2843" s="4" t="s">
        <v>3108</v>
      </c>
      <c r="C2843" s="3" t="s">
        <v>4447</v>
      </c>
      <c r="D2843" s="3">
        <v>29.19</v>
      </c>
      <c r="E2843" s="3">
        <v>-7.04</v>
      </c>
      <c r="F2843" s="3">
        <v>-847.96</v>
      </c>
    </row>
    <row r="2844" spans="1:6" x14ac:dyDescent="0.2">
      <c r="A2844" s="3">
        <v>2843</v>
      </c>
      <c r="B2844" s="4" t="s">
        <v>2328</v>
      </c>
      <c r="C2844" s="3" t="s">
        <v>5343</v>
      </c>
      <c r="D2844" s="3">
        <v>12.39</v>
      </c>
      <c r="E2844" s="3">
        <v>-3.13</v>
      </c>
      <c r="F2844" s="3">
        <v>-848.05</v>
      </c>
    </row>
    <row r="2845" spans="1:6" x14ac:dyDescent="0.2">
      <c r="A2845" s="3">
        <v>2844</v>
      </c>
      <c r="B2845" s="4" t="s">
        <v>3277</v>
      </c>
      <c r="C2845" s="3" t="s">
        <v>4009</v>
      </c>
      <c r="D2845" s="3">
        <v>19.190000000000001</v>
      </c>
      <c r="E2845" s="3">
        <v>-4.24</v>
      </c>
      <c r="F2845" s="3">
        <v>-854.28</v>
      </c>
    </row>
    <row r="2846" spans="1:6" x14ac:dyDescent="0.2">
      <c r="A2846" s="3">
        <v>2845</v>
      </c>
      <c r="B2846" s="4" t="s">
        <v>1157</v>
      </c>
      <c r="C2846" s="3" t="s">
        <v>7011</v>
      </c>
      <c r="D2846" s="3">
        <v>5.33</v>
      </c>
      <c r="E2846" s="3">
        <v>-1.48</v>
      </c>
      <c r="F2846" s="3">
        <v>-856.48</v>
      </c>
    </row>
    <row r="2847" spans="1:6" x14ac:dyDescent="0.2">
      <c r="A2847" s="3">
        <v>2846</v>
      </c>
      <c r="B2847" s="4" t="s">
        <v>636</v>
      </c>
      <c r="C2847" s="3" t="s">
        <v>5693</v>
      </c>
      <c r="D2847" s="3">
        <v>3.69</v>
      </c>
      <c r="E2847" s="3">
        <v>-2.64</v>
      </c>
      <c r="F2847" s="3">
        <v>-857.68</v>
      </c>
    </row>
    <row r="2848" spans="1:6" x14ac:dyDescent="0.2">
      <c r="A2848" s="3">
        <v>2847</v>
      </c>
      <c r="B2848" s="4" t="s">
        <v>2059</v>
      </c>
      <c r="C2848" s="3" t="s">
        <v>4504</v>
      </c>
      <c r="D2848" s="3">
        <v>15.76</v>
      </c>
      <c r="E2848" s="3">
        <v>-5.12</v>
      </c>
      <c r="F2848" s="3">
        <v>-858.48</v>
      </c>
    </row>
    <row r="2849" spans="1:6" x14ac:dyDescent="0.2">
      <c r="A2849" s="3">
        <v>2848</v>
      </c>
      <c r="B2849" s="4" t="s">
        <v>821</v>
      </c>
      <c r="C2849" s="3" t="s">
        <v>6724</v>
      </c>
      <c r="D2849" s="3">
        <v>6.03</v>
      </c>
      <c r="E2849" s="3">
        <v>-2.74</v>
      </c>
      <c r="F2849" s="3">
        <v>-858.97</v>
      </c>
    </row>
    <row r="2850" spans="1:6" x14ac:dyDescent="0.2">
      <c r="A2850" s="3">
        <v>2849</v>
      </c>
      <c r="B2850" s="4" t="s">
        <v>1117</v>
      </c>
      <c r="C2850" s="3" t="s">
        <v>6486</v>
      </c>
      <c r="D2850" s="3">
        <v>10.47</v>
      </c>
      <c r="E2850" s="3">
        <v>-1.41</v>
      </c>
      <c r="F2850" s="3">
        <v>-859.22</v>
      </c>
    </row>
    <row r="2851" spans="1:6" x14ac:dyDescent="0.2">
      <c r="A2851" s="3">
        <v>2850</v>
      </c>
      <c r="B2851" s="4" t="s">
        <v>530</v>
      </c>
      <c r="C2851" s="3" t="s">
        <v>6325</v>
      </c>
      <c r="D2851" s="3">
        <v>4.5</v>
      </c>
      <c r="E2851" s="3">
        <v>-1.53</v>
      </c>
      <c r="F2851" s="3">
        <v>-859.5</v>
      </c>
    </row>
    <row r="2852" spans="1:6" x14ac:dyDescent="0.2">
      <c r="A2852" s="3">
        <v>2851</v>
      </c>
      <c r="B2852" s="4" t="s">
        <v>2545</v>
      </c>
      <c r="C2852" s="3" t="s">
        <v>4108</v>
      </c>
      <c r="D2852" s="3">
        <v>7.12</v>
      </c>
      <c r="E2852" s="3">
        <v>-3.78</v>
      </c>
      <c r="F2852" s="3">
        <v>-860.1</v>
      </c>
    </row>
    <row r="2853" spans="1:6" x14ac:dyDescent="0.2">
      <c r="A2853" s="3">
        <v>2852</v>
      </c>
      <c r="B2853" s="4" t="s">
        <v>2763</v>
      </c>
      <c r="C2853" s="3" t="s">
        <v>7056</v>
      </c>
      <c r="D2853" s="3">
        <v>13.42</v>
      </c>
      <c r="E2853" s="3">
        <v>-3.73</v>
      </c>
      <c r="F2853" s="3">
        <v>-865.24</v>
      </c>
    </row>
    <row r="2854" spans="1:6" x14ac:dyDescent="0.2">
      <c r="A2854" s="3">
        <v>2853</v>
      </c>
      <c r="B2854" s="4" t="s">
        <v>1576</v>
      </c>
      <c r="C2854" s="3" t="s">
        <v>4985</v>
      </c>
      <c r="D2854" s="3">
        <v>4.4800000000000004</v>
      </c>
      <c r="E2854" s="3">
        <v>-3.66</v>
      </c>
      <c r="F2854" s="3">
        <v>-865.68</v>
      </c>
    </row>
    <row r="2855" spans="1:6" x14ac:dyDescent="0.2">
      <c r="A2855" s="3">
        <v>2854</v>
      </c>
      <c r="B2855" s="4" t="s">
        <v>2145</v>
      </c>
      <c r="C2855" s="3" t="s">
        <v>3814</v>
      </c>
      <c r="D2855" s="3">
        <v>9.1199999999999992</v>
      </c>
      <c r="E2855" s="3">
        <v>-4.5999999999999996</v>
      </c>
      <c r="F2855" s="3">
        <v>-866.43</v>
      </c>
    </row>
    <row r="2856" spans="1:6" x14ac:dyDescent="0.2">
      <c r="A2856" s="3">
        <v>2855</v>
      </c>
      <c r="B2856" s="4" t="s">
        <v>1129</v>
      </c>
      <c r="C2856" s="3" t="s">
        <v>4420</v>
      </c>
      <c r="D2856" s="3">
        <v>6.78</v>
      </c>
      <c r="E2856" s="3">
        <v>-1.02</v>
      </c>
      <c r="F2856" s="3">
        <v>-868.25</v>
      </c>
    </row>
    <row r="2857" spans="1:6" x14ac:dyDescent="0.2">
      <c r="A2857" s="3">
        <v>2856</v>
      </c>
      <c r="B2857" s="4" t="s">
        <v>6276</v>
      </c>
      <c r="C2857" s="3" t="s">
        <v>6277</v>
      </c>
      <c r="D2857" s="3">
        <v>1.83</v>
      </c>
      <c r="E2857" s="3">
        <v>-2.66</v>
      </c>
      <c r="F2857" s="3">
        <v>-871.11</v>
      </c>
    </row>
    <row r="2858" spans="1:6" x14ac:dyDescent="0.2">
      <c r="A2858" s="3">
        <v>2857</v>
      </c>
      <c r="B2858" s="4" t="s">
        <v>2906</v>
      </c>
      <c r="C2858" s="3" t="s">
        <v>4559</v>
      </c>
      <c r="D2858" s="3">
        <v>10.28</v>
      </c>
      <c r="E2858" s="3">
        <v>-2.1</v>
      </c>
      <c r="F2858" s="3">
        <v>-873.3</v>
      </c>
    </row>
    <row r="2859" spans="1:6" x14ac:dyDescent="0.2">
      <c r="A2859" s="3">
        <v>2858</v>
      </c>
      <c r="B2859" s="4" t="s">
        <v>718</v>
      </c>
      <c r="C2859" s="3" t="s">
        <v>6328</v>
      </c>
      <c r="D2859" s="3">
        <v>21.22</v>
      </c>
      <c r="E2859" s="3">
        <v>-1.35</v>
      </c>
      <c r="F2859" s="3">
        <v>-874.34</v>
      </c>
    </row>
    <row r="2860" spans="1:6" x14ac:dyDescent="0.2">
      <c r="A2860" s="3">
        <v>2859</v>
      </c>
      <c r="B2860" s="4" t="s">
        <v>2655</v>
      </c>
      <c r="C2860" s="3" t="s">
        <v>3561</v>
      </c>
      <c r="D2860" s="3">
        <v>19.5</v>
      </c>
      <c r="E2860" s="3">
        <v>-2.5</v>
      </c>
      <c r="F2860" s="3">
        <v>-875.45</v>
      </c>
    </row>
    <row r="2861" spans="1:6" x14ac:dyDescent="0.2">
      <c r="A2861" s="3">
        <v>2860</v>
      </c>
      <c r="B2861" s="4" t="s">
        <v>2652</v>
      </c>
      <c r="C2861" s="3" t="s">
        <v>4008</v>
      </c>
      <c r="D2861" s="3">
        <v>39</v>
      </c>
      <c r="E2861" s="3">
        <v>0.36</v>
      </c>
      <c r="F2861" s="3">
        <v>-876.21</v>
      </c>
    </row>
    <row r="2862" spans="1:6" x14ac:dyDescent="0.2">
      <c r="A2862" s="3">
        <v>2861</v>
      </c>
      <c r="B2862" s="4" t="s">
        <v>2013</v>
      </c>
      <c r="C2862" s="3" t="s">
        <v>5702</v>
      </c>
      <c r="D2862" s="3">
        <v>7.99</v>
      </c>
      <c r="E2862" s="3">
        <v>-1.96</v>
      </c>
      <c r="F2862" s="3">
        <v>-882.94</v>
      </c>
    </row>
    <row r="2863" spans="1:6" x14ac:dyDescent="0.2">
      <c r="A2863" s="3">
        <v>2862</v>
      </c>
      <c r="B2863" s="4" t="s">
        <v>1038</v>
      </c>
      <c r="C2863" s="3" t="s">
        <v>5753</v>
      </c>
      <c r="D2863" s="3">
        <v>5.64</v>
      </c>
      <c r="E2863" s="3">
        <v>-4.57</v>
      </c>
      <c r="F2863" s="3">
        <v>-883</v>
      </c>
    </row>
    <row r="2864" spans="1:6" x14ac:dyDescent="0.2">
      <c r="A2864" s="3">
        <v>2863</v>
      </c>
      <c r="B2864" s="4" t="s">
        <v>1593</v>
      </c>
      <c r="C2864" s="3" t="s">
        <v>7198</v>
      </c>
      <c r="D2864" s="3">
        <v>24.88</v>
      </c>
      <c r="E2864" s="3">
        <v>-0.28000000000000003</v>
      </c>
      <c r="F2864" s="3">
        <v>-887.01</v>
      </c>
    </row>
    <row r="2865" spans="1:6" x14ac:dyDescent="0.2">
      <c r="A2865" s="3">
        <v>2864</v>
      </c>
      <c r="B2865" s="4" t="s">
        <v>2466</v>
      </c>
      <c r="C2865" s="3" t="s">
        <v>5299</v>
      </c>
      <c r="D2865" s="3">
        <v>26.17</v>
      </c>
      <c r="E2865" s="3">
        <v>-5.56</v>
      </c>
      <c r="F2865" s="3">
        <v>-891.34</v>
      </c>
    </row>
    <row r="2866" spans="1:6" x14ac:dyDescent="0.2">
      <c r="A2866" s="3">
        <v>2865</v>
      </c>
      <c r="B2866" s="4" t="s">
        <v>1017</v>
      </c>
      <c r="C2866" s="3" t="s">
        <v>7205</v>
      </c>
      <c r="D2866" s="3">
        <v>6.9</v>
      </c>
      <c r="E2866" s="3">
        <v>-4.43</v>
      </c>
      <c r="F2866" s="3">
        <v>-891.92</v>
      </c>
    </row>
    <row r="2867" spans="1:6" x14ac:dyDescent="0.2">
      <c r="A2867" s="3">
        <v>2866</v>
      </c>
      <c r="B2867" s="4" t="s">
        <v>2504</v>
      </c>
      <c r="C2867" s="3" t="s">
        <v>4731</v>
      </c>
      <c r="D2867" s="3">
        <v>4.8099999999999996</v>
      </c>
      <c r="E2867" s="3">
        <v>-3.41</v>
      </c>
      <c r="F2867" s="3">
        <v>-892.79</v>
      </c>
    </row>
    <row r="2868" spans="1:6" x14ac:dyDescent="0.2">
      <c r="A2868" s="3">
        <v>2867</v>
      </c>
      <c r="B2868" s="4" t="s">
        <v>148</v>
      </c>
      <c r="C2868" s="3" t="s">
        <v>6607</v>
      </c>
      <c r="D2868" s="3">
        <v>12.46</v>
      </c>
      <c r="E2868" s="3">
        <v>-4.45</v>
      </c>
      <c r="F2868" s="3">
        <v>-893.97</v>
      </c>
    </row>
    <row r="2869" spans="1:6" x14ac:dyDescent="0.2">
      <c r="A2869" s="3">
        <v>2868</v>
      </c>
      <c r="B2869" s="4" t="s">
        <v>2385</v>
      </c>
      <c r="C2869" s="3" t="s">
        <v>3432</v>
      </c>
      <c r="D2869" s="3">
        <v>4.42</v>
      </c>
      <c r="E2869" s="3">
        <v>-3.49</v>
      </c>
      <c r="F2869" s="3">
        <v>-894.78</v>
      </c>
    </row>
    <row r="2870" spans="1:6" x14ac:dyDescent="0.2">
      <c r="A2870" s="3">
        <v>2869</v>
      </c>
      <c r="B2870" s="4" t="s">
        <v>1496</v>
      </c>
      <c r="C2870" s="3" t="s">
        <v>5731</v>
      </c>
      <c r="D2870" s="3">
        <v>19.45</v>
      </c>
      <c r="E2870" s="3">
        <v>-4.75</v>
      </c>
      <c r="F2870" s="3">
        <v>-894.94</v>
      </c>
    </row>
    <row r="2871" spans="1:6" x14ac:dyDescent="0.2">
      <c r="A2871" s="3">
        <v>2870</v>
      </c>
      <c r="B2871" s="4" t="s">
        <v>3009</v>
      </c>
      <c r="C2871" s="3" t="s">
        <v>7110</v>
      </c>
      <c r="D2871" s="3">
        <v>5.62</v>
      </c>
      <c r="E2871" s="3">
        <v>-2.4300000000000002</v>
      </c>
      <c r="F2871" s="3">
        <v>-898.68</v>
      </c>
    </row>
    <row r="2872" spans="1:6" x14ac:dyDescent="0.2">
      <c r="A2872" s="3">
        <v>2871</v>
      </c>
      <c r="B2872" s="4" t="s">
        <v>3317</v>
      </c>
      <c r="C2872" s="3" t="s">
        <v>4116</v>
      </c>
      <c r="D2872" s="3">
        <v>15.65</v>
      </c>
      <c r="E2872" s="3">
        <v>-1.01</v>
      </c>
      <c r="F2872" s="3">
        <v>-899.11</v>
      </c>
    </row>
    <row r="2873" spans="1:6" x14ac:dyDescent="0.2">
      <c r="A2873" s="3">
        <v>2872</v>
      </c>
      <c r="B2873" s="4" t="s">
        <v>2214</v>
      </c>
      <c r="C2873" s="3" t="s">
        <v>7131</v>
      </c>
      <c r="D2873" s="3">
        <v>2.66</v>
      </c>
      <c r="E2873" s="3">
        <v>-1.48</v>
      </c>
      <c r="F2873" s="3">
        <v>-899.13</v>
      </c>
    </row>
    <row r="2874" spans="1:6" x14ac:dyDescent="0.2">
      <c r="A2874" s="3">
        <v>2873</v>
      </c>
      <c r="B2874" s="4" t="s">
        <v>694</v>
      </c>
      <c r="C2874" s="3" t="s">
        <v>6867</v>
      </c>
      <c r="D2874" s="3">
        <v>25.74</v>
      </c>
      <c r="E2874" s="3">
        <v>-1.64</v>
      </c>
      <c r="F2874" s="3">
        <v>-899.16</v>
      </c>
    </row>
    <row r="2875" spans="1:6" x14ac:dyDescent="0.2">
      <c r="A2875" s="3">
        <v>2874</v>
      </c>
      <c r="B2875" s="4" t="s">
        <v>2889</v>
      </c>
      <c r="C2875" s="3" t="s">
        <v>5388</v>
      </c>
      <c r="D2875" s="3">
        <v>4.62</v>
      </c>
      <c r="E2875" s="3">
        <v>-4.55</v>
      </c>
      <c r="F2875" s="3">
        <v>-899.72</v>
      </c>
    </row>
    <row r="2876" spans="1:6" x14ac:dyDescent="0.2">
      <c r="A2876" s="3">
        <v>2875</v>
      </c>
      <c r="B2876" s="4" t="s">
        <v>1578</v>
      </c>
      <c r="C2876" s="3" t="s">
        <v>7142</v>
      </c>
      <c r="D2876" s="3">
        <v>5.87</v>
      </c>
      <c r="E2876" s="3">
        <v>3.53</v>
      </c>
      <c r="F2876" s="3">
        <v>-901.99</v>
      </c>
    </row>
    <row r="2877" spans="1:6" x14ac:dyDescent="0.2">
      <c r="A2877" s="3">
        <v>2876</v>
      </c>
      <c r="B2877" s="4" t="s">
        <v>2498</v>
      </c>
      <c r="C2877" s="3" t="s">
        <v>7024</v>
      </c>
      <c r="D2877" s="3">
        <v>14.35</v>
      </c>
      <c r="E2877" s="3">
        <v>2.57</v>
      </c>
      <c r="F2877" s="3">
        <v>-902.6</v>
      </c>
    </row>
    <row r="2878" spans="1:6" x14ac:dyDescent="0.2">
      <c r="A2878" s="3">
        <v>2877</v>
      </c>
      <c r="B2878" s="4" t="s">
        <v>1354</v>
      </c>
      <c r="C2878" s="3" t="s">
        <v>6508</v>
      </c>
      <c r="D2878" s="3">
        <v>5.84</v>
      </c>
      <c r="E2878" s="3">
        <v>-3.63</v>
      </c>
      <c r="F2878" s="3">
        <v>-902.63</v>
      </c>
    </row>
    <row r="2879" spans="1:6" x14ac:dyDescent="0.2">
      <c r="A2879" s="3">
        <v>2878</v>
      </c>
      <c r="B2879" s="4" t="s">
        <v>3302</v>
      </c>
      <c r="C2879" s="3" t="s">
        <v>6147</v>
      </c>
      <c r="D2879" s="3">
        <v>3.93</v>
      </c>
      <c r="E2879" s="3">
        <v>-4.6100000000000003</v>
      </c>
      <c r="F2879" s="3">
        <v>-903.17</v>
      </c>
    </row>
    <row r="2880" spans="1:6" x14ac:dyDescent="0.2">
      <c r="A2880" s="3">
        <v>2879</v>
      </c>
      <c r="B2880" s="4" t="s">
        <v>2354</v>
      </c>
      <c r="C2880" s="3" t="s">
        <v>3906</v>
      </c>
      <c r="D2880" s="3">
        <v>11.77</v>
      </c>
      <c r="E2880" s="3">
        <v>-1.92</v>
      </c>
      <c r="F2880" s="3">
        <v>-906.05</v>
      </c>
    </row>
    <row r="2881" spans="1:6" x14ac:dyDescent="0.2">
      <c r="A2881" s="3">
        <v>2880</v>
      </c>
      <c r="B2881" s="4" t="s">
        <v>3042</v>
      </c>
      <c r="C2881" s="3" t="s">
        <v>4070</v>
      </c>
      <c r="D2881" s="3">
        <v>8.6300000000000008</v>
      </c>
      <c r="E2881" s="3">
        <v>-3.58</v>
      </c>
      <c r="F2881" s="3">
        <v>-906.76</v>
      </c>
    </row>
    <row r="2882" spans="1:6" x14ac:dyDescent="0.2">
      <c r="A2882" s="3">
        <v>2881</v>
      </c>
      <c r="B2882" s="4" t="s">
        <v>2643</v>
      </c>
      <c r="C2882" s="3" t="s">
        <v>6925</v>
      </c>
      <c r="D2882" s="3">
        <v>8.25</v>
      </c>
      <c r="E2882" s="3">
        <v>-2.37</v>
      </c>
      <c r="F2882" s="3">
        <v>-906.78</v>
      </c>
    </row>
    <row r="2883" spans="1:6" x14ac:dyDescent="0.2">
      <c r="A2883" s="3">
        <v>2882</v>
      </c>
      <c r="B2883" s="4" t="s">
        <v>2291</v>
      </c>
      <c r="C2883" s="3" t="s">
        <v>6844</v>
      </c>
      <c r="D2883" s="3">
        <v>2.8</v>
      </c>
      <c r="E2883" s="3">
        <v>-2.44</v>
      </c>
      <c r="F2883" s="3">
        <v>-910</v>
      </c>
    </row>
    <row r="2884" spans="1:6" x14ac:dyDescent="0.2">
      <c r="A2884" s="3">
        <v>2883</v>
      </c>
      <c r="B2884" s="4" t="s">
        <v>1209</v>
      </c>
      <c r="C2884" s="3" t="s">
        <v>3831</v>
      </c>
      <c r="D2884" s="3">
        <v>4.6500000000000004</v>
      </c>
      <c r="E2884" s="3">
        <v>-5.87</v>
      </c>
      <c r="F2884" s="3">
        <v>-910.17</v>
      </c>
    </row>
    <row r="2885" spans="1:6" x14ac:dyDescent="0.2">
      <c r="A2885" s="3">
        <v>2884</v>
      </c>
      <c r="B2885" s="4" t="s">
        <v>1422</v>
      </c>
      <c r="C2885" s="3" t="s">
        <v>5610</v>
      </c>
      <c r="D2885" s="3">
        <v>8.9499999999999993</v>
      </c>
      <c r="E2885" s="3">
        <v>-2.19</v>
      </c>
      <c r="F2885" s="3">
        <v>-910.46</v>
      </c>
    </row>
    <row r="2886" spans="1:6" x14ac:dyDescent="0.2">
      <c r="A2886" s="3">
        <v>2885</v>
      </c>
      <c r="B2886" s="4" t="s">
        <v>857</v>
      </c>
      <c r="C2886" s="3" t="s">
        <v>3861</v>
      </c>
      <c r="D2886" s="3">
        <v>21.45</v>
      </c>
      <c r="E2886" s="3">
        <v>-0.51</v>
      </c>
      <c r="F2886" s="3">
        <v>-911.33</v>
      </c>
    </row>
    <row r="2887" spans="1:6" x14ac:dyDescent="0.2">
      <c r="A2887" s="3">
        <v>2886</v>
      </c>
      <c r="B2887" s="4" t="s">
        <v>2337</v>
      </c>
      <c r="C2887" s="3" t="s">
        <v>6304</v>
      </c>
      <c r="D2887" s="3">
        <v>7.27</v>
      </c>
      <c r="E2887" s="3">
        <v>-2.42</v>
      </c>
      <c r="F2887" s="3">
        <v>-911.34</v>
      </c>
    </row>
    <row r="2888" spans="1:6" x14ac:dyDescent="0.2">
      <c r="A2888" s="3">
        <v>2887</v>
      </c>
      <c r="B2888" s="4" t="s">
        <v>1477</v>
      </c>
      <c r="C2888" s="3" t="s">
        <v>4510</v>
      </c>
      <c r="D2888" s="3">
        <v>14.57</v>
      </c>
      <c r="E2888" s="3">
        <v>-4.58</v>
      </c>
      <c r="F2888" s="3">
        <v>-916.77</v>
      </c>
    </row>
    <row r="2889" spans="1:6" x14ac:dyDescent="0.2">
      <c r="A2889" s="3">
        <v>2888</v>
      </c>
      <c r="B2889" s="4" t="s">
        <v>806</v>
      </c>
      <c r="C2889" s="3" t="s">
        <v>4099</v>
      </c>
      <c r="D2889" s="3">
        <v>15.31</v>
      </c>
      <c r="E2889" s="3">
        <v>-5.08</v>
      </c>
      <c r="F2889" s="3">
        <v>-918.28</v>
      </c>
    </row>
    <row r="2890" spans="1:6" x14ac:dyDescent="0.2">
      <c r="A2890" s="3">
        <v>2889</v>
      </c>
      <c r="B2890" s="4" t="s">
        <v>329</v>
      </c>
      <c r="C2890" s="3" t="s">
        <v>5541</v>
      </c>
      <c r="D2890" s="3">
        <v>6.49</v>
      </c>
      <c r="E2890" s="3">
        <v>-3.71</v>
      </c>
      <c r="F2890" s="3">
        <v>-920.58</v>
      </c>
    </row>
    <row r="2891" spans="1:6" x14ac:dyDescent="0.2">
      <c r="A2891" s="3">
        <v>2890</v>
      </c>
      <c r="B2891" s="4" t="s">
        <v>1364</v>
      </c>
      <c r="C2891" s="3" t="s">
        <v>3842</v>
      </c>
      <c r="D2891" s="3">
        <v>12.22</v>
      </c>
      <c r="E2891" s="3">
        <v>-3.7</v>
      </c>
      <c r="F2891" s="3">
        <v>-920.8</v>
      </c>
    </row>
    <row r="2892" spans="1:6" x14ac:dyDescent="0.2">
      <c r="A2892" s="3">
        <v>2891</v>
      </c>
      <c r="B2892" s="4" t="s">
        <v>1701</v>
      </c>
      <c r="C2892" s="3" t="s">
        <v>4084</v>
      </c>
      <c r="D2892" s="3">
        <v>21.37</v>
      </c>
      <c r="E2892" s="3">
        <v>-0.37</v>
      </c>
      <c r="F2892" s="3">
        <v>-922.14</v>
      </c>
    </row>
    <row r="2893" spans="1:6" x14ac:dyDescent="0.2">
      <c r="A2893" s="3">
        <v>2892</v>
      </c>
      <c r="B2893" s="4" t="s">
        <v>775</v>
      </c>
      <c r="C2893" s="3" t="s">
        <v>5914</v>
      </c>
      <c r="D2893" s="3">
        <v>6.77</v>
      </c>
      <c r="E2893" s="3">
        <v>-2.73</v>
      </c>
      <c r="F2893" s="3">
        <v>-925.35</v>
      </c>
    </row>
    <row r="2894" spans="1:6" x14ac:dyDescent="0.2">
      <c r="A2894" s="3">
        <v>2893</v>
      </c>
      <c r="B2894" s="4" t="s">
        <v>2482</v>
      </c>
      <c r="C2894" s="3" t="s">
        <v>4064</v>
      </c>
      <c r="D2894" s="3">
        <v>4.96</v>
      </c>
      <c r="E2894" s="3">
        <v>-4.8</v>
      </c>
      <c r="F2894" s="3">
        <v>-928.29</v>
      </c>
    </row>
    <row r="2895" spans="1:6" x14ac:dyDescent="0.2">
      <c r="A2895" s="3">
        <v>2894</v>
      </c>
      <c r="B2895" s="4" t="s">
        <v>110</v>
      </c>
      <c r="C2895" s="3" t="s">
        <v>6989</v>
      </c>
      <c r="D2895" s="3">
        <v>31.99</v>
      </c>
      <c r="E2895" s="3">
        <v>-2.74</v>
      </c>
      <c r="F2895" s="3">
        <v>-935.25</v>
      </c>
    </row>
    <row r="2896" spans="1:6" x14ac:dyDescent="0.2">
      <c r="A2896" s="3">
        <v>2895</v>
      </c>
      <c r="B2896" s="4" t="s">
        <v>1646</v>
      </c>
      <c r="C2896" s="3" t="s">
        <v>6981</v>
      </c>
      <c r="D2896" s="3">
        <v>7.88</v>
      </c>
      <c r="E2896" s="3">
        <v>-2.23</v>
      </c>
      <c r="F2896" s="3">
        <v>-941.91</v>
      </c>
    </row>
    <row r="2897" spans="1:6" x14ac:dyDescent="0.2">
      <c r="A2897" s="3">
        <v>2896</v>
      </c>
      <c r="B2897" s="4" t="s">
        <v>704</v>
      </c>
      <c r="C2897" s="3" t="s">
        <v>3546</v>
      </c>
      <c r="D2897" s="3">
        <v>4.8499999999999996</v>
      </c>
      <c r="E2897" s="3">
        <v>-3.39</v>
      </c>
      <c r="F2897" s="3">
        <v>-942.19</v>
      </c>
    </row>
    <row r="2898" spans="1:6" x14ac:dyDescent="0.2">
      <c r="A2898" s="3">
        <v>2897</v>
      </c>
      <c r="B2898" s="4" t="s">
        <v>1096</v>
      </c>
      <c r="C2898" s="3" t="s">
        <v>5333</v>
      </c>
      <c r="D2898" s="3">
        <v>7.09</v>
      </c>
      <c r="E2898" s="3">
        <v>-1.25</v>
      </c>
      <c r="F2898" s="3">
        <v>-942.22</v>
      </c>
    </row>
    <row r="2899" spans="1:6" x14ac:dyDescent="0.2">
      <c r="A2899" s="3">
        <v>2898</v>
      </c>
      <c r="B2899" s="4" t="s">
        <v>2752</v>
      </c>
      <c r="C2899" s="3" t="s">
        <v>6631</v>
      </c>
      <c r="D2899" s="3">
        <v>9.68</v>
      </c>
      <c r="E2899" s="3">
        <v>-3.01</v>
      </c>
      <c r="F2899" s="3">
        <v>-942.87</v>
      </c>
    </row>
    <row r="2900" spans="1:6" x14ac:dyDescent="0.2">
      <c r="A2900" s="3">
        <v>2899</v>
      </c>
      <c r="B2900" s="4" t="s">
        <v>48</v>
      </c>
      <c r="C2900" s="3" t="s">
        <v>3895</v>
      </c>
      <c r="D2900" s="3">
        <v>12.63</v>
      </c>
      <c r="E2900" s="3">
        <v>-4.54</v>
      </c>
      <c r="F2900" s="3">
        <v>-944.76</v>
      </c>
    </row>
    <row r="2901" spans="1:6" x14ac:dyDescent="0.2">
      <c r="A2901" s="3">
        <v>2900</v>
      </c>
      <c r="B2901" s="4" t="s">
        <v>1464</v>
      </c>
      <c r="C2901" s="3" t="s">
        <v>7305</v>
      </c>
      <c r="D2901" s="3">
        <v>7.64</v>
      </c>
      <c r="E2901" s="3">
        <v>-3.05</v>
      </c>
      <c r="F2901" s="3">
        <v>-945.38</v>
      </c>
    </row>
    <row r="2902" spans="1:6" x14ac:dyDescent="0.2">
      <c r="A2902" s="3">
        <v>2901</v>
      </c>
      <c r="B2902" s="4" t="s">
        <v>297</v>
      </c>
      <c r="C2902" s="3" t="s">
        <v>5836</v>
      </c>
      <c r="D2902" s="3">
        <v>22.8</v>
      </c>
      <c r="E2902" s="3">
        <v>-3.92</v>
      </c>
      <c r="F2902" s="3">
        <v>-946.15</v>
      </c>
    </row>
    <row r="2903" spans="1:6" x14ac:dyDescent="0.2">
      <c r="A2903" s="3">
        <v>2902</v>
      </c>
      <c r="B2903" s="4" t="s">
        <v>234</v>
      </c>
      <c r="C2903" s="3" t="s">
        <v>3543</v>
      </c>
      <c r="D2903" s="3">
        <v>33.82</v>
      </c>
      <c r="E2903" s="3">
        <v>-3.32</v>
      </c>
      <c r="F2903" s="3">
        <v>-947</v>
      </c>
    </row>
    <row r="2904" spans="1:6" x14ac:dyDescent="0.2">
      <c r="A2904" s="3">
        <v>2903</v>
      </c>
      <c r="B2904" s="4" t="s">
        <v>2286</v>
      </c>
      <c r="C2904" s="3" t="s">
        <v>4329</v>
      </c>
      <c r="D2904" s="3">
        <v>3.4</v>
      </c>
      <c r="E2904" s="3">
        <v>0</v>
      </c>
      <c r="F2904" s="3">
        <v>-947.47</v>
      </c>
    </row>
    <row r="2905" spans="1:6" x14ac:dyDescent="0.2">
      <c r="A2905" s="3">
        <v>2904</v>
      </c>
      <c r="B2905" s="4" t="s">
        <v>1223</v>
      </c>
      <c r="C2905" s="3" t="s">
        <v>3425</v>
      </c>
      <c r="D2905" s="3">
        <v>5.99</v>
      </c>
      <c r="E2905" s="3">
        <v>3.28</v>
      </c>
      <c r="F2905" s="3">
        <v>-950.75</v>
      </c>
    </row>
    <row r="2906" spans="1:6" x14ac:dyDescent="0.2">
      <c r="A2906" s="3">
        <v>2905</v>
      </c>
      <c r="B2906" s="4" t="s">
        <v>3072</v>
      </c>
      <c r="C2906" s="3" t="s">
        <v>6702</v>
      </c>
      <c r="D2906" s="3">
        <v>3.75</v>
      </c>
      <c r="E2906" s="3">
        <v>-2.34</v>
      </c>
      <c r="F2906" s="3">
        <v>-953.35</v>
      </c>
    </row>
    <row r="2907" spans="1:6" x14ac:dyDescent="0.2">
      <c r="A2907" s="3">
        <v>2906</v>
      </c>
      <c r="B2907" s="4" t="s">
        <v>3353</v>
      </c>
      <c r="C2907" s="3" t="s">
        <v>3522</v>
      </c>
      <c r="D2907" s="3">
        <v>8.2200000000000006</v>
      </c>
      <c r="E2907" s="3">
        <v>-5.41</v>
      </c>
      <c r="F2907" s="3">
        <v>-956.52</v>
      </c>
    </row>
    <row r="2908" spans="1:6" x14ac:dyDescent="0.2">
      <c r="A2908" s="3">
        <v>2907</v>
      </c>
      <c r="B2908" s="4" t="s">
        <v>3239</v>
      </c>
      <c r="C2908" s="3" t="s">
        <v>6348</v>
      </c>
      <c r="D2908" s="3">
        <v>3.54</v>
      </c>
      <c r="E2908" s="3">
        <v>-3.01</v>
      </c>
      <c r="F2908" s="3">
        <v>-962.36</v>
      </c>
    </row>
    <row r="2909" spans="1:6" x14ac:dyDescent="0.2">
      <c r="A2909" s="3">
        <v>2908</v>
      </c>
      <c r="B2909" s="4" t="s">
        <v>412</v>
      </c>
      <c r="C2909" s="3" t="s">
        <v>3916</v>
      </c>
      <c r="D2909" s="3">
        <v>4.9400000000000004</v>
      </c>
      <c r="E2909" s="3">
        <v>-2.76</v>
      </c>
      <c r="F2909" s="3">
        <v>-963.39</v>
      </c>
    </row>
    <row r="2910" spans="1:6" x14ac:dyDescent="0.2">
      <c r="A2910" s="3">
        <v>2909</v>
      </c>
      <c r="B2910" s="4" t="s">
        <v>517</v>
      </c>
      <c r="C2910" s="3" t="s">
        <v>5276</v>
      </c>
      <c r="D2910" s="3">
        <v>10.88</v>
      </c>
      <c r="E2910" s="3">
        <v>-3.72</v>
      </c>
      <c r="F2910" s="3">
        <v>-964.07</v>
      </c>
    </row>
    <row r="2911" spans="1:6" x14ac:dyDescent="0.2">
      <c r="A2911" s="3">
        <v>2910</v>
      </c>
      <c r="B2911" s="4" t="s">
        <v>2356</v>
      </c>
      <c r="C2911" s="3" t="s">
        <v>3557</v>
      </c>
      <c r="D2911" s="3">
        <v>5.18</v>
      </c>
      <c r="E2911" s="3">
        <v>-3.72</v>
      </c>
      <c r="F2911" s="3">
        <v>-965.35</v>
      </c>
    </row>
    <row r="2912" spans="1:6" x14ac:dyDescent="0.2">
      <c r="A2912" s="3">
        <v>2911</v>
      </c>
      <c r="B2912" s="4" t="s">
        <v>2436</v>
      </c>
      <c r="C2912" s="3" t="s">
        <v>7737</v>
      </c>
      <c r="D2912" s="3">
        <v>3.51</v>
      </c>
      <c r="E2912" s="3">
        <v>-0.56999999999999995</v>
      </c>
      <c r="F2912" s="3">
        <v>-967.81</v>
      </c>
    </row>
    <row r="2913" spans="1:6" x14ac:dyDescent="0.2">
      <c r="A2913" s="3">
        <v>2912</v>
      </c>
      <c r="B2913" s="4" t="s">
        <v>562</v>
      </c>
      <c r="C2913" s="3" t="s">
        <v>3464</v>
      </c>
      <c r="D2913" s="3">
        <v>4.1399999999999997</v>
      </c>
      <c r="E2913" s="3">
        <v>-2.82</v>
      </c>
      <c r="F2913" s="3">
        <v>-969.82</v>
      </c>
    </row>
    <row r="2914" spans="1:6" x14ac:dyDescent="0.2">
      <c r="A2914" s="3">
        <v>2913</v>
      </c>
      <c r="B2914" s="4" t="s">
        <v>2120</v>
      </c>
      <c r="C2914" s="3" t="s">
        <v>5611</v>
      </c>
      <c r="D2914" s="3">
        <v>53.03</v>
      </c>
      <c r="E2914" s="3">
        <v>-2.84</v>
      </c>
      <c r="F2914" s="3">
        <v>-970.28</v>
      </c>
    </row>
    <row r="2915" spans="1:6" x14ac:dyDescent="0.2">
      <c r="A2915" s="3">
        <v>2914</v>
      </c>
      <c r="B2915" s="4" t="s">
        <v>1523</v>
      </c>
      <c r="C2915" s="3" t="s">
        <v>3502</v>
      </c>
      <c r="D2915" s="3">
        <v>17.11</v>
      </c>
      <c r="E2915" s="3">
        <v>-3.61</v>
      </c>
      <c r="F2915" s="3">
        <v>-971.26</v>
      </c>
    </row>
    <row r="2916" spans="1:6" x14ac:dyDescent="0.2">
      <c r="A2916" s="3">
        <v>2915</v>
      </c>
      <c r="B2916" s="4" t="s">
        <v>3054</v>
      </c>
      <c r="C2916" s="3" t="s">
        <v>6350</v>
      </c>
      <c r="D2916" s="3">
        <v>6.54</v>
      </c>
      <c r="E2916" s="3">
        <v>-2.5299999999999998</v>
      </c>
      <c r="F2916" s="3">
        <v>-972.72</v>
      </c>
    </row>
    <row r="2917" spans="1:6" x14ac:dyDescent="0.2">
      <c r="A2917" s="3">
        <v>2916</v>
      </c>
      <c r="B2917" s="4" t="s">
        <v>1055</v>
      </c>
      <c r="C2917" s="3" t="s">
        <v>3833</v>
      </c>
      <c r="D2917" s="3">
        <v>40.79</v>
      </c>
      <c r="E2917" s="3">
        <v>0.17</v>
      </c>
      <c r="F2917" s="3">
        <v>-972.77</v>
      </c>
    </row>
    <row r="2918" spans="1:6" x14ac:dyDescent="0.2">
      <c r="A2918" s="3">
        <v>2917</v>
      </c>
      <c r="B2918" s="4" t="s">
        <v>3797</v>
      </c>
      <c r="C2918" s="3" t="s">
        <v>3798</v>
      </c>
      <c r="D2918" s="3">
        <v>88.99</v>
      </c>
      <c r="E2918" s="3">
        <v>-2.08</v>
      </c>
      <c r="F2918" s="3">
        <v>-973.52</v>
      </c>
    </row>
    <row r="2919" spans="1:6" x14ac:dyDescent="0.2">
      <c r="A2919" s="3">
        <v>2918</v>
      </c>
      <c r="B2919" s="4" t="s">
        <v>3286</v>
      </c>
      <c r="C2919" s="3" t="s">
        <v>6160</v>
      </c>
      <c r="D2919" s="3">
        <v>6.79</v>
      </c>
      <c r="E2919" s="3">
        <v>-2.58</v>
      </c>
      <c r="F2919" s="3">
        <v>-979.15</v>
      </c>
    </row>
    <row r="2920" spans="1:6" x14ac:dyDescent="0.2">
      <c r="A2920" s="3">
        <v>2919</v>
      </c>
      <c r="B2920" s="4" t="s">
        <v>1978</v>
      </c>
      <c r="C2920" s="3" t="s">
        <v>6873</v>
      </c>
      <c r="D2920" s="3">
        <v>3.97</v>
      </c>
      <c r="E2920" s="3">
        <v>-1</v>
      </c>
      <c r="F2920" s="3">
        <v>-979.46</v>
      </c>
    </row>
    <row r="2921" spans="1:6" x14ac:dyDescent="0.2">
      <c r="A2921" s="3">
        <v>2920</v>
      </c>
      <c r="B2921" s="4" t="s">
        <v>2042</v>
      </c>
      <c r="C2921" s="3" t="s">
        <v>7073</v>
      </c>
      <c r="D2921" s="3">
        <v>4.57</v>
      </c>
      <c r="E2921" s="3">
        <v>-3.18</v>
      </c>
      <c r="F2921" s="3">
        <v>-981.11</v>
      </c>
    </row>
    <row r="2922" spans="1:6" x14ac:dyDescent="0.2">
      <c r="A2922" s="3">
        <v>2921</v>
      </c>
      <c r="B2922" s="4" t="s">
        <v>217</v>
      </c>
      <c r="C2922" s="3" t="s">
        <v>7111</v>
      </c>
      <c r="D2922" s="3">
        <v>20.51</v>
      </c>
      <c r="E2922" s="3">
        <v>-3.84</v>
      </c>
      <c r="F2922" s="3">
        <v>-985.99</v>
      </c>
    </row>
    <row r="2923" spans="1:6" x14ac:dyDescent="0.2">
      <c r="A2923" s="3">
        <v>2922</v>
      </c>
      <c r="B2923" s="4" t="s">
        <v>5033</v>
      </c>
      <c r="C2923" s="3" t="s">
        <v>5034</v>
      </c>
      <c r="D2923" s="3">
        <v>2.1</v>
      </c>
      <c r="E2923" s="3">
        <v>-2.78</v>
      </c>
      <c r="F2923" s="3">
        <v>-987.21</v>
      </c>
    </row>
    <row r="2924" spans="1:6" x14ac:dyDescent="0.2">
      <c r="A2924" s="3">
        <v>2923</v>
      </c>
      <c r="B2924" s="4" t="s">
        <v>3859</v>
      </c>
      <c r="C2924" s="3" t="s">
        <v>3860</v>
      </c>
      <c r="D2924" s="3">
        <v>22.6</v>
      </c>
      <c r="E2924" s="3">
        <v>-4.68</v>
      </c>
      <c r="F2924" s="3">
        <v>-989.62</v>
      </c>
    </row>
    <row r="2925" spans="1:6" x14ac:dyDescent="0.2">
      <c r="A2925" s="3">
        <v>2924</v>
      </c>
      <c r="B2925" s="4" t="s">
        <v>3314</v>
      </c>
      <c r="C2925" s="3" t="s">
        <v>3490</v>
      </c>
      <c r="D2925" s="3">
        <v>4.8499999999999996</v>
      </c>
      <c r="E2925" s="3">
        <v>1.46</v>
      </c>
      <c r="F2925" s="3">
        <v>-993</v>
      </c>
    </row>
    <row r="2926" spans="1:6" x14ac:dyDescent="0.2">
      <c r="A2926" s="3">
        <v>2925</v>
      </c>
      <c r="B2926" s="4" t="s">
        <v>2672</v>
      </c>
      <c r="C2926" s="3" t="s">
        <v>6961</v>
      </c>
      <c r="D2926" s="3">
        <v>11.85</v>
      </c>
      <c r="E2926" s="3">
        <v>-3.03</v>
      </c>
      <c r="F2926" s="3">
        <v>-993.7</v>
      </c>
    </row>
    <row r="2927" spans="1:6" x14ac:dyDescent="0.2">
      <c r="A2927" s="3">
        <v>2926</v>
      </c>
      <c r="B2927" s="4" t="s">
        <v>3245</v>
      </c>
      <c r="C2927" s="3" t="s">
        <v>5385</v>
      </c>
      <c r="D2927" s="3">
        <v>7.04</v>
      </c>
      <c r="E2927" s="3">
        <v>-3.69</v>
      </c>
      <c r="F2927" s="3">
        <v>-993.93</v>
      </c>
    </row>
    <row r="2928" spans="1:6" x14ac:dyDescent="0.2">
      <c r="A2928" s="3">
        <v>2927</v>
      </c>
      <c r="B2928" s="4" t="s">
        <v>1190</v>
      </c>
      <c r="C2928" s="3" t="s">
        <v>4480</v>
      </c>
      <c r="D2928" s="3">
        <v>10.96</v>
      </c>
      <c r="E2928" s="3">
        <v>-1.53</v>
      </c>
      <c r="F2928" s="3">
        <v>-995.5</v>
      </c>
    </row>
    <row r="2929" spans="1:6" x14ac:dyDescent="0.2">
      <c r="A2929" s="3">
        <v>2928</v>
      </c>
      <c r="B2929" s="4" t="s">
        <v>3148</v>
      </c>
      <c r="C2929" s="3" t="s">
        <v>5915</v>
      </c>
      <c r="D2929" s="3">
        <v>15.8</v>
      </c>
      <c r="E2929" s="3">
        <v>-3.19</v>
      </c>
      <c r="F2929" s="3">
        <v>-995.83</v>
      </c>
    </row>
    <row r="2930" spans="1:6" x14ac:dyDescent="0.2">
      <c r="A2930" s="3">
        <v>2929</v>
      </c>
      <c r="B2930" s="4" t="s">
        <v>1192</v>
      </c>
      <c r="C2930" s="3" t="s">
        <v>7070</v>
      </c>
      <c r="D2930" s="3">
        <v>20.75</v>
      </c>
      <c r="E2930" s="3">
        <v>-3.85</v>
      </c>
      <c r="F2930" s="3">
        <v>-998.85</v>
      </c>
    </row>
    <row r="2931" spans="1:6" x14ac:dyDescent="0.2">
      <c r="A2931" s="3">
        <v>2930</v>
      </c>
      <c r="B2931" s="4" t="s">
        <v>1144</v>
      </c>
      <c r="C2931" s="3" t="s">
        <v>7001</v>
      </c>
      <c r="D2931" s="3">
        <v>6.5</v>
      </c>
      <c r="E2931" s="3">
        <v>-1.66</v>
      </c>
      <c r="F2931" s="3">
        <v>-999.45</v>
      </c>
    </row>
    <row r="2932" spans="1:6" x14ac:dyDescent="0.2">
      <c r="A2932" s="3">
        <v>2931</v>
      </c>
      <c r="B2932" s="4" t="s">
        <v>1363</v>
      </c>
      <c r="C2932" s="3" t="s">
        <v>6340</v>
      </c>
      <c r="D2932" s="3">
        <v>6.45</v>
      </c>
      <c r="E2932" s="3">
        <v>-2.12</v>
      </c>
      <c r="F2932" s="3">
        <v>-1000.39</v>
      </c>
    </row>
    <row r="2933" spans="1:6" x14ac:dyDescent="0.2">
      <c r="A2933" s="3">
        <v>2932</v>
      </c>
      <c r="B2933" s="4" t="s">
        <v>2634</v>
      </c>
      <c r="C2933" s="3" t="s">
        <v>6892</v>
      </c>
      <c r="D2933" s="3">
        <v>12.33</v>
      </c>
      <c r="E2933" s="3">
        <v>-2.91</v>
      </c>
      <c r="F2933" s="3">
        <v>-1004.55</v>
      </c>
    </row>
    <row r="2934" spans="1:6" x14ac:dyDescent="0.2">
      <c r="A2934" s="3">
        <v>2933</v>
      </c>
      <c r="B2934" s="4" t="s">
        <v>2929</v>
      </c>
      <c r="C2934" s="3" t="s">
        <v>6876</v>
      </c>
      <c r="D2934" s="3">
        <v>11.54</v>
      </c>
      <c r="E2934" s="3">
        <v>-2.62</v>
      </c>
      <c r="F2934" s="3">
        <v>-1005.92</v>
      </c>
    </row>
    <row r="2935" spans="1:6" x14ac:dyDescent="0.2">
      <c r="A2935" s="3">
        <v>2934</v>
      </c>
      <c r="B2935" s="4" t="s">
        <v>1776</v>
      </c>
      <c r="C2935" s="3" t="s">
        <v>4165</v>
      </c>
      <c r="D2935" s="3">
        <v>3.9</v>
      </c>
      <c r="E2935" s="3">
        <v>-3.47</v>
      </c>
      <c r="F2935" s="3">
        <v>-1007.69</v>
      </c>
    </row>
    <row r="2936" spans="1:6" x14ac:dyDescent="0.2">
      <c r="A2936" s="3">
        <v>2935</v>
      </c>
      <c r="B2936" s="4" t="s">
        <v>1324</v>
      </c>
      <c r="C2936" s="3" t="s">
        <v>5429</v>
      </c>
      <c r="D2936" s="3">
        <v>7.27</v>
      </c>
      <c r="E2936" s="3">
        <v>-4.22</v>
      </c>
      <c r="F2936" s="3">
        <v>-1009.52</v>
      </c>
    </row>
    <row r="2937" spans="1:6" x14ac:dyDescent="0.2">
      <c r="A2937" s="3">
        <v>2936</v>
      </c>
      <c r="B2937" s="4" t="s">
        <v>3133</v>
      </c>
      <c r="C2937" s="3" t="s">
        <v>7044</v>
      </c>
      <c r="D2937" s="3">
        <v>4.57</v>
      </c>
      <c r="E2937" s="3">
        <v>-5.38</v>
      </c>
      <c r="F2937" s="3">
        <v>-1012.42</v>
      </c>
    </row>
    <row r="2938" spans="1:6" x14ac:dyDescent="0.2">
      <c r="A2938" s="3">
        <v>2937</v>
      </c>
      <c r="B2938" s="4" t="s">
        <v>715</v>
      </c>
      <c r="C2938" s="3" t="s">
        <v>7183</v>
      </c>
      <c r="D2938" s="3">
        <v>58.41</v>
      </c>
      <c r="E2938" s="3">
        <v>-2.6</v>
      </c>
      <c r="F2938" s="3">
        <v>-1013.06</v>
      </c>
    </row>
    <row r="2939" spans="1:6" x14ac:dyDescent="0.2">
      <c r="A2939" s="3">
        <v>2938</v>
      </c>
      <c r="B2939" s="4" t="s">
        <v>2033</v>
      </c>
      <c r="C2939" s="3" t="s">
        <v>4062</v>
      </c>
      <c r="D2939" s="3">
        <v>8.98</v>
      </c>
      <c r="E2939" s="3">
        <v>-4.7699999999999996</v>
      </c>
      <c r="F2939" s="3">
        <v>-1013.47</v>
      </c>
    </row>
    <row r="2940" spans="1:6" x14ac:dyDescent="0.2">
      <c r="A2940" s="3">
        <v>2939</v>
      </c>
      <c r="B2940" s="4" t="s">
        <v>3091</v>
      </c>
      <c r="C2940" s="3" t="s">
        <v>4083</v>
      </c>
      <c r="D2940" s="3">
        <v>4.99</v>
      </c>
      <c r="E2940" s="3">
        <v>-3.48</v>
      </c>
      <c r="F2940" s="3">
        <v>-1015.02</v>
      </c>
    </row>
    <row r="2941" spans="1:6" x14ac:dyDescent="0.2">
      <c r="A2941" s="3">
        <v>2940</v>
      </c>
      <c r="B2941" s="4" t="s">
        <v>292</v>
      </c>
      <c r="C2941" s="3" t="s">
        <v>4195</v>
      </c>
      <c r="D2941" s="3">
        <v>2.6</v>
      </c>
      <c r="E2941" s="3">
        <v>-3.7</v>
      </c>
      <c r="F2941" s="3">
        <v>-1015.61</v>
      </c>
    </row>
    <row r="2942" spans="1:6" x14ac:dyDescent="0.2">
      <c r="A2942" s="3">
        <v>2941</v>
      </c>
      <c r="B2942" s="4" t="s">
        <v>2638</v>
      </c>
      <c r="C2942" s="3" t="s">
        <v>3946</v>
      </c>
      <c r="D2942" s="3">
        <v>15.04</v>
      </c>
      <c r="E2942" s="3">
        <v>-3.16</v>
      </c>
      <c r="F2942" s="3">
        <v>-1018.26</v>
      </c>
    </row>
    <row r="2943" spans="1:6" x14ac:dyDescent="0.2">
      <c r="A2943" s="3">
        <v>2942</v>
      </c>
      <c r="B2943" s="4" t="s">
        <v>2478</v>
      </c>
      <c r="C2943" s="3" t="s">
        <v>6915</v>
      </c>
      <c r="D2943" s="3">
        <v>4.2300000000000004</v>
      </c>
      <c r="E2943" s="3">
        <v>-2.08</v>
      </c>
      <c r="F2943" s="3">
        <v>-1019.33</v>
      </c>
    </row>
    <row r="2944" spans="1:6" x14ac:dyDescent="0.2">
      <c r="A2944" s="3">
        <v>2943</v>
      </c>
      <c r="B2944" s="4" t="s">
        <v>1606</v>
      </c>
      <c r="C2944" s="3" t="s">
        <v>6745</v>
      </c>
      <c r="D2944" s="3">
        <v>5.81</v>
      </c>
      <c r="E2944" s="3">
        <v>-5.68</v>
      </c>
      <c r="F2944" s="3">
        <v>-1020.13</v>
      </c>
    </row>
    <row r="2945" spans="1:6" x14ac:dyDescent="0.2">
      <c r="A2945" s="3">
        <v>2944</v>
      </c>
      <c r="B2945" s="4" t="s">
        <v>901</v>
      </c>
      <c r="C2945" s="3" t="s">
        <v>3888</v>
      </c>
      <c r="D2945" s="3">
        <v>16.82</v>
      </c>
      <c r="E2945" s="3">
        <v>-1.52</v>
      </c>
      <c r="F2945" s="3">
        <v>-1020.39</v>
      </c>
    </row>
    <row r="2946" spans="1:6" x14ac:dyDescent="0.2">
      <c r="A2946" s="3">
        <v>2945</v>
      </c>
      <c r="B2946" s="4" t="s">
        <v>2311</v>
      </c>
      <c r="C2946" s="3" t="s">
        <v>3830</v>
      </c>
      <c r="D2946" s="3">
        <v>13.05</v>
      </c>
      <c r="E2946" s="3">
        <v>-1.21</v>
      </c>
      <c r="F2946" s="3">
        <v>-1023.22</v>
      </c>
    </row>
    <row r="2947" spans="1:6" x14ac:dyDescent="0.2">
      <c r="A2947" s="3">
        <v>2946</v>
      </c>
      <c r="B2947" s="4" t="s">
        <v>1303</v>
      </c>
      <c r="C2947" s="3" t="s">
        <v>6770</v>
      </c>
      <c r="D2947" s="3">
        <v>5.8</v>
      </c>
      <c r="E2947" s="3">
        <v>-0.85</v>
      </c>
      <c r="F2947" s="3">
        <v>-1024.31</v>
      </c>
    </row>
    <row r="2948" spans="1:6" x14ac:dyDescent="0.2">
      <c r="A2948" s="3">
        <v>2947</v>
      </c>
      <c r="B2948" s="4" t="s">
        <v>322</v>
      </c>
      <c r="C2948" s="3" t="s">
        <v>7269</v>
      </c>
      <c r="D2948" s="3">
        <v>6</v>
      </c>
      <c r="E2948" s="3">
        <v>-4.3099999999999996</v>
      </c>
      <c r="F2948" s="3">
        <v>-1024.44</v>
      </c>
    </row>
    <row r="2949" spans="1:6" x14ac:dyDescent="0.2">
      <c r="A2949" s="3">
        <v>2948</v>
      </c>
      <c r="B2949" s="4" t="s">
        <v>1326</v>
      </c>
      <c r="C2949" s="3" t="s">
        <v>6804</v>
      </c>
      <c r="D2949" s="3">
        <v>7.36</v>
      </c>
      <c r="E2949" s="3">
        <v>-3.29</v>
      </c>
      <c r="F2949" s="3">
        <v>-1024.54</v>
      </c>
    </row>
    <row r="2950" spans="1:6" x14ac:dyDescent="0.2">
      <c r="A2950" s="3">
        <v>2949</v>
      </c>
      <c r="B2950" s="4" t="s">
        <v>1440</v>
      </c>
      <c r="C2950" s="3" t="s">
        <v>7200</v>
      </c>
      <c r="D2950" s="3">
        <v>10.7</v>
      </c>
      <c r="E2950" s="3">
        <v>-4.38</v>
      </c>
      <c r="F2950" s="3">
        <v>-1025.03</v>
      </c>
    </row>
    <row r="2951" spans="1:6" x14ac:dyDescent="0.2">
      <c r="A2951" s="3">
        <v>2950</v>
      </c>
      <c r="B2951" s="4" t="s">
        <v>2487</v>
      </c>
      <c r="C2951" s="3" t="s">
        <v>6196</v>
      </c>
      <c r="D2951" s="3">
        <v>6.49</v>
      </c>
      <c r="E2951" s="3">
        <v>-3.71</v>
      </c>
      <c r="F2951" s="3">
        <v>-1029.5</v>
      </c>
    </row>
    <row r="2952" spans="1:6" x14ac:dyDescent="0.2">
      <c r="A2952" s="3">
        <v>2951</v>
      </c>
      <c r="B2952" s="4" t="s">
        <v>2601</v>
      </c>
      <c r="C2952" s="3" t="s">
        <v>3845</v>
      </c>
      <c r="D2952" s="3">
        <v>13.35</v>
      </c>
      <c r="E2952" s="3">
        <v>-6.58</v>
      </c>
      <c r="F2952" s="3">
        <v>-1033.45</v>
      </c>
    </row>
    <row r="2953" spans="1:6" x14ac:dyDescent="0.2">
      <c r="A2953" s="3">
        <v>2952</v>
      </c>
      <c r="B2953" s="4" t="s">
        <v>3046</v>
      </c>
      <c r="C2953" s="3" t="s">
        <v>7665</v>
      </c>
      <c r="D2953" s="3">
        <v>6.82</v>
      </c>
      <c r="E2953" s="3">
        <v>-2.99</v>
      </c>
      <c r="F2953" s="3">
        <v>-1037.31</v>
      </c>
    </row>
    <row r="2954" spans="1:6" x14ac:dyDescent="0.2">
      <c r="A2954" s="3">
        <v>2953</v>
      </c>
      <c r="B2954" s="4" t="s">
        <v>691</v>
      </c>
      <c r="C2954" s="3" t="s">
        <v>7209</v>
      </c>
      <c r="D2954" s="3">
        <v>10.51</v>
      </c>
      <c r="E2954" s="3">
        <v>-5.23</v>
      </c>
      <c r="F2954" s="3">
        <v>-1041.81</v>
      </c>
    </row>
    <row r="2955" spans="1:6" x14ac:dyDescent="0.2">
      <c r="A2955" s="3">
        <v>2954</v>
      </c>
      <c r="B2955" s="4" t="s">
        <v>2908</v>
      </c>
      <c r="C2955" s="3" t="s">
        <v>3504</v>
      </c>
      <c r="D2955" s="3">
        <v>8.94</v>
      </c>
      <c r="E2955" s="3">
        <v>-3.66</v>
      </c>
      <c r="F2955" s="3">
        <v>-1043.0999999999999</v>
      </c>
    </row>
    <row r="2956" spans="1:6" x14ac:dyDescent="0.2">
      <c r="A2956" s="3">
        <v>2955</v>
      </c>
      <c r="B2956" s="4" t="s">
        <v>5771</v>
      </c>
      <c r="C2956" s="3" t="s">
        <v>5772</v>
      </c>
      <c r="D2956" s="3">
        <v>2.72</v>
      </c>
      <c r="E2956" s="3">
        <v>1.49</v>
      </c>
      <c r="F2956" s="3">
        <v>-1044</v>
      </c>
    </row>
    <row r="2957" spans="1:6" x14ac:dyDescent="0.2">
      <c r="A2957" s="3">
        <v>2956</v>
      </c>
      <c r="B2957" s="4" t="s">
        <v>3070</v>
      </c>
      <c r="C2957" s="3" t="s">
        <v>6929</v>
      </c>
      <c r="D2957" s="3">
        <v>8.32</v>
      </c>
      <c r="E2957" s="3">
        <v>-3.14</v>
      </c>
      <c r="F2957" s="3">
        <v>-1049.77</v>
      </c>
    </row>
    <row r="2958" spans="1:6" x14ac:dyDescent="0.2">
      <c r="A2958" s="3">
        <v>2957</v>
      </c>
      <c r="B2958" s="4" t="s">
        <v>3202</v>
      </c>
      <c r="C2958" s="3" t="s">
        <v>6793</v>
      </c>
      <c r="D2958" s="3">
        <v>17.16</v>
      </c>
      <c r="E2958" s="3">
        <v>-0.98</v>
      </c>
      <c r="F2958" s="3">
        <v>-1049.9100000000001</v>
      </c>
    </row>
    <row r="2959" spans="1:6" x14ac:dyDescent="0.2">
      <c r="A2959" s="3">
        <v>2958</v>
      </c>
      <c r="B2959" s="4" t="s">
        <v>3299</v>
      </c>
      <c r="C2959" s="3" t="s">
        <v>4445</v>
      </c>
      <c r="D2959" s="3">
        <v>8.0399999999999991</v>
      </c>
      <c r="E2959" s="3">
        <v>-4.17</v>
      </c>
      <c r="F2959" s="3">
        <v>-1050.8599999999999</v>
      </c>
    </row>
    <row r="2960" spans="1:6" x14ac:dyDescent="0.2">
      <c r="A2960" s="3">
        <v>2959</v>
      </c>
      <c r="B2960" s="4" t="s">
        <v>2580</v>
      </c>
      <c r="C2960" s="3" t="s">
        <v>4994</v>
      </c>
      <c r="D2960" s="3">
        <v>6.8</v>
      </c>
      <c r="E2960" s="3">
        <v>-6.34</v>
      </c>
      <c r="F2960" s="3">
        <v>-1054.57</v>
      </c>
    </row>
    <row r="2961" spans="1:6" x14ac:dyDescent="0.2">
      <c r="A2961" s="3">
        <v>2960</v>
      </c>
      <c r="B2961" s="4" t="s">
        <v>1045</v>
      </c>
      <c r="C2961" s="3" t="s">
        <v>6887</v>
      </c>
      <c r="D2961" s="3">
        <v>6.11</v>
      </c>
      <c r="E2961" s="3">
        <v>-5.12</v>
      </c>
      <c r="F2961" s="3">
        <v>-1055.56</v>
      </c>
    </row>
    <row r="2962" spans="1:6" x14ac:dyDescent="0.2">
      <c r="A2962" s="3">
        <v>2961</v>
      </c>
      <c r="B2962" s="4" t="s">
        <v>1693</v>
      </c>
      <c r="C2962" s="3" t="s">
        <v>6935</v>
      </c>
      <c r="D2962" s="3">
        <v>5.24</v>
      </c>
      <c r="E2962" s="3">
        <v>-1.32</v>
      </c>
      <c r="F2962" s="3">
        <v>-1058.2</v>
      </c>
    </row>
    <row r="2963" spans="1:6" x14ac:dyDescent="0.2">
      <c r="A2963" s="3">
        <v>2962</v>
      </c>
      <c r="B2963" s="4" t="s">
        <v>2559</v>
      </c>
      <c r="C2963" s="3" t="s">
        <v>6012</v>
      </c>
      <c r="D2963" s="3">
        <v>3.93</v>
      </c>
      <c r="E2963" s="3">
        <v>-4.6100000000000003</v>
      </c>
      <c r="F2963" s="3">
        <v>-1058.57</v>
      </c>
    </row>
    <row r="2964" spans="1:6" x14ac:dyDescent="0.2">
      <c r="A2964" s="3">
        <v>2963</v>
      </c>
      <c r="B2964" s="4" t="s">
        <v>813</v>
      </c>
      <c r="C2964" s="3" t="s">
        <v>5006</v>
      </c>
      <c r="D2964" s="3">
        <v>33.159999999999997</v>
      </c>
      <c r="E2964" s="3">
        <v>-4.1900000000000004</v>
      </c>
      <c r="F2964" s="3">
        <v>-1059.6300000000001</v>
      </c>
    </row>
    <row r="2965" spans="1:6" x14ac:dyDescent="0.2">
      <c r="A2965" s="3">
        <v>2964</v>
      </c>
      <c r="B2965" s="4" t="s">
        <v>2467</v>
      </c>
      <c r="C2965" s="3" t="s">
        <v>6272</v>
      </c>
      <c r="D2965" s="3">
        <v>7.73</v>
      </c>
      <c r="E2965" s="3">
        <v>-5.73</v>
      </c>
      <c r="F2965" s="3">
        <v>-1062.93</v>
      </c>
    </row>
    <row r="2966" spans="1:6" x14ac:dyDescent="0.2">
      <c r="A2966" s="3">
        <v>2965</v>
      </c>
      <c r="B2966" s="4" t="s">
        <v>2000</v>
      </c>
      <c r="C2966" s="3" t="s">
        <v>4476</v>
      </c>
      <c r="D2966" s="3">
        <v>22.56</v>
      </c>
      <c r="E2966" s="3">
        <v>-4.7300000000000004</v>
      </c>
      <c r="F2966" s="3">
        <v>-1063.04</v>
      </c>
    </row>
    <row r="2967" spans="1:6" x14ac:dyDescent="0.2">
      <c r="A2967" s="3">
        <v>2966</v>
      </c>
      <c r="B2967" s="4" t="s">
        <v>708</v>
      </c>
      <c r="C2967" s="3" t="s">
        <v>6610</v>
      </c>
      <c r="D2967" s="3">
        <v>25.44</v>
      </c>
      <c r="E2967" s="3">
        <v>-5.5</v>
      </c>
      <c r="F2967" s="3">
        <v>-1067.67</v>
      </c>
    </row>
    <row r="2968" spans="1:6" x14ac:dyDescent="0.2">
      <c r="A2968" s="3">
        <v>2967</v>
      </c>
      <c r="B2968" s="4" t="s">
        <v>2637</v>
      </c>
      <c r="C2968" s="3" t="s">
        <v>4121</v>
      </c>
      <c r="D2968" s="3">
        <v>4.4000000000000004</v>
      </c>
      <c r="E2968" s="3">
        <v>-3.3</v>
      </c>
      <c r="F2968" s="3">
        <v>-1069.07</v>
      </c>
    </row>
    <row r="2969" spans="1:6" x14ac:dyDescent="0.2">
      <c r="A2969" s="3">
        <v>2968</v>
      </c>
      <c r="B2969" s="4" t="s">
        <v>446</v>
      </c>
      <c r="C2969" s="3" t="s">
        <v>4884</v>
      </c>
      <c r="D2969" s="3">
        <v>21</v>
      </c>
      <c r="E2969" s="3">
        <v>-4.8499999999999996</v>
      </c>
      <c r="F2969" s="3">
        <v>-1070.3</v>
      </c>
    </row>
    <row r="2970" spans="1:6" x14ac:dyDescent="0.2">
      <c r="A2970" s="3">
        <v>2969</v>
      </c>
      <c r="B2970" s="4" t="s">
        <v>324</v>
      </c>
      <c r="C2970" s="3" t="s">
        <v>6461</v>
      </c>
      <c r="D2970" s="3">
        <v>7.05</v>
      </c>
      <c r="E2970" s="3">
        <v>-3.69</v>
      </c>
      <c r="F2970" s="3">
        <v>-1071.8599999999999</v>
      </c>
    </row>
    <row r="2971" spans="1:6" x14ac:dyDescent="0.2">
      <c r="A2971" s="3">
        <v>2970</v>
      </c>
      <c r="B2971" s="4" t="s">
        <v>2156</v>
      </c>
      <c r="C2971" s="3" t="s">
        <v>4060</v>
      </c>
      <c r="D2971" s="3">
        <v>17.78</v>
      </c>
      <c r="E2971" s="3">
        <v>0</v>
      </c>
      <c r="F2971" s="3">
        <v>-1072.05</v>
      </c>
    </row>
    <row r="2972" spans="1:6" x14ac:dyDescent="0.2">
      <c r="A2972" s="3">
        <v>2971</v>
      </c>
      <c r="B2972" s="4" t="s">
        <v>902</v>
      </c>
      <c r="C2972" s="3" t="s">
        <v>6174</v>
      </c>
      <c r="D2972" s="3">
        <v>1.93</v>
      </c>
      <c r="E2972" s="3">
        <v>-3.98</v>
      </c>
      <c r="F2972" s="3">
        <v>-1074.3699999999999</v>
      </c>
    </row>
    <row r="2973" spans="1:6" x14ac:dyDescent="0.2">
      <c r="A2973" s="3">
        <v>2972</v>
      </c>
      <c r="B2973" s="4" t="s">
        <v>1071</v>
      </c>
      <c r="C2973" s="3" t="s">
        <v>6939</v>
      </c>
      <c r="D2973" s="3">
        <v>12.61</v>
      </c>
      <c r="E2973" s="3">
        <v>-2.17</v>
      </c>
      <c r="F2973" s="3">
        <v>-1076.7</v>
      </c>
    </row>
    <row r="2974" spans="1:6" x14ac:dyDescent="0.2">
      <c r="A2974" s="3">
        <v>2973</v>
      </c>
      <c r="B2974" s="4" t="s">
        <v>282</v>
      </c>
      <c r="C2974" s="3" t="s">
        <v>6517</v>
      </c>
      <c r="D2974" s="3">
        <v>11.68</v>
      </c>
      <c r="E2974" s="3">
        <v>-3.31</v>
      </c>
      <c r="F2974" s="3">
        <v>-1080.1500000000001</v>
      </c>
    </row>
    <row r="2975" spans="1:6" x14ac:dyDescent="0.2">
      <c r="A2975" s="3">
        <v>2974</v>
      </c>
      <c r="B2975" s="4" t="s">
        <v>1533</v>
      </c>
      <c r="C2975" s="3" t="s">
        <v>7663</v>
      </c>
      <c r="D2975" s="3">
        <v>6.38</v>
      </c>
      <c r="E2975" s="3">
        <v>-0.16</v>
      </c>
      <c r="F2975" s="3">
        <v>-1080.78</v>
      </c>
    </row>
    <row r="2976" spans="1:6" x14ac:dyDescent="0.2">
      <c r="A2976" s="3">
        <v>2975</v>
      </c>
      <c r="B2976" s="4" t="s">
        <v>2618</v>
      </c>
      <c r="C2976" s="3" t="s">
        <v>7161</v>
      </c>
      <c r="D2976" s="3">
        <v>38.840000000000003</v>
      </c>
      <c r="E2976" s="3">
        <v>-1.87</v>
      </c>
      <c r="F2976" s="3">
        <v>-1089.99</v>
      </c>
    </row>
    <row r="2977" spans="1:6" x14ac:dyDescent="0.2">
      <c r="A2977" s="3">
        <v>2976</v>
      </c>
      <c r="B2977" s="4" t="s">
        <v>2332</v>
      </c>
      <c r="C2977" s="3" t="s">
        <v>3811</v>
      </c>
      <c r="D2977" s="3">
        <v>14.02</v>
      </c>
      <c r="E2977" s="3">
        <v>-7.94</v>
      </c>
      <c r="F2977" s="3">
        <v>-1091.47</v>
      </c>
    </row>
    <row r="2978" spans="1:6" x14ac:dyDescent="0.2">
      <c r="A2978" s="3">
        <v>2977</v>
      </c>
      <c r="B2978" s="4" t="s">
        <v>1869</v>
      </c>
      <c r="C2978" s="3" t="s">
        <v>7207</v>
      </c>
      <c r="D2978" s="3">
        <v>5.43</v>
      </c>
      <c r="E2978" s="3">
        <v>-1.0900000000000001</v>
      </c>
      <c r="F2978" s="3">
        <v>-1100.48</v>
      </c>
    </row>
    <row r="2979" spans="1:6" x14ac:dyDescent="0.2">
      <c r="A2979" s="3">
        <v>2978</v>
      </c>
      <c r="B2979" s="4" t="s">
        <v>2765</v>
      </c>
      <c r="C2979" s="3" t="s">
        <v>4414</v>
      </c>
      <c r="D2979" s="3">
        <v>18.309999999999999</v>
      </c>
      <c r="E2979" s="3">
        <v>-8.31</v>
      </c>
      <c r="F2979" s="3">
        <v>-1104.25</v>
      </c>
    </row>
    <row r="2980" spans="1:6" x14ac:dyDescent="0.2">
      <c r="A2980" s="3">
        <v>2979</v>
      </c>
      <c r="B2980" s="4" t="s">
        <v>710</v>
      </c>
      <c r="C2980" s="3" t="s">
        <v>6180</v>
      </c>
      <c r="D2980" s="3">
        <v>6.39</v>
      </c>
      <c r="E2980" s="3">
        <v>-3.33</v>
      </c>
      <c r="F2980" s="3">
        <v>-1113.5899999999999</v>
      </c>
    </row>
    <row r="2981" spans="1:6" x14ac:dyDescent="0.2">
      <c r="A2981" s="3">
        <v>2980</v>
      </c>
      <c r="B2981" s="4" t="s">
        <v>98</v>
      </c>
      <c r="C2981" s="3" t="s">
        <v>6712</v>
      </c>
      <c r="D2981" s="3">
        <v>31.37</v>
      </c>
      <c r="E2981" s="3">
        <v>-2.64</v>
      </c>
      <c r="F2981" s="3">
        <v>-1113.81</v>
      </c>
    </row>
    <row r="2982" spans="1:6" x14ac:dyDescent="0.2">
      <c r="A2982" s="3">
        <v>2981</v>
      </c>
      <c r="B2982" s="4" t="s">
        <v>560</v>
      </c>
      <c r="C2982" s="3" t="s">
        <v>3854</v>
      </c>
      <c r="D2982" s="3">
        <v>2.5499999999999998</v>
      </c>
      <c r="E2982" s="3">
        <v>-3.41</v>
      </c>
      <c r="F2982" s="3">
        <v>-1115.72</v>
      </c>
    </row>
    <row r="2983" spans="1:6" x14ac:dyDescent="0.2">
      <c r="A2983" s="3">
        <v>2982</v>
      </c>
      <c r="B2983" s="4" t="s">
        <v>2963</v>
      </c>
      <c r="C2983" s="3" t="s">
        <v>6786</v>
      </c>
      <c r="D2983" s="3">
        <v>21.06</v>
      </c>
      <c r="E2983" s="3">
        <v>-4.05</v>
      </c>
      <c r="F2983" s="3">
        <v>-1117.04</v>
      </c>
    </row>
    <row r="2984" spans="1:6" x14ac:dyDescent="0.2">
      <c r="A2984" s="3">
        <v>2983</v>
      </c>
      <c r="B2984" s="4" t="s">
        <v>1986</v>
      </c>
      <c r="C2984" s="3" t="s">
        <v>7112</v>
      </c>
      <c r="D2984" s="3">
        <v>8.8800000000000008</v>
      </c>
      <c r="E2984" s="3">
        <v>-3.9</v>
      </c>
      <c r="F2984" s="3">
        <v>-1117.4000000000001</v>
      </c>
    </row>
    <row r="2985" spans="1:6" x14ac:dyDescent="0.2">
      <c r="A2985" s="3">
        <v>2984</v>
      </c>
      <c r="B2985" s="4" t="s">
        <v>2225</v>
      </c>
      <c r="C2985" s="3" t="s">
        <v>7086</v>
      </c>
      <c r="D2985" s="3">
        <v>2.3199999999999998</v>
      </c>
      <c r="E2985" s="3">
        <v>-2.52</v>
      </c>
      <c r="F2985" s="3">
        <v>-1122.0899999999999</v>
      </c>
    </row>
    <row r="2986" spans="1:6" x14ac:dyDescent="0.2">
      <c r="A2986" s="3">
        <v>2985</v>
      </c>
      <c r="B2986" s="4" t="s">
        <v>2813</v>
      </c>
      <c r="C2986" s="3" t="s">
        <v>3904</v>
      </c>
      <c r="D2986" s="3">
        <v>16.309999999999999</v>
      </c>
      <c r="E2986" s="3">
        <v>-1.0900000000000001</v>
      </c>
      <c r="F2986" s="3">
        <v>-1122.94</v>
      </c>
    </row>
    <row r="2987" spans="1:6" x14ac:dyDescent="0.2">
      <c r="A2987" s="3">
        <v>2986</v>
      </c>
      <c r="B2987" s="4" t="s">
        <v>2685</v>
      </c>
      <c r="C2987" s="3" t="s">
        <v>7071</v>
      </c>
      <c r="D2987" s="3">
        <v>22.18</v>
      </c>
      <c r="E2987" s="3">
        <v>-1.1100000000000001</v>
      </c>
      <c r="F2987" s="3">
        <v>-1123.73</v>
      </c>
    </row>
    <row r="2988" spans="1:6" x14ac:dyDescent="0.2">
      <c r="A2988" s="3">
        <v>2987</v>
      </c>
      <c r="B2988" s="4" t="s">
        <v>3359</v>
      </c>
      <c r="C2988" s="3" t="s">
        <v>3864</v>
      </c>
      <c r="D2988" s="3">
        <v>6.74</v>
      </c>
      <c r="E2988" s="3">
        <v>-3.3</v>
      </c>
      <c r="F2988" s="3">
        <v>-1124.47</v>
      </c>
    </row>
    <row r="2989" spans="1:6" x14ac:dyDescent="0.2">
      <c r="A2989" s="3">
        <v>2988</v>
      </c>
      <c r="B2989" s="4" t="s">
        <v>2866</v>
      </c>
      <c r="C2989" s="3" t="s">
        <v>5515</v>
      </c>
      <c r="D2989" s="3">
        <v>6.73</v>
      </c>
      <c r="E2989" s="3">
        <v>-5.21</v>
      </c>
      <c r="F2989" s="3">
        <v>-1129.31</v>
      </c>
    </row>
    <row r="2990" spans="1:6" x14ac:dyDescent="0.2">
      <c r="A2990" s="3">
        <v>2989</v>
      </c>
      <c r="B2990" s="4" t="s">
        <v>2181</v>
      </c>
      <c r="C2990" s="3" t="s">
        <v>7275</v>
      </c>
      <c r="D2990" s="3">
        <v>28.5</v>
      </c>
      <c r="E2990" s="3">
        <v>0.14000000000000001</v>
      </c>
      <c r="F2990" s="3">
        <v>-1132.22</v>
      </c>
    </row>
    <row r="2991" spans="1:6" x14ac:dyDescent="0.2">
      <c r="A2991" s="3">
        <v>2990</v>
      </c>
      <c r="B2991" s="4" t="s">
        <v>935</v>
      </c>
      <c r="C2991" s="3" t="s">
        <v>6886</v>
      </c>
      <c r="D2991" s="3">
        <v>6.23</v>
      </c>
      <c r="E2991" s="3">
        <v>-1.74</v>
      </c>
      <c r="F2991" s="3">
        <v>-1134.2</v>
      </c>
    </row>
    <row r="2992" spans="1:6" x14ac:dyDescent="0.2">
      <c r="A2992" s="3">
        <v>2991</v>
      </c>
      <c r="B2992" s="4" t="s">
        <v>221</v>
      </c>
      <c r="C2992" s="3" t="s">
        <v>3526</v>
      </c>
      <c r="D2992" s="3">
        <v>13.92</v>
      </c>
      <c r="E2992" s="3">
        <v>-5.37</v>
      </c>
      <c r="F2992" s="3">
        <v>-1134.8800000000001</v>
      </c>
    </row>
    <row r="2993" spans="1:6" x14ac:dyDescent="0.2">
      <c r="A2993" s="3">
        <v>2992</v>
      </c>
      <c r="B2993" s="4" t="s">
        <v>4017</v>
      </c>
      <c r="C2993" s="3" t="s">
        <v>4018</v>
      </c>
      <c r="D2993" s="3">
        <v>1.42</v>
      </c>
      <c r="E2993" s="3">
        <v>-4.7</v>
      </c>
      <c r="F2993" s="3">
        <v>-1134.9000000000001</v>
      </c>
    </row>
    <row r="2994" spans="1:6" x14ac:dyDescent="0.2">
      <c r="A2994" s="3">
        <v>2993</v>
      </c>
      <c r="B2994" s="4" t="s">
        <v>1564</v>
      </c>
      <c r="C2994" s="3" t="s">
        <v>6177</v>
      </c>
      <c r="D2994" s="3">
        <v>29.88</v>
      </c>
      <c r="E2994" s="3">
        <v>0.2</v>
      </c>
      <c r="F2994" s="3">
        <v>-1136.48</v>
      </c>
    </row>
    <row r="2995" spans="1:6" x14ac:dyDescent="0.2">
      <c r="A2995" s="3">
        <v>2994</v>
      </c>
      <c r="B2995" s="4" t="s">
        <v>2632</v>
      </c>
      <c r="C2995" s="3" t="s">
        <v>5475</v>
      </c>
      <c r="D2995" s="3">
        <v>4.32</v>
      </c>
      <c r="E2995" s="3">
        <v>-6.09</v>
      </c>
      <c r="F2995" s="3">
        <v>-1137.73</v>
      </c>
    </row>
    <row r="2996" spans="1:6" x14ac:dyDescent="0.2">
      <c r="A2996" s="3">
        <v>2995</v>
      </c>
      <c r="B2996" s="4" t="s">
        <v>1753</v>
      </c>
      <c r="C2996" s="3" t="s">
        <v>6697</v>
      </c>
      <c r="D2996" s="3">
        <v>4.9800000000000004</v>
      </c>
      <c r="E2996" s="3">
        <v>-4.05</v>
      </c>
      <c r="F2996" s="3">
        <v>-1139.21</v>
      </c>
    </row>
    <row r="2997" spans="1:6" x14ac:dyDescent="0.2">
      <c r="A2997" s="3">
        <v>2996</v>
      </c>
      <c r="B2997" s="4" t="s">
        <v>682</v>
      </c>
      <c r="C2997" s="3" t="s">
        <v>6251</v>
      </c>
      <c r="D2997" s="3">
        <v>15.94</v>
      </c>
      <c r="E2997" s="3">
        <v>-1.42</v>
      </c>
      <c r="F2997" s="3">
        <v>-1139.5</v>
      </c>
    </row>
    <row r="2998" spans="1:6" x14ac:dyDescent="0.2">
      <c r="A2998" s="3">
        <v>2997</v>
      </c>
      <c r="B2998" s="4" t="s">
        <v>6782</v>
      </c>
      <c r="C2998" s="3" t="s">
        <v>6783</v>
      </c>
      <c r="D2998" s="3">
        <v>2.08</v>
      </c>
      <c r="E2998" s="3">
        <v>-2.35</v>
      </c>
      <c r="F2998" s="3">
        <v>-1139.95</v>
      </c>
    </row>
    <row r="2999" spans="1:6" x14ac:dyDescent="0.2">
      <c r="A2999" s="3">
        <v>2998</v>
      </c>
      <c r="B2999" s="4" t="s">
        <v>3223</v>
      </c>
      <c r="C2999" s="3" t="s">
        <v>3503</v>
      </c>
      <c r="D2999" s="3">
        <v>28.21</v>
      </c>
      <c r="E2999" s="3">
        <v>-3.42</v>
      </c>
      <c r="F2999" s="3">
        <v>-1140.02</v>
      </c>
    </row>
    <row r="3000" spans="1:6" x14ac:dyDescent="0.2">
      <c r="A3000" s="3">
        <v>2999</v>
      </c>
      <c r="B3000" s="4" t="s">
        <v>2874</v>
      </c>
      <c r="C3000" s="3" t="s">
        <v>4305</v>
      </c>
      <c r="D3000" s="3">
        <v>5.96</v>
      </c>
      <c r="E3000" s="3">
        <v>-3.09</v>
      </c>
      <c r="F3000" s="3">
        <v>-1142.6099999999999</v>
      </c>
    </row>
    <row r="3001" spans="1:6" x14ac:dyDescent="0.2">
      <c r="A3001" s="3">
        <v>3000</v>
      </c>
      <c r="B3001" s="4" t="s">
        <v>674</v>
      </c>
      <c r="C3001" s="3" t="s">
        <v>7251</v>
      </c>
      <c r="D3001" s="3">
        <v>9.89</v>
      </c>
      <c r="E3001" s="3">
        <v>-2.08</v>
      </c>
      <c r="F3001" s="3">
        <v>-1152.8599999999999</v>
      </c>
    </row>
    <row r="3002" spans="1:6" x14ac:dyDescent="0.2">
      <c r="A3002" s="3">
        <v>3001</v>
      </c>
      <c r="B3002" s="4" t="s">
        <v>948</v>
      </c>
      <c r="C3002" s="3" t="s">
        <v>7158</v>
      </c>
      <c r="D3002" s="3">
        <v>15.38</v>
      </c>
      <c r="E3002" s="3">
        <v>-1.98</v>
      </c>
      <c r="F3002" s="3">
        <v>-1152.8800000000001</v>
      </c>
    </row>
    <row r="3003" spans="1:6" x14ac:dyDescent="0.2">
      <c r="A3003" s="3">
        <v>3002</v>
      </c>
      <c r="B3003" s="4" t="s">
        <v>871</v>
      </c>
      <c r="C3003" s="3" t="s">
        <v>7731</v>
      </c>
      <c r="D3003" s="3">
        <v>6.14</v>
      </c>
      <c r="E3003" s="3">
        <v>-2.69</v>
      </c>
      <c r="F3003" s="3">
        <v>-1153.8</v>
      </c>
    </row>
    <row r="3004" spans="1:6" x14ac:dyDescent="0.2">
      <c r="A3004" s="3">
        <v>3003</v>
      </c>
      <c r="B3004" s="4" t="s">
        <v>1941</v>
      </c>
      <c r="C3004" s="3" t="s">
        <v>4212</v>
      </c>
      <c r="D3004" s="3">
        <v>27.6</v>
      </c>
      <c r="E3004" s="3">
        <v>-0.72</v>
      </c>
      <c r="F3004" s="3">
        <v>-1158.45</v>
      </c>
    </row>
    <row r="3005" spans="1:6" x14ac:dyDescent="0.2">
      <c r="A3005" s="3">
        <v>3004</v>
      </c>
      <c r="B3005" s="4" t="s">
        <v>897</v>
      </c>
      <c r="C3005" s="3" t="s">
        <v>6557</v>
      </c>
      <c r="D3005" s="3">
        <v>7.38</v>
      </c>
      <c r="E3005" s="3">
        <v>-2.77</v>
      </c>
      <c r="F3005" s="3">
        <v>-1159.77</v>
      </c>
    </row>
    <row r="3006" spans="1:6" x14ac:dyDescent="0.2">
      <c r="A3006" s="3">
        <v>3005</v>
      </c>
      <c r="B3006" s="4" t="s">
        <v>3377</v>
      </c>
      <c r="C3006" s="3" t="s">
        <v>3489</v>
      </c>
      <c r="D3006" s="3">
        <v>11.92</v>
      </c>
      <c r="E3006" s="3">
        <v>-4.9400000000000004</v>
      </c>
      <c r="F3006" s="3">
        <v>-1160.03</v>
      </c>
    </row>
    <row r="3007" spans="1:6" x14ac:dyDescent="0.2">
      <c r="A3007" s="3">
        <v>3006</v>
      </c>
      <c r="B3007" s="4" t="s">
        <v>1403</v>
      </c>
      <c r="C3007" s="3" t="s">
        <v>7740</v>
      </c>
      <c r="D3007" s="3">
        <v>16.18</v>
      </c>
      <c r="E3007" s="3">
        <v>-4.49</v>
      </c>
      <c r="F3007" s="3">
        <v>-1160.42</v>
      </c>
    </row>
    <row r="3008" spans="1:6" x14ac:dyDescent="0.2">
      <c r="A3008" s="3">
        <v>3007</v>
      </c>
      <c r="B3008" s="4" t="s">
        <v>3067</v>
      </c>
      <c r="C3008" s="3" t="s">
        <v>4221</v>
      </c>
      <c r="D3008" s="3">
        <v>4.92</v>
      </c>
      <c r="E3008" s="3">
        <v>-3.91</v>
      </c>
      <c r="F3008" s="3">
        <v>-1160.76</v>
      </c>
    </row>
    <row r="3009" spans="1:6" x14ac:dyDescent="0.2">
      <c r="A3009" s="3">
        <v>3008</v>
      </c>
      <c r="B3009" s="4" t="s">
        <v>937</v>
      </c>
      <c r="C3009" s="3" t="s">
        <v>3875</v>
      </c>
      <c r="D3009" s="3">
        <v>11.03</v>
      </c>
      <c r="E3009" s="3">
        <v>-0.81</v>
      </c>
      <c r="F3009" s="3">
        <v>-1162.99</v>
      </c>
    </row>
    <row r="3010" spans="1:6" x14ac:dyDescent="0.2">
      <c r="A3010" s="3">
        <v>3009</v>
      </c>
      <c r="B3010" s="4" t="s">
        <v>1838</v>
      </c>
      <c r="C3010" s="3" t="s">
        <v>4429</v>
      </c>
      <c r="D3010" s="3">
        <v>17.52</v>
      </c>
      <c r="E3010" s="3">
        <v>-2.4</v>
      </c>
      <c r="F3010" s="3">
        <v>-1163.74</v>
      </c>
    </row>
    <row r="3011" spans="1:6" x14ac:dyDescent="0.2">
      <c r="A3011" s="3">
        <v>3010</v>
      </c>
      <c r="B3011" s="4" t="s">
        <v>1161</v>
      </c>
      <c r="C3011" s="3" t="s">
        <v>7154</v>
      </c>
      <c r="D3011" s="3">
        <v>4.9400000000000004</v>
      </c>
      <c r="E3011" s="3">
        <v>-1.2</v>
      </c>
      <c r="F3011" s="3">
        <v>-1167.03</v>
      </c>
    </row>
    <row r="3012" spans="1:6" x14ac:dyDescent="0.2">
      <c r="A3012" s="3">
        <v>3011</v>
      </c>
      <c r="B3012" s="4" t="s">
        <v>3111</v>
      </c>
      <c r="C3012" s="3" t="s">
        <v>5938</v>
      </c>
      <c r="D3012" s="3">
        <v>5.1100000000000003</v>
      </c>
      <c r="E3012" s="3">
        <v>-3.95</v>
      </c>
      <c r="F3012" s="3">
        <v>-1167.42</v>
      </c>
    </row>
    <row r="3013" spans="1:6" x14ac:dyDescent="0.2">
      <c r="A3013" s="3">
        <v>3012</v>
      </c>
      <c r="B3013" s="4" t="s">
        <v>4680</v>
      </c>
      <c r="C3013" s="3" t="s">
        <v>4681</v>
      </c>
      <c r="D3013" s="3">
        <v>35.89</v>
      </c>
      <c r="E3013" s="3">
        <v>-3.99</v>
      </c>
      <c r="F3013" s="3">
        <v>-1170.29</v>
      </c>
    </row>
    <row r="3014" spans="1:6" x14ac:dyDescent="0.2">
      <c r="A3014" s="3">
        <v>3013</v>
      </c>
      <c r="B3014" s="4" t="s">
        <v>2573</v>
      </c>
      <c r="C3014" s="3" t="s">
        <v>7738</v>
      </c>
      <c r="D3014" s="3">
        <v>29.59</v>
      </c>
      <c r="E3014" s="3">
        <v>-1.66</v>
      </c>
      <c r="F3014" s="3">
        <v>-1171.3499999999999</v>
      </c>
    </row>
    <row r="3015" spans="1:6" x14ac:dyDescent="0.2">
      <c r="A3015" s="3">
        <v>3014</v>
      </c>
      <c r="B3015" s="4" t="s">
        <v>2355</v>
      </c>
      <c r="C3015" s="3" t="s">
        <v>4949</v>
      </c>
      <c r="D3015" s="3">
        <v>6.76</v>
      </c>
      <c r="E3015" s="3">
        <v>-3.7</v>
      </c>
      <c r="F3015" s="3">
        <v>-1179.72</v>
      </c>
    </row>
    <row r="3016" spans="1:6" x14ac:dyDescent="0.2">
      <c r="A3016" s="3">
        <v>3015</v>
      </c>
      <c r="B3016" s="4" t="s">
        <v>1700</v>
      </c>
      <c r="C3016" s="3" t="s">
        <v>6859</v>
      </c>
      <c r="D3016" s="3">
        <v>5.87</v>
      </c>
      <c r="E3016" s="3">
        <v>-2.33</v>
      </c>
      <c r="F3016" s="3">
        <v>-1180.02</v>
      </c>
    </row>
    <row r="3017" spans="1:6" x14ac:dyDescent="0.2">
      <c r="A3017" s="3">
        <v>3016</v>
      </c>
      <c r="B3017" s="4" t="s">
        <v>363</v>
      </c>
      <c r="C3017" s="3" t="s">
        <v>7041</v>
      </c>
      <c r="D3017" s="3">
        <v>25.4</v>
      </c>
      <c r="E3017" s="3">
        <v>-1.1299999999999999</v>
      </c>
      <c r="F3017" s="3">
        <v>-1180.68</v>
      </c>
    </row>
    <row r="3018" spans="1:6" x14ac:dyDescent="0.2">
      <c r="A3018" s="3">
        <v>3017</v>
      </c>
      <c r="B3018" s="4" t="s">
        <v>3184</v>
      </c>
      <c r="C3018" s="3" t="s">
        <v>6612</v>
      </c>
      <c r="D3018" s="3">
        <v>6.21</v>
      </c>
      <c r="E3018" s="3">
        <v>-3.57</v>
      </c>
      <c r="F3018" s="3">
        <v>-1182.75</v>
      </c>
    </row>
    <row r="3019" spans="1:6" x14ac:dyDescent="0.2">
      <c r="A3019" s="3">
        <v>3018</v>
      </c>
      <c r="B3019" s="4" t="s">
        <v>427</v>
      </c>
      <c r="C3019" s="3" t="s">
        <v>6825</v>
      </c>
      <c r="D3019" s="3">
        <v>12.7</v>
      </c>
      <c r="E3019" s="3">
        <v>-3.71</v>
      </c>
      <c r="F3019" s="3">
        <v>-1183.98</v>
      </c>
    </row>
    <row r="3020" spans="1:6" x14ac:dyDescent="0.2">
      <c r="A3020" s="3">
        <v>3019</v>
      </c>
      <c r="B3020" s="4" t="s">
        <v>189</v>
      </c>
      <c r="C3020" s="3" t="s">
        <v>7047</v>
      </c>
      <c r="D3020" s="3">
        <v>9.0399999999999991</v>
      </c>
      <c r="E3020" s="3">
        <v>-3.52</v>
      </c>
      <c r="F3020" s="3">
        <v>-1187.69</v>
      </c>
    </row>
    <row r="3021" spans="1:6" x14ac:dyDescent="0.2">
      <c r="A3021" s="3">
        <v>3020</v>
      </c>
      <c r="B3021" s="4" t="s">
        <v>3253</v>
      </c>
      <c r="C3021" s="3" t="s">
        <v>6471</v>
      </c>
      <c r="D3021" s="3">
        <v>6.05</v>
      </c>
      <c r="E3021" s="3">
        <v>-3.2</v>
      </c>
      <c r="F3021" s="3">
        <v>-1188.68</v>
      </c>
    </row>
    <row r="3022" spans="1:6" x14ac:dyDescent="0.2">
      <c r="A3022" s="3">
        <v>3021</v>
      </c>
      <c r="B3022" s="4" t="s">
        <v>673</v>
      </c>
      <c r="C3022" s="3" t="s">
        <v>6975</v>
      </c>
      <c r="D3022" s="3">
        <v>33.25</v>
      </c>
      <c r="E3022" s="3">
        <v>-1.71</v>
      </c>
      <c r="F3022" s="3">
        <v>-1188.81</v>
      </c>
    </row>
    <row r="3023" spans="1:6" x14ac:dyDescent="0.2">
      <c r="A3023" s="3">
        <v>3022</v>
      </c>
      <c r="B3023" s="4" t="s">
        <v>1261</v>
      </c>
      <c r="C3023" s="3" t="s">
        <v>6865</v>
      </c>
      <c r="D3023" s="3">
        <v>20.43</v>
      </c>
      <c r="E3023" s="3">
        <v>-3.72</v>
      </c>
      <c r="F3023" s="3">
        <v>-1192.8</v>
      </c>
    </row>
    <row r="3024" spans="1:6" x14ac:dyDescent="0.2">
      <c r="A3024" s="3">
        <v>3023</v>
      </c>
      <c r="B3024" s="4" t="s">
        <v>2238</v>
      </c>
      <c r="C3024" s="3" t="s">
        <v>3938</v>
      </c>
      <c r="D3024" s="3">
        <v>4.09</v>
      </c>
      <c r="E3024" s="3">
        <v>-2.85</v>
      </c>
      <c r="F3024" s="3">
        <v>-1194.58</v>
      </c>
    </row>
    <row r="3025" spans="1:6" x14ac:dyDescent="0.2">
      <c r="A3025" s="3">
        <v>3024</v>
      </c>
      <c r="B3025" s="4" t="s">
        <v>2447</v>
      </c>
      <c r="C3025" s="3" t="s">
        <v>7179</v>
      </c>
      <c r="D3025" s="3">
        <v>8.76</v>
      </c>
      <c r="E3025" s="3">
        <v>-3.95</v>
      </c>
      <c r="F3025" s="3">
        <v>-1196.3399999999999</v>
      </c>
    </row>
    <row r="3026" spans="1:6" x14ac:dyDescent="0.2">
      <c r="A3026" s="3">
        <v>3025</v>
      </c>
      <c r="B3026" s="4" t="s">
        <v>68</v>
      </c>
      <c r="C3026" s="3" t="s">
        <v>6733</v>
      </c>
      <c r="D3026" s="3">
        <v>50.9</v>
      </c>
      <c r="E3026" s="3">
        <v>-3.94</v>
      </c>
      <c r="F3026" s="3">
        <v>-1196.6300000000001</v>
      </c>
    </row>
    <row r="3027" spans="1:6" x14ac:dyDescent="0.2">
      <c r="A3027" s="3">
        <v>3026</v>
      </c>
      <c r="B3027" s="4" t="s">
        <v>2600</v>
      </c>
      <c r="C3027" s="3" t="s">
        <v>4768</v>
      </c>
      <c r="D3027" s="3">
        <v>10.97</v>
      </c>
      <c r="E3027" s="3">
        <v>-6.56</v>
      </c>
      <c r="F3027" s="3">
        <v>-1197.6099999999999</v>
      </c>
    </row>
    <row r="3028" spans="1:6" x14ac:dyDescent="0.2">
      <c r="A3028" s="3">
        <v>3027</v>
      </c>
      <c r="B3028" s="4" t="s">
        <v>2926</v>
      </c>
      <c r="C3028" s="3" t="s">
        <v>6511</v>
      </c>
      <c r="D3028" s="3">
        <v>15.29</v>
      </c>
      <c r="E3028" s="3">
        <v>-1.29</v>
      </c>
      <c r="F3028" s="3">
        <v>-1199.03</v>
      </c>
    </row>
    <row r="3029" spans="1:6" x14ac:dyDescent="0.2">
      <c r="A3029" s="3">
        <v>3028</v>
      </c>
      <c r="B3029" s="4" t="s">
        <v>2851</v>
      </c>
      <c r="C3029" s="3" t="s">
        <v>4515</v>
      </c>
      <c r="D3029" s="3">
        <v>5.9</v>
      </c>
      <c r="E3029" s="3">
        <v>-3.44</v>
      </c>
      <c r="F3029" s="3">
        <v>-1200.1600000000001</v>
      </c>
    </row>
    <row r="3030" spans="1:6" x14ac:dyDescent="0.2">
      <c r="A3030" s="3">
        <v>3029</v>
      </c>
      <c r="B3030" s="4" t="s">
        <v>1355</v>
      </c>
      <c r="C3030" s="3" t="s">
        <v>6521</v>
      </c>
      <c r="D3030" s="3">
        <v>4.72</v>
      </c>
      <c r="E3030" s="3">
        <v>-1.46</v>
      </c>
      <c r="F3030" s="3">
        <v>-1204.45</v>
      </c>
    </row>
    <row r="3031" spans="1:6" x14ac:dyDescent="0.2">
      <c r="A3031" s="3">
        <v>3030</v>
      </c>
      <c r="B3031" s="4" t="s">
        <v>2237</v>
      </c>
      <c r="C3031" s="3" t="s">
        <v>5814</v>
      </c>
      <c r="D3031" s="3">
        <v>5.2</v>
      </c>
      <c r="E3031" s="3">
        <v>-4.24</v>
      </c>
      <c r="F3031" s="3">
        <v>-1206.6199999999999</v>
      </c>
    </row>
    <row r="3032" spans="1:6" x14ac:dyDescent="0.2">
      <c r="A3032" s="3">
        <v>3031</v>
      </c>
      <c r="B3032" s="4" t="s">
        <v>846</v>
      </c>
      <c r="C3032" s="3" t="s">
        <v>5694</v>
      </c>
      <c r="D3032" s="3">
        <v>11.76</v>
      </c>
      <c r="E3032" s="3">
        <v>-8.84</v>
      </c>
      <c r="F3032" s="3">
        <v>-1210.75</v>
      </c>
    </row>
    <row r="3033" spans="1:6" x14ac:dyDescent="0.2">
      <c r="A3033" s="3">
        <v>3032</v>
      </c>
      <c r="B3033" s="4" t="s">
        <v>523</v>
      </c>
      <c r="C3033" s="3" t="s">
        <v>3883</v>
      </c>
      <c r="D3033" s="3">
        <v>9.81</v>
      </c>
      <c r="E3033" s="3">
        <v>-3.16</v>
      </c>
      <c r="F3033" s="3">
        <v>-1215.01</v>
      </c>
    </row>
    <row r="3034" spans="1:6" x14ac:dyDescent="0.2">
      <c r="A3034" s="3">
        <v>3033</v>
      </c>
      <c r="B3034" s="4" t="s">
        <v>3127</v>
      </c>
      <c r="C3034" s="3" t="s">
        <v>6983</v>
      </c>
      <c r="D3034" s="3">
        <v>10.56</v>
      </c>
      <c r="E3034" s="3">
        <v>-2.94</v>
      </c>
      <c r="F3034" s="3">
        <v>-1217.49</v>
      </c>
    </row>
    <row r="3035" spans="1:6" x14ac:dyDescent="0.2">
      <c r="A3035" s="3">
        <v>3034</v>
      </c>
      <c r="B3035" s="4" t="s">
        <v>2411</v>
      </c>
      <c r="C3035" s="3" t="s">
        <v>6720</v>
      </c>
      <c r="D3035" s="3">
        <v>7.48</v>
      </c>
      <c r="E3035" s="3">
        <v>-3.36</v>
      </c>
      <c r="F3035" s="3">
        <v>-1219.17</v>
      </c>
    </row>
    <row r="3036" spans="1:6" x14ac:dyDescent="0.2">
      <c r="A3036" s="3">
        <v>3035</v>
      </c>
      <c r="B3036" s="4" t="s">
        <v>683</v>
      </c>
      <c r="C3036" s="3" t="s">
        <v>6403</v>
      </c>
      <c r="D3036" s="3">
        <v>3.38</v>
      </c>
      <c r="E3036" s="3">
        <v>-3.43</v>
      </c>
      <c r="F3036" s="3">
        <v>-1225.3900000000001</v>
      </c>
    </row>
    <row r="3037" spans="1:6" x14ac:dyDescent="0.2">
      <c r="A3037" s="3">
        <v>3036</v>
      </c>
      <c r="B3037" s="4" t="s">
        <v>410</v>
      </c>
      <c r="C3037" s="3" t="s">
        <v>6734</v>
      </c>
      <c r="D3037" s="3">
        <v>18.03</v>
      </c>
      <c r="E3037" s="3">
        <v>-4.7</v>
      </c>
      <c r="F3037" s="3">
        <v>-1229.31</v>
      </c>
    </row>
    <row r="3038" spans="1:6" x14ac:dyDescent="0.2">
      <c r="A3038" s="3">
        <v>3037</v>
      </c>
      <c r="B3038" s="4" t="s">
        <v>520</v>
      </c>
      <c r="C3038" s="3" t="s">
        <v>7113</v>
      </c>
      <c r="D3038" s="3">
        <v>7.48</v>
      </c>
      <c r="E3038" s="3">
        <v>-1.32</v>
      </c>
      <c r="F3038" s="3">
        <v>-1230.0999999999999</v>
      </c>
    </row>
    <row r="3039" spans="1:6" x14ac:dyDescent="0.2">
      <c r="A3039" s="3">
        <v>3038</v>
      </c>
      <c r="B3039" s="4" t="s">
        <v>1282</v>
      </c>
      <c r="C3039" s="3" t="s">
        <v>3912</v>
      </c>
      <c r="D3039" s="3">
        <v>19.38</v>
      </c>
      <c r="E3039" s="3">
        <v>-1.92</v>
      </c>
      <c r="F3039" s="3">
        <v>-1231.8499999999999</v>
      </c>
    </row>
    <row r="3040" spans="1:6" x14ac:dyDescent="0.2">
      <c r="A3040" s="3">
        <v>3039</v>
      </c>
      <c r="B3040" s="4" t="s">
        <v>628</v>
      </c>
      <c r="C3040" s="3" t="s">
        <v>6943</v>
      </c>
      <c r="D3040" s="3">
        <v>27.65</v>
      </c>
      <c r="E3040" s="3">
        <v>-5.86</v>
      </c>
      <c r="F3040" s="3">
        <v>-1232.19</v>
      </c>
    </row>
    <row r="3041" spans="1:6" x14ac:dyDescent="0.2">
      <c r="A3041" s="3">
        <v>3040</v>
      </c>
      <c r="B3041" s="4" t="s">
        <v>3330</v>
      </c>
      <c r="C3041" s="3" t="s">
        <v>6245</v>
      </c>
      <c r="D3041" s="3">
        <v>21.31</v>
      </c>
      <c r="E3041" s="3">
        <v>-3.53</v>
      </c>
      <c r="F3041" s="3">
        <v>-1236.8399999999999</v>
      </c>
    </row>
    <row r="3042" spans="1:6" x14ac:dyDescent="0.2">
      <c r="A3042" s="3">
        <v>3041</v>
      </c>
      <c r="B3042" s="4" t="s">
        <v>958</v>
      </c>
      <c r="C3042" s="3" t="s">
        <v>4799</v>
      </c>
      <c r="D3042" s="3">
        <v>22.86</v>
      </c>
      <c r="E3042" s="3">
        <v>-7.04</v>
      </c>
      <c r="F3042" s="3">
        <v>-1238.32</v>
      </c>
    </row>
    <row r="3043" spans="1:6" x14ac:dyDescent="0.2">
      <c r="A3043" s="3">
        <v>3042</v>
      </c>
      <c r="B3043" s="4" t="s">
        <v>1756</v>
      </c>
      <c r="C3043" s="3" t="s">
        <v>6614</v>
      </c>
      <c r="D3043" s="3">
        <v>24.25</v>
      </c>
      <c r="E3043" s="3">
        <v>-1.74</v>
      </c>
      <c r="F3043" s="3">
        <v>-1239.78</v>
      </c>
    </row>
    <row r="3044" spans="1:6" x14ac:dyDescent="0.2">
      <c r="A3044" s="3">
        <v>3043</v>
      </c>
      <c r="B3044" s="4" t="s">
        <v>815</v>
      </c>
      <c r="C3044" s="3" t="s">
        <v>7107</v>
      </c>
      <c r="D3044" s="3">
        <v>9.99</v>
      </c>
      <c r="E3044" s="3">
        <v>-3.38</v>
      </c>
      <c r="F3044" s="3">
        <v>-1239.97</v>
      </c>
    </row>
    <row r="3045" spans="1:6" x14ac:dyDescent="0.2">
      <c r="A3045" s="3">
        <v>3044</v>
      </c>
      <c r="B3045" s="4" t="s">
        <v>3226</v>
      </c>
      <c r="C3045" s="3" t="s">
        <v>4004</v>
      </c>
      <c r="D3045" s="3">
        <v>6.33</v>
      </c>
      <c r="E3045" s="3">
        <v>-5.24</v>
      </c>
      <c r="F3045" s="3">
        <v>-1242.04</v>
      </c>
    </row>
    <row r="3046" spans="1:6" x14ac:dyDescent="0.2">
      <c r="A3046" s="3">
        <v>3045</v>
      </c>
      <c r="B3046" s="4" t="s">
        <v>338</v>
      </c>
      <c r="C3046" s="3" t="s">
        <v>3857</v>
      </c>
      <c r="D3046" s="3">
        <v>22.3</v>
      </c>
      <c r="E3046" s="3">
        <v>-1.2</v>
      </c>
      <c r="F3046" s="3">
        <v>-1248.08</v>
      </c>
    </row>
    <row r="3047" spans="1:6" x14ac:dyDescent="0.2">
      <c r="A3047" s="3">
        <v>3046</v>
      </c>
      <c r="B3047" s="4" t="s">
        <v>887</v>
      </c>
      <c r="C3047" s="3" t="s">
        <v>6963</v>
      </c>
      <c r="D3047" s="3">
        <v>26.09</v>
      </c>
      <c r="E3047" s="3">
        <v>-3.69</v>
      </c>
      <c r="F3047" s="3">
        <v>-1248.8499999999999</v>
      </c>
    </row>
    <row r="3048" spans="1:6" x14ac:dyDescent="0.2">
      <c r="A3048" s="3">
        <v>3047</v>
      </c>
      <c r="B3048" s="4" t="s">
        <v>2353</v>
      </c>
      <c r="C3048" s="3" t="s">
        <v>6384</v>
      </c>
      <c r="D3048" s="3">
        <v>2.09</v>
      </c>
      <c r="E3048" s="3">
        <v>-3.69</v>
      </c>
      <c r="F3048" s="3">
        <v>-1250.58</v>
      </c>
    </row>
    <row r="3049" spans="1:6" x14ac:dyDescent="0.2">
      <c r="A3049" s="3">
        <v>3048</v>
      </c>
      <c r="B3049" s="4" t="s">
        <v>2553</v>
      </c>
      <c r="C3049" s="3" t="s">
        <v>6719</v>
      </c>
      <c r="D3049" s="3">
        <v>20.22</v>
      </c>
      <c r="E3049" s="3">
        <v>-4.4000000000000004</v>
      </c>
      <c r="F3049" s="3">
        <v>-1251.54</v>
      </c>
    </row>
    <row r="3050" spans="1:6" x14ac:dyDescent="0.2">
      <c r="A3050" s="3">
        <v>3049</v>
      </c>
      <c r="B3050" s="4" t="s">
        <v>735</v>
      </c>
      <c r="C3050" s="3" t="s">
        <v>6979</v>
      </c>
      <c r="D3050" s="3">
        <v>32.89</v>
      </c>
      <c r="E3050" s="3">
        <v>-3.77</v>
      </c>
      <c r="F3050" s="3">
        <v>-1251.5999999999999</v>
      </c>
    </row>
    <row r="3051" spans="1:6" x14ac:dyDescent="0.2">
      <c r="A3051" s="3">
        <v>3050</v>
      </c>
      <c r="B3051" s="4" t="s">
        <v>1370</v>
      </c>
      <c r="C3051" s="3" t="s">
        <v>7002</v>
      </c>
      <c r="D3051" s="3">
        <v>38.22</v>
      </c>
      <c r="E3051" s="3">
        <v>-3.66</v>
      </c>
      <c r="F3051" s="3">
        <v>-1255.3900000000001</v>
      </c>
    </row>
    <row r="3052" spans="1:6" x14ac:dyDescent="0.2">
      <c r="A3052" s="3">
        <v>3051</v>
      </c>
      <c r="B3052" s="4" t="s">
        <v>2973</v>
      </c>
      <c r="C3052" s="3" t="s">
        <v>4205</v>
      </c>
      <c r="D3052" s="3">
        <v>8.67</v>
      </c>
      <c r="E3052" s="3">
        <v>-4.62</v>
      </c>
      <c r="F3052" s="3">
        <v>-1261.01</v>
      </c>
    </row>
    <row r="3053" spans="1:6" x14ac:dyDescent="0.2">
      <c r="A3053" s="3">
        <v>3052</v>
      </c>
      <c r="B3053" s="4" t="s">
        <v>3386</v>
      </c>
      <c r="C3053" s="3" t="s">
        <v>3580</v>
      </c>
      <c r="D3053" s="3">
        <v>24</v>
      </c>
      <c r="E3053" s="3">
        <v>-4.12</v>
      </c>
      <c r="F3053" s="3">
        <v>-1261.3900000000001</v>
      </c>
    </row>
    <row r="3054" spans="1:6" x14ac:dyDescent="0.2">
      <c r="A3054" s="3">
        <v>3053</v>
      </c>
      <c r="B3054" s="4" t="s">
        <v>896</v>
      </c>
      <c r="C3054" s="3" t="s">
        <v>6815</v>
      </c>
      <c r="D3054" s="3">
        <v>9.68</v>
      </c>
      <c r="E3054" s="3">
        <v>-6.11</v>
      </c>
      <c r="F3054" s="3">
        <v>-1261.58</v>
      </c>
    </row>
    <row r="3055" spans="1:6" x14ac:dyDescent="0.2">
      <c r="A3055" s="3">
        <v>3054</v>
      </c>
      <c r="B3055" s="4" t="s">
        <v>2923</v>
      </c>
      <c r="C3055" s="3" t="s">
        <v>5947</v>
      </c>
      <c r="D3055" s="3">
        <v>7.24</v>
      </c>
      <c r="E3055" s="3">
        <v>-6.58</v>
      </c>
      <c r="F3055" s="3">
        <v>-1267.97</v>
      </c>
    </row>
    <row r="3056" spans="1:6" x14ac:dyDescent="0.2">
      <c r="A3056" s="3">
        <v>3055</v>
      </c>
      <c r="B3056" s="4" t="s">
        <v>1397</v>
      </c>
      <c r="C3056" s="3" t="s">
        <v>7066</v>
      </c>
      <c r="D3056" s="3">
        <v>6.13</v>
      </c>
      <c r="E3056" s="3">
        <v>-2.39</v>
      </c>
      <c r="F3056" s="3">
        <v>-1275.2</v>
      </c>
    </row>
    <row r="3057" spans="1:6" x14ac:dyDescent="0.2">
      <c r="A3057" s="3">
        <v>3056</v>
      </c>
      <c r="B3057" s="4" t="s">
        <v>1264</v>
      </c>
      <c r="C3057" s="3" t="s">
        <v>7151</v>
      </c>
      <c r="D3057" s="3">
        <v>12.03</v>
      </c>
      <c r="E3057" s="3">
        <v>-3.3</v>
      </c>
      <c r="F3057" s="3">
        <v>-1278.04</v>
      </c>
    </row>
    <row r="3058" spans="1:6" x14ac:dyDescent="0.2">
      <c r="A3058" s="3">
        <v>3057</v>
      </c>
      <c r="B3058" s="4" t="s">
        <v>2227</v>
      </c>
      <c r="C3058" s="3" t="s">
        <v>6707</v>
      </c>
      <c r="D3058" s="3">
        <v>4.79</v>
      </c>
      <c r="E3058" s="3">
        <v>-0.83</v>
      </c>
      <c r="F3058" s="3">
        <v>-1279.1400000000001</v>
      </c>
    </row>
    <row r="3059" spans="1:6" x14ac:dyDescent="0.2">
      <c r="A3059" s="3">
        <v>3058</v>
      </c>
      <c r="B3059" s="4" t="s">
        <v>1813</v>
      </c>
      <c r="C3059" s="3" t="s">
        <v>4015</v>
      </c>
      <c r="D3059" s="3">
        <v>5.54</v>
      </c>
      <c r="E3059" s="3">
        <v>-1.77</v>
      </c>
      <c r="F3059" s="3">
        <v>-1282.48</v>
      </c>
    </row>
    <row r="3060" spans="1:6" x14ac:dyDescent="0.2">
      <c r="A3060" s="3">
        <v>3059</v>
      </c>
      <c r="B3060" s="4" t="s">
        <v>3300</v>
      </c>
      <c r="C3060" s="3" t="s">
        <v>3488</v>
      </c>
      <c r="D3060" s="3">
        <v>3.78</v>
      </c>
      <c r="E3060" s="3">
        <v>-3.57</v>
      </c>
      <c r="F3060" s="3">
        <v>-1283.27</v>
      </c>
    </row>
    <row r="3061" spans="1:6" x14ac:dyDescent="0.2">
      <c r="A3061" s="3">
        <v>3060</v>
      </c>
      <c r="B3061" s="4" t="s">
        <v>487</v>
      </c>
      <c r="C3061" s="3" t="s">
        <v>6551</v>
      </c>
      <c r="D3061" s="3">
        <v>28.28</v>
      </c>
      <c r="E3061" s="3">
        <v>-4.78</v>
      </c>
      <c r="F3061" s="3">
        <v>-1288.95</v>
      </c>
    </row>
    <row r="3062" spans="1:6" x14ac:dyDescent="0.2">
      <c r="A3062" s="3">
        <v>3061</v>
      </c>
      <c r="B3062" s="4" t="s">
        <v>1563</v>
      </c>
      <c r="C3062" s="3" t="s">
        <v>7091</v>
      </c>
      <c r="D3062" s="3">
        <v>12.9</v>
      </c>
      <c r="E3062" s="3">
        <v>-2.86</v>
      </c>
      <c r="F3062" s="3">
        <v>-1288.98</v>
      </c>
    </row>
    <row r="3063" spans="1:6" x14ac:dyDescent="0.2">
      <c r="A3063" s="3">
        <v>3062</v>
      </c>
      <c r="B3063" s="4" t="s">
        <v>1539</v>
      </c>
      <c r="C3063" s="3" t="s">
        <v>7060</v>
      </c>
      <c r="D3063" s="3">
        <v>38.369999999999997</v>
      </c>
      <c r="E3063" s="3">
        <v>-3.86</v>
      </c>
      <c r="F3063" s="3">
        <v>-1289.56</v>
      </c>
    </row>
    <row r="3064" spans="1:6" x14ac:dyDescent="0.2">
      <c r="A3064" s="3">
        <v>3063</v>
      </c>
      <c r="B3064" s="4" t="s">
        <v>2195</v>
      </c>
      <c r="C3064" s="3" t="s">
        <v>4959</v>
      </c>
      <c r="D3064" s="3">
        <v>13.52</v>
      </c>
      <c r="E3064" s="3">
        <v>-4.1100000000000003</v>
      </c>
      <c r="F3064" s="3">
        <v>-1289.7</v>
      </c>
    </row>
    <row r="3065" spans="1:6" x14ac:dyDescent="0.2">
      <c r="A3065" s="3">
        <v>3064</v>
      </c>
      <c r="B3065" s="4" t="s">
        <v>1624</v>
      </c>
      <c r="C3065" s="3" t="s">
        <v>6959</v>
      </c>
      <c r="D3065" s="3">
        <v>5.87</v>
      </c>
      <c r="E3065" s="3">
        <v>-0.68</v>
      </c>
      <c r="F3065" s="3">
        <v>-1289.8499999999999</v>
      </c>
    </row>
    <row r="3066" spans="1:6" x14ac:dyDescent="0.2">
      <c r="A3066" s="3">
        <v>3065</v>
      </c>
      <c r="B3066" s="4" t="s">
        <v>1733</v>
      </c>
      <c r="C3066" s="3" t="s">
        <v>6966</v>
      </c>
      <c r="D3066" s="3">
        <v>8.7899999999999991</v>
      </c>
      <c r="E3066" s="3">
        <v>-3.41</v>
      </c>
      <c r="F3066" s="3">
        <v>-1295.07</v>
      </c>
    </row>
    <row r="3067" spans="1:6" x14ac:dyDescent="0.2">
      <c r="A3067" s="3">
        <v>3066</v>
      </c>
      <c r="B3067" s="4" t="s">
        <v>2886</v>
      </c>
      <c r="C3067" s="3" t="s">
        <v>4203</v>
      </c>
      <c r="D3067" s="3">
        <v>30.62</v>
      </c>
      <c r="E3067" s="3">
        <v>1.8</v>
      </c>
      <c r="F3067" s="3">
        <v>-1296.1300000000001</v>
      </c>
    </row>
    <row r="3068" spans="1:6" x14ac:dyDescent="0.2">
      <c r="A3068" s="3">
        <v>3067</v>
      </c>
      <c r="B3068" s="4" t="s">
        <v>3128</v>
      </c>
      <c r="C3068" s="3" t="s">
        <v>7065</v>
      </c>
      <c r="D3068" s="3">
        <v>7.68</v>
      </c>
      <c r="E3068" s="3">
        <v>-2.04</v>
      </c>
      <c r="F3068" s="3">
        <v>-1296.6300000000001</v>
      </c>
    </row>
    <row r="3069" spans="1:6" x14ac:dyDescent="0.2">
      <c r="A3069" s="3">
        <v>3068</v>
      </c>
      <c r="B3069" s="4" t="s">
        <v>3250</v>
      </c>
      <c r="C3069" s="3" t="s">
        <v>3807</v>
      </c>
      <c r="D3069" s="3">
        <v>27.25</v>
      </c>
      <c r="E3069" s="3">
        <v>-7.72</v>
      </c>
      <c r="F3069" s="3">
        <v>-1297.8499999999999</v>
      </c>
    </row>
    <row r="3070" spans="1:6" x14ac:dyDescent="0.2">
      <c r="A3070" s="3">
        <v>3069</v>
      </c>
      <c r="B3070" s="4" t="s">
        <v>1620</v>
      </c>
      <c r="C3070" s="3" t="s">
        <v>6082</v>
      </c>
      <c r="D3070" s="3">
        <v>10.119999999999999</v>
      </c>
      <c r="E3070" s="3">
        <v>-0.59</v>
      </c>
      <c r="F3070" s="3">
        <v>-1299.6400000000001</v>
      </c>
    </row>
    <row r="3071" spans="1:6" x14ac:dyDescent="0.2">
      <c r="A3071" s="3">
        <v>3070</v>
      </c>
      <c r="B3071" s="4" t="s">
        <v>1656</v>
      </c>
      <c r="C3071" s="3" t="s">
        <v>6759</v>
      </c>
      <c r="D3071" s="3">
        <v>8.06</v>
      </c>
      <c r="E3071" s="3">
        <v>-4.16</v>
      </c>
      <c r="F3071" s="3">
        <v>-1310.19</v>
      </c>
    </row>
    <row r="3072" spans="1:6" x14ac:dyDescent="0.2">
      <c r="A3072" s="3">
        <v>3071</v>
      </c>
      <c r="B3072" s="4" t="s">
        <v>3279</v>
      </c>
      <c r="C3072" s="3" t="s">
        <v>4583</v>
      </c>
      <c r="D3072" s="3">
        <v>35</v>
      </c>
      <c r="E3072" s="3">
        <v>-6.19</v>
      </c>
      <c r="F3072" s="3">
        <v>-1313.04</v>
      </c>
    </row>
    <row r="3073" spans="1:6" x14ac:dyDescent="0.2">
      <c r="A3073" s="3">
        <v>3072</v>
      </c>
      <c r="B3073" s="4" t="s">
        <v>223</v>
      </c>
      <c r="C3073" s="3" t="s">
        <v>6864</v>
      </c>
      <c r="D3073" s="3">
        <v>1.68</v>
      </c>
      <c r="E3073" s="3">
        <v>-4</v>
      </c>
      <c r="F3073" s="3">
        <v>-1316.52</v>
      </c>
    </row>
    <row r="3074" spans="1:6" x14ac:dyDescent="0.2">
      <c r="A3074" s="3">
        <v>3073</v>
      </c>
      <c r="B3074" s="4" t="s">
        <v>3104</v>
      </c>
      <c r="C3074" s="3" t="s">
        <v>6789</v>
      </c>
      <c r="D3074" s="3">
        <v>8.2100000000000009</v>
      </c>
      <c r="E3074" s="3">
        <v>-3.53</v>
      </c>
      <c r="F3074" s="3">
        <v>-1317.14</v>
      </c>
    </row>
    <row r="3075" spans="1:6" x14ac:dyDescent="0.2">
      <c r="A3075" s="3">
        <v>3074</v>
      </c>
      <c r="B3075" s="4" t="s">
        <v>1044</v>
      </c>
      <c r="C3075" s="3" t="s">
        <v>3999</v>
      </c>
      <c r="D3075" s="3">
        <v>14.42</v>
      </c>
      <c r="E3075" s="3">
        <v>-4.6900000000000004</v>
      </c>
      <c r="F3075" s="3">
        <v>-1319.36</v>
      </c>
    </row>
    <row r="3076" spans="1:6" x14ac:dyDescent="0.2">
      <c r="A3076" s="3">
        <v>3075</v>
      </c>
      <c r="B3076" s="4" t="s">
        <v>1526</v>
      </c>
      <c r="C3076" s="3" t="s">
        <v>3827</v>
      </c>
      <c r="D3076" s="3">
        <v>24.07</v>
      </c>
      <c r="E3076" s="3">
        <v>-0.25</v>
      </c>
      <c r="F3076" s="3">
        <v>-1323.43</v>
      </c>
    </row>
    <row r="3077" spans="1:6" x14ac:dyDescent="0.2">
      <c r="A3077" s="3">
        <v>3076</v>
      </c>
      <c r="B3077" s="4" t="s">
        <v>155</v>
      </c>
      <c r="C3077" s="3" t="s">
        <v>4189</v>
      </c>
      <c r="D3077" s="3">
        <v>31.3</v>
      </c>
      <c r="E3077" s="3">
        <v>-5.15</v>
      </c>
      <c r="F3077" s="3">
        <v>-1323.63</v>
      </c>
    </row>
    <row r="3078" spans="1:6" x14ac:dyDescent="0.2">
      <c r="A3078" s="3">
        <v>3077</v>
      </c>
      <c r="B3078" s="4" t="s">
        <v>915</v>
      </c>
      <c r="C3078" s="3" t="s">
        <v>7644</v>
      </c>
      <c r="D3078" s="3">
        <v>2.48</v>
      </c>
      <c r="E3078" s="3">
        <v>-4.9800000000000004</v>
      </c>
      <c r="F3078" s="3">
        <v>-1330.07</v>
      </c>
    </row>
    <row r="3079" spans="1:6" x14ac:dyDescent="0.2">
      <c r="A3079" s="3">
        <v>3078</v>
      </c>
      <c r="B3079" s="4" t="s">
        <v>2130</v>
      </c>
      <c r="C3079" s="3" t="s">
        <v>3433</v>
      </c>
      <c r="D3079" s="3">
        <v>13.29</v>
      </c>
      <c r="E3079" s="3">
        <v>-5.07</v>
      </c>
      <c r="F3079" s="3">
        <v>-1330.51</v>
      </c>
    </row>
    <row r="3080" spans="1:6" x14ac:dyDescent="0.2">
      <c r="A3080" s="3">
        <v>3079</v>
      </c>
      <c r="B3080" s="4" t="s">
        <v>1575</v>
      </c>
      <c r="C3080" s="3" t="s">
        <v>4558</v>
      </c>
      <c r="D3080" s="3">
        <v>15.8</v>
      </c>
      <c r="E3080" s="3">
        <v>-2.4700000000000002</v>
      </c>
      <c r="F3080" s="3">
        <v>-1332.51</v>
      </c>
    </row>
    <row r="3081" spans="1:6" x14ac:dyDescent="0.2">
      <c r="A3081" s="3">
        <v>3080</v>
      </c>
      <c r="B3081" s="4" t="s">
        <v>3002</v>
      </c>
      <c r="C3081" s="3" t="s">
        <v>6747</v>
      </c>
      <c r="D3081" s="3">
        <v>23.52</v>
      </c>
      <c r="E3081" s="3">
        <v>-0.38</v>
      </c>
      <c r="F3081" s="3">
        <v>-1332.73</v>
      </c>
    </row>
    <row r="3082" spans="1:6" x14ac:dyDescent="0.2">
      <c r="A3082" s="3">
        <v>3081</v>
      </c>
      <c r="B3082" s="4" t="s">
        <v>473</v>
      </c>
      <c r="C3082" s="3" t="s">
        <v>6559</v>
      </c>
      <c r="D3082" s="3">
        <v>14.89</v>
      </c>
      <c r="E3082" s="3">
        <v>-4.8</v>
      </c>
      <c r="F3082" s="3">
        <v>-1333.36</v>
      </c>
    </row>
    <row r="3083" spans="1:6" x14ac:dyDescent="0.2">
      <c r="A3083" s="3">
        <v>3082</v>
      </c>
      <c r="B3083" s="4" t="s">
        <v>490</v>
      </c>
      <c r="C3083" s="3" t="s">
        <v>6854</v>
      </c>
      <c r="D3083" s="3">
        <v>11.02</v>
      </c>
      <c r="E3083" s="3">
        <v>-5.57</v>
      </c>
      <c r="F3083" s="3">
        <v>-1336.43</v>
      </c>
    </row>
    <row r="3084" spans="1:6" x14ac:dyDescent="0.2">
      <c r="A3084" s="3">
        <v>3083</v>
      </c>
      <c r="B3084" s="4" t="s">
        <v>3235</v>
      </c>
      <c r="C3084" s="3" t="s">
        <v>3887</v>
      </c>
      <c r="D3084" s="3">
        <v>10.16</v>
      </c>
      <c r="E3084" s="3">
        <v>-4.51</v>
      </c>
      <c r="F3084" s="3">
        <v>-1342.44</v>
      </c>
    </row>
    <row r="3085" spans="1:6" x14ac:dyDescent="0.2">
      <c r="A3085" s="3">
        <v>3084</v>
      </c>
      <c r="B3085" s="4" t="s">
        <v>1562</v>
      </c>
      <c r="C3085" s="3" t="s">
        <v>6269</v>
      </c>
      <c r="D3085" s="3">
        <v>20.65</v>
      </c>
      <c r="E3085" s="3">
        <v>-6.52</v>
      </c>
      <c r="F3085" s="3">
        <v>-1343.98</v>
      </c>
    </row>
    <row r="3086" spans="1:6" x14ac:dyDescent="0.2">
      <c r="A3086" s="3">
        <v>3085</v>
      </c>
      <c r="B3086" s="4" t="s">
        <v>571</v>
      </c>
      <c r="C3086" s="3" t="s">
        <v>4320</v>
      </c>
      <c r="D3086" s="3">
        <v>44.51</v>
      </c>
      <c r="E3086" s="3">
        <v>-1.48</v>
      </c>
      <c r="F3086" s="3">
        <v>-1347.31</v>
      </c>
    </row>
    <row r="3087" spans="1:6" x14ac:dyDescent="0.2">
      <c r="A3087" s="3">
        <v>3086</v>
      </c>
      <c r="B3087" s="4" t="s">
        <v>1314</v>
      </c>
      <c r="C3087" s="3" t="s">
        <v>3879</v>
      </c>
      <c r="D3087" s="3">
        <v>6.49</v>
      </c>
      <c r="E3087" s="3">
        <v>-4.9800000000000004</v>
      </c>
      <c r="F3087" s="3">
        <v>-1347.71</v>
      </c>
    </row>
    <row r="3088" spans="1:6" x14ac:dyDescent="0.2">
      <c r="A3088" s="3">
        <v>3087</v>
      </c>
      <c r="B3088" s="4" t="s">
        <v>2135</v>
      </c>
      <c r="C3088" s="3" t="s">
        <v>7093</v>
      </c>
      <c r="D3088" s="3">
        <v>4.5</v>
      </c>
      <c r="E3088" s="3">
        <v>-4.8600000000000003</v>
      </c>
      <c r="F3088" s="3">
        <v>-1348.58</v>
      </c>
    </row>
    <row r="3089" spans="1:6" x14ac:dyDescent="0.2">
      <c r="A3089" s="3">
        <v>3088</v>
      </c>
      <c r="B3089" s="4" t="s">
        <v>1115</v>
      </c>
      <c r="C3089" s="3" t="s">
        <v>7730</v>
      </c>
      <c r="D3089" s="3">
        <v>8.93</v>
      </c>
      <c r="E3089" s="3">
        <v>-2.5099999999999998</v>
      </c>
      <c r="F3089" s="3">
        <v>-1351.97</v>
      </c>
    </row>
    <row r="3090" spans="1:6" x14ac:dyDescent="0.2">
      <c r="A3090" s="3">
        <v>3089</v>
      </c>
      <c r="B3090" s="4" t="s">
        <v>94</v>
      </c>
      <c r="C3090" s="3" t="s">
        <v>7074</v>
      </c>
      <c r="D3090" s="3">
        <v>18.93</v>
      </c>
      <c r="E3090" s="3">
        <v>-0.89</v>
      </c>
      <c r="F3090" s="3">
        <v>-1352.3</v>
      </c>
    </row>
    <row r="3091" spans="1:6" x14ac:dyDescent="0.2">
      <c r="A3091" s="3">
        <v>3090</v>
      </c>
      <c r="B3091" s="4" t="s">
        <v>1623</v>
      </c>
      <c r="C3091" s="3" t="s">
        <v>5822</v>
      </c>
      <c r="D3091" s="3">
        <v>4.34</v>
      </c>
      <c r="E3091" s="3">
        <v>-3.12</v>
      </c>
      <c r="F3091" s="3">
        <v>-1354.03</v>
      </c>
    </row>
    <row r="3092" spans="1:6" x14ac:dyDescent="0.2">
      <c r="A3092" s="3">
        <v>3091</v>
      </c>
      <c r="B3092" s="4" t="s">
        <v>5927</v>
      </c>
      <c r="C3092" s="3" t="s">
        <v>5928</v>
      </c>
      <c r="D3092" s="3">
        <v>41.33</v>
      </c>
      <c r="E3092" s="3">
        <v>-3.46</v>
      </c>
      <c r="F3092" s="3">
        <v>-1355.32</v>
      </c>
    </row>
    <row r="3093" spans="1:6" x14ac:dyDescent="0.2">
      <c r="A3093" s="3">
        <v>3092</v>
      </c>
      <c r="B3093" s="4" t="s">
        <v>1080</v>
      </c>
      <c r="C3093" s="3" t="s">
        <v>7157</v>
      </c>
      <c r="D3093" s="3">
        <v>10.61</v>
      </c>
      <c r="E3093" s="3">
        <v>-3.81</v>
      </c>
      <c r="F3093" s="3">
        <v>-1373.09</v>
      </c>
    </row>
    <row r="3094" spans="1:6" x14ac:dyDescent="0.2">
      <c r="A3094" s="3">
        <v>3093</v>
      </c>
      <c r="B3094" s="4" t="s">
        <v>912</v>
      </c>
      <c r="C3094" s="3" t="s">
        <v>3982</v>
      </c>
      <c r="D3094" s="3">
        <v>51.63</v>
      </c>
      <c r="E3094" s="3">
        <v>-3.31</v>
      </c>
      <c r="F3094" s="3">
        <v>-1375.25</v>
      </c>
    </row>
    <row r="3095" spans="1:6" x14ac:dyDescent="0.2">
      <c r="A3095" s="3">
        <v>3094</v>
      </c>
      <c r="B3095" s="4" t="s">
        <v>342</v>
      </c>
      <c r="C3095" s="3" t="s">
        <v>5463</v>
      </c>
      <c r="D3095" s="3">
        <v>15.43</v>
      </c>
      <c r="E3095" s="3">
        <v>-4.87</v>
      </c>
      <c r="F3095" s="3">
        <v>-1377.69</v>
      </c>
    </row>
    <row r="3096" spans="1:6" x14ac:dyDescent="0.2">
      <c r="A3096" s="3">
        <v>3095</v>
      </c>
      <c r="B3096" s="4" t="s">
        <v>113</v>
      </c>
      <c r="C3096" s="3" t="s">
        <v>6990</v>
      </c>
      <c r="D3096" s="3">
        <v>7.41</v>
      </c>
      <c r="E3096" s="3">
        <v>-4.3899999999999997</v>
      </c>
      <c r="F3096" s="3">
        <v>-1379.2</v>
      </c>
    </row>
    <row r="3097" spans="1:6" x14ac:dyDescent="0.2">
      <c r="A3097" s="3">
        <v>3096</v>
      </c>
      <c r="B3097" s="4" t="s">
        <v>347</v>
      </c>
      <c r="C3097" s="3" t="s">
        <v>5850</v>
      </c>
      <c r="D3097" s="3">
        <v>111.5</v>
      </c>
      <c r="E3097" s="3">
        <v>-4.04</v>
      </c>
      <c r="F3097" s="3">
        <v>-1384.02</v>
      </c>
    </row>
    <row r="3098" spans="1:6" x14ac:dyDescent="0.2">
      <c r="A3098" s="3">
        <v>3097</v>
      </c>
      <c r="B3098" s="4" t="s">
        <v>1729</v>
      </c>
      <c r="C3098" s="3" t="s">
        <v>4365</v>
      </c>
      <c r="D3098" s="3">
        <v>11.71</v>
      </c>
      <c r="E3098" s="3">
        <v>-3.06</v>
      </c>
      <c r="F3098" s="3">
        <v>-1389.19</v>
      </c>
    </row>
    <row r="3099" spans="1:6" x14ac:dyDescent="0.2">
      <c r="A3099" s="3">
        <v>3098</v>
      </c>
      <c r="B3099" s="4" t="s">
        <v>3401</v>
      </c>
      <c r="C3099" s="3" t="s">
        <v>3487</v>
      </c>
      <c r="D3099" s="3">
        <v>5.96</v>
      </c>
      <c r="E3099" s="3">
        <v>-3.09</v>
      </c>
      <c r="F3099" s="3">
        <v>-1390.59</v>
      </c>
    </row>
    <row r="3100" spans="1:6" x14ac:dyDescent="0.2">
      <c r="A3100" s="3">
        <v>3099</v>
      </c>
      <c r="B3100" s="4" t="s">
        <v>2677</v>
      </c>
      <c r="C3100" s="3" t="s">
        <v>6908</v>
      </c>
      <c r="D3100" s="3">
        <v>27.37</v>
      </c>
      <c r="E3100" s="3">
        <v>-4.97</v>
      </c>
      <c r="F3100" s="3">
        <v>-1400.14</v>
      </c>
    </row>
    <row r="3101" spans="1:6" x14ac:dyDescent="0.2">
      <c r="A3101" s="3">
        <v>3100</v>
      </c>
      <c r="B3101" s="4" t="s">
        <v>589</v>
      </c>
      <c r="C3101" s="3" t="s">
        <v>3781</v>
      </c>
      <c r="D3101" s="3">
        <v>21.24</v>
      </c>
      <c r="E3101" s="3">
        <v>-1.03</v>
      </c>
      <c r="F3101" s="3">
        <v>-1408.9</v>
      </c>
    </row>
    <row r="3102" spans="1:6" x14ac:dyDescent="0.2">
      <c r="A3102" s="3">
        <v>3101</v>
      </c>
      <c r="B3102" s="4" t="s">
        <v>169</v>
      </c>
      <c r="C3102" s="3" t="s">
        <v>6758</v>
      </c>
      <c r="D3102" s="3">
        <v>7.89</v>
      </c>
      <c r="E3102" s="3">
        <v>-2.4700000000000002</v>
      </c>
      <c r="F3102" s="3">
        <v>-1413.43</v>
      </c>
    </row>
    <row r="3103" spans="1:6" x14ac:dyDescent="0.2">
      <c r="A3103" s="3">
        <v>3102</v>
      </c>
      <c r="B3103" s="4" t="s">
        <v>2073</v>
      </c>
      <c r="C3103" s="3" t="s">
        <v>5257</v>
      </c>
      <c r="D3103" s="3">
        <v>6.03</v>
      </c>
      <c r="E3103" s="3">
        <v>-6.37</v>
      </c>
      <c r="F3103" s="3">
        <v>-1416.51</v>
      </c>
    </row>
    <row r="3104" spans="1:6" x14ac:dyDescent="0.2">
      <c r="A3104" s="3">
        <v>3103</v>
      </c>
      <c r="B3104" s="4" t="s">
        <v>2722</v>
      </c>
      <c r="C3104" s="3" t="s">
        <v>6808</v>
      </c>
      <c r="D3104" s="3">
        <v>4.16</v>
      </c>
      <c r="E3104" s="3">
        <v>-5.45</v>
      </c>
      <c r="F3104" s="3">
        <v>-1419.1</v>
      </c>
    </row>
    <row r="3105" spans="1:6" x14ac:dyDescent="0.2">
      <c r="A3105" s="3">
        <v>3104</v>
      </c>
      <c r="B3105" s="4" t="s">
        <v>1270</v>
      </c>
      <c r="C3105" s="3" t="s">
        <v>6836</v>
      </c>
      <c r="D3105" s="3">
        <v>12.51</v>
      </c>
      <c r="E3105" s="3">
        <v>2.96</v>
      </c>
      <c r="F3105" s="3">
        <v>-1426.04</v>
      </c>
    </row>
    <row r="3106" spans="1:6" x14ac:dyDescent="0.2">
      <c r="A3106" s="3">
        <v>3105</v>
      </c>
      <c r="B3106" s="4" t="s">
        <v>7520</v>
      </c>
      <c r="C3106" s="3" t="s">
        <v>7521</v>
      </c>
      <c r="D3106" s="3">
        <v>10.82</v>
      </c>
      <c r="E3106" s="3">
        <v>-5.09</v>
      </c>
      <c r="F3106" s="3">
        <v>-1427.99</v>
      </c>
    </row>
    <row r="3107" spans="1:6" x14ac:dyDescent="0.2">
      <c r="A3107" s="3">
        <v>3106</v>
      </c>
      <c r="B3107" s="4" t="s">
        <v>2502</v>
      </c>
      <c r="C3107" s="3" t="s">
        <v>6566</v>
      </c>
      <c r="D3107" s="3">
        <v>2.06</v>
      </c>
      <c r="E3107" s="3">
        <v>-3.29</v>
      </c>
      <c r="F3107" s="3">
        <v>-1428.17</v>
      </c>
    </row>
    <row r="3108" spans="1:6" x14ac:dyDescent="0.2">
      <c r="A3108" s="3">
        <v>3107</v>
      </c>
      <c r="B3108" s="4" t="s">
        <v>1238</v>
      </c>
      <c r="C3108" s="3" t="s">
        <v>4932</v>
      </c>
      <c r="D3108" s="3">
        <v>19.059999999999999</v>
      </c>
      <c r="E3108" s="3">
        <v>-6.11</v>
      </c>
      <c r="F3108" s="3">
        <v>-1432.37</v>
      </c>
    </row>
    <row r="3109" spans="1:6" x14ac:dyDescent="0.2">
      <c r="A3109" s="3">
        <v>3108</v>
      </c>
      <c r="B3109" s="4" t="s">
        <v>944</v>
      </c>
      <c r="C3109" s="3" t="s">
        <v>3573</v>
      </c>
      <c r="D3109" s="3">
        <v>5.67</v>
      </c>
      <c r="E3109" s="3">
        <v>-5.03</v>
      </c>
      <c r="F3109" s="3">
        <v>-1432.74</v>
      </c>
    </row>
    <row r="3110" spans="1:6" x14ac:dyDescent="0.2">
      <c r="A3110" s="3">
        <v>3109</v>
      </c>
      <c r="B3110" s="4" t="s">
        <v>1619</v>
      </c>
      <c r="C3110" s="3" t="s">
        <v>7273</v>
      </c>
      <c r="D3110" s="3">
        <v>4.66</v>
      </c>
      <c r="E3110" s="3">
        <v>-3.52</v>
      </c>
      <c r="F3110" s="3">
        <v>-1446.58</v>
      </c>
    </row>
    <row r="3111" spans="1:6" x14ac:dyDescent="0.2">
      <c r="A3111" s="3">
        <v>3110</v>
      </c>
      <c r="B3111" s="4" t="s">
        <v>2995</v>
      </c>
      <c r="C3111" s="3" t="s">
        <v>5931</v>
      </c>
      <c r="D3111" s="3">
        <v>2.4900000000000002</v>
      </c>
      <c r="E3111" s="3">
        <v>-4.2300000000000004</v>
      </c>
      <c r="F3111" s="3">
        <v>-1449.04</v>
      </c>
    </row>
    <row r="3112" spans="1:6" x14ac:dyDescent="0.2">
      <c r="A3112" s="3">
        <v>3111</v>
      </c>
      <c r="B3112" s="4" t="s">
        <v>1009</v>
      </c>
      <c r="C3112" s="3" t="s">
        <v>6695</v>
      </c>
      <c r="D3112" s="3">
        <v>6.9</v>
      </c>
      <c r="E3112" s="3">
        <v>-4.5599999999999996</v>
      </c>
      <c r="F3112" s="3">
        <v>-1450.53</v>
      </c>
    </row>
    <row r="3113" spans="1:6" x14ac:dyDescent="0.2">
      <c r="A3113" s="3">
        <v>3112</v>
      </c>
      <c r="B3113" s="4" t="s">
        <v>617</v>
      </c>
      <c r="C3113" s="3" t="s">
        <v>7170</v>
      </c>
      <c r="D3113" s="3">
        <v>4.0199999999999996</v>
      </c>
      <c r="E3113" s="3">
        <v>-0.74</v>
      </c>
      <c r="F3113" s="3">
        <v>-1451.18</v>
      </c>
    </row>
    <row r="3114" spans="1:6" x14ac:dyDescent="0.2">
      <c r="A3114" s="3">
        <v>3113</v>
      </c>
      <c r="B3114" s="4" t="s">
        <v>774</v>
      </c>
      <c r="C3114" s="3" t="s">
        <v>7159</v>
      </c>
      <c r="D3114" s="3">
        <v>9.25</v>
      </c>
      <c r="E3114" s="3">
        <v>-2.84</v>
      </c>
      <c r="F3114" s="3">
        <v>-1452.86</v>
      </c>
    </row>
    <row r="3115" spans="1:6" x14ac:dyDescent="0.2">
      <c r="A3115" s="3">
        <v>3114</v>
      </c>
      <c r="B3115" s="4" t="s">
        <v>414</v>
      </c>
      <c r="C3115" s="3" t="s">
        <v>3443</v>
      </c>
      <c r="D3115" s="3">
        <v>13.7</v>
      </c>
      <c r="E3115" s="3">
        <v>-4.7300000000000004</v>
      </c>
      <c r="F3115" s="3">
        <v>-1455.57</v>
      </c>
    </row>
    <row r="3116" spans="1:6" x14ac:dyDescent="0.2">
      <c r="A3116" s="3">
        <v>3115</v>
      </c>
      <c r="B3116" s="4" t="s">
        <v>835</v>
      </c>
      <c r="C3116" s="3" t="s">
        <v>3963</v>
      </c>
      <c r="D3116" s="3">
        <v>25.7</v>
      </c>
      <c r="E3116" s="3">
        <v>-3.13</v>
      </c>
      <c r="F3116" s="3">
        <v>-1457.1</v>
      </c>
    </row>
    <row r="3117" spans="1:6" x14ac:dyDescent="0.2">
      <c r="A3117" s="3">
        <v>3116</v>
      </c>
      <c r="B3117" s="4" t="s">
        <v>1436</v>
      </c>
      <c r="C3117" s="3" t="s">
        <v>4227</v>
      </c>
      <c r="D3117" s="3">
        <v>26.6</v>
      </c>
      <c r="E3117" s="3">
        <v>-1.7</v>
      </c>
      <c r="F3117" s="3">
        <v>-1458.19</v>
      </c>
    </row>
    <row r="3118" spans="1:6" x14ac:dyDescent="0.2">
      <c r="A3118" s="3">
        <v>3117</v>
      </c>
      <c r="B3118" s="4" t="s">
        <v>1437</v>
      </c>
      <c r="C3118" s="3" t="s">
        <v>6202</v>
      </c>
      <c r="D3118" s="3">
        <v>8.6300000000000008</v>
      </c>
      <c r="E3118" s="3">
        <v>-3.14</v>
      </c>
      <c r="F3118" s="3">
        <v>-1459.96</v>
      </c>
    </row>
    <row r="3119" spans="1:6" x14ac:dyDescent="0.2">
      <c r="A3119" s="3">
        <v>3118</v>
      </c>
      <c r="B3119" s="4" t="s">
        <v>413</v>
      </c>
      <c r="C3119" s="3" t="s">
        <v>7185</v>
      </c>
      <c r="D3119" s="3">
        <v>27.75</v>
      </c>
      <c r="E3119" s="3">
        <v>-3.04</v>
      </c>
      <c r="F3119" s="3">
        <v>-1461.61</v>
      </c>
    </row>
    <row r="3120" spans="1:6" x14ac:dyDescent="0.2">
      <c r="A3120" s="3">
        <v>3119</v>
      </c>
      <c r="B3120" s="4" t="s">
        <v>2065</v>
      </c>
      <c r="C3120" s="3" t="s">
        <v>6684</v>
      </c>
      <c r="D3120" s="3">
        <v>21.16</v>
      </c>
      <c r="E3120" s="3">
        <v>1.1000000000000001</v>
      </c>
      <c r="F3120" s="3">
        <v>-1463.09</v>
      </c>
    </row>
    <row r="3121" spans="1:6" x14ac:dyDescent="0.2">
      <c r="A3121" s="3">
        <v>3120</v>
      </c>
      <c r="B3121" s="4" t="s">
        <v>2348</v>
      </c>
      <c r="C3121" s="3" t="s">
        <v>6976</v>
      </c>
      <c r="D3121" s="3">
        <v>9.5500000000000007</v>
      </c>
      <c r="E3121" s="3">
        <v>-1.04</v>
      </c>
      <c r="F3121" s="3">
        <v>-1465.95</v>
      </c>
    </row>
    <row r="3122" spans="1:6" x14ac:dyDescent="0.2">
      <c r="A3122" s="3">
        <v>3121</v>
      </c>
      <c r="B3122" s="4" t="s">
        <v>729</v>
      </c>
      <c r="C3122" s="3" t="s">
        <v>3462</v>
      </c>
      <c r="D3122" s="3">
        <v>2.1800000000000002</v>
      </c>
      <c r="E3122" s="3">
        <v>-0.91</v>
      </c>
      <c r="F3122" s="3">
        <v>-1469.38</v>
      </c>
    </row>
    <row r="3123" spans="1:6" x14ac:dyDescent="0.2">
      <c r="A3123" s="3">
        <v>3122</v>
      </c>
      <c r="B3123" s="4" t="s">
        <v>3392</v>
      </c>
      <c r="C3123" s="3" t="s">
        <v>3419</v>
      </c>
      <c r="D3123" s="3">
        <v>8.81</v>
      </c>
      <c r="E3123" s="3">
        <v>-3.82</v>
      </c>
      <c r="F3123" s="3">
        <v>-1471.69</v>
      </c>
    </row>
    <row r="3124" spans="1:6" x14ac:dyDescent="0.2">
      <c r="A3124" s="3">
        <v>3123</v>
      </c>
      <c r="B3124" s="4" t="s">
        <v>480</v>
      </c>
      <c r="C3124" s="3" t="s">
        <v>6899</v>
      </c>
      <c r="D3124" s="3">
        <v>12.47</v>
      </c>
      <c r="E3124" s="3">
        <v>-4.88</v>
      </c>
      <c r="F3124" s="3">
        <v>-1473.72</v>
      </c>
    </row>
    <row r="3125" spans="1:6" x14ac:dyDescent="0.2">
      <c r="A3125" s="3">
        <v>3124</v>
      </c>
      <c r="B3125" s="4" t="s">
        <v>2695</v>
      </c>
      <c r="C3125" s="3" t="s">
        <v>3850</v>
      </c>
      <c r="D3125" s="3">
        <v>5.44</v>
      </c>
      <c r="E3125" s="3">
        <v>0</v>
      </c>
      <c r="F3125" s="3">
        <v>-1481.13</v>
      </c>
    </row>
    <row r="3126" spans="1:6" x14ac:dyDescent="0.2">
      <c r="A3126" s="3">
        <v>3125</v>
      </c>
      <c r="B3126" s="4" t="s">
        <v>1529</v>
      </c>
      <c r="C3126" s="3" t="s">
        <v>5736</v>
      </c>
      <c r="D3126" s="3">
        <v>11.51</v>
      </c>
      <c r="E3126" s="3">
        <v>-2.21</v>
      </c>
      <c r="F3126" s="3">
        <v>-1482.37</v>
      </c>
    </row>
    <row r="3127" spans="1:6" x14ac:dyDescent="0.2">
      <c r="A3127" s="3">
        <v>3126</v>
      </c>
      <c r="B3127" s="4" t="s">
        <v>2479</v>
      </c>
      <c r="C3127" s="3" t="s">
        <v>5652</v>
      </c>
      <c r="D3127" s="3">
        <v>4.2</v>
      </c>
      <c r="E3127" s="3">
        <v>-4.9800000000000004</v>
      </c>
      <c r="F3127" s="3">
        <v>-1483.74</v>
      </c>
    </row>
    <row r="3128" spans="1:6" x14ac:dyDescent="0.2">
      <c r="A3128" s="3">
        <v>3127</v>
      </c>
      <c r="B3128" s="4" t="s">
        <v>335</v>
      </c>
      <c r="C3128" s="3" t="s">
        <v>4623</v>
      </c>
      <c r="D3128" s="3">
        <v>24.96</v>
      </c>
      <c r="E3128" s="3">
        <v>-4.55</v>
      </c>
      <c r="F3128" s="3">
        <v>-1484.37</v>
      </c>
    </row>
    <row r="3129" spans="1:6" x14ac:dyDescent="0.2">
      <c r="A3129" s="3">
        <v>3128</v>
      </c>
      <c r="B3129" s="4" t="s">
        <v>1218</v>
      </c>
      <c r="C3129" s="3" t="s">
        <v>7058</v>
      </c>
      <c r="D3129" s="3">
        <v>14.42</v>
      </c>
      <c r="E3129" s="3">
        <v>-4.3099999999999996</v>
      </c>
      <c r="F3129" s="3">
        <v>-1485.41</v>
      </c>
    </row>
    <row r="3130" spans="1:6" x14ac:dyDescent="0.2">
      <c r="A3130" s="3">
        <v>3129</v>
      </c>
      <c r="B3130" s="4" t="s">
        <v>898</v>
      </c>
      <c r="C3130" s="3" t="s">
        <v>6888</v>
      </c>
      <c r="D3130" s="3">
        <v>4.04</v>
      </c>
      <c r="E3130" s="3">
        <v>-5.83</v>
      </c>
      <c r="F3130" s="3">
        <v>-1493.61</v>
      </c>
    </row>
    <row r="3131" spans="1:6" x14ac:dyDescent="0.2">
      <c r="A3131" s="3">
        <v>3130</v>
      </c>
      <c r="B3131" s="4" t="s">
        <v>1796</v>
      </c>
      <c r="C3131" s="3" t="s">
        <v>7177</v>
      </c>
      <c r="D3131" s="3">
        <v>25.91</v>
      </c>
      <c r="E3131" s="3">
        <v>-2.15</v>
      </c>
      <c r="F3131" s="3">
        <v>-1494.04</v>
      </c>
    </row>
    <row r="3132" spans="1:6" x14ac:dyDescent="0.2">
      <c r="A3132" s="3">
        <v>3131</v>
      </c>
      <c r="B3132" s="4" t="s">
        <v>2800</v>
      </c>
      <c r="C3132" s="3" t="s">
        <v>4352</v>
      </c>
      <c r="D3132" s="3">
        <v>5.92</v>
      </c>
      <c r="E3132" s="3">
        <v>0.85</v>
      </c>
      <c r="F3132" s="3">
        <v>-1499.47</v>
      </c>
    </row>
    <row r="3133" spans="1:6" x14ac:dyDescent="0.2">
      <c r="A3133" s="3">
        <v>3132</v>
      </c>
      <c r="B3133" s="4" t="s">
        <v>2730</v>
      </c>
      <c r="C3133" s="3" t="s">
        <v>6999</v>
      </c>
      <c r="D3133" s="3">
        <v>10.41</v>
      </c>
      <c r="E3133" s="3">
        <v>-2.44</v>
      </c>
      <c r="F3133" s="3">
        <v>-1502.49</v>
      </c>
    </row>
    <row r="3134" spans="1:6" x14ac:dyDescent="0.2">
      <c r="A3134" s="3">
        <v>3133</v>
      </c>
      <c r="B3134" s="4" t="s">
        <v>3217</v>
      </c>
      <c r="C3134" s="3" t="s">
        <v>4869</v>
      </c>
      <c r="D3134" s="3">
        <v>13.95</v>
      </c>
      <c r="E3134" s="3">
        <v>-2.17</v>
      </c>
      <c r="F3134" s="3">
        <v>-1503.16</v>
      </c>
    </row>
    <row r="3135" spans="1:6" x14ac:dyDescent="0.2">
      <c r="A3135" s="3">
        <v>3134</v>
      </c>
      <c r="B3135" s="4" t="s">
        <v>3305</v>
      </c>
      <c r="C3135" s="3" t="s">
        <v>6536</v>
      </c>
      <c r="D3135" s="3">
        <v>21.27</v>
      </c>
      <c r="E3135" s="3">
        <v>-2.39</v>
      </c>
      <c r="F3135" s="3">
        <v>-1504.54</v>
      </c>
    </row>
    <row r="3136" spans="1:6" x14ac:dyDescent="0.2">
      <c r="A3136" s="3">
        <v>3135</v>
      </c>
      <c r="B3136" s="4" t="s">
        <v>547</v>
      </c>
      <c r="C3136" s="3" t="s">
        <v>5830</v>
      </c>
      <c r="D3136" s="3">
        <v>29.1</v>
      </c>
      <c r="E3136" s="3">
        <v>-5.83</v>
      </c>
      <c r="F3136" s="3">
        <v>-1511.33</v>
      </c>
    </row>
    <row r="3137" spans="1:6" x14ac:dyDescent="0.2">
      <c r="A3137" s="3">
        <v>3136</v>
      </c>
      <c r="B3137" s="4" t="s">
        <v>740</v>
      </c>
      <c r="C3137" s="3" t="s">
        <v>6798</v>
      </c>
      <c r="D3137" s="3">
        <v>20.239999999999998</v>
      </c>
      <c r="E3137" s="3">
        <v>-6.94</v>
      </c>
      <c r="F3137" s="3">
        <v>-1513</v>
      </c>
    </row>
    <row r="3138" spans="1:6" x14ac:dyDescent="0.2">
      <c r="A3138" s="3">
        <v>3137</v>
      </c>
      <c r="B3138" s="4" t="s">
        <v>641</v>
      </c>
      <c r="C3138" s="3" t="s">
        <v>4034</v>
      </c>
      <c r="D3138" s="3">
        <v>35.21</v>
      </c>
      <c r="E3138" s="3">
        <v>-3.53</v>
      </c>
      <c r="F3138" s="3">
        <v>-1513.86</v>
      </c>
    </row>
    <row r="3139" spans="1:6" x14ac:dyDescent="0.2">
      <c r="A3139" s="3">
        <v>3138</v>
      </c>
      <c r="B3139" s="4" t="s">
        <v>1745</v>
      </c>
      <c r="C3139" s="3" t="s">
        <v>6920</v>
      </c>
      <c r="D3139" s="3">
        <v>6.94</v>
      </c>
      <c r="E3139" s="3">
        <v>-2.8</v>
      </c>
      <c r="F3139" s="3">
        <v>-1514.9</v>
      </c>
    </row>
    <row r="3140" spans="1:6" x14ac:dyDescent="0.2">
      <c r="A3140" s="3">
        <v>3139</v>
      </c>
      <c r="B3140" s="4" t="s">
        <v>1571</v>
      </c>
      <c r="C3140" s="3" t="s">
        <v>7264</v>
      </c>
      <c r="D3140" s="3">
        <v>7.97</v>
      </c>
      <c r="E3140" s="3">
        <v>-5.46</v>
      </c>
      <c r="F3140" s="3">
        <v>-1516.34</v>
      </c>
    </row>
    <row r="3141" spans="1:6" x14ac:dyDescent="0.2">
      <c r="A3141" s="3">
        <v>3140</v>
      </c>
      <c r="B3141" s="4" t="s">
        <v>5278</v>
      </c>
      <c r="C3141" s="3" t="s">
        <v>5279</v>
      </c>
      <c r="D3141" s="3">
        <v>1.21</v>
      </c>
      <c r="E3141" s="3">
        <v>-3.2</v>
      </c>
      <c r="F3141" s="3">
        <v>-1517.77</v>
      </c>
    </row>
    <row r="3142" spans="1:6" x14ac:dyDescent="0.2">
      <c r="A3142" s="3">
        <v>3141</v>
      </c>
      <c r="B3142" s="4" t="s">
        <v>695</v>
      </c>
      <c r="C3142" s="3" t="s">
        <v>7228</v>
      </c>
      <c r="D3142" s="3">
        <v>8.31</v>
      </c>
      <c r="E3142" s="3">
        <v>-4.1500000000000004</v>
      </c>
      <c r="F3142" s="3">
        <v>-1519.31</v>
      </c>
    </row>
    <row r="3143" spans="1:6" x14ac:dyDescent="0.2">
      <c r="A3143" s="3">
        <v>3142</v>
      </c>
      <c r="B3143" s="4" t="s">
        <v>2568</v>
      </c>
      <c r="C3143" s="3" t="s">
        <v>6780</v>
      </c>
      <c r="D3143" s="3">
        <v>26.58</v>
      </c>
      <c r="E3143" s="3">
        <v>-0.78</v>
      </c>
      <c r="F3143" s="3">
        <v>-1522.75</v>
      </c>
    </row>
    <row r="3144" spans="1:6" x14ac:dyDescent="0.2">
      <c r="A3144" s="3">
        <v>3143</v>
      </c>
      <c r="B3144" s="4" t="s">
        <v>1150</v>
      </c>
      <c r="C3144" s="3" t="s">
        <v>7004</v>
      </c>
      <c r="D3144" s="3">
        <v>7.93</v>
      </c>
      <c r="E3144" s="3">
        <v>-9.99</v>
      </c>
      <c r="F3144" s="3">
        <v>-1522.82</v>
      </c>
    </row>
    <row r="3145" spans="1:6" x14ac:dyDescent="0.2">
      <c r="A3145" s="3">
        <v>3144</v>
      </c>
      <c r="B3145" s="4" t="s">
        <v>476</v>
      </c>
      <c r="C3145" s="3" t="s">
        <v>6427</v>
      </c>
      <c r="D3145" s="3">
        <v>13.25</v>
      </c>
      <c r="E3145" s="3">
        <v>-3.99</v>
      </c>
      <c r="F3145" s="3">
        <v>-1529.69</v>
      </c>
    </row>
    <row r="3146" spans="1:6" x14ac:dyDescent="0.2">
      <c r="A3146" s="3">
        <v>3145</v>
      </c>
      <c r="B3146" s="4" t="s">
        <v>842</v>
      </c>
      <c r="C3146" s="3" t="s">
        <v>6727</v>
      </c>
      <c r="D3146" s="3">
        <v>13.59</v>
      </c>
      <c r="E3146" s="3">
        <v>-5.95</v>
      </c>
      <c r="F3146" s="3">
        <v>-1543.87</v>
      </c>
    </row>
    <row r="3147" spans="1:6" x14ac:dyDescent="0.2">
      <c r="A3147" s="3">
        <v>3146</v>
      </c>
      <c r="B3147" s="4" t="s">
        <v>5241</v>
      </c>
      <c r="C3147" s="3" t="s">
        <v>5242</v>
      </c>
      <c r="D3147" s="3">
        <v>3.21</v>
      </c>
      <c r="E3147" s="3">
        <v>0.94</v>
      </c>
      <c r="F3147" s="3">
        <v>-1550.11</v>
      </c>
    </row>
    <row r="3148" spans="1:6" x14ac:dyDescent="0.2">
      <c r="A3148" s="3">
        <v>3147</v>
      </c>
      <c r="B3148" s="4" t="s">
        <v>3783</v>
      </c>
      <c r="C3148" s="3" t="s">
        <v>3784</v>
      </c>
      <c r="D3148" s="3">
        <v>58.2</v>
      </c>
      <c r="E3148" s="3">
        <v>-3.4</v>
      </c>
      <c r="F3148" s="3">
        <v>-1562.18</v>
      </c>
    </row>
    <row r="3149" spans="1:6" x14ac:dyDescent="0.2">
      <c r="A3149" s="3">
        <v>3148</v>
      </c>
      <c r="B3149" s="4" t="s">
        <v>295</v>
      </c>
      <c r="C3149" s="3" t="s">
        <v>4958</v>
      </c>
      <c r="D3149" s="3">
        <v>20.92</v>
      </c>
      <c r="E3149" s="3">
        <v>-5.6</v>
      </c>
      <c r="F3149" s="3">
        <v>-1563.22</v>
      </c>
    </row>
    <row r="3150" spans="1:6" x14ac:dyDescent="0.2">
      <c r="A3150" s="3">
        <v>3149</v>
      </c>
      <c r="B3150" s="4" t="s">
        <v>1372</v>
      </c>
      <c r="C3150" s="3" t="s">
        <v>5202</v>
      </c>
      <c r="D3150" s="3">
        <v>4.07</v>
      </c>
      <c r="E3150" s="3">
        <v>-4.24</v>
      </c>
      <c r="F3150" s="3">
        <v>-1566.69</v>
      </c>
    </row>
    <row r="3151" spans="1:6" x14ac:dyDescent="0.2">
      <c r="A3151" s="3">
        <v>3150</v>
      </c>
      <c r="B3151" s="4" t="s">
        <v>2103</v>
      </c>
      <c r="C3151" s="3" t="s">
        <v>6742</v>
      </c>
      <c r="D3151" s="3">
        <v>111.11</v>
      </c>
      <c r="E3151" s="3">
        <v>-1.8</v>
      </c>
      <c r="F3151" s="3">
        <v>-1567.9</v>
      </c>
    </row>
    <row r="3152" spans="1:6" x14ac:dyDescent="0.2">
      <c r="A3152" s="3">
        <v>3151</v>
      </c>
      <c r="B3152" s="4" t="s">
        <v>1885</v>
      </c>
      <c r="C3152" s="3" t="s">
        <v>6523</v>
      </c>
      <c r="D3152" s="3">
        <v>24.48</v>
      </c>
      <c r="E3152" s="3">
        <v>-3.89</v>
      </c>
      <c r="F3152" s="3">
        <v>-1568.49</v>
      </c>
    </row>
    <row r="3153" spans="1:6" x14ac:dyDescent="0.2">
      <c r="A3153" s="3">
        <v>3152</v>
      </c>
      <c r="B3153" s="4" t="s">
        <v>422</v>
      </c>
      <c r="C3153" s="3" t="s">
        <v>7655</v>
      </c>
      <c r="D3153" s="3">
        <v>6.18</v>
      </c>
      <c r="E3153" s="3">
        <v>-4.4800000000000004</v>
      </c>
      <c r="F3153" s="3">
        <v>-1571.38</v>
      </c>
    </row>
    <row r="3154" spans="1:6" x14ac:dyDescent="0.2">
      <c r="A3154" s="3">
        <v>3153</v>
      </c>
      <c r="B3154" s="4" t="s">
        <v>789</v>
      </c>
      <c r="C3154" s="3" t="s">
        <v>6013</v>
      </c>
      <c r="D3154" s="3">
        <v>9.07</v>
      </c>
      <c r="E3154" s="3">
        <v>-5.72</v>
      </c>
      <c r="F3154" s="3">
        <v>-1573.4</v>
      </c>
    </row>
    <row r="3155" spans="1:6" x14ac:dyDescent="0.2">
      <c r="A3155" s="3">
        <v>3154</v>
      </c>
      <c r="B3155" s="4" t="s">
        <v>874</v>
      </c>
      <c r="C3155" s="3" t="s">
        <v>3569</v>
      </c>
      <c r="D3155" s="3">
        <v>7.16</v>
      </c>
      <c r="E3155" s="3">
        <v>-3.24</v>
      </c>
      <c r="F3155" s="3">
        <v>-1573.72</v>
      </c>
    </row>
    <row r="3156" spans="1:6" x14ac:dyDescent="0.2">
      <c r="A3156" s="3">
        <v>3155</v>
      </c>
      <c r="B3156" s="4" t="s">
        <v>3048</v>
      </c>
      <c r="C3156" s="3" t="s">
        <v>3420</v>
      </c>
      <c r="D3156" s="3">
        <v>15.52</v>
      </c>
      <c r="E3156" s="3">
        <v>-2.39</v>
      </c>
      <c r="F3156" s="3">
        <v>-1577.34</v>
      </c>
    </row>
    <row r="3157" spans="1:6" x14ac:dyDescent="0.2">
      <c r="A3157" s="3">
        <v>3156</v>
      </c>
      <c r="B3157" s="4" t="s">
        <v>170</v>
      </c>
      <c r="C3157" s="3" t="s">
        <v>4123</v>
      </c>
      <c r="D3157" s="3">
        <v>16.579999999999998</v>
      </c>
      <c r="E3157" s="3">
        <v>-9.89</v>
      </c>
      <c r="F3157" s="3">
        <v>-1579.09</v>
      </c>
    </row>
    <row r="3158" spans="1:6" x14ac:dyDescent="0.2">
      <c r="A3158" s="3">
        <v>3157</v>
      </c>
      <c r="B3158" s="4" t="s">
        <v>581</v>
      </c>
      <c r="C3158" s="3" t="s">
        <v>4019</v>
      </c>
      <c r="D3158" s="3">
        <v>8.92</v>
      </c>
      <c r="E3158" s="3">
        <v>-2.41</v>
      </c>
      <c r="F3158" s="3">
        <v>-1584.79</v>
      </c>
    </row>
    <row r="3159" spans="1:6" x14ac:dyDescent="0.2">
      <c r="A3159" s="3">
        <v>3158</v>
      </c>
      <c r="B3159" s="4" t="s">
        <v>3326</v>
      </c>
      <c r="C3159" s="3" t="s">
        <v>7187</v>
      </c>
      <c r="D3159" s="3">
        <v>17.86</v>
      </c>
      <c r="E3159" s="3">
        <v>-3.98</v>
      </c>
      <c r="F3159" s="3">
        <v>-1587.64</v>
      </c>
    </row>
    <row r="3160" spans="1:6" x14ac:dyDescent="0.2">
      <c r="A3160" s="3">
        <v>3159</v>
      </c>
      <c r="B3160" s="4" t="s">
        <v>605</v>
      </c>
      <c r="C3160" s="3" t="s">
        <v>5647</v>
      </c>
      <c r="D3160" s="3">
        <v>11.16</v>
      </c>
      <c r="E3160" s="3">
        <v>-7</v>
      </c>
      <c r="F3160" s="3">
        <v>-1588.83</v>
      </c>
    </row>
    <row r="3161" spans="1:6" x14ac:dyDescent="0.2">
      <c r="A3161" s="3">
        <v>3160</v>
      </c>
      <c r="B3161" s="4" t="s">
        <v>2326</v>
      </c>
      <c r="C3161" s="3" t="s">
        <v>6442</v>
      </c>
      <c r="D3161" s="3">
        <v>11.18</v>
      </c>
      <c r="E3161" s="3">
        <v>-2.02</v>
      </c>
      <c r="F3161" s="3">
        <v>-1594.49</v>
      </c>
    </row>
    <row r="3162" spans="1:6" x14ac:dyDescent="0.2">
      <c r="A3162" s="3">
        <v>3161</v>
      </c>
      <c r="B3162" s="4" t="s">
        <v>381</v>
      </c>
      <c r="C3162" s="3" t="s">
        <v>7022</v>
      </c>
      <c r="D3162" s="3">
        <v>152</v>
      </c>
      <c r="E3162" s="3">
        <v>-1.27</v>
      </c>
      <c r="F3162" s="3">
        <v>-1596.33</v>
      </c>
    </row>
    <row r="3163" spans="1:6" x14ac:dyDescent="0.2">
      <c r="A3163" s="3">
        <v>3162</v>
      </c>
      <c r="B3163" s="4" t="s">
        <v>2554</v>
      </c>
      <c r="C3163" s="3" t="s">
        <v>5472</v>
      </c>
      <c r="D3163" s="3">
        <v>14.33</v>
      </c>
      <c r="E3163" s="3">
        <v>-7.67</v>
      </c>
      <c r="F3163" s="3">
        <v>-1605.09</v>
      </c>
    </row>
    <row r="3164" spans="1:6" x14ac:dyDescent="0.2">
      <c r="A3164" s="3">
        <v>3163</v>
      </c>
      <c r="B3164" s="4" t="s">
        <v>1913</v>
      </c>
      <c r="C3164" s="3" t="s">
        <v>6769</v>
      </c>
      <c r="D3164" s="3">
        <v>10.46</v>
      </c>
      <c r="E3164" s="3">
        <v>-3.42</v>
      </c>
      <c r="F3164" s="3">
        <v>-1610.64</v>
      </c>
    </row>
    <row r="3165" spans="1:6" x14ac:dyDescent="0.2">
      <c r="A3165" s="3">
        <v>3164</v>
      </c>
      <c r="B3165" s="4" t="s">
        <v>4232</v>
      </c>
      <c r="C3165" s="3" t="s">
        <v>4233</v>
      </c>
      <c r="D3165" s="3">
        <v>33</v>
      </c>
      <c r="E3165" s="3">
        <v>-8.3800000000000008</v>
      </c>
      <c r="F3165" s="3">
        <v>-1643.82</v>
      </c>
    </row>
    <row r="3166" spans="1:6" x14ac:dyDescent="0.2">
      <c r="A3166" s="3">
        <v>3165</v>
      </c>
      <c r="B3166" s="4" t="s">
        <v>3335</v>
      </c>
      <c r="C3166" s="3" t="s">
        <v>6856</v>
      </c>
      <c r="D3166" s="3">
        <v>43.78</v>
      </c>
      <c r="E3166" s="3">
        <v>-3.36</v>
      </c>
      <c r="F3166" s="3">
        <v>-1647.04</v>
      </c>
    </row>
    <row r="3167" spans="1:6" x14ac:dyDescent="0.2">
      <c r="A3167" s="3">
        <v>3166</v>
      </c>
      <c r="B3167" s="4" t="s">
        <v>2109</v>
      </c>
      <c r="C3167" s="3" t="s">
        <v>5816</v>
      </c>
      <c r="D3167" s="3">
        <v>5.98</v>
      </c>
      <c r="E3167" s="3">
        <v>1.18</v>
      </c>
      <c r="F3167" s="3">
        <v>-1652.08</v>
      </c>
    </row>
    <row r="3168" spans="1:6" x14ac:dyDescent="0.2">
      <c r="A3168" s="3">
        <v>3167</v>
      </c>
      <c r="B3168" s="4" t="s">
        <v>2133</v>
      </c>
      <c r="C3168" s="3" t="s">
        <v>4911</v>
      </c>
      <c r="D3168" s="3">
        <v>6.82</v>
      </c>
      <c r="E3168" s="3">
        <v>-7.84</v>
      </c>
      <c r="F3168" s="3">
        <v>-1654.11</v>
      </c>
    </row>
    <row r="3169" spans="1:6" x14ac:dyDescent="0.2">
      <c r="A3169" s="3">
        <v>3168</v>
      </c>
      <c r="B3169" s="4" t="s">
        <v>254</v>
      </c>
      <c r="C3169" s="3" t="s">
        <v>5274</v>
      </c>
      <c r="D3169" s="3">
        <v>9.3800000000000008</v>
      </c>
      <c r="E3169" s="3">
        <v>-4.96</v>
      </c>
      <c r="F3169" s="3">
        <v>-1656.86</v>
      </c>
    </row>
    <row r="3170" spans="1:6" x14ac:dyDescent="0.2">
      <c r="A3170" s="3">
        <v>3169</v>
      </c>
      <c r="B3170" s="4" t="s">
        <v>1918</v>
      </c>
      <c r="C3170" s="3" t="s">
        <v>7248</v>
      </c>
      <c r="D3170" s="3">
        <v>11.04</v>
      </c>
      <c r="E3170" s="3">
        <v>-4.66</v>
      </c>
      <c r="F3170" s="3">
        <v>-1658.06</v>
      </c>
    </row>
    <row r="3171" spans="1:6" x14ac:dyDescent="0.2">
      <c r="A3171" s="3">
        <v>3170</v>
      </c>
      <c r="B3171" s="4" t="s">
        <v>726</v>
      </c>
      <c r="C3171" s="3" t="s">
        <v>7020</v>
      </c>
      <c r="D3171" s="3">
        <v>19.28</v>
      </c>
      <c r="E3171" s="3">
        <v>-0.92</v>
      </c>
      <c r="F3171" s="3">
        <v>-1659.96</v>
      </c>
    </row>
    <row r="3172" spans="1:6" x14ac:dyDescent="0.2">
      <c r="A3172" s="3">
        <v>3171</v>
      </c>
      <c r="B3172" s="4" t="s">
        <v>1550</v>
      </c>
      <c r="C3172" s="3" t="s">
        <v>4047</v>
      </c>
      <c r="D3172" s="3">
        <v>9.4</v>
      </c>
      <c r="E3172" s="3">
        <v>-5.15</v>
      </c>
      <c r="F3172" s="3">
        <v>-1666.86</v>
      </c>
    </row>
    <row r="3173" spans="1:6" x14ac:dyDescent="0.2">
      <c r="A3173" s="3">
        <v>3172</v>
      </c>
      <c r="B3173" s="4" t="s">
        <v>3324</v>
      </c>
      <c r="C3173" s="3" t="s">
        <v>3551</v>
      </c>
      <c r="D3173" s="3">
        <v>6.55</v>
      </c>
      <c r="E3173" s="3">
        <v>-3.68</v>
      </c>
      <c r="F3173" s="3">
        <v>-1670.5</v>
      </c>
    </row>
    <row r="3174" spans="1:6" x14ac:dyDescent="0.2">
      <c r="A3174" s="3">
        <v>3173</v>
      </c>
      <c r="B3174" s="4" t="s">
        <v>721</v>
      </c>
      <c r="C3174" s="3" t="s">
        <v>3923</v>
      </c>
      <c r="D3174" s="3">
        <v>14.39</v>
      </c>
      <c r="E3174" s="3">
        <v>-5.14</v>
      </c>
      <c r="F3174" s="3">
        <v>-1673.47</v>
      </c>
    </row>
    <row r="3175" spans="1:6" x14ac:dyDescent="0.2">
      <c r="A3175" s="3">
        <v>3174</v>
      </c>
      <c r="B3175" s="4" t="s">
        <v>2066</v>
      </c>
      <c r="C3175" s="3" t="s">
        <v>3476</v>
      </c>
      <c r="D3175" s="3">
        <v>6.76</v>
      </c>
      <c r="E3175" s="3">
        <v>-3.57</v>
      </c>
      <c r="F3175" s="3">
        <v>-1676.56</v>
      </c>
    </row>
    <row r="3176" spans="1:6" x14ac:dyDescent="0.2">
      <c r="A3176" s="3">
        <v>3175</v>
      </c>
      <c r="B3176" s="4" t="s">
        <v>1342</v>
      </c>
      <c r="C3176" s="3" t="s">
        <v>6767</v>
      </c>
      <c r="D3176" s="3">
        <v>11.26</v>
      </c>
      <c r="E3176" s="3">
        <v>-1.66</v>
      </c>
      <c r="F3176" s="3">
        <v>-1680.83</v>
      </c>
    </row>
    <row r="3177" spans="1:6" x14ac:dyDescent="0.2">
      <c r="A3177" s="3">
        <v>3176</v>
      </c>
      <c r="B3177" s="4" t="s">
        <v>1710</v>
      </c>
      <c r="C3177" s="3" t="s">
        <v>7013</v>
      </c>
      <c r="D3177" s="3">
        <v>11.79</v>
      </c>
      <c r="E3177" s="3">
        <v>0.77</v>
      </c>
      <c r="F3177" s="3">
        <v>-1681.1</v>
      </c>
    </row>
    <row r="3178" spans="1:6" x14ac:dyDescent="0.2">
      <c r="A3178" s="3">
        <v>3177</v>
      </c>
      <c r="B3178" s="4" t="s">
        <v>2883</v>
      </c>
      <c r="C3178" s="3" t="s">
        <v>3853</v>
      </c>
      <c r="D3178" s="3">
        <v>4.12</v>
      </c>
      <c r="E3178" s="3">
        <v>-2.6</v>
      </c>
      <c r="F3178" s="3">
        <v>-1684.32</v>
      </c>
    </row>
    <row r="3179" spans="1:6" x14ac:dyDescent="0.2">
      <c r="A3179" s="3">
        <v>3178</v>
      </c>
      <c r="B3179" s="4" t="s">
        <v>3131</v>
      </c>
      <c r="C3179" s="3" t="s">
        <v>6069</v>
      </c>
      <c r="D3179" s="3">
        <v>4.78</v>
      </c>
      <c r="E3179" s="3">
        <v>-5.53</v>
      </c>
      <c r="F3179" s="3">
        <v>-1685.73</v>
      </c>
    </row>
    <row r="3180" spans="1:6" x14ac:dyDescent="0.2">
      <c r="A3180" s="3">
        <v>3179</v>
      </c>
      <c r="B3180" s="4" t="s">
        <v>712</v>
      </c>
      <c r="C3180" s="3" t="s">
        <v>6674</v>
      </c>
      <c r="D3180" s="3">
        <v>7.75</v>
      </c>
      <c r="E3180" s="3">
        <v>-2.64</v>
      </c>
      <c r="F3180" s="3">
        <v>-1690.78</v>
      </c>
    </row>
    <row r="3181" spans="1:6" x14ac:dyDescent="0.2">
      <c r="A3181" s="3">
        <v>3180</v>
      </c>
      <c r="B3181" s="4" t="s">
        <v>1070</v>
      </c>
      <c r="C3181" s="3" t="s">
        <v>3955</v>
      </c>
      <c r="D3181" s="3">
        <v>11.11</v>
      </c>
      <c r="E3181" s="3">
        <v>-3.73</v>
      </c>
      <c r="F3181" s="3">
        <v>-1692.4</v>
      </c>
    </row>
    <row r="3182" spans="1:6" x14ac:dyDescent="0.2">
      <c r="A3182" s="3">
        <v>3181</v>
      </c>
      <c r="B3182" s="4" t="s">
        <v>2162</v>
      </c>
      <c r="C3182" s="3" t="s">
        <v>3820</v>
      </c>
      <c r="D3182" s="3">
        <v>21.65</v>
      </c>
      <c r="E3182" s="3">
        <v>-6.28</v>
      </c>
      <c r="F3182" s="3">
        <v>-1695.2</v>
      </c>
    </row>
    <row r="3183" spans="1:6" x14ac:dyDescent="0.2">
      <c r="A3183" s="3">
        <v>3182</v>
      </c>
      <c r="B3183" s="4" t="s">
        <v>1448</v>
      </c>
      <c r="C3183" s="3" t="s">
        <v>6911</v>
      </c>
      <c r="D3183" s="3">
        <v>14.51</v>
      </c>
      <c r="E3183" s="3">
        <v>-5.78</v>
      </c>
      <c r="F3183" s="3">
        <v>-1695.56</v>
      </c>
    </row>
    <row r="3184" spans="1:6" x14ac:dyDescent="0.2">
      <c r="A3184" s="3">
        <v>3183</v>
      </c>
      <c r="B3184" s="4" t="s">
        <v>1873</v>
      </c>
      <c r="C3184" s="3" t="s">
        <v>6239</v>
      </c>
      <c r="D3184" s="3">
        <v>4.63</v>
      </c>
      <c r="E3184" s="3">
        <v>-2.5299999999999998</v>
      </c>
      <c r="F3184" s="3">
        <v>-1698.71</v>
      </c>
    </row>
    <row r="3185" spans="1:6" x14ac:dyDescent="0.2">
      <c r="A3185" s="3">
        <v>3184</v>
      </c>
      <c r="B3185" s="4" t="s">
        <v>1466</v>
      </c>
      <c r="C3185" s="3" t="s">
        <v>4718</v>
      </c>
      <c r="D3185" s="3">
        <v>10.79</v>
      </c>
      <c r="E3185" s="3">
        <v>1.89</v>
      </c>
      <c r="F3185" s="3">
        <v>-1700.06</v>
      </c>
    </row>
    <row r="3186" spans="1:6" x14ac:dyDescent="0.2">
      <c r="A3186" s="3">
        <v>3185</v>
      </c>
      <c r="B3186" s="4" t="s">
        <v>118</v>
      </c>
      <c r="C3186" s="3" t="s">
        <v>6567</v>
      </c>
      <c r="D3186" s="3">
        <v>15.93</v>
      </c>
      <c r="E3186" s="3">
        <v>-3.1</v>
      </c>
      <c r="F3186" s="3">
        <v>-1702.14</v>
      </c>
    </row>
    <row r="3187" spans="1:6" x14ac:dyDescent="0.2">
      <c r="A3187" s="3">
        <v>3186</v>
      </c>
      <c r="B3187" s="4" t="s">
        <v>460</v>
      </c>
      <c r="C3187" s="3" t="s">
        <v>6518</v>
      </c>
      <c r="D3187" s="3">
        <v>9.7799999999999994</v>
      </c>
      <c r="E3187" s="3">
        <v>-2.98</v>
      </c>
      <c r="F3187" s="3">
        <v>-1707.3</v>
      </c>
    </row>
    <row r="3188" spans="1:6" x14ac:dyDescent="0.2">
      <c r="A3188" s="3">
        <v>3187</v>
      </c>
      <c r="B3188" s="4" t="s">
        <v>1139</v>
      </c>
      <c r="C3188" s="3" t="s">
        <v>4812</v>
      </c>
      <c r="D3188" s="3">
        <v>5.23</v>
      </c>
      <c r="E3188" s="3">
        <v>-6.61</v>
      </c>
      <c r="F3188" s="3">
        <v>-1712.57</v>
      </c>
    </row>
    <row r="3189" spans="1:6" x14ac:dyDescent="0.2">
      <c r="A3189" s="3">
        <v>3188</v>
      </c>
      <c r="B3189" s="4" t="s">
        <v>2247</v>
      </c>
      <c r="C3189" s="3" t="s">
        <v>7662</v>
      </c>
      <c r="D3189" s="3">
        <v>11.59</v>
      </c>
      <c r="E3189" s="3">
        <v>-3.34</v>
      </c>
      <c r="F3189" s="3">
        <v>-1716.12</v>
      </c>
    </row>
    <row r="3190" spans="1:6" x14ac:dyDescent="0.2">
      <c r="A3190" s="3">
        <v>3189</v>
      </c>
      <c r="B3190" s="4" t="s">
        <v>1749</v>
      </c>
      <c r="C3190" s="3" t="s">
        <v>7208</v>
      </c>
      <c r="D3190" s="3">
        <v>1.72</v>
      </c>
      <c r="E3190" s="3">
        <v>-2.27</v>
      </c>
      <c r="F3190" s="3">
        <v>-1721.4</v>
      </c>
    </row>
    <row r="3191" spans="1:6" x14ac:dyDescent="0.2">
      <c r="A3191" s="3">
        <v>3190</v>
      </c>
      <c r="B3191" s="4" t="s">
        <v>3356</v>
      </c>
      <c r="C3191" s="3" t="s">
        <v>6992</v>
      </c>
      <c r="D3191" s="3">
        <v>16.82</v>
      </c>
      <c r="E3191" s="3">
        <v>-3.89</v>
      </c>
      <c r="F3191" s="3">
        <v>-1721.58</v>
      </c>
    </row>
    <row r="3192" spans="1:6" x14ac:dyDescent="0.2">
      <c r="A3192" s="3">
        <v>3191</v>
      </c>
      <c r="B3192" s="4" t="s">
        <v>1863</v>
      </c>
      <c r="C3192" s="3" t="s">
        <v>5512</v>
      </c>
      <c r="D3192" s="3">
        <v>7.17</v>
      </c>
      <c r="E3192" s="3">
        <v>-4.2699999999999996</v>
      </c>
      <c r="F3192" s="3">
        <v>-1730.44</v>
      </c>
    </row>
    <row r="3193" spans="1:6" x14ac:dyDescent="0.2">
      <c r="A3193" s="3">
        <v>3192</v>
      </c>
      <c r="B3193" s="4" t="s">
        <v>3243</v>
      </c>
      <c r="C3193" s="3" t="s">
        <v>3839</v>
      </c>
      <c r="D3193" s="3">
        <v>10.210000000000001</v>
      </c>
      <c r="E3193" s="3">
        <v>-3.68</v>
      </c>
      <c r="F3193" s="3">
        <v>-1734.04</v>
      </c>
    </row>
    <row r="3194" spans="1:6" x14ac:dyDescent="0.2">
      <c r="A3194" s="3">
        <v>3193</v>
      </c>
      <c r="B3194" s="4" t="s">
        <v>42</v>
      </c>
      <c r="C3194" s="3" t="s">
        <v>3516</v>
      </c>
      <c r="D3194" s="3">
        <v>4.4400000000000004</v>
      </c>
      <c r="E3194" s="3">
        <v>-5.33</v>
      </c>
      <c r="F3194" s="3">
        <v>-1738.1</v>
      </c>
    </row>
    <row r="3195" spans="1:6" x14ac:dyDescent="0.2">
      <c r="A3195" s="3">
        <v>3194</v>
      </c>
      <c r="B3195" s="4" t="s">
        <v>79</v>
      </c>
      <c r="C3195" s="3" t="s">
        <v>7290</v>
      </c>
      <c r="D3195" s="3">
        <v>13.85</v>
      </c>
      <c r="E3195" s="3">
        <v>-2.19</v>
      </c>
      <c r="F3195" s="3">
        <v>-1738.69</v>
      </c>
    </row>
    <row r="3196" spans="1:6" x14ac:dyDescent="0.2">
      <c r="A3196" s="3">
        <v>3195</v>
      </c>
      <c r="B3196" s="4" t="s">
        <v>1164</v>
      </c>
      <c r="C3196" s="3" t="s">
        <v>6922</v>
      </c>
      <c r="D3196" s="3">
        <v>10.1</v>
      </c>
      <c r="E3196" s="3">
        <v>-4.45</v>
      </c>
      <c r="F3196" s="3">
        <v>-1750.12</v>
      </c>
    </row>
    <row r="3197" spans="1:6" x14ac:dyDescent="0.2">
      <c r="A3197" s="3">
        <v>3196</v>
      </c>
      <c r="B3197" s="4" t="s">
        <v>2540</v>
      </c>
      <c r="C3197" s="3" t="s">
        <v>7253</v>
      </c>
      <c r="D3197" s="3">
        <v>14.76</v>
      </c>
      <c r="E3197" s="3">
        <v>-4.7699999999999996</v>
      </c>
      <c r="F3197" s="3">
        <v>-1752.64</v>
      </c>
    </row>
    <row r="3198" spans="1:6" x14ac:dyDescent="0.2">
      <c r="A3198" s="3">
        <v>3197</v>
      </c>
      <c r="B3198" s="4" t="s">
        <v>2450</v>
      </c>
      <c r="C3198" s="3" t="s">
        <v>3954</v>
      </c>
      <c r="D3198" s="3">
        <v>38.200000000000003</v>
      </c>
      <c r="E3198" s="3">
        <v>-1.8</v>
      </c>
      <c r="F3198" s="3">
        <v>-1755.94</v>
      </c>
    </row>
    <row r="3199" spans="1:6" x14ac:dyDescent="0.2">
      <c r="A3199" s="3">
        <v>3198</v>
      </c>
      <c r="B3199" s="4" t="s">
        <v>167</v>
      </c>
      <c r="C3199" s="3" t="s">
        <v>3515</v>
      </c>
      <c r="D3199" s="3">
        <v>12.14</v>
      </c>
      <c r="E3199" s="3">
        <v>-2.8</v>
      </c>
      <c r="F3199" s="3">
        <v>-1757.38</v>
      </c>
    </row>
    <row r="3200" spans="1:6" x14ac:dyDescent="0.2">
      <c r="A3200" s="3">
        <v>3199</v>
      </c>
      <c r="B3200" s="4" t="s">
        <v>1559</v>
      </c>
      <c r="C3200" s="3" t="s">
        <v>6690</v>
      </c>
      <c r="D3200" s="3">
        <v>36.549999999999997</v>
      </c>
      <c r="E3200" s="3">
        <v>3.07</v>
      </c>
      <c r="F3200" s="3">
        <v>-1759.77</v>
      </c>
    </row>
    <row r="3201" spans="1:6" x14ac:dyDescent="0.2">
      <c r="A3201" s="3">
        <v>3200</v>
      </c>
      <c r="B3201" s="4" t="s">
        <v>812</v>
      </c>
      <c r="C3201" s="3" t="s">
        <v>5985</v>
      </c>
      <c r="D3201" s="3">
        <v>6.93</v>
      </c>
      <c r="E3201" s="3">
        <v>-2.12</v>
      </c>
      <c r="F3201" s="3">
        <v>-1766.8</v>
      </c>
    </row>
    <row r="3202" spans="1:6" x14ac:dyDescent="0.2">
      <c r="A3202" s="3">
        <v>3201</v>
      </c>
      <c r="B3202" s="4" t="s">
        <v>2299</v>
      </c>
      <c r="C3202" s="3" t="s">
        <v>3792</v>
      </c>
      <c r="D3202" s="3">
        <v>3.9</v>
      </c>
      <c r="E3202" s="3">
        <v>-5.1100000000000003</v>
      </c>
      <c r="F3202" s="3">
        <v>-1767.52</v>
      </c>
    </row>
    <row r="3203" spans="1:6" x14ac:dyDescent="0.2">
      <c r="A3203" s="3">
        <v>3202</v>
      </c>
      <c r="B3203" s="4" t="s">
        <v>2535</v>
      </c>
      <c r="C3203" s="3" t="s">
        <v>3809</v>
      </c>
      <c r="D3203" s="3">
        <v>23.13</v>
      </c>
      <c r="E3203" s="3">
        <v>-5.17</v>
      </c>
      <c r="F3203" s="3">
        <v>-1770.92</v>
      </c>
    </row>
    <row r="3204" spans="1:6" x14ac:dyDescent="0.2">
      <c r="A3204" s="3">
        <v>3203</v>
      </c>
      <c r="B3204" s="4" t="s">
        <v>1444</v>
      </c>
      <c r="C3204" s="3" t="s">
        <v>6519</v>
      </c>
      <c r="D3204" s="3">
        <v>15.34</v>
      </c>
      <c r="E3204" s="3">
        <v>-2.97</v>
      </c>
      <c r="F3204" s="3">
        <v>-1780.32</v>
      </c>
    </row>
    <row r="3205" spans="1:6" x14ac:dyDescent="0.2">
      <c r="A3205" s="3">
        <v>3204</v>
      </c>
      <c r="B3205" s="4" t="s">
        <v>1296</v>
      </c>
      <c r="C3205" s="3" t="s">
        <v>5837</v>
      </c>
      <c r="D3205" s="3">
        <v>4.29</v>
      </c>
      <c r="E3205" s="3">
        <v>-6.94</v>
      </c>
      <c r="F3205" s="3">
        <v>-1785.76</v>
      </c>
    </row>
    <row r="3206" spans="1:6" x14ac:dyDescent="0.2">
      <c r="A3206" s="3">
        <v>3205</v>
      </c>
      <c r="B3206" s="4" t="s">
        <v>2200</v>
      </c>
      <c r="C3206" s="3" t="s">
        <v>6383</v>
      </c>
      <c r="D3206" s="3">
        <v>6.19</v>
      </c>
      <c r="E3206" s="3">
        <v>-5.21</v>
      </c>
      <c r="F3206" s="3">
        <v>-1791.06</v>
      </c>
    </row>
    <row r="3207" spans="1:6" x14ac:dyDescent="0.2">
      <c r="A3207" s="3">
        <v>3206</v>
      </c>
      <c r="B3207" s="4" t="s">
        <v>2582</v>
      </c>
      <c r="C3207" s="3" t="s">
        <v>7163</v>
      </c>
      <c r="D3207" s="3">
        <v>4.1100000000000003</v>
      </c>
      <c r="E3207" s="3">
        <v>-5.52</v>
      </c>
      <c r="F3207" s="3">
        <v>-1793.88</v>
      </c>
    </row>
    <row r="3208" spans="1:6" x14ac:dyDescent="0.2">
      <c r="A3208" s="3">
        <v>3207</v>
      </c>
      <c r="B3208" s="4" t="s">
        <v>680</v>
      </c>
      <c r="C3208" s="3" t="s">
        <v>7082</v>
      </c>
      <c r="D3208" s="3">
        <v>18.27</v>
      </c>
      <c r="E3208" s="3">
        <v>-3.64</v>
      </c>
      <c r="F3208" s="3">
        <v>-1802.93</v>
      </c>
    </row>
    <row r="3209" spans="1:6" x14ac:dyDescent="0.2">
      <c r="A3209" s="3">
        <v>3208</v>
      </c>
      <c r="B3209" s="4" t="s">
        <v>938</v>
      </c>
      <c r="C3209" s="3" t="s">
        <v>6705</v>
      </c>
      <c r="D3209" s="3">
        <v>8.25</v>
      </c>
      <c r="E3209" s="3">
        <v>-4.18</v>
      </c>
      <c r="F3209" s="3">
        <v>-1809.72</v>
      </c>
    </row>
    <row r="3210" spans="1:6" x14ac:dyDescent="0.2">
      <c r="A3210" s="3">
        <v>3209</v>
      </c>
      <c r="B3210" s="4" t="s">
        <v>1457</v>
      </c>
      <c r="C3210" s="3" t="s">
        <v>6791</v>
      </c>
      <c r="D3210" s="3">
        <v>9.8800000000000008</v>
      </c>
      <c r="E3210" s="3">
        <v>-2.4700000000000002</v>
      </c>
      <c r="F3210" s="3">
        <v>-1810.72</v>
      </c>
    </row>
    <row r="3211" spans="1:6" x14ac:dyDescent="0.2">
      <c r="A3211" s="3">
        <v>3210</v>
      </c>
      <c r="B3211" s="4" t="s">
        <v>457</v>
      </c>
      <c r="C3211" s="3" t="s">
        <v>6051</v>
      </c>
      <c r="D3211" s="3">
        <v>4.7300000000000004</v>
      </c>
      <c r="E3211" s="3">
        <v>-4.83</v>
      </c>
      <c r="F3211" s="3">
        <v>-1814.03</v>
      </c>
    </row>
    <row r="3212" spans="1:6" x14ac:dyDescent="0.2">
      <c r="A3212" s="3">
        <v>3211</v>
      </c>
      <c r="B3212" s="4" t="s">
        <v>1082</v>
      </c>
      <c r="C3212" s="3" t="s">
        <v>6954</v>
      </c>
      <c r="D3212" s="3">
        <v>8.33</v>
      </c>
      <c r="E3212" s="3">
        <v>-2</v>
      </c>
      <c r="F3212" s="3">
        <v>-1814.51</v>
      </c>
    </row>
    <row r="3213" spans="1:6" x14ac:dyDescent="0.2">
      <c r="A3213" s="3">
        <v>3212</v>
      </c>
      <c r="B3213" s="4" t="s">
        <v>419</v>
      </c>
      <c r="C3213" s="3" t="s">
        <v>5434</v>
      </c>
      <c r="D3213" s="3">
        <v>11.45</v>
      </c>
      <c r="E3213" s="3">
        <v>-2.97</v>
      </c>
      <c r="F3213" s="3">
        <v>-1827.96</v>
      </c>
    </row>
    <row r="3214" spans="1:6" x14ac:dyDescent="0.2">
      <c r="A3214" s="3">
        <v>3213</v>
      </c>
      <c r="B3214" s="4" t="s">
        <v>1583</v>
      </c>
      <c r="C3214" s="3" t="s">
        <v>6364</v>
      </c>
      <c r="D3214" s="3">
        <v>5.95</v>
      </c>
      <c r="E3214" s="3">
        <v>-2.14</v>
      </c>
      <c r="F3214" s="3">
        <v>-1829.09</v>
      </c>
    </row>
    <row r="3215" spans="1:6" x14ac:dyDescent="0.2">
      <c r="A3215" s="3">
        <v>3214</v>
      </c>
      <c r="B3215" s="4" t="s">
        <v>1455</v>
      </c>
      <c r="C3215" s="3" t="s">
        <v>4022</v>
      </c>
      <c r="D3215" s="3">
        <v>3.34</v>
      </c>
      <c r="E3215" s="3">
        <v>-1.47</v>
      </c>
      <c r="F3215" s="3">
        <v>-1832.84</v>
      </c>
    </row>
    <row r="3216" spans="1:6" x14ac:dyDescent="0.2">
      <c r="A3216" s="3">
        <v>3215</v>
      </c>
      <c r="B3216" s="4" t="s">
        <v>2402</v>
      </c>
      <c r="C3216" s="3" t="s">
        <v>6968</v>
      </c>
      <c r="D3216" s="3">
        <v>12.59</v>
      </c>
      <c r="E3216" s="3">
        <v>-1.49</v>
      </c>
      <c r="F3216" s="3">
        <v>-1833.22</v>
      </c>
    </row>
    <row r="3217" spans="1:6" x14ac:dyDescent="0.2">
      <c r="A3217" s="3">
        <v>3216</v>
      </c>
      <c r="B3217" s="4" t="s">
        <v>6615</v>
      </c>
      <c r="C3217" s="3" t="s">
        <v>6616</v>
      </c>
      <c r="D3217" s="3">
        <v>9.11</v>
      </c>
      <c r="E3217" s="3">
        <v>-0.65</v>
      </c>
      <c r="F3217" s="3">
        <v>-1838.7</v>
      </c>
    </row>
    <row r="3218" spans="1:6" x14ac:dyDescent="0.2">
      <c r="A3218" s="3">
        <v>3217</v>
      </c>
      <c r="B3218" s="4" t="s">
        <v>1712</v>
      </c>
      <c r="C3218" s="3" t="s">
        <v>6587</v>
      </c>
      <c r="D3218" s="3">
        <v>15.69</v>
      </c>
      <c r="E3218" s="3">
        <v>-5.77</v>
      </c>
      <c r="F3218" s="3">
        <v>-1839.33</v>
      </c>
    </row>
    <row r="3219" spans="1:6" x14ac:dyDescent="0.2">
      <c r="A3219" s="3">
        <v>3218</v>
      </c>
      <c r="B3219" s="4" t="s">
        <v>1780</v>
      </c>
      <c r="C3219" s="3" t="s">
        <v>3775</v>
      </c>
      <c r="D3219" s="3">
        <v>50.57</v>
      </c>
      <c r="E3219" s="3">
        <v>-0.9</v>
      </c>
      <c r="F3219" s="3">
        <v>-1848.46</v>
      </c>
    </row>
    <row r="3220" spans="1:6" x14ac:dyDescent="0.2">
      <c r="A3220" s="3">
        <v>3219</v>
      </c>
      <c r="B3220" s="4" t="s">
        <v>667</v>
      </c>
      <c r="C3220" s="3" t="s">
        <v>5921</v>
      </c>
      <c r="D3220" s="3">
        <v>21.38</v>
      </c>
      <c r="E3220" s="3">
        <v>-0.88</v>
      </c>
      <c r="F3220" s="3">
        <v>-1848.75</v>
      </c>
    </row>
    <row r="3221" spans="1:6" x14ac:dyDescent="0.2">
      <c r="A3221" s="3">
        <v>3220</v>
      </c>
      <c r="B3221" s="4" t="s">
        <v>925</v>
      </c>
      <c r="C3221" s="3" t="s">
        <v>4538</v>
      </c>
      <c r="D3221" s="3">
        <v>12.24</v>
      </c>
      <c r="E3221" s="3">
        <v>-4.5199999999999996</v>
      </c>
      <c r="F3221" s="3">
        <v>-1849.85</v>
      </c>
    </row>
    <row r="3222" spans="1:6" x14ac:dyDescent="0.2">
      <c r="A3222" s="3">
        <v>3221</v>
      </c>
      <c r="B3222" s="4" t="s">
        <v>1622</v>
      </c>
      <c r="C3222" s="3" t="s">
        <v>6921</v>
      </c>
      <c r="D3222" s="3">
        <v>5.44</v>
      </c>
      <c r="E3222" s="3">
        <v>-5.0599999999999996</v>
      </c>
      <c r="F3222" s="3">
        <v>-1865.26</v>
      </c>
    </row>
    <row r="3223" spans="1:6" x14ac:dyDescent="0.2">
      <c r="A3223" s="3">
        <v>3222</v>
      </c>
      <c r="B3223" s="4" t="s">
        <v>194</v>
      </c>
      <c r="C3223" s="3" t="s">
        <v>4334</v>
      </c>
      <c r="D3223" s="3">
        <v>30.66</v>
      </c>
      <c r="E3223" s="3">
        <v>-6.47</v>
      </c>
      <c r="F3223" s="3">
        <v>-1867.31</v>
      </c>
    </row>
    <row r="3224" spans="1:6" x14ac:dyDescent="0.2">
      <c r="A3224" s="3">
        <v>3223</v>
      </c>
      <c r="B3224" s="4" t="s">
        <v>2950</v>
      </c>
      <c r="C3224" s="3" t="s">
        <v>7257</v>
      </c>
      <c r="D3224" s="3">
        <v>16.05</v>
      </c>
      <c r="E3224" s="3">
        <v>-3.2</v>
      </c>
      <c r="F3224" s="3">
        <v>-1883.29</v>
      </c>
    </row>
    <row r="3225" spans="1:6" x14ac:dyDescent="0.2">
      <c r="A3225" s="3">
        <v>3224</v>
      </c>
      <c r="B3225" s="4" t="s">
        <v>911</v>
      </c>
      <c r="C3225" s="3" t="s">
        <v>4488</v>
      </c>
      <c r="D3225" s="3">
        <v>17.61</v>
      </c>
      <c r="E3225" s="3">
        <v>-9.27</v>
      </c>
      <c r="F3225" s="3">
        <v>-1900.01</v>
      </c>
    </row>
    <row r="3226" spans="1:6" x14ac:dyDescent="0.2">
      <c r="A3226" s="3">
        <v>3225</v>
      </c>
      <c r="B3226" s="4" t="s">
        <v>2565</v>
      </c>
      <c r="C3226" s="3" t="s">
        <v>3537</v>
      </c>
      <c r="D3226" s="3">
        <v>6.85</v>
      </c>
      <c r="E3226" s="3">
        <v>-2.7</v>
      </c>
      <c r="F3226" s="3">
        <v>-1903.34</v>
      </c>
    </row>
    <row r="3227" spans="1:6" x14ac:dyDescent="0.2">
      <c r="A3227" s="3">
        <v>3226</v>
      </c>
      <c r="B3227" s="4" t="s">
        <v>2152</v>
      </c>
      <c r="C3227" s="3" t="s">
        <v>3851</v>
      </c>
      <c r="D3227" s="3">
        <v>16.34</v>
      </c>
      <c r="E3227" s="3">
        <v>4.41</v>
      </c>
      <c r="F3227" s="3">
        <v>-1904.47</v>
      </c>
    </row>
    <row r="3228" spans="1:6" x14ac:dyDescent="0.2">
      <c r="A3228" s="3">
        <v>3227</v>
      </c>
      <c r="B3228" s="4" t="s">
        <v>1279</v>
      </c>
      <c r="C3228" s="3" t="s">
        <v>6756</v>
      </c>
      <c r="D3228" s="3">
        <v>6.92</v>
      </c>
      <c r="E3228" s="3">
        <v>-3.08</v>
      </c>
      <c r="F3228" s="3">
        <v>-1906.62</v>
      </c>
    </row>
    <row r="3229" spans="1:6" x14ac:dyDescent="0.2">
      <c r="A3229" s="3">
        <v>3228</v>
      </c>
      <c r="B3229" s="4" t="s">
        <v>133</v>
      </c>
      <c r="C3229" s="3" t="s">
        <v>7139</v>
      </c>
      <c r="D3229" s="3">
        <v>11.44</v>
      </c>
      <c r="E3229" s="3">
        <v>-2.64</v>
      </c>
      <c r="F3229" s="3">
        <v>-1909.11</v>
      </c>
    </row>
    <row r="3230" spans="1:6" x14ac:dyDescent="0.2">
      <c r="A3230" s="3">
        <v>3229</v>
      </c>
      <c r="B3230" s="4" t="s">
        <v>1406</v>
      </c>
      <c r="C3230" s="3" t="s">
        <v>6603</v>
      </c>
      <c r="D3230" s="3">
        <v>5.99</v>
      </c>
      <c r="E3230" s="3">
        <v>-4.3099999999999996</v>
      </c>
      <c r="F3230" s="3">
        <v>-1913.08</v>
      </c>
    </row>
    <row r="3231" spans="1:6" x14ac:dyDescent="0.2">
      <c r="A3231" s="3">
        <v>3230</v>
      </c>
      <c r="B3231" s="4" t="s">
        <v>3157</v>
      </c>
      <c r="C3231" s="3" t="s">
        <v>5689</v>
      </c>
      <c r="D3231" s="3">
        <v>7.82</v>
      </c>
      <c r="E3231" s="3">
        <v>-2.86</v>
      </c>
      <c r="F3231" s="3">
        <v>-1919.2</v>
      </c>
    </row>
    <row r="3232" spans="1:6" x14ac:dyDescent="0.2">
      <c r="A3232" s="3">
        <v>3231</v>
      </c>
      <c r="B3232" s="4" t="s">
        <v>2475</v>
      </c>
      <c r="C3232" s="3" t="s">
        <v>4631</v>
      </c>
      <c r="D3232" s="3">
        <v>15.24</v>
      </c>
      <c r="E3232" s="3">
        <v>-9.98</v>
      </c>
      <c r="F3232" s="3">
        <v>-1924.37</v>
      </c>
    </row>
    <row r="3233" spans="1:6" x14ac:dyDescent="0.2">
      <c r="A3233" s="3">
        <v>3232</v>
      </c>
      <c r="B3233" s="4" t="s">
        <v>142</v>
      </c>
      <c r="C3233" s="3" t="s">
        <v>7223</v>
      </c>
      <c r="D3233" s="3">
        <v>9.64</v>
      </c>
      <c r="E3233" s="3">
        <v>-6.5</v>
      </c>
      <c r="F3233" s="3">
        <v>-1931.86</v>
      </c>
    </row>
    <row r="3234" spans="1:6" x14ac:dyDescent="0.2">
      <c r="A3234" s="3">
        <v>3233</v>
      </c>
      <c r="B3234" s="4" t="s">
        <v>3287</v>
      </c>
      <c r="C3234" s="3" t="s">
        <v>6805</v>
      </c>
      <c r="D3234" s="3">
        <v>31.4</v>
      </c>
      <c r="E3234" s="3">
        <v>-0.28999999999999998</v>
      </c>
      <c r="F3234" s="3">
        <v>-1932.83</v>
      </c>
    </row>
    <row r="3235" spans="1:6" x14ac:dyDescent="0.2">
      <c r="A3235" s="3">
        <v>3234</v>
      </c>
      <c r="B3235" s="4" t="s">
        <v>814</v>
      </c>
      <c r="C3235" s="3" t="s">
        <v>7114</v>
      </c>
      <c r="D3235" s="3">
        <v>26.02</v>
      </c>
      <c r="E3235" s="3">
        <v>-5</v>
      </c>
      <c r="F3235" s="3">
        <v>-1932.97</v>
      </c>
    </row>
    <row r="3236" spans="1:6" x14ac:dyDescent="0.2">
      <c r="A3236" s="3">
        <v>3235</v>
      </c>
      <c r="B3236" s="4" t="s">
        <v>1655</v>
      </c>
      <c r="C3236" s="3" t="s">
        <v>4874</v>
      </c>
      <c r="D3236" s="3">
        <v>8.2799999999999994</v>
      </c>
      <c r="E3236" s="3">
        <v>-6.23</v>
      </c>
      <c r="F3236" s="3">
        <v>-1935.24</v>
      </c>
    </row>
    <row r="3237" spans="1:6" x14ac:dyDescent="0.2">
      <c r="A3237" s="3">
        <v>3236</v>
      </c>
      <c r="B3237" s="4" t="s">
        <v>3056</v>
      </c>
      <c r="C3237" s="3" t="s">
        <v>7190</v>
      </c>
      <c r="D3237" s="3">
        <v>18.87</v>
      </c>
      <c r="E3237" s="3">
        <v>-3.13</v>
      </c>
      <c r="F3237" s="3">
        <v>-1936.43</v>
      </c>
    </row>
    <row r="3238" spans="1:6" x14ac:dyDescent="0.2">
      <c r="A3238" s="3">
        <v>3237</v>
      </c>
      <c r="B3238" s="4" t="s">
        <v>2858</v>
      </c>
      <c r="C3238" s="3" t="s">
        <v>4238</v>
      </c>
      <c r="D3238" s="3">
        <v>13.05</v>
      </c>
      <c r="E3238" s="3">
        <v>-3.26</v>
      </c>
      <c r="F3238" s="3">
        <v>-1941.79</v>
      </c>
    </row>
    <row r="3239" spans="1:6" x14ac:dyDescent="0.2">
      <c r="A3239" s="3">
        <v>3238</v>
      </c>
      <c r="B3239" s="4" t="s">
        <v>481</v>
      </c>
      <c r="C3239" s="3" t="s">
        <v>5335</v>
      </c>
      <c r="D3239" s="3">
        <v>11.07</v>
      </c>
      <c r="E3239" s="3">
        <v>-6.03</v>
      </c>
      <c r="F3239" s="3">
        <v>-1955.3</v>
      </c>
    </row>
    <row r="3240" spans="1:6" x14ac:dyDescent="0.2">
      <c r="A3240" s="3">
        <v>3239</v>
      </c>
      <c r="B3240" s="4" t="s">
        <v>1447</v>
      </c>
      <c r="C3240" s="3" t="s">
        <v>5594</v>
      </c>
      <c r="D3240" s="3">
        <v>11.43</v>
      </c>
      <c r="E3240" s="3">
        <v>-3.95</v>
      </c>
      <c r="F3240" s="3">
        <v>-1961.41</v>
      </c>
    </row>
    <row r="3241" spans="1:6" x14ac:dyDescent="0.2">
      <c r="A3241" s="3">
        <v>3240</v>
      </c>
      <c r="B3241" s="4" t="s">
        <v>593</v>
      </c>
      <c r="C3241" s="3" t="s">
        <v>6429</v>
      </c>
      <c r="D3241" s="3">
        <v>6.78</v>
      </c>
      <c r="E3241" s="3">
        <v>2.42</v>
      </c>
      <c r="F3241" s="3">
        <v>-1964.48</v>
      </c>
    </row>
    <row r="3242" spans="1:6" x14ac:dyDescent="0.2">
      <c r="A3242" s="3">
        <v>3241</v>
      </c>
      <c r="B3242" s="4" t="s">
        <v>3155</v>
      </c>
      <c r="C3242" s="3" t="s">
        <v>3976</v>
      </c>
      <c r="D3242" s="3">
        <v>4.99</v>
      </c>
      <c r="E3242" s="3">
        <v>-2.16</v>
      </c>
      <c r="F3242" s="3">
        <v>-1980.86</v>
      </c>
    </row>
    <row r="3243" spans="1:6" x14ac:dyDescent="0.2">
      <c r="A3243" s="3">
        <v>3242</v>
      </c>
      <c r="B3243" s="4" t="s">
        <v>2294</v>
      </c>
      <c r="C3243" s="3" t="s">
        <v>6386</v>
      </c>
      <c r="D3243" s="3">
        <v>8.1300000000000008</v>
      </c>
      <c r="E3243" s="3">
        <v>-4.6900000000000004</v>
      </c>
      <c r="F3243" s="3">
        <v>-1984.14</v>
      </c>
    </row>
    <row r="3244" spans="1:6" x14ac:dyDescent="0.2">
      <c r="A3244" s="3">
        <v>3243</v>
      </c>
      <c r="B3244" s="4" t="s">
        <v>544</v>
      </c>
      <c r="C3244" s="3" t="s">
        <v>6811</v>
      </c>
      <c r="D3244" s="3">
        <v>10.31</v>
      </c>
      <c r="E3244" s="3">
        <v>0.49</v>
      </c>
      <c r="F3244" s="3">
        <v>-1989.57</v>
      </c>
    </row>
    <row r="3245" spans="1:6" x14ac:dyDescent="0.2">
      <c r="A3245" s="3">
        <v>3244</v>
      </c>
      <c r="B3245" s="4" t="s">
        <v>493</v>
      </c>
      <c r="C3245" s="3" t="s">
        <v>6914</v>
      </c>
      <c r="D3245" s="3">
        <v>29.08</v>
      </c>
      <c r="E3245" s="3">
        <v>-7.0000000000000007E-2</v>
      </c>
      <c r="F3245" s="3">
        <v>-1995.03</v>
      </c>
    </row>
    <row r="3246" spans="1:6" x14ac:dyDescent="0.2">
      <c r="A3246" s="3">
        <v>3245</v>
      </c>
      <c r="B3246" s="4" t="s">
        <v>2063</v>
      </c>
      <c r="C3246" s="3" t="s">
        <v>4167</v>
      </c>
      <c r="D3246" s="3">
        <v>5.74</v>
      </c>
      <c r="E3246" s="3">
        <v>-4.17</v>
      </c>
      <c r="F3246" s="3">
        <v>-2007.04</v>
      </c>
    </row>
    <row r="3247" spans="1:6" x14ac:dyDescent="0.2">
      <c r="A3247" s="3">
        <v>3246</v>
      </c>
      <c r="B3247" s="4" t="s">
        <v>2497</v>
      </c>
      <c r="C3247" s="3" t="s">
        <v>3865</v>
      </c>
      <c r="D3247" s="3">
        <v>50.6</v>
      </c>
      <c r="E3247" s="3">
        <v>-1.5</v>
      </c>
      <c r="F3247" s="3">
        <v>-2013.25</v>
      </c>
    </row>
    <row r="3248" spans="1:6" x14ac:dyDescent="0.2">
      <c r="A3248" s="3">
        <v>3247</v>
      </c>
      <c r="B3248" s="4" t="s">
        <v>1938</v>
      </c>
      <c r="C3248" s="3" t="s">
        <v>5824</v>
      </c>
      <c r="D3248" s="3">
        <v>4.9800000000000004</v>
      </c>
      <c r="E3248" s="3">
        <v>-3.3</v>
      </c>
      <c r="F3248" s="3">
        <v>-2019.18</v>
      </c>
    </row>
    <row r="3249" spans="1:6" x14ac:dyDescent="0.2">
      <c r="A3249" s="3">
        <v>3248</v>
      </c>
      <c r="B3249" s="4" t="s">
        <v>2268</v>
      </c>
      <c r="C3249" s="3" t="s">
        <v>6937</v>
      </c>
      <c r="D3249" s="3">
        <v>5.27</v>
      </c>
      <c r="E3249" s="3">
        <v>-2.95</v>
      </c>
      <c r="F3249" s="3">
        <v>-2020.73</v>
      </c>
    </row>
    <row r="3250" spans="1:6" x14ac:dyDescent="0.2">
      <c r="A3250" s="3">
        <v>3249</v>
      </c>
      <c r="B3250" s="4" t="s">
        <v>1597</v>
      </c>
      <c r="C3250" s="3" t="s">
        <v>7178</v>
      </c>
      <c r="D3250" s="3">
        <v>3.8</v>
      </c>
      <c r="E3250" s="3">
        <v>-5.24</v>
      </c>
      <c r="F3250" s="3">
        <v>-2023.49</v>
      </c>
    </row>
    <row r="3251" spans="1:6" x14ac:dyDescent="0.2">
      <c r="A3251" s="3">
        <v>3250</v>
      </c>
      <c r="B3251" s="4" t="s">
        <v>263</v>
      </c>
      <c r="C3251" s="3" t="s">
        <v>3915</v>
      </c>
      <c r="D3251" s="3">
        <v>73.16</v>
      </c>
      <c r="E3251" s="3">
        <v>-1.04</v>
      </c>
      <c r="F3251" s="3">
        <v>-2032.58</v>
      </c>
    </row>
    <row r="3252" spans="1:6" x14ac:dyDescent="0.2">
      <c r="A3252" s="3">
        <v>3251</v>
      </c>
      <c r="B3252" s="4" t="s">
        <v>1663</v>
      </c>
      <c r="C3252" s="3" t="s">
        <v>7054</v>
      </c>
      <c r="D3252" s="3">
        <v>14.83</v>
      </c>
      <c r="E3252" s="3">
        <v>-2.56</v>
      </c>
      <c r="F3252" s="3">
        <v>-2043.7</v>
      </c>
    </row>
    <row r="3253" spans="1:6" x14ac:dyDescent="0.2">
      <c r="A3253" s="3">
        <v>3252</v>
      </c>
      <c r="B3253" s="4" t="s">
        <v>468</v>
      </c>
      <c r="C3253" s="3" t="s">
        <v>6671</v>
      </c>
      <c r="D3253" s="3">
        <v>12.79</v>
      </c>
      <c r="E3253" s="3">
        <v>-2.29</v>
      </c>
      <c r="F3253" s="3">
        <v>-2048.16</v>
      </c>
    </row>
    <row r="3254" spans="1:6" x14ac:dyDescent="0.2">
      <c r="A3254" s="3">
        <v>3253</v>
      </c>
      <c r="B3254" s="4" t="s">
        <v>2825</v>
      </c>
      <c r="C3254" s="3" t="s">
        <v>6602</v>
      </c>
      <c r="D3254" s="3">
        <v>3.43</v>
      </c>
      <c r="E3254" s="3">
        <v>-3.38</v>
      </c>
      <c r="F3254" s="3">
        <v>-2050.16</v>
      </c>
    </row>
    <row r="3255" spans="1:6" x14ac:dyDescent="0.2">
      <c r="A3255" s="3">
        <v>3254</v>
      </c>
      <c r="B3255" s="4" t="s">
        <v>7203</v>
      </c>
      <c r="C3255" s="3" t="s">
        <v>7204</v>
      </c>
      <c r="D3255" s="3">
        <v>3.73</v>
      </c>
      <c r="E3255" s="3">
        <v>0</v>
      </c>
      <c r="F3255" s="3">
        <v>-2068.0700000000002</v>
      </c>
    </row>
    <row r="3256" spans="1:6" x14ac:dyDescent="0.2">
      <c r="A3256" s="3">
        <v>3255</v>
      </c>
      <c r="B3256" s="4" t="s">
        <v>280</v>
      </c>
      <c r="C3256" s="3" t="s">
        <v>5903</v>
      </c>
      <c r="D3256" s="3">
        <v>5.93</v>
      </c>
      <c r="E3256" s="3">
        <v>-3.58</v>
      </c>
      <c r="F3256" s="3">
        <v>-2072.94</v>
      </c>
    </row>
    <row r="3257" spans="1:6" x14ac:dyDescent="0.2">
      <c r="A3257" s="3">
        <v>3256</v>
      </c>
      <c r="B3257" s="4" t="s">
        <v>57</v>
      </c>
      <c r="C3257" s="3" t="s">
        <v>3429</v>
      </c>
      <c r="D3257" s="3">
        <v>12.73</v>
      </c>
      <c r="E3257" s="3">
        <v>-3.92</v>
      </c>
      <c r="F3257" s="3">
        <v>-2075.8200000000002</v>
      </c>
    </row>
    <row r="3258" spans="1:6" x14ac:dyDescent="0.2">
      <c r="A3258" s="3">
        <v>3257</v>
      </c>
      <c r="B3258" s="4" t="s">
        <v>6800</v>
      </c>
      <c r="C3258" s="3" t="s">
        <v>6801</v>
      </c>
      <c r="D3258" s="3">
        <v>26.13</v>
      </c>
      <c r="E3258" s="3">
        <v>-7.5</v>
      </c>
      <c r="F3258" s="3">
        <v>-2094.54</v>
      </c>
    </row>
    <row r="3259" spans="1:6" x14ac:dyDescent="0.2">
      <c r="A3259" s="3">
        <v>3258</v>
      </c>
      <c r="B3259" s="4" t="s">
        <v>499</v>
      </c>
      <c r="C3259" s="3" t="s">
        <v>7285</v>
      </c>
      <c r="D3259" s="3">
        <v>4.33</v>
      </c>
      <c r="E3259" s="3">
        <v>-4.84</v>
      </c>
      <c r="F3259" s="3">
        <v>-2095.38</v>
      </c>
    </row>
    <row r="3260" spans="1:6" x14ac:dyDescent="0.2">
      <c r="A3260" s="3">
        <v>3259</v>
      </c>
      <c r="B3260" s="4" t="s">
        <v>3163</v>
      </c>
      <c r="C3260" s="3" t="s">
        <v>6073</v>
      </c>
      <c r="D3260" s="3">
        <v>10.53</v>
      </c>
      <c r="E3260" s="3">
        <v>-5.14</v>
      </c>
      <c r="F3260" s="3">
        <v>-2099.27</v>
      </c>
    </row>
    <row r="3261" spans="1:6" x14ac:dyDescent="0.2">
      <c r="A3261" s="3">
        <v>3260</v>
      </c>
      <c r="B3261" s="4" t="s">
        <v>3122</v>
      </c>
      <c r="C3261" s="3" t="s">
        <v>6924</v>
      </c>
      <c r="D3261" s="3">
        <v>2.02</v>
      </c>
      <c r="E3261" s="3">
        <v>-2.88</v>
      </c>
      <c r="F3261" s="3">
        <v>-2099.5300000000002</v>
      </c>
    </row>
    <row r="3262" spans="1:6" x14ac:dyDescent="0.2">
      <c r="A3262" s="3">
        <v>3261</v>
      </c>
      <c r="B3262" s="4" t="s">
        <v>2406</v>
      </c>
      <c r="C3262" s="3" t="s">
        <v>3803</v>
      </c>
      <c r="D3262" s="3">
        <v>12.56</v>
      </c>
      <c r="E3262" s="3">
        <v>-3.75</v>
      </c>
      <c r="F3262" s="3">
        <v>-2100.1</v>
      </c>
    </row>
    <row r="3263" spans="1:6" x14ac:dyDescent="0.2">
      <c r="A3263" s="3">
        <v>3262</v>
      </c>
      <c r="B3263" s="4" t="s">
        <v>865</v>
      </c>
      <c r="C3263" s="3" t="s">
        <v>7237</v>
      </c>
      <c r="D3263" s="3">
        <v>5.29</v>
      </c>
      <c r="E3263" s="3">
        <v>4.13</v>
      </c>
      <c r="F3263" s="3">
        <v>-2102.14</v>
      </c>
    </row>
    <row r="3264" spans="1:6" x14ac:dyDescent="0.2">
      <c r="A3264" s="3">
        <v>3263</v>
      </c>
      <c r="B3264" s="4" t="s">
        <v>2628</v>
      </c>
      <c r="C3264" s="3" t="s">
        <v>3969</v>
      </c>
      <c r="D3264" s="3">
        <v>12.31</v>
      </c>
      <c r="E3264" s="3">
        <v>-3.98</v>
      </c>
      <c r="F3264" s="3">
        <v>-2120.4</v>
      </c>
    </row>
    <row r="3265" spans="1:6" x14ac:dyDescent="0.2">
      <c r="A3265" s="3">
        <v>3264</v>
      </c>
      <c r="B3265" s="4" t="s">
        <v>3348</v>
      </c>
      <c r="C3265" s="3" t="s">
        <v>7122</v>
      </c>
      <c r="D3265" s="3">
        <v>8.58</v>
      </c>
      <c r="E3265" s="3">
        <v>-4.5599999999999996</v>
      </c>
      <c r="F3265" s="3">
        <v>-2126.79</v>
      </c>
    </row>
    <row r="3266" spans="1:6" x14ac:dyDescent="0.2">
      <c r="A3266" s="3">
        <v>3265</v>
      </c>
      <c r="B3266" s="4" t="s">
        <v>281</v>
      </c>
      <c r="C3266" s="3" t="s">
        <v>7003</v>
      </c>
      <c r="D3266" s="3">
        <v>6.26</v>
      </c>
      <c r="E3266" s="3">
        <v>-3.99</v>
      </c>
      <c r="F3266" s="3">
        <v>-2129.42</v>
      </c>
    </row>
    <row r="3267" spans="1:6" x14ac:dyDescent="0.2">
      <c r="A3267" s="3">
        <v>3266</v>
      </c>
      <c r="B3267" s="4" t="s">
        <v>1330</v>
      </c>
      <c r="C3267" s="3" t="s">
        <v>7165</v>
      </c>
      <c r="D3267" s="3">
        <v>21.73</v>
      </c>
      <c r="E3267" s="3">
        <v>-4.6500000000000004</v>
      </c>
      <c r="F3267" s="3">
        <v>-2138.15</v>
      </c>
    </row>
    <row r="3268" spans="1:6" x14ac:dyDescent="0.2">
      <c r="A3268" s="3">
        <v>3267</v>
      </c>
      <c r="B3268" s="4" t="s">
        <v>688</v>
      </c>
      <c r="C3268" s="3" t="s">
        <v>4292</v>
      </c>
      <c r="D3268" s="3">
        <v>16.57</v>
      </c>
      <c r="E3268" s="3">
        <v>-5.85</v>
      </c>
      <c r="F3268" s="3">
        <v>-2150.65</v>
      </c>
    </row>
    <row r="3269" spans="1:6" x14ac:dyDescent="0.2">
      <c r="A3269" s="3">
        <v>3268</v>
      </c>
      <c r="B3269" s="4" t="s">
        <v>2256</v>
      </c>
      <c r="C3269" s="3" t="s">
        <v>6063</v>
      </c>
      <c r="D3269" s="3">
        <v>6.48</v>
      </c>
      <c r="E3269" s="3">
        <v>-7.3</v>
      </c>
      <c r="F3269" s="3">
        <v>-2150.73</v>
      </c>
    </row>
    <row r="3270" spans="1:6" x14ac:dyDescent="0.2">
      <c r="A3270" s="3">
        <v>3269</v>
      </c>
      <c r="B3270" s="4" t="s">
        <v>850</v>
      </c>
      <c r="C3270" s="3" t="s">
        <v>4081</v>
      </c>
      <c r="D3270" s="3">
        <v>14.64</v>
      </c>
      <c r="E3270" s="3">
        <v>-3.62</v>
      </c>
      <c r="F3270" s="3">
        <v>-2158.06</v>
      </c>
    </row>
    <row r="3271" spans="1:6" x14ac:dyDescent="0.2">
      <c r="A3271" s="3">
        <v>3270</v>
      </c>
      <c r="B3271" s="4" t="s">
        <v>261</v>
      </c>
      <c r="C3271" s="3" t="s">
        <v>7104</v>
      </c>
      <c r="D3271" s="3">
        <v>9.93</v>
      </c>
      <c r="E3271" s="3">
        <v>-2.74</v>
      </c>
      <c r="F3271" s="3">
        <v>-2161.36</v>
      </c>
    </row>
    <row r="3272" spans="1:6" x14ac:dyDescent="0.2">
      <c r="A3272" s="3">
        <v>3271</v>
      </c>
      <c r="B3272" s="4" t="s">
        <v>631</v>
      </c>
      <c r="C3272" s="3" t="s">
        <v>6538</v>
      </c>
      <c r="D3272" s="3">
        <v>8.02</v>
      </c>
      <c r="E3272" s="3">
        <v>-3.61</v>
      </c>
      <c r="F3272" s="3">
        <v>-2167.31</v>
      </c>
    </row>
    <row r="3273" spans="1:6" x14ac:dyDescent="0.2">
      <c r="A3273" s="3">
        <v>3272</v>
      </c>
      <c r="B3273" s="4" t="s">
        <v>3596</v>
      </c>
      <c r="C3273" s="3" t="s">
        <v>6600</v>
      </c>
      <c r="D3273" s="3">
        <v>7.59</v>
      </c>
      <c r="E3273" s="3">
        <v>-5.12</v>
      </c>
      <c r="F3273" s="3">
        <v>-2169.17</v>
      </c>
    </row>
    <row r="3274" spans="1:6" x14ac:dyDescent="0.2">
      <c r="A3274" s="3">
        <v>3273</v>
      </c>
      <c r="B3274" s="4" t="s">
        <v>2494</v>
      </c>
      <c r="C3274" s="3" t="s">
        <v>5948</v>
      </c>
      <c r="D3274" s="3">
        <v>3.93</v>
      </c>
      <c r="E3274" s="3">
        <v>-8.18</v>
      </c>
      <c r="F3274" s="3">
        <v>-2182.58</v>
      </c>
    </row>
    <row r="3275" spans="1:6" x14ac:dyDescent="0.2">
      <c r="A3275" s="3">
        <v>3274</v>
      </c>
      <c r="B3275" s="4" t="s">
        <v>497</v>
      </c>
      <c r="C3275" s="3" t="s">
        <v>7153</v>
      </c>
      <c r="D3275" s="3">
        <v>102.97</v>
      </c>
      <c r="E3275" s="3">
        <v>-1.03</v>
      </c>
      <c r="F3275" s="3">
        <v>-2192.81</v>
      </c>
    </row>
    <row r="3276" spans="1:6" x14ac:dyDescent="0.2">
      <c r="A3276" s="3">
        <v>3275</v>
      </c>
      <c r="B3276" s="4" t="s">
        <v>279</v>
      </c>
      <c r="C3276" s="3" t="s">
        <v>7284</v>
      </c>
      <c r="D3276" s="3">
        <v>8.66</v>
      </c>
      <c r="E3276" s="3">
        <v>-6.07</v>
      </c>
      <c r="F3276" s="3">
        <v>-2195.3200000000002</v>
      </c>
    </row>
    <row r="3277" spans="1:6" x14ac:dyDescent="0.2">
      <c r="A3277" s="3">
        <v>3276</v>
      </c>
      <c r="B3277" s="4" t="s">
        <v>2660</v>
      </c>
      <c r="C3277" s="3" t="s">
        <v>3920</v>
      </c>
      <c r="D3277" s="3">
        <v>11.08</v>
      </c>
      <c r="E3277" s="3">
        <v>-9.99</v>
      </c>
      <c r="F3277" s="3">
        <v>-2197.88</v>
      </c>
    </row>
    <row r="3278" spans="1:6" x14ac:dyDescent="0.2">
      <c r="A3278" s="3">
        <v>3277</v>
      </c>
      <c r="B3278" s="4" t="s">
        <v>1263</v>
      </c>
      <c r="C3278" s="3" t="s">
        <v>6740</v>
      </c>
      <c r="D3278" s="3">
        <v>5.8</v>
      </c>
      <c r="E3278" s="3">
        <v>-5.23</v>
      </c>
      <c r="F3278" s="3">
        <v>-2198.3000000000002</v>
      </c>
    </row>
    <row r="3279" spans="1:6" x14ac:dyDescent="0.2">
      <c r="A3279" s="3">
        <v>3278</v>
      </c>
      <c r="B3279" s="4" t="s">
        <v>495</v>
      </c>
      <c r="C3279" s="3" t="s">
        <v>6576</v>
      </c>
      <c r="D3279" s="3">
        <v>7.5</v>
      </c>
      <c r="E3279" s="3">
        <v>-3.6</v>
      </c>
      <c r="F3279" s="3">
        <v>-2212.48</v>
      </c>
    </row>
    <row r="3280" spans="1:6" x14ac:dyDescent="0.2">
      <c r="A3280" s="3">
        <v>3279</v>
      </c>
      <c r="B3280" s="4" t="s">
        <v>1181</v>
      </c>
      <c r="C3280" s="3" t="s">
        <v>7017</v>
      </c>
      <c r="D3280" s="3">
        <v>18.77</v>
      </c>
      <c r="E3280" s="3">
        <v>2.34</v>
      </c>
      <c r="F3280" s="3">
        <v>-2225.0100000000002</v>
      </c>
    </row>
    <row r="3281" spans="1:6" x14ac:dyDescent="0.2">
      <c r="A3281" s="3">
        <v>3280</v>
      </c>
      <c r="B3281" s="4" t="s">
        <v>2352</v>
      </c>
      <c r="C3281" s="3" t="s">
        <v>7050</v>
      </c>
      <c r="D3281" s="3">
        <v>8.41</v>
      </c>
      <c r="E3281" s="3">
        <v>-4.6500000000000004</v>
      </c>
      <c r="F3281" s="3">
        <v>-2243.83</v>
      </c>
    </row>
    <row r="3282" spans="1:6" x14ac:dyDescent="0.2">
      <c r="A3282" s="3">
        <v>3281</v>
      </c>
      <c r="B3282" s="4" t="s">
        <v>1804</v>
      </c>
      <c r="C3282" s="3" t="s">
        <v>4216</v>
      </c>
      <c r="D3282" s="3">
        <v>34.28</v>
      </c>
      <c r="E3282" s="3">
        <v>-7.9</v>
      </c>
      <c r="F3282" s="3">
        <v>-2246.85</v>
      </c>
    </row>
    <row r="3283" spans="1:6" x14ac:dyDescent="0.2">
      <c r="A3283" s="3">
        <v>3282</v>
      </c>
      <c r="B3283" s="4" t="s">
        <v>858</v>
      </c>
      <c r="C3283" s="3" t="s">
        <v>4093</v>
      </c>
      <c r="D3283" s="3">
        <v>24.89</v>
      </c>
      <c r="E3283" s="3">
        <v>-3</v>
      </c>
      <c r="F3283" s="3">
        <v>-2255.4</v>
      </c>
    </row>
    <row r="3284" spans="1:6" x14ac:dyDescent="0.2">
      <c r="A3284" s="3">
        <v>3283</v>
      </c>
      <c r="B3284" s="4" t="s">
        <v>998</v>
      </c>
      <c r="C3284" s="3" t="s">
        <v>7283</v>
      </c>
      <c r="D3284" s="3">
        <v>9.59</v>
      </c>
      <c r="E3284" s="3">
        <v>-2.2400000000000002</v>
      </c>
      <c r="F3284" s="3">
        <v>-2256.16</v>
      </c>
    </row>
    <row r="3285" spans="1:6" x14ac:dyDescent="0.2">
      <c r="A3285" s="3">
        <v>3284</v>
      </c>
      <c r="B3285" s="4" t="s">
        <v>934</v>
      </c>
      <c r="C3285" s="3" t="s">
        <v>3870</v>
      </c>
      <c r="D3285" s="3">
        <v>7.99</v>
      </c>
      <c r="E3285" s="3">
        <v>-1.96</v>
      </c>
      <c r="F3285" s="3">
        <v>-2257.75</v>
      </c>
    </row>
    <row r="3286" spans="1:6" x14ac:dyDescent="0.2">
      <c r="A3286" s="3">
        <v>3285</v>
      </c>
      <c r="B3286" s="4" t="s">
        <v>1050</v>
      </c>
      <c r="C3286" s="3" t="s">
        <v>5728</v>
      </c>
      <c r="D3286" s="3">
        <v>5.05</v>
      </c>
      <c r="E3286" s="3">
        <v>-5.43</v>
      </c>
      <c r="F3286" s="3">
        <v>-2258.91</v>
      </c>
    </row>
    <row r="3287" spans="1:6" x14ac:dyDescent="0.2">
      <c r="A3287" s="3">
        <v>3286</v>
      </c>
      <c r="B3287" s="4" t="s">
        <v>2046</v>
      </c>
      <c r="C3287" s="3" t="s">
        <v>6648</v>
      </c>
      <c r="D3287" s="3">
        <v>7.27</v>
      </c>
      <c r="E3287" s="3">
        <v>-2.81</v>
      </c>
      <c r="F3287" s="3">
        <v>-2264.15</v>
      </c>
    </row>
    <row r="3288" spans="1:6" x14ac:dyDescent="0.2">
      <c r="A3288" s="3">
        <v>3287</v>
      </c>
      <c r="B3288" s="4" t="s">
        <v>866</v>
      </c>
      <c r="C3288" s="3" t="s">
        <v>6417</v>
      </c>
      <c r="D3288" s="3">
        <v>3.25</v>
      </c>
      <c r="E3288" s="3">
        <v>-4.6900000000000004</v>
      </c>
      <c r="F3288" s="3">
        <v>-2271.6</v>
      </c>
    </row>
    <row r="3289" spans="1:6" x14ac:dyDescent="0.2">
      <c r="A3289" s="3">
        <v>3288</v>
      </c>
      <c r="B3289" s="4" t="s">
        <v>62</v>
      </c>
      <c r="C3289" s="3" t="s">
        <v>6882</v>
      </c>
      <c r="D3289" s="3">
        <v>12.5</v>
      </c>
      <c r="E3289" s="3">
        <v>-4.51</v>
      </c>
      <c r="F3289" s="3">
        <v>-2274.9699999999998</v>
      </c>
    </row>
    <row r="3290" spans="1:6" x14ac:dyDescent="0.2">
      <c r="A3290" s="3">
        <v>3289</v>
      </c>
      <c r="B3290" s="4" t="s">
        <v>5798</v>
      </c>
      <c r="C3290" s="3" t="s">
        <v>5799</v>
      </c>
      <c r="D3290" s="3">
        <v>2.08</v>
      </c>
      <c r="E3290" s="3">
        <v>-2.35</v>
      </c>
      <c r="F3290" s="3">
        <v>-2280.34</v>
      </c>
    </row>
    <row r="3291" spans="1:6" x14ac:dyDescent="0.2">
      <c r="A3291" s="3">
        <v>3290</v>
      </c>
      <c r="B3291" s="4" t="s">
        <v>569</v>
      </c>
      <c r="C3291" s="3" t="s">
        <v>7147</v>
      </c>
      <c r="D3291" s="3">
        <v>4.4000000000000004</v>
      </c>
      <c r="E3291" s="3">
        <v>-4.3499999999999996</v>
      </c>
      <c r="F3291" s="3">
        <v>-2286.04</v>
      </c>
    </row>
    <row r="3292" spans="1:6" x14ac:dyDescent="0.2">
      <c r="A3292" s="3">
        <v>3291</v>
      </c>
      <c r="B3292" s="4" t="s">
        <v>926</v>
      </c>
      <c r="C3292" s="3" t="s">
        <v>3789</v>
      </c>
      <c r="D3292" s="3">
        <v>2.58</v>
      </c>
      <c r="E3292" s="3">
        <v>-3.73</v>
      </c>
      <c r="F3292" s="3">
        <v>-2292.65</v>
      </c>
    </row>
    <row r="3293" spans="1:6" x14ac:dyDescent="0.2">
      <c r="A3293" s="3">
        <v>3292</v>
      </c>
      <c r="B3293" s="4" t="s">
        <v>824</v>
      </c>
      <c r="C3293" s="3" t="s">
        <v>6894</v>
      </c>
      <c r="D3293" s="3">
        <v>6.15</v>
      </c>
      <c r="E3293" s="3">
        <v>-0.97</v>
      </c>
      <c r="F3293" s="3">
        <v>-2297.0300000000002</v>
      </c>
    </row>
    <row r="3294" spans="1:6" x14ac:dyDescent="0.2">
      <c r="A3294" s="3">
        <v>3293</v>
      </c>
      <c r="B3294" s="4" t="s">
        <v>3160</v>
      </c>
      <c r="C3294" s="3" t="s">
        <v>6904</v>
      </c>
      <c r="D3294" s="3">
        <v>5.09</v>
      </c>
      <c r="E3294" s="3">
        <v>-5.21</v>
      </c>
      <c r="F3294" s="3">
        <v>-2306.8200000000002</v>
      </c>
    </row>
    <row r="3295" spans="1:6" x14ac:dyDescent="0.2">
      <c r="A3295" s="3">
        <v>3294</v>
      </c>
      <c r="B3295" s="4" t="s">
        <v>543</v>
      </c>
      <c r="C3295" s="3" t="s">
        <v>7186</v>
      </c>
      <c r="D3295" s="3">
        <v>25.75</v>
      </c>
      <c r="E3295" s="3">
        <v>-2.68</v>
      </c>
      <c r="F3295" s="3">
        <v>-2307.9</v>
      </c>
    </row>
    <row r="3296" spans="1:6" x14ac:dyDescent="0.2">
      <c r="A3296" s="3">
        <v>3295</v>
      </c>
      <c r="B3296" s="4" t="s">
        <v>2340</v>
      </c>
      <c r="C3296" s="3" t="s">
        <v>5302</v>
      </c>
      <c r="D3296" s="3">
        <v>12.29</v>
      </c>
      <c r="E3296" s="3">
        <v>-5.32</v>
      </c>
      <c r="F3296" s="3">
        <v>-2328.4299999999998</v>
      </c>
    </row>
    <row r="3297" spans="1:6" x14ac:dyDescent="0.2">
      <c r="A3297" s="3">
        <v>3296</v>
      </c>
      <c r="B3297" s="4" t="s">
        <v>447</v>
      </c>
      <c r="C3297" s="3" t="s">
        <v>3902</v>
      </c>
      <c r="D3297" s="3">
        <v>40.85</v>
      </c>
      <c r="E3297" s="3">
        <v>-0.99</v>
      </c>
      <c r="F3297" s="3">
        <v>-2330.5100000000002</v>
      </c>
    </row>
    <row r="3298" spans="1:6" x14ac:dyDescent="0.2">
      <c r="A3298" s="3">
        <v>3297</v>
      </c>
      <c r="B3298" s="4" t="s">
        <v>823</v>
      </c>
      <c r="C3298" s="3" t="s">
        <v>6897</v>
      </c>
      <c r="D3298" s="3">
        <v>11.81</v>
      </c>
      <c r="E3298" s="3">
        <v>-1.0900000000000001</v>
      </c>
      <c r="F3298" s="3">
        <v>-2334.4899999999998</v>
      </c>
    </row>
    <row r="3299" spans="1:6" x14ac:dyDescent="0.2">
      <c r="A3299" s="3">
        <v>3298</v>
      </c>
      <c r="B3299" s="4" t="s">
        <v>3129</v>
      </c>
      <c r="C3299" s="3" t="s">
        <v>5090</v>
      </c>
      <c r="D3299" s="3">
        <v>6.09</v>
      </c>
      <c r="E3299" s="3">
        <v>-4.25</v>
      </c>
      <c r="F3299" s="3">
        <v>-2336.16</v>
      </c>
    </row>
    <row r="3300" spans="1:6" x14ac:dyDescent="0.2">
      <c r="A3300" s="3">
        <v>3299</v>
      </c>
      <c r="B3300" s="4" t="s">
        <v>1112</v>
      </c>
      <c r="C3300" s="3" t="s">
        <v>4293</v>
      </c>
      <c r="D3300" s="3">
        <v>7.28</v>
      </c>
      <c r="E3300" s="3">
        <v>-3.96</v>
      </c>
      <c r="F3300" s="3">
        <v>-2340.46</v>
      </c>
    </row>
    <row r="3301" spans="1:6" x14ac:dyDescent="0.2">
      <c r="A3301" s="3">
        <v>3300</v>
      </c>
      <c r="B3301" s="4" t="s">
        <v>1425</v>
      </c>
      <c r="C3301" s="3" t="s">
        <v>3643</v>
      </c>
      <c r="D3301" s="3">
        <v>35.01</v>
      </c>
      <c r="E3301" s="3">
        <v>-5.33</v>
      </c>
      <c r="F3301" s="3">
        <v>-2341.62</v>
      </c>
    </row>
    <row r="3302" spans="1:6" x14ac:dyDescent="0.2">
      <c r="A3302" s="3">
        <v>3301</v>
      </c>
      <c r="B3302" s="4" t="s">
        <v>2168</v>
      </c>
      <c r="C3302" s="3" t="s">
        <v>3582</v>
      </c>
      <c r="D3302" s="3">
        <v>8.27</v>
      </c>
      <c r="E3302" s="3">
        <v>-5.7</v>
      </c>
      <c r="F3302" s="3">
        <v>-2342.04</v>
      </c>
    </row>
    <row r="3303" spans="1:6" x14ac:dyDescent="0.2">
      <c r="A3303" s="3">
        <v>3302</v>
      </c>
      <c r="B3303" s="4" t="s">
        <v>4468</v>
      </c>
      <c r="C3303" s="3" t="s">
        <v>4469</v>
      </c>
      <c r="D3303" s="3">
        <v>36.74</v>
      </c>
      <c r="E3303" s="3">
        <v>-7.97</v>
      </c>
      <c r="F3303" s="3">
        <v>-2344.63</v>
      </c>
    </row>
    <row r="3304" spans="1:6" x14ac:dyDescent="0.2">
      <c r="A3304" s="3">
        <v>3303</v>
      </c>
      <c r="B3304" s="4" t="s">
        <v>2122</v>
      </c>
      <c r="C3304" s="3" t="s">
        <v>7005</v>
      </c>
      <c r="D3304" s="3">
        <v>5.21</v>
      </c>
      <c r="E3304" s="3">
        <v>-0.76</v>
      </c>
      <c r="F3304" s="3">
        <v>-2346.44</v>
      </c>
    </row>
    <row r="3305" spans="1:6" x14ac:dyDescent="0.2">
      <c r="A3305" s="3">
        <v>3304</v>
      </c>
      <c r="B3305" s="4" t="s">
        <v>411</v>
      </c>
      <c r="C3305" s="3" t="s">
        <v>6583</v>
      </c>
      <c r="D3305" s="3">
        <v>11.96</v>
      </c>
      <c r="E3305" s="3">
        <v>-5.83</v>
      </c>
      <c r="F3305" s="3">
        <v>-2346.5300000000002</v>
      </c>
    </row>
    <row r="3306" spans="1:6" x14ac:dyDescent="0.2">
      <c r="A3306" s="3">
        <v>3305</v>
      </c>
      <c r="B3306" s="4" t="s">
        <v>3395</v>
      </c>
      <c r="C3306" s="3" t="s">
        <v>6941</v>
      </c>
      <c r="D3306" s="3">
        <v>64.5</v>
      </c>
      <c r="E3306" s="3">
        <v>-5.1100000000000003</v>
      </c>
      <c r="F3306" s="3">
        <v>-2360.61</v>
      </c>
    </row>
    <row r="3307" spans="1:6" x14ac:dyDescent="0.2">
      <c r="A3307" s="3">
        <v>3306</v>
      </c>
      <c r="B3307" s="4" t="s">
        <v>7225</v>
      </c>
      <c r="C3307" s="3" t="s">
        <v>7226</v>
      </c>
      <c r="D3307" s="3">
        <v>47.2</v>
      </c>
      <c r="E3307" s="3">
        <v>-6.68</v>
      </c>
      <c r="F3307" s="3">
        <v>-2378.9899999999998</v>
      </c>
    </row>
    <row r="3308" spans="1:6" x14ac:dyDescent="0.2">
      <c r="A3308" s="3">
        <v>3307</v>
      </c>
      <c r="B3308" s="4" t="s">
        <v>145</v>
      </c>
      <c r="C3308" s="3" t="s">
        <v>7043</v>
      </c>
      <c r="D3308" s="3">
        <v>11.28</v>
      </c>
      <c r="E3308" s="3">
        <v>-1.31</v>
      </c>
      <c r="F3308" s="3">
        <v>-2386.88</v>
      </c>
    </row>
    <row r="3309" spans="1:6" x14ac:dyDescent="0.2">
      <c r="A3309" s="3">
        <v>3308</v>
      </c>
      <c r="B3309" s="4" t="s">
        <v>3112</v>
      </c>
      <c r="C3309" s="3" t="s">
        <v>6773</v>
      </c>
      <c r="D3309" s="3">
        <v>5.88</v>
      </c>
      <c r="E3309" s="3">
        <v>-6.81</v>
      </c>
      <c r="F3309" s="3">
        <v>-2387.54</v>
      </c>
    </row>
    <row r="3310" spans="1:6" x14ac:dyDescent="0.2">
      <c r="A3310" s="3">
        <v>3309</v>
      </c>
      <c r="B3310" s="4" t="s">
        <v>1178</v>
      </c>
      <c r="C3310" s="3" t="s">
        <v>5301</v>
      </c>
      <c r="D3310" s="3">
        <v>4.6500000000000004</v>
      </c>
      <c r="E3310" s="3">
        <v>-4.5199999999999996</v>
      </c>
      <c r="F3310" s="3">
        <v>-2399.02</v>
      </c>
    </row>
    <row r="3311" spans="1:6" x14ac:dyDescent="0.2">
      <c r="A3311" s="3">
        <v>3310</v>
      </c>
      <c r="B3311" s="4" t="s">
        <v>1871</v>
      </c>
      <c r="C3311" s="3" t="s">
        <v>4198</v>
      </c>
      <c r="D3311" s="3">
        <v>11.28</v>
      </c>
      <c r="E3311" s="3">
        <v>-4.08</v>
      </c>
      <c r="F3311" s="3">
        <v>-2404.56</v>
      </c>
    </row>
    <row r="3312" spans="1:6" x14ac:dyDescent="0.2">
      <c r="A3312" s="3">
        <v>3311</v>
      </c>
      <c r="B3312" s="4" t="s">
        <v>558</v>
      </c>
      <c r="C3312" s="3" t="s">
        <v>6866</v>
      </c>
      <c r="D3312" s="3">
        <v>47.2</v>
      </c>
      <c r="E3312" s="3">
        <v>-0.46</v>
      </c>
      <c r="F3312" s="3">
        <v>-2410.42</v>
      </c>
    </row>
    <row r="3313" spans="1:6" x14ac:dyDescent="0.2">
      <c r="A3313" s="3">
        <v>3312</v>
      </c>
      <c r="B3313" s="4" t="s">
        <v>976</v>
      </c>
      <c r="C3313" s="3" t="s">
        <v>7236</v>
      </c>
      <c r="D3313" s="3">
        <v>17.600000000000001</v>
      </c>
      <c r="E3313" s="3">
        <v>-5.73</v>
      </c>
      <c r="F3313" s="3">
        <v>-2410.5700000000002</v>
      </c>
    </row>
    <row r="3314" spans="1:6" x14ac:dyDescent="0.2">
      <c r="A3314" s="3">
        <v>3313</v>
      </c>
      <c r="B3314" s="4" t="s">
        <v>191</v>
      </c>
      <c r="C3314" s="3" t="s">
        <v>4006</v>
      </c>
      <c r="D3314" s="3">
        <v>6.2</v>
      </c>
      <c r="E3314" s="3">
        <v>-3.73</v>
      </c>
      <c r="F3314" s="3">
        <v>-2425.11</v>
      </c>
    </row>
    <row r="3315" spans="1:6" x14ac:dyDescent="0.2">
      <c r="A3315" s="3">
        <v>3314</v>
      </c>
      <c r="B3315" s="4" t="s">
        <v>2146</v>
      </c>
      <c r="C3315" s="3" t="s">
        <v>5877</v>
      </c>
      <c r="D3315" s="3">
        <v>14.14</v>
      </c>
      <c r="E3315" s="3">
        <v>-8.77</v>
      </c>
      <c r="F3315" s="3">
        <v>-2435.13</v>
      </c>
    </row>
    <row r="3316" spans="1:6" x14ac:dyDescent="0.2">
      <c r="A3316" s="3">
        <v>3315</v>
      </c>
      <c r="B3316" s="4" t="s">
        <v>2859</v>
      </c>
      <c r="C3316" s="3" t="s">
        <v>3806</v>
      </c>
      <c r="D3316" s="3">
        <v>2.94</v>
      </c>
      <c r="E3316" s="3">
        <v>-7.55</v>
      </c>
      <c r="F3316" s="3">
        <v>-2439.33</v>
      </c>
    </row>
    <row r="3317" spans="1:6" x14ac:dyDescent="0.2">
      <c r="A3317" s="3">
        <v>3316</v>
      </c>
      <c r="B3317" s="4" t="s">
        <v>3161</v>
      </c>
      <c r="C3317" s="3" t="s">
        <v>4010</v>
      </c>
      <c r="D3317" s="3">
        <v>12.56</v>
      </c>
      <c r="E3317" s="3">
        <v>-3.01</v>
      </c>
      <c r="F3317" s="3">
        <v>-2449.61</v>
      </c>
    </row>
    <row r="3318" spans="1:6" x14ac:dyDescent="0.2">
      <c r="A3318" s="3">
        <v>3317</v>
      </c>
      <c r="B3318" s="4" t="s">
        <v>645</v>
      </c>
      <c r="C3318" s="3" t="s">
        <v>7252</v>
      </c>
      <c r="D3318" s="3">
        <v>8.73</v>
      </c>
      <c r="E3318" s="3">
        <v>-4.38</v>
      </c>
      <c r="F3318" s="3">
        <v>-2454.1999999999998</v>
      </c>
    </row>
    <row r="3319" spans="1:6" x14ac:dyDescent="0.2">
      <c r="A3319" s="3">
        <v>3318</v>
      </c>
      <c r="B3319" s="4" t="s">
        <v>1172</v>
      </c>
      <c r="C3319" s="3" t="s">
        <v>6902</v>
      </c>
      <c r="D3319" s="3">
        <v>6.94</v>
      </c>
      <c r="E3319" s="3">
        <v>-2.25</v>
      </c>
      <c r="F3319" s="3">
        <v>-2455.4899999999998</v>
      </c>
    </row>
    <row r="3320" spans="1:6" x14ac:dyDescent="0.2">
      <c r="A3320" s="3">
        <v>3319</v>
      </c>
      <c r="B3320" s="4" t="s">
        <v>6342</v>
      </c>
      <c r="C3320" s="3" t="s">
        <v>6343</v>
      </c>
      <c r="D3320" s="3">
        <v>1.04</v>
      </c>
      <c r="E3320" s="3">
        <v>-1.89</v>
      </c>
      <c r="F3320" s="3">
        <v>-2458.69</v>
      </c>
    </row>
    <row r="3321" spans="1:6" x14ac:dyDescent="0.2">
      <c r="A3321" s="3">
        <v>3320</v>
      </c>
      <c r="B3321" s="4" t="s">
        <v>2392</v>
      </c>
      <c r="C3321" s="3" t="s">
        <v>6818</v>
      </c>
      <c r="D3321" s="3">
        <v>18.329999999999998</v>
      </c>
      <c r="E3321" s="3">
        <v>-4.63</v>
      </c>
      <c r="F3321" s="3">
        <v>-2486.35</v>
      </c>
    </row>
    <row r="3322" spans="1:6" x14ac:dyDescent="0.2">
      <c r="A3322" s="3">
        <v>3321</v>
      </c>
      <c r="B3322" s="4" t="s">
        <v>486</v>
      </c>
      <c r="C3322" s="3" t="s">
        <v>3577</v>
      </c>
      <c r="D3322" s="3">
        <v>7.81</v>
      </c>
      <c r="E3322" s="3">
        <v>-5.68</v>
      </c>
      <c r="F3322" s="3">
        <v>-2492.84</v>
      </c>
    </row>
    <row r="3323" spans="1:6" x14ac:dyDescent="0.2">
      <c r="A3323" s="3">
        <v>3322</v>
      </c>
      <c r="B3323" s="4" t="s">
        <v>1411</v>
      </c>
      <c r="C3323" s="3" t="s">
        <v>7199</v>
      </c>
      <c r="D3323" s="3">
        <v>10.57</v>
      </c>
      <c r="E3323" s="3">
        <v>-5.03</v>
      </c>
      <c r="F3323" s="3">
        <v>-2499.85</v>
      </c>
    </row>
    <row r="3324" spans="1:6" x14ac:dyDescent="0.2">
      <c r="A3324" s="3">
        <v>3323</v>
      </c>
      <c r="B3324" s="4" t="s">
        <v>2988</v>
      </c>
      <c r="C3324" s="3" t="s">
        <v>4275</v>
      </c>
      <c r="D3324" s="3">
        <v>11.76</v>
      </c>
      <c r="E3324" s="3">
        <v>-3.45</v>
      </c>
      <c r="F3324" s="3">
        <v>-2504.56</v>
      </c>
    </row>
    <row r="3325" spans="1:6" x14ac:dyDescent="0.2">
      <c r="A3325" s="3">
        <v>3324</v>
      </c>
      <c r="B3325" s="4" t="s">
        <v>2050</v>
      </c>
      <c r="C3325" s="3" t="s">
        <v>4115</v>
      </c>
      <c r="D3325" s="3">
        <v>12.93</v>
      </c>
      <c r="E3325" s="3">
        <v>-0.69</v>
      </c>
      <c r="F3325" s="3">
        <v>-2504.66</v>
      </c>
    </row>
    <row r="3326" spans="1:6" x14ac:dyDescent="0.2">
      <c r="A3326" s="3">
        <v>3325</v>
      </c>
      <c r="B3326" s="4" t="s">
        <v>2633</v>
      </c>
      <c r="C3326" s="3" t="s">
        <v>6746</v>
      </c>
      <c r="D3326" s="3">
        <v>3.7</v>
      </c>
      <c r="E3326" s="3">
        <v>-2.63</v>
      </c>
      <c r="F3326" s="3">
        <v>-2505.14</v>
      </c>
    </row>
    <row r="3327" spans="1:6" x14ac:dyDescent="0.2">
      <c r="A3327" s="3">
        <v>3326</v>
      </c>
      <c r="B3327" s="4" t="s">
        <v>1617</v>
      </c>
      <c r="C3327" s="3" t="s">
        <v>7109</v>
      </c>
      <c r="D3327" s="3">
        <v>6.75</v>
      </c>
      <c r="E3327" s="3">
        <v>-1.32</v>
      </c>
      <c r="F3327" s="3">
        <v>-2507.9899999999998</v>
      </c>
    </row>
    <row r="3328" spans="1:6" x14ac:dyDescent="0.2">
      <c r="A3328" s="3">
        <v>3327</v>
      </c>
      <c r="B3328" s="4" t="s">
        <v>3776</v>
      </c>
      <c r="C3328" s="3" t="s">
        <v>3777</v>
      </c>
      <c r="D3328" s="3">
        <v>15.26</v>
      </c>
      <c r="E3328" s="3">
        <v>-6.84</v>
      </c>
      <c r="F3328" s="3">
        <v>-2509.29</v>
      </c>
    </row>
    <row r="3329" spans="1:6" x14ac:dyDescent="0.2">
      <c r="A3329" s="3">
        <v>3328</v>
      </c>
      <c r="B3329" s="4" t="s">
        <v>3185</v>
      </c>
      <c r="C3329" s="3" t="s">
        <v>4013</v>
      </c>
      <c r="D3329" s="3">
        <v>17.14</v>
      </c>
      <c r="E3329" s="3">
        <v>-4.88</v>
      </c>
      <c r="F3329" s="3">
        <v>-2509.5100000000002</v>
      </c>
    </row>
    <row r="3330" spans="1:6" x14ac:dyDescent="0.2">
      <c r="A3330" s="3">
        <v>3329</v>
      </c>
      <c r="B3330" s="4" t="s">
        <v>1788</v>
      </c>
      <c r="C3330" s="3" t="s">
        <v>6761</v>
      </c>
      <c r="D3330" s="3">
        <v>2.92</v>
      </c>
      <c r="E3330" s="3">
        <v>-4.58</v>
      </c>
      <c r="F3330" s="3">
        <v>-2527.14</v>
      </c>
    </row>
    <row r="3331" spans="1:6" x14ac:dyDescent="0.2">
      <c r="A3331" s="3">
        <v>3330</v>
      </c>
      <c r="B3331" s="4" t="s">
        <v>239</v>
      </c>
      <c r="C3331" s="3" t="s">
        <v>3587</v>
      </c>
      <c r="D3331" s="3">
        <v>10.75</v>
      </c>
      <c r="E3331" s="3">
        <v>-3.85</v>
      </c>
      <c r="F3331" s="3">
        <v>-2556.75</v>
      </c>
    </row>
    <row r="3332" spans="1:6" x14ac:dyDescent="0.2">
      <c r="A3332" s="3">
        <v>3331</v>
      </c>
      <c r="B3332" s="4" t="s">
        <v>72</v>
      </c>
      <c r="C3332" s="3" t="s">
        <v>6531</v>
      </c>
      <c r="D3332" s="3">
        <v>8.59</v>
      </c>
      <c r="E3332" s="3">
        <v>-6.12</v>
      </c>
      <c r="F3332" s="3">
        <v>-2560.86</v>
      </c>
    </row>
    <row r="3333" spans="1:6" x14ac:dyDescent="0.2">
      <c r="A3333" s="3">
        <v>3332</v>
      </c>
      <c r="B3333" s="4" t="s">
        <v>2312</v>
      </c>
      <c r="C3333" s="3" t="s">
        <v>6723</v>
      </c>
      <c r="D3333" s="3">
        <v>4.4000000000000004</v>
      </c>
      <c r="E3333" s="3">
        <v>-1.79</v>
      </c>
      <c r="F3333" s="3">
        <v>-2573.5100000000002</v>
      </c>
    </row>
    <row r="3334" spans="1:6" x14ac:dyDescent="0.2">
      <c r="A3334" s="3">
        <v>3333</v>
      </c>
      <c r="B3334" s="4" t="s">
        <v>509</v>
      </c>
      <c r="C3334" s="3" t="s">
        <v>5762</v>
      </c>
      <c r="D3334" s="3">
        <v>7.28</v>
      </c>
      <c r="E3334" s="3">
        <v>-5.7</v>
      </c>
      <c r="F3334" s="3">
        <v>-2573.83</v>
      </c>
    </row>
    <row r="3335" spans="1:6" x14ac:dyDescent="0.2">
      <c r="A3335" s="3">
        <v>3334</v>
      </c>
      <c r="B3335" s="4" t="s">
        <v>1361</v>
      </c>
      <c r="C3335" s="3" t="s">
        <v>7302</v>
      </c>
      <c r="D3335" s="3">
        <v>3.92</v>
      </c>
      <c r="E3335" s="3">
        <v>-3.45</v>
      </c>
      <c r="F3335" s="3">
        <v>-2582.9</v>
      </c>
    </row>
    <row r="3336" spans="1:6" x14ac:dyDescent="0.2">
      <c r="A3336" s="3">
        <v>3335</v>
      </c>
      <c r="B3336" s="4" t="s">
        <v>3350</v>
      </c>
      <c r="C3336" s="3" t="s">
        <v>6787</v>
      </c>
      <c r="D3336" s="3">
        <v>9.32</v>
      </c>
      <c r="E3336" s="3">
        <v>-2.41</v>
      </c>
      <c r="F3336" s="3">
        <v>-2585.39</v>
      </c>
    </row>
    <row r="3337" spans="1:6" x14ac:dyDescent="0.2">
      <c r="A3337" s="3">
        <v>3336</v>
      </c>
      <c r="B3337" s="4" t="s">
        <v>738</v>
      </c>
      <c r="C3337" s="3" t="s">
        <v>7259</v>
      </c>
      <c r="D3337" s="3">
        <v>10.67</v>
      </c>
      <c r="E3337" s="3">
        <v>-2.82</v>
      </c>
      <c r="F3337" s="3">
        <v>-2598.46</v>
      </c>
    </row>
    <row r="3338" spans="1:6" x14ac:dyDescent="0.2">
      <c r="A3338" s="3">
        <v>3337</v>
      </c>
      <c r="B3338" s="4" t="s">
        <v>9</v>
      </c>
      <c r="C3338" s="3" t="s">
        <v>3505</v>
      </c>
      <c r="D3338" s="3">
        <v>5.74</v>
      </c>
      <c r="E3338" s="3">
        <v>-3.53</v>
      </c>
      <c r="F3338" s="3">
        <v>-2601</v>
      </c>
    </row>
    <row r="3339" spans="1:6" x14ac:dyDescent="0.2">
      <c r="A3339" s="3">
        <v>3338</v>
      </c>
      <c r="B3339" s="4" t="s">
        <v>1552</v>
      </c>
      <c r="C3339" s="3" t="s">
        <v>6409</v>
      </c>
      <c r="D3339" s="3">
        <v>4.88</v>
      </c>
      <c r="E3339" s="3">
        <v>-5.61</v>
      </c>
      <c r="F3339" s="3">
        <v>-2604.2199999999998</v>
      </c>
    </row>
    <row r="3340" spans="1:6" x14ac:dyDescent="0.2">
      <c r="A3340" s="3">
        <v>3339</v>
      </c>
      <c r="B3340" s="4" t="s">
        <v>2804</v>
      </c>
      <c r="C3340" s="3" t="s">
        <v>7300</v>
      </c>
      <c r="D3340" s="3">
        <v>5.59</v>
      </c>
      <c r="E3340" s="3">
        <v>-3.29</v>
      </c>
      <c r="F3340" s="3">
        <v>-2633.77</v>
      </c>
    </row>
    <row r="3341" spans="1:6" x14ac:dyDescent="0.2">
      <c r="A3341" s="3">
        <v>3340</v>
      </c>
      <c r="B3341" s="4" t="s">
        <v>418</v>
      </c>
      <c r="C3341" s="3" t="s">
        <v>3913</v>
      </c>
      <c r="D3341" s="3">
        <v>7</v>
      </c>
      <c r="E3341" s="3">
        <v>-4.1100000000000003</v>
      </c>
      <c r="F3341" s="3">
        <v>-2658.16</v>
      </c>
    </row>
    <row r="3342" spans="1:6" x14ac:dyDescent="0.2">
      <c r="A3342" s="3">
        <v>3341</v>
      </c>
      <c r="B3342" s="4" t="s">
        <v>1889</v>
      </c>
      <c r="C3342" s="3" t="s">
        <v>3867</v>
      </c>
      <c r="D3342" s="3">
        <v>9.06</v>
      </c>
      <c r="E3342" s="3">
        <v>-5.62</v>
      </c>
      <c r="F3342" s="3">
        <v>-2662.83</v>
      </c>
    </row>
    <row r="3343" spans="1:6" x14ac:dyDescent="0.2">
      <c r="A3343" s="3">
        <v>3342</v>
      </c>
      <c r="B3343" s="4" t="s">
        <v>3211</v>
      </c>
      <c r="C3343" s="3" t="s">
        <v>5409</v>
      </c>
      <c r="D3343" s="3">
        <v>32.08</v>
      </c>
      <c r="E3343" s="3">
        <v>-4.72</v>
      </c>
      <c r="F3343" s="3">
        <v>-2663.94</v>
      </c>
    </row>
    <row r="3344" spans="1:6" x14ac:dyDescent="0.2">
      <c r="A3344" s="3">
        <v>3343</v>
      </c>
      <c r="B3344" s="4" t="s">
        <v>1543</v>
      </c>
      <c r="C3344" s="3" t="s">
        <v>4102</v>
      </c>
      <c r="D3344" s="3">
        <v>14.97</v>
      </c>
      <c r="E3344" s="3">
        <v>-3.23</v>
      </c>
      <c r="F3344" s="3">
        <v>-2676.37</v>
      </c>
    </row>
    <row r="3345" spans="1:6" x14ac:dyDescent="0.2">
      <c r="A3345" s="3">
        <v>3344</v>
      </c>
      <c r="B3345" s="4" t="s">
        <v>100</v>
      </c>
      <c r="C3345" s="3" t="s">
        <v>3791</v>
      </c>
      <c r="D3345" s="3">
        <v>61.28</v>
      </c>
      <c r="E3345" s="3">
        <v>-0.03</v>
      </c>
      <c r="F3345" s="3">
        <v>-2676.7</v>
      </c>
    </row>
    <row r="3346" spans="1:6" x14ac:dyDescent="0.2">
      <c r="A3346" s="3">
        <v>3345</v>
      </c>
      <c r="B3346" s="4" t="s">
        <v>7212</v>
      </c>
      <c r="C3346" s="3" t="s">
        <v>7213</v>
      </c>
      <c r="D3346" s="3">
        <v>115.86</v>
      </c>
      <c r="E3346" s="3">
        <v>-6.51</v>
      </c>
      <c r="F3346" s="3">
        <v>-2677.29</v>
      </c>
    </row>
    <row r="3347" spans="1:6" x14ac:dyDescent="0.2">
      <c r="A3347" s="3">
        <v>3346</v>
      </c>
      <c r="B3347" s="4" t="s">
        <v>2746</v>
      </c>
      <c r="C3347" s="3" t="s">
        <v>3828</v>
      </c>
      <c r="D3347" s="3">
        <v>8.93</v>
      </c>
      <c r="E3347" s="3">
        <v>-1.22</v>
      </c>
      <c r="F3347" s="3">
        <v>-2684.16</v>
      </c>
    </row>
    <row r="3348" spans="1:6" x14ac:dyDescent="0.2">
      <c r="A3348" s="3">
        <v>3347</v>
      </c>
      <c r="B3348" s="4" t="s">
        <v>1904</v>
      </c>
      <c r="C3348" s="3" t="s">
        <v>3914</v>
      </c>
      <c r="D3348" s="3">
        <v>7.22</v>
      </c>
      <c r="E3348" s="3">
        <v>0</v>
      </c>
      <c r="F3348" s="3">
        <v>-2686.27</v>
      </c>
    </row>
    <row r="3349" spans="1:6" x14ac:dyDescent="0.2">
      <c r="A3349" s="3">
        <v>3348</v>
      </c>
      <c r="B3349" s="4" t="s">
        <v>1951</v>
      </c>
      <c r="C3349" s="3" t="s">
        <v>6041</v>
      </c>
      <c r="D3349" s="3">
        <v>6.13</v>
      </c>
      <c r="E3349" s="3">
        <v>-7.26</v>
      </c>
      <c r="F3349" s="3">
        <v>-2697.29</v>
      </c>
    </row>
    <row r="3350" spans="1:6" x14ac:dyDescent="0.2">
      <c r="A3350" s="3">
        <v>3349</v>
      </c>
      <c r="B3350" s="4" t="s">
        <v>818</v>
      </c>
      <c r="C3350" s="3" t="s">
        <v>6438</v>
      </c>
      <c r="D3350" s="3">
        <v>6.2</v>
      </c>
      <c r="E3350" s="3">
        <v>-2.0499999999999998</v>
      </c>
      <c r="F3350" s="3">
        <v>-2706.02</v>
      </c>
    </row>
    <row r="3351" spans="1:6" x14ac:dyDescent="0.2">
      <c r="A3351" s="3">
        <v>3350</v>
      </c>
      <c r="B3351" s="4" t="s">
        <v>2829</v>
      </c>
      <c r="C3351" s="3" t="s">
        <v>6956</v>
      </c>
      <c r="D3351" s="3">
        <v>7.31</v>
      </c>
      <c r="E3351" s="3">
        <v>-4.1900000000000004</v>
      </c>
      <c r="F3351" s="3">
        <v>-2716.05</v>
      </c>
    </row>
    <row r="3352" spans="1:6" x14ac:dyDescent="0.2">
      <c r="A3352" s="3">
        <v>3351</v>
      </c>
      <c r="B3352" s="4" t="s">
        <v>6488</v>
      </c>
      <c r="C3352" s="3" t="s">
        <v>6489</v>
      </c>
      <c r="D3352" s="3">
        <v>40.21</v>
      </c>
      <c r="E3352" s="3">
        <v>-7.8</v>
      </c>
      <c r="F3352" s="3">
        <v>-2716.06</v>
      </c>
    </row>
    <row r="3353" spans="1:6" x14ac:dyDescent="0.2">
      <c r="A3353" s="3">
        <v>3352</v>
      </c>
      <c r="B3353" s="4" t="s">
        <v>288</v>
      </c>
      <c r="C3353" s="3" t="s">
        <v>5932</v>
      </c>
      <c r="D3353" s="3">
        <v>3.63</v>
      </c>
      <c r="E3353" s="3">
        <v>-5.22</v>
      </c>
      <c r="F3353" s="3">
        <v>-2719.07</v>
      </c>
    </row>
    <row r="3354" spans="1:6" x14ac:dyDescent="0.2">
      <c r="A3354" s="3">
        <v>3353</v>
      </c>
      <c r="B3354" s="4" t="s">
        <v>1520</v>
      </c>
      <c r="C3354" s="3" t="s">
        <v>7741</v>
      </c>
      <c r="D3354" s="3">
        <v>5.73</v>
      </c>
      <c r="E3354" s="3">
        <v>-0.35</v>
      </c>
      <c r="F3354" s="3">
        <v>-2736.99</v>
      </c>
    </row>
    <row r="3355" spans="1:6" x14ac:dyDescent="0.2">
      <c r="A3355" s="3">
        <v>3354</v>
      </c>
      <c r="B3355" s="4" t="s">
        <v>2896</v>
      </c>
      <c r="C3355" s="3" t="s">
        <v>7193</v>
      </c>
      <c r="D3355" s="3">
        <v>4.5199999999999996</v>
      </c>
      <c r="E3355" s="3">
        <v>-2.8</v>
      </c>
      <c r="F3355" s="3">
        <v>-2749.6</v>
      </c>
    </row>
    <row r="3356" spans="1:6" x14ac:dyDescent="0.2">
      <c r="A3356" s="3">
        <v>3355</v>
      </c>
      <c r="B3356" s="4" t="s">
        <v>318</v>
      </c>
      <c r="C3356" s="3" t="s">
        <v>6912</v>
      </c>
      <c r="D3356" s="3">
        <v>20.91</v>
      </c>
      <c r="E3356" s="3">
        <v>-3.42</v>
      </c>
      <c r="F3356" s="3">
        <v>-2782.06</v>
      </c>
    </row>
    <row r="3357" spans="1:6" x14ac:dyDescent="0.2">
      <c r="A3357" s="3">
        <v>3356</v>
      </c>
      <c r="B3357" s="4" t="s">
        <v>2802</v>
      </c>
      <c r="C3357" s="3" t="s">
        <v>7118</v>
      </c>
      <c r="D3357" s="3">
        <v>9.61</v>
      </c>
      <c r="E3357" s="3">
        <v>-3.9</v>
      </c>
      <c r="F3357" s="3">
        <v>-2797.71</v>
      </c>
    </row>
    <row r="3358" spans="1:6" x14ac:dyDescent="0.2">
      <c r="A3358" s="3">
        <v>3357</v>
      </c>
      <c r="B3358" s="4" t="s">
        <v>1001</v>
      </c>
      <c r="C3358" s="3" t="s">
        <v>7739</v>
      </c>
      <c r="D3358" s="3">
        <v>9.1</v>
      </c>
      <c r="E3358" s="3">
        <v>-3.5</v>
      </c>
      <c r="F3358" s="3">
        <v>-2804.82</v>
      </c>
    </row>
    <row r="3359" spans="1:6" x14ac:dyDescent="0.2">
      <c r="A3359" s="3">
        <v>3358</v>
      </c>
      <c r="B3359" s="4" t="s">
        <v>3206</v>
      </c>
      <c r="C3359" s="3" t="s">
        <v>7194</v>
      </c>
      <c r="D3359" s="3">
        <v>23.24</v>
      </c>
      <c r="E3359" s="3">
        <v>-2.72</v>
      </c>
      <c r="F3359" s="3">
        <v>-2816.98</v>
      </c>
    </row>
    <row r="3360" spans="1:6" x14ac:dyDescent="0.2">
      <c r="A3360" s="3">
        <v>3359</v>
      </c>
      <c r="B3360" s="4" t="s">
        <v>2265</v>
      </c>
      <c r="C3360" s="3" t="s">
        <v>7029</v>
      </c>
      <c r="D3360" s="3">
        <v>3.44</v>
      </c>
      <c r="E3360" s="3">
        <v>-5.49</v>
      </c>
      <c r="F3360" s="3">
        <v>-2826</v>
      </c>
    </row>
    <row r="3361" spans="1:6" x14ac:dyDescent="0.2">
      <c r="A3361" s="3">
        <v>3360</v>
      </c>
      <c r="B3361" s="4" t="s">
        <v>1131</v>
      </c>
      <c r="C3361" s="3" t="s">
        <v>7008</v>
      </c>
      <c r="D3361" s="3">
        <v>9.11</v>
      </c>
      <c r="E3361" s="3">
        <v>-1.83</v>
      </c>
      <c r="F3361" s="3">
        <v>-2845.53</v>
      </c>
    </row>
    <row r="3362" spans="1:6" x14ac:dyDescent="0.2">
      <c r="A3362" s="3">
        <v>3361</v>
      </c>
      <c r="B3362" s="4" t="s">
        <v>1015</v>
      </c>
      <c r="C3362" s="3" t="s">
        <v>3843</v>
      </c>
      <c r="D3362" s="3">
        <v>6.89</v>
      </c>
      <c r="E3362" s="3">
        <v>-3.23</v>
      </c>
      <c r="F3362" s="3">
        <v>-2848.29</v>
      </c>
    </row>
    <row r="3363" spans="1:6" x14ac:dyDescent="0.2">
      <c r="A3363" s="3">
        <v>3362</v>
      </c>
      <c r="B3363" s="4" t="s">
        <v>1879</v>
      </c>
      <c r="C3363" s="3" t="s">
        <v>6696</v>
      </c>
      <c r="D3363" s="3">
        <v>8.23</v>
      </c>
      <c r="E3363" s="3">
        <v>-5.73</v>
      </c>
      <c r="F3363" s="3">
        <v>-2865.69</v>
      </c>
    </row>
    <row r="3364" spans="1:6" x14ac:dyDescent="0.2">
      <c r="A3364" s="3">
        <v>3363</v>
      </c>
      <c r="B3364" s="4" t="s">
        <v>1948</v>
      </c>
      <c r="C3364" s="3" t="s">
        <v>7736</v>
      </c>
      <c r="D3364" s="3">
        <v>12.7</v>
      </c>
      <c r="E3364" s="3">
        <v>-3.42</v>
      </c>
      <c r="F3364" s="3">
        <v>-2868.05</v>
      </c>
    </row>
    <row r="3365" spans="1:6" x14ac:dyDescent="0.2">
      <c r="A3365" s="3">
        <v>3364</v>
      </c>
      <c r="B3365" s="4" t="s">
        <v>2015</v>
      </c>
      <c r="C3365" s="3" t="s">
        <v>7123</v>
      </c>
      <c r="D3365" s="3">
        <v>9.01</v>
      </c>
      <c r="E3365" s="3">
        <v>-3.12</v>
      </c>
      <c r="F3365" s="3">
        <v>-2872.44</v>
      </c>
    </row>
    <row r="3366" spans="1:6" x14ac:dyDescent="0.2">
      <c r="A3366" s="3">
        <v>3365</v>
      </c>
      <c r="B3366" s="4" t="s">
        <v>2589</v>
      </c>
      <c r="C3366" s="3" t="s">
        <v>7146</v>
      </c>
      <c r="D3366" s="3">
        <v>2.5299999999999998</v>
      </c>
      <c r="E3366" s="3">
        <v>-4.17</v>
      </c>
      <c r="F3366" s="3">
        <v>-2885.44</v>
      </c>
    </row>
    <row r="3367" spans="1:6" x14ac:dyDescent="0.2">
      <c r="A3367" s="3">
        <v>3366</v>
      </c>
      <c r="B3367" s="4" t="s">
        <v>1371</v>
      </c>
      <c r="C3367" s="3" t="s">
        <v>5332</v>
      </c>
      <c r="D3367" s="3">
        <v>3.3</v>
      </c>
      <c r="E3367" s="3">
        <v>-5.71</v>
      </c>
      <c r="F3367" s="3">
        <v>-2895.03</v>
      </c>
    </row>
    <row r="3368" spans="1:6" x14ac:dyDescent="0.2">
      <c r="A3368" s="3">
        <v>3367</v>
      </c>
      <c r="B3368" s="4" t="s">
        <v>796</v>
      </c>
      <c r="C3368" s="3" t="s">
        <v>3478</v>
      </c>
      <c r="D3368" s="3">
        <v>33.130000000000003</v>
      </c>
      <c r="E3368" s="3">
        <v>-3.52</v>
      </c>
      <c r="F3368" s="3">
        <v>-2898.84</v>
      </c>
    </row>
    <row r="3369" spans="1:6" x14ac:dyDescent="0.2">
      <c r="A3369" s="3">
        <v>3368</v>
      </c>
      <c r="B3369" s="4" t="s">
        <v>7233</v>
      </c>
      <c r="C3369" s="3" t="s">
        <v>7234</v>
      </c>
      <c r="D3369" s="3">
        <v>11.82</v>
      </c>
      <c r="E3369" s="3">
        <v>-2.56</v>
      </c>
      <c r="F3369" s="3">
        <v>-2904.18</v>
      </c>
    </row>
    <row r="3370" spans="1:6" x14ac:dyDescent="0.2">
      <c r="A3370" s="3">
        <v>3369</v>
      </c>
      <c r="B3370" s="4" t="s">
        <v>2444</v>
      </c>
      <c r="C3370" s="3" t="s">
        <v>4615</v>
      </c>
      <c r="D3370" s="3">
        <v>1.75</v>
      </c>
      <c r="E3370" s="3">
        <v>2.34</v>
      </c>
      <c r="F3370" s="3">
        <v>-2923.91</v>
      </c>
    </row>
    <row r="3371" spans="1:6" x14ac:dyDescent="0.2">
      <c r="A3371" s="3">
        <v>3370</v>
      </c>
      <c r="B3371" s="4" t="s">
        <v>655</v>
      </c>
      <c r="C3371" s="3" t="s">
        <v>6339</v>
      </c>
      <c r="D3371" s="3">
        <v>105</v>
      </c>
      <c r="E3371" s="3">
        <v>-1.38</v>
      </c>
      <c r="F3371" s="3">
        <v>-2939.79</v>
      </c>
    </row>
    <row r="3372" spans="1:6" x14ac:dyDescent="0.2">
      <c r="A3372" s="3">
        <v>3371</v>
      </c>
      <c r="B3372" s="4" t="s">
        <v>380</v>
      </c>
      <c r="C3372" s="3" t="s">
        <v>7108</v>
      </c>
      <c r="D3372" s="3">
        <v>7.34</v>
      </c>
      <c r="E3372" s="3">
        <v>-3.55</v>
      </c>
      <c r="F3372" s="3">
        <v>-2944.92</v>
      </c>
    </row>
    <row r="3373" spans="1:6" x14ac:dyDescent="0.2">
      <c r="A3373" s="3">
        <v>3372</v>
      </c>
      <c r="B3373" s="4" t="s">
        <v>2305</v>
      </c>
      <c r="C3373" s="3" t="s">
        <v>7078</v>
      </c>
      <c r="D3373" s="3">
        <v>8.25</v>
      </c>
      <c r="E3373" s="3">
        <v>-6.88</v>
      </c>
      <c r="F3373" s="3">
        <v>-2964.61</v>
      </c>
    </row>
    <row r="3374" spans="1:6" x14ac:dyDescent="0.2">
      <c r="A3374" s="3">
        <v>3373</v>
      </c>
      <c r="B3374" s="4" t="s">
        <v>3876</v>
      </c>
      <c r="C3374" s="3" t="s">
        <v>3877</v>
      </c>
      <c r="D3374" s="3">
        <v>17.5</v>
      </c>
      <c r="E3374" s="3">
        <v>-0.96</v>
      </c>
      <c r="F3374" s="3">
        <v>-2972.82</v>
      </c>
    </row>
    <row r="3375" spans="1:6" x14ac:dyDescent="0.2">
      <c r="A3375" s="3">
        <v>3374</v>
      </c>
      <c r="B3375" s="4" t="s">
        <v>831</v>
      </c>
      <c r="C3375" s="3" t="s">
        <v>6301</v>
      </c>
      <c r="D3375" s="3">
        <v>9.8699999999999992</v>
      </c>
      <c r="E3375" s="3">
        <v>-2.4700000000000002</v>
      </c>
      <c r="F3375" s="3">
        <v>-2973.72</v>
      </c>
    </row>
    <row r="3376" spans="1:6" x14ac:dyDescent="0.2">
      <c r="A3376" s="3">
        <v>3375</v>
      </c>
      <c r="B3376" s="4" t="s">
        <v>3329</v>
      </c>
      <c r="C3376" s="3" t="s">
        <v>6577</v>
      </c>
      <c r="D3376" s="3">
        <v>8.39</v>
      </c>
      <c r="E3376" s="3">
        <v>-8.51</v>
      </c>
      <c r="F3376" s="3">
        <v>-2978.05</v>
      </c>
    </row>
    <row r="3377" spans="1:6" x14ac:dyDescent="0.2">
      <c r="A3377" s="3">
        <v>3376</v>
      </c>
      <c r="B3377" s="4" t="s">
        <v>2810</v>
      </c>
      <c r="C3377" s="3" t="s">
        <v>6753</v>
      </c>
      <c r="D3377" s="3">
        <v>3.6</v>
      </c>
      <c r="E3377" s="3">
        <v>-5.26</v>
      </c>
      <c r="F3377" s="3">
        <v>-2978.63</v>
      </c>
    </row>
    <row r="3378" spans="1:6" x14ac:dyDescent="0.2">
      <c r="A3378" s="3">
        <v>3377</v>
      </c>
      <c r="B3378" s="4" t="s">
        <v>1276</v>
      </c>
      <c r="C3378" s="3" t="s">
        <v>4274</v>
      </c>
      <c r="D3378" s="3">
        <v>4.05</v>
      </c>
      <c r="E3378" s="3">
        <v>-6.25</v>
      </c>
      <c r="F3378" s="3">
        <v>-2987.71</v>
      </c>
    </row>
    <row r="3379" spans="1:6" x14ac:dyDescent="0.2">
      <c r="A3379" s="3">
        <v>3378</v>
      </c>
      <c r="B3379" s="4" t="s">
        <v>4519</v>
      </c>
      <c r="C3379" s="3" t="s">
        <v>4520</v>
      </c>
      <c r="D3379" s="3">
        <v>38.69</v>
      </c>
      <c r="E3379" s="3">
        <v>-8.34</v>
      </c>
      <c r="F3379" s="3">
        <v>-2990.36</v>
      </c>
    </row>
    <row r="3380" spans="1:6" x14ac:dyDescent="0.2">
      <c r="A3380" s="3">
        <v>3379</v>
      </c>
      <c r="B3380" s="4" t="s">
        <v>922</v>
      </c>
      <c r="C3380" s="3" t="s">
        <v>3837</v>
      </c>
      <c r="D3380" s="3">
        <v>1.89</v>
      </c>
      <c r="E3380" s="3">
        <v>-3.08</v>
      </c>
      <c r="F3380" s="3">
        <v>-3000.27</v>
      </c>
    </row>
    <row r="3381" spans="1:6" x14ac:dyDescent="0.2">
      <c r="A3381" s="3">
        <v>3380</v>
      </c>
      <c r="B3381" s="4" t="s">
        <v>1126</v>
      </c>
      <c r="C3381" s="3" t="s">
        <v>3897</v>
      </c>
      <c r="D3381" s="3">
        <v>6.39</v>
      </c>
      <c r="E3381" s="3">
        <v>-2.59</v>
      </c>
      <c r="F3381" s="3">
        <v>-3001.96</v>
      </c>
    </row>
    <row r="3382" spans="1:6" x14ac:dyDescent="0.2">
      <c r="A3382" s="3">
        <v>3381</v>
      </c>
      <c r="B3382" s="4" t="s">
        <v>2180</v>
      </c>
      <c r="C3382" s="3" t="s">
        <v>4003</v>
      </c>
      <c r="D3382" s="3">
        <v>17.149999999999999</v>
      </c>
      <c r="E3382" s="3">
        <v>-3.33</v>
      </c>
      <c r="F3382" s="3">
        <v>-3006.84</v>
      </c>
    </row>
    <row r="3383" spans="1:6" x14ac:dyDescent="0.2">
      <c r="A3383" s="3">
        <v>3382</v>
      </c>
      <c r="B3383" s="4" t="s">
        <v>236</v>
      </c>
      <c r="C3383" s="3" t="s">
        <v>7051</v>
      </c>
      <c r="D3383" s="3">
        <v>18.41</v>
      </c>
      <c r="E3383" s="3">
        <v>-6.07</v>
      </c>
      <c r="F3383" s="3">
        <v>-3024.55</v>
      </c>
    </row>
    <row r="3384" spans="1:6" x14ac:dyDescent="0.2">
      <c r="A3384" s="3">
        <v>3383</v>
      </c>
      <c r="B3384" s="4" t="s">
        <v>2380</v>
      </c>
      <c r="C3384" s="3" t="s">
        <v>3500</v>
      </c>
      <c r="D3384" s="3">
        <v>11.8</v>
      </c>
      <c r="E3384" s="3">
        <v>-1.75</v>
      </c>
      <c r="F3384" s="3">
        <v>-3050.82</v>
      </c>
    </row>
    <row r="3385" spans="1:6" x14ac:dyDescent="0.2">
      <c r="A3385" s="3">
        <v>3384</v>
      </c>
      <c r="B3385" s="4" t="s">
        <v>3172</v>
      </c>
      <c r="C3385" s="3" t="s">
        <v>7309</v>
      </c>
      <c r="D3385" s="3">
        <v>16.34</v>
      </c>
      <c r="E3385" s="3">
        <v>-2.4500000000000002</v>
      </c>
      <c r="F3385" s="3">
        <v>-3059.88</v>
      </c>
    </row>
    <row r="3386" spans="1:6" x14ac:dyDescent="0.2">
      <c r="A3386" s="3">
        <v>3385</v>
      </c>
      <c r="B3386" s="4" t="s">
        <v>3362</v>
      </c>
      <c r="C3386" s="3" t="s">
        <v>3894</v>
      </c>
      <c r="D3386" s="3">
        <v>7.67</v>
      </c>
      <c r="E3386" s="3">
        <v>-6.12</v>
      </c>
      <c r="F3386" s="3">
        <v>-3072.15</v>
      </c>
    </row>
    <row r="3387" spans="1:6" x14ac:dyDescent="0.2">
      <c r="A3387" s="3">
        <v>3386</v>
      </c>
      <c r="B3387" s="4" t="s">
        <v>2702</v>
      </c>
      <c r="C3387" s="3" t="s">
        <v>3581</v>
      </c>
      <c r="D3387" s="3">
        <v>12.03</v>
      </c>
      <c r="E3387" s="3">
        <v>-3.61</v>
      </c>
      <c r="F3387" s="3">
        <v>-3089.31</v>
      </c>
    </row>
    <row r="3388" spans="1:6" x14ac:dyDescent="0.2">
      <c r="A3388" s="3">
        <v>3387</v>
      </c>
      <c r="B3388" s="4" t="s">
        <v>2016</v>
      </c>
      <c r="C3388" s="3" t="s">
        <v>6546</v>
      </c>
      <c r="D3388" s="3">
        <v>9.8800000000000008</v>
      </c>
      <c r="E3388" s="3">
        <v>-5.73</v>
      </c>
      <c r="F3388" s="3">
        <v>-3105.47</v>
      </c>
    </row>
    <row r="3389" spans="1:6" x14ac:dyDescent="0.2">
      <c r="A3389" s="3">
        <v>3388</v>
      </c>
      <c r="B3389" s="4" t="s">
        <v>2273</v>
      </c>
      <c r="C3389" s="3" t="s">
        <v>6863</v>
      </c>
      <c r="D3389" s="3">
        <v>4.34</v>
      </c>
      <c r="E3389" s="3">
        <v>-2.4700000000000002</v>
      </c>
      <c r="F3389" s="3">
        <v>-3107.05</v>
      </c>
    </row>
    <row r="3390" spans="1:6" x14ac:dyDescent="0.2">
      <c r="A3390" s="3">
        <v>3389</v>
      </c>
      <c r="B3390" s="4" t="s">
        <v>2327</v>
      </c>
      <c r="C3390" s="3" t="s">
        <v>3480</v>
      </c>
      <c r="D3390" s="3">
        <v>13.51</v>
      </c>
      <c r="E3390" s="3">
        <v>-4.12</v>
      </c>
      <c r="F3390" s="3">
        <v>-3130.23</v>
      </c>
    </row>
    <row r="3391" spans="1:6" x14ac:dyDescent="0.2">
      <c r="A3391" s="3">
        <v>3390</v>
      </c>
      <c r="B3391" s="4" t="s">
        <v>387</v>
      </c>
      <c r="C3391" s="3" t="s">
        <v>7166</v>
      </c>
      <c r="D3391" s="3">
        <v>9.02</v>
      </c>
      <c r="E3391" s="3">
        <v>-2.8</v>
      </c>
      <c r="F3391" s="3">
        <v>-3130.24</v>
      </c>
    </row>
    <row r="3392" spans="1:6" x14ac:dyDescent="0.2">
      <c r="A3392" s="3">
        <v>3391</v>
      </c>
      <c r="B3392" s="4" t="s">
        <v>1785</v>
      </c>
      <c r="C3392" s="3" t="s">
        <v>7231</v>
      </c>
      <c r="D3392" s="3">
        <v>22.68</v>
      </c>
      <c r="E3392" s="3">
        <v>-2.2400000000000002</v>
      </c>
      <c r="F3392" s="3">
        <v>-3181.25</v>
      </c>
    </row>
    <row r="3393" spans="1:6" x14ac:dyDescent="0.2">
      <c r="A3393" s="3">
        <v>3392</v>
      </c>
      <c r="B3393" s="4" t="s">
        <v>3331</v>
      </c>
      <c r="C3393" s="3" t="s">
        <v>4160</v>
      </c>
      <c r="D3393" s="3">
        <v>7.3</v>
      </c>
      <c r="E3393" s="3">
        <v>-3.95</v>
      </c>
      <c r="F3393" s="3">
        <v>-3200.66</v>
      </c>
    </row>
    <row r="3394" spans="1:6" x14ac:dyDescent="0.2">
      <c r="A3394" s="3">
        <v>3393</v>
      </c>
      <c r="B3394" s="4" t="s">
        <v>2257</v>
      </c>
      <c r="C3394" s="3" t="s">
        <v>3802</v>
      </c>
      <c r="D3394" s="3">
        <v>6.28</v>
      </c>
      <c r="E3394" s="3">
        <v>-10.029999999999999</v>
      </c>
      <c r="F3394" s="3">
        <v>-3215.9</v>
      </c>
    </row>
    <row r="3395" spans="1:6" x14ac:dyDescent="0.2">
      <c r="A3395" s="3">
        <v>3394</v>
      </c>
      <c r="B3395" s="4" t="s">
        <v>7061</v>
      </c>
      <c r="C3395" s="3" t="s">
        <v>7062</v>
      </c>
      <c r="D3395" s="3">
        <v>15.44</v>
      </c>
      <c r="E3395" s="3">
        <v>-4.9800000000000004</v>
      </c>
      <c r="F3395" s="3">
        <v>-3228.96</v>
      </c>
    </row>
    <row r="3396" spans="1:6" x14ac:dyDescent="0.2">
      <c r="A3396" s="3">
        <v>3395</v>
      </c>
      <c r="B3396" s="4" t="s">
        <v>2968</v>
      </c>
      <c r="C3396" s="3" t="s">
        <v>3885</v>
      </c>
      <c r="D3396" s="3">
        <v>49.35</v>
      </c>
      <c r="E3396" s="3">
        <v>-1.73</v>
      </c>
      <c r="F3396" s="3">
        <v>-3249.46</v>
      </c>
    </row>
    <row r="3397" spans="1:6" x14ac:dyDescent="0.2">
      <c r="A3397" s="3">
        <v>3396</v>
      </c>
      <c r="B3397" s="4" t="s">
        <v>2999</v>
      </c>
      <c r="C3397" s="3" t="s">
        <v>7243</v>
      </c>
      <c r="D3397" s="3">
        <v>8.18</v>
      </c>
      <c r="E3397" s="3">
        <v>-3.65</v>
      </c>
      <c r="F3397" s="3">
        <v>-3250.22</v>
      </c>
    </row>
    <row r="3398" spans="1:6" x14ac:dyDescent="0.2">
      <c r="A3398" s="3">
        <v>3397</v>
      </c>
      <c r="B3398" s="4" t="s">
        <v>159</v>
      </c>
      <c r="C3398" s="3" t="s">
        <v>7180</v>
      </c>
      <c r="D3398" s="3">
        <v>5.2</v>
      </c>
      <c r="E3398" s="3">
        <v>-3.7</v>
      </c>
      <c r="F3398" s="3">
        <v>-3256.56</v>
      </c>
    </row>
    <row r="3399" spans="1:6" x14ac:dyDescent="0.2">
      <c r="A3399" s="3">
        <v>3398</v>
      </c>
      <c r="B3399" s="4" t="s">
        <v>396</v>
      </c>
      <c r="C3399" s="3" t="s">
        <v>4248</v>
      </c>
      <c r="D3399" s="3">
        <v>9.27</v>
      </c>
      <c r="E3399" s="3">
        <v>-5.0199999999999996</v>
      </c>
      <c r="F3399" s="3">
        <v>-3261.54</v>
      </c>
    </row>
    <row r="3400" spans="1:6" x14ac:dyDescent="0.2">
      <c r="A3400" s="3">
        <v>3399</v>
      </c>
      <c r="B3400" s="4" t="s">
        <v>4193</v>
      </c>
      <c r="C3400" s="3" t="s">
        <v>4194</v>
      </c>
      <c r="D3400" s="3">
        <v>24.92</v>
      </c>
      <c r="E3400" s="3">
        <v>-9.3800000000000008</v>
      </c>
      <c r="F3400" s="3">
        <v>-3285.53</v>
      </c>
    </row>
    <row r="3401" spans="1:6" x14ac:dyDescent="0.2">
      <c r="A3401" s="3">
        <v>3400</v>
      </c>
      <c r="B3401" s="4" t="s">
        <v>573</v>
      </c>
      <c r="C3401" s="3" t="s">
        <v>7097</v>
      </c>
      <c r="D3401" s="3">
        <v>26.58</v>
      </c>
      <c r="E3401" s="3">
        <v>-2.67</v>
      </c>
      <c r="F3401" s="3">
        <v>-3295.44</v>
      </c>
    </row>
    <row r="3402" spans="1:6" x14ac:dyDescent="0.2">
      <c r="A3402" s="3">
        <v>3401</v>
      </c>
      <c r="B3402" s="4" t="s">
        <v>1063</v>
      </c>
      <c r="C3402" s="3" t="s">
        <v>7610</v>
      </c>
      <c r="D3402" s="3">
        <v>5.1100000000000003</v>
      </c>
      <c r="E3402" s="3">
        <v>-5.0199999999999996</v>
      </c>
      <c r="F3402" s="3">
        <v>-3299.13</v>
      </c>
    </row>
    <row r="3403" spans="1:6" x14ac:dyDescent="0.2">
      <c r="A3403" s="3">
        <v>3402</v>
      </c>
      <c r="B3403" s="4" t="s">
        <v>1021</v>
      </c>
      <c r="C3403" s="3" t="s">
        <v>6974</v>
      </c>
      <c r="D3403" s="3">
        <v>7.11</v>
      </c>
      <c r="E3403" s="3">
        <v>-2.0699999999999998</v>
      </c>
      <c r="F3403" s="3">
        <v>-3311.16</v>
      </c>
    </row>
    <row r="3404" spans="1:6" x14ac:dyDescent="0.2">
      <c r="A3404" s="3">
        <v>3403</v>
      </c>
      <c r="B3404" s="4" t="s">
        <v>3379</v>
      </c>
      <c r="C3404" s="3" t="s">
        <v>6942</v>
      </c>
      <c r="D3404" s="3">
        <v>3.84</v>
      </c>
      <c r="E3404" s="3">
        <v>-2.54</v>
      </c>
      <c r="F3404" s="3">
        <v>-3315.07</v>
      </c>
    </row>
    <row r="3405" spans="1:6" x14ac:dyDescent="0.2">
      <c r="A3405" s="3">
        <v>3404</v>
      </c>
      <c r="B3405" s="4" t="s">
        <v>164</v>
      </c>
      <c r="C3405" s="3" t="s">
        <v>6492</v>
      </c>
      <c r="D3405" s="3">
        <v>16.02</v>
      </c>
      <c r="E3405" s="3">
        <v>-10</v>
      </c>
      <c r="F3405" s="3">
        <v>-3321.89</v>
      </c>
    </row>
    <row r="3406" spans="1:6" x14ac:dyDescent="0.2">
      <c r="A3406" s="3">
        <v>3405</v>
      </c>
      <c r="B3406" s="4" t="s">
        <v>1834</v>
      </c>
      <c r="C3406" s="3" t="s">
        <v>7068</v>
      </c>
      <c r="D3406" s="3">
        <v>12.49</v>
      </c>
      <c r="E3406" s="3">
        <v>-0.79</v>
      </c>
      <c r="F3406" s="3">
        <v>-3341.62</v>
      </c>
    </row>
    <row r="3407" spans="1:6" x14ac:dyDescent="0.2">
      <c r="A3407" s="3">
        <v>3406</v>
      </c>
      <c r="B3407" s="4" t="s">
        <v>2879</v>
      </c>
      <c r="C3407" s="3" t="s">
        <v>7063</v>
      </c>
      <c r="D3407" s="3">
        <v>13.5</v>
      </c>
      <c r="E3407" s="3">
        <v>-5.53</v>
      </c>
      <c r="F3407" s="3">
        <v>-3347.37</v>
      </c>
    </row>
    <row r="3408" spans="1:6" x14ac:dyDescent="0.2">
      <c r="A3408" s="3">
        <v>3407</v>
      </c>
      <c r="B3408" s="4" t="s">
        <v>2882</v>
      </c>
      <c r="C3408" s="3" t="s">
        <v>6997</v>
      </c>
      <c r="D3408" s="3">
        <v>9.61</v>
      </c>
      <c r="E3408" s="3">
        <v>-3.13</v>
      </c>
      <c r="F3408" s="3">
        <v>-3347.59</v>
      </c>
    </row>
    <row r="3409" spans="1:6" x14ac:dyDescent="0.2">
      <c r="A3409" s="3">
        <v>3408</v>
      </c>
      <c r="B3409" s="4" t="s">
        <v>832</v>
      </c>
      <c r="C3409" s="3" t="s">
        <v>7037</v>
      </c>
      <c r="D3409" s="3">
        <v>30.04</v>
      </c>
      <c r="E3409" s="3">
        <v>-4.79</v>
      </c>
      <c r="F3409" s="3">
        <v>-3351.54</v>
      </c>
    </row>
    <row r="3410" spans="1:6" x14ac:dyDescent="0.2">
      <c r="A3410" s="3">
        <v>3409</v>
      </c>
      <c r="B3410" s="4" t="s">
        <v>1773</v>
      </c>
      <c r="C3410" s="3" t="s">
        <v>4552</v>
      </c>
      <c r="D3410" s="3">
        <v>4.51</v>
      </c>
      <c r="E3410" s="3">
        <v>-5.05</v>
      </c>
      <c r="F3410" s="3">
        <v>-3363.35</v>
      </c>
    </row>
    <row r="3411" spans="1:6" x14ac:dyDescent="0.2">
      <c r="A3411" s="3">
        <v>3410</v>
      </c>
      <c r="B3411" s="4" t="s">
        <v>2153</v>
      </c>
      <c r="C3411" s="3" t="s">
        <v>4114</v>
      </c>
      <c r="D3411" s="3">
        <v>2.58</v>
      </c>
      <c r="E3411" s="3">
        <v>2.38</v>
      </c>
      <c r="F3411" s="3">
        <v>-3370.41</v>
      </c>
    </row>
    <row r="3412" spans="1:6" x14ac:dyDescent="0.2">
      <c r="A3412" s="3">
        <v>3411</v>
      </c>
      <c r="B3412" s="4" t="s">
        <v>97</v>
      </c>
      <c r="C3412" s="3" t="s">
        <v>7308</v>
      </c>
      <c r="D3412" s="3">
        <v>12.42</v>
      </c>
      <c r="E3412" s="3">
        <v>-5.19</v>
      </c>
      <c r="F3412" s="3">
        <v>-3383.01</v>
      </c>
    </row>
    <row r="3413" spans="1:6" x14ac:dyDescent="0.2">
      <c r="A3413" s="3">
        <v>3412</v>
      </c>
      <c r="B3413" s="4" t="s">
        <v>2942</v>
      </c>
      <c r="C3413" s="3" t="s">
        <v>6985</v>
      </c>
      <c r="D3413" s="3">
        <v>6.63</v>
      </c>
      <c r="E3413" s="3">
        <v>-4.05</v>
      </c>
      <c r="F3413" s="3">
        <v>-3405.01</v>
      </c>
    </row>
    <row r="3414" spans="1:6" x14ac:dyDescent="0.2">
      <c r="A3414" s="3">
        <v>3413</v>
      </c>
      <c r="B3414" s="4" t="s">
        <v>1921</v>
      </c>
      <c r="C3414" s="3" t="s">
        <v>6320</v>
      </c>
      <c r="D3414" s="3">
        <v>3.12</v>
      </c>
      <c r="E3414" s="3">
        <v>-0.64</v>
      </c>
      <c r="F3414" s="3">
        <v>-3449.61</v>
      </c>
    </row>
    <row r="3415" spans="1:6" x14ac:dyDescent="0.2">
      <c r="A3415" s="3">
        <v>3414</v>
      </c>
      <c r="B3415" s="4" t="s">
        <v>147</v>
      </c>
      <c r="C3415" s="3" t="s">
        <v>6870</v>
      </c>
      <c r="D3415" s="3">
        <v>83.12</v>
      </c>
      <c r="E3415" s="3">
        <v>-3.01</v>
      </c>
      <c r="F3415" s="3">
        <v>-3453.77</v>
      </c>
    </row>
    <row r="3416" spans="1:6" x14ac:dyDescent="0.2">
      <c r="A3416" s="3">
        <v>3415</v>
      </c>
      <c r="B3416" s="4" t="s">
        <v>3342</v>
      </c>
      <c r="C3416" s="3" t="s">
        <v>4272</v>
      </c>
      <c r="D3416" s="3">
        <v>23.72</v>
      </c>
      <c r="E3416" s="3">
        <v>-10.02</v>
      </c>
      <c r="F3416" s="3">
        <v>-3497.91</v>
      </c>
    </row>
    <row r="3417" spans="1:6" x14ac:dyDescent="0.2">
      <c r="A3417" s="3">
        <v>3416</v>
      </c>
      <c r="B3417" s="4" t="s">
        <v>1856</v>
      </c>
      <c r="C3417" s="3" t="s">
        <v>7121</v>
      </c>
      <c r="D3417" s="3">
        <v>16.96</v>
      </c>
      <c r="E3417" s="3">
        <v>-1.4</v>
      </c>
      <c r="F3417" s="3">
        <v>-3540.65</v>
      </c>
    </row>
    <row r="3418" spans="1:6" x14ac:dyDescent="0.2">
      <c r="A3418" s="3">
        <v>3417</v>
      </c>
      <c r="B3418" s="4" t="s">
        <v>2142</v>
      </c>
      <c r="C3418" s="3" t="s">
        <v>7079</v>
      </c>
      <c r="D3418" s="3">
        <v>34.85</v>
      </c>
      <c r="E3418" s="3">
        <v>-3.52</v>
      </c>
      <c r="F3418" s="3">
        <v>-3573.82</v>
      </c>
    </row>
    <row r="3419" spans="1:6" x14ac:dyDescent="0.2">
      <c r="A3419" s="3">
        <v>3418</v>
      </c>
      <c r="B3419" s="4" t="s">
        <v>1419</v>
      </c>
      <c r="C3419" s="3" t="s">
        <v>3866</v>
      </c>
      <c r="D3419" s="3">
        <v>18.64</v>
      </c>
      <c r="E3419" s="3">
        <v>-1.79</v>
      </c>
      <c r="F3419" s="3">
        <v>-3593.45</v>
      </c>
    </row>
    <row r="3420" spans="1:6" x14ac:dyDescent="0.2">
      <c r="A3420" s="3">
        <v>3419</v>
      </c>
      <c r="B3420" s="4" t="s">
        <v>2366</v>
      </c>
      <c r="C3420" s="3" t="s">
        <v>6498</v>
      </c>
      <c r="D3420" s="3">
        <v>3.54</v>
      </c>
      <c r="E3420" s="3">
        <v>-7.81</v>
      </c>
      <c r="F3420" s="3">
        <v>-3610.39</v>
      </c>
    </row>
    <row r="3421" spans="1:6" x14ac:dyDescent="0.2">
      <c r="A3421" s="3">
        <v>3420</v>
      </c>
      <c r="B3421" s="4" t="s">
        <v>1905</v>
      </c>
      <c r="C3421" s="3" t="s">
        <v>6855</v>
      </c>
      <c r="D3421" s="3">
        <v>8.1300000000000008</v>
      </c>
      <c r="E3421" s="3">
        <v>-1.93</v>
      </c>
      <c r="F3421" s="3">
        <v>-3635.16</v>
      </c>
    </row>
    <row r="3422" spans="1:6" x14ac:dyDescent="0.2">
      <c r="A3422" s="3">
        <v>3421</v>
      </c>
      <c r="B3422" s="4" t="s">
        <v>3361</v>
      </c>
      <c r="C3422" s="3" t="s">
        <v>3563</v>
      </c>
      <c r="D3422" s="3">
        <v>10.45</v>
      </c>
      <c r="E3422" s="3">
        <v>-5.6</v>
      </c>
      <c r="F3422" s="3">
        <v>-3643.65</v>
      </c>
    </row>
    <row r="3423" spans="1:6" x14ac:dyDescent="0.2">
      <c r="A3423" s="3">
        <v>3422</v>
      </c>
      <c r="B3423" s="4" t="s">
        <v>469</v>
      </c>
      <c r="C3423" s="3" t="s">
        <v>7119</v>
      </c>
      <c r="D3423" s="3">
        <v>11.01</v>
      </c>
      <c r="E3423" s="3">
        <v>-2.74</v>
      </c>
      <c r="F3423" s="3">
        <v>-3661.3</v>
      </c>
    </row>
    <row r="3424" spans="1:6" x14ac:dyDescent="0.2">
      <c r="A3424" s="3">
        <v>3423</v>
      </c>
      <c r="B3424" s="4" t="s">
        <v>373</v>
      </c>
      <c r="C3424" s="3" t="s">
        <v>7292</v>
      </c>
      <c r="D3424" s="3">
        <v>24.21</v>
      </c>
      <c r="E3424" s="3">
        <v>-3.2</v>
      </c>
      <c r="F3424" s="3">
        <v>-3677.77</v>
      </c>
    </row>
    <row r="3425" spans="1:6" x14ac:dyDescent="0.2">
      <c r="A3425" s="3">
        <v>3424</v>
      </c>
      <c r="B3425" s="4" t="s">
        <v>702</v>
      </c>
      <c r="C3425" s="3" t="s">
        <v>3953</v>
      </c>
      <c r="D3425" s="3">
        <v>21.89</v>
      </c>
      <c r="E3425" s="3">
        <v>-3.65</v>
      </c>
      <c r="F3425" s="3">
        <v>-3693.28</v>
      </c>
    </row>
    <row r="3426" spans="1:6" x14ac:dyDescent="0.2">
      <c r="A3426" s="3">
        <v>3425</v>
      </c>
      <c r="B3426" s="4" t="s">
        <v>1894</v>
      </c>
      <c r="C3426" s="3" t="s">
        <v>6993</v>
      </c>
      <c r="D3426" s="3">
        <v>15.9</v>
      </c>
      <c r="E3426" s="3">
        <v>-4.0999999999999996</v>
      </c>
      <c r="F3426" s="3">
        <v>-3717.2</v>
      </c>
    </row>
    <row r="3427" spans="1:6" x14ac:dyDescent="0.2">
      <c r="A3427" s="3">
        <v>3426</v>
      </c>
      <c r="B3427" s="4" t="s">
        <v>1254</v>
      </c>
      <c r="C3427" s="3" t="s">
        <v>7149</v>
      </c>
      <c r="D3427" s="3">
        <v>3.92</v>
      </c>
      <c r="E3427" s="3">
        <v>-2</v>
      </c>
      <c r="F3427" s="3">
        <v>-3725.04</v>
      </c>
    </row>
    <row r="3428" spans="1:6" x14ac:dyDescent="0.2">
      <c r="A3428" s="3">
        <v>3427</v>
      </c>
      <c r="B3428" s="4" t="s">
        <v>2372</v>
      </c>
      <c r="C3428" s="3" t="s">
        <v>6634</v>
      </c>
      <c r="D3428" s="3">
        <v>18.71</v>
      </c>
      <c r="E3428" s="3">
        <v>-6.64</v>
      </c>
      <c r="F3428" s="3">
        <v>-3731.25</v>
      </c>
    </row>
    <row r="3429" spans="1:6" x14ac:dyDescent="0.2">
      <c r="A3429" s="3">
        <v>3428</v>
      </c>
      <c r="B3429" s="4" t="s">
        <v>1707</v>
      </c>
      <c r="C3429" s="3" t="s">
        <v>7211</v>
      </c>
      <c r="D3429" s="3">
        <v>9.73</v>
      </c>
      <c r="E3429" s="3">
        <v>-3.09</v>
      </c>
      <c r="F3429" s="3">
        <v>-3735.52</v>
      </c>
    </row>
    <row r="3430" spans="1:6" x14ac:dyDescent="0.2">
      <c r="A3430" s="3">
        <v>3429</v>
      </c>
      <c r="B3430" s="4" t="s">
        <v>103</v>
      </c>
      <c r="C3430" s="3" t="s">
        <v>4413</v>
      </c>
      <c r="D3430" s="3">
        <v>22.94</v>
      </c>
      <c r="E3430" s="3">
        <v>-5.13</v>
      </c>
      <c r="F3430" s="3">
        <v>-3739.96</v>
      </c>
    </row>
    <row r="3431" spans="1:6" x14ac:dyDescent="0.2">
      <c r="A3431" s="3">
        <v>3430</v>
      </c>
      <c r="B3431" s="4" t="s">
        <v>903</v>
      </c>
      <c r="C3431" s="3" t="s">
        <v>6565</v>
      </c>
      <c r="D3431" s="3">
        <v>10.82</v>
      </c>
      <c r="E3431" s="3">
        <v>-9.3800000000000008</v>
      </c>
      <c r="F3431" s="3">
        <v>-3761.81</v>
      </c>
    </row>
    <row r="3432" spans="1:6" x14ac:dyDescent="0.2">
      <c r="A3432" s="3">
        <v>3431</v>
      </c>
      <c r="B3432" s="4" t="s">
        <v>952</v>
      </c>
      <c r="C3432" s="3" t="s">
        <v>4207</v>
      </c>
      <c r="D3432" s="3">
        <v>17.03</v>
      </c>
      <c r="E3432" s="3">
        <v>-4.59</v>
      </c>
      <c r="F3432" s="3">
        <v>-3806.77</v>
      </c>
    </row>
    <row r="3433" spans="1:6" x14ac:dyDescent="0.2">
      <c r="A3433" s="3">
        <v>3432</v>
      </c>
      <c r="B3433" s="4" t="s">
        <v>3296</v>
      </c>
      <c r="C3433" s="3" t="s">
        <v>4119</v>
      </c>
      <c r="D3433" s="3">
        <v>4.6100000000000003</v>
      </c>
      <c r="E3433" s="3">
        <v>-6.49</v>
      </c>
      <c r="F3433" s="3">
        <v>-3807.01</v>
      </c>
    </row>
    <row r="3434" spans="1:6" x14ac:dyDescent="0.2">
      <c r="A3434" s="3">
        <v>3433</v>
      </c>
      <c r="B3434" s="4" t="s">
        <v>1716</v>
      </c>
      <c r="C3434" s="3" t="s">
        <v>3805</v>
      </c>
      <c r="D3434" s="3">
        <v>5.74</v>
      </c>
      <c r="E3434" s="3">
        <v>0.17</v>
      </c>
      <c r="F3434" s="3">
        <v>-3817.51</v>
      </c>
    </row>
    <row r="3435" spans="1:6" x14ac:dyDescent="0.2">
      <c r="A3435" s="3">
        <v>3434</v>
      </c>
      <c r="B3435" s="4" t="s">
        <v>2415</v>
      </c>
      <c r="C3435" s="3" t="s">
        <v>3880</v>
      </c>
      <c r="D3435" s="3">
        <v>4.18</v>
      </c>
      <c r="E3435" s="3">
        <v>-9.91</v>
      </c>
      <c r="F3435" s="3">
        <v>-3849.41</v>
      </c>
    </row>
    <row r="3436" spans="1:6" x14ac:dyDescent="0.2">
      <c r="A3436" s="3">
        <v>3435</v>
      </c>
      <c r="B3436" s="4" t="s">
        <v>1501</v>
      </c>
      <c r="C3436" s="3" t="s">
        <v>4431</v>
      </c>
      <c r="D3436" s="3">
        <v>18.850000000000001</v>
      </c>
      <c r="E3436" s="3">
        <v>-2.13</v>
      </c>
      <c r="F3436" s="3">
        <v>-3895.2</v>
      </c>
    </row>
    <row r="3437" spans="1:6" x14ac:dyDescent="0.2">
      <c r="A3437" s="3">
        <v>3436</v>
      </c>
      <c r="B3437" s="4" t="s">
        <v>1008</v>
      </c>
      <c r="C3437" s="3" t="s">
        <v>7244</v>
      </c>
      <c r="D3437" s="3">
        <v>18.920000000000002</v>
      </c>
      <c r="E3437" s="3">
        <v>-9.99</v>
      </c>
      <c r="F3437" s="3">
        <v>-3900.84</v>
      </c>
    </row>
    <row r="3438" spans="1:6" x14ac:dyDescent="0.2">
      <c r="A3438" s="3">
        <v>3437</v>
      </c>
      <c r="B3438" s="4" t="s">
        <v>574</v>
      </c>
      <c r="C3438" s="3" t="s">
        <v>7294</v>
      </c>
      <c r="D3438" s="3">
        <v>12.33</v>
      </c>
      <c r="E3438" s="3">
        <v>-3.9</v>
      </c>
      <c r="F3438" s="3">
        <v>-3902.96</v>
      </c>
    </row>
    <row r="3439" spans="1:6" x14ac:dyDescent="0.2">
      <c r="A3439" s="3">
        <v>3438</v>
      </c>
      <c r="B3439" s="4" t="s">
        <v>687</v>
      </c>
      <c r="C3439" s="3" t="s">
        <v>6765</v>
      </c>
      <c r="D3439" s="3">
        <v>12.47</v>
      </c>
      <c r="E3439" s="3">
        <v>-3.93</v>
      </c>
      <c r="F3439" s="3">
        <v>-3919.18</v>
      </c>
    </row>
    <row r="3440" spans="1:6" x14ac:dyDescent="0.2">
      <c r="A3440" s="3">
        <v>3439</v>
      </c>
      <c r="B3440" s="4" t="s">
        <v>1046</v>
      </c>
      <c r="C3440" s="3" t="s">
        <v>6268</v>
      </c>
      <c r="D3440" s="3">
        <v>5.23</v>
      </c>
      <c r="E3440" s="3">
        <v>-8.25</v>
      </c>
      <c r="F3440" s="3">
        <v>-3926.51</v>
      </c>
    </row>
    <row r="3441" spans="1:6" x14ac:dyDescent="0.2">
      <c r="A3441" s="3">
        <v>3440</v>
      </c>
      <c r="B3441" s="4" t="s">
        <v>459</v>
      </c>
      <c r="C3441" s="3" t="s">
        <v>7015</v>
      </c>
      <c r="D3441" s="3">
        <v>28.05</v>
      </c>
      <c r="E3441" s="3">
        <v>-1.72</v>
      </c>
      <c r="F3441" s="3">
        <v>-3927.86</v>
      </c>
    </row>
    <row r="3442" spans="1:6" x14ac:dyDescent="0.2">
      <c r="A3442" s="3">
        <v>3441</v>
      </c>
      <c r="B3442" s="4" t="s">
        <v>3199</v>
      </c>
      <c r="C3442" s="3" t="s">
        <v>4886</v>
      </c>
      <c r="D3442" s="3">
        <v>5.2</v>
      </c>
      <c r="E3442" s="3">
        <v>-5.63</v>
      </c>
      <c r="F3442" s="3">
        <v>-3928.72</v>
      </c>
    </row>
    <row r="3443" spans="1:6" x14ac:dyDescent="0.2">
      <c r="A3443" s="3">
        <v>3442</v>
      </c>
      <c r="B3443" s="4" t="s">
        <v>7172</v>
      </c>
      <c r="C3443" s="3" t="s">
        <v>7173</v>
      </c>
      <c r="D3443" s="3">
        <v>2.61</v>
      </c>
      <c r="E3443" s="3">
        <v>-3.33</v>
      </c>
      <c r="F3443" s="3">
        <v>-3968.3</v>
      </c>
    </row>
    <row r="3444" spans="1:6" x14ac:dyDescent="0.2">
      <c r="A3444" s="3">
        <v>3443</v>
      </c>
      <c r="B3444" s="4" t="s">
        <v>437</v>
      </c>
      <c r="C3444" s="3" t="s">
        <v>6378</v>
      </c>
      <c r="D3444" s="3">
        <v>10.9</v>
      </c>
      <c r="E3444" s="3">
        <v>-5.87</v>
      </c>
      <c r="F3444" s="3">
        <v>-3974.01</v>
      </c>
    </row>
    <row r="3445" spans="1:6" x14ac:dyDescent="0.2">
      <c r="A3445" s="3">
        <v>3444</v>
      </c>
      <c r="B3445" s="4" t="s">
        <v>1684</v>
      </c>
      <c r="C3445" s="3" t="s">
        <v>7000</v>
      </c>
      <c r="D3445" s="3">
        <v>38.67</v>
      </c>
      <c r="E3445" s="3">
        <v>-2.37</v>
      </c>
      <c r="F3445" s="3">
        <v>-3979</v>
      </c>
    </row>
    <row r="3446" spans="1:6" x14ac:dyDescent="0.2">
      <c r="A3446" s="3">
        <v>3445</v>
      </c>
      <c r="B3446" s="4" t="s">
        <v>2083</v>
      </c>
      <c r="C3446" s="3" t="s">
        <v>6459</v>
      </c>
      <c r="D3446" s="3">
        <v>7.47</v>
      </c>
      <c r="E3446" s="3">
        <v>-2.86</v>
      </c>
      <c r="F3446" s="3">
        <v>-3985.53</v>
      </c>
    </row>
    <row r="3447" spans="1:6" x14ac:dyDescent="0.2">
      <c r="A3447" s="3">
        <v>3446</v>
      </c>
      <c r="B3447" s="4" t="s">
        <v>4561</v>
      </c>
      <c r="C3447" s="3" t="s">
        <v>4562</v>
      </c>
      <c r="D3447" s="3">
        <v>17.8</v>
      </c>
      <c r="E3447" s="3">
        <v>-6.32</v>
      </c>
      <c r="F3447" s="3">
        <v>-4009.67</v>
      </c>
    </row>
    <row r="3448" spans="1:6" x14ac:dyDescent="0.2">
      <c r="A3448" s="3">
        <v>3447</v>
      </c>
      <c r="B3448" s="4" t="s">
        <v>286</v>
      </c>
      <c r="C3448" s="3" t="s">
        <v>6794</v>
      </c>
      <c r="D3448" s="3">
        <v>27.75</v>
      </c>
      <c r="E3448" s="3">
        <v>-2.5299999999999998</v>
      </c>
      <c r="F3448" s="3">
        <v>-4012.71</v>
      </c>
    </row>
    <row r="3449" spans="1:6" x14ac:dyDescent="0.2">
      <c r="A3449" s="3">
        <v>3448</v>
      </c>
      <c r="B3449" s="4" t="s">
        <v>3985</v>
      </c>
      <c r="C3449" s="3" t="s">
        <v>3986</v>
      </c>
      <c r="D3449" s="3">
        <v>6.76</v>
      </c>
      <c r="E3449" s="3">
        <v>-5.0599999999999996</v>
      </c>
      <c r="F3449" s="3">
        <v>-4042.17</v>
      </c>
    </row>
    <row r="3450" spans="1:6" x14ac:dyDescent="0.2">
      <c r="A3450" s="3">
        <v>3449</v>
      </c>
      <c r="B3450" s="4" t="s">
        <v>3307</v>
      </c>
      <c r="C3450" s="3" t="s">
        <v>3773</v>
      </c>
      <c r="D3450" s="3">
        <v>4.49</v>
      </c>
      <c r="E3450" s="3">
        <v>-2.6</v>
      </c>
      <c r="F3450" s="3">
        <v>-4046.73</v>
      </c>
    </row>
    <row r="3451" spans="1:6" x14ac:dyDescent="0.2">
      <c r="A3451" s="3">
        <v>3450</v>
      </c>
      <c r="B3451" s="4" t="s">
        <v>749</v>
      </c>
      <c r="C3451" s="3" t="s">
        <v>6667</v>
      </c>
      <c r="D3451" s="3">
        <v>9.17</v>
      </c>
      <c r="E3451" s="3">
        <v>-2.65</v>
      </c>
      <c r="F3451" s="3">
        <v>-4047.07</v>
      </c>
    </row>
    <row r="3452" spans="1:6" x14ac:dyDescent="0.2">
      <c r="A3452" s="3">
        <v>3451</v>
      </c>
      <c r="B3452" s="4" t="s">
        <v>2347</v>
      </c>
      <c r="C3452" s="3" t="s">
        <v>4359</v>
      </c>
      <c r="D3452" s="3">
        <v>20.36</v>
      </c>
      <c r="E3452" s="3">
        <v>-9.9499999999999993</v>
      </c>
      <c r="F3452" s="3">
        <v>-4056.95</v>
      </c>
    </row>
    <row r="3453" spans="1:6" x14ac:dyDescent="0.2">
      <c r="A3453" s="3">
        <v>3452</v>
      </c>
      <c r="B3453" s="4" t="s">
        <v>96</v>
      </c>
      <c r="C3453" s="3" t="s">
        <v>6672</v>
      </c>
      <c r="D3453" s="3">
        <v>8.83</v>
      </c>
      <c r="E3453" s="3">
        <v>-5.66</v>
      </c>
      <c r="F3453" s="3">
        <v>-4093.43</v>
      </c>
    </row>
    <row r="3454" spans="1:6" x14ac:dyDescent="0.2">
      <c r="A3454" s="3">
        <v>3453</v>
      </c>
      <c r="B3454" s="4" t="s">
        <v>2985</v>
      </c>
      <c r="C3454" s="3" t="s">
        <v>7281</v>
      </c>
      <c r="D3454" s="3">
        <v>10.07</v>
      </c>
      <c r="E3454" s="3">
        <v>-2.42</v>
      </c>
      <c r="F3454" s="3">
        <v>-4106.9399999999996</v>
      </c>
    </row>
    <row r="3455" spans="1:6" x14ac:dyDescent="0.2">
      <c r="A3455" s="3">
        <v>3454</v>
      </c>
      <c r="B3455" s="4" t="s">
        <v>2892</v>
      </c>
      <c r="C3455" s="3" t="s">
        <v>7087</v>
      </c>
      <c r="D3455" s="3">
        <v>9.89</v>
      </c>
      <c r="E3455" s="3">
        <v>-2.4700000000000002</v>
      </c>
      <c r="F3455" s="3">
        <v>-4118.37</v>
      </c>
    </row>
    <row r="3456" spans="1:6" x14ac:dyDescent="0.2">
      <c r="A3456" s="3">
        <v>3455</v>
      </c>
      <c r="B3456" s="4" t="s">
        <v>3117</v>
      </c>
      <c r="C3456" s="3" t="s">
        <v>3808</v>
      </c>
      <c r="D3456" s="3">
        <v>37.22</v>
      </c>
      <c r="E3456" s="3">
        <v>-9.84</v>
      </c>
      <c r="F3456" s="3">
        <v>-4170.24</v>
      </c>
    </row>
    <row r="3457" spans="1:6" x14ac:dyDescent="0.2">
      <c r="A3457" s="3">
        <v>3456</v>
      </c>
      <c r="B3457" s="4" t="s">
        <v>1629</v>
      </c>
      <c r="C3457" s="3" t="s">
        <v>6969</v>
      </c>
      <c r="D3457" s="3">
        <v>10.89</v>
      </c>
      <c r="E3457" s="3">
        <v>-1.89</v>
      </c>
      <c r="F3457" s="3">
        <v>-4198.04</v>
      </c>
    </row>
    <row r="3458" spans="1:6" x14ac:dyDescent="0.2">
      <c r="A3458" s="3">
        <v>3457</v>
      </c>
      <c r="B3458" s="4" t="s">
        <v>131</v>
      </c>
      <c r="C3458" s="3" t="s">
        <v>7293</v>
      </c>
      <c r="D3458" s="3">
        <v>10.49</v>
      </c>
      <c r="E3458" s="3">
        <v>-3.5</v>
      </c>
      <c r="F3458" s="3">
        <v>-4202.58</v>
      </c>
    </row>
    <row r="3459" spans="1:6" x14ac:dyDescent="0.2">
      <c r="A3459" s="3">
        <v>3458</v>
      </c>
      <c r="B3459" s="4" t="s">
        <v>5952</v>
      </c>
      <c r="C3459" s="3" t="s">
        <v>5953</v>
      </c>
      <c r="D3459" s="3">
        <v>19.7</v>
      </c>
      <c r="E3459" s="3">
        <v>0.97</v>
      </c>
      <c r="F3459" s="3">
        <v>-4221.8500000000004</v>
      </c>
    </row>
    <row r="3460" spans="1:6" x14ac:dyDescent="0.2">
      <c r="A3460" s="3">
        <v>3459</v>
      </c>
      <c r="B3460" s="4" t="s">
        <v>2817</v>
      </c>
      <c r="C3460" s="3" t="s">
        <v>7133</v>
      </c>
      <c r="D3460" s="3">
        <v>7.54</v>
      </c>
      <c r="E3460" s="3">
        <v>-3.21</v>
      </c>
      <c r="F3460" s="3">
        <v>-4247.16</v>
      </c>
    </row>
    <row r="3461" spans="1:6" x14ac:dyDescent="0.2">
      <c r="A3461" s="3">
        <v>3460</v>
      </c>
      <c r="B3461" s="4" t="s">
        <v>3124</v>
      </c>
      <c r="C3461" s="3" t="s">
        <v>7221</v>
      </c>
      <c r="D3461" s="3">
        <v>11.49</v>
      </c>
      <c r="E3461" s="3">
        <v>-3.04</v>
      </c>
      <c r="F3461" s="3">
        <v>-4300.93</v>
      </c>
    </row>
    <row r="3462" spans="1:6" x14ac:dyDescent="0.2">
      <c r="A3462" s="3">
        <v>3461</v>
      </c>
      <c r="B3462" s="4" t="s">
        <v>942</v>
      </c>
      <c r="C3462" s="3" t="s">
        <v>7271</v>
      </c>
      <c r="D3462" s="3">
        <v>12.47</v>
      </c>
      <c r="E3462" s="3">
        <v>-3.48</v>
      </c>
      <c r="F3462" s="3">
        <v>-4317.82</v>
      </c>
    </row>
    <row r="3463" spans="1:6" x14ac:dyDescent="0.2">
      <c r="A3463" s="3">
        <v>3462</v>
      </c>
      <c r="B3463" s="4" t="s">
        <v>1565</v>
      </c>
      <c r="C3463" s="3" t="s">
        <v>7222</v>
      </c>
      <c r="D3463" s="3">
        <v>15.48</v>
      </c>
      <c r="E3463" s="3">
        <v>-0.39</v>
      </c>
      <c r="F3463" s="3">
        <v>-4321.6400000000003</v>
      </c>
    </row>
    <row r="3464" spans="1:6" x14ac:dyDescent="0.2">
      <c r="A3464" s="3">
        <v>3463</v>
      </c>
      <c r="B3464" s="4" t="s">
        <v>2869</v>
      </c>
      <c r="C3464" s="3" t="s">
        <v>5465</v>
      </c>
      <c r="D3464" s="3">
        <v>22.86</v>
      </c>
      <c r="E3464" s="3">
        <v>-10</v>
      </c>
      <c r="F3464" s="3">
        <v>-4367.42</v>
      </c>
    </row>
    <row r="3465" spans="1:6" x14ac:dyDescent="0.2">
      <c r="A3465" s="3">
        <v>3464</v>
      </c>
      <c r="B3465" s="4" t="s">
        <v>3114</v>
      </c>
      <c r="C3465" s="3" t="s">
        <v>3477</v>
      </c>
      <c r="D3465" s="3">
        <v>24.63</v>
      </c>
      <c r="E3465" s="3">
        <v>-3.64</v>
      </c>
      <c r="F3465" s="3">
        <v>-4372.87</v>
      </c>
    </row>
    <row r="3466" spans="1:6" x14ac:dyDescent="0.2">
      <c r="A3466" s="3">
        <v>3465</v>
      </c>
      <c r="B3466" s="4" t="s">
        <v>1769</v>
      </c>
      <c r="C3466" s="3" t="s">
        <v>7094</v>
      </c>
      <c r="D3466" s="3">
        <v>16.29</v>
      </c>
      <c r="E3466" s="3">
        <v>-4.2300000000000004</v>
      </c>
      <c r="F3466" s="3">
        <v>-4400.2299999999996</v>
      </c>
    </row>
    <row r="3467" spans="1:6" x14ac:dyDescent="0.2">
      <c r="A3467" s="3">
        <v>3466</v>
      </c>
      <c r="B3467" s="4" t="s">
        <v>892</v>
      </c>
      <c r="C3467" s="3" t="s">
        <v>7195</v>
      </c>
      <c r="D3467" s="3">
        <v>28.22</v>
      </c>
      <c r="E3467" s="3">
        <v>-4.82</v>
      </c>
      <c r="F3467" s="3">
        <v>-4405.28</v>
      </c>
    </row>
    <row r="3468" spans="1:6" x14ac:dyDescent="0.2">
      <c r="A3468" s="3">
        <v>3467</v>
      </c>
      <c r="B3468" s="4" t="s">
        <v>1321</v>
      </c>
      <c r="C3468" s="3" t="s">
        <v>4280</v>
      </c>
      <c r="D3468" s="3">
        <v>16.18</v>
      </c>
      <c r="E3468" s="3">
        <v>-2.35</v>
      </c>
      <c r="F3468" s="3">
        <v>-4455</v>
      </c>
    </row>
    <row r="3469" spans="1:6" x14ac:dyDescent="0.2">
      <c r="A3469" s="3">
        <v>3468</v>
      </c>
      <c r="B3469" s="4" t="s">
        <v>570</v>
      </c>
      <c r="C3469" s="3" t="s">
        <v>6601</v>
      </c>
      <c r="D3469" s="3">
        <v>14.44</v>
      </c>
      <c r="E3469" s="3">
        <v>-5.62</v>
      </c>
      <c r="F3469" s="3">
        <v>-4458.97</v>
      </c>
    </row>
    <row r="3470" spans="1:6" x14ac:dyDescent="0.2">
      <c r="A3470" s="3">
        <v>3469</v>
      </c>
      <c r="B3470" s="4" t="s">
        <v>1926</v>
      </c>
      <c r="C3470" s="3" t="s">
        <v>7150</v>
      </c>
      <c r="D3470" s="3">
        <v>12.74</v>
      </c>
      <c r="E3470" s="3">
        <v>-1.77</v>
      </c>
      <c r="F3470" s="3">
        <v>-4460.04</v>
      </c>
    </row>
    <row r="3471" spans="1:6" x14ac:dyDescent="0.2">
      <c r="A3471" s="3">
        <v>3470</v>
      </c>
      <c r="B3471" s="4" t="s">
        <v>1818</v>
      </c>
      <c r="C3471" s="3" t="s">
        <v>7224</v>
      </c>
      <c r="D3471" s="3">
        <v>4.93</v>
      </c>
      <c r="E3471" s="3">
        <v>-2.38</v>
      </c>
      <c r="F3471" s="3">
        <v>-4463.7700000000004</v>
      </c>
    </row>
    <row r="3472" spans="1:6" x14ac:dyDescent="0.2">
      <c r="A3472" s="3">
        <v>3471</v>
      </c>
      <c r="B3472" s="4" t="s">
        <v>1679</v>
      </c>
      <c r="C3472" s="3" t="s">
        <v>3474</v>
      </c>
      <c r="D3472" s="3">
        <v>4.13</v>
      </c>
      <c r="E3472" s="3">
        <v>-5.49</v>
      </c>
      <c r="F3472" s="3">
        <v>-4469.37</v>
      </c>
    </row>
    <row r="3473" spans="1:6" x14ac:dyDescent="0.2">
      <c r="A3473" s="3">
        <v>3472</v>
      </c>
      <c r="B3473" s="4" t="s">
        <v>3200</v>
      </c>
      <c r="C3473" s="3" t="s">
        <v>3511</v>
      </c>
      <c r="D3473" s="3">
        <v>5.47</v>
      </c>
      <c r="E3473" s="3">
        <v>-8.5299999999999994</v>
      </c>
      <c r="F3473" s="3">
        <v>-4472.55</v>
      </c>
    </row>
    <row r="3474" spans="1:6" x14ac:dyDescent="0.2">
      <c r="A3474" s="3">
        <v>3473</v>
      </c>
      <c r="B3474" s="4" t="s">
        <v>3191</v>
      </c>
      <c r="C3474" s="3" t="s">
        <v>6931</v>
      </c>
      <c r="D3474" s="3">
        <v>13.74</v>
      </c>
      <c r="E3474" s="3">
        <v>-3.92</v>
      </c>
      <c r="F3474" s="3">
        <v>-4472.7700000000004</v>
      </c>
    </row>
    <row r="3475" spans="1:6" x14ac:dyDescent="0.2">
      <c r="A3475" s="3">
        <v>3474</v>
      </c>
      <c r="B3475" s="4" t="s">
        <v>3338</v>
      </c>
      <c r="C3475" s="3" t="s">
        <v>4652</v>
      </c>
      <c r="D3475" s="3">
        <v>10.09</v>
      </c>
      <c r="E3475" s="3">
        <v>-9.75</v>
      </c>
      <c r="F3475" s="3">
        <v>-4515.1400000000003</v>
      </c>
    </row>
    <row r="3476" spans="1:6" x14ac:dyDescent="0.2">
      <c r="A3476" s="3">
        <v>3475</v>
      </c>
      <c r="B3476" s="4" t="s">
        <v>1826</v>
      </c>
      <c r="C3476" s="3" t="s">
        <v>7246</v>
      </c>
      <c r="D3476" s="3">
        <v>9.68</v>
      </c>
      <c r="E3476" s="3">
        <v>-3.2</v>
      </c>
      <c r="F3476" s="3">
        <v>-4528.42</v>
      </c>
    </row>
    <row r="3477" spans="1:6" x14ac:dyDescent="0.2">
      <c r="A3477" s="3">
        <v>3476</v>
      </c>
      <c r="B3477" s="4" t="s">
        <v>1252</v>
      </c>
      <c r="C3477" s="3" t="s">
        <v>3471</v>
      </c>
      <c r="D3477" s="3">
        <v>25.56</v>
      </c>
      <c r="E3477" s="3">
        <v>-4.05</v>
      </c>
      <c r="F3477" s="3">
        <v>-4566.83</v>
      </c>
    </row>
    <row r="3478" spans="1:6" x14ac:dyDescent="0.2">
      <c r="A3478" s="3">
        <v>3477</v>
      </c>
      <c r="B3478" s="4" t="s">
        <v>6909</v>
      </c>
      <c r="C3478" s="3" t="s">
        <v>6910</v>
      </c>
      <c r="D3478" s="3">
        <v>43.47</v>
      </c>
      <c r="E3478" s="3">
        <v>-6.94</v>
      </c>
      <c r="F3478" s="3">
        <v>-4604.3900000000003</v>
      </c>
    </row>
    <row r="3479" spans="1:6" x14ac:dyDescent="0.2">
      <c r="A3479" s="3">
        <v>3478</v>
      </c>
      <c r="B3479" s="4" t="s">
        <v>78</v>
      </c>
      <c r="C3479" s="3" t="s">
        <v>3793</v>
      </c>
      <c r="D3479" s="3">
        <v>17.37</v>
      </c>
      <c r="E3479" s="3">
        <v>-7.21</v>
      </c>
      <c r="F3479" s="3">
        <v>-4665.8599999999997</v>
      </c>
    </row>
    <row r="3480" spans="1:6" x14ac:dyDescent="0.2">
      <c r="A3480" s="3">
        <v>3479</v>
      </c>
      <c r="B3480" s="4" t="s">
        <v>438</v>
      </c>
      <c r="C3480" s="3" t="s">
        <v>7124</v>
      </c>
      <c r="D3480" s="3">
        <v>9.9</v>
      </c>
      <c r="E3480" s="3">
        <v>-8.5</v>
      </c>
      <c r="F3480" s="3">
        <v>-4773.8100000000004</v>
      </c>
    </row>
    <row r="3481" spans="1:6" x14ac:dyDescent="0.2">
      <c r="A3481" s="3">
        <v>3480</v>
      </c>
      <c r="B3481" s="4" t="s">
        <v>2167</v>
      </c>
      <c r="C3481" s="3" t="s">
        <v>3790</v>
      </c>
      <c r="D3481" s="3">
        <v>25.4</v>
      </c>
      <c r="E3481" s="3">
        <v>-1.1299999999999999</v>
      </c>
      <c r="F3481" s="3">
        <v>-4781.29</v>
      </c>
    </row>
    <row r="3482" spans="1:6" x14ac:dyDescent="0.2">
      <c r="A3482" s="3">
        <v>3481</v>
      </c>
      <c r="B3482" s="4" t="s">
        <v>2583</v>
      </c>
      <c r="C3482" s="3" t="s">
        <v>7025</v>
      </c>
      <c r="D3482" s="3">
        <v>8.77</v>
      </c>
      <c r="E3482" s="3">
        <v>-4.67</v>
      </c>
      <c r="F3482" s="3">
        <v>-4792.29</v>
      </c>
    </row>
    <row r="3483" spans="1:6" x14ac:dyDescent="0.2">
      <c r="A3483" s="3">
        <v>3482</v>
      </c>
      <c r="B3483" s="4" t="s">
        <v>360</v>
      </c>
      <c r="C3483" s="3" t="s">
        <v>4507</v>
      </c>
      <c r="D3483" s="3">
        <v>16</v>
      </c>
      <c r="E3483" s="3">
        <v>-4.08</v>
      </c>
      <c r="F3483" s="3">
        <v>-4832.68</v>
      </c>
    </row>
    <row r="3484" spans="1:6" x14ac:dyDescent="0.2">
      <c r="A3484" s="3">
        <v>3483</v>
      </c>
      <c r="B3484" s="4" t="s">
        <v>3374</v>
      </c>
      <c r="C3484" s="3" t="s">
        <v>3855</v>
      </c>
      <c r="D3484" s="3">
        <v>8.81</v>
      </c>
      <c r="E3484" s="3">
        <v>-4.8600000000000003</v>
      </c>
      <c r="F3484" s="3">
        <v>-4870.5200000000004</v>
      </c>
    </row>
    <row r="3485" spans="1:6" x14ac:dyDescent="0.2">
      <c r="A3485" s="3">
        <v>3484</v>
      </c>
      <c r="B3485" s="4" t="s">
        <v>7470</v>
      </c>
      <c r="C3485" s="3" t="s">
        <v>7471</v>
      </c>
      <c r="D3485" s="3">
        <v>6.08</v>
      </c>
      <c r="E3485" s="3">
        <v>-6.75</v>
      </c>
      <c r="F3485" s="3">
        <v>-4877.7700000000004</v>
      </c>
    </row>
    <row r="3486" spans="1:6" x14ac:dyDescent="0.2">
      <c r="A3486" s="3">
        <v>3485</v>
      </c>
      <c r="B3486" s="4" t="s">
        <v>3283</v>
      </c>
      <c r="C3486" s="3" t="s">
        <v>4234</v>
      </c>
      <c r="D3486" s="3">
        <v>7.11</v>
      </c>
      <c r="E3486" s="3">
        <v>-5.07</v>
      </c>
      <c r="F3486" s="3">
        <v>-4916.17</v>
      </c>
    </row>
    <row r="3487" spans="1:6" x14ac:dyDescent="0.2">
      <c r="A3487" s="3">
        <v>3486</v>
      </c>
      <c r="B3487" s="4" t="s">
        <v>873</v>
      </c>
      <c r="C3487" s="3" t="s">
        <v>7239</v>
      </c>
      <c r="D3487" s="3">
        <v>7.58</v>
      </c>
      <c r="E3487" s="3">
        <v>-4.05</v>
      </c>
      <c r="F3487" s="3">
        <v>-4934.8</v>
      </c>
    </row>
    <row r="3488" spans="1:6" x14ac:dyDescent="0.2">
      <c r="A3488" s="3">
        <v>3487</v>
      </c>
      <c r="B3488" s="4" t="s">
        <v>1346</v>
      </c>
      <c r="C3488" s="3" t="s">
        <v>6534</v>
      </c>
      <c r="D3488" s="3">
        <v>1.25</v>
      </c>
      <c r="E3488" s="3">
        <v>-5.3</v>
      </c>
      <c r="F3488" s="3">
        <v>-4963.3</v>
      </c>
    </row>
    <row r="3489" spans="1:6" x14ac:dyDescent="0.2">
      <c r="A3489" s="3">
        <v>3488</v>
      </c>
      <c r="B3489" s="4" t="s">
        <v>2932</v>
      </c>
      <c r="C3489" s="3" t="s">
        <v>7026</v>
      </c>
      <c r="D3489" s="3">
        <v>23.7</v>
      </c>
      <c r="E3489" s="3">
        <v>-2.75</v>
      </c>
      <c r="F3489" s="3">
        <v>-4972.8500000000004</v>
      </c>
    </row>
    <row r="3490" spans="1:6" x14ac:dyDescent="0.2">
      <c r="A3490" s="3">
        <v>3489</v>
      </c>
      <c r="B3490" s="4" t="s">
        <v>3306</v>
      </c>
      <c r="C3490" s="3" t="s">
        <v>6692</v>
      </c>
      <c r="D3490" s="3">
        <v>17.2</v>
      </c>
      <c r="E3490" s="3">
        <v>-6.83</v>
      </c>
      <c r="F3490" s="3">
        <v>-4978.99</v>
      </c>
    </row>
    <row r="3491" spans="1:6" x14ac:dyDescent="0.2">
      <c r="A3491" s="3">
        <v>3490</v>
      </c>
      <c r="B3491" s="4" t="s">
        <v>662</v>
      </c>
      <c r="C3491" s="3" t="s">
        <v>7192</v>
      </c>
      <c r="D3491" s="3">
        <v>8.5399999999999991</v>
      </c>
      <c r="E3491" s="3">
        <v>-3.83</v>
      </c>
      <c r="F3491" s="3">
        <v>-4982.72</v>
      </c>
    </row>
    <row r="3492" spans="1:6" x14ac:dyDescent="0.2">
      <c r="A3492" s="3">
        <v>3491</v>
      </c>
      <c r="B3492" s="4" t="s">
        <v>2529</v>
      </c>
      <c r="C3492" s="3" t="s">
        <v>3849</v>
      </c>
      <c r="D3492" s="3">
        <v>10.28</v>
      </c>
      <c r="E3492" s="3">
        <v>-4.55</v>
      </c>
      <c r="F3492" s="3">
        <v>-5000.55</v>
      </c>
    </row>
    <row r="3493" spans="1:6" x14ac:dyDescent="0.2">
      <c r="A3493" s="3">
        <v>3492</v>
      </c>
      <c r="B3493" s="4" t="s">
        <v>794</v>
      </c>
      <c r="C3493" s="3" t="s">
        <v>4699</v>
      </c>
      <c r="D3493" s="3">
        <v>10.83</v>
      </c>
      <c r="E3493" s="3">
        <v>-2.34</v>
      </c>
      <c r="F3493" s="3">
        <v>-5032.96</v>
      </c>
    </row>
    <row r="3494" spans="1:6" x14ac:dyDescent="0.2">
      <c r="A3494" s="3">
        <v>3493</v>
      </c>
      <c r="B3494" s="4" t="s">
        <v>3311</v>
      </c>
      <c r="C3494" s="3" t="s">
        <v>3813</v>
      </c>
      <c r="D3494" s="3">
        <v>10.35</v>
      </c>
      <c r="E3494" s="3">
        <v>-7.59</v>
      </c>
      <c r="F3494" s="3">
        <v>-5074.38</v>
      </c>
    </row>
    <row r="3495" spans="1:6" x14ac:dyDescent="0.2">
      <c r="A3495" s="3">
        <v>3494</v>
      </c>
      <c r="B3495" s="4" t="s">
        <v>3382</v>
      </c>
      <c r="C3495" s="3" t="s">
        <v>3422</v>
      </c>
      <c r="D3495" s="3">
        <v>11.42</v>
      </c>
      <c r="E3495" s="3">
        <v>-4.1900000000000004</v>
      </c>
      <c r="F3495" s="3">
        <v>-5075.6099999999997</v>
      </c>
    </row>
    <row r="3496" spans="1:6" x14ac:dyDescent="0.2">
      <c r="A3496" s="3">
        <v>3495</v>
      </c>
      <c r="B3496" s="4" t="s">
        <v>2673</v>
      </c>
      <c r="C3496" s="3" t="s">
        <v>4080</v>
      </c>
      <c r="D3496" s="3">
        <v>80.36</v>
      </c>
      <c r="E3496" s="3">
        <v>-3.06</v>
      </c>
      <c r="F3496" s="3">
        <v>-5159.12</v>
      </c>
    </row>
    <row r="3497" spans="1:6" x14ac:dyDescent="0.2">
      <c r="A3497" s="3">
        <v>3496</v>
      </c>
      <c r="B3497" s="4" t="s">
        <v>3249</v>
      </c>
      <c r="C3497" s="3" t="s">
        <v>6136</v>
      </c>
      <c r="D3497" s="3">
        <v>9.16</v>
      </c>
      <c r="E3497" s="3">
        <v>-3.58</v>
      </c>
      <c r="F3497" s="3">
        <v>-5172.0200000000004</v>
      </c>
    </row>
    <row r="3498" spans="1:6" x14ac:dyDescent="0.2">
      <c r="A3498" s="3">
        <v>3497</v>
      </c>
      <c r="B3498" s="4" t="s">
        <v>983</v>
      </c>
      <c r="C3498" s="3" t="s">
        <v>7129</v>
      </c>
      <c r="D3498" s="3">
        <v>28.5</v>
      </c>
      <c r="E3498" s="3">
        <v>-1.18</v>
      </c>
      <c r="F3498" s="3">
        <v>-5275.12</v>
      </c>
    </row>
    <row r="3499" spans="1:6" x14ac:dyDescent="0.2">
      <c r="A3499" s="3">
        <v>3498</v>
      </c>
      <c r="B3499" s="4" t="s">
        <v>1031</v>
      </c>
      <c r="C3499" s="3" t="s">
        <v>7035</v>
      </c>
      <c r="D3499" s="3">
        <v>8.14</v>
      </c>
      <c r="E3499" s="3">
        <v>-4.24</v>
      </c>
      <c r="F3499" s="3">
        <v>-5286.99</v>
      </c>
    </row>
    <row r="3500" spans="1:6" x14ac:dyDescent="0.2">
      <c r="A3500" s="3">
        <v>3499</v>
      </c>
      <c r="B3500" s="4" t="s">
        <v>2954</v>
      </c>
      <c r="C3500" s="3" t="s">
        <v>5792</v>
      </c>
      <c r="D3500" s="3">
        <v>4.66</v>
      </c>
      <c r="E3500" s="3">
        <v>-4.3099999999999996</v>
      </c>
      <c r="F3500" s="3">
        <v>-5292.45</v>
      </c>
    </row>
    <row r="3501" spans="1:6" x14ac:dyDescent="0.2">
      <c r="A3501" s="3">
        <v>3500</v>
      </c>
      <c r="B3501" s="4" t="s">
        <v>1052</v>
      </c>
      <c r="C3501" s="3" t="s">
        <v>7102</v>
      </c>
      <c r="D3501" s="3">
        <v>5.93</v>
      </c>
      <c r="E3501" s="3">
        <v>-6.02</v>
      </c>
      <c r="F3501" s="3">
        <v>-5302.58</v>
      </c>
    </row>
    <row r="3502" spans="1:6" x14ac:dyDescent="0.2">
      <c r="A3502" s="3">
        <v>3501</v>
      </c>
      <c r="B3502" s="4" t="s">
        <v>666</v>
      </c>
      <c r="C3502" s="3" t="s">
        <v>5083</v>
      </c>
      <c r="D3502" s="3">
        <v>14.91</v>
      </c>
      <c r="E3502" s="3">
        <v>-10.02</v>
      </c>
      <c r="F3502" s="3">
        <v>-5309.21</v>
      </c>
    </row>
    <row r="3503" spans="1:6" x14ac:dyDescent="0.2">
      <c r="A3503" s="3">
        <v>3502</v>
      </c>
      <c r="B3503" s="4" t="s">
        <v>805</v>
      </c>
      <c r="C3503" s="3" t="s">
        <v>3513</v>
      </c>
      <c r="D3503" s="3">
        <v>13.92</v>
      </c>
      <c r="E3503" s="3">
        <v>-4.8499999999999996</v>
      </c>
      <c r="F3503" s="3">
        <v>-5393.79</v>
      </c>
    </row>
    <row r="3504" spans="1:6" x14ac:dyDescent="0.2">
      <c r="A3504" s="3">
        <v>3503</v>
      </c>
      <c r="B3504" s="4" t="s">
        <v>135</v>
      </c>
      <c r="C3504" s="3" t="s">
        <v>3794</v>
      </c>
      <c r="D3504" s="3">
        <v>70.239999999999995</v>
      </c>
      <c r="E3504" s="3">
        <v>-0.69</v>
      </c>
      <c r="F3504" s="3">
        <v>-5411.09</v>
      </c>
    </row>
    <row r="3505" spans="1:6" x14ac:dyDescent="0.2">
      <c r="A3505" s="3">
        <v>3504</v>
      </c>
      <c r="B3505" s="4" t="s">
        <v>216</v>
      </c>
      <c r="C3505" s="3" t="s">
        <v>6862</v>
      </c>
      <c r="D3505" s="3">
        <v>13.09</v>
      </c>
      <c r="E3505" s="3">
        <v>-7.36</v>
      </c>
      <c r="F3505" s="3">
        <v>-5501.19</v>
      </c>
    </row>
    <row r="3506" spans="1:6" x14ac:dyDescent="0.2">
      <c r="A3506" s="3">
        <v>3505</v>
      </c>
      <c r="B3506" s="4" t="s">
        <v>2862</v>
      </c>
      <c r="C3506" s="3" t="s">
        <v>3927</v>
      </c>
      <c r="D3506" s="3">
        <v>10.49</v>
      </c>
      <c r="E3506" s="3">
        <v>-4.6399999999999997</v>
      </c>
      <c r="F3506" s="3">
        <v>-5502.72</v>
      </c>
    </row>
    <row r="3507" spans="1:6" x14ac:dyDescent="0.2">
      <c r="A3507" s="3">
        <v>3506</v>
      </c>
      <c r="B3507" s="4" t="s">
        <v>1375</v>
      </c>
      <c r="C3507" s="3" t="s">
        <v>7164</v>
      </c>
      <c r="D3507" s="3">
        <v>12.34</v>
      </c>
      <c r="E3507" s="3">
        <v>-3.82</v>
      </c>
      <c r="F3507" s="3">
        <v>-5522.17</v>
      </c>
    </row>
    <row r="3508" spans="1:6" x14ac:dyDescent="0.2">
      <c r="A3508" s="3">
        <v>3507</v>
      </c>
      <c r="B3508" s="4" t="s">
        <v>1380</v>
      </c>
      <c r="C3508" s="3" t="s">
        <v>7288</v>
      </c>
      <c r="D3508" s="3">
        <v>4.87</v>
      </c>
      <c r="E3508" s="3">
        <v>-7.24</v>
      </c>
      <c r="F3508" s="3">
        <v>-5534.71</v>
      </c>
    </row>
    <row r="3509" spans="1:6" x14ac:dyDescent="0.2">
      <c r="A3509" s="3">
        <v>3508</v>
      </c>
      <c r="B3509" s="4" t="s">
        <v>4156</v>
      </c>
      <c r="C3509" s="3" t="s">
        <v>4157</v>
      </c>
      <c r="D3509" s="3">
        <v>34.29</v>
      </c>
      <c r="E3509" s="3">
        <v>2.36</v>
      </c>
      <c r="F3509" s="3">
        <v>-5555.48</v>
      </c>
    </row>
    <row r="3510" spans="1:6" x14ac:dyDescent="0.2">
      <c r="A3510" s="3">
        <v>3509</v>
      </c>
      <c r="B3510" s="4" t="s">
        <v>1649</v>
      </c>
      <c r="C3510" s="3" t="s">
        <v>7312</v>
      </c>
      <c r="D3510" s="3">
        <v>8.1</v>
      </c>
      <c r="E3510" s="3">
        <v>-4.82</v>
      </c>
      <c r="F3510" s="3">
        <v>-5643.58</v>
      </c>
    </row>
    <row r="3511" spans="1:6" x14ac:dyDescent="0.2">
      <c r="A3511" s="3">
        <v>3510</v>
      </c>
      <c r="B3511" s="4" t="s">
        <v>1998</v>
      </c>
      <c r="C3511" s="3" t="s">
        <v>7175</v>
      </c>
      <c r="D3511" s="3">
        <v>12.73</v>
      </c>
      <c r="E3511" s="3">
        <v>-2</v>
      </c>
      <c r="F3511" s="3">
        <v>-5666.55</v>
      </c>
    </row>
    <row r="3512" spans="1:6" x14ac:dyDescent="0.2">
      <c r="A3512" s="3">
        <v>3511</v>
      </c>
      <c r="B3512" s="4" t="s">
        <v>1989</v>
      </c>
      <c r="C3512" s="3" t="s">
        <v>5109</v>
      </c>
      <c r="D3512" s="3">
        <v>13.3</v>
      </c>
      <c r="E3512" s="3">
        <v>-4.93</v>
      </c>
      <c r="F3512" s="3">
        <v>-5723.45</v>
      </c>
    </row>
    <row r="3513" spans="1:6" x14ac:dyDescent="0.2">
      <c r="A3513" s="3">
        <v>3512</v>
      </c>
      <c r="B3513" s="4" t="s">
        <v>192</v>
      </c>
      <c r="C3513" s="3" t="s">
        <v>5806</v>
      </c>
      <c r="D3513" s="3">
        <v>14.51</v>
      </c>
      <c r="E3513" s="3">
        <v>-4.66</v>
      </c>
      <c r="F3513" s="3">
        <v>-5755.61</v>
      </c>
    </row>
    <row r="3514" spans="1:6" x14ac:dyDescent="0.2">
      <c r="A3514" s="3">
        <v>3513</v>
      </c>
      <c r="B3514" s="4" t="s">
        <v>467</v>
      </c>
      <c r="C3514" s="3" t="s">
        <v>7152</v>
      </c>
      <c r="D3514" s="3">
        <v>5.66</v>
      </c>
      <c r="E3514" s="3">
        <v>-4.71</v>
      </c>
      <c r="F3514" s="3">
        <v>-5811.78</v>
      </c>
    </row>
    <row r="3515" spans="1:6" x14ac:dyDescent="0.2">
      <c r="A3515" s="3">
        <v>3514</v>
      </c>
      <c r="B3515" s="4" t="s">
        <v>3281</v>
      </c>
      <c r="C3515" s="3" t="s">
        <v>3434</v>
      </c>
      <c r="D3515" s="3">
        <v>18.399999999999999</v>
      </c>
      <c r="E3515" s="3">
        <v>-8</v>
      </c>
      <c r="F3515" s="3">
        <v>-5866.87</v>
      </c>
    </row>
    <row r="3516" spans="1:6" x14ac:dyDescent="0.2">
      <c r="A3516" s="3">
        <v>3515</v>
      </c>
      <c r="B3516" s="4" t="s">
        <v>3319</v>
      </c>
      <c r="C3516" s="3" t="s">
        <v>6828</v>
      </c>
      <c r="D3516" s="3">
        <v>10.66</v>
      </c>
      <c r="E3516" s="3">
        <v>-6.9</v>
      </c>
      <c r="F3516" s="3">
        <v>-5874.73</v>
      </c>
    </row>
    <row r="3517" spans="1:6" x14ac:dyDescent="0.2">
      <c r="A3517" s="3">
        <v>3516</v>
      </c>
      <c r="B3517" s="4" t="s">
        <v>3400</v>
      </c>
      <c r="C3517" s="3" t="s">
        <v>3465</v>
      </c>
      <c r="D3517" s="3">
        <v>16.39</v>
      </c>
      <c r="E3517" s="3">
        <v>-6.88</v>
      </c>
      <c r="F3517" s="3">
        <v>-5926.88</v>
      </c>
    </row>
    <row r="3518" spans="1:6" x14ac:dyDescent="0.2">
      <c r="A3518" s="3">
        <v>3517</v>
      </c>
      <c r="B3518" s="4" t="s">
        <v>1325</v>
      </c>
      <c r="C3518" s="3" t="s">
        <v>6639</v>
      </c>
      <c r="D3518" s="3">
        <v>9.34</v>
      </c>
      <c r="E3518" s="3">
        <v>-6.13</v>
      </c>
      <c r="F3518" s="3">
        <v>-5957.69</v>
      </c>
    </row>
    <row r="3519" spans="1:6" x14ac:dyDescent="0.2">
      <c r="A3519" s="3">
        <v>3518</v>
      </c>
      <c r="B3519" s="4" t="s">
        <v>2729</v>
      </c>
      <c r="C3519" s="3" t="s">
        <v>7258</v>
      </c>
      <c r="D3519" s="3">
        <v>19.77</v>
      </c>
      <c r="E3519" s="3">
        <v>-3.33</v>
      </c>
      <c r="F3519" s="3">
        <v>-5966.1</v>
      </c>
    </row>
    <row r="3520" spans="1:6" x14ac:dyDescent="0.2">
      <c r="A3520" s="3">
        <v>3519</v>
      </c>
      <c r="B3520" s="4" t="s">
        <v>2969</v>
      </c>
      <c r="C3520" s="3" t="s">
        <v>7188</v>
      </c>
      <c r="D3520" s="3">
        <v>7.56</v>
      </c>
      <c r="E3520" s="3">
        <v>-8.14</v>
      </c>
      <c r="F3520" s="3">
        <v>-5988.74</v>
      </c>
    </row>
    <row r="3521" spans="1:6" x14ac:dyDescent="0.2">
      <c r="A3521" s="3">
        <v>3520</v>
      </c>
      <c r="B3521" s="4" t="s">
        <v>25</v>
      </c>
      <c r="C3521" s="3" t="s">
        <v>3800</v>
      </c>
      <c r="D3521" s="3">
        <v>6.95</v>
      </c>
      <c r="E3521" s="3">
        <v>-6.84</v>
      </c>
      <c r="F3521" s="3">
        <v>-6002.24</v>
      </c>
    </row>
    <row r="3522" spans="1:6" x14ac:dyDescent="0.2">
      <c r="A3522" s="3">
        <v>3521</v>
      </c>
      <c r="B3522" s="4" t="s">
        <v>6527</v>
      </c>
      <c r="C3522" s="3" t="s">
        <v>6528</v>
      </c>
      <c r="D3522" s="3">
        <v>7.43</v>
      </c>
      <c r="E3522" s="3">
        <v>-3.13</v>
      </c>
      <c r="F3522" s="3">
        <v>-6066.59</v>
      </c>
    </row>
    <row r="3523" spans="1:6" x14ac:dyDescent="0.2">
      <c r="A3523" s="3">
        <v>3522</v>
      </c>
      <c r="B3523" s="4" t="s">
        <v>2421</v>
      </c>
      <c r="C3523" s="3" t="s">
        <v>3556</v>
      </c>
      <c r="D3523" s="3">
        <v>5.44</v>
      </c>
      <c r="E3523" s="3">
        <v>-5.56</v>
      </c>
      <c r="F3523" s="3">
        <v>-6072.11</v>
      </c>
    </row>
    <row r="3524" spans="1:6" x14ac:dyDescent="0.2">
      <c r="A3524" s="3">
        <v>3523</v>
      </c>
      <c r="B3524" s="4" t="s">
        <v>2242</v>
      </c>
      <c r="C3524" s="3" t="s">
        <v>3878</v>
      </c>
      <c r="D3524" s="3">
        <v>13.79</v>
      </c>
      <c r="E3524" s="3">
        <v>-2.96</v>
      </c>
      <c r="F3524" s="3">
        <v>-6087.29</v>
      </c>
    </row>
    <row r="3525" spans="1:6" x14ac:dyDescent="0.2">
      <c r="A3525" s="3">
        <v>3524</v>
      </c>
      <c r="B3525" s="4" t="s">
        <v>1540</v>
      </c>
      <c r="C3525" s="3" t="s">
        <v>7144</v>
      </c>
      <c r="D3525" s="3">
        <v>5.72</v>
      </c>
      <c r="E3525" s="3">
        <v>-4.83</v>
      </c>
      <c r="F3525" s="3">
        <v>-6107.47</v>
      </c>
    </row>
    <row r="3526" spans="1:6" x14ac:dyDescent="0.2">
      <c r="A3526" s="3">
        <v>3525</v>
      </c>
      <c r="B3526" s="4" t="s">
        <v>746</v>
      </c>
      <c r="C3526" s="3" t="s">
        <v>6548</v>
      </c>
      <c r="D3526" s="3">
        <v>13.3</v>
      </c>
      <c r="E3526" s="3">
        <v>-3.41</v>
      </c>
      <c r="F3526" s="3">
        <v>-6151.72</v>
      </c>
    </row>
    <row r="3527" spans="1:6" x14ac:dyDescent="0.2">
      <c r="A3527" s="3">
        <v>3526</v>
      </c>
      <c r="B3527" s="4" t="s">
        <v>485</v>
      </c>
      <c r="C3527" s="3" t="s">
        <v>3821</v>
      </c>
      <c r="D3527" s="3">
        <v>33.79</v>
      </c>
      <c r="E3527" s="3">
        <v>-3.18</v>
      </c>
      <c r="F3527" s="3">
        <v>-6173.4</v>
      </c>
    </row>
    <row r="3528" spans="1:6" x14ac:dyDescent="0.2">
      <c r="A3528" s="3">
        <v>3527</v>
      </c>
      <c r="B3528" s="4" t="s">
        <v>2053</v>
      </c>
      <c r="C3528" s="3" t="s">
        <v>7230</v>
      </c>
      <c r="D3528" s="3">
        <v>24.23</v>
      </c>
      <c r="E3528" s="3">
        <v>-6.09</v>
      </c>
      <c r="F3528" s="3">
        <v>-6178.53</v>
      </c>
    </row>
    <row r="3529" spans="1:6" x14ac:dyDescent="0.2">
      <c r="A3529" s="3">
        <v>3528</v>
      </c>
      <c r="B3529" s="4" t="s">
        <v>979</v>
      </c>
      <c r="C3529" s="3" t="s">
        <v>7227</v>
      </c>
      <c r="D3529" s="3">
        <v>24.04</v>
      </c>
      <c r="E3529" s="3">
        <v>-3.26</v>
      </c>
      <c r="F3529" s="3">
        <v>-6200.43</v>
      </c>
    </row>
    <row r="3530" spans="1:6" x14ac:dyDescent="0.2">
      <c r="A3530" s="3">
        <v>3529</v>
      </c>
      <c r="B3530" s="4" t="s">
        <v>3029</v>
      </c>
      <c r="C3530" s="3" t="s">
        <v>3881</v>
      </c>
      <c r="D3530" s="3">
        <v>17.350000000000001</v>
      </c>
      <c r="E3530" s="3">
        <v>-5.35</v>
      </c>
      <c r="F3530" s="3">
        <v>-6205.23</v>
      </c>
    </row>
    <row r="3531" spans="1:6" x14ac:dyDescent="0.2">
      <c r="A3531" s="3">
        <v>3530</v>
      </c>
      <c r="B3531" s="4" t="s">
        <v>2697</v>
      </c>
      <c r="C3531" s="3" t="s">
        <v>6324</v>
      </c>
      <c r="D3531" s="3">
        <v>6.3</v>
      </c>
      <c r="E3531" s="3">
        <v>-10</v>
      </c>
      <c r="F3531" s="3">
        <v>-6217.38</v>
      </c>
    </row>
    <row r="3532" spans="1:6" x14ac:dyDescent="0.2">
      <c r="A3532" s="3">
        <v>3531</v>
      </c>
      <c r="B3532" s="4" t="s">
        <v>3142</v>
      </c>
      <c r="C3532" s="3" t="s">
        <v>7254</v>
      </c>
      <c r="D3532" s="3">
        <v>9.07</v>
      </c>
      <c r="E3532" s="3">
        <v>-3.51</v>
      </c>
      <c r="F3532" s="3">
        <v>-6246.94</v>
      </c>
    </row>
    <row r="3533" spans="1:6" x14ac:dyDescent="0.2">
      <c r="A3533" s="3">
        <v>3532</v>
      </c>
      <c r="B3533" s="4" t="s">
        <v>1413</v>
      </c>
      <c r="C3533" s="3" t="s">
        <v>7245</v>
      </c>
      <c r="D3533" s="3">
        <v>62.99</v>
      </c>
      <c r="E3533" s="3">
        <v>-4.21</v>
      </c>
      <c r="F3533" s="3">
        <v>-6250.77</v>
      </c>
    </row>
    <row r="3534" spans="1:6" x14ac:dyDescent="0.2">
      <c r="A3534" s="3">
        <v>3533</v>
      </c>
      <c r="B3534" s="4" t="s">
        <v>3394</v>
      </c>
      <c r="C3534" s="3" t="s">
        <v>3801</v>
      </c>
      <c r="D3534" s="3">
        <v>13.91</v>
      </c>
      <c r="E3534" s="3">
        <v>-5.05</v>
      </c>
      <c r="F3534" s="3">
        <v>-6364.47</v>
      </c>
    </row>
    <row r="3535" spans="1:6" x14ac:dyDescent="0.2">
      <c r="A3535" s="3">
        <v>3534</v>
      </c>
      <c r="B3535" s="4" t="s">
        <v>2678</v>
      </c>
      <c r="C3535" s="3" t="s">
        <v>3819</v>
      </c>
      <c r="D3535" s="3">
        <v>83.43</v>
      </c>
      <c r="E3535" s="3">
        <v>-3.65</v>
      </c>
      <c r="F3535" s="3">
        <v>-6370.93</v>
      </c>
    </row>
    <row r="3536" spans="1:6" x14ac:dyDescent="0.2">
      <c r="A3536" s="3">
        <v>3535</v>
      </c>
      <c r="B3536" s="4" t="s">
        <v>895</v>
      </c>
      <c r="C3536" s="3" t="s">
        <v>7127</v>
      </c>
      <c r="D3536" s="3">
        <v>11.42</v>
      </c>
      <c r="E3536" s="3">
        <v>-4.91</v>
      </c>
      <c r="F3536" s="3">
        <v>-6384.35</v>
      </c>
    </row>
    <row r="3537" spans="1:6" x14ac:dyDescent="0.2">
      <c r="A3537" s="3">
        <v>3536</v>
      </c>
      <c r="B3537" s="4" t="s">
        <v>2097</v>
      </c>
      <c r="C3537" s="3" t="s">
        <v>4139</v>
      </c>
      <c r="D3537" s="3">
        <v>3.28</v>
      </c>
      <c r="E3537" s="3">
        <v>-5.75</v>
      </c>
      <c r="F3537" s="3">
        <v>-6395.77</v>
      </c>
    </row>
    <row r="3538" spans="1:6" x14ac:dyDescent="0.2">
      <c r="A3538" s="3">
        <v>3537</v>
      </c>
      <c r="B3538" s="4" t="s">
        <v>1251</v>
      </c>
      <c r="C3538" s="3" t="s">
        <v>6730</v>
      </c>
      <c r="D3538" s="3">
        <v>72.180000000000007</v>
      </c>
      <c r="E3538" s="3">
        <v>1.65</v>
      </c>
      <c r="F3538" s="3">
        <v>-6436.04</v>
      </c>
    </row>
    <row r="3539" spans="1:6" x14ac:dyDescent="0.2">
      <c r="A3539" s="3">
        <v>3538</v>
      </c>
      <c r="B3539" s="4" t="s">
        <v>1098</v>
      </c>
      <c r="C3539" s="3" t="s">
        <v>7276</v>
      </c>
      <c r="D3539" s="3">
        <v>15.44</v>
      </c>
      <c r="E3539" s="3">
        <v>-3.08</v>
      </c>
      <c r="F3539" s="3">
        <v>-6536.43</v>
      </c>
    </row>
    <row r="3540" spans="1:6" x14ac:dyDescent="0.2">
      <c r="A3540" s="3">
        <v>3539</v>
      </c>
      <c r="B3540" s="4" t="s">
        <v>174</v>
      </c>
      <c r="C3540" s="3" t="s">
        <v>7265</v>
      </c>
      <c r="D3540" s="3">
        <v>8.36</v>
      </c>
      <c r="E3540" s="3">
        <v>-6.49</v>
      </c>
      <c r="F3540" s="3">
        <v>-6611.61</v>
      </c>
    </row>
    <row r="3541" spans="1:6" x14ac:dyDescent="0.2">
      <c r="A3541" s="3">
        <v>3540</v>
      </c>
      <c r="B3541" s="4" t="s">
        <v>3274</v>
      </c>
      <c r="C3541" s="3" t="s">
        <v>5373</v>
      </c>
      <c r="D3541" s="3">
        <v>8.6</v>
      </c>
      <c r="E3541" s="3">
        <v>1.9</v>
      </c>
      <c r="F3541" s="3">
        <v>-6659.46</v>
      </c>
    </row>
    <row r="3542" spans="1:6" x14ac:dyDescent="0.2">
      <c r="A3542" s="3">
        <v>3541</v>
      </c>
      <c r="B3542" s="4" t="s">
        <v>758</v>
      </c>
      <c r="C3542" s="3" t="s">
        <v>3840</v>
      </c>
      <c r="D3542" s="3">
        <v>23</v>
      </c>
      <c r="E3542" s="3">
        <v>-3.48</v>
      </c>
      <c r="F3542" s="3">
        <v>-6665.2</v>
      </c>
    </row>
    <row r="3543" spans="1:6" x14ac:dyDescent="0.2">
      <c r="A3543" s="3">
        <v>3542</v>
      </c>
      <c r="B3543" s="4" t="s">
        <v>3137</v>
      </c>
      <c r="C3543" s="3" t="s">
        <v>3578</v>
      </c>
      <c r="D3543" s="3">
        <v>13.86</v>
      </c>
      <c r="E3543" s="3">
        <v>2.82</v>
      </c>
      <c r="F3543" s="3">
        <v>-6683.37</v>
      </c>
    </row>
    <row r="3544" spans="1:6" x14ac:dyDescent="0.2">
      <c r="A3544" s="3">
        <v>3543</v>
      </c>
      <c r="B3544" s="4" t="s">
        <v>2547</v>
      </c>
      <c r="C3544" s="3" t="s">
        <v>3826</v>
      </c>
      <c r="D3544" s="3">
        <v>9.81</v>
      </c>
      <c r="E3544" s="3">
        <v>-1.9</v>
      </c>
      <c r="F3544" s="3">
        <v>-6711</v>
      </c>
    </row>
    <row r="3545" spans="1:6" x14ac:dyDescent="0.2">
      <c r="A3545" s="3">
        <v>3544</v>
      </c>
      <c r="B3545" s="4" t="s">
        <v>526</v>
      </c>
      <c r="C3545" s="3" t="s">
        <v>6311</v>
      </c>
      <c r="D3545" s="3">
        <v>26.64</v>
      </c>
      <c r="E3545" s="3">
        <v>-10</v>
      </c>
      <c r="F3545" s="3">
        <v>-6747.96</v>
      </c>
    </row>
    <row r="3546" spans="1:6" x14ac:dyDescent="0.2">
      <c r="A3546" s="3">
        <v>3545</v>
      </c>
      <c r="B3546" s="4" t="s">
        <v>2310</v>
      </c>
      <c r="C3546" s="3" t="s">
        <v>3884</v>
      </c>
      <c r="D3546" s="3">
        <v>10.15</v>
      </c>
      <c r="E3546" s="3">
        <v>-3.06</v>
      </c>
      <c r="F3546" s="3">
        <v>-6750.01</v>
      </c>
    </row>
    <row r="3547" spans="1:6" x14ac:dyDescent="0.2">
      <c r="A3547" s="3">
        <v>3546</v>
      </c>
      <c r="B3547" s="4" t="s">
        <v>1732</v>
      </c>
      <c r="C3547" s="3" t="s">
        <v>5616</v>
      </c>
      <c r="D3547" s="3">
        <v>3.24</v>
      </c>
      <c r="E3547" s="3">
        <v>-4.42</v>
      </c>
      <c r="F3547" s="3">
        <v>-6774.04</v>
      </c>
    </row>
    <row r="3548" spans="1:6" x14ac:dyDescent="0.2">
      <c r="A3548" s="3">
        <v>3547</v>
      </c>
      <c r="B3548" s="4" t="s">
        <v>3248</v>
      </c>
      <c r="C3548" s="3" t="s">
        <v>6211</v>
      </c>
      <c r="D3548" s="3">
        <v>23.63</v>
      </c>
      <c r="E3548" s="3">
        <v>-9.5299999999999994</v>
      </c>
      <c r="F3548" s="3">
        <v>-6930.35</v>
      </c>
    </row>
    <row r="3549" spans="1:6" x14ac:dyDescent="0.2">
      <c r="A3549" s="3">
        <v>3548</v>
      </c>
      <c r="B3549" s="4" t="s">
        <v>1357</v>
      </c>
      <c r="C3549" s="3" t="s">
        <v>7169</v>
      </c>
      <c r="D3549" s="3">
        <v>9.77</v>
      </c>
      <c r="E3549" s="3">
        <v>-2.0099999999999998</v>
      </c>
      <c r="F3549" s="3">
        <v>-6936.55</v>
      </c>
    </row>
    <row r="3550" spans="1:6" x14ac:dyDescent="0.2">
      <c r="A3550" s="3">
        <v>3549</v>
      </c>
      <c r="B3550" s="4" t="s">
        <v>484</v>
      </c>
      <c r="C3550" s="3" t="s">
        <v>3787</v>
      </c>
      <c r="D3550" s="3">
        <v>21.61</v>
      </c>
      <c r="E3550" s="3">
        <v>-1.59</v>
      </c>
      <c r="F3550" s="3">
        <v>-6971.21</v>
      </c>
    </row>
    <row r="3551" spans="1:6" x14ac:dyDescent="0.2">
      <c r="A3551" s="3">
        <v>3550</v>
      </c>
      <c r="B3551" s="4" t="s">
        <v>2306</v>
      </c>
      <c r="C3551" s="3" t="s">
        <v>7287</v>
      </c>
      <c r="D3551" s="3">
        <v>6.41</v>
      </c>
      <c r="E3551" s="3">
        <v>-2.88</v>
      </c>
      <c r="F3551" s="3">
        <v>-7006.79</v>
      </c>
    </row>
    <row r="3552" spans="1:6" x14ac:dyDescent="0.2">
      <c r="A3552" s="3">
        <v>3551</v>
      </c>
      <c r="B3552" s="4" t="s">
        <v>2897</v>
      </c>
      <c r="C3552" s="3" t="s">
        <v>6986</v>
      </c>
      <c r="D3552" s="3">
        <v>3.2</v>
      </c>
      <c r="E3552" s="3">
        <v>-2.14</v>
      </c>
      <c r="F3552" s="3">
        <v>-7045.01</v>
      </c>
    </row>
    <row r="3553" spans="1:6" x14ac:dyDescent="0.2">
      <c r="A3553" s="3">
        <v>3552</v>
      </c>
      <c r="B3553" s="4" t="s">
        <v>3276</v>
      </c>
      <c r="C3553" s="3" t="s">
        <v>5959</v>
      </c>
      <c r="D3553" s="3">
        <v>5.86</v>
      </c>
      <c r="E3553" s="3">
        <v>-3.78</v>
      </c>
      <c r="F3553" s="3">
        <v>-7112.27</v>
      </c>
    </row>
    <row r="3554" spans="1:6" x14ac:dyDescent="0.2">
      <c r="A3554" s="3">
        <v>3553</v>
      </c>
      <c r="B3554" s="4" t="s">
        <v>275</v>
      </c>
      <c r="C3554" s="3" t="s">
        <v>6749</v>
      </c>
      <c r="D3554" s="3">
        <v>13.57</v>
      </c>
      <c r="E3554" s="3">
        <v>-3.28</v>
      </c>
      <c r="F3554" s="3">
        <v>-7217.91</v>
      </c>
    </row>
    <row r="3555" spans="1:6" x14ac:dyDescent="0.2">
      <c r="A3555" s="3">
        <v>3554</v>
      </c>
      <c r="B3555" s="4" t="s">
        <v>1602</v>
      </c>
      <c r="C3555" s="3" t="s">
        <v>7247</v>
      </c>
      <c r="D3555" s="3">
        <v>16.82</v>
      </c>
      <c r="E3555" s="3">
        <v>-4.0999999999999996</v>
      </c>
      <c r="F3555" s="3">
        <v>-7258.86</v>
      </c>
    </row>
    <row r="3556" spans="1:6" x14ac:dyDescent="0.2">
      <c r="A3556" s="3">
        <v>3555</v>
      </c>
      <c r="B3556" s="4" t="s">
        <v>996</v>
      </c>
      <c r="C3556" s="3" t="s">
        <v>7130</v>
      </c>
      <c r="D3556" s="3">
        <v>7.59</v>
      </c>
      <c r="E3556" s="3">
        <v>-7.1</v>
      </c>
      <c r="F3556" s="3">
        <v>-7408.61</v>
      </c>
    </row>
    <row r="3557" spans="1:6" x14ac:dyDescent="0.2">
      <c r="A3557" s="3">
        <v>3556</v>
      </c>
      <c r="B3557" s="4" t="s">
        <v>2308</v>
      </c>
      <c r="C3557" s="3" t="s">
        <v>3786</v>
      </c>
      <c r="D3557" s="3">
        <v>60.13</v>
      </c>
      <c r="E3557" s="3">
        <v>-7.53</v>
      </c>
      <c r="F3557" s="3">
        <v>-7418.56</v>
      </c>
    </row>
    <row r="3558" spans="1:6" x14ac:dyDescent="0.2">
      <c r="A3558" s="3">
        <v>3557</v>
      </c>
      <c r="B3558" s="4" t="s">
        <v>811</v>
      </c>
      <c r="C3558" s="3" t="s">
        <v>7307</v>
      </c>
      <c r="D3558" s="3">
        <v>5.26</v>
      </c>
      <c r="E3558" s="3">
        <v>-5.05</v>
      </c>
      <c r="F3558" s="3">
        <v>-7459.15</v>
      </c>
    </row>
    <row r="3559" spans="1:6" x14ac:dyDescent="0.2">
      <c r="A3559" s="3">
        <v>3558</v>
      </c>
      <c r="B3559" s="4" t="s">
        <v>1417</v>
      </c>
      <c r="C3559" s="3" t="s">
        <v>7137</v>
      </c>
      <c r="D3559" s="3">
        <v>4.92</v>
      </c>
      <c r="E3559" s="3">
        <v>-3.53</v>
      </c>
      <c r="F3559" s="3">
        <v>-7459.95</v>
      </c>
    </row>
    <row r="3560" spans="1:6" x14ac:dyDescent="0.2">
      <c r="A3560" s="3">
        <v>3559</v>
      </c>
      <c r="B3560" s="4" t="s">
        <v>2939</v>
      </c>
      <c r="C3560" s="3" t="s">
        <v>7260</v>
      </c>
      <c r="D3560" s="3">
        <v>3.79</v>
      </c>
      <c r="E3560" s="3">
        <v>-2.82</v>
      </c>
      <c r="F3560" s="3">
        <v>-7477.7</v>
      </c>
    </row>
    <row r="3561" spans="1:6" x14ac:dyDescent="0.2">
      <c r="A3561" s="3">
        <v>3560</v>
      </c>
      <c r="B3561" s="4" t="s">
        <v>2801</v>
      </c>
      <c r="C3561" s="3" t="s">
        <v>3896</v>
      </c>
      <c r="D3561" s="3">
        <v>20.3</v>
      </c>
      <c r="E3561" s="3">
        <v>-3.52</v>
      </c>
      <c r="F3561" s="3">
        <v>-7628.18</v>
      </c>
    </row>
    <row r="3562" spans="1:6" x14ac:dyDescent="0.2">
      <c r="A3562" s="3">
        <v>3561</v>
      </c>
      <c r="B3562" s="4" t="s">
        <v>475</v>
      </c>
      <c r="C3562" s="3" t="s">
        <v>7282</v>
      </c>
      <c r="D3562" s="3">
        <v>22.05</v>
      </c>
      <c r="E3562" s="3">
        <v>-4.21</v>
      </c>
      <c r="F3562" s="3">
        <v>-7766.45</v>
      </c>
    </row>
    <row r="3563" spans="1:6" x14ac:dyDescent="0.2">
      <c r="A3563" s="3">
        <v>3562</v>
      </c>
      <c r="B3563" s="4" t="s">
        <v>276</v>
      </c>
      <c r="C3563" s="3" t="s">
        <v>7229</v>
      </c>
      <c r="D3563" s="3">
        <v>7.72</v>
      </c>
      <c r="E3563" s="3">
        <v>-5.97</v>
      </c>
      <c r="F3563" s="3">
        <v>-7780.21</v>
      </c>
    </row>
    <row r="3564" spans="1:6" x14ac:dyDescent="0.2">
      <c r="A3564" s="3">
        <v>3563</v>
      </c>
      <c r="B3564" s="4" t="s">
        <v>1519</v>
      </c>
      <c r="C3564" s="3" t="s">
        <v>3498</v>
      </c>
      <c r="D3564" s="3">
        <v>13.75</v>
      </c>
      <c r="E3564" s="3">
        <v>-4.51</v>
      </c>
      <c r="F3564" s="3">
        <v>-7840.62</v>
      </c>
    </row>
    <row r="3565" spans="1:6" x14ac:dyDescent="0.2">
      <c r="A3565" s="3">
        <v>3564</v>
      </c>
      <c r="B3565" s="4" t="s">
        <v>1536</v>
      </c>
      <c r="C3565" s="3" t="s">
        <v>3848</v>
      </c>
      <c r="D3565" s="3">
        <v>18.350000000000001</v>
      </c>
      <c r="E3565" s="3">
        <v>0</v>
      </c>
      <c r="F3565" s="3">
        <v>-7967.91</v>
      </c>
    </row>
    <row r="3566" spans="1:6" x14ac:dyDescent="0.2">
      <c r="A3566" s="3">
        <v>3565</v>
      </c>
      <c r="B3566" s="4" t="s">
        <v>743</v>
      </c>
      <c r="C3566" s="3" t="s">
        <v>7049</v>
      </c>
      <c r="D3566" s="3">
        <v>4.1900000000000004</v>
      </c>
      <c r="E3566" s="3">
        <v>-3.9</v>
      </c>
      <c r="F3566" s="3">
        <v>-8133.53</v>
      </c>
    </row>
    <row r="3567" spans="1:6" x14ac:dyDescent="0.2">
      <c r="A3567" s="3">
        <v>3566</v>
      </c>
      <c r="B3567" s="4" t="s">
        <v>2027</v>
      </c>
      <c r="C3567" s="3" t="s">
        <v>7250</v>
      </c>
      <c r="D3567" s="3">
        <v>4.29</v>
      </c>
      <c r="E3567" s="3">
        <v>-6.13</v>
      </c>
      <c r="F3567" s="3">
        <v>-8296.75</v>
      </c>
    </row>
    <row r="3568" spans="1:6" x14ac:dyDescent="0.2">
      <c r="A3568" s="3">
        <v>3567</v>
      </c>
      <c r="B3568" s="4" t="s">
        <v>860</v>
      </c>
      <c r="C3568" s="3" t="s">
        <v>3889</v>
      </c>
      <c r="D3568" s="3">
        <v>10.38</v>
      </c>
      <c r="E3568" s="3">
        <v>-9.9700000000000006</v>
      </c>
      <c r="F3568" s="3">
        <v>-8378.16</v>
      </c>
    </row>
    <row r="3569" spans="1:6" x14ac:dyDescent="0.2">
      <c r="A3569" s="3">
        <v>3568</v>
      </c>
      <c r="B3569" s="4" t="s">
        <v>2669</v>
      </c>
      <c r="C3569" s="3" t="s">
        <v>3782</v>
      </c>
      <c r="D3569" s="3">
        <v>12.14</v>
      </c>
      <c r="E3569" s="3">
        <v>-2.4900000000000002</v>
      </c>
      <c r="F3569" s="3">
        <v>-8526.35</v>
      </c>
    </row>
    <row r="3570" spans="1:6" x14ac:dyDescent="0.2">
      <c r="A3570" s="3">
        <v>3569</v>
      </c>
      <c r="B3570" s="4" t="s">
        <v>3390</v>
      </c>
      <c r="C3570" s="3" t="s">
        <v>3770</v>
      </c>
      <c r="D3570" s="3">
        <v>17.8</v>
      </c>
      <c r="E3570" s="3">
        <v>-4.8600000000000003</v>
      </c>
      <c r="F3570" s="3">
        <v>-8597.75</v>
      </c>
    </row>
    <row r="3571" spans="1:6" x14ac:dyDescent="0.2">
      <c r="A3571" s="3">
        <v>3570</v>
      </c>
      <c r="B3571" s="4" t="s">
        <v>745</v>
      </c>
      <c r="C3571" s="3" t="s">
        <v>7218</v>
      </c>
      <c r="D3571" s="3">
        <v>11.97</v>
      </c>
      <c r="E3571" s="3">
        <v>-3.7</v>
      </c>
      <c r="F3571" s="3">
        <v>-8695.7099999999991</v>
      </c>
    </row>
    <row r="3572" spans="1:6" x14ac:dyDescent="0.2">
      <c r="A3572" s="3">
        <v>3571</v>
      </c>
      <c r="B3572" s="4" t="s">
        <v>782</v>
      </c>
      <c r="C3572" s="3" t="s">
        <v>3911</v>
      </c>
      <c r="D3572" s="3">
        <v>35.35</v>
      </c>
      <c r="E3572" s="3">
        <v>0.28000000000000003</v>
      </c>
      <c r="F3572" s="3">
        <v>-8734.9500000000007</v>
      </c>
    </row>
    <row r="3573" spans="1:6" x14ac:dyDescent="0.2">
      <c r="A3573" s="3">
        <v>3572</v>
      </c>
      <c r="B3573" s="4" t="s">
        <v>3047</v>
      </c>
      <c r="C3573" s="3" t="s">
        <v>3421</v>
      </c>
      <c r="D3573" s="3">
        <v>13.35</v>
      </c>
      <c r="E3573" s="3">
        <v>-5.25</v>
      </c>
      <c r="F3573" s="3">
        <v>-8765.75</v>
      </c>
    </row>
    <row r="3574" spans="1:6" x14ac:dyDescent="0.2">
      <c r="A3574" s="3">
        <v>3573</v>
      </c>
      <c r="B3574" s="4" t="s">
        <v>2881</v>
      </c>
      <c r="C3574" s="3" t="s">
        <v>7210</v>
      </c>
      <c r="D3574" s="3">
        <v>6.43</v>
      </c>
      <c r="E3574" s="3">
        <v>-5.72</v>
      </c>
      <c r="F3574" s="3">
        <v>-8800.18</v>
      </c>
    </row>
    <row r="3575" spans="1:6" x14ac:dyDescent="0.2">
      <c r="A3575" s="3">
        <v>3574</v>
      </c>
      <c r="B3575" s="4" t="s">
        <v>3387</v>
      </c>
      <c r="C3575" s="3" t="s">
        <v>4039</v>
      </c>
      <c r="D3575" s="3">
        <v>20.8</v>
      </c>
      <c r="E3575" s="3">
        <v>-4.67</v>
      </c>
      <c r="F3575" s="3">
        <v>-8813.26</v>
      </c>
    </row>
    <row r="3576" spans="1:6" x14ac:dyDescent="0.2">
      <c r="A3576" s="3">
        <v>3575</v>
      </c>
      <c r="B3576" s="4" t="s">
        <v>1738</v>
      </c>
      <c r="C3576" s="3" t="s">
        <v>7255</v>
      </c>
      <c r="D3576" s="3">
        <v>11.03</v>
      </c>
      <c r="E3576" s="3">
        <v>-6.13</v>
      </c>
      <c r="F3576" s="3">
        <v>-8925.75</v>
      </c>
    </row>
    <row r="3577" spans="1:6" x14ac:dyDescent="0.2">
      <c r="A3577" s="3">
        <v>3576</v>
      </c>
      <c r="B3577" s="4" t="s">
        <v>697</v>
      </c>
      <c r="C3577" s="3" t="s">
        <v>7289</v>
      </c>
      <c r="D3577" s="3">
        <v>7.02</v>
      </c>
      <c r="E3577" s="3">
        <v>-5.77</v>
      </c>
      <c r="F3577" s="3">
        <v>-8980.66</v>
      </c>
    </row>
    <row r="3578" spans="1:6" x14ac:dyDescent="0.2">
      <c r="A3578" s="3">
        <v>3577</v>
      </c>
      <c r="B3578" s="4" t="s">
        <v>126</v>
      </c>
      <c r="C3578" s="3" t="s">
        <v>5733</v>
      </c>
      <c r="D3578" s="3">
        <v>28.9</v>
      </c>
      <c r="E3578" s="3">
        <v>-5.68</v>
      </c>
      <c r="F3578" s="3">
        <v>-9081.42</v>
      </c>
    </row>
    <row r="3579" spans="1:6" x14ac:dyDescent="0.2">
      <c r="A3579" s="3">
        <v>3578</v>
      </c>
      <c r="B3579" s="4" t="s">
        <v>1485</v>
      </c>
      <c r="C3579" s="3" t="s">
        <v>3816</v>
      </c>
      <c r="D3579" s="3">
        <v>8.24</v>
      </c>
      <c r="E3579" s="3">
        <v>-1.9</v>
      </c>
      <c r="F3579" s="3">
        <v>-9108.65</v>
      </c>
    </row>
    <row r="3580" spans="1:6" x14ac:dyDescent="0.2">
      <c r="A3580" s="3">
        <v>3579</v>
      </c>
      <c r="B3580" s="4" t="s">
        <v>7027</v>
      </c>
      <c r="C3580" s="3" t="s">
        <v>7028</v>
      </c>
      <c r="D3580" s="3">
        <v>7</v>
      </c>
      <c r="E3580" s="3">
        <v>-0.85</v>
      </c>
      <c r="F3580" s="3">
        <v>-9287.82</v>
      </c>
    </row>
    <row r="3581" spans="1:6" x14ac:dyDescent="0.2">
      <c r="A3581" s="3">
        <v>3580</v>
      </c>
      <c r="B3581" s="4" t="s">
        <v>2977</v>
      </c>
      <c r="C3581" s="3" t="s">
        <v>7296</v>
      </c>
      <c r="D3581" s="3">
        <v>38.369999999999997</v>
      </c>
      <c r="E3581" s="3">
        <v>-2.17</v>
      </c>
      <c r="F3581" s="3">
        <v>-9378.08</v>
      </c>
    </row>
    <row r="3582" spans="1:6" x14ac:dyDescent="0.2">
      <c r="A3582" s="3">
        <v>3581</v>
      </c>
      <c r="B3582" s="4" t="s">
        <v>2315</v>
      </c>
      <c r="C3582" s="3" t="s">
        <v>7085</v>
      </c>
      <c r="D3582" s="3">
        <v>6.87</v>
      </c>
      <c r="E3582" s="3">
        <v>-3.92</v>
      </c>
      <c r="F3582" s="3">
        <v>-9580.9</v>
      </c>
    </row>
    <row r="3583" spans="1:6" x14ac:dyDescent="0.2">
      <c r="A3583" s="3">
        <v>3582</v>
      </c>
      <c r="B3583" s="4" t="s">
        <v>3398</v>
      </c>
      <c r="C3583" s="3" t="s">
        <v>7304</v>
      </c>
      <c r="D3583" s="3">
        <v>54.38</v>
      </c>
      <c r="E3583" s="3">
        <v>-2.74</v>
      </c>
      <c r="F3583" s="3">
        <v>-9708.2199999999993</v>
      </c>
    </row>
    <row r="3584" spans="1:6" x14ac:dyDescent="0.2">
      <c r="A3584" s="3">
        <v>3583</v>
      </c>
      <c r="B3584" s="4" t="s">
        <v>2774</v>
      </c>
      <c r="C3584" s="3" t="s">
        <v>7076</v>
      </c>
      <c r="D3584" s="3">
        <v>8.41</v>
      </c>
      <c r="E3584" s="3">
        <v>-5.61</v>
      </c>
      <c r="F3584" s="3">
        <v>-9726.5</v>
      </c>
    </row>
    <row r="3585" spans="1:6" x14ac:dyDescent="0.2">
      <c r="A3585" s="3">
        <v>3584</v>
      </c>
      <c r="B3585" s="4" t="s">
        <v>1460</v>
      </c>
      <c r="C3585" s="3" t="s">
        <v>3899</v>
      </c>
      <c r="D3585" s="3">
        <v>20.66</v>
      </c>
      <c r="E3585" s="3">
        <v>-1.67</v>
      </c>
      <c r="F3585" s="3">
        <v>-9771.06</v>
      </c>
    </row>
    <row r="3586" spans="1:6" x14ac:dyDescent="0.2">
      <c r="A3586" s="3">
        <v>3585</v>
      </c>
      <c r="B3586" s="4" t="s">
        <v>1246</v>
      </c>
      <c r="C3586" s="3" t="s">
        <v>7306</v>
      </c>
      <c r="D3586" s="3">
        <v>7.24</v>
      </c>
      <c r="E3586" s="3">
        <v>-4.2300000000000004</v>
      </c>
      <c r="F3586" s="3">
        <v>-9993.48</v>
      </c>
    </row>
    <row r="3587" spans="1:6" x14ac:dyDescent="0.2">
      <c r="A3587" s="3">
        <v>3586</v>
      </c>
      <c r="B3587" s="4" t="s">
        <v>658</v>
      </c>
      <c r="C3587" s="3" t="s">
        <v>7201</v>
      </c>
      <c r="D3587" s="3">
        <v>62.76</v>
      </c>
      <c r="E3587" s="3">
        <v>-3.27</v>
      </c>
      <c r="F3587" s="3">
        <v>-10194.969999999999</v>
      </c>
    </row>
    <row r="3588" spans="1:6" x14ac:dyDescent="0.2">
      <c r="A3588" s="3">
        <v>3587</v>
      </c>
      <c r="B3588" s="4" t="s">
        <v>3316</v>
      </c>
      <c r="C3588" s="3" t="s">
        <v>6398</v>
      </c>
      <c r="D3588" s="3">
        <v>7.62</v>
      </c>
      <c r="E3588" s="3">
        <v>-10.039999999999999</v>
      </c>
      <c r="F3588" s="3">
        <v>-10296.1</v>
      </c>
    </row>
    <row r="3589" spans="1:6" x14ac:dyDescent="0.2">
      <c r="A3589" s="3">
        <v>3588</v>
      </c>
      <c r="B3589" s="4" t="s">
        <v>500</v>
      </c>
      <c r="C3589" s="3" t="s">
        <v>7249</v>
      </c>
      <c r="D3589" s="3">
        <v>28.63</v>
      </c>
      <c r="E3589" s="3">
        <v>-2.75</v>
      </c>
      <c r="F3589" s="3">
        <v>-10347.379999999999</v>
      </c>
    </row>
    <row r="3590" spans="1:6" x14ac:dyDescent="0.2">
      <c r="A3590" s="3">
        <v>3589</v>
      </c>
      <c r="B3590" s="4" t="s">
        <v>150</v>
      </c>
      <c r="C3590" s="3" t="s">
        <v>7095</v>
      </c>
      <c r="D3590" s="3">
        <v>12.21</v>
      </c>
      <c r="E3590" s="3">
        <v>-0.56999999999999995</v>
      </c>
      <c r="F3590" s="3">
        <v>-10817.57</v>
      </c>
    </row>
    <row r="3591" spans="1:6" x14ac:dyDescent="0.2">
      <c r="A3591" s="3">
        <v>3590</v>
      </c>
      <c r="B3591" s="4" t="s">
        <v>875</v>
      </c>
      <c r="C3591" s="3" t="s">
        <v>7240</v>
      </c>
      <c r="D3591" s="3">
        <v>12.71</v>
      </c>
      <c r="E3591" s="3">
        <v>-1.55</v>
      </c>
      <c r="F3591" s="3">
        <v>-10825.33</v>
      </c>
    </row>
    <row r="3592" spans="1:6" x14ac:dyDescent="0.2">
      <c r="A3592" s="3">
        <v>3591</v>
      </c>
      <c r="B3592" s="4" t="s">
        <v>2213</v>
      </c>
      <c r="C3592" s="3" t="s">
        <v>3778</v>
      </c>
      <c r="D3592" s="3">
        <v>10.69</v>
      </c>
      <c r="E3592" s="3">
        <v>-2.73</v>
      </c>
      <c r="F3592" s="3">
        <v>-11613.02</v>
      </c>
    </row>
    <row r="3593" spans="1:6" x14ac:dyDescent="0.2">
      <c r="A3593" s="3">
        <v>3592</v>
      </c>
      <c r="B3593" s="4" t="s">
        <v>3120</v>
      </c>
      <c r="C3593" s="3" t="s">
        <v>7297</v>
      </c>
      <c r="D3593" s="3">
        <v>8.39</v>
      </c>
      <c r="E3593" s="3">
        <v>-6.67</v>
      </c>
      <c r="F3593" s="3">
        <v>-11698.81</v>
      </c>
    </row>
    <row r="3594" spans="1:6" x14ac:dyDescent="0.2">
      <c r="A3594" s="3">
        <v>3593</v>
      </c>
      <c r="B3594" s="4" t="s">
        <v>2216</v>
      </c>
      <c r="C3594" s="3" t="s">
        <v>4109</v>
      </c>
      <c r="D3594" s="3">
        <v>9.3800000000000008</v>
      </c>
      <c r="E3594" s="3">
        <v>-5.92</v>
      </c>
      <c r="F3594" s="3">
        <v>-12372.44</v>
      </c>
    </row>
    <row r="3595" spans="1:6" x14ac:dyDescent="0.2">
      <c r="A3595" s="3">
        <v>3594</v>
      </c>
      <c r="B3595" s="4" t="s">
        <v>1024</v>
      </c>
      <c r="C3595" s="3" t="s">
        <v>7301</v>
      </c>
      <c r="D3595" s="3">
        <v>6.07</v>
      </c>
      <c r="E3595" s="3">
        <v>-1.46</v>
      </c>
      <c r="F3595" s="3">
        <v>-12419.44</v>
      </c>
    </row>
    <row r="3596" spans="1:6" x14ac:dyDescent="0.2">
      <c r="A3596" s="3">
        <v>3595</v>
      </c>
      <c r="B3596" s="4" t="s">
        <v>2259</v>
      </c>
      <c r="C3596" s="3" t="s">
        <v>3463</v>
      </c>
      <c r="D3596" s="3">
        <v>5.98</v>
      </c>
      <c r="E3596" s="3">
        <v>-4.78</v>
      </c>
      <c r="F3596" s="3">
        <v>-13433.8</v>
      </c>
    </row>
    <row r="3597" spans="1:6" x14ac:dyDescent="0.2">
      <c r="A3597" s="3">
        <v>3596</v>
      </c>
      <c r="B3597" s="4" t="s">
        <v>943</v>
      </c>
      <c r="C3597" s="3" t="s">
        <v>7303</v>
      </c>
      <c r="D3597" s="3">
        <v>24.27</v>
      </c>
      <c r="E3597" s="3">
        <v>-2.73</v>
      </c>
      <c r="F3597" s="3">
        <v>-13493.36</v>
      </c>
    </row>
    <row r="3598" spans="1:6" x14ac:dyDescent="0.2">
      <c r="A3598" s="3">
        <v>3597</v>
      </c>
      <c r="B3598" s="4" t="s">
        <v>848</v>
      </c>
      <c r="C3598" s="3" t="s">
        <v>7311</v>
      </c>
      <c r="D3598" s="3">
        <v>12.7</v>
      </c>
      <c r="E3598" s="3">
        <v>-6.34</v>
      </c>
      <c r="F3598" s="3">
        <v>-13827.05</v>
      </c>
    </row>
    <row r="3599" spans="1:6" x14ac:dyDescent="0.2">
      <c r="A3599" s="3">
        <v>3598</v>
      </c>
      <c r="B3599" s="4" t="s">
        <v>1053</v>
      </c>
      <c r="C3599" s="3" t="s">
        <v>3779</v>
      </c>
      <c r="D3599" s="3">
        <v>51.16</v>
      </c>
      <c r="E3599" s="3">
        <v>-0.21</v>
      </c>
      <c r="F3599" s="3">
        <v>-14384.87</v>
      </c>
    </row>
    <row r="3600" spans="1:6" x14ac:dyDescent="0.2">
      <c r="A3600" s="3">
        <v>3599</v>
      </c>
      <c r="B3600" s="4" t="s">
        <v>4773</v>
      </c>
      <c r="C3600" s="3" t="s">
        <v>4774</v>
      </c>
      <c r="D3600" s="3">
        <v>27.46</v>
      </c>
      <c r="E3600" s="3">
        <v>-6.22</v>
      </c>
      <c r="F3600" s="3">
        <v>-14608.78</v>
      </c>
    </row>
    <row r="3601" spans="1:6" x14ac:dyDescent="0.2">
      <c r="A3601" s="3">
        <v>3600</v>
      </c>
      <c r="B3601" s="4" t="s">
        <v>1728</v>
      </c>
      <c r="C3601" s="3" t="s">
        <v>7268</v>
      </c>
      <c r="D3601" s="3">
        <v>13.62</v>
      </c>
      <c r="E3601" s="3">
        <v>-2.64</v>
      </c>
      <c r="F3601" s="3">
        <v>-14655.25</v>
      </c>
    </row>
    <row r="3602" spans="1:6" x14ac:dyDescent="0.2">
      <c r="A3602" s="3">
        <v>3601</v>
      </c>
      <c r="B3602" s="4" t="s">
        <v>3194</v>
      </c>
      <c r="C3602" s="3" t="s">
        <v>3456</v>
      </c>
      <c r="D3602" s="3">
        <v>8.02</v>
      </c>
      <c r="E3602" s="3">
        <v>-6.74</v>
      </c>
      <c r="F3602" s="3">
        <v>-15747.8</v>
      </c>
    </row>
    <row r="3603" spans="1:6" x14ac:dyDescent="0.2">
      <c r="A3603" s="3">
        <v>3602</v>
      </c>
      <c r="B3603" s="4" t="s">
        <v>847</v>
      </c>
      <c r="C3603" s="3" t="s">
        <v>7310</v>
      </c>
      <c r="D3603" s="3">
        <v>18.02</v>
      </c>
      <c r="E3603" s="3">
        <v>-1.96</v>
      </c>
      <c r="F3603" s="3">
        <v>-15885.44</v>
      </c>
    </row>
    <row r="3604" spans="1:6" x14ac:dyDescent="0.2">
      <c r="A3604" s="3">
        <v>3603</v>
      </c>
      <c r="B3604" s="4" t="s">
        <v>1195</v>
      </c>
      <c r="C3604" s="3" t="s">
        <v>7298</v>
      </c>
      <c r="D3604" s="3">
        <v>18.850000000000001</v>
      </c>
      <c r="E3604" s="3">
        <v>-2.73</v>
      </c>
      <c r="F3604" s="3">
        <v>-16045.9</v>
      </c>
    </row>
    <row r="3605" spans="1:6" x14ac:dyDescent="0.2">
      <c r="A3605" s="3">
        <v>3604</v>
      </c>
      <c r="B3605" s="4" t="s">
        <v>2010</v>
      </c>
      <c r="C3605" s="3" t="s">
        <v>7267</v>
      </c>
      <c r="D3605" s="3">
        <v>7.8</v>
      </c>
      <c r="E3605" s="3">
        <v>-2.99</v>
      </c>
      <c r="F3605" s="3">
        <v>-16104.28</v>
      </c>
    </row>
    <row r="3606" spans="1:6" x14ac:dyDescent="0.2">
      <c r="A3606" s="3">
        <v>3605</v>
      </c>
      <c r="B3606" s="4" t="s">
        <v>1104</v>
      </c>
      <c r="C3606" s="3" t="s">
        <v>3907</v>
      </c>
      <c r="D3606" s="3">
        <v>7.51</v>
      </c>
      <c r="E3606" s="3">
        <v>-9.9499999999999993</v>
      </c>
      <c r="F3606" s="3">
        <v>-17678.73</v>
      </c>
    </row>
    <row r="3607" spans="1:6" x14ac:dyDescent="0.2">
      <c r="A3607" s="3">
        <v>3606</v>
      </c>
      <c r="B3607" s="4" t="s">
        <v>307</v>
      </c>
      <c r="C3607" s="3" t="s">
        <v>3499</v>
      </c>
      <c r="D3607" s="3">
        <v>17.25</v>
      </c>
      <c r="E3607" s="3">
        <v>-6.1</v>
      </c>
      <c r="F3607" s="3">
        <v>-18028.189999999999</v>
      </c>
    </row>
    <row r="3608" spans="1:6" x14ac:dyDescent="0.2">
      <c r="A3608" s="3">
        <v>3607</v>
      </c>
      <c r="B3608" s="4" t="s">
        <v>7441</v>
      </c>
      <c r="C3608" s="3" t="s">
        <v>7442</v>
      </c>
      <c r="D3608" s="3">
        <v>42</v>
      </c>
      <c r="E3608" s="3">
        <v>-4.6500000000000004</v>
      </c>
      <c r="F3608" s="3">
        <v>-18239.919999999998</v>
      </c>
    </row>
    <row r="3609" spans="1:6" x14ac:dyDescent="0.2">
      <c r="A3609" s="3">
        <v>3608</v>
      </c>
      <c r="B3609" s="4" t="s">
        <v>599</v>
      </c>
      <c r="C3609" s="3" t="s">
        <v>7278</v>
      </c>
      <c r="D3609" s="3">
        <v>23.72</v>
      </c>
      <c r="E3609" s="3">
        <v>-3.54</v>
      </c>
      <c r="F3609" s="3">
        <v>-18261.060000000001</v>
      </c>
    </row>
    <row r="3610" spans="1:6" x14ac:dyDescent="0.2">
      <c r="A3610" s="3">
        <v>3609</v>
      </c>
      <c r="B3610" s="4" t="s">
        <v>2173</v>
      </c>
      <c r="C3610" s="3" t="s">
        <v>7280</v>
      </c>
      <c r="D3610" s="3">
        <v>12.51</v>
      </c>
      <c r="E3610" s="3">
        <v>-3.02</v>
      </c>
      <c r="F3610" s="3">
        <v>-18564.13</v>
      </c>
    </row>
    <row r="3611" spans="1:6" x14ac:dyDescent="0.2">
      <c r="A3611" s="3">
        <v>3610</v>
      </c>
      <c r="B3611" s="4" t="s">
        <v>677</v>
      </c>
      <c r="C3611" s="3" t="s">
        <v>7242</v>
      </c>
      <c r="D3611" s="3">
        <v>3.39</v>
      </c>
      <c r="E3611" s="3">
        <v>-1.45</v>
      </c>
      <c r="F3611" s="3">
        <v>-19543.3</v>
      </c>
    </row>
    <row r="3612" spans="1:6" x14ac:dyDescent="0.2">
      <c r="A3612" s="3">
        <v>3611</v>
      </c>
      <c r="B3612" s="4" t="s">
        <v>160</v>
      </c>
      <c r="C3612" s="3" t="s">
        <v>7742</v>
      </c>
      <c r="D3612" s="3">
        <v>14.86</v>
      </c>
      <c r="E3612" s="3">
        <v>-3.82</v>
      </c>
      <c r="F3612" s="3">
        <v>-20745.84</v>
      </c>
    </row>
    <row r="3613" spans="1:6" x14ac:dyDescent="0.2">
      <c r="A3613" s="3">
        <v>3612</v>
      </c>
      <c r="B3613" s="4" t="s">
        <v>1349</v>
      </c>
      <c r="C3613" s="3" t="s">
        <v>7090</v>
      </c>
      <c r="D3613" s="3">
        <v>24.78</v>
      </c>
      <c r="E3613" s="3">
        <v>-6.07</v>
      </c>
      <c r="F3613" s="3">
        <v>-20895.78</v>
      </c>
    </row>
    <row r="3614" spans="1:6" x14ac:dyDescent="0.2">
      <c r="A3614" s="3">
        <v>3613</v>
      </c>
      <c r="B3614" s="4" t="s">
        <v>3004</v>
      </c>
      <c r="C3614" s="3" t="s">
        <v>6331</v>
      </c>
      <c r="D3614" s="3">
        <v>8.73</v>
      </c>
      <c r="E3614" s="3">
        <v>-10</v>
      </c>
      <c r="F3614" s="3">
        <v>-20906.23</v>
      </c>
    </row>
    <row r="3615" spans="1:6" x14ac:dyDescent="0.2">
      <c r="A3615" s="3">
        <v>3614</v>
      </c>
      <c r="B3615" s="4" t="s">
        <v>2684</v>
      </c>
      <c r="C3615" s="3" t="s">
        <v>3948</v>
      </c>
      <c r="D3615" s="3">
        <v>13.97</v>
      </c>
      <c r="E3615" s="3">
        <v>-9.99</v>
      </c>
      <c r="F3615" s="3">
        <v>-21384.71</v>
      </c>
    </row>
    <row r="3616" spans="1:6" x14ac:dyDescent="0.2">
      <c r="A3616" s="3">
        <v>3615</v>
      </c>
      <c r="B3616" s="4" t="s">
        <v>1659</v>
      </c>
      <c r="C3616" s="3" t="s">
        <v>3832</v>
      </c>
      <c r="D3616" s="3">
        <v>79.75</v>
      </c>
      <c r="E3616" s="3">
        <v>-0.92</v>
      </c>
      <c r="F3616" s="3">
        <v>-25685.82</v>
      </c>
    </row>
    <row r="3617" spans="1:6" x14ac:dyDescent="0.2">
      <c r="A3617" s="3">
        <v>3616</v>
      </c>
      <c r="B3617" s="4" t="s">
        <v>2119</v>
      </c>
      <c r="C3617" s="3" t="s">
        <v>7261</v>
      </c>
      <c r="D3617" s="3">
        <v>16.79</v>
      </c>
      <c r="E3617" s="3">
        <v>-10.02</v>
      </c>
      <c r="F3617" s="3">
        <v>-32136.53</v>
      </c>
    </row>
    <row r="3618" spans="1:6" x14ac:dyDescent="0.2">
      <c r="A3618" s="3">
        <v>3617</v>
      </c>
      <c r="B3618" s="4" t="s">
        <v>268</v>
      </c>
      <c r="C3618" s="3" t="s">
        <v>6645</v>
      </c>
      <c r="D3618" s="3">
        <v>104.96</v>
      </c>
      <c r="E3618" s="3">
        <v>-1.72</v>
      </c>
      <c r="F3618" s="3">
        <v>-47667.86</v>
      </c>
    </row>
    <row r="3619" spans="1:6" x14ac:dyDescent="0.2">
      <c r="A3619" s="3">
        <v>3618</v>
      </c>
      <c r="B3619" s="4" t="s">
        <v>2623</v>
      </c>
      <c r="C3619" s="3" t="s">
        <v>6896</v>
      </c>
      <c r="D3619" s="3">
        <v>10.65</v>
      </c>
      <c r="E3619" s="3">
        <v>-5.08</v>
      </c>
      <c r="F3619" s="3">
        <v>-54272.44</v>
      </c>
    </row>
    <row r="3620" spans="1:6" x14ac:dyDescent="0.2">
      <c r="A3620" s="3">
        <v>3619</v>
      </c>
      <c r="B3620" s="4" t="s">
        <v>26</v>
      </c>
      <c r="C3620" s="3" t="s">
        <v>6861</v>
      </c>
      <c r="D3620" s="3">
        <v>30.28</v>
      </c>
      <c r="E3620" s="3">
        <v>-3.01</v>
      </c>
      <c r="F3620" s="3">
        <v>-61563.56</v>
      </c>
    </row>
    <row r="3621" spans="1:6" x14ac:dyDescent="0.2">
      <c r="A3621" s="3">
        <v>3620</v>
      </c>
      <c r="B3621" s="4" t="s">
        <v>7330</v>
      </c>
      <c r="C3621" s="3" t="s">
        <v>7331</v>
      </c>
      <c r="D3621" s="3">
        <v>0.437</v>
      </c>
      <c r="E3621" s="3">
        <v>-0.46</v>
      </c>
      <c r="F3621" s="3" t="s">
        <v>7315</v>
      </c>
    </row>
    <row r="3622" spans="1:6" x14ac:dyDescent="0.2">
      <c r="A3622" s="3">
        <v>3621</v>
      </c>
      <c r="B3622" s="4" t="s">
        <v>7356</v>
      </c>
      <c r="C3622" s="3" t="s">
        <v>7357</v>
      </c>
      <c r="D3622" s="3">
        <v>0.34100000000000003</v>
      </c>
      <c r="E3622" s="3">
        <v>-0.28999999999999998</v>
      </c>
      <c r="F3622" s="3" t="s">
        <v>7315</v>
      </c>
    </row>
    <row r="3623" spans="1:6" x14ac:dyDescent="0.2">
      <c r="A3623" s="3">
        <v>3622</v>
      </c>
      <c r="B3623" s="4" t="s">
        <v>586</v>
      </c>
      <c r="C3623" s="3" t="s">
        <v>5103</v>
      </c>
      <c r="D3623" s="3">
        <v>15</v>
      </c>
      <c r="E3623" s="3">
        <v>-1.32</v>
      </c>
      <c r="F3623" s="3" t="s">
        <v>7315</v>
      </c>
    </row>
    <row r="3624" spans="1:6" x14ac:dyDescent="0.2">
      <c r="A3624" s="3">
        <v>3623</v>
      </c>
      <c r="B3624" s="4" t="s">
        <v>7531</v>
      </c>
      <c r="C3624" s="3" t="s">
        <v>7532</v>
      </c>
      <c r="D3624" s="3" t="s">
        <v>7315</v>
      </c>
      <c r="E3624" s="3" t="s">
        <v>7315</v>
      </c>
      <c r="F3624" s="3" t="s">
        <v>7315</v>
      </c>
    </row>
    <row r="3625" spans="1:6" x14ac:dyDescent="0.2">
      <c r="A3625" s="3">
        <v>3624</v>
      </c>
      <c r="B3625" s="4" t="s">
        <v>2984</v>
      </c>
      <c r="C3625" s="3" t="s">
        <v>7748</v>
      </c>
      <c r="D3625" s="3">
        <v>12.3</v>
      </c>
      <c r="E3625" s="3">
        <v>-3.15</v>
      </c>
      <c r="F3625" s="3" t="s">
        <v>7315</v>
      </c>
    </row>
    <row r="3626" spans="1:6" x14ac:dyDescent="0.2">
      <c r="A3626" s="3">
        <v>3625</v>
      </c>
      <c r="B3626" s="4" t="s">
        <v>7454</v>
      </c>
      <c r="C3626" s="3" t="s">
        <v>7455</v>
      </c>
      <c r="D3626" s="3">
        <v>0.66700000000000004</v>
      </c>
      <c r="E3626" s="3">
        <v>-1.04</v>
      </c>
      <c r="F3626" s="3" t="s">
        <v>7315</v>
      </c>
    </row>
    <row r="3627" spans="1:6" x14ac:dyDescent="0.2">
      <c r="A3627" s="3">
        <v>3626</v>
      </c>
      <c r="B3627" s="4" t="s">
        <v>7371</v>
      </c>
      <c r="C3627" s="3" t="s">
        <v>7372</v>
      </c>
      <c r="D3627" s="3">
        <v>0.81699999999999995</v>
      </c>
      <c r="E3627" s="3">
        <v>-0.37</v>
      </c>
      <c r="F3627" s="3" t="s">
        <v>7315</v>
      </c>
    </row>
    <row r="3628" spans="1:6" x14ac:dyDescent="0.2">
      <c r="A3628" s="3">
        <v>3627</v>
      </c>
      <c r="B3628" s="4" t="s">
        <v>7384</v>
      </c>
      <c r="C3628" s="3" t="s">
        <v>7385</v>
      </c>
      <c r="D3628" s="3">
        <v>2.54</v>
      </c>
      <c r="E3628" s="3">
        <v>0</v>
      </c>
      <c r="F3628" s="3" t="s">
        <v>7315</v>
      </c>
    </row>
    <row r="3629" spans="1:6" x14ac:dyDescent="0.2">
      <c r="A3629" s="3">
        <v>3628</v>
      </c>
      <c r="B3629" s="4" t="s">
        <v>7393</v>
      </c>
      <c r="C3629" s="3" t="s">
        <v>7394</v>
      </c>
      <c r="D3629" s="3" t="s">
        <v>7315</v>
      </c>
      <c r="E3629" s="3" t="s">
        <v>7315</v>
      </c>
      <c r="F3629" s="3" t="s">
        <v>7315</v>
      </c>
    </row>
    <row r="3630" spans="1:6" x14ac:dyDescent="0.2">
      <c r="A3630" s="3">
        <v>3629</v>
      </c>
      <c r="B3630" s="4" t="s">
        <v>7494</v>
      </c>
      <c r="C3630" s="3" t="s">
        <v>7495</v>
      </c>
      <c r="D3630" s="3">
        <v>2.56</v>
      </c>
      <c r="E3630" s="3">
        <v>-0.78</v>
      </c>
      <c r="F3630" s="3" t="s">
        <v>7315</v>
      </c>
    </row>
    <row r="3631" spans="1:6" x14ac:dyDescent="0.2">
      <c r="A3631" s="3">
        <v>3630</v>
      </c>
      <c r="B3631" s="4" t="s">
        <v>7402</v>
      </c>
      <c r="C3631" s="3" t="s">
        <v>7403</v>
      </c>
      <c r="D3631" s="3" t="s">
        <v>7315</v>
      </c>
      <c r="E3631" s="3" t="s">
        <v>7315</v>
      </c>
      <c r="F3631" s="3" t="s">
        <v>7315</v>
      </c>
    </row>
    <row r="3632" spans="1:6" x14ac:dyDescent="0.2">
      <c r="A3632" s="3">
        <v>3631</v>
      </c>
      <c r="B3632" s="4" t="s">
        <v>7541</v>
      </c>
      <c r="C3632" s="3" t="s">
        <v>7542</v>
      </c>
      <c r="D3632" s="3" t="s">
        <v>7315</v>
      </c>
      <c r="E3632" s="3" t="s">
        <v>7315</v>
      </c>
      <c r="F3632" s="3" t="s">
        <v>7315</v>
      </c>
    </row>
    <row r="3633" spans="1:6" x14ac:dyDescent="0.2">
      <c r="A3633" s="3">
        <v>3632</v>
      </c>
      <c r="B3633" s="4" t="s">
        <v>3179</v>
      </c>
      <c r="C3633" s="3" t="s">
        <v>3918</v>
      </c>
      <c r="D3633" s="3" t="s">
        <v>7315</v>
      </c>
      <c r="E3633" s="3" t="s">
        <v>7315</v>
      </c>
      <c r="F3633" s="3" t="s">
        <v>7315</v>
      </c>
    </row>
    <row r="3634" spans="1:6" x14ac:dyDescent="0.2">
      <c r="A3634" s="3">
        <v>3633</v>
      </c>
      <c r="B3634" s="4" t="s">
        <v>7346</v>
      </c>
      <c r="C3634" s="3" t="s">
        <v>7347</v>
      </c>
      <c r="D3634" s="3">
        <v>0.48599999999999999</v>
      </c>
      <c r="E3634" s="3">
        <v>-1.02</v>
      </c>
      <c r="F3634" s="3" t="s">
        <v>7315</v>
      </c>
    </row>
    <row r="3635" spans="1:6" x14ac:dyDescent="0.2">
      <c r="A3635" s="3">
        <v>3634</v>
      </c>
      <c r="B3635" s="4" t="s">
        <v>2972</v>
      </c>
      <c r="C3635" s="3" t="s">
        <v>4938</v>
      </c>
      <c r="D3635" s="3" t="s">
        <v>7315</v>
      </c>
      <c r="E3635" s="3" t="s">
        <v>7315</v>
      </c>
      <c r="F3635" s="3" t="s">
        <v>7315</v>
      </c>
    </row>
    <row r="3636" spans="1:6" x14ac:dyDescent="0.2">
      <c r="A3636" s="3">
        <v>3635</v>
      </c>
      <c r="B3636" s="4" t="s">
        <v>7433</v>
      </c>
      <c r="C3636" s="3" t="s">
        <v>7434</v>
      </c>
      <c r="D3636" s="3">
        <v>1.633</v>
      </c>
      <c r="E3636" s="3">
        <v>0.12</v>
      </c>
      <c r="F3636" s="3" t="s">
        <v>7315</v>
      </c>
    </row>
    <row r="3637" spans="1:6" x14ac:dyDescent="0.2">
      <c r="A3637" s="3">
        <v>3636</v>
      </c>
      <c r="B3637" s="4" t="s">
        <v>7529</v>
      </c>
      <c r="C3637" s="3" t="s">
        <v>7530</v>
      </c>
      <c r="D3637" s="3">
        <v>0.83299999999999996</v>
      </c>
      <c r="E3637" s="3">
        <v>-1.19</v>
      </c>
      <c r="F3637" s="3" t="s">
        <v>7315</v>
      </c>
    </row>
    <row r="3638" spans="1:6" x14ac:dyDescent="0.2">
      <c r="A3638" s="3">
        <v>3637</v>
      </c>
      <c r="B3638" s="4" t="s">
        <v>7352</v>
      </c>
      <c r="C3638" s="3" t="s">
        <v>7353</v>
      </c>
      <c r="D3638" s="3" t="s">
        <v>7315</v>
      </c>
      <c r="E3638" s="3" t="s">
        <v>7315</v>
      </c>
      <c r="F3638" s="3" t="s">
        <v>7315</v>
      </c>
    </row>
    <row r="3639" spans="1:6" x14ac:dyDescent="0.2">
      <c r="A3639" s="3">
        <v>3638</v>
      </c>
      <c r="B3639" s="4" t="s">
        <v>5597</v>
      </c>
      <c r="C3639" s="3" t="s">
        <v>5598</v>
      </c>
      <c r="D3639" s="3">
        <v>27.45</v>
      </c>
      <c r="E3639" s="3">
        <v>-0.51</v>
      </c>
      <c r="F3639" s="3" t="s">
        <v>7315</v>
      </c>
    </row>
    <row r="3640" spans="1:6" x14ac:dyDescent="0.2">
      <c r="A3640" s="3">
        <v>3639</v>
      </c>
      <c r="B3640" s="4" t="s">
        <v>7354</v>
      </c>
      <c r="C3640" s="3" t="s">
        <v>7355</v>
      </c>
      <c r="D3640" s="3" t="s">
        <v>7315</v>
      </c>
      <c r="E3640" s="3" t="s">
        <v>7315</v>
      </c>
      <c r="F3640" s="3" t="s">
        <v>7315</v>
      </c>
    </row>
    <row r="3641" spans="1:6" x14ac:dyDescent="0.2">
      <c r="A3641" s="3">
        <v>3640</v>
      </c>
      <c r="B3641" s="4" t="s">
        <v>7316</v>
      </c>
      <c r="C3641" s="3" t="s">
        <v>7317</v>
      </c>
      <c r="D3641" s="3">
        <v>1.157</v>
      </c>
      <c r="E3641" s="3">
        <v>0</v>
      </c>
      <c r="F3641" s="3" t="s">
        <v>7315</v>
      </c>
    </row>
    <row r="3642" spans="1:6" x14ac:dyDescent="0.2">
      <c r="A3642" s="3">
        <v>3641</v>
      </c>
      <c r="B3642" s="4" t="s">
        <v>7406</v>
      </c>
      <c r="C3642" s="3" t="s">
        <v>7407</v>
      </c>
      <c r="D3642" s="3" t="s">
        <v>7315</v>
      </c>
      <c r="E3642" s="3" t="s">
        <v>7315</v>
      </c>
      <c r="F3642" s="3" t="s">
        <v>7315</v>
      </c>
    </row>
    <row r="3643" spans="1:6" x14ac:dyDescent="0.2">
      <c r="A3643" s="3">
        <v>3642</v>
      </c>
      <c r="B3643" s="4" t="s">
        <v>1567</v>
      </c>
      <c r="C3643" s="3" t="s">
        <v>5082</v>
      </c>
      <c r="D3643" s="3">
        <v>20.36</v>
      </c>
      <c r="E3643" s="3">
        <v>-0.2</v>
      </c>
      <c r="F3643" s="3" t="s">
        <v>7315</v>
      </c>
    </row>
    <row r="3644" spans="1:6" x14ac:dyDescent="0.2">
      <c r="A3644" s="3">
        <v>3643</v>
      </c>
      <c r="B3644" s="4" t="s">
        <v>7452</v>
      </c>
      <c r="C3644" s="3" t="s">
        <v>7453</v>
      </c>
      <c r="D3644" s="3" t="s">
        <v>7315</v>
      </c>
      <c r="E3644" s="3" t="s">
        <v>7315</v>
      </c>
      <c r="F3644" s="3" t="s">
        <v>7315</v>
      </c>
    </row>
    <row r="3645" spans="1:6" x14ac:dyDescent="0.2">
      <c r="A3645" s="3">
        <v>3644</v>
      </c>
      <c r="B3645" s="4" t="s">
        <v>7348</v>
      </c>
      <c r="C3645" s="3" t="s">
        <v>7349</v>
      </c>
      <c r="D3645" s="3">
        <v>1.641</v>
      </c>
      <c r="E3645" s="3">
        <v>0.12</v>
      </c>
      <c r="F3645" s="3" t="s">
        <v>7315</v>
      </c>
    </row>
    <row r="3646" spans="1:6" x14ac:dyDescent="0.2">
      <c r="A3646" s="3">
        <v>3645</v>
      </c>
      <c r="B3646" s="4" t="s">
        <v>7670</v>
      </c>
      <c r="C3646" s="3" t="s">
        <v>7671</v>
      </c>
      <c r="D3646" s="3" t="s">
        <v>7315</v>
      </c>
      <c r="E3646" s="3" t="s">
        <v>7315</v>
      </c>
      <c r="F3646" s="3" t="s">
        <v>7315</v>
      </c>
    </row>
    <row r="3647" spans="1:6" x14ac:dyDescent="0.2">
      <c r="A3647" s="3">
        <v>3646</v>
      </c>
      <c r="B3647" s="4" t="s">
        <v>7668</v>
      </c>
      <c r="C3647" s="3" t="s">
        <v>7669</v>
      </c>
      <c r="D3647" s="3" t="s">
        <v>7315</v>
      </c>
      <c r="E3647" s="3" t="s">
        <v>7315</v>
      </c>
      <c r="F3647" s="3" t="s">
        <v>7315</v>
      </c>
    </row>
    <row r="3648" spans="1:6" x14ac:dyDescent="0.2">
      <c r="A3648" s="3">
        <v>3647</v>
      </c>
      <c r="B3648" s="4" t="s">
        <v>5618</v>
      </c>
      <c r="C3648" s="3" t="s">
        <v>5619</v>
      </c>
      <c r="D3648" s="3">
        <v>3.7</v>
      </c>
      <c r="E3648" s="3">
        <v>-1.07</v>
      </c>
      <c r="F3648" s="3" t="s">
        <v>7315</v>
      </c>
    </row>
    <row r="3649" spans="1:6" x14ac:dyDescent="0.2">
      <c r="A3649" s="3">
        <v>3648</v>
      </c>
      <c r="B3649" s="4" t="s">
        <v>7512</v>
      </c>
      <c r="C3649" s="3" t="s">
        <v>7513</v>
      </c>
      <c r="D3649" s="3" t="s">
        <v>7315</v>
      </c>
      <c r="E3649" s="3" t="s">
        <v>7315</v>
      </c>
      <c r="F3649" s="3" t="s">
        <v>7315</v>
      </c>
    </row>
    <row r="3650" spans="1:6" x14ac:dyDescent="0.2">
      <c r="A3650" s="3">
        <v>3649</v>
      </c>
      <c r="B3650" s="4" t="s">
        <v>4902</v>
      </c>
      <c r="C3650" s="3" t="s">
        <v>4903</v>
      </c>
      <c r="D3650" s="3">
        <v>1.0029999999999999</v>
      </c>
      <c r="E3650" s="3">
        <v>0.3</v>
      </c>
      <c r="F3650" s="3" t="s">
        <v>7315</v>
      </c>
    </row>
    <row r="3651" spans="1:6" x14ac:dyDescent="0.2">
      <c r="A3651" s="3">
        <v>3650</v>
      </c>
      <c r="B3651" s="4" t="s">
        <v>7507</v>
      </c>
      <c r="C3651" s="3" t="s">
        <v>7508</v>
      </c>
      <c r="D3651" s="3">
        <v>1.81</v>
      </c>
      <c r="E3651" s="3">
        <v>-1.63</v>
      </c>
      <c r="F3651" s="3" t="s">
        <v>7315</v>
      </c>
    </row>
    <row r="3652" spans="1:6" x14ac:dyDescent="0.2">
      <c r="A3652" s="3">
        <v>3651</v>
      </c>
      <c r="B3652" s="4" t="s">
        <v>7486</v>
      </c>
      <c r="C3652" s="3" t="s">
        <v>7487</v>
      </c>
      <c r="D3652" s="3" t="s">
        <v>7315</v>
      </c>
      <c r="E3652" s="3" t="s">
        <v>7315</v>
      </c>
      <c r="F3652" s="3" t="s">
        <v>7315</v>
      </c>
    </row>
    <row r="3653" spans="1:6" x14ac:dyDescent="0.2">
      <c r="A3653" s="3">
        <v>3652</v>
      </c>
      <c r="B3653" s="4" t="s">
        <v>7481</v>
      </c>
      <c r="C3653" s="3" t="s">
        <v>7482</v>
      </c>
      <c r="D3653" s="3">
        <v>0.52</v>
      </c>
      <c r="E3653" s="3">
        <v>-1.7</v>
      </c>
      <c r="F3653" s="3" t="s">
        <v>7315</v>
      </c>
    </row>
    <row r="3654" spans="1:6" x14ac:dyDescent="0.2">
      <c r="A3654" s="3">
        <v>3653</v>
      </c>
      <c r="B3654" s="4" t="s">
        <v>7544</v>
      </c>
      <c r="C3654" s="3" t="s">
        <v>7545</v>
      </c>
      <c r="D3654" s="3">
        <v>0.78800000000000003</v>
      </c>
      <c r="E3654" s="3">
        <v>-1.62</v>
      </c>
      <c r="F3654" s="3" t="s">
        <v>7315</v>
      </c>
    </row>
    <row r="3655" spans="1:6" x14ac:dyDescent="0.2">
      <c r="A3655" s="3">
        <v>3654</v>
      </c>
      <c r="B3655" s="4" t="s">
        <v>7404</v>
      </c>
      <c r="C3655" s="3" t="s">
        <v>7405</v>
      </c>
      <c r="D3655" s="3">
        <v>0.35599999999999998</v>
      </c>
      <c r="E3655" s="3">
        <v>0</v>
      </c>
      <c r="F3655" s="3" t="s">
        <v>7315</v>
      </c>
    </row>
    <row r="3656" spans="1:6" x14ac:dyDescent="0.2">
      <c r="A3656" s="3">
        <v>3655</v>
      </c>
      <c r="B3656" s="4" t="s">
        <v>7360</v>
      </c>
      <c r="C3656" s="3" t="s">
        <v>7361</v>
      </c>
      <c r="D3656" s="3">
        <v>0.61</v>
      </c>
      <c r="E3656" s="3">
        <v>-0.16</v>
      </c>
      <c r="F3656" s="3" t="s">
        <v>7315</v>
      </c>
    </row>
    <row r="3657" spans="1:6" x14ac:dyDescent="0.2">
      <c r="A3657" s="3">
        <v>3656</v>
      </c>
      <c r="B3657" s="4" t="s">
        <v>7323</v>
      </c>
      <c r="C3657" s="3" t="s">
        <v>7324</v>
      </c>
      <c r="D3657" s="3">
        <v>3.56</v>
      </c>
      <c r="E3657" s="3">
        <v>-2.2000000000000002</v>
      </c>
      <c r="F3657" s="3" t="s">
        <v>7315</v>
      </c>
    </row>
    <row r="3658" spans="1:6" x14ac:dyDescent="0.2">
      <c r="A3658" s="3">
        <v>3657</v>
      </c>
      <c r="B3658" s="4" t="s">
        <v>7400</v>
      </c>
      <c r="C3658" s="3" t="s">
        <v>7401</v>
      </c>
      <c r="D3658" s="3" t="s">
        <v>7315</v>
      </c>
      <c r="E3658" s="3" t="s">
        <v>7315</v>
      </c>
      <c r="F3658" s="3" t="s">
        <v>7315</v>
      </c>
    </row>
    <row r="3659" spans="1:6" x14ac:dyDescent="0.2">
      <c r="A3659" s="3">
        <v>3658</v>
      </c>
      <c r="B3659" s="4" t="s">
        <v>5602</v>
      </c>
      <c r="C3659" s="3" t="s">
        <v>5603</v>
      </c>
      <c r="D3659" s="3">
        <v>9.0500000000000007</v>
      </c>
      <c r="E3659" s="3">
        <v>0</v>
      </c>
      <c r="F3659" s="3" t="s">
        <v>7315</v>
      </c>
    </row>
    <row r="3660" spans="1:6" x14ac:dyDescent="0.2">
      <c r="A3660" s="3">
        <v>3659</v>
      </c>
      <c r="B3660" s="4" t="s">
        <v>7410</v>
      </c>
      <c r="C3660" s="3" t="s">
        <v>7411</v>
      </c>
      <c r="D3660" s="3">
        <v>3.42</v>
      </c>
      <c r="E3660" s="3">
        <v>-0.57999999999999996</v>
      </c>
      <c r="F3660" s="3" t="s">
        <v>7315</v>
      </c>
    </row>
    <row r="3661" spans="1:6" x14ac:dyDescent="0.2">
      <c r="A3661" s="3">
        <v>3660</v>
      </c>
      <c r="B3661" s="4" t="s">
        <v>4899</v>
      </c>
      <c r="C3661" s="3" t="s">
        <v>4900</v>
      </c>
      <c r="D3661" s="3">
        <v>0.69899999999999995</v>
      </c>
      <c r="E3661" s="3">
        <v>-0.14000000000000001</v>
      </c>
      <c r="F3661" s="3" t="s">
        <v>7315</v>
      </c>
    </row>
    <row r="3662" spans="1:6" x14ac:dyDescent="0.2">
      <c r="A3662" s="3">
        <v>3661</v>
      </c>
      <c r="B3662" s="4" t="s">
        <v>633</v>
      </c>
      <c r="C3662" s="3" t="s">
        <v>7744</v>
      </c>
      <c r="D3662" s="3">
        <v>15.34</v>
      </c>
      <c r="E3662" s="3">
        <v>-1.41</v>
      </c>
      <c r="F3662" s="3" t="s">
        <v>7315</v>
      </c>
    </row>
    <row r="3663" spans="1:6" x14ac:dyDescent="0.2">
      <c r="A3663" s="3">
        <v>3662</v>
      </c>
      <c r="B3663" s="4" t="s">
        <v>1985</v>
      </c>
      <c r="C3663" s="3" t="s">
        <v>6032</v>
      </c>
      <c r="D3663" s="3" t="s">
        <v>7315</v>
      </c>
      <c r="E3663" s="3" t="s">
        <v>7315</v>
      </c>
      <c r="F3663" s="3" t="s">
        <v>7315</v>
      </c>
    </row>
    <row r="3664" spans="1:6" x14ac:dyDescent="0.2">
      <c r="A3664" s="3">
        <v>3663</v>
      </c>
      <c r="B3664" s="4" t="s">
        <v>1368</v>
      </c>
      <c r="C3664" s="3" t="s">
        <v>5016</v>
      </c>
      <c r="D3664" s="3" t="s">
        <v>7315</v>
      </c>
      <c r="E3664" s="3" t="s">
        <v>7315</v>
      </c>
      <c r="F3664" s="3" t="s">
        <v>7315</v>
      </c>
    </row>
    <row r="3665" spans="1:6" x14ac:dyDescent="0.2">
      <c r="A3665" s="3">
        <v>3664</v>
      </c>
      <c r="B3665" s="4" t="s">
        <v>4876</v>
      </c>
      <c r="C3665" s="3" t="s">
        <v>4877</v>
      </c>
      <c r="D3665" s="3">
        <v>0.36199999999999999</v>
      </c>
      <c r="E3665" s="3">
        <v>-0.28000000000000003</v>
      </c>
      <c r="F3665" s="3" t="s">
        <v>7315</v>
      </c>
    </row>
    <row r="3666" spans="1:6" x14ac:dyDescent="0.2">
      <c r="A3666" s="3">
        <v>3665</v>
      </c>
      <c r="B3666" s="4" t="s">
        <v>7462</v>
      </c>
      <c r="C3666" s="3" t="s">
        <v>7463</v>
      </c>
      <c r="D3666" s="3" t="s">
        <v>7315</v>
      </c>
      <c r="E3666" s="3" t="s">
        <v>7315</v>
      </c>
      <c r="F3666" s="3" t="s">
        <v>7315</v>
      </c>
    </row>
    <row r="3667" spans="1:6" x14ac:dyDescent="0.2">
      <c r="A3667" s="3">
        <v>3666</v>
      </c>
      <c r="B3667" s="4" t="s">
        <v>7429</v>
      </c>
      <c r="C3667" s="3" t="s">
        <v>7430</v>
      </c>
      <c r="D3667" s="3">
        <v>2.5499999999999998</v>
      </c>
      <c r="E3667" s="3">
        <v>0.79</v>
      </c>
      <c r="F3667" s="3" t="s">
        <v>7315</v>
      </c>
    </row>
    <row r="3668" spans="1:6" x14ac:dyDescent="0.2">
      <c r="A3668" s="3">
        <v>3667</v>
      </c>
      <c r="B3668" s="4" t="s">
        <v>7358</v>
      </c>
      <c r="C3668" s="3" t="s">
        <v>7359</v>
      </c>
      <c r="D3668" s="3" t="s">
        <v>7315</v>
      </c>
      <c r="E3668" s="3" t="s">
        <v>7315</v>
      </c>
      <c r="F3668" s="3" t="s">
        <v>7315</v>
      </c>
    </row>
    <row r="3669" spans="1:6" x14ac:dyDescent="0.2">
      <c r="A3669" s="3">
        <v>3668</v>
      </c>
      <c r="B3669" s="4" t="s">
        <v>7415</v>
      </c>
      <c r="C3669" s="3" t="s">
        <v>7416</v>
      </c>
      <c r="D3669" s="3">
        <v>3.22</v>
      </c>
      <c r="E3669" s="3">
        <v>0</v>
      </c>
      <c r="F3669" s="3" t="s">
        <v>7315</v>
      </c>
    </row>
    <row r="3670" spans="1:6" x14ac:dyDescent="0.2">
      <c r="A3670" s="3">
        <v>3669</v>
      </c>
      <c r="B3670" s="4" t="s">
        <v>7391</v>
      </c>
      <c r="C3670" s="3" t="s">
        <v>7392</v>
      </c>
      <c r="D3670" s="3">
        <v>0.44600000000000001</v>
      </c>
      <c r="E3670" s="3">
        <v>-1.33</v>
      </c>
      <c r="F3670" s="3" t="s">
        <v>7315</v>
      </c>
    </row>
    <row r="3671" spans="1:6" x14ac:dyDescent="0.2">
      <c r="A3671" s="3">
        <v>3670</v>
      </c>
      <c r="B3671" s="4" t="s">
        <v>7375</v>
      </c>
      <c r="C3671" s="3" t="s">
        <v>7376</v>
      </c>
      <c r="D3671" s="3" t="s">
        <v>7315</v>
      </c>
      <c r="E3671" s="3" t="s">
        <v>7315</v>
      </c>
      <c r="F3671" s="3" t="s">
        <v>7315</v>
      </c>
    </row>
    <row r="3672" spans="1:6" x14ac:dyDescent="0.2">
      <c r="A3672" s="3">
        <v>3671</v>
      </c>
      <c r="B3672" s="4" t="s">
        <v>7514</v>
      </c>
      <c r="C3672" s="3" t="s">
        <v>7515</v>
      </c>
      <c r="D3672" s="3" t="s">
        <v>7315</v>
      </c>
      <c r="E3672" s="3" t="s">
        <v>7315</v>
      </c>
      <c r="F3672" s="3" t="s">
        <v>7315</v>
      </c>
    </row>
    <row r="3673" spans="1:6" x14ac:dyDescent="0.2">
      <c r="A3673" s="3">
        <v>3672</v>
      </c>
      <c r="B3673" s="4" t="s">
        <v>7378</v>
      </c>
      <c r="C3673" s="3" t="s">
        <v>7379</v>
      </c>
      <c r="D3673" s="3" t="s">
        <v>7315</v>
      </c>
      <c r="E3673" s="3" t="s">
        <v>7315</v>
      </c>
      <c r="F3673" s="3" t="s">
        <v>7315</v>
      </c>
    </row>
    <row r="3674" spans="1:6" x14ac:dyDescent="0.2">
      <c r="A3674" s="3">
        <v>3673</v>
      </c>
      <c r="B3674" s="4" t="s">
        <v>7446</v>
      </c>
      <c r="C3674" s="3" t="s">
        <v>7447</v>
      </c>
      <c r="D3674" s="3" t="s">
        <v>7315</v>
      </c>
      <c r="E3674" s="3" t="s">
        <v>7315</v>
      </c>
      <c r="F3674" s="3" t="s">
        <v>7315</v>
      </c>
    </row>
    <row r="3675" spans="1:6" x14ac:dyDescent="0.2">
      <c r="A3675" s="3">
        <v>3674</v>
      </c>
      <c r="B3675" s="4" t="s">
        <v>4861</v>
      </c>
      <c r="C3675" s="3" t="s">
        <v>4862</v>
      </c>
      <c r="D3675" s="3">
        <v>0.20399999999999999</v>
      </c>
      <c r="E3675" s="3">
        <v>-3.32</v>
      </c>
      <c r="F3675" s="3" t="s">
        <v>7315</v>
      </c>
    </row>
    <row r="3676" spans="1:6" x14ac:dyDescent="0.2">
      <c r="A3676" s="3">
        <v>3675</v>
      </c>
      <c r="B3676" s="4" t="s">
        <v>7396</v>
      </c>
      <c r="C3676" s="3" t="s">
        <v>7397</v>
      </c>
      <c r="D3676" s="3" t="s">
        <v>7315</v>
      </c>
      <c r="E3676" s="3" t="s">
        <v>7315</v>
      </c>
      <c r="F3676" s="3" t="s">
        <v>7315</v>
      </c>
    </row>
    <row r="3677" spans="1:6" x14ac:dyDescent="0.2">
      <c r="A3677" s="3">
        <v>3676</v>
      </c>
      <c r="B3677" s="4" t="s">
        <v>7439</v>
      </c>
      <c r="C3677" s="3" t="s">
        <v>7440</v>
      </c>
      <c r="D3677" s="3" t="s">
        <v>7315</v>
      </c>
      <c r="E3677" s="3" t="s">
        <v>7315</v>
      </c>
      <c r="F3677" s="3" t="s">
        <v>7315</v>
      </c>
    </row>
    <row r="3678" spans="1:6" x14ac:dyDescent="0.2">
      <c r="A3678" s="3">
        <v>3677</v>
      </c>
      <c r="B3678" s="4" t="s">
        <v>228</v>
      </c>
      <c r="C3678" s="3" t="s">
        <v>5504</v>
      </c>
      <c r="D3678" s="3">
        <v>14.83</v>
      </c>
      <c r="E3678" s="3">
        <v>-1.85</v>
      </c>
      <c r="F3678" s="3" t="s">
        <v>7315</v>
      </c>
    </row>
    <row r="3679" spans="1:6" x14ac:dyDescent="0.2">
      <c r="A3679" s="3">
        <v>3678</v>
      </c>
      <c r="B3679" s="4" t="s">
        <v>7478</v>
      </c>
      <c r="C3679" s="3" t="s">
        <v>7479</v>
      </c>
      <c r="D3679" s="3">
        <v>1.1399999999999999</v>
      </c>
      <c r="E3679" s="3">
        <v>-0.87</v>
      </c>
      <c r="F3679" s="3" t="s">
        <v>7315</v>
      </c>
    </row>
    <row r="3680" spans="1:6" x14ac:dyDescent="0.2">
      <c r="A3680" s="3">
        <v>3679</v>
      </c>
      <c r="B3680" s="4" t="s">
        <v>7492</v>
      </c>
      <c r="C3680" s="3" t="s">
        <v>7493</v>
      </c>
      <c r="D3680" s="3" t="s">
        <v>7315</v>
      </c>
      <c r="E3680" s="3" t="s">
        <v>7315</v>
      </c>
      <c r="F3680" s="3" t="s">
        <v>7315</v>
      </c>
    </row>
    <row r="3681" spans="1:6" x14ac:dyDescent="0.2">
      <c r="A3681" s="3">
        <v>3680</v>
      </c>
      <c r="B3681" s="4" t="s">
        <v>7526</v>
      </c>
      <c r="C3681" s="3" t="s">
        <v>7527</v>
      </c>
      <c r="D3681" s="3" t="s">
        <v>7315</v>
      </c>
      <c r="E3681" s="3" t="s">
        <v>7315</v>
      </c>
      <c r="F3681" s="3" t="s">
        <v>7315</v>
      </c>
    </row>
    <row r="3682" spans="1:6" x14ac:dyDescent="0.2">
      <c r="A3682" s="3">
        <v>3681</v>
      </c>
      <c r="B3682" s="4" t="s">
        <v>7672</v>
      </c>
      <c r="C3682" s="3" t="s">
        <v>7673</v>
      </c>
      <c r="D3682" s="3" t="s">
        <v>7315</v>
      </c>
      <c r="E3682" s="3" t="s">
        <v>7315</v>
      </c>
      <c r="F3682" s="3" t="s">
        <v>7315</v>
      </c>
    </row>
    <row r="3683" spans="1:6" x14ac:dyDescent="0.2">
      <c r="A3683" s="3">
        <v>3682</v>
      </c>
      <c r="B3683" s="4" t="s">
        <v>7322</v>
      </c>
      <c r="C3683" s="3" t="s">
        <v>6319</v>
      </c>
      <c r="D3683" s="3" t="s">
        <v>7315</v>
      </c>
      <c r="E3683" s="3" t="s">
        <v>7315</v>
      </c>
      <c r="F3683" s="3" t="s">
        <v>7315</v>
      </c>
    </row>
    <row r="3684" spans="1:6" x14ac:dyDescent="0.2">
      <c r="A3684" s="3">
        <v>3683</v>
      </c>
      <c r="B3684" s="4" t="s">
        <v>1587</v>
      </c>
      <c r="C3684" s="3" t="s">
        <v>7431</v>
      </c>
      <c r="D3684" s="3">
        <v>7.8</v>
      </c>
      <c r="E3684" s="3">
        <v>-1.76</v>
      </c>
      <c r="F3684" s="3" t="s">
        <v>7315</v>
      </c>
    </row>
    <row r="3685" spans="1:6" x14ac:dyDescent="0.2">
      <c r="A3685" s="3">
        <v>3684</v>
      </c>
      <c r="B3685" s="4" t="s">
        <v>7474</v>
      </c>
      <c r="C3685" s="3" t="s">
        <v>7475</v>
      </c>
      <c r="D3685" s="3">
        <v>0.82899999999999996</v>
      </c>
      <c r="E3685" s="3">
        <v>0.12</v>
      </c>
      <c r="F3685" s="3" t="s">
        <v>7315</v>
      </c>
    </row>
    <row r="3686" spans="1:6" x14ac:dyDescent="0.2">
      <c r="A3686" s="3">
        <v>3685</v>
      </c>
      <c r="B3686" s="4" t="s">
        <v>2970</v>
      </c>
      <c r="C3686" s="3" t="s">
        <v>3863</v>
      </c>
      <c r="D3686" s="3" t="s">
        <v>7315</v>
      </c>
      <c r="E3686" s="3" t="s">
        <v>7315</v>
      </c>
      <c r="F3686" s="3" t="s">
        <v>7315</v>
      </c>
    </row>
    <row r="3687" spans="1:6" x14ac:dyDescent="0.2">
      <c r="A3687" s="3">
        <v>3686</v>
      </c>
      <c r="B3687" s="4" t="s">
        <v>7318</v>
      </c>
      <c r="C3687" s="3" t="s">
        <v>7319</v>
      </c>
      <c r="D3687" s="3" t="s">
        <v>7315</v>
      </c>
      <c r="E3687" s="3" t="s">
        <v>7315</v>
      </c>
      <c r="F3687" s="3" t="s">
        <v>7315</v>
      </c>
    </row>
    <row r="3688" spans="1:6" x14ac:dyDescent="0.2">
      <c r="A3688" s="3">
        <v>3687</v>
      </c>
      <c r="B3688" s="4" t="s">
        <v>4934</v>
      </c>
      <c r="C3688" s="3" t="s">
        <v>4935</v>
      </c>
      <c r="D3688" s="3">
        <v>0.504</v>
      </c>
      <c r="E3688" s="3">
        <v>-0.2</v>
      </c>
      <c r="F3688" s="3" t="s">
        <v>7315</v>
      </c>
    </row>
    <row r="3689" spans="1:6" x14ac:dyDescent="0.2">
      <c r="A3689" s="3">
        <v>3688</v>
      </c>
      <c r="B3689" s="4" t="s">
        <v>7417</v>
      </c>
      <c r="C3689" s="3" t="s">
        <v>7418</v>
      </c>
      <c r="D3689" s="3">
        <v>0.48399999999999999</v>
      </c>
      <c r="E3689" s="3">
        <v>-1.43</v>
      </c>
      <c r="F3689" s="3" t="s">
        <v>7315</v>
      </c>
    </row>
    <row r="3690" spans="1:6" x14ac:dyDescent="0.2">
      <c r="A3690" s="3">
        <v>3689</v>
      </c>
      <c r="B3690" s="4" t="s">
        <v>7382</v>
      </c>
      <c r="C3690" s="3" t="s">
        <v>7383</v>
      </c>
      <c r="D3690" s="3">
        <v>6.36</v>
      </c>
      <c r="E3690" s="3">
        <v>-0.47</v>
      </c>
      <c r="F3690" s="3" t="s">
        <v>7315</v>
      </c>
    </row>
    <row r="3691" spans="1:6" x14ac:dyDescent="0.2">
      <c r="A3691" s="3">
        <v>3690</v>
      </c>
      <c r="B3691" s="4" t="s">
        <v>7490</v>
      </c>
      <c r="C3691" s="3" t="s">
        <v>7491</v>
      </c>
      <c r="D3691" s="3">
        <v>3.31</v>
      </c>
      <c r="E3691" s="3">
        <v>-0.3</v>
      </c>
      <c r="F3691" s="3" t="s">
        <v>7315</v>
      </c>
    </row>
    <row r="3692" spans="1:6" x14ac:dyDescent="0.2">
      <c r="A3692" s="3">
        <v>3691</v>
      </c>
      <c r="B3692" s="4" t="s">
        <v>4965</v>
      </c>
      <c r="C3692" s="3" t="s">
        <v>4966</v>
      </c>
      <c r="D3692" s="3">
        <v>0.30499999999999999</v>
      </c>
      <c r="E3692" s="3">
        <v>-1.29</v>
      </c>
      <c r="F3692" s="3" t="s">
        <v>7315</v>
      </c>
    </row>
    <row r="3693" spans="1:6" x14ac:dyDescent="0.2">
      <c r="A3693" s="3">
        <v>3692</v>
      </c>
      <c r="B3693" s="4" t="s">
        <v>5403</v>
      </c>
      <c r="C3693" s="3" t="s">
        <v>5404</v>
      </c>
      <c r="D3693" s="3">
        <v>14.78</v>
      </c>
      <c r="E3693" s="3">
        <v>-0.54</v>
      </c>
      <c r="F3693" s="3" t="s">
        <v>7315</v>
      </c>
    </row>
    <row r="3694" spans="1:6" x14ac:dyDescent="0.2">
      <c r="A3694" s="3">
        <v>3693</v>
      </c>
      <c r="B3694" s="4" t="s">
        <v>7460</v>
      </c>
      <c r="C3694" s="3" t="s">
        <v>7461</v>
      </c>
      <c r="D3694" s="3">
        <v>3.72</v>
      </c>
      <c r="E3694" s="3">
        <v>-0.53</v>
      </c>
      <c r="F3694" s="3" t="s">
        <v>7315</v>
      </c>
    </row>
    <row r="3695" spans="1:6" x14ac:dyDescent="0.2">
      <c r="A3695" s="3">
        <v>3694</v>
      </c>
      <c r="B3695" s="4" t="s">
        <v>7516</v>
      </c>
      <c r="C3695" s="3" t="s">
        <v>7517</v>
      </c>
      <c r="D3695" s="3">
        <v>2.48</v>
      </c>
      <c r="E3695" s="3">
        <v>-1.2</v>
      </c>
      <c r="F3695" s="3" t="s">
        <v>7315</v>
      </c>
    </row>
    <row r="3696" spans="1:6" x14ac:dyDescent="0.2">
      <c r="A3696" s="3">
        <v>3695</v>
      </c>
      <c r="B3696" s="4" t="s">
        <v>2068</v>
      </c>
      <c r="C3696" s="3" t="s">
        <v>4826</v>
      </c>
      <c r="D3696" s="3" t="s">
        <v>7315</v>
      </c>
      <c r="E3696" s="3" t="s">
        <v>7315</v>
      </c>
      <c r="F3696" s="3" t="s">
        <v>7315</v>
      </c>
    </row>
    <row r="3697" spans="1:6" x14ac:dyDescent="0.2">
      <c r="A3697" s="3">
        <v>3696</v>
      </c>
      <c r="B3697" s="4" t="s">
        <v>7362</v>
      </c>
      <c r="C3697" s="3" t="s">
        <v>7363</v>
      </c>
      <c r="D3697" s="3">
        <v>2.36</v>
      </c>
      <c r="E3697" s="3">
        <v>-1.67</v>
      </c>
      <c r="F3697" s="3" t="s">
        <v>7315</v>
      </c>
    </row>
    <row r="3698" spans="1:6" x14ac:dyDescent="0.2">
      <c r="A3698" s="3">
        <v>3697</v>
      </c>
      <c r="B3698" s="4" t="s">
        <v>7313</v>
      </c>
      <c r="C3698" s="3" t="s">
        <v>7314</v>
      </c>
      <c r="D3698" s="3">
        <v>8.3699999999999992</v>
      </c>
      <c r="E3698" s="3">
        <v>-1.3</v>
      </c>
      <c r="F3698" s="3" t="s">
        <v>7315</v>
      </c>
    </row>
    <row r="3699" spans="1:6" x14ac:dyDescent="0.2">
      <c r="A3699" s="3">
        <v>3698</v>
      </c>
      <c r="B3699" s="4" t="s">
        <v>7389</v>
      </c>
      <c r="C3699" s="3" t="s">
        <v>7390</v>
      </c>
      <c r="D3699" s="3">
        <v>0.40899999999999997</v>
      </c>
      <c r="E3699" s="3">
        <v>-0.24</v>
      </c>
      <c r="F3699" s="3" t="s">
        <v>7315</v>
      </c>
    </row>
    <row r="3700" spans="1:6" x14ac:dyDescent="0.2">
      <c r="A3700" s="3">
        <v>3699</v>
      </c>
      <c r="B3700" s="4" t="s">
        <v>7546</v>
      </c>
      <c r="C3700" s="3" t="s">
        <v>7547</v>
      </c>
      <c r="D3700" s="3">
        <v>3.44</v>
      </c>
      <c r="E3700" s="3">
        <v>-1.71</v>
      </c>
      <c r="F3700" s="3" t="s">
        <v>7315</v>
      </c>
    </row>
    <row r="3701" spans="1:6" x14ac:dyDescent="0.2">
      <c r="A3701" s="3">
        <v>3700</v>
      </c>
      <c r="B3701" s="4" t="s">
        <v>7413</v>
      </c>
      <c r="C3701" s="3" t="s">
        <v>7414</v>
      </c>
      <c r="D3701" s="3">
        <v>2.4700000000000002</v>
      </c>
      <c r="E3701" s="3">
        <v>-1.2</v>
      </c>
      <c r="F3701" s="3" t="s">
        <v>7315</v>
      </c>
    </row>
    <row r="3702" spans="1:6" x14ac:dyDescent="0.2">
      <c r="A3702" s="3">
        <v>3701</v>
      </c>
      <c r="B3702" s="4" t="s">
        <v>7448</v>
      </c>
      <c r="C3702" s="3" t="s">
        <v>7449</v>
      </c>
      <c r="D3702" s="3">
        <v>2.68</v>
      </c>
      <c r="E3702" s="3">
        <v>-0.74</v>
      </c>
      <c r="F3702" s="3" t="s">
        <v>7315</v>
      </c>
    </row>
    <row r="3703" spans="1:6" x14ac:dyDescent="0.2">
      <c r="A3703" s="3">
        <v>3702</v>
      </c>
      <c r="B3703" s="4" t="s">
        <v>7499</v>
      </c>
      <c r="C3703" s="3" t="s">
        <v>7500</v>
      </c>
      <c r="D3703" s="3">
        <v>3.28</v>
      </c>
      <c r="E3703" s="3">
        <v>-0.61</v>
      </c>
      <c r="F3703" s="3" t="s">
        <v>7315</v>
      </c>
    </row>
    <row r="3704" spans="1:6" x14ac:dyDescent="0.2">
      <c r="A3704" s="3">
        <v>3703</v>
      </c>
      <c r="B3704" s="4" t="s">
        <v>7338</v>
      </c>
      <c r="C3704" s="3" t="s">
        <v>7339</v>
      </c>
      <c r="D3704" s="3">
        <v>2.87</v>
      </c>
      <c r="E3704" s="3">
        <v>-0.69</v>
      </c>
      <c r="F3704" s="3" t="s">
        <v>7315</v>
      </c>
    </row>
    <row r="3705" spans="1:6" x14ac:dyDescent="0.2">
      <c r="A3705" s="3">
        <v>3704</v>
      </c>
      <c r="B3705" s="4" t="s">
        <v>2086</v>
      </c>
      <c r="C3705" s="3" t="s">
        <v>5129</v>
      </c>
      <c r="D3705" s="3">
        <v>4.6500000000000004</v>
      </c>
      <c r="E3705" s="3">
        <v>-1.48</v>
      </c>
      <c r="F3705" s="3" t="s">
        <v>7315</v>
      </c>
    </row>
    <row r="3706" spans="1:6" x14ac:dyDescent="0.2">
      <c r="A3706" s="3">
        <v>3705</v>
      </c>
      <c r="B3706" s="4" t="s">
        <v>7503</v>
      </c>
      <c r="C3706" s="3" t="s">
        <v>7504</v>
      </c>
      <c r="D3706" s="3" t="s">
        <v>7315</v>
      </c>
      <c r="E3706" s="3" t="s">
        <v>7315</v>
      </c>
      <c r="F3706" s="3" t="s">
        <v>7315</v>
      </c>
    </row>
    <row r="3707" spans="1:6" x14ac:dyDescent="0.2">
      <c r="A3707" s="3">
        <v>3706</v>
      </c>
      <c r="B3707" s="4" t="s">
        <v>4689</v>
      </c>
      <c r="C3707" s="3" t="s">
        <v>4690</v>
      </c>
      <c r="D3707" s="3">
        <v>2.14</v>
      </c>
      <c r="E3707" s="3">
        <v>0</v>
      </c>
      <c r="F3707" s="3" t="s">
        <v>7315</v>
      </c>
    </row>
    <row r="3708" spans="1:6" x14ac:dyDescent="0.2">
      <c r="A3708" s="3">
        <v>3707</v>
      </c>
      <c r="B3708" s="4" t="s">
        <v>262</v>
      </c>
      <c r="C3708" s="3" t="s">
        <v>4607</v>
      </c>
      <c r="D3708" s="3" t="s">
        <v>7315</v>
      </c>
      <c r="E3708" s="3" t="s">
        <v>7315</v>
      </c>
      <c r="F3708" s="3" t="s">
        <v>7315</v>
      </c>
    </row>
    <row r="3709" spans="1:6" x14ac:dyDescent="0.2">
      <c r="A3709" s="3">
        <v>3708</v>
      </c>
      <c r="B3709" s="4" t="s">
        <v>7336</v>
      </c>
      <c r="C3709" s="3" t="s">
        <v>7337</v>
      </c>
      <c r="D3709" s="3">
        <v>5.07</v>
      </c>
      <c r="E3709" s="3">
        <v>-0.2</v>
      </c>
      <c r="F3709" s="3" t="s">
        <v>7315</v>
      </c>
    </row>
    <row r="3710" spans="1:6" x14ac:dyDescent="0.2">
      <c r="A3710" s="3">
        <v>3709</v>
      </c>
      <c r="B3710" s="4" t="s">
        <v>7424</v>
      </c>
      <c r="C3710" s="3" t="s">
        <v>7425</v>
      </c>
      <c r="D3710" s="3" t="s">
        <v>7315</v>
      </c>
      <c r="E3710" s="3" t="s">
        <v>7315</v>
      </c>
      <c r="F3710" s="3" t="s">
        <v>7315</v>
      </c>
    </row>
    <row r="3711" spans="1:6" x14ac:dyDescent="0.2">
      <c r="A3711" s="3">
        <v>3710</v>
      </c>
      <c r="B3711" s="4" t="s">
        <v>2525</v>
      </c>
      <c r="C3711" s="3" t="s">
        <v>5334</v>
      </c>
      <c r="D3711" s="3">
        <v>3.79</v>
      </c>
      <c r="E3711" s="3">
        <v>-2.82</v>
      </c>
      <c r="F3711" s="3" t="s">
        <v>7315</v>
      </c>
    </row>
    <row r="3712" spans="1:6" x14ac:dyDescent="0.2">
      <c r="A3712" s="3">
        <v>3711</v>
      </c>
      <c r="B3712" s="4" t="s">
        <v>7533</v>
      </c>
      <c r="C3712" s="3" t="s">
        <v>7534</v>
      </c>
      <c r="D3712" s="3">
        <v>3.05</v>
      </c>
      <c r="E3712" s="3">
        <v>-0.65</v>
      </c>
      <c r="F3712" s="3" t="s">
        <v>7315</v>
      </c>
    </row>
    <row r="3713" spans="1:6" x14ac:dyDescent="0.2">
      <c r="A3713" s="3">
        <v>3712</v>
      </c>
      <c r="B3713" s="4" t="s">
        <v>7745</v>
      </c>
      <c r="C3713" s="3" t="s">
        <v>7746</v>
      </c>
      <c r="D3713" s="3" t="s">
        <v>7315</v>
      </c>
      <c r="E3713" s="3" t="s">
        <v>7315</v>
      </c>
      <c r="F3713" s="3" t="s">
        <v>7315</v>
      </c>
    </row>
    <row r="3714" spans="1:6" x14ac:dyDescent="0.2">
      <c r="A3714" s="3">
        <v>3713</v>
      </c>
      <c r="B3714" s="4" t="s">
        <v>953</v>
      </c>
      <c r="C3714" s="3" t="s">
        <v>5569</v>
      </c>
      <c r="D3714" s="3">
        <v>5.45</v>
      </c>
      <c r="E3714" s="3">
        <v>-1.45</v>
      </c>
      <c r="F3714" s="3" t="s">
        <v>7315</v>
      </c>
    </row>
    <row r="3715" spans="1:6" x14ac:dyDescent="0.2">
      <c r="A3715" s="3">
        <v>3714</v>
      </c>
      <c r="B3715" s="4" t="s">
        <v>7450</v>
      </c>
      <c r="C3715" s="3" t="s">
        <v>7451</v>
      </c>
      <c r="D3715" s="3">
        <v>6.23</v>
      </c>
      <c r="E3715" s="3">
        <v>0</v>
      </c>
      <c r="F3715" s="3" t="s">
        <v>7315</v>
      </c>
    </row>
    <row r="3716" spans="1:6" x14ac:dyDescent="0.2">
      <c r="A3716" s="3">
        <v>3715</v>
      </c>
      <c r="B3716" s="4" t="s">
        <v>7320</v>
      </c>
      <c r="C3716" s="3" t="s">
        <v>7321</v>
      </c>
      <c r="D3716" s="3" t="s">
        <v>7315</v>
      </c>
      <c r="E3716" s="3" t="s">
        <v>7315</v>
      </c>
      <c r="F3716" s="3" t="s">
        <v>7315</v>
      </c>
    </row>
    <row r="3717" spans="1:6" x14ac:dyDescent="0.2">
      <c r="A3717" s="3">
        <v>3716</v>
      </c>
      <c r="B3717" s="4" t="s">
        <v>7332</v>
      </c>
      <c r="C3717" s="3" t="s">
        <v>7333</v>
      </c>
      <c r="D3717" s="3" t="s">
        <v>7315</v>
      </c>
      <c r="E3717" s="3" t="s">
        <v>7315</v>
      </c>
      <c r="F3717" s="3" t="s">
        <v>7315</v>
      </c>
    </row>
    <row r="3718" spans="1:6" x14ac:dyDescent="0.2">
      <c r="A3718" s="3">
        <v>3717</v>
      </c>
      <c r="B3718" s="4" t="s">
        <v>7628</v>
      </c>
      <c r="C3718" s="3" t="s">
        <v>7629</v>
      </c>
      <c r="D3718" s="3" t="s">
        <v>7315</v>
      </c>
      <c r="E3718" s="3" t="s">
        <v>7315</v>
      </c>
      <c r="F3718" s="3" t="s">
        <v>7315</v>
      </c>
    </row>
    <row r="3719" spans="1:6" x14ac:dyDescent="0.2">
      <c r="A3719" s="3">
        <v>3718</v>
      </c>
      <c r="B3719" s="4" t="s">
        <v>7524</v>
      </c>
      <c r="C3719" s="3" t="s">
        <v>7525</v>
      </c>
      <c r="D3719" s="3">
        <v>5.79</v>
      </c>
      <c r="E3719" s="3">
        <v>-2.69</v>
      </c>
      <c r="F3719" s="3" t="s">
        <v>7315</v>
      </c>
    </row>
    <row r="3720" spans="1:6" x14ac:dyDescent="0.2">
      <c r="A3720" s="3">
        <v>3719</v>
      </c>
      <c r="B3720" s="4" t="s">
        <v>7472</v>
      </c>
      <c r="C3720" s="3" t="s">
        <v>7473</v>
      </c>
      <c r="D3720" s="3">
        <v>6.15</v>
      </c>
      <c r="E3720" s="3">
        <v>-0.97</v>
      </c>
      <c r="F3720" s="3" t="s">
        <v>7315</v>
      </c>
    </row>
    <row r="3721" spans="1:6" x14ac:dyDescent="0.2">
      <c r="A3721" s="3">
        <v>3720</v>
      </c>
      <c r="B3721" s="4" t="s">
        <v>7518</v>
      </c>
      <c r="C3721" s="3" t="s">
        <v>7519</v>
      </c>
      <c r="D3721" s="3" t="s">
        <v>7315</v>
      </c>
      <c r="E3721" s="3" t="s">
        <v>7315</v>
      </c>
      <c r="F3721" s="3" t="s">
        <v>7315</v>
      </c>
    </row>
    <row r="3722" spans="1:6" x14ac:dyDescent="0.2">
      <c r="A3722" s="3">
        <v>3721</v>
      </c>
      <c r="B3722" s="4" t="s">
        <v>7509</v>
      </c>
      <c r="C3722" s="3" t="s">
        <v>7510</v>
      </c>
      <c r="D3722" s="3">
        <v>3.47</v>
      </c>
      <c r="E3722" s="3">
        <v>-0.56999999999999995</v>
      </c>
      <c r="F3722" s="3" t="s">
        <v>7315</v>
      </c>
    </row>
    <row r="3723" spans="1:6" x14ac:dyDescent="0.2">
      <c r="A3723" s="3">
        <v>3722</v>
      </c>
      <c r="B3723" s="4" t="s">
        <v>1621</v>
      </c>
      <c r="C3723" s="3" t="s">
        <v>5917</v>
      </c>
      <c r="D3723" s="3" t="s">
        <v>7315</v>
      </c>
      <c r="E3723" s="3" t="s">
        <v>7315</v>
      </c>
      <c r="F3723" s="3" t="s">
        <v>7315</v>
      </c>
    </row>
    <row r="3724" spans="1:6" x14ac:dyDescent="0.2">
      <c r="A3724" s="3">
        <v>3723</v>
      </c>
      <c r="B3724" s="4" t="s">
        <v>4893</v>
      </c>
      <c r="C3724" s="3" t="s">
        <v>4894</v>
      </c>
      <c r="D3724" s="3">
        <v>0.29099999999999998</v>
      </c>
      <c r="E3724" s="3">
        <v>0</v>
      </c>
      <c r="F3724" s="3" t="s">
        <v>7315</v>
      </c>
    </row>
    <row r="3725" spans="1:6" x14ac:dyDescent="0.2">
      <c r="A3725" s="3">
        <v>3724</v>
      </c>
      <c r="B3725" s="4" t="s">
        <v>7749</v>
      </c>
      <c r="C3725" s="3" t="s">
        <v>7750</v>
      </c>
      <c r="D3725" s="3" t="s">
        <v>7315</v>
      </c>
      <c r="E3725" s="3" t="s">
        <v>7315</v>
      </c>
      <c r="F3725" s="3" t="s">
        <v>7315</v>
      </c>
    </row>
    <row r="3726" spans="1:6" x14ac:dyDescent="0.2">
      <c r="A3726" s="3">
        <v>3725</v>
      </c>
      <c r="B3726" s="4" t="s">
        <v>7676</v>
      </c>
      <c r="C3726" s="3" t="s">
        <v>7677</v>
      </c>
      <c r="D3726" s="3" t="s">
        <v>7315</v>
      </c>
      <c r="E3726" s="3" t="s">
        <v>7315</v>
      </c>
      <c r="F3726" s="3" t="s">
        <v>7315</v>
      </c>
    </row>
    <row r="3727" spans="1:6" x14ac:dyDescent="0.2">
      <c r="A3727" s="3">
        <v>3726</v>
      </c>
      <c r="B3727" s="4" t="s">
        <v>7325</v>
      </c>
      <c r="C3727" s="3" t="s">
        <v>7326</v>
      </c>
      <c r="D3727" s="3" t="s">
        <v>7315</v>
      </c>
      <c r="E3727" s="3" t="s">
        <v>7315</v>
      </c>
      <c r="F3727" s="3" t="s">
        <v>7315</v>
      </c>
    </row>
    <row r="3728" spans="1:6" x14ac:dyDescent="0.2">
      <c r="A3728" s="3">
        <v>3727</v>
      </c>
      <c r="B3728" s="4" t="s">
        <v>7398</v>
      </c>
      <c r="C3728" s="3" t="s">
        <v>7399</v>
      </c>
      <c r="D3728" s="3" t="s">
        <v>7315</v>
      </c>
      <c r="E3728" s="3" t="s">
        <v>7315</v>
      </c>
      <c r="F3728" s="3" t="s">
        <v>7315</v>
      </c>
    </row>
    <row r="3729" spans="1:6" x14ac:dyDescent="0.2">
      <c r="A3729" s="3">
        <v>3728</v>
      </c>
      <c r="B3729" s="4" t="s">
        <v>804</v>
      </c>
      <c r="C3729" s="3" t="s">
        <v>6108</v>
      </c>
      <c r="D3729" s="3" t="s">
        <v>7315</v>
      </c>
      <c r="E3729" s="3" t="s">
        <v>7315</v>
      </c>
      <c r="F3729" s="3" t="s">
        <v>7315</v>
      </c>
    </row>
    <row r="3730" spans="1:6" x14ac:dyDescent="0.2">
      <c r="A3730" s="3">
        <v>3729</v>
      </c>
      <c r="B3730" s="4" t="s">
        <v>7483</v>
      </c>
      <c r="C3730" s="3" t="s">
        <v>7484</v>
      </c>
      <c r="D3730" s="3">
        <v>2.5</v>
      </c>
      <c r="E3730" s="3">
        <v>-0.4</v>
      </c>
      <c r="F3730" s="3" t="s">
        <v>7315</v>
      </c>
    </row>
    <row r="3731" spans="1:6" x14ac:dyDescent="0.2">
      <c r="A3731" s="3">
        <v>3730</v>
      </c>
      <c r="B3731" s="4" t="s">
        <v>7496</v>
      </c>
      <c r="C3731" s="3" t="s">
        <v>7497</v>
      </c>
      <c r="D3731" s="3">
        <v>8.32</v>
      </c>
      <c r="E3731" s="3">
        <v>0.48</v>
      </c>
      <c r="F3731" s="3" t="s">
        <v>7315</v>
      </c>
    </row>
    <row r="3732" spans="1:6" x14ac:dyDescent="0.2">
      <c r="A3732" s="3">
        <v>3731</v>
      </c>
      <c r="B3732" s="4" t="s">
        <v>7468</v>
      </c>
      <c r="C3732" s="3" t="s">
        <v>7469</v>
      </c>
      <c r="D3732" s="3">
        <v>3.97</v>
      </c>
      <c r="E3732" s="3">
        <v>-1.24</v>
      </c>
      <c r="F3732" s="3" t="s">
        <v>7315</v>
      </c>
    </row>
    <row r="3733" spans="1:6" x14ac:dyDescent="0.2">
      <c r="A3733" s="3">
        <v>3732</v>
      </c>
      <c r="B3733" s="4" t="s">
        <v>7387</v>
      </c>
      <c r="C3733" s="3" t="s">
        <v>7388</v>
      </c>
      <c r="D3733" s="3">
        <v>3.47</v>
      </c>
      <c r="E3733" s="3">
        <v>-1.7</v>
      </c>
      <c r="F3733" s="3" t="s">
        <v>7315</v>
      </c>
    </row>
    <row r="3734" spans="1:6" x14ac:dyDescent="0.2">
      <c r="A3734" s="3">
        <v>3733</v>
      </c>
      <c r="B3734" s="4" t="s">
        <v>5114</v>
      </c>
      <c r="C3734" s="3" t="s">
        <v>5115</v>
      </c>
      <c r="D3734" s="3">
        <v>27.34</v>
      </c>
      <c r="E3734" s="3">
        <v>-0.55000000000000004</v>
      </c>
      <c r="F3734" s="3" t="s">
        <v>7315</v>
      </c>
    </row>
    <row r="3735" spans="1:6" x14ac:dyDescent="0.2">
      <c r="A3735" s="3">
        <v>3734</v>
      </c>
      <c r="B3735" s="4" t="s">
        <v>7505</v>
      </c>
      <c r="C3735" s="3" t="s">
        <v>7506</v>
      </c>
      <c r="D3735" s="3">
        <v>0.54500000000000004</v>
      </c>
      <c r="E3735" s="3">
        <v>-0.37</v>
      </c>
      <c r="F3735" s="3" t="s">
        <v>7315</v>
      </c>
    </row>
    <row r="3736" spans="1:6" x14ac:dyDescent="0.2">
      <c r="A3736" s="3">
        <v>3735</v>
      </c>
      <c r="B3736" s="4" t="s">
        <v>488</v>
      </c>
      <c r="C3736" s="3" t="s">
        <v>4592</v>
      </c>
      <c r="D3736" s="3" t="s">
        <v>7315</v>
      </c>
      <c r="E3736" s="3" t="s">
        <v>7315</v>
      </c>
      <c r="F3736" s="3" t="s">
        <v>7315</v>
      </c>
    </row>
    <row r="3737" spans="1:6" x14ac:dyDescent="0.2">
      <c r="A3737" s="3">
        <v>3736</v>
      </c>
      <c r="B3737" s="4" t="s">
        <v>602</v>
      </c>
      <c r="C3737" s="3" t="s">
        <v>6958</v>
      </c>
      <c r="D3737" s="3" t="s">
        <v>7315</v>
      </c>
      <c r="E3737" s="3" t="s">
        <v>7315</v>
      </c>
      <c r="F3737" s="3" t="s">
        <v>7315</v>
      </c>
    </row>
    <row r="3738" spans="1:6" x14ac:dyDescent="0.2">
      <c r="A3738" s="3">
        <v>3737</v>
      </c>
      <c r="B3738" s="4" t="s">
        <v>7522</v>
      </c>
      <c r="C3738" s="3" t="s">
        <v>7523</v>
      </c>
      <c r="D3738" s="3" t="s">
        <v>7315</v>
      </c>
      <c r="E3738" s="3" t="s">
        <v>7315</v>
      </c>
      <c r="F3738" s="3" t="s">
        <v>7315</v>
      </c>
    </row>
    <row r="3739" spans="1:6" x14ac:dyDescent="0.2">
      <c r="A3739" s="3">
        <v>3738</v>
      </c>
      <c r="B3739" s="4" t="s">
        <v>7419</v>
      </c>
      <c r="C3739" s="3" t="s">
        <v>7420</v>
      </c>
      <c r="D3739" s="3">
        <v>0.82399999999999995</v>
      </c>
      <c r="E3739" s="3">
        <v>-0.6</v>
      </c>
      <c r="F3739" s="3" t="s">
        <v>7315</v>
      </c>
    </row>
    <row r="3740" spans="1:6" x14ac:dyDescent="0.2">
      <c r="A3740" s="3">
        <v>3739</v>
      </c>
      <c r="B3740" s="4" t="s">
        <v>7501</v>
      </c>
      <c r="C3740" s="3" t="s">
        <v>7502</v>
      </c>
      <c r="D3740" s="3" t="s">
        <v>7315</v>
      </c>
      <c r="E3740" s="3" t="s">
        <v>7315</v>
      </c>
      <c r="F3740" s="3" t="s">
        <v>7315</v>
      </c>
    </row>
    <row r="3741" spans="1:6" x14ac:dyDescent="0.2">
      <c r="A3741" s="3">
        <v>3740</v>
      </c>
      <c r="B3741" s="4" t="s">
        <v>4939</v>
      </c>
      <c r="C3741" s="3" t="s">
        <v>4940</v>
      </c>
      <c r="D3741" s="3">
        <v>0.83499999999999996</v>
      </c>
      <c r="E3741" s="3">
        <v>-0.36</v>
      </c>
      <c r="F3741" s="3" t="s">
        <v>7315</v>
      </c>
    </row>
    <row r="3742" spans="1:6" x14ac:dyDescent="0.2">
      <c r="A3742" s="3">
        <v>3741</v>
      </c>
      <c r="B3742" s="4" t="s">
        <v>1579</v>
      </c>
      <c r="C3742" s="3" t="s">
        <v>4279</v>
      </c>
      <c r="D3742" s="3">
        <v>11.88</v>
      </c>
      <c r="E3742" s="3">
        <v>-1.41</v>
      </c>
      <c r="F3742" s="3" t="s">
        <v>7315</v>
      </c>
    </row>
    <row r="3743" spans="1:6" x14ac:dyDescent="0.2">
      <c r="A3743" s="3">
        <v>3742</v>
      </c>
      <c r="B3743" s="4" t="s">
        <v>4881</v>
      </c>
      <c r="C3743" s="3" t="s">
        <v>4882</v>
      </c>
      <c r="D3743" s="3">
        <v>5.69</v>
      </c>
      <c r="E3743" s="3">
        <v>0</v>
      </c>
      <c r="F3743" s="3" t="s">
        <v>7315</v>
      </c>
    </row>
    <row r="3744" spans="1:6" x14ac:dyDescent="0.2">
      <c r="A3744" s="3">
        <v>3743</v>
      </c>
      <c r="B3744" s="4" t="s">
        <v>7674</v>
      </c>
      <c r="C3744" s="3" t="s">
        <v>7675</v>
      </c>
      <c r="D3744" s="3" t="s">
        <v>7315</v>
      </c>
      <c r="E3744" s="3" t="s">
        <v>7315</v>
      </c>
      <c r="F3744" s="3" t="s">
        <v>7315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T231"/>
  <sheetViews>
    <sheetView workbookViewId="0">
      <pane xSplit="21" ySplit="24" topLeftCell="V25" activePane="bottomRight" state="frozen"/>
      <selection pane="topRight" activeCell="T1" sqref="T1"/>
      <selection pane="bottomLeft" activeCell="A25" sqref="A25"/>
      <selection pane="bottomRight" activeCell="Q3" sqref="Q3"/>
    </sheetView>
  </sheetViews>
  <sheetFormatPr defaultRowHeight="11.25" x14ac:dyDescent="0.15"/>
  <cols>
    <col min="1" max="1" width="4.5" style="3" bestFit="1" customWidth="1"/>
    <col min="2" max="2" width="9" style="21" bestFit="1" customWidth="1"/>
    <col min="3" max="3" width="7.125" style="1" bestFit="1" customWidth="1"/>
    <col min="4" max="7" width="7.125" style="1" customWidth="1"/>
    <col min="8" max="8" width="6" style="19" bestFit="1" customWidth="1"/>
    <col min="9" max="9" width="9" style="26"/>
    <col min="10" max="10" width="10.5" style="27" bestFit="1" customWidth="1"/>
    <col min="11" max="12" width="10.5" style="27" customWidth="1"/>
    <col min="13" max="13" width="9.125" style="27" customWidth="1"/>
    <col min="14" max="14" width="12.25" style="27" bestFit="1" customWidth="1"/>
    <col min="15" max="15" width="9.25" style="25" customWidth="1"/>
    <col min="16" max="16" width="19" style="25" customWidth="1"/>
    <col min="17" max="18" width="9" style="25"/>
    <col min="19" max="16384" width="9" style="17"/>
  </cols>
  <sheetData>
    <row r="1" spans="1:20" ht="12" thickBot="1" x14ac:dyDescent="0.2">
      <c r="A1" s="2" t="s">
        <v>0</v>
      </c>
      <c r="B1" s="2" t="s">
        <v>3408</v>
      </c>
      <c r="C1" s="2" t="s">
        <v>3409</v>
      </c>
      <c r="D1" s="1" t="s">
        <v>3449</v>
      </c>
      <c r="E1" s="1" t="s">
        <v>3450</v>
      </c>
      <c r="F1" s="1" t="s">
        <v>3452</v>
      </c>
      <c r="G1" s="1" t="s">
        <v>3451</v>
      </c>
      <c r="H1" s="18" t="s">
        <v>3411</v>
      </c>
      <c r="I1" s="18" t="s">
        <v>3412</v>
      </c>
      <c r="J1" s="23" t="s">
        <v>3453</v>
      </c>
      <c r="K1" s="23" t="s">
        <v>3601</v>
      </c>
      <c r="L1" s="23" t="s">
        <v>3603</v>
      </c>
      <c r="M1" s="23" t="s">
        <v>3454</v>
      </c>
      <c r="N1" s="23" t="s">
        <v>3455</v>
      </c>
      <c r="P1" s="25" t="s">
        <v>3445</v>
      </c>
      <c r="Q1" s="25" t="s">
        <v>3444</v>
      </c>
      <c r="T1" s="17" t="s">
        <v>3417</v>
      </c>
    </row>
    <row r="2" spans="1:20" ht="12.75" thickTop="1" thickBot="1" x14ac:dyDescent="0.2">
      <c r="A2" s="3">
        <v>1</v>
      </c>
      <c r="B2" s="28">
        <f>原始价格!B2</f>
        <v>43585.402777777781</v>
      </c>
      <c r="C2" s="1">
        <f>原始价格!D2</f>
        <v>43.1</v>
      </c>
      <c r="D2" s="1">
        <f>原始价格!E2</f>
        <v>0</v>
      </c>
      <c r="E2" s="1">
        <f>原始价格!F2</f>
        <v>0</v>
      </c>
      <c r="F2" s="1" t="s">
        <v>3621</v>
      </c>
      <c r="H2" s="19">
        <f>C2</f>
        <v>43.1</v>
      </c>
      <c r="I2" s="26">
        <f>C2</f>
        <v>43.1</v>
      </c>
      <c r="P2" s="25" t="s">
        <v>3446</v>
      </c>
      <c r="Q2" s="25">
        <v>50</v>
      </c>
      <c r="R2" s="39" t="s">
        <v>3633</v>
      </c>
      <c r="T2" s="24">
        <f ca="1">IFERROR(R7*R8*R9*R10,0)</f>
        <v>0</v>
      </c>
    </row>
    <row r="3" spans="1:20" x14ac:dyDescent="0.15">
      <c r="A3" s="3">
        <v>2</v>
      </c>
      <c r="B3" s="28">
        <f>原始价格!B3</f>
        <v>43585.40625</v>
      </c>
      <c r="C3" s="1">
        <f>原始价格!D3</f>
        <v>43.51</v>
      </c>
      <c r="D3" s="1">
        <f>原始价格!E3</f>
        <v>0</v>
      </c>
      <c r="E3" s="1">
        <f>原始价格!F3</f>
        <v>0</v>
      </c>
      <c r="F3" s="1">
        <f t="shared" ref="F3:F66" si="0">D3-E3</f>
        <v>0</v>
      </c>
      <c r="H3" s="19">
        <f>C3</f>
        <v>43.51</v>
      </c>
      <c r="I3" s="26">
        <f>C3</f>
        <v>43.51</v>
      </c>
      <c r="P3" s="57" t="s">
        <v>3447</v>
      </c>
      <c r="Q3" s="58">
        <v>2</v>
      </c>
    </row>
    <row r="4" spans="1:20" x14ac:dyDescent="0.15">
      <c r="A4" s="3">
        <v>3</v>
      </c>
      <c r="B4" s="28">
        <f>原始价格!B4</f>
        <v>43585.409722222219</v>
      </c>
      <c r="C4" s="1">
        <f>原始价格!D4</f>
        <v>43.78</v>
      </c>
      <c r="D4" s="1">
        <f>原始价格!E4</f>
        <v>0</v>
      </c>
      <c r="E4" s="1">
        <f>原始价格!F4</f>
        <v>0</v>
      </c>
      <c r="F4" s="1">
        <f t="shared" si="0"/>
        <v>0</v>
      </c>
      <c r="H4" s="19">
        <f t="shared" ref="H4:H67" si="1">H3*11/13+C4*2/13</f>
        <v>43.551538461538463</v>
      </c>
      <c r="I4" s="26">
        <f t="shared" ref="I4:I67" si="2">I3*25/27+C4*2/27</f>
        <v>43.53</v>
      </c>
      <c r="P4" s="57" t="s">
        <v>3448</v>
      </c>
      <c r="Q4" s="58">
        <v>0.5</v>
      </c>
    </row>
    <row r="5" spans="1:20" x14ac:dyDescent="0.15">
      <c r="A5" s="3">
        <v>4</v>
      </c>
      <c r="B5" s="28">
        <f>原始价格!B5</f>
        <v>43585.413194444445</v>
      </c>
      <c r="C5" s="1">
        <f>原始价格!D5</f>
        <v>43.73</v>
      </c>
      <c r="D5" s="1">
        <f>原始价格!E5</f>
        <v>0</v>
      </c>
      <c r="E5" s="1">
        <f>原始价格!F5</f>
        <v>0</v>
      </c>
      <c r="F5" s="1">
        <f t="shared" si="0"/>
        <v>0</v>
      </c>
      <c r="H5" s="19">
        <f t="shared" si="1"/>
        <v>43.578994082840239</v>
      </c>
      <c r="I5" s="26">
        <f t="shared" si="2"/>
        <v>43.544814814814814</v>
      </c>
    </row>
    <row r="6" spans="1:20" x14ac:dyDescent="0.15">
      <c r="A6" s="3">
        <v>5</v>
      </c>
      <c r="B6" s="28">
        <f>原始价格!B6</f>
        <v>43585.416666666664</v>
      </c>
      <c r="C6" s="1">
        <f>原始价格!D6</f>
        <v>43.66</v>
      </c>
      <c r="D6" s="1">
        <f>原始价格!E6</f>
        <v>0</v>
      </c>
      <c r="E6" s="1">
        <f>原始价格!F6</f>
        <v>0</v>
      </c>
      <c r="F6" s="1">
        <f t="shared" si="0"/>
        <v>0</v>
      </c>
      <c r="H6" s="19">
        <f t="shared" si="1"/>
        <v>43.591456531634044</v>
      </c>
      <c r="I6" s="26">
        <f t="shared" si="2"/>
        <v>43.553347050754461</v>
      </c>
      <c r="P6" s="25" t="s">
        <v>3607</v>
      </c>
      <c r="Q6" s="25" t="s">
        <v>3608</v>
      </c>
      <c r="R6" s="25" t="s">
        <v>3609</v>
      </c>
    </row>
    <row r="7" spans="1:20" x14ac:dyDescent="0.15">
      <c r="A7" s="3">
        <v>6</v>
      </c>
      <c r="B7" s="28">
        <f>原始价格!B7</f>
        <v>43585.420138888891</v>
      </c>
      <c r="C7" s="1">
        <f>原始价格!D7</f>
        <v>43.75</v>
      </c>
      <c r="D7" s="1">
        <f>原始价格!E7</f>
        <v>0</v>
      </c>
      <c r="E7" s="1">
        <f>原始价格!F7</f>
        <v>0</v>
      </c>
      <c r="F7" s="1">
        <f t="shared" si="0"/>
        <v>0</v>
      </c>
      <c r="H7" s="19">
        <f t="shared" si="1"/>
        <v>43.615847834459579</v>
      </c>
      <c r="I7" s="26">
        <f t="shared" si="2"/>
        <v>43.567913935883766</v>
      </c>
      <c r="P7" s="25" t="s">
        <v>3606</v>
      </c>
      <c r="Q7" s="25" t="e">
        <f>J231</f>
        <v>#DIV/0!</v>
      </c>
      <c r="R7" s="25" t="e">
        <f>Q7&lt;Q4</f>
        <v>#DIV/0!</v>
      </c>
    </row>
    <row r="8" spans="1:20" x14ac:dyDescent="0.15">
      <c r="A8" s="3">
        <v>7</v>
      </c>
      <c r="B8" s="28">
        <f>原始价格!B8</f>
        <v>43585.423611111109</v>
      </c>
      <c r="C8" s="1">
        <f>原始价格!D8</f>
        <v>43.79</v>
      </c>
      <c r="D8" s="1">
        <f>原始价格!E8</f>
        <v>0</v>
      </c>
      <c r="E8" s="1">
        <f>原始价格!F8</f>
        <v>0</v>
      </c>
      <c r="F8" s="1">
        <f t="shared" si="0"/>
        <v>0</v>
      </c>
      <c r="H8" s="19">
        <f t="shared" si="1"/>
        <v>43.64264047531195</v>
      </c>
      <c r="I8" s="26">
        <f t="shared" si="2"/>
        <v>43.584364755447929</v>
      </c>
      <c r="P8" s="25" t="s">
        <v>3605</v>
      </c>
      <c r="Q8" s="25" t="e">
        <f ca="1">M231</f>
        <v>#DIV/0!</v>
      </c>
      <c r="R8" s="25" t="e">
        <f ca="1">Q8&gt;Q3</f>
        <v>#DIV/0!</v>
      </c>
      <c r="S8" s="17" t="s">
        <v>7633</v>
      </c>
    </row>
    <row r="9" spans="1:20" x14ac:dyDescent="0.15">
      <c r="A9" s="3">
        <v>8</v>
      </c>
      <c r="B9" s="28">
        <f>原始价格!B9</f>
        <v>43585.427083333336</v>
      </c>
      <c r="C9" s="1">
        <f>原始价格!D9</f>
        <v>43.81</v>
      </c>
      <c r="D9" s="1">
        <f>原始价格!E9</f>
        <v>0</v>
      </c>
      <c r="E9" s="1">
        <f>原始价格!F9</f>
        <v>0</v>
      </c>
      <c r="F9" s="1">
        <f t="shared" si="0"/>
        <v>0</v>
      </c>
      <c r="H9" s="19">
        <f t="shared" si="1"/>
        <v>43.66838809449473</v>
      </c>
      <c r="I9" s="26">
        <f t="shared" si="2"/>
        <v>43.601078477266604</v>
      </c>
      <c r="P9" s="25" t="s">
        <v>3602</v>
      </c>
      <c r="Q9" s="25" t="e">
        <f ca="1">MIN(OFFSET($J$231,0,0,-$N$201))</f>
        <v>#DIV/0!</v>
      </c>
      <c r="R9" s="25" t="e">
        <f ca="1">ABS(Q9)&lt;Q4</f>
        <v>#DIV/0!</v>
      </c>
      <c r="S9" s="17" t="s">
        <v>7632</v>
      </c>
    </row>
    <row r="10" spans="1:20" x14ac:dyDescent="0.15">
      <c r="A10" s="3">
        <v>9</v>
      </c>
      <c r="B10" s="28">
        <f>原始价格!B10</f>
        <v>43585.430555555555</v>
      </c>
      <c r="C10" s="1">
        <f>原始价格!D10</f>
        <v>43.65</v>
      </c>
      <c r="D10" s="1">
        <f>原始价格!E10</f>
        <v>0</v>
      </c>
      <c r="E10" s="1">
        <f>原始价格!F10</f>
        <v>0</v>
      </c>
      <c r="F10" s="1">
        <f t="shared" si="0"/>
        <v>0</v>
      </c>
      <c r="H10" s="19">
        <f t="shared" si="1"/>
        <v>43.665559156880157</v>
      </c>
      <c r="I10" s="26">
        <f t="shared" si="2"/>
        <v>43.604702293765371</v>
      </c>
      <c r="P10" s="25" t="s">
        <v>3604</v>
      </c>
      <c r="Q10" s="25" t="e">
        <f ca="1">COUNTIF(OFFSET($L$231,0,0,-$N$231),"&lt;0")</f>
        <v>#DIV/0!</v>
      </c>
      <c r="R10" s="25" t="e">
        <f ca="1">Q10&gt;0</f>
        <v>#DIV/0!</v>
      </c>
    </row>
    <row r="11" spans="1:20" x14ac:dyDescent="0.15">
      <c r="A11" s="3">
        <v>10</v>
      </c>
      <c r="B11" s="28">
        <f>原始价格!B11</f>
        <v>43585.434027777781</v>
      </c>
      <c r="C11" s="1">
        <f>原始价格!D11</f>
        <v>43.66</v>
      </c>
      <c r="D11" s="1">
        <f>原始价格!E11</f>
        <v>0</v>
      </c>
      <c r="E11" s="1">
        <f>原始价格!F11</f>
        <v>0</v>
      </c>
      <c r="F11" s="1">
        <f t="shared" si="0"/>
        <v>0</v>
      </c>
      <c r="H11" s="19">
        <f t="shared" si="1"/>
        <v>43.664703901975514</v>
      </c>
      <c r="I11" s="26">
        <f t="shared" si="2"/>
        <v>43.608798420153114</v>
      </c>
    </row>
    <row r="12" spans="1:20" x14ac:dyDescent="0.15">
      <c r="A12" s="3">
        <v>11</v>
      </c>
      <c r="B12" s="28">
        <f>原始价格!B12</f>
        <v>43585.4375</v>
      </c>
      <c r="C12" s="1">
        <f>原始价格!D12</f>
        <v>43.7</v>
      </c>
      <c r="D12" s="1">
        <f>原始价格!E12</f>
        <v>0</v>
      </c>
      <c r="E12" s="1">
        <f>原始价格!F12</f>
        <v>0</v>
      </c>
      <c r="F12" s="1">
        <f t="shared" si="0"/>
        <v>0</v>
      </c>
      <c r="H12" s="19">
        <f t="shared" si="1"/>
        <v>43.670134070902364</v>
      </c>
      <c r="I12" s="26">
        <f t="shared" si="2"/>
        <v>43.615554092734371</v>
      </c>
    </row>
    <row r="13" spans="1:20" x14ac:dyDescent="0.15">
      <c r="A13" s="3">
        <v>12</v>
      </c>
      <c r="B13" s="28">
        <f>原始价格!B13</f>
        <v>43585.440972222219</v>
      </c>
      <c r="C13" s="1">
        <f>原始价格!D13</f>
        <v>43.57</v>
      </c>
      <c r="D13" s="1">
        <f>原始价格!E13</f>
        <v>0</v>
      </c>
      <c r="E13" s="1">
        <f>原始价格!F13</f>
        <v>0</v>
      </c>
      <c r="F13" s="1">
        <f t="shared" si="0"/>
        <v>0</v>
      </c>
      <c r="H13" s="19">
        <f t="shared" si="1"/>
        <v>43.654728829225078</v>
      </c>
      <c r="I13" s="26">
        <f t="shared" si="2"/>
        <v>43.61217971549479</v>
      </c>
    </row>
    <row r="14" spans="1:20" x14ac:dyDescent="0.15">
      <c r="A14" s="3">
        <v>13</v>
      </c>
      <c r="B14" s="28">
        <f>原始价格!B14</f>
        <v>43585.444444444445</v>
      </c>
      <c r="C14" s="1">
        <f>原始价格!D14</f>
        <v>43.52</v>
      </c>
      <c r="D14" s="1">
        <f>原始价格!E14</f>
        <v>0</v>
      </c>
      <c r="E14" s="1">
        <f>原始价格!F14</f>
        <v>0</v>
      </c>
      <c r="F14" s="1">
        <f t="shared" si="0"/>
        <v>0</v>
      </c>
      <c r="H14" s="19">
        <f t="shared" si="1"/>
        <v>43.634001317036606</v>
      </c>
      <c r="I14" s="26">
        <f t="shared" si="2"/>
        <v>43.605351588421101</v>
      </c>
    </row>
    <row r="15" spans="1:20" x14ac:dyDescent="0.15">
      <c r="A15" s="3">
        <v>14</v>
      </c>
      <c r="B15" s="28">
        <f>原始价格!B15</f>
        <v>43585.447916666664</v>
      </c>
      <c r="C15" s="1">
        <f>原始价格!D15</f>
        <v>43.81</v>
      </c>
      <c r="D15" s="1">
        <f>原始价格!E15</f>
        <v>0</v>
      </c>
      <c r="E15" s="1">
        <f>原始价格!F15</f>
        <v>0</v>
      </c>
      <c r="F15" s="1">
        <f t="shared" si="0"/>
        <v>0</v>
      </c>
      <c r="H15" s="19">
        <f t="shared" si="1"/>
        <v>43.661078037492516</v>
      </c>
      <c r="I15" s="26">
        <f t="shared" si="2"/>
        <v>43.620510730019539</v>
      </c>
    </row>
    <row r="16" spans="1:20" x14ac:dyDescent="0.15">
      <c r="A16" s="3">
        <v>15</v>
      </c>
      <c r="B16" s="28">
        <f>原始价格!B16</f>
        <v>43585.451388888891</v>
      </c>
      <c r="C16" s="1">
        <f>原始价格!D16</f>
        <v>43.73</v>
      </c>
      <c r="D16" s="1">
        <f>原始价格!E16</f>
        <v>0</v>
      </c>
      <c r="E16" s="1">
        <f>原始价格!F16</f>
        <v>0</v>
      </c>
      <c r="F16" s="1">
        <f t="shared" si="0"/>
        <v>0</v>
      </c>
      <c r="H16" s="19">
        <f t="shared" si="1"/>
        <v>43.671681416339823</v>
      </c>
      <c r="I16" s="26">
        <f t="shared" si="2"/>
        <v>43.628621046314386</v>
      </c>
    </row>
    <row r="17" spans="1:9" x14ac:dyDescent="0.15">
      <c r="A17" s="3">
        <v>16</v>
      </c>
      <c r="B17" s="28">
        <f>原始价格!B17</f>
        <v>43585.454861111109</v>
      </c>
      <c r="C17" s="1">
        <f>原始价格!D17</f>
        <v>43.89</v>
      </c>
      <c r="D17" s="1">
        <f>原始价格!E17</f>
        <v>0</v>
      </c>
      <c r="E17" s="1">
        <f>原始价格!F17</f>
        <v>0</v>
      </c>
      <c r="F17" s="1">
        <f t="shared" si="0"/>
        <v>0</v>
      </c>
      <c r="H17" s="19">
        <f t="shared" si="1"/>
        <v>43.705268890749082</v>
      </c>
      <c r="I17" s="26">
        <f t="shared" si="2"/>
        <v>43.647982450291096</v>
      </c>
    </row>
    <row r="18" spans="1:9" x14ac:dyDescent="0.15">
      <c r="A18" s="3">
        <v>17</v>
      </c>
      <c r="B18" s="28">
        <f>原始价格!B18</f>
        <v>43585.458333333336</v>
      </c>
      <c r="C18" s="1">
        <f>原始价格!D18</f>
        <v>43.73</v>
      </c>
      <c r="D18" s="1">
        <f>原始价格!E18</f>
        <v>0</v>
      </c>
      <c r="E18" s="1">
        <f>原始价格!F18</f>
        <v>0</v>
      </c>
      <c r="F18" s="1">
        <f t="shared" si="0"/>
        <v>0</v>
      </c>
      <c r="H18" s="19">
        <f t="shared" si="1"/>
        <v>43.709073676787682</v>
      </c>
      <c r="I18" s="26">
        <f t="shared" si="2"/>
        <v>43.654057824343603</v>
      </c>
    </row>
    <row r="19" spans="1:9" x14ac:dyDescent="0.15">
      <c r="A19" s="3">
        <v>18</v>
      </c>
      <c r="B19" s="28">
        <f>原始价格!B19</f>
        <v>43585.461805555555</v>
      </c>
      <c r="C19" s="1">
        <f>原始价格!D19</f>
        <v>43.73</v>
      </c>
      <c r="D19" s="1">
        <f>原始价格!E19</f>
        <v>0</v>
      </c>
      <c r="E19" s="1">
        <f>原始价格!F19</f>
        <v>0</v>
      </c>
      <c r="F19" s="1">
        <f t="shared" si="0"/>
        <v>0</v>
      </c>
      <c r="H19" s="19">
        <f t="shared" si="1"/>
        <v>43.712293111128041</v>
      </c>
      <c r="I19" s="26">
        <f t="shared" si="2"/>
        <v>43.659683170688517</v>
      </c>
    </row>
    <row r="20" spans="1:9" x14ac:dyDescent="0.15">
      <c r="A20" s="3">
        <v>19</v>
      </c>
      <c r="B20" s="28">
        <f>原始价格!B20</f>
        <v>43585.465277777781</v>
      </c>
      <c r="C20" s="1">
        <f>原始价格!D20</f>
        <v>43.64</v>
      </c>
      <c r="D20" s="1">
        <f>原始价格!E20</f>
        <v>0</v>
      </c>
      <c r="E20" s="1">
        <f>原始价格!F20</f>
        <v>0</v>
      </c>
      <c r="F20" s="1">
        <f t="shared" si="0"/>
        <v>0</v>
      </c>
      <c r="H20" s="19">
        <f t="shared" si="1"/>
        <v>43.701171094031423</v>
      </c>
      <c r="I20" s="26">
        <f t="shared" si="2"/>
        <v>43.658225158044921</v>
      </c>
    </row>
    <row r="21" spans="1:9" x14ac:dyDescent="0.15">
      <c r="A21" s="3">
        <v>20</v>
      </c>
      <c r="B21" s="28">
        <f>原始价格!B21</f>
        <v>43585.46875</v>
      </c>
      <c r="C21" s="1">
        <f>原始价格!D21</f>
        <v>43.64</v>
      </c>
      <c r="D21" s="1">
        <f>原始价格!E21</f>
        <v>0</v>
      </c>
      <c r="E21" s="1">
        <f>原始价格!F21</f>
        <v>0</v>
      </c>
      <c r="F21" s="1">
        <f t="shared" si="0"/>
        <v>0</v>
      </c>
      <c r="H21" s="19">
        <f t="shared" si="1"/>
        <v>43.691760156488129</v>
      </c>
      <c r="I21" s="26">
        <f t="shared" si="2"/>
        <v>43.656875146337896</v>
      </c>
    </row>
    <row r="22" spans="1:9" x14ac:dyDescent="0.15">
      <c r="A22" s="3">
        <v>21</v>
      </c>
      <c r="B22" s="28">
        <f>原始价格!B22</f>
        <v>43585.472222222219</v>
      </c>
      <c r="C22" s="1">
        <f>原始价格!D22</f>
        <v>43.66</v>
      </c>
      <c r="D22" s="1">
        <f>原始价格!E22</f>
        <v>0</v>
      </c>
      <c r="E22" s="1">
        <f>原始价格!F22</f>
        <v>0</v>
      </c>
      <c r="F22" s="1">
        <f t="shared" si="0"/>
        <v>0</v>
      </c>
      <c r="H22" s="19">
        <f t="shared" si="1"/>
        <v>43.686873978566872</v>
      </c>
      <c r="I22" s="26">
        <f t="shared" si="2"/>
        <v>43.657106616979533</v>
      </c>
    </row>
    <row r="23" spans="1:9" x14ac:dyDescent="0.15">
      <c r="A23" s="3">
        <v>22</v>
      </c>
      <c r="B23" s="28">
        <f>原始价格!B23</f>
        <v>43585.475694444445</v>
      </c>
      <c r="C23" s="1">
        <f>原始价格!D23</f>
        <v>43.63</v>
      </c>
      <c r="D23" s="1">
        <f>原始价格!E23</f>
        <v>0</v>
      </c>
      <c r="E23" s="1">
        <f>原始价格!F23</f>
        <v>0</v>
      </c>
      <c r="F23" s="1">
        <f t="shared" si="0"/>
        <v>0</v>
      </c>
      <c r="H23" s="19">
        <f t="shared" si="1"/>
        <v>43.678124135710434</v>
      </c>
      <c r="I23" s="26">
        <f t="shared" si="2"/>
        <v>43.655098719425496</v>
      </c>
    </row>
    <row r="24" spans="1:9" x14ac:dyDescent="0.15">
      <c r="A24" s="3">
        <v>23</v>
      </c>
      <c r="B24" s="28">
        <f>原始价格!B24</f>
        <v>43585.479166666664</v>
      </c>
      <c r="C24" s="1">
        <f>原始价格!D24</f>
        <v>43.92</v>
      </c>
      <c r="D24" s="1">
        <f>原始价格!E24</f>
        <v>0</v>
      </c>
      <c r="E24" s="1">
        <f>原始价格!F24</f>
        <v>0</v>
      </c>
      <c r="F24" s="1">
        <f t="shared" si="0"/>
        <v>0</v>
      </c>
      <c r="H24" s="19">
        <f t="shared" si="1"/>
        <v>43.715335807139603</v>
      </c>
      <c r="I24" s="26">
        <f t="shared" si="2"/>
        <v>43.674721036505083</v>
      </c>
    </row>
    <row r="25" spans="1:9" x14ac:dyDescent="0.15">
      <c r="A25" s="3">
        <v>24</v>
      </c>
      <c r="B25" s="28">
        <f>原始价格!B25</f>
        <v>43585.545138888891</v>
      </c>
      <c r="C25" s="1">
        <f>原始价格!D25</f>
        <v>43.72</v>
      </c>
      <c r="D25" s="1">
        <f>原始价格!E25</f>
        <v>0</v>
      </c>
      <c r="E25" s="1">
        <f>原始价格!F25</f>
        <v>0</v>
      </c>
      <c r="F25" s="1">
        <f t="shared" si="0"/>
        <v>0</v>
      </c>
      <c r="H25" s="19">
        <f t="shared" si="1"/>
        <v>43.716053375271969</v>
      </c>
      <c r="I25" s="26">
        <f t="shared" si="2"/>
        <v>43.678075033801001</v>
      </c>
    </row>
    <row r="26" spans="1:9" x14ac:dyDescent="0.15">
      <c r="A26" s="3">
        <v>25</v>
      </c>
      <c r="B26" s="28">
        <f>原始价格!B26</f>
        <v>43585.548611111109</v>
      </c>
      <c r="C26" s="1">
        <f>原始价格!D26</f>
        <v>43.83</v>
      </c>
      <c r="D26" s="1">
        <f>原始价格!E26</f>
        <v>0</v>
      </c>
      <c r="E26" s="1">
        <f>原始价格!F26</f>
        <v>0</v>
      </c>
      <c r="F26" s="1">
        <f t="shared" si="0"/>
        <v>0</v>
      </c>
      <c r="H26" s="19">
        <f t="shared" si="1"/>
        <v>43.733583625230125</v>
      </c>
      <c r="I26" s="26">
        <f t="shared" si="2"/>
        <v>43.689328735000927</v>
      </c>
    </row>
    <row r="27" spans="1:9" x14ac:dyDescent="0.15">
      <c r="A27" s="3">
        <v>26</v>
      </c>
      <c r="B27" s="28">
        <f>原始价格!B27</f>
        <v>43585.552083333336</v>
      </c>
      <c r="C27" s="1">
        <f>原始价格!D27</f>
        <v>43.82</v>
      </c>
      <c r="D27" s="1">
        <f>原始价格!E27</f>
        <v>0</v>
      </c>
      <c r="E27" s="1">
        <f>原始价格!F27</f>
        <v>0</v>
      </c>
      <c r="F27" s="1">
        <f t="shared" si="0"/>
        <v>0</v>
      </c>
      <c r="H27" s="19">
        <f t="shared" si="1"/>
        <v>43.746878452117798</v>
      </c>
      <c r="I27" s="26">
        <f t="shared" si="2"/>
        <v>43.699008087963819</v>
      </c>
    </row>
    <row r="28" spans="1:9" x14ac:dyDescent="0.15">
      <c r="A28" s="3">
        <v>27</v>
      </c>
      <c r="B28" s="28">
        <f>原始价格!B28</f>
        <v>43585.555555555555</v>
      </c>
      <c r="C28" s="1">
        <f>原始价格!D28</f>
        <v>43.71</v>
      </c>
      <c r="D28" s="1">
        <f>原始价格!E28</f>
        <v>0</v>
      </c>
      <c r="E28" s="1">
        <f>原始价格!F28</f>
        <v>0</v>
      </c>
      <c r="F28" s="1">
        <f t="shared" si="0"/>
        <v>0</v>
      </c>
      <c r="H28" s="19">
        <f t="shared" si="1"/>
        <v>43.74120484409967</v>
      </c>
      <c r="I28" s="26">
        <f t="shared" si="2"/>
        <v>43.699822303670203</v>
      </c>
    </row>
    <row r="29" spans="1:9" x14ac:dyDescent="0.15">
      <c r="A29" s="3">
        <v>28</v>
      </c>
      <c r="B29" s="28">
        <f>原始价格!B29</f>
        <v>43585.559027777781</v>
      </c>
      <c r="C29" s="1">
        <f>原始价格!D29</f>
        <v>43.73</v>
      </c>
      <c r="D29" s="1">
        <f>原始价格!E29</f>
        <v>0</v>
      </c>
      <c r="E29" s="1">
        <f>原始价格!F29</f>
        <v>0</v>
      </c>
      <c r="F29" s="1">
        <f t="shared" si="0"/>
        <v>0</v>
      </c>
      <c r="H29" s="19">
        <f t="shared" si="1"/>
        <v>43.739481021930487</v>
      </c>
      <c r="I29" s="26">
        <f t="shared" si="2"/>
        <v>43.702057688583523</v>
      </c>
    </row>
    <row r="30" spans="1:9" x14ac:dyDescent="0.15">
      <c r="A30" s="3">
        <v>29</v>
      </c>
      <c r="B30" s="28">
        <f>原始价格!B30</f>
        <v>43585.5625</v>
      </c>
      <c r="C30" s="1">
        <f>原始价格!D30</f>
        <v>43.61</v>
      </c>
      <c r="D30" s="1">
        <f>原始价格!E30</f>
        <v>0</v>
      </c>
      <c r="E30" s="1">
        <f>原始价格!F30</f>
        <v>0</v>
      </c>
      <c r="F30" s="1">
        <f t="shared" si="0"/>
        <v>0</v>
      </c>
      <c r="H30" s="19">
        <f t="shared" si="1"/>
        <v>43.719560864710417</v>
      </c>
      <c r="I30" s="26">
        <f t="shared" si="2"/>
        <v>43.6952386005403</v>
      </c>
    </row>
    <row r="31" spans="1:9" x14ac:dyDescent="0.15">
      <c r="A31" s="3">
        <v>30</v>
      </c>
      <c r="B31" s="28">
        <f>原始价格!B31</f>
        <v>43585.565972222219</v>
      </c>
      <c r="C31" s="1">
        <f>原始价格!D31</f>
        <v>43.6</v>
      </c>
      <c r="D31" s="1">
        <f>原始价格!E31</f>
        <v>0</v>
      </c>
      <c r="E31" s="1">
        <f>原始价格!F31</f>
        <v>0</v>
      </c>
      <c r="F31" s="1">
        <f t="shared" si="0"/>
        <v>0</v>
      </c>
      <c r="H31" s="19">
        <f t="shared" si="1"/>
        <v>43.701166885524195</v>
      </c>
      <c r="I31" s="26">
        <f t="shared" si="2"/>
        <v>43.688183889389158</v>
      </c>
    </row>
    <row r="32" spans="1:9" x14ac:dyDescent="0.15">
      <c r="A32" s="3">
        <v>31</v>
      </c>
      <c r="B32" s="28">
        <f>原始价格!B32</f>
        <v>43585.569444444445</v>
      </c>
      <c r="C32" s="1">
        <f>原始价格!D32</f>
        <v>43.76</v>
      </c>
      <c r="D32" s="1">
        <f>原始价格!E32</f>
        <v>0</v>
      </c>
      <c r="E32" s="1">
        <f>原始价格!F32</f>
        <v>0</v>
      </c>
      <c r="F32" s="1">
        <f t="shared" si="0"/>
        <v>0</v>
      </c>
      <c r="H32" s="19">
        <f t="shared" si="1"/>
        <v>43.710218133905087</v>
      </c>
      <c r="I32" s="26">
        <f t="shared" si="2"/>
        <v>43.693503601286253</v>
      </c>
    </row>
    <row r="33" spans="1:9" x14ac:dyDescent="0.15">
      <c r="A33" s="3">
        <v>32</v>
      </c>
      <c r="B33" s="28">
        <f>原始价格!B33</f>
        <v>43585.572916666664</v>
      </c>
      <c r="C33" s="1">
        <f>原始价格!D33</f>
        <v>43.75</v>
      </c>
      <c r="D33" s="1">
        <f>原始价格!E33</f>
        <v>0</v>
      </c>
      <c r="E33" s="1">
        <f>原始价格!F33</f>
        <v>0</v>
      </c>
      <c r="F33" s="1">
        <f t="shared" si="0"/>
        <v>0</v>
      </c>
      <c r="H33" s="19">
        <f t="shared" si="1"/>
        <v>43.716338420996614</v>
      </c>
      <c r="I33" s="26">
        <f t="shared" si="2"/>
        <v>43.697688519709494</v>
      </c>
    </row>
    <row r="34" spans="1:9" x14ac:dyDescent="0.15">
      <c r="A34" s="3">
        <v>33</v>
      </c>
      <c r="B34" s="28">
        <f>原始价格!B34</f>
        <v>43585.576388888891</v>
      </c>
      <c r="C34" s="1">
        <f>原始价格!D34</f>
        <v>43.75</v>
      </c>
      <c r="D34" s="1">
        <f>原始价格!E34</f>
        <v>0</v>
      </c>
      <c r="E34" s="1">
        <f>原始价格!F34</f>
        <v>0</v>
      </c>
      <c r="F34" s="1">
        <f t="shared" si="0"/>
        <v>0</v>
      </c>
      <c r="H34" s="19">
        <f t="shared" si="1"/>
        <v>43.721517125458675</v>
      </c>
      <c r="I34" s="26">
        <f t="shared" si="2"/>
        <v>43.701563444175456</v>
      </c>
    </row>
    <row r="35" spans="1:9" x14ac:dyDescent="0.15">
      <c r="A35" s="3">
        <v>34</v>
      </c>
      <c r="B35" s="28">
        <f>原始价格!B35</f>
        <v>43585.579861111109</v>
      </c>
      <c r="C35" s="1">
        <f>原始价格!D35</f>
        <v>43.7</v>
      </c>
      <c r="D35" s="1">
        <f>原始价格!E35</f>
        <v>0</v>
      </c>
      <c r="E35" s="1">
        <f>原始价格!F35</f>
        <v>0</v>
      </c>
      <c r="F35" s="1">
        <f t="shared" si="0"/>
        <v>0</v>
      </c>
      <c r="H35" s="19">
        <f t="shared" si="1"/>
        <v>43.718206798465033</v>
      </c>
      <c r="I35" s="26">
        <f t="shared" si="2"/>
        <v>43.701447633495789</v>
      </c>
    </row>
    <row r="36" spans="1:9" x14ac:dyDescent="0.15">
      <c r="A36" s="3">
        <v>35</v>
      </c>
      <c r="B36" s="28">
        <f>原始价格!B36</f>
        <v>43585.583333333336</v>
      </c>
      <c r="C36" s="1">
        <f>原始价格!D36</f>
        <v>43.69</v>
      </c>
      <c r="D36" s="1">
        <f>原始价格!E36</f>
        <v>0</v>
      </c>
      <c r="E36" s="1">
        <f>原始价格!F36</f>
        <v>0</v>
      </c>
      <c r="F36" s="1">
        <f t="shared" si="0"/>
        <v>0</v>
      </c>
      <c r="H36" s="19">
        <f t="shared" si="1"/>
        <v>43.713867291008881</v>
      </c>
      <c r="I36" s="26">
        <f t="shared" si="2"/>
        <v>43.700599660644251</v>
      </c>
    </row>
    <row r="37" spans="1:9" x14ac:dyDescent="0.15">
      <c r="A37" s="3">
        <v>36</v>
      </c>
      <c r="B37" s="28">
        <f>原始价格!B37</f>
        <v>43585.586805555555</v>
      </c>
      <c r="C37" s="1">
        <f>原始价格!D37</f>
        <v>43.64</v>
      </c>
      <c r="D37" s="1">
        <f>原始价格!E37</f>
        <v>0</v>
      </c>
      <c r="E37" s="1">
        <f>原始价格!F37</f>
        <v>0</v>
      </c>
      <c r="F37" s="1">
        <f t="shared" si="0"/>
        <v>0</v>
      </c>
      <c r="H37" s="19">
        <f t="shared" si="1"/>
        <v>43.702503092392128</v>
      </c>
      <c r="I37" s="26">
        <f t="shared" si="2"/>
        <v>43.696110796892825</v>
      </c>
    </row>
    <row r="38" spans="1:9" x14ac:dyDescent="0.15">
      <c r="A38" s="3">
        <v>37</v>
      </c>
      <c r="B38" s="28">
        <f>原始价格!B38</f>
        <v>43585.590277777781</v>
      </c>
      <c r="C38" s="1">
        <f>原始价格!D38</f>
        <v>43.54</v>
      </c>
      <c r="D38" s="1">
        <f>原始价格!E38</f>
        <v>0</v>
      </c>
      <c r="E38" s="1">
        <f>原始价格!F38</f>
        <v>0</v>
      </c>
      <c r="F38" s="1">
        <f t="shared" si="0"/>
        <v>0</v>
      </c>
      <c r="H38" s="19">
        <f t="shared" si="1"/>
        <v>43.677502616639494</v>
      </c>
      <c r="I38" s="26">
        <f t="shared" si="2"/>
        <v>43.684547034160019</v>
      </c>
    </row>
    <row r="39" spans="1:9" x14ac:dyDescent="0.15">
      <c r="A39" s="3">
        <v>38</v>
      </c>
      <c r="B39" s="28">
        <f>原始价格!B39</f>
        <v>43585.59375</v>
      </c>
      <c r="C39" s="1">
        <f>原始价格!D39</f>
        <v>43.6</v>
      </c>
      <c r="D39" s="1">
        <f>原始价格!E39</f>
        <v>0</v>
      </c>
      <c r="E39" s="1">
        <f>原始价格!F39</f>
        <v>0</v>
      </c>
      <c r="F39" s="1">
        <f t="shared" si="0"/>
        <v>0</v>
      </c>
      <c r="H39" s="19">
        <f t="shared" si="1"/>
        <v>43.665579137156492</v>
      </c>
      <c r="I39" s="26">
        <f t="shared" si="2"/>
        <v>43.678284290888911</v>
      </c>
    </row>
    <row r="40" spans="1:9" x14ac:dyDescent="0.15">
      <c r="A40" s="3">
        <v>39</v>
      </c>
      <c r="B40" s="28">
        <f>原始价格!B40</f>
        <v>43585.597222222219</v>
      </c>
      <c r="C40" s="1">
        <f>原始价格!D40</f>
        <v>43.56</v>
      </c>
      <c r="D40" s="1">
        <f>原始价格!E40</f>
        <v>0</v>
      </c>
      <c r="E40" s="1">
        <f>原始价格!F40</f>
        <v>0</v>
      </c>
      <c r="F40" s="1">
        <f t="shared" si="0"/>
        <v>0</v>
      </c>
      <c r="H40" s="19">
        <f t="shared" si="1"/>
        <v>43.649336192978573</v>
      </c>
      <c r="I40" s="26">
        <f t="shared" si="2"/>
        <v>43.669522491563811</v>
      </c>
    </row>
    <row r="41" spans="1:9" x14ac:dyDescent="0.15">
      <c r="A41" s="3">
        <v>40</v>
      </c>
      <c r="B41" s="28">
        <f>原始价格!B41</f>
        <v>43585.600694444445</v>
      </c>
      <c r="C41" s="1">
        <f>原始价格!D41</f>
        <v>43.56</v>
      </c>
      <c r="D41" s="1">
        <f>原始价格!E41</f>
        <v>0</v>
      </c>
      <c r="E41" s="1">
        <f>原始价格!F41</f>
        <v>0</v>
      </c>
      <c r="F41" s="1">
        <f t="shared" si="0"/>
        <v>0</v>
      </c>
      <c r="H41" s="19">
        <f t="shared" si="1"/>
        <v>43.635592163289566</v>
      </c>
      <c r="I41" s="26">
        <f t="shared" si="2"/>
        <v>43.661409714410937</v>
      </c>
    </row>
    <row r="42" spans="1:9" x14ac:dyDescent="0.15">
      <c r="A42" s="3">
        <v>41</v>
      </c>
      <c r="B42" s="28">
        <f>原始价格!B42</f>
        <v>43585.604166666664</v>
      </c>
      <c r="C42" s="1">
        <f>原始价格!D42</f>
        <v>43.8</v>
      </c>
      <c r="D42" s="1">
        <f>原始价格!E42</f>
        <v>0</v>
      </c>
      <c r="E42" s="1">
        <f>原始价格!F42</f>
        <v>0</v>
      </c>
      <c r="F42" s="1">
        <f t="shared" si="0"/>
        <v>0</v>
      </c>
      <c r="H42" s="19">
        <f t="shared" si="1"/>
        <v>43.660885676629633</v>
      </c>
      <c r="I42" s="26">
        <f t="shared" si="2"/>
        <v>43.671675661491612</v>
      </c>
    </row>
    <row r="43" spans="1:9" x14ac:dyDescent="0.15">
      <c r="A43" s="3">
        <v>42</v>
      </c>
      <c r="B43" s="28">
        <f>原始价格!B43</f>
        <v>43585.607638888891</v>
      </c>
      <c r="C43" s="1">
        <f>原始价格!D43</f>
        <v>44.3</v>
      </c>
      <c r="D43" s="1">
        <f>原始价格!E43</f>
        <v>0</v>
      </c>
      <c r="E43" s="1">
        <f>原始价格!F43</f>
        <v>0</v>
      </c>
      <c r="F43" s="1">
        <f t="shared" si="0"/>
        <v>0</v>
      </c>
      <c r="H43" s="19">
        <f t="shared" si="1"/>
        <v>43.759210957148156</v>
      </c>
      <c r="I43" s="26">
        <f t="shared" si="2"/>
        <v>43.718218205084817</v>
      </c>
    </row>
    <row r="44" spans="1:9" x14ac:dyDescent="0.15">
      <c r="A44" s="3">
        <v>43</v>
      </c>
      <c r="B44" s="28">
        <f>原始价格!B44</f>
        <v>43585.611111111109</v>
      </c>
      <c r="C44" s="1">
        <f>原始价格!D44</f>
        <v>44.21</v>
      </c>
      <c r="D44" s="1">
        <f>原始价格!E44</f>
        <v>0</v>
      </c>
      <c r="E44" s="1">
        <f>原始价格!F44</f>
        <v>0</v>
      </c>
      <c r="F44" s="1">
        <f t="shared" si="0"/>
        <v>0</v>
      </c>
      <c r="H44" s="19">
        <f t="shared" si="1"/>
        <v>43.828563117586903</v>
      </c>
      <c r="I44" s="26">
        <f t="shared" si="2"/>
        <v>43.754646486189642</v>
      </c>
    </row>
    <row r="45" spans="1:9" x14ac:dyDescent="0.15">
      <c r="A45" s="3">
        <v>44</v>
      </c>
      <c r="B45" s="28">
        <f>原始价格!B45</f>
        <v>43585.614583333336</v>
      </c>
      <c r="C45" s="1">
        <f>原始价格!D45</f>
        <v>44.09</v>
      </c>
      <c r="D45" s="1">
        <f>原始价格!E45</f>
        <v>0</v>
      </c>
      <c r="E45" s="1">
        <f>原始价格!F45</f>
        <v>0</v>
      </c>
      <c r="F45" s="1">
        <f t="shared" si="0"/>
        <v>0</v>
      </c>
      <c r="H45" s="19">
        <f t="shared" si="1"/>
        <v>43.868784176419688</v>
      </c>
      <c r="I45" s="26">
        <f t="shared" si="2"/>
        <v>43.779487487212634</v>
      </c>
    </row>
    <row r="46" spans="1:9" x14ac:dyDescent="0.15">
      <c r="A46" s="3">
        <v>45</v>
      </c>
      <c r="B46" s="28">
        <f>原始价格!B46</f>
        <v>43585.618055555555</v>
      </c>
      <c r="C46" s="1">
        <f>原始价格!D46</f>
        <v>44.32</v>
      </c>
      <c r="D46" s="1">
        <f>原始价格!E46</f>
        <v>0</v>
      </c>
      <c r="E46" s="1">
        <f>原始价格!F46</f>
        <v>0</v>
      </c>
      <c r="F46" s="1">
        <f t="shared" si="0"/>
        <v>0</v>
      </c>
      <c r="H46" s="19">
        <f t="shared" si="1"/>
        <v>43.938201995432046</v>
      </c>
      <c r="I46" s="26">
        <f t="shared" si="2"/>
        <v>43.819525451122814</v>
      </c>
    </row>
    <row r="47" spans="1:9" x14ac:dyDescent="0.15">
      <c r="A47" s="3">
        <v>46</v>
      </c>
      <c r="B47" s="28">
        <f>原始价格!B47</f>
        <v>43585.621527777781</v>
      </c>
      <c r="C47" s="1">
        <f>原始价格!D47</f>
        <v>44.31</v>
      </c>
      <c r="D47" s="1">
        <f>原始价格!E47</f>
        <v>0</v>
      </c>
      <c r="E47" s="1">
        <f>原始价格!F47</f>
        <v>0</v>
      </c>
      <c r="F47" s="1">
        <f t="shared" si="0"/>
        <v>0</v>
      </c>
      <c r="H47" s="19">
        <f t="shared" si="1"/>
        <v>43.995401688442499</v>
      </c>
      <c r="I47" s="26">
        <f t="shared" si="2"/>
        <v>43.855856899187799</v>
      </c>
    </row>
    <row r="48" spans="1:9" x14ac:dyDescent="0.15">
      <c r="A48" s="3">
        <v>47</v>
      </c>
      <c r="B48" s="28">
        <f>原始价格!B48</f>
        <v>43585.625</v>
      </c>
      <c r="C48" s="1">
        <f>原始价格!D48</f>
        <v>44.5</v>
      </c>
      <c r="D48" s="1">
        <f>原始价格!E48</f>
        <v>0</v>
      </c>
      <c r="E48" s="1">
        <f>原始价格!F48</f>
        <v>0</v>
      </c>
      <c r="F48" s="1">
        <f t="shared" si="0"/>
        <v>0</v>
      </c>
      <c r="H48" s="19">
        <f t="shared" si="1"/>
        <v>44.073032197912887</v>
      </c>
      <c r="I48" s="26">
        <f t="shared" si="2"/>
        <v>43.903571202951667</v>
      </c>
    </row>
    <row r="49" spans="1:12" x14ac:dyDescent="0.15">
      <c r="A49" s="3">
        <v>48</v>
      </c>
      <c r="B49" s="28">
        <f>原始价格!B49</f>
        <v>43591.399305555555</v>
      </c>
      <c r="C49" s="1">
        <f>原始价格!D49</f>
        <v>41.55</v>
      </c>
      <c r="D49" s="1">
        <f>原始价格!E49</f>
        <v>0</v>
      </c>
      <c r="E49" s="1">
        <f>原始价格!F49</f>
        <v>0</v>
      </c>
      <c r="F49" s="1">
        <f t="shared" si="0"/>
        <v>0</v>
      </c>
      <c r="H49" s="19">
        <f t="shared" si="1"/>
        <v>43.684873398233975</v>
      </c>
      <c r="I49" s="26">
        <f t="shared" si="2"/>
        <v>43.72923259532562</v>
      </c>
    </row>
    <row r="50" spans="1:12" x14ac:dyDescent="0.15">
      <c r="A50" s="3">
        <v>49</v>
      </c>
      <c r="B50" s="28">
        <f>原始价格!B50</f>
        <v>43591.402777777781</v>
      </c>
      <c r="C50" s="1">
        <f>原始价格!D50</f>
        <v>41.18</v>
      </c>
      <c r="D50" s="1">
        <f>原始价格!E50</f>
        <v>0</v>
      </c>
      <c r="E50" s="1">
        <f>原始价格!F50</f>
        <v>0</v>
      </c>
      <c r="F50" s="1">
        <f t="shared" si="0"/>
        <v>0</v>
      </c>
      <c r="H50" s="19">
        <f t="shared" si="1"/>
        <v>43.299508260044135</v>
      </c>
      <c r="I50" s="26">
        <f t="shared" si="2"/>
        <v>43.540400551227428</v>
      </c>
    </row>
    <row r="51" spans="1:12" x14ac:dyDescent="0.15">
      <c r="A51" s="3">
        <v>50</v>
      </c>
      <c r="B51" s="28">
        <f>原始价格!B51</f>
        <v>43591.40625</v>
      </c>
      <c r="C51" s="1">
        <f>原始价格!D51</f>
        <v>41.5</v>
      </c>
      <c r="D51" s="1">
        <f>原始价格!E51</f>
        <v>0</v>
      </c>
      <c r="E51" s="1">
        <f>原始价格!F51</f>
        <v>0</v>
      </c>
      <c r="F51" s="1">
        <f t="shared" si="0"/>
        <v>0</v>
      </c>
      <c r="G51" s="1">
        <f t="shared" ref="G51:G113" si="3">AVERAGE(F2:F51)</f>
        <v>0</v>
      </c>
      <c r="H51" s="19">
        <f t="shared" si="1"/>
        <v>43.022660835421959</v>
      </c>
      <c r="I51" s="26">
        <f t="shared" si="2"/>
        <v>43.389259769655034</v>
      </c>
      <c r="J51" s="27" t="e">
        <f>(H51-I51)/G51</f>
        <v>#DIV/0!</v>
      </c>
    </row>
    <row r="52" spans="1:12" x14ac:dyDescent="0.15">
      <c r="A52" s="3">
        <v>51</v>
      </c>
      <c r="B52" s="28">
        <f>原始价格!B52</f>
        <v>43591.409722222219</v>
      </c>
      <c r="C52" s="1">
        <f>原始价格!D52</f>
        <v>41.74</v>
      </c>
      <c r="D52" s="1">
        <f>原始价格!E52</f>
        <v>0</v>
      </c>
      <c r="E52" s="1">
        <f>原始价格!F52</f>
        <v>0</v>
      </c>
      <c r="F52" s="1">
        <f t="shared" si="0"/>
        <v>0</v>
      </c>
      <c r="G52" s="1">
        <f t="shared" si="3"/>
        <v>0</v>
      </c>
      <c r="H52" s="19">
        <f t="shared" si="1"/>
        <v>42.825328399203194</v>
      </c>
      <c r="I52" s="26">
        <f t="shared" si="2"/>
        <v>43.267092379310213</v>
      </c>
      <c r="J52" s="27" t="e">
        <f t="shared" ref="J52:J115" si="4">(H52-I52)/G52</f>
        <v>#DIV/0!</v>
      </c>
    </row>
    <row r="53" spans="1:12" x14ac:dyDescent="0.15">
      <c r="A53" s="3">
        <v>52</v>
      </c>
      <c r="B53" s="28">
        <f>原始价格!B53</f>
        <v>43591.413194444445</v>
      </c>
      <c r="C53" s="1">
        <f>原始价格!D53</f>
        <v>41.3</v>
      </c>
      <c r="D53" s="1">
        <f>原始价格!E53</f>
        <v>0</v>
      </c>
      <c r="E53" s="1">
        <f>原始价格!F53</f>
        <v>0</v>
      </c>
      <c r="F53" s="1">
        <f t="shared" si="0"/>
        <v>0</v>
      </c>
      <c r="G53" s="1">
        <f t="shared" si="3"/>
        <v>0</v>
      </c>
      <c r="H53" s="19">
        <f t="shared" si="1"/>
        <v>42.590662491633474</v>
      </c>
      <c r="I53" s="26">
        <f t="shared" si="2"/>
        <v>43.121381832694638</v>
      </c>
      <c r="J53" s="27" t="e">
        <f t="shared" si="4"/>
        <v>#DIV/0!</v>
      </c>
    </row>
    <row r="54" spans="1:12" x14ac:dyDescent="0.15">
      <c r="A54" s="3">
        <v>53</v>
      </c>
      <c r="B54" s="28">
        <f>原始价格!B54</f>
        <v>43591.416666666664</v>
      </c>
      <c r="C54" s="1">
        <f>原始价格!D54</f>
        <v>41.31</v>
      </c>
      <c r="D54" s="1">
        <f>原始价格!E54</f>
        <v>0</v>
      </c>
      <c r="E54" s="1">
        <f>原始价格!F54</f>
        <v>0</v>
      </c>
      <c r="F54" s="1">
        <f t="shared" si="0"/>
        <v>0</v>
      </c>
      <c r="G54" s="1">
        <f t="shared" si="3"/>
        <v>0</v>
      </c>
      <c r="H54" s="19">
        <f t="shared" si="1"/>
        <v>42.393637492920632</v>
      </c>
      <c r="I54" s="26">
        <f t="shared" si="2"/>
        <v>42.987205400643191</v>
      </c>
      <c r="J54" s="27" t="e">
        <f t="shared" si="4"/>
        <v>#DIV/0!</v>
      </c>
    </row>
    <row r="55" spans="1:12" x14ac:dyDescent="0.15">
      <c r="A55" s="3">
        <v>54</v>
      </c>
      <c r="B55" s="28">
        <f>原始价格!B55</f>
        <v>43591.420138888891</v>
      </c>
      <c r="C55" s="1">
        <f>原始价格!D55</f>
        <v>41.31</v>
      </c>
      <c r="D55" s="1">
        <f>原始价格!E55</f>
        <v>0</v>
      </c>
      <c r="E55" s="1">
        <f>原始价格!F55</f>
        <v>0</v>
      </c>
      <c r="F55" s="1">
        <f t="shared" si="0"/>
        <v>0</v>
      </c>
      <c r="G55" s="1">
        <f t="shared" si="3"/>
        <v>0</v>
      </c>
      <c r="H55" s="19">
        <f t="shared" si="1"/>
        <v>42.226924032471302</v>
      </c>
      <c r="I55" s="26">
        <f t="shared" si="2"/>
        <v>42.862967963558511</v>
      </c>
      <c r="J55" s="27" t="e">
        <f t="shared" si="4"/>
        <v>#DIV/0!</v>
      </c>
    </row>
    <row r="56" spans="1:12" x14ac:dyDescent="0.15">
      <c r="A56" s="3">
        <v>55</v>
      </c>
      <c r="B56" s="28">
        <f>原始价格!B56</f>
        <v>43591.423611111109</v>
      </c>
      <c r="C56" s="1">
        <f>原始价格!D56</f>
        <v>40.9</v>
      </c>
      <c r="D56" s="1">
        <f>原始价格!E56</f>
        <v>0</v>
      </c>
      <c r="E56" s="1">
        <f>原始价格!F56</f>
        <v>0</v>
      </c>
      <c r="F56" s="1">
        <f t="shared" si="0"/>
        <v>0</v>
      </c>
      <c r="G56" s="1">
        <f t="shared" si="3"/>
        <v>0</v>
      </c>
      <c r="H56" s="19">
        <f t="shared" si="1"/>
        <v>42.022781873629569</v>
      </c>
      <c r="I56" s="26">
        <f t="shared" si="2"/>
        <v>42.717562929220847</v>
      </c>
      <c r="J56" s="27" t="e">
        <f t="shared" si="4"/>
        <v>#DIV/0!</v>
      </c>
    </row>
    <row r="57" spans="1:12" x14ac:dyDescent="0.15">
      <c r="A57" s="3">
        <v>56</v>
      </c>
      <c r="B57" s="28">
        <f>原始价格!B57</f>
        <v>43591.427083333336</v>
      </c>
      <c r="C57" s="1">
        <f>原始价格!D57</f>
        <v>40.44</v>
      </c>
      <c r="D57" s="1">
        <f>原始价格!E57</f>
        <v>0</v>
      </c>
      <c r="E57" s="1">
        <f>原始价格!F57</f>
        <v>0</v>
      </c>
      <c r="F57" s="1">
        <f t="shared" si="0"/>
        <v>0</v>
      </c>
      <c r="G57" s="1">
        <f t="shared" si="3"/>
        <v>0</v>
      </c>
      <c r="H57" s="19">
        <f t="shared" si="1"/>
        <v>41.779276969994243</v>
      </c>
      <c r="I57" s="26">
        <f t="shared" si="2"/>
        <v>42.548854564093375</v>
      </c>
      <c r="J57" s="27" t="e">
        <f t="shared" si="4"/>
        <v>#DIV/0!</v>
      </c>
    </row>
    <row r="58" spans="1:12" x14ac:dyDescent="0.15">
      <c r="A58" s="3">
        <v>57</v>
      </c>
      <c r="B58" s="28">
        <f>原始价格!B58</f>
        <v>43591.430555555555</v>
      </c>
      <c r="C58" s="1">
        <f>原始价格!D58</f>
        <v>40.57</v>
      </c>
      <c r="D58" s="1">
        <f>原始价格!E58</f>
        <v>0</v>
      </c>
      <c r="E58" s="1">
        <f>原始价格!F58</f>
        <v>0</v>
      </c>
      <c r="F58" s="1">
        <f t="shared" si="0"/>
        <v>0</v>
      </c>
      <c r="G58" s="1">
        <f t="shared" si="3"/>
        <v>0</v>
      </c>
      <c r="H58" s="19">
        <f t="shared" si="1"/>
        <v>41.593234359225896</v>
      </c>
      <c r="I58" s="26">
        <f t="shared" si="2"/>
        <v>42.402272744530897</v>
      </c>
      <c r="J58" s="27" t="e">
        <f t="shared" si="4"/>
        <v>#DIV/0!</v>
      </c>
    </row>
    <row r="59" spans="1:12" x14ac:dyDescent="0.15">
      <c r="A59" s="3">
        <v>58</v>
      </c>
      <c r="B59" s="28">
        <f>原始价格!B59</f>
        <v>43591.434027777781</v>
      </c>
      <c r="C59" s="1">
        <f>原始价格!D59</f>
        <v>40.98</v>
      </c>
      <c r="D59" s="1">
        <f>原始价格!E59</f>
        <v>0</v>
      </c>
      <c r="E59" s="1">
        <f>原始价格!F59</f>
        <v>0</v>
      </c>
      <c r="F59" s="1">
        <f t="shared" si="0"/>
        <v>0</v>
      </c>
      <c r="G59" s="1">
        <f t="shared" si="3"/>
        <v>0</v>
      </c>
      <c r="H59" s="19">
        <f t="shared" si="1"/>
        <v>41.498890611652676</v>
      </c>
      <c r="I59" s="26">
        <f t="shared" si="2"/>
        <v>42.296919207898981</v>
      </c>
      <c r="J59" s="27" t="e">
        <f t="shared" si="4"/>
        <v>#DIV/0!</v>
      </c>
      <c r="K59" s="27" t="e">
        <f t="shared" ref="K59:K76" si="5">AVERAGE(J51:J59)</f>
        <v>#DIV/0!</v>
      </c>
      <c r="L59" s="27" t="e">
        <f t="shared" ref="L59:L69" si="6">J59-K59</f>
        <v>#DIV/0!</v>
      </c>
    </row>
    <row r="60" spans="1:12" x14ac:dyDescent="0.15">
      <c r="A60" s="3">
        <v>59</v>
      </c>
      <c r="B60" s="28">
        <f>原始价格!B60</f>
        <v>43591.4375</v>
      </c>
      <c r="C60" s="1">
        <f>原始价格!D60</f>
        <v>40.450000000000003</v>
      </c>
      <c r="D60" s="1">
        <f>原始价格!E60</f>
        <v>0</v>
      </c>
      <c r="E60" s="1">
        <f>原始价格!F60</f>
        <v>0</v>
      </c>
      <c r="F60" s="1">
        <f t="shared" si="0"/>
        <v>0</v>
      </c>
      <c r="G60" s="1">
        <f t="shared" si="3"/>
        <v>0</v>
      </c>
      <c r="H60" s="19">
        <f t="shared" si="1"/>
        <v>41.337522825244569</v>
      </c>
      <c r="I60" s="26">
        <f t="shared" si="2"/>
        <v>42.160110377684241</v>
      </c>
      <c r="J60" s="27" t="e">
        <f t="shared" si="4"/>
        <v>#DIV/0!</v>
      </c>
      <c r="K60" s="27" t="e">
        <f t="shared" si="5"/>
        <v>#DIV/0!</v>
      </c>
      <c r="L60" s="27" t="e">
        <f t="shared" si="6"/>
        <v>#DIV/0!</v>
      </c>
    </row>
    <row r="61" spans="1:12" x14ac:dyDescent="0.15">
      <c r="A61" s="3">
        <v>60</v>
      </c>
      <c r="B61" s="28">
        <f>原始价格!B61</f>
        <v>43591.440972222219</v>
      </c>
      <c r="C61" s="1">
        <f>原始价格!D61</f>
        <v>40.15</v>
      </c>
      <c r="D61" s="1">
        <f>原始价格!E61</f>
        <v>0</v>
      </c>
      <c r="E61" s="1">
        <f>原始价格!F61</f>
        <v>0</v>
      </c>
      <c r="F61" s="1">
        <f t="shared" si="0"/>
        <v>0</v>
      </c>
      <c r="G61" s="1">
        <f t="shared" si="3"/>
        <v>0</v>
      </c>
      <c r="H61" s="19">
        <f t="shared" si="1"/>
        <v>41.154827005976173</v>
      </c>
      <c r="I61" s="26">
        <f t="shared" si="2"/>
        <v>42.011213312670591</v>
      </c>
      <c r="J61" s="27" t="e">
        <f t="shared" si="4"/>
        <v>#DIV/0!</v>
      </c>
      <c r="K61" s="27" t="e">
        <f t="shared" si="5"/>
        <v>#DIV/0!</v>
      </c>
      <c r="L61" s="27" t="e">
        <f t="shared" si="6"/>
        <v>#DIV/0!</v>
      </c>
    </row>
    <row r="62" spans="1:12" x14ac:dyDescent="0.15">
      <c r="A62" s="3">
        <v>61</v>
      </c>
      <c r="B62" s="28">
        <f>原始价格!B62</f>
        <v>43591.444444444445</v>
      </c>
      <c r="C62" s="1">
        <f>原始价格!D62</f>
        <v>40.19</v>
      </c>
      <c r="D62" s="1">
        <f>原始价格!E62</f>
        <v>0</v>
      </c>
      <c r="E62" s="1">
        <f>原始价格!F62</f>
        <v>0</v>
      </c>
      <c r="F62" s="1">
        <f t="shared" si="0"/>
        <v>0</v>
      </c>
      <c r="G62" s="1">
        <f t="shared" si="3"/>
        <v>0</v>
      </c>
      <c r="H62" s="19">
        <f t="shared" si="1"/>
        <v>41.00639208197984</v>
      </c>
      <c r="I62" s="26">
        <f t="shared" si="2"/>
        <v>41.876308622843133</v>
      </c>
      <c r="J62" s="27" t="e">
        <f t="shared" si="4"/>
        <v>#DIV/0!</v>
      </c>
      <c r="K62" s="27" t="e">
        <f t="shared" si="5"/>
        <v>#DIV/0!</v>
      </c>
      <c r="L62" s="27" t="e">
        <f t="shared" si="6"/>
        <v>#DIV/0!</v>
      </c>
    </row>
    <row r="63" spans="1:12" x14ac:dyDescent="0.15">
      <c r="A63" s="3">
        <v>62</v>
      </c>
      <c r="B63" s="28">
        <f>原始价格!B63</f>
        <v>43591.447916666664</v>
      </c>
      <c r="C63" s="1">
        <f>原始价格!D63</f>
        <v>40.07</v>
      </c>
      <c r="D63" s="1">
        <f>原始价格!E63</f>
        <v>0</v>
      </c>
      <c r="E63" s="1">
        <f>原始价格!F63</f>
        <v>0</v>
      </c>
      <c r="F63" s="1">
        <f t="shared" si="0"/>
        <v>0</v>
      </c>
      <c r="G63" s="1">
        <f t="shared" si="3"/>
        <v>0</v>
      </c>
      <c r="H63" s="19">
        <f t="shared" si="1"/>
        <v>40.86233176167525</v>
      </c>
      <c r="I63" s="26">
        <f t="shared" si="2"/>
        <v>41.742507984114013</v>
      </c>
      <c r="J63" s="27" t="e">
        <f t="shared" si="4"/>
        <v>#DIV/0!</v>
      </c>
      <c r="K63" s="27" t="e">
        <f t="shared" si="5"/>
        <v>#DIV/0!</v>
      </c>
      <c r="L63" s="27" t="e">
        <f t="shared" si="6"/>
        <v>#DIV/0!</v>
      </c>
    </row>
    <row r="64" spans="1:12" x14ac:dyDescent="0.15">
      <c r="A64" s="3">
        <v>63</v>
      </c>
      <c r="B64" s="28">
        <f>原始价格!B64</f>
        <v>43591.451388888891</v>
      </c>
      <c r="C64" s="1">
        <f>原始价格!D64</f>
        <v>40.07</v>
      </c>
      <c r="D64" s="1">
        <f>原始价格!E64</f>
        <v>0</v>
      </c>
      <c r="E64" s="1">
        <f>原始价格!F64</f>
        <v>0</v>
      </c>
      <c r="F64" s="1">
        <f t="shared" si="0"/>
        <v>0</v>
      </c>
      <c r="G64" s="1">
        <f t="shared" si="3"/>
        <v>0</v>
      </c>
      <c r="H64" s="19">
        <f t="shared" si="1"/>
        <v>40.74043456757137</v>
      </c>
      <c r="I64" s="26">
        <f t="shared" si="2"/>
        <v>41.618618503809273</v>
      </c>
      <c r="J64" s="27" t="e">
        <f t="shared" si="4"/>
        <v>#DIV/0!</v>
      </c>
      <c r="K64" s="27" t="e">
        <f t="shared" si="5"/>
        <v>#DIV/0!</v>
      </c>
      <c r="L64" s="27" t="e">
        <f t="shared" si="6"/>
        <v>#DIV/0!</v>
      </c>
    </row>
    <row r="65" spans="1:12" x14ac:dyDescent="0.15">
      <c r="A65" s="3">
        <v>64</v>
      </c>
      <c r="B65" s="28">
        <f>原始价格!B65</f>
        <v>43591.454861111109</v>
      </c>
      <c r="C65" s="1">
        <f>原始价格!D65</f>
        <v>40.049999999999997</v>
      </c>
      <c r="D65" s="1">
        <f>原始价格!E65</f>
        <v>0</v>
      </c>
      <c r="E65" s="1">
        <f>原始价格!F65</f>
        <v>0</v>
      </c>
      <c r="F65" s="1">
        <f t="shared" si="0"/>
        <v>0</v>
      </c>
      <c r="G65" s="1">
        <f t="shared" si="3"/>
        <v>0</v>
      </c>
      <c r="H65" s="19">
        <f t="shared" si="1"/>
        <v>40.634213864868087</v>
      </c>
      <c r="I65" s="26">
        <f t="shared" si="2"/>
        <v>41.502424540564142</v>
      </c>
      <c r="J65" s="27" t="e">
        <f t="shared" si="4"/>
        <v>#DIV/0!</v>
      </c>
      <c r="K65" s="27" t="e">
        <f t="shared" si="5"/>
        <v>#DIV/0!</v>
      </c>
      <c r="L65" s="27" t="e">
        <f t="shared" si="6"/>
        <v>#DIV/0!</v>
      </c>
    </row>
    <row r="66" spans="1:12" x14ac:dyDescent="0.15">
      <c r="A66" s="3">
        <v>65</v>
      </c>
      <c r="B66" s="28">
        <f>原始价格!B66</f>
        <v>43591.458333333336</v>
      </c>
      <c r="C66" s="1">
        <f>原始价格!D66</f>
        <v>40.06</v>
      </c>
      <c r="D66" s="1">
        <f>原始价格!E66</f>
        <v>0</v>
      </c>
      <c r="E66" s="1">
        <f>原始价格!F66</f>
        <v>0</v>
      </c>
      <c r="F66" s="1">
        <f t="shared" si="0"/>
        <v>0</v>
      </c>
      <c r="G66" s="1">
        <f t="shared" si="3"/>
        <v>0</v>
      </c>
      <c r="H66" s="19">
        <f t="shared" si="1"/>
        <v>40.545873270272992</v>
      </c>
      <c r="I66" s="26">
        <f t="shared" si="2"/>
        <v>41.395578278300135</v>
      </c>
      <c r="J66" s="27" t="e">
        <f t="shared" si="4"/>
        <v>#DIV/0!</v>
      </c>
      <c r="K66" s="27" t="e">
        <f t="shared" si="5"/>
        <v>#DIV/0!</v>
      </c>
      <c r="L66" s="27" t="e">
        <f t="shared" si="6"/>
        <v>#DIV/0!</v>
      </c>
    </row>
    <row r="67" spans="1:12" x14ac:dyDescent="0.15">
      <c r="A67" s="3">
        <v>66</v>
      </c>
      <c r="B67" s="28">
        <f>原始价格!B67</f>
        <v>43591.461805555555</v>
      </c>
      <c r="C67" s="1">
        <f>原始价格!D67</f>
        <v>40.06</v>
      </c>
      <c r="D67" s="1">
        <f>原始价格!E67</f>
        <v>0</v>
      </c>
      <c r="E67" s="1">
        <f>原始价格!F67</f>
        <v>0</v>
      </c>
      <c r="F67" s="1">
        <f t="shared" ref="F67:F130" si="7">D67-E67</f>
        <v>0</v>
      </c>
      <c r="G67" s="1">
        <f t="shared" si="3"/>
        <v>0</v>
      </c>
      <c r="H67" s="19">
        <f t="shared" si="1"/>
        <v>40.471123536384837</v>
      </c>
      <c r="I67" s="26">
        <f t="shared" si="2"/>
        <v>41.29664655398161</v>
      </c>
      <c r="J67" s="27" t="e">
        <f t="shared" si="4"/>
        <v>#DIV/0!</v>
      </c>
      <c r="K67" s="27" t="e">
        <f t="shared" si="5"/>
        <v>#DIV/0!</v>
      </c>
      <c r="L67" s="27" t="e">
        <f t="shared" si="6"/>
        <v>#DIV/0!</v>
      </c>
    </row>
    <row r="68" spans="1:12" x14ac:dyDescent="0.15">
      <c r="A68" s="3">
        <v>67</v>
      </c>
      <c r="B68" s="28">
        <f>原始价格!B68</f>
        <v>43591.465277777781</v>
      </c>
      <c r="C68" s="1">
        <f>原始价格!D68</f>
        <v>40.049999999999997</v>
      </c>
      <c r="D68" s="1">
        <f>原始价格!E68</f>
        <v>0</v>
      </c>
      <c r="E68" s="1">
        <f>原始价格!F68</f>
        <v>0</v>
      </c>
      <c r="F68" s="1">
        <f t="shared" si="7"/>
        <v>0</v>
      </c>
      <c r="G68" s="1">
        <f t="shared" si="3"/>
        <v>0</v>
      </c>
      <c r="H68" s="19">
        <f t="shared" ref="H68:H131" si="8">H67*11/13+C68*2/13</f>
        <v>40.406335300017943</v>
      </c>
      <c r="I68" s="26">
        <f t="shared" ref="I68:I131" si="9">I67*25/27+C68*2/27</f>
        <v>41.20430236479779</v>
      </c>
      <c r="J68" s="27" t="e">
        <f t="shared" si="4"/>
        <v>#DIV/0!</v>
      </c>
      <c r="K68" s="27" t="e">
        <f t="shared" si="5"/>
        <v>#DIV/0!</v>
      </c>
      <c r="L68" s="27" t="e">
        <f t="shared" si="6"/>
        <v>#DIV/0!</v>
      </c>
    </row>
    <row r="69" spans="1:12" x14ac:dyDescent="0.15">
      <c r="A69" s="3">
        <v>68</v>
      </c>
      <c r="B69" s="28">
        <f>原始价格!B69</f>
        <v>43591.46875</v>
      </c>
      <c r="C69" s="1">
        <f>原始价格!D69</f>
        <v>40.18</v>
      </c>
      <c r="D69" s="1">
        <f>原始价格!E69</f>
        <v>0</v>
      </c>
      <c r="E69" s="1">
        <f>原始价格!F69</f>
        <v>0</v>
      </c>
      <c r="F69" s="1">
        <f t="shared" si="7"/>
        <v>0</v>
      </c>
      <c r="G69" s="1">
        <f t="shared" si="3"/>
        <v>0</v>
      </c>
      <c r="H69" s="19">
        <f t="shared" si="8"/>
        <v>40.371514484630566</v>
      </c>
      <c r="I69" s="26">
        <f t="shared" si="9"/>
        <v>41.128428115553504</v>
      </c>
      <c r="J69" s="27" t="e">
        <f t="shared" si="4"/>
        <v>#DIV/0!</v>
      </c>
      <c r="K69" s="27" t="e">
        <f t="shared" si="5"/>
        <v>#DIV/0!</v>
      </c>
      <c r="L69" s="27" t="e">
        <f t="shared" si="6"/>
        <v>#DIV/0!</v>
      </c>
    </row>
    <row r="70" spans="1:12" x14ac:dyDescent="0.15">
      <c r="A70" s="3">
        <v>69</v>
      </c>
      <c r="B70" s="28">
        <f>原始价格!B70</f>
        <v>43591.472222222219</v>
      </c>
      <c r="C70" s="1">
        <f>原始价格!D70</f>
        <v>40.049999999999997</v>
      </c>
      <c r="D70" s="1">
        <f>原始价格!E70</f>
        <v>0</v>
      </c>
      <c r="E70" s="1">
        <f>原始价格!F70</f>
        <v>0</v>
      </c>
      <c r="F70" s="1">
        <f t="shared" si="7"/>
        <v>0</v>
      </c>
      <c r="G70" s="1">
        <f t="shared" si="3"/>
        <v>0</v>
      </c>
      <c r="H70" s="19">
        <f t="shared" si="8"/>
        <v>40.322050717764327</v>
      </c>
      <c r="I70" s="26">
        <f t="shared" si="9"/>
        <v>41.048544551438432</v>
      </c>
      <c r="J70" s="27" t="e">
        <f t="shared" si="4"/>
        <v>#DIV/0!</v>
      </c>
      <c r="K70" s="27" t="e">
        <f t="shared" si="5"/>
        <v>#DIV/0!</v>
      </c>
      <c r="L70" s="27" t="e">
        <f t="shared" ref="L70:L133" si="10">J70-K70</f>
        <v>#DIV/0!</v>
      </c>
    </row>
    <row r="71" spans="1:12" x14ac:dyDescent="0.15">
      <c r="A71" s="3">
        <v>70</v>
      </c>
      <c r="B71" s="28">
        <f>原始价格!B71</f>
        <v>43591.475694444445</v>
      </c>
      <c r="C71" s="1">
        <f>原始价格!D71</f>
        <v>40.049999999999997</v>
      </c>
      <c r="D71" s="1">
        <f>原始价格!E71</f>
        <v>0</v>
      </c>
      <c r="E71" s="1">
        <f>原始价格!F71</f>
        <v>0</v>
      </c>
      <c r="F71" s="1">
        <f t="shared" si="7"/>
        <v>0</v>
      </c>
      <c r="G71" s="1">
        <f t="shared" si="3"/>
        <v>0</v>
      </c>
      <c r="H71" s="19">
        <f t="shared" si="8"/>
        <v>40.280196761185202</v>
      </c>
      <c r="I71" s="26">
        <f t="shared" si="9"/>
        <v>40.974578288368924</v>
      </c>
      <c r="J71" s="27" t="e">
        <f t="shared" si="4"/>
        <v>#DIV/0!</v>
      </c>
      <c r="K71" s="27" t="e">
        <f t="shared" si="5"/>
        <v>#DIV/0!</v>
      </c>
      <c r="L71" s="27" t="e">
        <f t="shared" si="10"/>
        <v>#DIV/0!</v>
      </c>
    </row>
    <row r="72" spans="1:12" x14ac:dyDescent="0.15">
      <c r="A72" s="3">
        <v>71</v>
      </c>
      <c r="B72" s="28">
        <f>原始价格!B72</f>
        <v>43591.479166666664</v>
      </c>
      <c r="C72" s="1">
        <f>原始价格!D72</f>
        <v>40.049999999999997</v>
      </c>
      <c r="D72" s="1">
        <f>原始价格!E72</f>
        <v>0</v>
      </c>
      <c r="E72" s="1">
        <f>原始价格!F72</f>
        <v>0</v>
      </c>
      <c r="F72" s="1">
        <f t="shared" si="7"/>
        <v>0</v>
      </c>
      <c r="G72" s="1">
        <f t="shared" si="3"/>
        <v>0</v>
      </c>
      <c r="H72" s="19">
        <f t="shared" si="8"/>
        <v>40.244781874849018</v>
      </c>
      <c r="I72" s="26">
        <f t="shared" si="9"/>
        <v>40.906091007749005</v>
      </c>
      <c r="J72" s="27" t="e">
        <f t="shared" si="4"/>
        <v>#DIV/0!</v>
      </c>
      <c r="K72" s="27" t="e">
        <f t="shared" si="5"/>
        <v>#DIV/0!</v>
      </c>
      <c r="L72" s="27" t="e">
        <f t="shared" si="10"/>
        <v>#DIV/0!</v>
      </c>
    </row>
    <row r="73" spans="1:12" x14ac:dyDescent="0.15">
      <c r="A73" s="3">
        <v>72</v>
      </c>
      <c r="B73" s="28">
        <f>原始价格!B73</f>
        <v>43591.545138888891</v>
      </c>
      <c r="C73" s="1">
        <f>原始价格!D73</f>
        <v>40.049999999999997</v>
      </c>
      <c r="D73" s="1">
        <f>原始价格!E73</f>
        <v>0</v>
      </c>
      <c r="E73" s="1">
        <f>原始价格!F73</f>
        <v>0</v>
      </c>
      <c r="F73" s="1">
        <f t="shared" si="7"/>
        <v>0</v>
      </c>
      <c r="G73" s="1">
        <f t="shared" si="3"/>
        <v>0</v>
      </c>
      <c r="H73" s="19">
        <f t="shared" si="8"/>
        <v>40.214815432564556</v>
      </c>
      <c r="I73" s="26">
        <f t="shared" si="9"/>
        <v>40.842676859026859</v>
      </c>
      <c r="J73" s="27" t="e">
        <f t="shared" si="4"/>
        <v>#DIV/0!</v>
      </c>
      <c r="K73" s="27" t="e">
        <f t="shared" si="5"/>
        <v>#DIV/0!</v>
      </c>
      <c r="L73" s="27" t="e">
        <f t="shared" si="10"/>
        <v>#DIV/0!</v>
      </c>
    </row>
    <row r="74" spans="1:12" x14ac:dyDescent="0.15">
      <c r="A74" s="3">
        <v>73</v>
      </c>
      <c r="B74" s="28">
        <f>原始价格!B74</f>
        <v>43591.548611111109</v>
      </c>
      <c r="C74" s="1">
        <f>原始价格!D74</f>
        <v>40.049999999999997</v>
      </c>
      <c r="D74" s="1">
        <f>原始价格!E74</f>
        <v>0</v>
      </c>
      <c r="E74" s="1">
        <f>原始价格!F74</f>
        <v>0</v>
      </c>
      <c r="F74" s="1">
        <f t="shared" si="7"/>
        <v>0</v>
      </c>
      <c r="G74" s="1">
        <f t="shared" si="3"/>
        <v>0</v>
      </c>
      <c r="H74" s="19">
        <f t="shared" si="8"/>
        <v>40.189459212170007</v>
      </c>
      <c r="I74" s="26">
        <f t="shared" si="9"/>
        <v>40.7839600546545</v>
      </c>
      <c r="J74" s="27" t="e">
        <f t="shared" si="4"/>
        <v>#DIV/0!</v>
      </c>
      <c r="K74" s="27" t="e">
        <f t="shared" si="5"/>
        <v>#DIV/0!</v>
      </c>
      <c r="L74" s="27" t="e">
        <f t="shared" si="10"/>
        <v>#DIV/0!</v>
      </c>
    </row>
    <row r="75" spans="1:12" x14ac:dyDescent="0.15">
      <c r="A75" s="3">
        <v>74</v>
      </c>
      <c r="B75" s="28">
        <f>原始价格!B75</f>
        <v>43591.552083333336</v>
      </c>
      <c r="C75" s="1">
        <f>原始价格!D75</f>
        <v>40.049999999999997</v>
      </c>
      <c r="D75" s="1">
        <f>原始价格!E75</f>
        <v>0</v>
      </c>
      <c r="E75" s="1">
        <f>原始价格!F75</f>
        <v>0</v>
      </c>
      <c r="F75" s="1">
        <f t="shared" si="7"/>
        <v>0</v>
      </c>
      <c r="G75" s="1">
        <f t="shared" si="3"/>
        <v>0</v>
      </c>
      <c r="H75" s="19">
        <f t="shared" si="8"/>
        <v>40.168003948759242</v>
      </c>
      <c r="I75" s="26">
        <f t="shared" si="9"/>
        <v>40.729592643198615</v>
      </c>
      <c r="J75" s="27" t="e">
        <f t="shared" si="4"/>
        <v>#DIV/0!</v>
      </c>
      <c r="K75" s="27" t="e">
        <f t="shared" si="5"/>
        <v>#DIV/0!</v>
      </c>
      <c r="L75" s="27" t="e">
        <f t="shared" si="10"/>
        <v>#DIV/0!</v>
      </c>
    </row>
    <row r="76" spans="1:12" x14ac:dyDescent="0.15">
      <c r="A76" s="3">
        <v>75</v>
      </c>
      <c r="B76" s="28">
        <f>原始价格!B76</f>
        <v>43591.555555555555</v>
      </c>
      <c r="C76" s="1">
        <f>原始价格!D76</f>
        <v>40.049999999999997</v>
      </c>
      <c r="D76" s="1">
        <f>原始价格!E76</f>
        <v>0</v>
      </c>
      <c r="E76" s="1">
        <f>原始价格!F76</f>
        <v>0</v>
      </c>
      <c r="F76" s="1">
        <f t="shared" si="7"/>
        <v>0</v>
      </c>
      <c r="G76" s="1">
        <f t="shared" si="3"/>
        <v>0</v>
      </c>
      <c r="H76" s="19">
        <f t="shared" si="8"/>
        <v>40.149849495103972</v>
      </c>
      <c r="I76" s="26">
        <f t="shared" si="9"/>
        <v>40.679252447406128</v>
      </c>
      <c r="J76" s="27" t="e">
        <f t="shared" si="4"/>
        <v>#DIV/0!</v>
      </c>
      <c r="K76" s="27" t="e">
        <f t="shared" si="5"/>
        <v>#DIV/0!</v>
      </c>
      <c r="L76" s="27" t="e">
        <f t="shared" si="10"/>
        <v>#DIV/0!</v>
      </c>
    </row>
    <row r="77" spans="1:12" x14ac:dyDescent="0.15">
      <c r="A77" s="3">
        <v>76</v>
      </c>
      <c r="B77" s="28">
        <f>原始价格!B77</f>
        <v>43591.559027777781</v>
      </c>
      <c r="C77" s="1">
        <f>原始价格!D77</f>
        <v>40.049999999999997</v>
      </c>
      <c r="D77" s="1">
        <f>原始价格!E77</f>
        <v>0</v>
      </c>
      <c r="E77" s="1">
        <f>原始价格!F77</f>
        <v>0</v>
      </c>
      <c r="F77" s="1">
        <f t="shared" si="7"/>
        <v>0</v>
      </c>
      <c r="G77" s="1">
        <f t="shared" si="3"/>
        <v>0</v>
      </c>
      <c r="H77" s="19">
        <f t="shared" si="8"/>
        <v>40.13448803431875</v>
      </c>
      <c r="I77" s="26">
        <f t="shared" si="9"/>
        <v>40.632641155005679</v>
      </c>
      <c r="J77" s="27" t="e">
        <f t="shared" si="4"/>
        <v>#DIV/0!</v>
      </c>
      <c r="K77" s="27" t="e">
        <f t="shared" ref="K77:K140" si="11">AVERAGE(J69:J77)</f>
        <v>#DIV/0!</v>
      </c>
      <c r="L77" s="27" t="e">
        <f t="shared" si="10"/>
        <v>#DIV/0!</v>
      </c>
    </row>
    <row r="78" spans="1:12" x14ac:dyDescent="0.15">
      <c r="A78" s="3">
        <v>77</v>
      </c>
      <c r="B78" s="28">
        <f>原始价格!B78</f>
        <v>43591.5625</v>
      </c>
      <c r="C78" s="1">
        <f>原始价格!D78</f>
        <v>40.049999999999997</v>
      </c>
      <c r="D78" s="1">
        <f>原始价格!E78</f>
        <v>0</v>
      </c>
      <c r="E78" s="1">
        <f>原始价格!F78</f>
        <v>0</v>
      </c>
      <c r="F78" s="1">
        <f t="shared" si="7"/>
        <v>0</v>
      </c>
      <c r="G78" s="1">
        <f t="shared" si="3"/>
        <v>0</v>
      </c>
      <c r="H78" s="19">
        <f t="shared" si="8"/>
        <v>40.121489875192793</v>
      </c>
      <c r="I78" s="26">
        <f t="shared" si="9"/>
        <v>40.589482550931187</v>
      </c>
      <c r="J78" s="27" t="e">
        <f t="shared" si="4"/>
        <v>#DIV/0!</v>
      </c>
      <c r="K78" s="27" t="e">
        <f t="shared" si="11"/>
        <v>#DIV/0!</v>
      </c>
      <c r="L78" s="27" t="e">
        <f t="shared" si="10"/>
        <v>#DIV/0!</v>
      </c>
    </row>
    <row r="79" spans="1:12" x14ac:dyDescent="0.15">
      <c r="A79" s="3">
        <v>78</v>
      </c>
      <c r="B79" s="28">
        <f>原始价格!B79</f>
        <v>43591.565972222219</v>
      </c>
      <c r="C79" s="1">
        <f>原始价格!D79</f>
        <v>40.049999999999997</v>
      </c>
      <c r="D79" s="1">
        <f>原始价格!E79</f>
        <v>0</v>
      </c>
      <c r="E79" s="1">
        <f>原始价格!F79</f>
        <v>0</v>
      </c>
      <c r="F79" s="1">
        <f t="shared" si="7"/>
        <v>0</v>
      </c>
      <c r="G79" s="1">
        <f t="shared" si="3"/>
        <v>0</v>
      </c>
      <c r="H79" s="19">
        <f t="shared" si="8"/>
        <v>40.110491432855447</v>
      </c>
      <c r="I79" s="26">
        <f t="shared" si="9"/>
        <v>40.549520880491841</v>
      </c>
      <c r="J79" s="27" t="e">
        <f t="shared" si="4"/>
        <v>#DIV/0!</v>
      </c>
      <c r="K79" s="27" t="e">
        <f t="shared" si="11"/>
        <v>#DIV/0!</v>
      </c>
      <c r="L79" s="27" t="e">
        <f t="shared" si="10"/>
        <v>#DIV/0!</v>
      </c>
    </row>
    <row r="80" spans="1:12" x14ac:dyDescent="0.15">
      <c r="A80" s="3">
        <v>79</v>
      </c>
      <c r="B80" s="28">
        <f>原始价格!B80</f>
        <v>43591.569444444445</v>
      </c>
      <c r="C80" s="1">
        <f>原始价格!D80</f>
        <v>40.049999999999997</v>
      </c>
      <c r="D80" s="1">
        <f>原始价格!E80</f>
        <v>0</v>
      </c>
      <c r="E80" s="1">
        <f>原始价格!F80</f>
        <v>0</v>
      </c>
      <c r="F80" s="1">
        <f t="shared" si="7"/>
        <v>0</v>
      </c>
      <c r="G80" s="1">
        <f t="shared" si="3"/>
        <v>0</v>
      </c>
      <c r="H80" s="19">
        <f t="shared" si="8"/>
        <v>40.101185058569996</v>
      </c>
      <c r="I80" s="26">
        <f t="shared" si="9"/>
        <v>40.512519333788745</v>
      </c>
      <c r="J80" s="27" t="e">
        <f t="shared" si="4"/>
        <v>#DIV/0!</v>
      </c>
      <c r="K80" s="27" t="e">
        <f t="shared" si="11"/>
        <v>#DIV/0!</v>
      </c>
      <c r="L80" s="27" t="e">
        <f t="shared" si="10"/>
        <v>#DIV/0!</v>
      </c>
    </row>
    <row r="81" spans="1:12" x14ac:dyDescent="0.15">
      <c r="A81" s="3">
        <v>80</v>
      </c>
      <c r="B81" s="28">
        <f>原始价格!B81</f>
        <v>43591.572916666664</v>
      </c>
      <c r="C81" s="1">
        <f>原始价格!D81</f>
        <v>40.049999999999997</v>
      </c>
      <c r="D81" s="1">
        <f>原始价格!E81</f>
        <v>0</v>
      </c>
      <c r="E81" s="1">
        <f>原始价格!F81</f>
        <v>0</v>
      </c>
      <c r="F81" s="1">
        <f t="shared" si="7"/>
        <v>0</v>
      </c>
      <c r="G81" s="1">
        <f t="shared" si="3"/>
        <v>0</v>
      </c>
      <c r="H81" s="19">
        <f t="shared" si="8"/>
        <v>40.093310434174619</v>
      </c>
      <c r="I81" s="26">
        <f t="shared" si="9"/>
        <v>40.478258642396987</v>
      </c>
      <c r="J81" s="27" t="e">
        <f t="shared" si="4"/>
        <v>#DIV/0!</v>
      </c>
      <c r="K81" s="27" t="e">
        <f t="shared" si="11"/>
        <v>#DIV/0!</v>
      </c>
      <c r="L81" s="27" t="e">
        <f t="shared" si="10"/>
        <v>#DIV/0!</v>
      </c>
    </row>
    <row r="82" spans="1:12" x14ac:dyDescent="0.15">
      <c r="A82" s="3">
        <v>81</v>
      </c>
      <c r="B82" s="28">
        <f>原始价格!B82</f>
        <v>43591.576388888891</v>
      </c>
      <c r="C82" s="1">
        <f>原始价格!D82</f>
        <v>40.049999999999997</v>
      </c>
      <c r="D82" s="1">
        <f>原始价格!E82</f>
        <v>0</v>
      </c>
      <c r="E82" s="1">
        <f>原始价格!F82</f>
        <v>0</v>
      </c>
      <c r="F82" s="1">
        <f t="shared" si="7"/>
        <v>0</v>
      </c>
      <c r="G82" s="1">
        <f t="shared" si="3"/>
        <v>0</v>
      </c>
      <c r="H82" s="19">
        <f t="shared" si="8"/>
        <v>40.086647290455446</v>
      </c>
      <c r="I82" s="26">
        <f t="shared" si="9"/>
        <v>40.446535779997213</v>
      </c>
      <c r="J82" s="27" t="e">
        <f t="shared" si="4"/>
        <v>#DIV/0!</v>
      </c>
      <c r="K82" s="27" t="e">
        <f t="shared" si="11"/>
        <v>#DIV/0!</v>
      </c>
      <c r="L82" s="27" t="e">
        <f t="shared" si="10"/>
        <v>#DIV/0!</v>
      </c>
    </row>
    <row r="83" spans="1:12" x14ac:dyDescent="0.15">
      <c r="A83" s="3">
        <v>82</v>
      </c>
      <c r="B83" s="28">
        <f>原始价格!B83</f>
        <v>43591.579861111109</v>
      </c>
      <c r="C83" s="1">
        <f>原始价格!D83</f>
        <v>40.049999999999997</v>
      </c>
      <c r="D83" s="1">
        <f>原始价格!E83</f>
        <v>0</v>
      </c>
      <c r="E83" s="1">
        <f>原始价格!F83</f>
        <v>0</v>
      </c>
      <c r="F83" s="1">
        <f t="shared" si="7"/>
        <v>0</v>
      </c>
      <c r="G83" s="1">
        <f t="shared" si="3"/>
        <v>0</v>
      </c>
      <c r="H83" s="19">
        <f t="shared" si="8"/>
        <v>40.081009245769991</v>
      </c>
      <c r="I83" s="26">
        <f t="shared" si="9"/>
        <v>40.417162759256676</v>
      </c>
      <c r="J83" s="27" t="e">
        <f t="shared" si="4"/>
        <v>#DIV/0!</v>
      </c>
      <c r="K83" s="27" t="e">
        <f t="shared" si="11"/>
        <v>#DIV/0!</v>
      </c>
      <c r="L83" s="27" t="e">
        <f t="shared" si="10"/>
        <v>#DIV/0!</v>
      </c>
    </row>
    <row r="84" spans="1:12" x14ac:dyDescent="0.15">
      <c r="A84" s="3">
        <v>83</v>
      </c>
      <c r="B84" s="28">
        <f>原始价格!B84</f>
        <v>43591.583333333336</v>
      </c>
      <c r="C84" s="1">
        <f>原始价格!D84</f>
        <v>40.049999999999997</v>
      </c>
      <c r="D84" s="1">
        <f>原始价格!E84</f>
        <v>0</v>
      </c>
      <c r="E84" s="1">
        <f>原始价格!F84</f>
        <v>0</v>
      </c>
      <c r="F84" s="1">
        <f t="shared" si="7"/>
        <v>0</v>
      </c>
      <c r="G84" s="1">
        <f t="shared" si="3"/>
        <v>0</v>
      </c>
      <c r="H84" s="19">
        <f t="shared" si="8"/>
        <v>40.076238592574605</v>
      </c>
      <c r="I84" s="26">
        <f t="shared" si="9"/>
        <v>40.389965517830255</v>
      </c>
      <c r="J84" s="27" t="e">
        <f t="shared" si="4"/>
        <v>#DIV/0!</v>
      </c>
      <c r="K84" s="27" t="e">
        <f t="shared" si="11"/>
        <v>#DIV/0!</v>
      </c>
      <c r="L84" s="27" t="e">
        <f t="shared" si="10"/>
        <v>#DIV/0!</v>
      </c>
    </row>
    <row r="85" spans="1:12" x14ac:dyDescent="0.15">
      <c r="A85" s="3">
        <v>84</v>
      </c>
      <c r="B85" s="28">
        <f>原始价格!B85</f>
        <v>43591.586805555555</v>
      </c>
      <c r="C85" s="1">
        <f>原始价格!D85</f>
        <v>40.049999999999997</v>
      </c>
      <c r="D85" s="1">
        <f>原始价格!E85</f>
        <v>0</v>
      </c>
      <c r="E85" s="1">
        <f>原始价格!F85</f>
        <v>0</v>
      </c>
      <c r="F85" s="1">
        <f t="shared" si="7"/>
        <v>0</v>
      </c>
      <c r="G85" s="1">
        <f t="shared" si="3"/>
        <v>0</v>
      </c>
      <c r="H85" s="19">
        <f t="shared" si="8"/>
        <v>40.072201886024665</v>
      </c>
      <c r="I85" s="26">
        <f t="shared" si="9"/>
        <v>40.364782886879865</v>
      </c>
      <c r="J85" s="27" t="e">
        <f t="shared" si="4"/>
        <v>#DIV/0!</v>
      </c>
      <c r="K85" s="27" t="e">
        <f t="shared" si="11"/>
        <v>#DIV/0!</v>
      </c>
      <c r="L85" s="27" t="e">
        <f t="shared" si="10"/>
        <v>#DIV/0!</v>
      </c>
    </row>
    <row r="86" spans="1:12" x14ac:dyDescent="0.15">
      <c r="A86" s="3">
        <v>85</v>
      </c>
      <c r="B86" s="28">
        <f>原始价格!B86</f>
        <v>43591.590277777781</v>
      </c>
      <c r="C86" s="1">
        <f>原始价格!D86</f>
        <v>40.049999999999997</v>
      </c>
      <c r="D86" s="1">
        <f>原始价格!E86</f>
        <v>0</v>
      </c>
      <c r="E86" s="1">
        <f>原始价格!F86</f>
        <v>0</v>
      </c>
      <c r="F86" s="1">
        <f t="shared" si="7"/>
        <v>0</v>
      </c>
      <c r="G86" s="1">
        <f t="shared" si="3"/>
        <v>0</v>
      </c>
      <c r="H86" s="19">
        <f t="shared" si="8"/>
        <v>40.068786211251641</v>
      </c>
      <c r="I86" s="26">
        <f t="shared" si="9"/>
        <v>40.341465635999874</v>
      </c>
      <c r="J86" s="27" t="e">
        <f t="shared" si="4"/>
        <v>#DIV/0!</v>
      </c>
      <c r="K86" s="27" t="e">
        <f t="shared" si="11"/>
        <v>#DIV/0!</v>
      </c>
      <c r="L86" s="27" t="e">
        <f t="shared" si="10"/>
        <v>#DIV/0!</v>
      </c>
    </row>
    <row r="87" spans="1:12" x14ac:dyDescent="0.15">
      <c r="A87" s="3">
        <v>86</v>
      </c>
      <c r="B87" s="28">
        <f>原始价格!B87</f>
        <v>43591.59375</v>
      </c>
      <c r="C87" s="1">
        <f>原始价格!D87</f>
        <v>40.049999999999997</v>
      </c>
      <c r="D87" s="1">
        <f>原始价格!E87</f>
        <v>0</v>
      </c>
      <c r="E87" s="1">
        <f>原始价格!F87</f>
        <v>0</v>
      </c>
      <c r="F87" s="1">
        <f t="shared" si="7"/>
        <v>0</v>
      </c>
      <c r="G87" s="1">
        <f t="shared" si="3"/>
        <v>0</v>
      </c>
      <c r="H87" s="19">
        <f t="shared" si="8"/>
        <v>40.065896024905236</v>
      </c>
      <c r="I87" s="26">
        <f t="shared" si="9"/>
        <v>40.319875588888777</v>
      </c>
      <c r="J87" s="27" t="e">
        <f t="shared" si="4"/>
        <v>#DIV/0!</v>
      </c>
      <c r="K87" s="27" t="e">
        <f t="shared" si="11"/>
        <v>#DIV/0!</v>
      </c>
      <c r="L87" s="27" t="e">
        <f t="shared" si="10"/>
        <v>#DIV/0!</v>
      </c>
    </row>
    <row r="88" spans="1:12" x14ac:dyDescent="0.15">
      <c r="A88" s="3">
        <v>87</v>
      </c>
      <c r="B88" s="28">
        <f>原始价格!B88</f>
        <v>43591.597222222219</v>
      </c>
      <c r="C88" s="1">
        <f>原始价格!D88</f>
        <v>40.049999999999997</v>
      </c>
      <c r="D88" s="1">
        <f>原始价格!E88</f>
        <v>0</v>
      </c>
      <c r="E88" s="1">
        <f>原始价格!F88</f>
        <v>0</v>
      </c>
      <c r="F88" s="1">
        <f t="shared" si="7"/>
        <v>0</v>
      </c>
      <c r="G88" s="1">
        <f t="shared" si="3"/>
        <v>0</v>
      </c>
      <c r="H88" s="19">
        <f t="shared" si="8"/>
        <v>40.063450482612126</v>
      </c>
      <c r="I88" s="26">
        <f t="shared" si="9"/>
        <v>40.299884804526648</v>
      </c>
      <c r="J88" s="27" t="e">
        <f t="shared" si="4"/>
        <v>#DIV/0!</v>
      </c>
      <c r="K88" s="27" t="e">
        <f t="shared" si="11"/>
        <v>#DIV/0!</v>
      </c>
      <c r="L88" s="27" t="e">
        <f t="shared" si="10"/>
        <v>#DIV/0!</v>
      </c>
    </row>
    <row r="89" spans="1:12" x14ac:dyDescent="0.15">
      <c r="A89" s="3">
        <v>88</v>
      </c>
      <c r="B89" s="28">
        <f>原始价格!B89</f>
        <v>43591.600694444445</v>
      </c>
      <c r="C89" s="1">
        <f>原始价格!D89</f>
        <v>40.049999999999997</v>
      </c>
      <c r="D89" s="1">
        <f>原始价格!E89</f>
        <v>0</v>
      </c>
      <c r="E89" s="1">
        <f>原始价格!F89</f>
        <v>0</v>
      </c>
      <c r="F89" s="1">
        <f t="shared" si="7"/>
        <v>0</v>
      </c>
      <c r="G89" s="1">
        <f t="shared" si="3"/>
        <v>0</v>
      </c>
      <c r="H89" s="19">
        <f t="shared" si="8"/>
        <v>40.061381177594882</v>
      </c>
      <c r="I89" s="26">
        <f t="shared" si="9"/>
        <v>40.28137481900616</v>
      </c>
      <c r="J89" s="27" t="e">
        <f t="shared" si="4"/>
        <v>#DIV/0!</v>
      </c>
      <c r="K89" s="27" t="e">
        <f t="shared" si="11"/>
        <v>#DIV/0!</v>
      </c>
      <c r="L89" s="27" t="e">
        <f t="shared" si="10"/>
        <v>#DIV/0!</v>
      </c>
    </row>
    <row r="90" spans="1:12" x14ac:dyDescent="0.15">
      <c r="A90" s="3">
        <v>89</v>
      </c>
      <c r="B90" s="28">
        <f>原始价格!B90</f>
        <v>43591.604166666664</v>
      </c>
      <c r="C90" s="1">
        <f>原始价格!D90</f>
        <v>40.049999999999997</v>
      </c>
      <c r="D90" s="1">
        <f>原始价格!E90</f>
        <v>0</v>
      </c>
      <c r="E90" s="1">
        <f>原始价格!F90</f>
        <v>0</v>
      </c>
      <c r="F90" s="1">
        <f t="shared" si="7"/>
        <v>0</v>
      </c>
      <c r="G90" s="1">
        <f t="shared" si="3"/>
        <v>0</v>
      </c>
      <c r="H90" s="19">
        <f t="shared" si="8"/>
        <v>40.059630227195676</v>
      </c>
      <c r="I90" s="26">
        <f t="shared" si="9"/>
        <v>40.264235943524227</v>
      </c>
      <c r="J90" s="27" t="e">
        <f t="shared" si="4"/>
        <v>#DIV/0!</v>
      </c>
      <c r="K90" s="27" t="e">
        <f t="shared" si="11"/>
        <v>#DIV/0!</v>
      </c>
      <c r="L90" s="27" t="e">
        <f t="shared" si="10"/>
        <v>#DIV/0!</v>
      </c>
    </row>
    <row r="91" spans="1:12" x14ac:dyDescent="0.15">
      <c r="A91" s="3">
        <v>90</v>
      </c>
      <c r="B91" s="28">
        <f>原始价格!B91</f>
        <v>43591.607638888891</v>
      </c>
      <c r="C91" s="1">
        <f>原始价格!D91</f>
        <v>40.049999999999997</v>
      </c>
      <c r="D91" s="1">
        <f>原始价格!E91</f>
        <v>0</v>
      </c>
      <c r="E91" s="1">
        <f>原始价格!F91</f>
        <v>0</v>
      </c>
      <c r="F91" s="1">
        <f t="shared" si="7"/>
        <v>0</v>
      </c>
      <c r="G91" s="1">
        <f t="shared" si="3"/>
        <v>0</v>
      </c>
      <c r="H91" s="19">
        <f t="shared" si="8"/>
        <v>40.058148653780954</v>
      </c>
      <c r="I91" s="26">
        <f t="shared" si="9"/>
        <v>40.248366614374284</v>
      </c>
      <c r="J91" s="27" t="e">
        <f t="shared" si="4"/>
        <v>#DIV/0!</v>
      </c>
      <c r="K91" s="27" t="e">
        <f t="shared" si="11"/>
        <v>#DIV/0!</v>
      </c>
      <c r="L91" s="27" t="e">
        <f t="shared" si="10"/>
        <v>#DIV/0!</v>
      </c>
    </row>
    <row r="92" spans="1:12" x14ac:dyDescent="0.15">
      <c r="A92" s="3">
        <v>91</v>
      </c>
      <c r="B92" s="28">
        <f>原始价格!B92</f>
        <v>43591.611111111109</v>
      </c>
      <c r="C92" s="1">
        <f>原始价格!D92</f>
        <v>40.049999999999997</v>
      </c>
      <c r="D92" s="1">
        <f>原始价格!E92</f>
        <v>0</v>
      </c>
      <c r="E92" s="1">
        <f>原始价格!F92</f>
        <v>0</v>
      </c>
      <c r="F92" s="1">
        <f t="shared" si="7"/>
        <v>0</v>
      </c>
      <c r="G92" s="1">
        <f t="shared" si="3"/>
        <v>0</v>
      </c>
      <c r="H92" s="19">
        <f t="shared" si="8"/>
        <v>40.056895014737734</v>
      </c>
      <c r="I92" s="26">
        <f t="shared" si="9"/>
        <v>40.233672791087301</v>
      </c>
      <c r="J92" s="27" t="e">
        <f t="shared" si="4"/>
        <v>#DIV/0!</v>
      </c>
      <c r="K92" s="27" t="e">
        <f t="shared" si="11"/>
        <v>#DIV/0!</v>
      </c>
      <c r="L92" s="27" t="e">
        <f t="shared" si="10"/>
        <v>#DIV/0!</v>
      </c>
    </row>
    <row r="93" spans="1:12" x14ac:dyDescent="0.15">
      <c r="A93" s="3">
        <v>92</v>
      </c>
      <c r="B93" s="28">
        <f>原始价格!B93</f>
        <v>43591.614583333336</v>
      </c>
      <c r="C93" s="1">
        <f>原始价格!D93</f>
        <v>40.049999999999997</v>
      </c>
      <c r="D93" s="1">
        <f>原始价格!E93</f>
        <v>0</v>
      </c>
      <c r="E93" s="1">
        <f>原始价格!F93</f>
        <v>0</v>
      </c>
      <c r="F93" s="1">
        <f t="shared" si="7"/>
        <v>0</v>
      </c>
      <c r="G93" s="1">
        <f t="shared" si="3"/>
        <v>0</v>
      </c>
      <c r="H93" s="19">
        <f t="shared" si="8"/>
        <v>40.055834243239623</v>
      </c>
      <c r="I93" s="26">
        <f t="shared" si="9"/>
        <v>40.220067399154914</v>
      </c>
      <c r="J93" s="27" t="e">
        <f t="shared" si="4"/>
        <v>#DIV/0!</v>
      </c>
      <c r="K93" s="27" t="e">
        <f t="shared" si="11"/>
        <v>#DIV/0!</v>
      </c>
      <c r="L93" s="27" t="e">
        <f t="shared" si="10"/>
        <v>#DIV/0!</v>
      </c>
    </row>
    <row r="94" spans="1:12" x14ac:dyDescent="0.15">
      <c r="A94" s="3">
        <v>93</v>
      </c>
      <c r="B94" s="28">
        <f>原始价格!B94</f>
        <v>43591.618055555555</v>
      </c>
      <c r="C94" s="1">
        <f>原始价格!D94</f>
        <v>40.049999999999997</v>
      </c>
      <c r="D94" s="1">
        <f>原始价格!E94</f>
        <v>0</v>
      </c>
      <c r="E94" s="1">
        <f>原始价格!F94</f>
        <v>0</v>
      </c>
      <c r="F94" s="1">
        <f t="shared" si="7"/>
        <v>0</v>
      </c>
      <c r="G94" s="1">
        <f t="shared" si="3"/>
        <v>0</v>
      </c>
      <c r="H94" s="19">
        <f t="shared" si="8"/>
        <v>40.054936667356607</v>
      </c>
      <c r="I94" s="26">
        <f t="shared" si="9"/>
        <v>40.207469814032329</v>
      </c>
      <c r="J94" s="27" t="e">
        <f t="shared" si="4"/>
        <v>#DIV/0!</v>
      </c>
      <c r="K94" s="27" t="e">
        <f t="shared" si="11"/>
        <v>#DIV/0!</v>
      </c>
      <c r="L94" s="27" t="e">
        <f t="shared" si="10"/>
        <v>#DIV/0!</v>
      </c>
    </row>
    <row r="95" spans="1:12" x14ac:dyDescent="0.15">
      <c r="A95" s="3">
        <v>94</v>
      </c>
      <c r="B95" s="28">
        <f>原始价格!B95</f>
        <v>43591.621527777781</v>
      </c>
      <c r="C95" s="1">
        <f>原始价格!D95</f>
        <v>40.049999999999997</v>
      </c>
      <c r="D95" s="1">
        <f>原始价格!E95</f>
        <v>0</v>
      </c>
      <c r="E95" s="1">
        <f>原始价格!F95</f>
        <v>0</v>
      </c>
      <c r="F95" s="1">
        <f t="shared" si="7"/>
        <v>0</v>
      </c>
      <c r="G95" s="1">
        <f t="shared" si="3"/>
        <v>0</v>
      </c>
      <c r="H95" s="19">
        <f t="shared" si="8"/>
        <v>40.05417718007098</v>
      </c>
      <c r="I95" s="26">
        <f t="shared" si="9"/>
        <v>40.195805383363272</v>
      </c>
      <c r="J95" s="27" t="e">
        <f t="shared" si="4"/>
        <v>#DIV/0!</v>
      </c>
      <c r="K95" s="27" t="e">
        <f t="shared" si="11"/>
        <v>#DIV/0!</v>
      </c>
      <c r="L95" s="27" t="e">
        <f t="shared" si="10"/>
        <v>#DIV/0!</v>
      </c>
    </row>
    <row r="96" spans="1:12" x14ac:dyDescent="0.15">
      <c r="A96" s="3">
        <v>95</v>
      </c>
      <c r="B96" s="28">
        <f>原始价格!B96</f>
        <v>43591.625</v>
      </c>
      <c r="C96" s="1">
        <f>原始价格!D96</f>
        <v>40.049999999999997</v>
      </c>
      <c r="D96" s="1">
        <f>原始价格!E96</f>
        <v>0</v>
      </c>
      <c r="E96" s="1">
        <f>原始价格!F96</f>
        <v>0</v>
      </c>
      <c r="F96" s="1">
        <f t="shared" si="7"/>
        <v>0</v>
      </c>
      <c r="G96" s="1">
        <f t="shared" si="3"/>
        <v>0</v>
      </c>
      <c r="H96" s="19">
        <f t="shared" si="8"/>
        <v>40.053534536983143</v>
      </c>
      <c r="I96" s="26">
        <f t="shared" si="9"/>
        <v>40.185004984595622</v>
      </c>
      <c r="J96" s="27" t="e">
        <f t="shared" si="4"/>
        <v>#DIV/0!</v>
      </c>
      <c r="K96" s="27" t="e">
        <f t="shared" si="11"/>
        <v>#DIV/0!</v>
      </c>
      <c r="L96" s="27" t="e">
        <f t="shared" si="10"/>
        <v>#DIV/0!</v>
      </c>
    </row>
    <row r="97" spans="1:14" x14ac:dyDescent="0.15">
      <c r="A97" s="3">
        <v>96</v>
      </c>
      <c r="B97" s="28">
        <f>原始价格!B97</f>
        <v>43592.399305555555</v>
      </c>
      <c r="C97" s="1">
        <f>原始价格!D97</f>
        <v>39.29</v>
      </c>
      <c r="D97" s="1">
        <f>原始价格!E97</f>
        <v>0</v>
      </c>
      <c r="E97" s="1">
        <f>原始价格!F97</f>
        <v>0</v>
      </c>
      <c r="F97" s="1">
        <f t="shared" si="7"/>
        <v>0</v>
      </c>
      <c r="G97" s="1">
        <f t="shared" si="3"/>
        <v>0</v>
      </c>
      <c r="H97" s="19">
        <f t="shared" si="8"/>
        <v>39.936067685139577</v>
      </c>
      <c r="I97" s="26">
        <f t="shared" si="9"/>
        <v>40.118708319070024</v>
      </c>
      <c r="J97" s="27" t="e">
        <f t="shared" si="4"/>
        <v>#DIV/0!</v>
      </c>
      <c r="K97" s="27" t="e">
        <f t="shared" si="11"/>
        <v>#DIV/0!</v>
      </c>
      <c r="L97" s="27" t="e">
        <f t="shared" si="10"/>
        <v>#DIV/0!</v>
      </c>
    </row>
    <row r="98" spans="1:14" x14ac:dyDescent="0.15">
      <c r="A98" s="3">
        <v>97</v>
      </c>
      <c r="B98" s="28">
        <f>原始价格!B98</f>
        <v>43592.402777777781</v>
      </c>
      <c r="C98" s="1">
        <f>原始价格!D98</f>
        <v>39.299999999999997</v>
      </c>
      <c r="D98" s="1">
        <f>原始价格!E98</f>
        <v>0</v>
      </c>
      <c r="E98" s="1">
        <f>原始价格!F98</f>
        <v>0</v>
      </c>
      <c r="F98" s="1">
        <f t="shared" si="7"/>
        <v>0</v>
      </c>
      <c r="G98" s="1">
        <f t="shared" si="3"/>
        <v>0</v>
      </c>
      <c r="H98" s="19">
        <f t="shared" si="8"/>
        <v>39.838211118195034</v>
      </c>
      <c r="I98" s="26">
        <f t="shared" si="9"/>
        <v>40.058063258398171</v>
      </c>
      <c r="J98" s="27" t="e">
        <f t="shared" si="4"/>
        <v>#DIV/0!</v>
      </c>
      <c r="K98" s="27" t="e">
        <f t="shared" si="11"/>
        <v>#DIV/0!</v>
      </c>
      <c r="L98" s="27" t="e">
        <f t="shared" si="10"/>
        <v>#DIV/0!</v>
      </c>
    </row>
    <row r="99" spans="1:14" x14ac:dyDescent="0.15">
      <c r="A99" s="3">
        <v>98</v>
      </c>
      <c r="B99" s="28">
        <f>原始价格!B99</f>
        <v>43592.40625</v>
      </c>
      <c r="C99" s="1">
        <f>原始价格!D99</f>
        <v>39.700000000000003</v>
      </c>
      <c r="D99" s="1">
        <f>原始价格!E99</f>
        <v>0</v>
      </c>
      <c r="E99" s="1">
        <f>原始价格!F99</f>
        <v>0</v>
      </c>
      <c r="F99" s="1">
        <f t="shared" si="7"/>
        <v>0</v>
      </c>
      <c r="G99" s="1">
        <f t="shared" si="3"/>
        <v>0</v>
      </c>
      <c r="H99" s="19">
        <f t="shared" si="8"/>
        <v>39.816947869241957</v>
      </c>
      <c r="I99" s="26">
        <f t="shared" si="9"/>
        <v>40.03154005407238</v>
      </c>
      <c r="J99" s="27" t="e">
        <f t="shared" si="4"/>
        <v>#DIV/0!</v>
      </c>
      <c r="K99" s="27" t="e">
        <f t="shared" si="11"/>
        <v>#DIV/0!</v>
      </c>
      <c r="L99" s="27" t="e">
        <f t="shared" si="10"/>
        <v>#DIV/0!</v>
      </c>
    </row>
    <row r="100" spans="1:14" x14ac:dyDescent="0.15">
      <c r="A100" s="3">
        <v>99</v>
      </c>
      <c r="B100" s="28">
        <f>原始价格!B100</f>
        <v>43592.409722222219</v>
      </c>
      <c r="C100" s="1">
        <f>原始价格!D100</f>
        <v>39.5</v>
      </c>
      <c r="D100" s="1">
        <f>原始价格!E100</f>
        <v>0</v>
      </c>
      <c r="E100" s="1">
        <f>原始价格!F100</f>
        <v>0</v>
      </c>
      <c r="F100" s="1">
        <f t="shared" si="7"/>
        <v>0</v>
      </c>
      <c r="G100" s="1">
        <f t="shared" si="3"/>
        <v>0</v>
      </c>
      <c r="H100" s="19">
        <f t="shared" si="8"/>
        <v>39.768186658589343</v>
      </c>
      <c r="I100" s="26">
        <f t="shared" si="9"/>
        <v>39.992166716733685</v>
      </c>
      <c r="J100" s="27" t="e">
        <f t="shared" si="4"/>
        <v>#DIV/0!</v>
      </c>
      <c r="K100" s="27" t="e">
        <f t="shared" si="11"/>
        <v>#DIV/0!</v>
      </c>
      <c r="L100" s="27" t="e">
        <f t="shared" si="10"/>
        <v>#DIV/0!</v>
      </c>
      <c r="M100" s="27" t="e">
        <f t="shared" ref="M100:M114" ca="1" si="12">MAX(OFFSET(J100,0,0,-$Q$2))</f>
        <v>#DIV/0!</v>
      </c>
      <c r="N100" s="27" t="e">
        <f t="shared" ref="N100:N115" ca="1" si="13">IF(J100=M100,1,N99+1)</f>
        <v>#DIV/0!</v>
      </c>
    </row>
    <row r="101" spans="1:14" x14ac:dyDescent="0.15">
      <c r="A101" s="3">
        <v>100</v>
      </c>
      <c r="B101" s="28">
        <f>原始价格!B101</f>
        <v>43592.413194444445</v>
      </c>
      <c r="C101" s="1">
        <f>原始价格!D101</f>
        <v>39.21</v>
      </c>
      <c r="D101" s="1">
        <f>原始价格!E101</f>
        <v>0</v>
      </c>
      <c r="E101" s="1">
        <f>原始价格!F101</f>
        <v>0</v>
      </c>
      <c r="F101" s="1">
        <f t="shared" si="7"/>
        <v>0</v>
      </c>
      <c r="G101" s="1">
        <f t="shared" si="3"/>
        <v>0</v>
      </c>
      <c r="H101" s="19">
        <f t="shared" si="8"/>
        <v>39.682311788037133</v>
      </c>
      <c r="I101" s="26">
        <f t="shared" si="9"/>
        <v>39.934228441420082</v>
      </c>
      <c r="J101" s="27" t="e">
        <f t="shared" si="4"/>
        <v>#DIV/0!</v>
      </c>
      <c r="K101" s="27" t="e">
        <f t="shared" si="11"/>
        <v>#DIV/0!</v>
      </c>
      <c r="L101" s="27" t="e">
        <f t="shared" si="10"/>
        <v>#DIV/0!</v>
      </c>
      <c r="M101" s="27" t="e">
        <f t="shared" ca="1" si="12"/>
        <v>#DIV/0!</v>
      </c>
      <c r="N101" s="27" t="e">
        <f t="shared" ca="1" si="13"/>
        <v>#DIV/0!</v>
      </c>
    </row>
    <row r="102" spans="1:14" x14ac:dyDescent="0.15">
      <c r="A102" s="3">
        <v>101</v>
      </c>
      <c r="B102" s="28">
        <f>原始价格!B102</f>
        <v>43592.416666666664</v>
      </c>
      <c r="C102" s="1">
        <f>原始价格!D102</f>
        <v>39.31</v>
      </c>
      <c r="D102" s="1">
        <f>原始价格!E102</f>
        <v>0</v>
      </c>
      <c r="E102" s="1">
        <f>原始价格!F102</f>
        <v>0</v>
      </c>
      <c r="F102" s="1">
        <f t="shared" si="7"/>
        <v>0</v>
      </c>
      <c r="G102" s="1">
        <f t="shared" si="3"/>
        <v>0</v>
      </c>
      <c r="H102" s="19">
        <f t="shared" si="8"/>
        <v>39.625033051416032</v>
      </c>
      <c r="I102" s="26">
        <f t="shared" si="9"/>
        <v>39.887989297611185</v>
      </c>
      <c r="J102" s="27" t="e">
        <f t="shared" si="4"/>
        <v>#DIV/0!</v>
      </c>
      <c r="K102" s="27" t="e">
        <f t="shared" si="11"/>
        <v>#DIV/0!</v>
      </c>
      <c r="L102" s="27" t="e">
        <f t="shared" si="10"/>
        <v>#DIV/0!</v>
      </c>
      <c r="M102" s="27" t="e">
        <f t="shared" ca="1" si="12"/>
        <v>#DIV/0!</v>
      </c>
      <c r="N102" s="27" t="e">
        <f t="shared" ca="1" si="13"/>
        <v>#DIV/0!</v>
      </c>
    </row>
    <row r="103" spans="1:14" x14ac:dyDescent="0.15">
      <c r="A103" s="3">
        <v>102</v>
      </c>
      <c r="B103" s="28">
        <f>原始价格!B103</f>
        <v>43592.420138888891</v>
      </c>
      <c r="C103" s="1">
        <f>原始价格!D103</f>
        <v>39.46</v>
      </c>
      <c r="D103" s="1">
        <f>原始价格!E103</f>
        <v>0</v>
      </c>
      <c r="E103" s="1">
        <f>原始价格!F103</f>
        <v>0</v>
      </c>
      <c r="F103" s="1">
        <f t="shared" si="7"/>
        <v>0</v>
      </c>
      <c r="G103" s="1">
        <f t="shared" si="3"/>
        <v>0</v>
      </c>
      <c r="H103" s="19">
        <f t="shared" si="8"/>
        <v>39.599643351198182</v>
      </c>
      <c r="I103" s="26">
        <f t="shared" si="9"/>
        <v>39.85628638667702</v>
      </c>
      <c r="J103" s="27" t="e">
        <f t="shared" si="4"/>
        <v>#DIV/0!</v>
      </c>
      <c r="K103" s="27" t="e">
        <f t="shared" si="11"/>
        <v>#DIV/0!</v>
      </c>
      <c r="L103" s="27" t="e">
        <f t="shared" si="10"/>
        <v>#DIV/0!</v>
      </c>
      <c r="M103" s="27" t="e">
        <f t="shared" ca="1" si="12"/>
        <v>#DIV/0!</v>
      </c>
      <c r="N103" s="27" t="e">
        <f t="shared" ca="1" si="13"/>
        <v>#DIV/0!</v>
      </c>
    </row>
    <row r="104" spans="1:14" x14ac:dyDescent="0.15">
      <c r="A104" s="3">
        <v>103</v>
      </c>
      <c r="B104" s="28">
        <f>原始价格!B104</f>
        <v>43592.423611111109</v>
      </c>
      <c r="C104" s="1">
        <f>原始价格!D104</f>
        <v>40.06</v>
      </c>
      <c r="D104" s="1">
        <f>原始价格!E104</f>
        <v>0</v>
      </c>
      <c r="E104" s="1">
        <f>原始价格!F104</f>
        <v>0</v>
      </c>
      <c r="F104" s="1">
        <f t="shared" si="7"/>
        <v>0</v>
      </c>
      <c r="G104" s="1">
        <f t="shared" si="3"/>
        <v>0</v>
      </c>
      <c r="H104" s="19">
        <f t="shared" si="8"/>
        <v>39.670467451013842</v>
      </c>
      <c r="I104" s="26">
        <f t="shared" si="9"/>
        <v>39.871376283960203</v>
      </c>
      <c r="J104" s="27" t="e">
        <f t="shared" si="4"/>
        <v>#DIV/0!</v>
      </c>
      <c r="K104" s="27" t="e">
        <f t="shared" si="11"/>
        <v>#DIV/0!</v>
      </c>
      <c r="L104" s="27" t="e">
        <f t="shared" si="10"/>
        <v>#DIV/0!</v>
      </c>
      <c r="M104" s="27" t="e">
        <f t="shared" ca="1" si="12"/>
        <v>#DIV/0!</v>
      </c>
      <c r="N104" s="27" t="e">
        <f t="shared" ca="1" si="13"/>
        <v>#DIV/0!</v>
      </c>
    </row>
    <row r="105" spans="1:14" x14ac:dyDescent="0.15">
      <c r="A105" s="3">
        <v>104</v>
      </c>
      <c r="B105" s="28">
        <f>原始价格!B105</f>
        <v>43592.427083333336</v>
      </c>
      <c r="C105" s="1">
        <f>原始价格!D105</f>
        <v>40.79</v>
      </c>
      <c r="D105" s="1">
        <f>原始价格!E105</f>
        <v>0</v>
      </c>
      <c r="E105" s="1">
        <f>原始价格!F105</f>
        <v>0</v>
      </c>
      <c r="F105" s="1">
        <f t="shared" si="7"/>
        <v>0</v>
      </c>
      <c r="G105" s="1">
        <f t="shared" si="3"/>
        <v>0</v>
      </c>
      <c r="H105" s="19">
        <f t="shared" si="8"/>
        <v>39.842703227780945</v>
      </c>
      <c r="I105" s="26">
        <f t="shared" si="9"/>
        <v>39.939422485148334</v>
      </c>
      <c r="J105" s="27" t="e">
        <f t="shared" si="4"/>
        <v>#DIV/0!</v>
      </c>
      <c r="K105" s="27" t="e">
        <f t="shared" si="11"/>
        <v>#DIV/0!</v>
      </c>
      <c r="L105" s="27" t="e">
        <f t="shared" si="10"/>
        <v>#DIV/0!</v>
      </c>
      <c r="M105" s="27" t="e">
        <f t="shared" ca="1" si="12"/>
        <v>#DIV/0!</v>
      </c>
      <c r="N105" s="27" t="e">
        <f t="shared" ca="1" si="13"/>
        <v>#DIV/0!</v>
      </c>
    </row>
    <row r="106" spans="1:14" x14ac:dyDescent="0.15">
      <c r="A106" s="3">
        <v>105</v>
      </c>
      <c r="B106" s="28">
        <f>原始价格!B106</f>
        <v>43592.430555555555</v>
      </c>
      <c r="C106" s="1">
        <f>原始价格!D106</f>
        <v>40.93</v>
      </c>
      <c r="D106" s="1">
        <f>原始价格!E106</f>
        <v>0</v>
      </c>
      <c r="E106" s="1">
        <f>原始价格!F106</f>
        <v>0</v>
      </c>
      <c r="F106" s="1">
        <f t="shared" si="7"/>
        <v>0</v>
      </c>
      <c r="G106" s="1">
        <f t="shared" si="3"/>
        <v>0</v>
      </c>
      <c r="H106" s="19">
        <f t="shared" si="8"/>
        <v>40.009979654276187</v>
      </c>
      <c r="I106" s="26">
        <f t="shared" si="9"/>
        <v>40.01279859735957</v>
      </c>
      <c r="J106" s="27" t="e">
        <f t="shared" si="4"/>
        <v>#DIV/0!</v>
      </c>
      <c r="K106" s="27" t="e">
        <f t="shared" si="11"/>
        <v>#DIV/0!</v>
      </c>
      <c r="L106" s="27" t="e">
        <f t="shared" si="10"/>
        <v>#DIV/0!</v>
      </c>
      <c r="M106" s="27" t="e">
        <f t="shared" ca="1" si="12"/>
        <v>#DIV/0!</v>
      </c>
      <c r="N106" s="27" t="e">
        <f t="shared" ca="1" si="13"/>
        <v>#DIV/0!</v>
      </c>
    </row>
    <row r="107" spans="1:14" x14ac:dyDescent="0.15">
      <c r="A107" s="3">
        <v>106</v>
      </c>
      <c r="B107" s="28">
        <f>原始价格!B107</f>
        <v>43592.434027777781</v>
      </c>
      <c r="C107" s="1">
        <f>原始价格!D107</f>
        <v>41.39</v>
      </c>
      <c r="D107" s="1">
        <f>原始价格!E107</f>
        <v>0</v>
      </c>
      <c r="E107" s="1">
        <f>原始价格!F107</f>
        <v>0</v>
      </c>
      <c r="F107" s="1">
        <f t="shared" si="7"/>
        <v>0</v>
      </c>
      <c r="G107" s="1">
        <f t="shared" si="3"/>
        <v>0</v>
      </c>
      <c r="H107" s="19">
        <f t="shared" si="8"/>
        <v>40.222290476695235</v>
      </c>
      <c r="I107" s="26">
        <f t="shared" si="9"/>
        <v>40.114813516073674</v>
      </c>
      <c r="J107" s="27" t="e">
        <f t="shared" si="4"/>
        <v>#DIV/0!</v>
      </c>
      <c r="K107" s="27" t="e">
        <f t="shared" si="11"/>
        <v>#DIV/0!</v>
      </c>
      <c r="L107" s="27" t="e">
        <f t="shared" si="10"/>
        <v>#DIV/0!</v>
      </c>
      <c r="M107" s="27" t="e">
        <f t="shared" ca="1" si="12"/>
        <v>#DIV/0!</v>
      </c>
      <c r="N107" s="27" t="e">
        <f t="shared" ca="1" si="13"/>
        <v>#DIV/0!</v>
      </c>
    </row>
    <row r="108" spans="1:14" x14ac:dyDescent="0.15">
      <c r="A108" s="3">
        <v>107</v>
      </c>
      <c r="B108" s="28">
        <f>原始价格!B108</f>
        <v>43592.4375</v>
      </c>
      <c r="C108" s="1">
        <f>原始价格!D108</f>
        <v>41.1</v>
      </c>
      <c r="D108" s="1">
        <f>原始价格!E108</f>
        <v>0</v>
      </c>
      <c r="E108" s="1">
        <f>原始价格!F108</f>
        <v>0</v>
      </c>
      <c r="F108" s="1">
        <f t="shared" si="7"/>
        <v>0</v>
      </c>
      <c r="G108" s="1">
        <f t="shared" si="3"/>
        <v>0</v>
      </c>
      <c r="H108" s="19">
        <f t="shared" si="8"/>
        <v>40.357322711049818</v>
      </c>
      <c r="I108" s="26">
        <f t="shared" si="9"/>
        <v>40.187790292660807</v>
      </c>
      <c r="J108" s="27" t="e">
        <f t="shared" si="4"/>
        <v>#DIV/0!</v>
      </c>
      <c r="K108" s="27" t="e">
        <f t="shared" si="11"/>
        <v>#DIV/0!</v>
      </c>
      <c r="L108" s="27" t="e">
        <f t="shared" si="10"/>
        <v>#DIV/0!</v>
      </c>
      <c r="M108" s="27" t="e">
        <f t="shared" ca="1" si="12"/>
        <v>#DIV/0!</v>
      </c>
      <c r="N108" s="27" t="e">
        <f t="shared" ca="1" si="13"/>
        <v>#DIV/0!</v>
      </c>
    </row>
    <row r="109" spans="1:14" x14ac:dyDescent="0.15">
      <c r="A109" s="3">
        <v>108</v>
      </c>
      <c r="B109" s="28">
        <f>原始价格!B109</f>
        <v>43592.440972222219</v>
      </c>
      <c r="C109" s="1">
        <f>原始价格!D109</f>
        <v>40.83</v>
      </c>
      <c r="D109" s="1">
        <f>原始价格!E109</f>
        <v>0</v>
      </c>
      <c r="E109" s="1">
        <f>原始价格!F109</f>
        <v>0</v>
      </c>
      <c r="F109" s="1">
        <f t="shared" si="7"/>
        <v>0</v>
      </c>
      <c r="G109" s="1">
        <f t="shared" si="3"/>
        <v>0</v>
      </c>
      <c r="H109" s="19">
        <f t="shared" si="8"/>
        <v>40.430042293965229</v>
      </c>
      <c r="I109" s="26">
        <f t="shared" si="9"/>
        <v>40.235361382093338</v>
      </c>
      <c r="J109" s="27" t="e">
        <f t="shared" si="4"/>
        <v>#DIV/0!</v>
      </c>
      <c r="K109" s="27" t="e">
        <f t="shared" si="11"/>
        <v>#DIV/0!</v>
      </c>
      <c r="L109" s="27" t="e">
        <f t="shared" si="10"/>
        <v>#DIV/0!</v>
      </c>
      <c r="M109" s="27" t="e">
        <f t="shared" ca="1" si="12"/>
        <v>#DIV/0!</v>
      </c>
      <c r="N109" s="27" t="e">
        <f t="shared" ca="1" si="13"/>
        <v>#DIV/0!</v>
      </c>
    </row>
    <row r="110" spans="1:14" x14ac:dyDescent="0.15">
      <c r="A110" s="3">
        <v>109</v>
      </c>
      <c r="B110" s="28">
        <f>原始价格!B110</f>
        <v>43592.444444444445</v>
      </c>
      <c r="C110" s="1">
        <f>原始价格!D110</f>
        <v>40.630000000000003</v>
      </c>
      <c r="D110" s="1">
        <f>原始价格!E110</f>
        <v>0</v>
      </c>
      <c r="E110" s="1">
        <f>原始价格!F110</f>
        <v>0</v>
      </c>
      <c r="F110" s="1">
        <f t="shared" si="7"/>
        <v>0</v>
      </c>
      <c r="G110" s="1">
        <f t="shared" si="3"/>
        <v>0</v>
      </c>
      <c r="H110" s="19">
        <f t="shared" si="8"/>
        <v>40.460805017970578</v>
      </c>
      <c r="I110" s="26">
        <f t="shared" si="9"/>
        <v>40.264593872308645</v>
      </c>
      <c r="J110" s="27" t="e">
        <f t="shared" si="4"/>
        <v>#DIV/0!</v>
      </c>
      <c r="K110" s="27" t="e">
        <f t="shared" si="11"/>
        <v>#DIV/0!</v>
      </c>
      <c r="L110" s="27" t="e">
        <f t="shared" si="10"/>
        <v>#DIV/0!</v>
      </c>
      <c r="M110" s="27" t="e">
        <f t="shared" ca="1" si="12"/>
        <v>#DIV/0!</v>
      </c>
      <c r="N110" s="27" t="e">
        <f t="shared" ca="1" si="13"/>
        <v>#DIV/0!</v>
      </c>
    </row>
    <row r="111" spans="1:14" x14ac:dyDescent="0.15">
      <c r="A111" s="3">
        <v>110</v>
      </c>
      <c r="B111" s="28">
        <f>原始价格!B111</f>
        <v>43592.447916666664</v>
      </c>
      <c r="C111" s="1">
        <f>原始价格!D111</f>
        <v>40.299999999999997</v>
      </c>
      <c r="D111" s="1">
        <f>原始价格!E111</f>
        <v>0</v>
      </c>
      <c r="E111" s="1">
        <f>原始价格!F111</f>
        <v>0</v>
      </c>
      <c r="F111" s="1">
        <f t="shared" si="7"/>
        <v>0</v>
      </c>
      <c r="G111" s="1">
        <f t="shared" si="3"/>
        <v>0</v>
      </c>
      <c r="H111" s="19">
        <f t="shared" si="8"/>
        <v>40.43606578443665</v>
      </c>
      <c r="I111" s="26">
        <f t="shared" si="9"/>
        <v>40.267216548433936</v>
      </c>
      <c r="J111" s="27" t="e">
        <f t="shared" si="4"/>
        <v>#DIV/0!</v>
      </c>
      <c r="K111" s="27" t="e">
        <f t="shared" si="11"/>
        <v>#DIV/0!</v>
      </c>
      <c r="L111" s="27" t="e">
        <f t="shared" si="10"/>
        <v>#DIV/0!</v>
      </c>
      <c r="M111" s="27" t="e">
        <f t="shared" ca="1" si="12"/>
        <v>#DIV/0!</v>
      </c>
      <c r="N111" s="27" t="e">
        <f t="shared" ca="1" si="13"/>
        <v>#DIV/0!</v>
      </c>
    </row>
    <row r="112" spans="1:14" x14ac:dyDescent="0.15">
      <c r="A112" s="3">
        <v>111</v>
      </c>
      <c r="B112" s="28">
        <f>原始价格!B112</f>
        <v>43592.451388888891</v>
      </c>
      <c r="C112" s="1">
        <f>原始价格!D112</f>
        <v>40.479999999999997</v>
      </c>
      <c r="D112" s="1">
        <f>原始价格!E112</f>
        <v>0</v>
      </c>
      <c r="E112" s="1">
        <f>原始价格!F112</f>
        <v>0</v>
      </c>
      <c r="F112" s="1">
        <f t="shared" si="7"/>
        <v>0</v>
      </c>
      <c r="G112" s="1">
        <f t="shared" si="3"/>
        <v>0</v>
      </c>
      <c r="H112" s="19">
        <f t="shared" si="8"/>
        <v>40.442824894523319</v>
      </c>
      <c r="I112" s="26">
        <f t="shared" si="9"/>
        <v>40.282978285586971</v>
      </c>
      <c r="J112" s="27" t="e">
        <f t="shared" si="4"/>
        <v>#DIV/0!</v>
      </c>
      <c r="K112" s="27" t="e">
        <f t="shared" si="11"/>
        <v>#DIV/0!</v>
      </c>
      <c r="L112" s="27" t="e">
        <f t="shared" si="10"/>
        <v>#DIV/0!</v>
      </c>
      <c r="M112" s="27" t="e">
        <f t="shared" ca="1" si="12"/>
        <v>#DIV/0!</v>
      </c>
      <c r="N112" s="27" t="e">
        <f t="shared" ca="1" si="13"/>
        <v>#DIV/0!</v>
      </c>
    </row>
    <row r="113" spans="1:14" x14ac:dyDescent="0.15">
      <c r="A113" s="3">
        <v>112</v>
      </c>
      <c r="B113" s="28">
        <f>原始价格!B113</f>
        <v>43592.454861111109</v>
      </c>
      <c r="C113" s="1">
        <f>原始价格!D113</f>
        <v>40.380000000000003</v>
      </c>
      <c r="D113" s="1">
        <f>原始价格!E113</f>
        <v>0</v>
      </c>
      <c r="E113" s="1">
        <f>原始价格!F113</f>
        <v>0</v>
      </c>
      <c r="F113" s="1">
        <f t="shared" si="7"/>
        <v>0</v>
      </c>
      <c r="G113" s="1">
        <f t="shared" si="3"/>
        <v>0</v>
      </c>
      <c r="H113" s="19">
        <f t="shared" si="8"/>
        <v>40.433159526135114</v>
      </c>
      <c r="I113" s="26">
        <f t="shared" si="9"/>
        <v>40.290165079247195</v>
      </c>
      <c r="J113" s="27" t="e">
        <f t="shared" si="4"/>
        <v>#DIV/0!</v>
      </c>
      <c r="K113" s="27" t="e">
        <f t="shared" si="11"/>
        <v>#DIV/0!</v>
      </c>
      <c r="L113" s="27" t="e">
        <f t="shared" si="10"/>
        <v>#DIV/0!</v>
      </c>
      <c r="M113" s="27" t="e">
        <f t="shared" ca="1" si="12"/>
        <v>#DIV/0!</v>
      </c>
      <c r="N113" s="27" t="e">
        <f t="shared" ca="1" si="13"/>
        <v>#DIV/0!</v>
      </c>
    </row>
    <row r="114" spans="1:14" x14ac:dyDescent="0.15">
      <c r="A114" s="3">
        <v>113</v>
      </c>
      <c r="B114" s="28">
        <f>原始价格!B114</f>
        <v>43592.458333333336</v>
      </c>
      <c r="C114" s="1">
        <f>原始价格!D114</f>
        <v>40.49</v>
      </c>
      <c r="D114" s="1">
        <f>原始价格!E114</f>
        <v>0</v>
      </c>
      <c r="E114" s="1">
        <f>原始价格!F114</f>
        <v>0</v>
      </c>
      <c r="F114" s="1">
        <f t="shared" si="7"/>
        <v>0</v>
      </c>
      <c r="G114" s="1">
        <f t="shared" ref="G114:G177" si="14">AVERAGE(F65:F114)</f>
        <v>0</v>
      </c>
      <c r="H114" s="19">
        <f t="shared" si="8"/>
        <v>40.441904214422017</v>
      </c>
      <c r="I114" s="26">
        <f t="shared" si="9"/>
        <v>40.304967665969627</v>
      </c>
      <c r="J114" s="27" t="e">
        <f t="shared" si="4"/>
        <v>#DIV/0!</v>
      </c>
      <c r="K114" s="27" t="e">
        <f t="shared" si="11"/>
        <v>#DIV/0!</v>
      </c>
      <c r="L114" s="27" t="e">
        <f t="shared" si="10"/>
        <v>#DIV/0!</v>
      </c>
      <c r="M114" s="27" t="e">
        <f t="shared" ca="1" si="12"/>
        <v>#DIV/0!</v>
      </c>
      <c r="N114" s="27" t="e">
        <f t="shared" ca="1" si="13"/>
        <v>#DIV/0!</v>
      </c>
    </row>
    <row r="115" spans="1:14" x14ac:dyDescent="0.15">
      <c r="A115" s="3">
        <v>114</v>
      </c>
      <c r="B115" s="28">
        <f>原始价格!B115</f>
        <v>43592.461805555555</v>
      </c>
      <c r="C115" s="1">
        <f>原始价格!D115</f>
        <v>40.26</v>
      </c>
      <c r="D115" s="1">
        <f>原始价格!E115</f>
        <v>0</v>
      </c>
      <c r="E115" s="1">
        <f>原始价格!F115</f>
        <v>0</v>
      </c>
      <c r="F115" s="1">
        <f t="shared" si="7"/>
        <v>0</v>
      </c>
      <c r="G115" s="1">
        <f t="shared" si="14"/>
        <v>0</v>
      </c>
      <c r="H115" s="19">
        <f t="shared" si="8"/>
        <v>40.41391895066478</v>
      </c>
      <c r="I115" s="26">
        <f t="shared" si="9"/>
        <v>40.301636727749653</v>
      </c>
      <c r="J115" s="27" t="e">
        <f t="shared" si="4"/>
        <v>#DIV/0!</v>
      </c>
      <c r="K115" s="27" t="e">
        <f t="shared" si="11"/>
        <v>#DIV/0!</v>
      </c>
      <c r="L115" s="27" t="e">
        <f t="shared" si="10"/>
        <v>#DIV/0!</v>
      </c>
      <c r="M115" s="27" t="e">
        <f t="shared" ref="M115:M178" ca="1" si="15">MAX(OFFSET(J115,0,0,-$Q$2))</f>
        <v>#DIV/0!</v>
      </c>
      <c r="N115" s="27" t="e">
        <f t="shared" ca="1" si="13"/>
        <v>#DIV/0!</v>
      </c>
    </row>
    <row r="116" spans="1:14" x14ac:dyDescent="0.15">
      <c r="A116" s="3">
        <v>115</v>
      </c>
      <c r="B116" s="28">
        <f>原始价格!B116</f>
        <v>43592.465277777781</v>
      </c>
      <c r="C116" s="1">
        <f>原始价格!D116</f>
        <v>40.340000000000003</v>
      </c>
      <c r="D116" s="1">
        <f>原始价格!E116</f>
        <v>0</v>
      </c>
      <c r="E116" s="1">
        <f>原始价格!F116</f>
        <v>0</v>
      </c>
      <c r="F116" s="1">
        <f t="shared" si="7"/>
        <v>0</v>
      </c>
      <c r="G116" s="1">
        <f t="shared" si="14"/>
        <v>0</v>
      </c>
      <c r="H116" s="19">
        <f t="shared" si="8"/>
        <v>40.402546804408658</v>
      </c>
      <c r="I116" s="26">
        <f t="shared" si="9"/>
        <v>40.304478451620049</v>
      </c>
      <c r="J116" s="27" t="e">
        <f t="shared" ref="J116:J179" si="16">(H116-I116)/G116</f>
        <v>#DIV/0!</v>
      </c>
      <c r="K116" s="27" t="e">
        <f t="shared" si="11"/>
        <v>#DIV/0!</v>
      </c>
      <c r="L116" s="27" t="e">
        <f t="shared" si="10"/>
        <v>#DIV/0!</v>
      </c>
      <c r="M116" s="27" t="e">
        <f t="shared" ca="1" si="15"/>
        <v>#DIV/0!</v>
      </c>
      <c r="N116" s="27" t="e">
        <f t="shared" ref="N116:N179" ca="1" si="17">IF(J116=M116,1,N115+1)</f>
        <v>#DIV/0!</v>
      </c>
    </row>
    <row r="117" spans="1:14" x14ac:dyDescent="0.15">
      <c r="A117" s="3">
        <v>116</v>
      </c>
      <c r="B117" s="28">
        <f>原始价格!B117</f>
        <v>43592.46875</v>
      </c>
      <c r="C117" s="1">
        <f>原始价格!D117</f>
        <v>40.380000000000003</v>
      </c>
      <c r="D117" s="1">
        <f>原始价格!E117</f>
        <v>0</v>
      </c>
      <c r="E117" s="1">
        <f>原始价格!F117</f>
        <v>0</v>
      </c>
      <c r="F117" s="1">
        <f t="shared" si="7"/>
        <v>0</v>
      </c>
      <c r="G117" s="1">
        <f t="shared" si="14"/>
        <v>0</v>
      </c>
      <c r="H117" s="19">
        <f t="shared" si="8"/>
        <v>40.399078065268867</v>
      </c>
      <c r="I117" s="26">
        <f t="shared" si="9"/>
        <v>40.310072640388931</v>
      </c>
      <c r="J117" s="27" t="e">
        <f t="shared" si="16"/>
        <v>#DIV/0!</v>
      </c>
      <c r="K117" s="27" t="e">
        <f t="shared" si="11"/>
        <v>#DIV/0!</v>
      </c>
      <c r="L117" s="27" t="e">
        <f t="shared" si="10"/>
        <v>#DIV/0!</v>
      </c>
      <c r="M117" s="27" t="e">
        <f t="shared" ca="1" si="15"/>
        <v>#DIV/0!</v>
      </c>
      <c r="N117" s="27" t="e">
        <f t="shared" ca="1" si="17"/>
        <v>#DIV/0!</v>
      </c>
    </row>
    <row r="118" spans="1:14" x14ac:dyDescent="0.15">
      <c r="A118" s="3">
        <v>117</v>
      </c>
      <c r="B118" s="28">
        <f>原始价格!B118</f>
        <v>43592.472222222219</v>
      </c>
      <c r="C118" s="1">
        <f>原始价格!D118</f>
        <v>40.33</v>
      </c>
      <c r="D118" s="1">
        <f>原始价格!E118</f>
        <v>0</v>
      </c>
      <c r="E118" s="1">
        <f>原始价格!F118</f>
        <v>0</v>
      </c>
      <c r="F118" s="1">
        <f t="shared" si="7"/>
        <v>0</v>
      </c>
      <c r="G118" s="1">
        <f t="shared" si="14"/>
        <v>0</v>
      </c>
      <c r="H118" s="19">
        <f t="shared" si="8"/>
        <v>40.388450670612116</v>
      </c>
      <c r="I118" s="26">
        <f t="shared" si="9"/>
        <v>40.311548741100864</v>
      </c>
      <c r="J118" s="27" t="e">
        <f t="shared" si="16"/>
        <v>#DIV/0!</v>
      </c>
      <c r="K118" s="27" t="e">
        <f t="shared" si="11"/>
        <v>#DIV/0!</v>
      </c>
      <c r="L118" s="27" t="e">
        <f t="shared" si="10"/>
        <v>#DIV/0!</v>
      </c>
      <c r="M118" s="27" t="e">
        <f t="shared" ca="1" si="15"/>
        <v>#DIV/0!</v>
      </c>
      <c r="N118" s="27" t="e">
        <f t="shared" ca="1" si="17"/>
        <v>#DIV/0!</v>
      </c>
    </row>
    <row r="119" spans="1:14" x14ac:dyDescent="0.15">
      <c r="A119" s="3">
        <v>118</v>
      </c>
      <c r="B119" s="28">
        <f>原始价格!B119</f>
        <v>43592.475694444445</v>
      </c>
      <c r="C119" s="1">
        <f>原始价格!D119</f>
        <v>40.29</v>
      </c>
      <c r="D119" s="1">
        <f>原始价格!E119</f>
        <v>0</v>
      </c>
      <c r="E119" s="1">
        <f>原始价格!F119</f>
        <v>0</v>
      </c>
      <c r="F119" s="1">
        <f t="shared" si="7"/>
        <v>0</v>
      </c>
      <c r="G119" s="1">
        <f t="shared" si="14"/>
        <v>0</v>
      </c>
      <c r="H119" s="19">
        <f t="shared" si="8"/>
        <v>40.373304413594866</v>
      </c>
      <c r="I119" s="26">
        <f t="shared" si="9"/>
        <v>40.309952538056351</v>
      </c>
      <c r="J119" s="27" t="e">
        <f t="shared" si="16"/>
        <v>#DIV/0!</v>
      </c>
      <c r="K119" s="27" t="e">
        <f t="shared" si="11"/>
        <v>#DIV/0!</v>
      </c>
      <c r="L119" s="27" t="e">
        <f t="shared" si="10"/>
        <v>#DIV/0!</v>
      </c>
      <c r="M119" s="27" t="e">
        <f t="shared" ca="1" si="15"/>
        <v>#DIV/0!</v>
      </c>
      <c r="N119" s="27" t="e">
        <f t="shared" ca="1" si="17"/>
        <v>#DIV/0!</v>
      </c>
    </row>
    <row r="120" spans="1:14" x14ac:dyDescent="0.15">
      <c r="A120" s="3">
        <v>119</v>
      </c>
      <c r="B120" s="28">
        <f>原始价格!B120</f>
        <v>43592.479166666664</v>
      </c>
      <c r="C120" s="1">
        <f>原始价格!D120</f>
        <v>40.32</v>
      </c>
      <c r="D120" s="1">
        <f>原始价格!E120</f>
        <v>0</v>
      </c>
      <c r="E120" s="1">
        <f>原始价格!F120</f>
        <v>0</v>
      </c>
      <c r="F120" s="1">
        <f t="shared" si="7"/>
        <v>0</v>
      </c>
      <c r="G120" s="1">
        <f t="shared" si="14"/>
        <v>0</v>
      </c>
      <c r="H120" s="19">
        <f t="shared" si="8"/>
        <v>40.365103734580273</v>
      </c>
      <c r="I120" s="26">
        <f t="shared" si="9"/>
        <v>40.310696794496621</v>
      </c>
      <c r="J120" s="27" t="e">
        <f t="shared" si="16"/>
        <v>#DIV/0!</v>
      </c>
      <c r="K120" s="27" t="e">
        <f t="shared" si="11"/>
        <v>#DIV/0!</v>
      </c>
      <c r="L120" s="27" t="e">
        <f t="shared" si="10"/>
        <v>#DIV/0!</v>
      </c>
      <c r="M120" s="27" t="e">
        <f t="shared" ca="1" si="15"/>
        <v>#DIV/0!</v>
      </c>
      <c r="N120" s="27" t="e">
        <f t="shared" ca="1" si="17"/>
        <v>#DIV/0!</v>
      </c>
    </row>
    <row r="121" spans="1:14" x14ac:dyDescent="0.15">
      <c r="A121" s="3">
        <v>120</v>
      </c>
      <c r="B121" s="28">
        <f>原始价格!B121</f>
        <v>43592.545138888891</v>
      </c>
      <c r="C121" s="1">
        <f>原始价格!D121</f>
        <v>40.43</v>
      </c>
      <c r="D121" s="1">
        <f>原始价格!E121</f>
        <v>0</v>
      </c>
      <c r="E121" s="1">
        <f>原始价格!F121</f>
        <v>0</v>
      </c>
      <c r="F121" s="1">
        <f t="shared" si="7"/>
        <v>0</v>
      </c>
      <c r="G121" s="1">
        <f t="shared" si="14"/>
        <v>0</v>
      </c>
      <c r="H121" s="19">
        <f t="shared" si="8"/>
        <v>40.37508777541408</v>
      </c>
      <c r="I121" s="26">
        <f t="shared" si="9"/>
        <v>40.319534068978356</v>
      </c>
      <c r="J121" s="27" t="e">
        <f t="shared" si="16"/>
        <v>#DIV/0!</v>
      </c>
      <c r="K121" s="27" t="e">
        <f t="shared" si="11"/>
        <v>#DIV/0!</v>
      </c>
      <c r="L121" s="27" t="e">
        <f t="shared" si="10"/>
        <v>#DIV/0!</v>
      </c>
      <c r="M121" s="27" t="e">
        <f t="shared" ca="1" si="15"/>
        <v>#DIV/0!</v>
      </c>
      <c r="N121" s="27" t="e">
        <f t="shared" ca="1" si="17"/>
        <v>#DIV/0!</v>
      </c>
    </row>
    <row r="122" spans="1:14" x14ac:dyDescent="0.15">
      <c r="A122" s="3">
        <v>121</v>
      </c>
      <c r="B122" s="28">
        <f>原始价格!B122</f>
        <v>43592.548611111109</v>
      </c>
      <c r="C122" s="1">
        <f>原始价格!D122</f>
        <v>40.380000000000003</v>
      </c>
      <c r="D122" s="1">
        <f>原始价格!E122</f>
        <v>0</v>
      </c>
      <c r="E122" s="1">
        <f>原始价格!F122</f>
        <v>0</v>
      </c>
      <c r="F122" s="1">
        <f t="shared" si="7"/>
        <v>0</v>
      </c>
      <c r="G122" s="1">
        <f t="shared" si="14"/>
        <v>0</v>
      </c>
      <c r="H122" s="19">
        <f t="shared" si="8"/>
        <v>40.375843502273455</v>
      </c>
      <c r="I122" s="26">
        <f t="shared" si="9"/>
        <v>40.324013026831807</v>
      </c>
      <c r="J122" s="27" t="e">
        <f t="shared" si="16"/>
        <v>#DIV/0!</v>
      </c>
      <c r="K122" s="27" t="e">
        <f t="shared" si="11"/>
        <v>#DIV/0!</v>
      </c>
      <c r="L122" s="27" t="e">
        <f t="shared" si="10"/>
        <v>#DIV/0!</v>
      </c>
      <c r="M122" s="27" t="e">
        <f t="shared" ca="1" si="15"/>
        <v>#DIV/0!</v>
      </c>
      <c r="N122" s="27" t="e">
        <f t="shared" ca="1" si="17"/>
        <v>#DIV/0!</v>
      </c>
    </row>
    <row r="123" spans="1:14" x14ac:dyDescent="0.15">
      <c r="A123" s="3">
        <v>122</v>
      </c>
      <c r="B123" s="28">
        <f>原始价格!B123</f>
        <v>43592.552083333336</v>
      </c>
      <c r="C123" s="1">
        <f>原始价格!D123</f>
        <v>40.299999999999997</v>
      </c>
      <c r="D123" s="1">
        <f>原始价格!E123</f>
        <v>0</v>
      </c>
      <c r="E123" s="1">
        <f>原始价格!F123</f>
        <v>0</v>
      </c>
      <c r="F123" s="1">
        <f t="shared" si="7"/>
        <v>0</v>
      </c>
      <c r="G123" s="1">
        <f t="shared" si="14"/>
        <v>0</v>
      </c>
      <c r="H123" s="19">
        <f t="shared" si="8"/>
        <v>40.364175271154465</v>
      </c>
      <c r="I123" s="26">
        <f t="shared" si="9"/>
        <v>40.32223428410353</v>
      </c>
      <c r="J123" s="27" t="e">
        <f t="shared" si="16"/>
        <v>#DIV/0!</v>
      </c>
      <c r="K123" s="27" t="e">
        <f t="shared" si="11"/>
        <v>#DIV/0!</v>
      </c>
      <c r="L123" s="27" t="e">
        <f t="shared" si="10"/>
        <v>#DIV/0!</v>
      </c>
      <c r="M123" s="27" t="e">
        <f t="shared" ca="1" si="15"/>
        <v>#DIV/0!</v>
      </c>
      <c r="N123" s="27" t="e">
        <f t="shared" ca="1" si="17"/>
        <v>#DIV/0!</v>
      </c>
    </row>
    <row r="124" spans="1:14" x14ac:dyDescent="0.15">
      <c r="A124" s="3">
        <v>123</v>
      </c>
      <c r="B124" s="28">
        <f>原始价格!B124</f>
        <v>43592.555555555555</v>
      </c>
      <c r="C124" s="1">
        <f>原始价格!D124</f>
        <v>40.299999999999997</v>
      </c>
      <c r="D124" s="1">
        <f>原始价格!E124</f>
        <v>0</v>
      </c>
      <c r="E124" s="1">
        <f>原始价格!F124</f>
        <v>0</v>
      </c>
      <c r="F124" s="1">
        <f t="shared" si="7"/>
        <v>0</v>
      </c>
      <c r="G124" s="1">
        <f t="shared" si="14"/>
        <v>0</v>
      </c>
      <c r="H124" s="19">
        <f t="shared" si="8"/>
        <v>40.354302152515316</v>
      </c>
      <c r="I124" s="26">
        <f t="shared" si="9"/>
        <v>40.320587300095859</v>
      </c>
      <c r="J124" s="27" t="e">
        <f t="shared" si="16"/>
        <v>#DIV/0!</v>
      </c>
      <c r="K124" s="27" t="e">
        <f t="shared" si="11"/>
        <v>#DIV/0!</v>
      </c>
      <c r="L124" s="27" t="e">
        <f t="shared" si="10"/>
        <v>#DIV/0!</v>
      </c>
      <c r="M124" s="27" t="e">
        <f t="shared" ca="1" si="15"/>
        <v>#DIV/0!</v>
      </c>
      <c r="N124" s="27" t="e">
        <f t="shared" ca="1" si="17"/>
        <v>#DIV/0!</v>
      </c>
    </row>
    <row r="125" spans="1:14" x14ac:dyDescent="0.15">
      <c r="A125" s="3">
        <v>124</v>
      </c>
      <c r="B125" s="28">
        <f>原始价格!B125</f>
        <v>43592.559027777781</v>
      </c>
      <c r="C125" s="1">
        <f>原始价格!D125</f>
        <v>40.28</v>
      </c>
      <c r="D125" s="1">
        <f>原始价格!E125</f>
        <v>0</v>
      </c>
      <c r="E125" s="1">
        <f>原始价格!F125</f>
        <v>0</v>
      </c>
      <c r="F125" s="1">
        <f t="shared" si="7"/>
        <v>0</v>
      </c>
      <c r="G125" s="1">
        <f t="shared" si="14"/>
        <v>0</v>
      </c>
      <c r="H125" s="19">
        <f t="shared" si="8"/>
        <v>40.342871052128345</v>
      </c>
      <c r="I125" s="26">
        <f t="shared" si="9"/>
        <v>40.317580833422092</v>
      </c>
      <c r="J125" s="27" t="e">
        <f t="shared" si="16"/>
        <v>#DIV/0!</v>
      </c>
      <c r="K125" s="27" t="e">
        <f t="shared" si="11"/>
        <v>#DIV/0!</v>
      </c>
      <c r="L125" s="27" t="e">
        <f t="shared" si="10"/>
        <v>#DIV/0!</v>
      </c>
      <c r="M125" s="27" t="e">
        <f t="shared" ca="1" si="15"/>
        <v>#DIV/0!</v>
      </c>
      <c r="N125" s="27" t="e">
        <f t="shared" ca="1" si="17"/>
        <v>#DIV/0!</v>
      </c>
    </row>
    <row r="126" spans="1:14" x14ac:dyDescent="0.15">
      <c r="A126" s="3">
        <v>125</v>
      </c>
      <c r="B126" s="28">
        <f>原始价格!B126</f>
        <v>43592.5625</v>
      </c>
      <c r="C126" s="1">
        <f>原始价格!D126</f>
        <v>40.270000000000003</v>
      </c>
      <c r="D126" s="1">
        <f>原始价格!E126</f>
        <v>0</v>
      </c>
      <c r="E126" s="1">
        <f>原始价格!F126</f>
        <v>0</v>
      </c>
      <c r="F126" s="1">
        <f t="shared" si="7"/>
        <v>0</v>
      </c>
      <c r="G126" s="1">
        <f t="shared" si="14"/>
        <v>0</v>
      </c>
      <c r="H126" s="19">
        <f t="shared" si="8"/>
        <v>40.331660121031682</v>
      </c>
      <c r="I126" s="26">
        <f t="shared" si="9"/>
        <v>40.314056327242682</v>
      </c>
      <c r="J126" s="27" t="e">
        <f t="shared" si="16"/>
        <v>#DIV/0!</v>
      </c>
      <c r="K126" s="27" t="e">
        <f t="shared" si="11"/>
        <v>#DIV/0!</v>
      </c>
      <c r="L126" s="27" t="e">
        <f t="shared" si="10"/>
        <v>#DIV/0!</v>
      </c>
      <c r="M126" s="27" t="e">
        <f t="shared" ca="1" si="15"/>
        <v>#DIV/0!</v>
      </c>
      <c r="N126" s="27" t="e">
        <f t="shared" ca="1" si="17"/>
        <v>#DIV/0!</v>
      </c>
    </row>
    <row r="127" spans="1:14" x14ac:dyDescent="0.15">
      <c r="A127" s="3">
        <v>126</v>
      </c>
      <c r="B127" s="28">
        <f>原始价格!B127</f>
        <v>43592.565972222219</v>
      </c>
      <c r="C127" s="1">
        <f>原始价格!D127</f>
        <v>40.229999999999997</v>
      </c>
      <c r="D127" s="1">
        <f>原始价格!E127</f>
        <v>0</v>
      </c>
      <c r="E127" s="1">
        <f>原始价格!F127</f>
        <v>0</v>
      </c>
      <c r="F127" s="1">
        <f t="shared" si="7"/>
        <v>0</v>
      </c>
      <c r="G127" s="1">
        <f t="shared" si="14"/>
        <v>0</v>
      </c>
      <c r="H127" s="19">
        <f t="shared" si="8"/>
        <v>40.316020102411422</v>
      </c>
      <c r="I127" s="26">
        <f t="shared" si="9"/>
        <v>40.30782993263211</v>
      </c>
      <c r="J127" s="27" t="e">
        <f t="shared" si="16"/>
        <v>#DIV/0!</v>
      </c>
      <c r="K127" s="27" t="e">
        <f t="shared" si="11"/>
        <v>#DIV/0!</v>
      </c>
      <c r="L127" s="27" t="e">
        <f t="shared" si="10"/>
        <v>#DIV/0!</v>
      </c>
      <c r="M127" s="27" t="e">
        <f t="shared" ca="1" si="15"/>
        <v>#DIV/0!</v>
      </c>
      <c r="N127" s="27" t="e">
        <f t="shared" ca="1" si="17"/>
        <v>#DIV/0!</v>
      </c>
    </row>
    <row r="128" spans="1:14" x14ac:dyDescent="0.15">
      <c r="A128" s="3">
        <v>127</v>
      </c>
      <c r="B128" s="28">
        <f>原始价格!B128</f>
        <v>43592.569444444445</v>
      </c>
      <c r="C128" s="1">
        <f>原始价格!D128</f>
        <v>40.229999999999997</v>
      </c>
      <c r="D128" s="1">
        <f>原始价格!E128</f>
        <v>0</v>
      </c>
      <c r="E128" s="1">
        <f>原始价格!F128</f>
        <v>0</v>
      </c>
      <c r="F128" s="1">
        <f t="shared" si="7"/>
        <v>0</v>
      </c>
      <c r="G128" s="1">
        <f t="shared" si="14"/>
        <v>0</v>
      </c>
      <c r="H128" s="19">
        <f t="shared" si="8"/>
        <v>40.302786240501966</v>
      </c>
      <c r="I128" s="26">
        <f t="shared" si="9"/>
        <v>40.30206475243714</v>
      </c>
      <c r="J128" s="27" t="e">
        <f t="shared" si="16"/>
        <v>#DIV/0!</v>
      </c>
      <c r="K128" s="27" t="e">
        <f t="shared" si="11"/>
        <v>#DIV/0!</v>
      </c>
      <c r="L128" s="27" t="e">
        <f t="shared" si="10"/>
        <v>#DIV/0!</v>
      </c>
      <c r="M128" s="27" t="e">
        <f t="shared" ca="1" si="15"/>
        <v>#DIV/0!</v>
      </c>
      <c r="N128" s="27" t="e">
        <f t="shared" ca="1" si="17"/>
        <v>#DIV/0!</v>
      </c>
    </row>
    <row r="129" spans="1:14" x14ac:dyDescent="0.15">
      <c r="A129" s="3">
        <v>128</v>
      </c>
      <c r="B129" s="28">
        <f>原始价格!B129</f>
        <v>43592.572916666664</v>
      </c>
      <c r="C129" s="1">
        <f>原始价格!D129</f>
        <v>40.229999999999997</v>
      </c>
      <c r="D129" s="1">
        <f>原始价格!E129</f>
        <v>0</v>
      </c>
      <c r="E129" s="1">
        <f>原始价格!F129</f>
        <v>0</v>
      </c>
      <c r="F129" s="1">
        <f t="shared" si="7"/>
        <v>0</v>
      </c>
      <c r="G129" s="1">
        <f t="shared" si="14"/>
        <v>0</v>
      </c>
      <c r="H129" s="19">
        <f t="shared" si="8"/>
        <v>40.29158835734782</v>
      </c>
      <c r="I129" s="26">
        <f t="shared" si="9"/>
        <v>40.296726622626977</v>
      </c>
      <c r="J129" s="27" t="e">
        <f t="shared" si="16"/>
        <v>#DIV/0!</v>
      </c>
      <c r="K129" s="27" t="e">
        <f t="shared" si="11"/>
        <v>#DIV/0!</v>
      </c>
      <c r="L129" s="27" t="e">
        <f t="shared" si="10"/>
        <v>#DIV/0!</v>
      </c>
      <c r="M129" s="27" t="e">
        <f t="shared" ca="1" si="15"/>
        <v>#DIV/0!</v>
      </c>
      <c r="N129" s="27" t="e">
        <f t="shared" ca="1" si="17"/>
        <v>#DIV/0!</v>
      </c>
    </row>
    <row r="130" spans="1:14" x14ac:dyDescent="0.15">
      <c r="A130" s="3">
        <v>129</v>
      </c>
      <c r="B130" s="28">
        <f>原始价格!B130</f>
        <v>43592.576388888891</v>
      </c>
      <c r="C130" s="1">
        <f>原始价格!D130</f>
        <v>40.18</v>
      </c>
      <c r="D130" s="1">
        <f>原始价格!E130</f>
        <v>0</v>
      </c>
      <c r="E130" s="1">
        <f>原始价格!F130</f>
        <v>0</v>
      </c>
      <c r="F130" s="1">
        <f t="shared" si="7"/>
        <v>0</v>
      </c>
      <c r="G130" s="1">
        <f t="shared" si="14"/>
        <v>0</v>
      </c>
      <c r="H130" s="19">
        <f t="shared" si="8"/>
        <v>40.274420917755847</v>
      </c>
      <c r="I130" s="26">
        <f t="shared" si="9"/>
        <v>40.288080206136087</v>
      </c>
      <c r="J130" s="27" t="e">
        <f t="shared" si="16"/>
        <v>#DIV/0!</v>
      </c>
      <c r="K130" s="27" t="e">
        <f t="shared" si="11"/>
        <v>#DIV/0!</v>
      </c>
      <c r="L130" s="27" t="e">
        <f t="shared" si="10"/>
        <v>#DIV/0!</v>
      </c>
      <c r="M130" s="27" t="e">
        <f t="shared" ca="1" si="15"/>
        <v>#DIV/0!</v>
      </c>
      <c r="N130" s="27" t="e">
        <f t="shared" ca="1" si="17"/>
        <v>#DIV/0!</v>
      </c>
    </row>
    <row r="131" spans="1:14" x14ac:dyDescent="0.15">
      <c r="A131" s="3">
        <v>130</v>
      </c>
      <c r="B131" s="28">
        <f>原始价格!B131</f>
        <v>43592.579861111109</v>
      </c>
      <c r="C131" s="1">
        <f>原始价格!D131</f>
        <v>40.04</v>
      </c>
      <c r="D131" s="1">
        <f>原始价格!E131</f>
        <v>0</v>
      </c>
      <c r="E131" s="1">
        <f>原始价格!F131</f>
        <v>0</v>
      </c>
      <c r="F131" s="1">
        <f t="shared" ref="F131:F194" si="18">D131-E131</f>
        <v>0</v>
      </c>
      <c r="G131" s="1">
        <f t="shared" si="14"/>
        <v>0</v>
      </c>
      <c r="H131" s="19">
        <f t="shared" si="8"/>
        <v>40.238356161178032</v>
      </c>
      <c r="I131" s="26">
        <f t="shared" si="9"/>
        <v>40.269703894570448</v>
      </c>
      <c r="J131" s="27" t="e">
        <f t="shared" si="16"/>
        <v>#DIV/0!</v>
      </c>
      <c r="K131" s="27" t="e">
        <f t="shared" si="11"/>
        <v>#DIV/0!</v>
      </c>
      <c r="L131" s="27" t="e">
        <f t="shared" si="10"/>
        <v>#DIV/0!</v>
      </c>
      <c r="M131" s="27" t="e">
        <f t="shared" ca="1" si="15"/>
        <v>#DIV/0!</v>
      </c>
      <c r="N131" s="27" t="e">
        <f t="shared" ca="1" si="17"/>
        <v>#DIV/0!</v>
      </c>
    </row>
    <row r="132" spans="1:14" x14ac:dyDescent="0.15">
      <c r="A132" s="3">
        <v>131</v>
      </c>
      <c r="B132" s="28">
        <f>原始价格!B132</f>
        <v>43592.583333333336</v>
      </c>
      <c r="C132" s="1">
        <f>原始价格!D132</f>
        <v>40.1</v>
      </c>
      <c r="D132" s="1">
        <f>原始价格!E132</f>
        <v>0</v>
      </c>
      <c r="E132" s="1">
        <f>原始价格!F132</f>
        <v>0</v>
      </c>
      <c r="F132" s="1">
        <f t="shared" si="18"/>
        <v>0</v>
      </c>
      <c r="G132" s="1">
        <f t="shared" si="14"/>
        <v>0</v>
      </c>
      <c r="H132" s="19">
        <f t="shared" ref="H132:H195" si="19">H131*11/13+C132*2/13</f>
        <v>40.217070597919879</v>
      </c>
      <c r="I132" s="26">
        <f t="shared" ref="I132:I195" si="20">I131*25/27+C132*2/27</f>
        <v>40.257133235713376</v>
      </c>
      <c r="J132" s="27" t="e">
        <f t="shared" si="16"/>
        <v>#DIV/0!</v>
      </c>
      <c r="K132" s="27" t="e">
        <f t="shared" si="11"/>
        <v>#DIV/0!</v>
      </c>
      <c r="L132" s="27" t="e">
        <f t="shared" si="10"/>
        <v>#DIV/0!</v>
      </c>
      <c r="M132" s="27" t="e">
        <f t="shared" ca="1" si="15"/>
        <v>#DIV/0!</v>
      </c>
      <c r="N132" s="27" t="e">
        <f t="shared" ca="1" si="17"/>
        <v>#DIV/0!</v>
      </c>
    </row>
    <row r="133" spans="1:14" x14ac:dyDescent="0.15">
      <c r="A133" s="3">
        <v>132</v>
      </c>
      <c r="B133" s="28">
        <f>原始价格!B133</f>
        <v>43592.586805555555</v>
      </c>
      <c r="C133" s="1">
        <f>原始价格!D133</f>
        <v>39.979999999999997</v>
      </c>
      <c r="D133" s="1">
        <f>原始价格!E133</f>
        <v>0</v>
      </c>
      <c r="E133" s="1">
        <f>原始价格!F133</f>
        <v>0</v>
      </c>
      <c r="F133" s="1">
        <f t="shared" si="18"/>
        <v>0</v>
      </c>
      <c r="G133" s="1">
        <f t="shared" si="14"/>
        <v>0</v>
      </c>
      <c r="H133" s="19">
        <f t="shared" si="19"/>
        <v>40.180598198239892</v>
      </c>
      <c r="I133" s="26">
        <f t="shared" si="20"/>
        <v>40.236604847882759</v>
      </c>
      <c r="J133" s="27" t="e">
        <f t="shared" si="16"/>
        <v>#DIV/0!</v>
      </c>
      <c r="K133" s="27" t="e">
        <f t="shared" si="11"/>
        <v>#DIV/0!</v>
      </c>
      <c r="L133" s="27" t="e">
        <f t="shared" si="10"/>
        <v>#DIV/0!</v>
      </c>
      <c r="M133" s="27" t="e">
        <f t="shared" ca="1" si="15"/>
        <v>#DIV/0!</v>
      </c>
      <c r="N133" s="27" t="e">
        <f t="shared" ca="1" si="17"/>
        <v>#DIV/0!</v>
      </c>
    </row>
    <row r="134" spans="1:14" x14ac:dyDescent="0.15">
      <c r="A134" s="3">
        <v>133</v>
      </c>
      <c r="B134" s="28">
        <f>原始价格!B134</f>
        <v>43592.590277777781</v>
      </c>
      <c r="C134" s="1">
        <f>原始价格!D134</f>
        <v>39.659999999999997</v>
      </c>
      <c r="D134" s="1">
        <f>原始价格!E134</f>
        <v>0</v>
      </c>
      <c r="E134" s="1">
        <f>原始价格!F134</f>
        <v>0</v>
      </c>
      <c r="F134" s="1">
        <f t="shared" si="18"/>
        <v>0</v>
      </c>
      <c r="G134" s="1">
        <f t="shared" si="14"/>
        <v>0</v>
      </c>
      <c r="H134" s="19">
        <f t="shared" si="19"/>
        <v>40.10050616774145</v>
      </c>
      <c r="I134" s="26">
        <f t="shared" si="20"/>
        <v>40.19389337766922</v>
      </c>
      <c r="J134" s="27" t="e">
        <f t="shared" si="16"/>
        <v>#DIV/0!</v>
      </c>
      <c r="K134" s="27" t="e">
        <f t="shared" si="11"/>
        <v>#DIV/0!</v>
      </c>
      <c r="L134" s="27" t="e">
        <f t="shared" ref="L134:L197" si="21">J134-K134</f>
        <v>#DIV/0!</v>
      </c>
      <c r="M134" s="27" t="e">
        <f t="shared" ca="1" si="15"/>
        <v>#DIV/0!</v>
      </c>
      <c r="N134" s="27" t="e">
        <f t="shared" ca="1" si="17"/>
        <v>#DIV/0!</v>
      </c>
    </row>
    <row r="135" spans="1:14" x14ac:dyDescent="0.15">
      <c r="A135" s="3">
        <v>134</v>
      </c>
      <c r="B135" s="28">
        <f>原始价格!B135</f>
        <v>43592.59375</v>
      </c>
      <c r="C135" s="1">
        <f>原始价格!D135</f>
        <v>39.729999999999997</v>
      </c>
      <c r="D135" s="1">
        <f>原始价格!E135</f>
        <v>0</v>
      </c>
      <c r="E135" s="1">
        <f>原始价格!F135</f>
        <v>0</v>
      </c>
      <c r="F135" s="1">
        <f t="shared" si="18"/>
        <v>0</v>
      </c>
      <c r="G135" s="1">
        <f t="shared" si="14"/>
        <v>0</v>
      </c>
      <c r="H135" s="19">
        <f t="shared" si="19"/>
        <v>40.043505218858158</v>
      </c>
      <c r="I135" s="26">
        <f t="shared" si="20"/>
        <v>40.159530905249277</v>
      </c>
      <c r="J135" s="27" t="e">
        <f t="shared" si="16"/>
        <v>#DIV/0!</v>
      </c>
      <c r="K135" s="27" t="e">
        <f t="shared" si="11"/>
        <v>#DIV/0!</v>
      </c>
      <c r="L135" s="27" t="e">
        <f t="shared" si="21"/>
        <v>#DIV/0!</v>
      </c>
      <c r="M135" s="27" t="e">
        <f t="shared" ca="1" si="15"/>
        <v>#DIV/0!</v>
      </c>
      <c r="N135" s="27" t="e">
        <f t="shared" ca="1" si="17"/>
        <v>#DIV/0!</v>
      </c>
    </row>
    <row r="136" spans="1:14" x14ac:dyDescent="0.15">
      <c r="A136" s="3">
        <v>135</v>
      </c>
      <c r="B136" s="28">
        <f>原始价格!B136</f>
        <v>43592.597222222219</v>
      </c>
      <c r="C136" s="1">
        <f>原始价格!D136</f>
        <v>39.700000000000003</v>
      </c>
      <c r="D136" s="1">
        <f>原始价格!E136</f>
        <v>0</v>
      </c>
      <c r="E136" s="1">
        <f>原始价格!F136</f>
        <v>0</v>
      </c>
      <c r="F136" s="1">
        <f t="shared" si="18"/>
        <v>0</v>
      </c>
      <c r="G136" s="1">
        <f t="shared" si="14"/>
        <v>0</v>
      </c>
      <c r="H136" s="19">
        <f t="shared" si="19"/>
        <v>39.990658262110749</v>
      </c>
      <c r="I136" s="26">
        <f t="shared" si="20"/>
        <v>40.125491578934515</v>
      </c>
      <c r="J136" s="27" t="e">
        <f t="shared" si="16"/>
        <v>#DIV/0!</v>
      </c>
      <c r="K136" s="27" t="e">
        <f t="shared" si="11"/>
        <v>#DIV/0!</v>
      </c>
      <c r="L136" s="27" t="e">
        <f t="shared" si="21"/>
        <v>#DIV/0!</v>
      </c>
      <c r="M136" s="27" t="e">
        <f t="shared" ca="1" si="15"/>
        <v>#DIV/0!</v>
      </c>
      <c r="N136" s="27" t="e">
        <f t="shared" ca="1" si="17"/>
        <v>#DIV/0!</v>
      </c>
    </row>
    <row r="137" spans="1:14" x14ac:dyDescent="0.15">
      <c r="A137" s="3">
        <v>136</v>
      </c>
      <c r="B137" s="28">
        <f>原始价格!B137</f>
        <v>43592.600694444445</v>
      </c>
      <c r="C137" s="1">
        <f>原始价格!D137</f>
        <v>40.06</v>
      </c>
      <c r="D137" s="1">
        <f>原始价格!E137</f>
        <v>0</v>
      </c>
      <c r="E137" s="1">
        <f>原始价格!F137</f>
        <v>0</v>
      </c>
      <c r="F137" s="1">
        <f t="shared" si="18"/>
        <v>0</v>
      </c>
      <c r="G137" s="1">
        <f t="shared" si="14"/>
        <v>0</v>
      </c>
      <c r="H137" s="19">
        <f t="shared" si="19"/>
        <v>40.001326221786016</v>
      </c>
      <c r="I137" s="26">
        <f t="shared" si="20"/>
        <v>40.120640350865294</v>
      </c>
      <c r="J137" s="27" t="e">
        <f t="shared" si="16"/>
        <v>#DIV/0!</v>
      </c>
      <c r="K137" s="27" t="e">
        <f t="shared" si="11"/>
        <v>#DIV/0!</v>
      </c>
      <c r="L137" s="27" t="e">
        <f t="shared" si="21"/>
        <v>#DIV/0!</v>
      </c>
      <c r="M137" s="27" t="e">
        <f t="shared" ca="1" si="15"/>
        <v>#DIV/0!</v>
      </c>
      <c r="N137" s="27" t="e">
        <f t="shared" ca="1" si="17"/>
        <v>#DIV/0!</v>
      </c>
    </row>
    <row r="138" spans="1:14" x14ac:dyDescent="0.15">
      <c r="A138" s="3">
        <v>137</v>
      </c>
      <c r="B138" s="28">
        <f>原始价格!B138</f>
        <v>43592.604166666664</v>
      </c>
      <c r="C138" s="1">
        <f>原始价格!D138</f>
        <v>40.200000000000003</v>
      </c>
      <c r="D138" s="1">
        <f>原始价格!E138</f>
        <v>0</v>
      </c>
      <c r="E138" s="1">
        <f>原始价格!F138</f>
        <v>0</v>
      </c>
      <c r="F138" s="1">
        <f t="shared" si="18"/>
        <v>0</v>
      </c>
      <c r="G138" s="1">
        <f t="shared" si="14"/>
        <v>0</v>
      </c>
      <c r="H138" s="19">
        <f t="shared" si="19"/>
        <v>40.03189141843432</v>
      </c>
      <c r="I138" s="26">
        <f t="shared" si="20"/>
        <v>40.126518843393782</v>
      </c>
      <c r="J138" s="27" t="e">
        <f t="shared" si="16"/>
        <v>#DIV/0!</v>
      </c>
      <c r="K138" s="27" t="e">
        <f t="shared" si="11"/>
        <v>#DIV/0!</v>
      </c>
      <c r="L138" s="27" t="e">
        <f t="shared" si="21"/>
        <v>#DIV/0!</v>
      </c>
      <c r="M138" s="27" t="e">
        <f t="shared" ca="1" si="15"/>
        <v>#DIV/0!</v>
      </c>
      <c r="N138" s="27" t="e">
        <f t="shared" ca="1" si="17"/>
        <v>#DIV/0!</v>
      </c>
    </row>
    <row r="139" spans="1:14" x14ac:dyDescent="0.15">
      <c r="A139" s="3">
        <v>138</v>
      </c>
      <c r="B139" s="28">
        <f>原始价格!B139</f>
        <v>43592.607638888891</v>
      </c>
      <c r="C139" s="1">
        <f>原始价格!D139</f>
        <v>40.299999999999997</v>
      </c>
      <c r="D139" s="1">
        <f>原始价格!E139</f>
        <v>0</v>
      </c>
      <c r="E139" s="1">
        <f>原始价格!F139</f>
        <v>0</v>
      </c>
      <c r="F139" s="1">
        <f t="shared" si="18"/>
        <v>0</v>
      </c>
      <c r="G139" s="1">
        <f t="shared" si="14"/>
        <v>0</v>
      </c>
      <c r="H139" s="19">
        <f t="shared" si="19"/>
        <v>40.073138892521342</v>
      </c>
      <c r="I139" s="26">
        <f t="shared" si="20"/>
        <v>40.139369299438691</v>
      </c>
      <c r="J139" s="27" t="e">
        <f t="shared" si="16"/>
        <v>#DIV/0!</v>
      </c>
      <c r="K139" s="27" t="e">
        <f t="shared" si="11"/>
        <v>#DIV/0!</v>
      </c>
      <c r="L139" s="27" t="e">
        <f t="shared" si="21"/>
        <v>#DIV/0!</v>
      </c>
      <c r="M139" s="27" t="e">
        <f t="shared" ca="1" si="15"/>
        <v>#DIV/0!</v>
      </c>
      <c r="N139" s="27" t="e">
        <f t="shared" ca="1" si="17"/>
        <v>#DIV/0!</v>
      </c>
    </row>
    <row r="140" spans="1:14" x14ac:dyDescent="0.15">
      <c r="A140" s="3">
        <v>139</v>
      </c>
      <c r="B140" s="28">
        <f>原始价格!B140</f>
        <v>43592.611111111109</v>
      </c>
      <c r="C140" s="1">
        <f>原始价格!D140</f>
        <v>40.200000000000003</v>
      </c>
      <c r="D140" s="1">
        <f>原始价格!E140</f>
        <v>0</v>
      </c>
      <c r="E140" s="1">
        <f>原始价格!F140</f>
        <v>0</v>
      </c>
      <c r="F140" s="1">
        <f t="shared" si="18"/>
        <v>0</v>
      </c>
      <c r="G140" s="1">
        <f t="shared" si="14"/>
        <v>0</v>
      </c>
      <c r="H140" s="19">
        <f t="shared" si="19"/>
        <v>40.092655985979597</v>
      </c>
      <c r="I140" s="26">
        <f t="shared" si="20"/>
        <v>40.143860462443229</v>
      </c>
      <c r="J140" s="27" t="e">
        <f t="shared" si="16"/>
        <v>#DIV/0!</v>
      </c>
      <c r="K140" s="27" t="e">
        <f t="shared" si="11"/>
        <v>#DIV/0!</v>
      </c>
      <c r="L140" s="27" t="e">
        <f t="shared" si="21"/>
        <v>#DIV/0!</v>
      </c>
      <c r="M140" s="27" t="e">
        <f t="shared" ca="1" si="15"/>
        <v>#DIV/0!</v>
      </c>
      <c r="N140" s="27" t="e">
        <f t="shared" ca="1" si="17"/>
        <v>#DIV/0!</v>
      </c>
    </row>
    <row r="141" spans="1:14" x14ac:dyDescent="0.15">
      <c r="A141" s="3">
        <v>140</v>
      </c>
      <c r="B141" s="28">
        <f>原始价格!B141</f>
        <v>43592.614583333336</v>
      </c>
      <c r="C141" s="1">
        <f>原始价格!D141</f>
        <v>40.04</v>
      </c>
      <c r="D141" s="1">
        <f>原始价格!E141</f>
        <v>0</v>
      </c>
      <c r="E141" s="1">
        <f>原始价格!F141</f>
        <v>0</v>
      </c>
      <c r="F141" s="1">
        <f t="shared" si="18"/>
        <v>0</v>
      </c>
      <c r="G141" s="1">
        <f t="shared" si="14"/>
        <v>0</v>
      </c>
      <c r="H141" s="19">
        <f t="shared" si="19"/>
        <v>40.084555065059661</v>
      </c>
      <c r="I141" s="26">
        <f t="shared" si="20"/>
        <v>40.136167094854834</v>
      </c>
      <c r="J141" s="27" t="e">
        <f t="shared" si="16"/>
        <v>#DIV/0!</v>
      </c>
      <c r="K141" s="27" t="e">
        <f t="shared" ref="K141:K200" si="22">AVERAGE(J133:J141)</f>
        <v>#DIV/0!</v>
      </c>
      <c r="L141" s="27" t="e">
        <f t="shared" si="21"/>
        <v>#DIV/0!</v>
      </c>
      <c r="M141" s="27" t="e">
        <f t="shared" ca="1" si="15"/>
        <v>#DIV/0!</v>
      </c>
      <c r="N141" s="27" t="e">
        <f t="shared" ca="1" si="17"/>
        <v>#DIV/0!</v>
      </c>
    </row>
    <row r="142" spans="1:14" x14ac:dyDescent="0.15">
      <c r="A142" s="3">
        <v>141</v>
      </c>
      <c r="B142" s="28">
        <f>原始价格!B142</f>
        <v>43592.618055555555</v>
      </c>
      <c r="C142" s="1">
        <f>原始价格!D142</f>
        <v>40.270000000000003</v>
      </c>
      <c r="D142" s="1">
        <f>原始价格!E142</f>
        <v>0</v>
      </c>
      <c r="E142" s="1">
        <f>原始价格!F142</f>
        <v>0</v>
      </c>
      <c r="F142" s="1">
        <f t="shared" si="18"/>
        <v>0</v>
      </c>
      <c r="G142" s="1">
        <f t="shared" si="14"/>
        <v>0</v>
      </c>
      <c r="H142" s="19">
        <f t="shared" si="19"/>
        <v>40.113085055050483</v>
      </c>
      <c r="I142" s="26">
        <f t="shared" si="20"/>
        <v>40.146080643384103</v>
      </c>
      <c r="J142" s="27" t="e">
        <f t="shared" si="16"/>
        <v>#DIV/0!</v>
      </c>
      <c r="K142" s="27" t="e">
        <f t="shared" si="22"/>
        <v>#DIV/0!</v>
      </c>
      <c r="L142" s="27" t="e">
        <f t="shared" si="21"/>
        <v>#DIV/0!</v>
      </c>
      <c r="M142" s="27" t="e">
        <f t="shared" ca="1" si="15"/>
        <v>#DIV/0!</v>
      </c>
      <c r="N142" s="27" t="e">
        <f t="shared" ca="1" si="17"/>
        <v>#DIV/0!</v>
      </c>
    </row>
    <row r="143" spans="1:14" x14ac:dyDescent="0.15">
      <c r="A143" s="3">
        <v>142</v>
      </c>
      <c r="B143" s="28">
        <f>原始价格!B143</f>
        <v>43592.621527777781</v>
      </c>
      <c r="C143" s="1">
        <f>原始价格!D143</f>
        <v>40.25</v>
      </c>
      <c r="D143" s="1">
        <f>原始价格!E143</f>
        <v>0</v>
      </c>
      <c r="E143" s="1">
        <f>原始价格!F143</f>
        <v>0</v>
      </c>
      <c r="F143" s="1">
        <f t="shared" si="18"/>
        <v>0</v>
      </c>
      <c r="G143" s="1">
        <f t="shared" si="14"/>
        <v>0</v>
      </c>
      <c r="H143" s="19">
        <f t="shared" si="19"/>
        <v>40.134148892735027</v>
      </c>
      <c r="I143" s="26">
        <f t="shared" si="20"/>
        <v>40.153778373503798</v>
      </c>
      <c r="J143" s="27" t="e">
        <f t="shared" si="16"/>
        <v>#DIV/0!</v>
      </c>
      <c r="K143" s="27" t="e">
        <f t="shared" si="22"/>
        <v>#DIV/0!</v>
      </c>
      <c r="L143" s="27" t="e">
        <f t="shared" si="21"/>
        <v>#DIV/0!</v>
      </c>
      <c r="M143" s="27" t="e">
        <f t="shared" ca="1" si="15"/>
        <v>#DIV/0!</v>
      </c>
      <c r="N143" s="27" t="e">
        <f t="shared" ca="1" si="17"/>
        <v>#DIV/0!</v>
      </c>
    </row>
    <row r="144" spans="1:14" x14ac:dyDescent="0.15">
      <c r="A144" s="3">
        <v>143</v>
      </c>
      <c r="B144" s="28">
        <f>原始价格!B144</f>
        <v>43592.625</v>
      </c>
      <c r="C144" s="1">
        <f>原始价格!D144</f>
        <v>40.26</v>
      </c>
      <c r="D144" s="1">
        <f>原始价格!E144</f>
        <v>0</v>
      </c>
      <c r="E144" s="1">
        <f>原始价格!F144</f>
        <v>0</v>
      </c>
      <c r="F144" s="1">
        <f t="shared" si="18"/>
        <v>0</v>
      </c>
      <c r="G144" s="1">
        <f t="shared" si="14"/>
        <v>0</v>
      </c>
      <c r="H144" s="19">
        <f t="shared" si="19"/>
        <v>40.153510601545022</v>
      </c>
      <c r="I144" s="26">
        <f t="shared" si="20"/>
        <v>40.161646642133142</v>
      </c>
      <c r="J144" s="27" t="e">
        <f t="shared" si="16"/>
        <v>#DIV/0!</v>
      </c>
      <c r="K144" s="27" t="e">
        <f t="shared" si="22"/>
        <v>#DIV/0!</v>
      </c>
      <c r="L144" s="27" t="e">
        <f t="shared" si="21"/>
        <v>#DIV/0!</v>
      </c>
      <c r="M144" s="27" t="e">
        <f t="shared" ca="1" si="15"/>
        <v>#DIV/0!</v>
      </c>
      <c r="N144" s="27" t="e">
        <f t="shared" ca="1" si="17"/>
        <v>#DIV/0!</v>
      </c>
    </row>
    <row r="145" spans="1:14" x14ac:dyDescent="0.15">
      <c r="A145" s="3">
        <v>144</v>
      </c>
      <c r="B145" s="28">
        <f>原始价格!B145</f>
        <v>43593.399305555555</v>
      </c>
      <c r="C145" s="1">
        <f>原始价格!D145</f>
        <v>39.11</v>
      </c>
      <c r="D145" s="1">
        <f>原始价格!E145</f>
        <v>0</v>
      </c>
      <c r="E145" s="1">
        <f>原始价格!F145</f>
        <v>0</v>
      </c>
      <c r="F145" s="1">
        <f t="shared" si="18"/>
        <v>0</v>
      </c>
      <c r="G145" s="1">
        <f t="shared" si="14"/>
        <v>0</v>
      </c>
      <c r="H145" s="19">
        <f t="shared" si="19"/>
        <v>39.992970508999633</v>
      </c>
      <c r="I145" s="26">
        <f t="shared" si="20"/>
        <v>40.08374689086402</v>
      </c>
      <c r="J145" s="27" t="e">
        <f t="shared" si="16"/>
        <v>#DIV/0!</v>
      </c>
      <c r="K145" s="27" t="e">
        <f t="shared" si="22"/>
        <v>#DIV/0!</v>
      </c>
      <c r="L145" s="27" t="e">
        <f t="shared" si="21"/>
        <v>#DIV/0!</v>
      </c>
      <c r="M145" s="27" t="e">
        <f t="shared" ca="1" si="15"/>
        <v>#DIV/0!</v>
      </c>
      <c r="N145" s="27" t="e">
        <f t="shared" ca="1" si="17"/>
        <v>#DIV/0!</v>
      </c>
    </row>
    <row r="146" spans="1:14" x14ac:dyDescent="0.15">
      <c r="A146" s="3">
        <v>145</v>
      </c>
      <c r="B146" s="28">
        <f>原始价格!B146</f>
        <v>43593.402777777781</v>
      </c>
      <c r="C146" s="1">
        <f>原始价格!D146</f>
        <v>39.380000000000003</v>
      </c>
      <c r="D146" s="1">
        <f>原始价格!E146</f>
        <v>0</v>
      </c>
      <c r="E146" s="1">
        <f>原始价格!F146</f>
        <v>0</v>
      </c>
      <c r="F146" s="1">
        <f t="shared" si="18"/>
        <v>0</v>
      </c>
      <c r="G146" s="1">
        <f t="shared" si="14"/>
        <v>0</v>
      </c>
      <c r="H146" s="19">
        <f t="shared" si="19"/>
        <v>39.898667353768921</v>
      </c>
      <c r="I146" s="26">
        <f t="shared" si="20"/>
        <v>40.031617491540757</v>
      </c>
      <c r="J146" s="27" t="e">
        <f t="shared" si="16"/>
        <v>#DIV/0!</v>
      </c>
      <c r="K146" s="27" t="e">
        <f t="shared" si="22"/>
        <v>#DIV/0!</v>
      </c>
      <c r="L146" s="27" t="e">
        <f t="shared" si="21"/>
        <v>#DIV/0!</v>
      </c>
      <c r="M146" s="27" t="e">
        <f t="shared" ca="1" si="15"/>
        <v>#DIV/0!</v>
      </c>
      <c r="N146" s="27" t="e">
        <f t="shared" ca="1" si="17"/>
        <v>#DIV/0!</v>
      </c>
    </row>
    <row r="147" spans="1:14" x14ac:dyDescent="0.15">
      <c r="A147" s="3">
        <v>146</v>
      </c>
      <c r="B147" s="28">
        <f>原始价格!B147</f>
        <v>43593.40625</v>
      </c>
      <c r="C147" s="1">
        <f>原始价格!D147</f>
        <v>39.56</v>
      </c>
      <c r="D147" s="1">
        <f>原始价格!E147</f>
        <v>0</v>
      </c>
      <c r="E147" s="1">
        <f>原始价格!F147</f>
        <v>0</v>
      </c>
      <c r="F147" s="1">
        <f t="shared" si="18"/>
        <v>0</v>
      </c>
      <c r="G147" s="1">
        <f t="shared" si="14"/>
        <v>0</v>
      </c>
      <c r="H147" s="19">
        <f t="shared" si="19"/>
        <v>39.84656468395832</v>
      </c>
      <c r="I147" s="26">
        <f t="shared" si="20"/>
        <v>39.996682862537732</v>
      </c>
      <c r="J147" s="27" t="e">
        <f t="shared" si="16"/>
        <v>#DIV/0!</v>
      </c>
      <c r="K147" s="27" t="e">
        <f t="shared" si="22"/>
        <v>#DIV/0!</v>
      </c>
      <c r="L147" s="27" t="e">
        <f t="shared" si="21"/>
        <v>#DIV/0!</v>
      </c>
      <c r="M147" s="27" t="e">
        <f t="shared" ca="1" si="15"/>
        <v>#DIV/0!</v>
      </c>
      <c r="N147" s="27" t="e">
        <f t="shared" ca="1" si="17"/>
        <v>#DIV/0!</v>
      </c>
    </row>
    <row r="148" spans="1:14" x14ac:dyDescent="0.15">
      <c r="A148" s="3">
        <v>147</v>
      </c>
      <c r="B148" s="28">
        <f>原始价格!B148</f>
        <v>43593.409722222219</v>
      </c>
      <c r="C148" s="1">
        <f>原始价格!D148</f>
        <v>39.700000000000003</v>
      </c>
      <c r="D148" s="1">
        <f>原始价格!E148</f>
        <v>0</v>
      </c>
      <c r="E148" s="1">
        <f>原始价格!F148</f>
        <v>0</v>
      </c>
      <c r="F148" s="1">
        <f t="shared" si="18"/>
        <v>0</v>
      </c>
      <c r="G148" s="1">
        <f t="shared" si="14"/>
        <v>0</v>
      </c>
      <c r="H148" s="19">
        <f t="shared" si="19"/>
        <v>39.824016271041657</v>
      </c>
      <c r="I148" s="26">
        <f t="shared" si="20"/>
        <v>39.974706354201608</v>
      </c>
      <c r="J148" s="27" t="e">
        <f t="shared" si="16"/>
        <v>#DIV/0!</v>
      </c>
      <c r="K148" s="27" t="e">
        <f t="shared" si="22"/>
        <v>#DIV/0!</v>
      </c>
      <c r="L148" s="27" t="e">
        <f t="shared" si="21"/>
        <v>#DIV/0!</v>
      </c>
      <c r="M148" s="27" t="e">
        <f t="shared" ca="1" si="15"/>
        <v>#DIV/0!</v>
      </c>
      <c r="N148" s="27" t="e">
        <f t="shared" ca="1" si="17"/>
        <v>#DIV/0!</v>
      </c>
    </row>
    <row r="149" spans="1:14" x14ac:dyDescent="0.15">
      <c r="A149" s="3">
        <v>148</v>
      </c>
      <c r="B149" s="28">
        <f>原始价格!B149</f>
        <v>43593.413194444445</v>
      </c>
      <c r="C149" s="1">
        <f>原始价格!D149</f>
        <v>39.78</v>
      </c>
      <c r="D149" s="1">
        <f>原始价格!E149</f>
        <v>0</v>
      </c>
      <c r="E149" s="1">
        <f>原始价格!F149</f>
        <v>0</v>
      </c>
      <c r="F149" s="1">
        <f t="shared" si="18"/>
        <v>0</v>
      </c>
      <c r="G149" s="1">
        <f t="shared" si="14"/>
        <v>0</v>
      </c>
      <c r="H149" s="19">
        <f t="shared" si="19"/>
        <v>39.817244537035243</v>
      </c>
      <c r="I149" s="26">
        <f t="shared" si="20"/>
        <v>39.960283661297787</v>
      </c>
      <c r="J149" s="27" t="e">
        <f t="shared" si="16"/>
        <v>#DIV/0!</v>
      </c>
      <c r="K149" s="27" t="e">
        <f t="shared" si="22"/>
        <v>#DIV/0!</v>
      </c>
      <c r="L149" s="27" t="e">
        <f t="shared" si="21"/>
        <v>#DIV/0!</v>
      </c>
      <c r="M149" s="27" t="e">
        <f t="shared" ca="1" si="15"/>
        <v>#DIV/0!</v>
      </c>
      <c r="N149" s="27" t="e">
        <f t="shared" ca="1" si="17"/>
        <v>#DIV/0!</v>
      </c>
    </row>
    <row r="150" spans="1:14" x14ac:dyDescent="0.15">
      <c r="A150" s="3">
        <v>149</v>
      </c>
      <c r="B150" s="28">
        <f>原始价格!B150</f>
        <v>43593.416666666664</v>
      </c>
      <c r="C150" s="1">
        <f>原始价格!D150</f>
        <v>39.9</v>
      </c>
      <c r="D150" s="1">
        <f>原始价格!E150</f>
        <v>0</v>
      </c>
      <c r="E150" s="1">
        <f>原始价格!F150</f>
        <v>0</v>
      </c>
      <c r="F150" s="1">
        <f t="shared" si="18"/>
        <v>0</v>
      </c>
      <c r="G150" s="1">
        <f t="shared" si="14"/>
        <v>0</v>
      </c>
      <c r="H150" s="19">
        <f t="shared" si="19"/>
        <v>39.829976146722132</v>
      </c>
      <c r="I150" s="26">
        <f t="shared" si="20"/>
        <v>39.955818204905356</v>
      </c>
      <c r="J150" s="27" t="e">
        <f t="shared" si="16"/>
        <v>#DIV/0!</v>
      </c>
      <c r="K150" s="27" t="e">
        <f t="shared" si="22"/>
        <v>#DIV/0!</v>
      </c>
      <c r="L150" s="27" t="e">
        <f t="shared" si="21"/>
        <v>#DIV/0!</v>
      </c>
      <c r="M150" s="27" t="e">
        <f t="shared" ca="1" si="15"/>
        <v>#DIV/0!</v>
      </c>
      <c r="N150" s="27" t="e">
        <f t="shared" ca="1" si="17"/>
        <v>#DIV/0!</v>
      </c>
    </row>
    <row r="151" spans="1:14" x14ac:dyDescent="0.15">
      <c r="A151" s="3">
        <v>150</v>
      </c>
      <c r="B151" s="28">
        <f>原始价格!B151</f>
        <v>43593.420138888891</v>
      </c>
      <c r="C151" s="1">
        <f>原始价格!D151</f>
        <v>39.89</v>
      </c>
      <c r="D151" s="1">
        <f>原始价格!E151</f>
        <v>0</v>
      </c>
      <c r="E151" s="1">
        <f>原始价格!F151</f>
        <v>0</v>
      </c>
      <c r="F151" s="1">
        <f t="shared" si="18"/>
        <v>0</v>
      </c>
      <c r="G151" s="1">
        <f t="shared" si="14"/>
        <v>0</v>
      </c>
      <c r="H151" s="19">
        <f t="shared" si="19"/>
        <v>39.839210585687958</v>
      </c>
      <c r="I151" s="26">
        <f t="shared" si="20"/>
        <v>39.950942782319771</v>
      </c>
      <c r="J151" s="27" t="e">
        <f t="shared" si="16"/>
        <v>#DIV/0!</v>
      </c>
      <c r="K151" s="27" t="e">
        <f t="shared" si="22"/>
        <v>#DIV/0!</v>
      </c>
      <c r="L151" s="27" t="e">
        <f t="shared" si="21"/>
        <v>#DIV/0!</v>
      </c>
      <c r="M151" s="27" t="e">
        <f t="shared" ca="1" si="15"/>
        <v>#DIV/0!</v>
      </c>
      <c r="N151" s="27" t="e">
        <f t="shared" ca="1" si="17"/>
        <v>#DIV/0!</v>
      </c>
    </row>
    <row r="152" spans="1:14" x14ac:dyDescent="0.15">
      <c r="A152" s="3">
        <v>151</v>
      </c>
      <c r="B152" s="28">
        <f>原始价格!B152</f>
        <v>43593.423611111109</v>
      </c>
      <c r="C152" s="1">
        <f>原始价格!D152</f>
        <v>39.79</v>
      </c>
      <c r="D152" s="1">
        <f>原始价格!E152</f>
        <v>0</v>
      </c>
      <c r="E152" s="1">
        <f>原始价格!F152</f>
        <v>0</v>
      </c>
      <c r="F152" s="1">
        <f t="shared" si="18"/>
        <v>0</v>
      </c>
      <c r="G152" s="1">
        <f t="shared" si="14"/>
        <v>0</v>
      </c>
      <c r="H152" s="19">
        <f t="shared" si="19"/>
        <v>39.831639726351355</v>
      </c>
      <c r="I152" s="26">
        <f t="shared" si="20"/>
        <v>39.939021094740525</v>
      </c>
      <c r="J152" s="27" t="e">
        <f t="shared" si="16"/>
        <v>#DIV/0!</v>
      </c>
      <c r="K152" s="27" t="e">
        <f t="shared" si="22"/>
        <v>#DIV/0!</v>
      </c>
      <c r="L152" s="27" t="e">
        <f t="shared" si="21"/>
        <v>#DIV/0!</v>
      </c>
      <c r="M152" s="27" t="e">
        <f t="shared" ca="1" si="15"/>
        <v>#DIV/0!</v>
      </c>
      <c r="N152" s="27" t="e">
        <f t="shared" ca="1" si="17"/>
        <v>#DIV/0!</v>
      </c>
    </row>
    <row r="153" spans="1:14" x14ac:dyDescent="0.15">
      <c r="A153" s="3">
        <v>152</v>
      </c>
      <c r="B153" s="28">
        <f>原始价格!B153</f>
        <v>43593.427083333336</v>
      </c>
      <c r="C153" s="1">
        <f>原始价格!D153</f>
        <v>39.61</v>
      </c>
      <c r="D153" s="1">
        <f>原始价格!E153</f>
        <v>0</v>
      </c>
      <c r="E153" s="1">
        <f>原始价格!F153</f>
        <v>0</v>
      </c>
      <c r="F153" s="1">
        <f t="shared" si="18"/>
        <v>0</v>
      </c>
      <c r="G153" s="1">
        <f t="shared" si="14"/>
        <v>0</v>
      </c>
      <c r="H153" s="19">
        <f t="shared" si="19"/>
        <v>39.797541306912684</v>
      </c>
      <c r="I153" s="26">
        <f t="shared" si="20"/>
        <v>39.914649161796781</v>
      </c>
      <c r="J153" s="27" t="e">
        <f t="shared" si="16"/>
        <v>#DIV/0!</v>
      </c>
      <c r="K153" s="27" t="e">
        <f t="shared" si="22"/>
        <v>#DIV/0!</v>
      </c>
      <c r="L153" s="27" t="e">
        <f t="shared" si="21"/>
        <v>#DIV/0!</v>
      </c>
      <c r="M153" s="27" t="e">
        <f t="shared" ca="1" si="15"/>
        <v>#DIV/0!</v>
      </c>
      <c r="N153" s="27" t="e">
        <f t="shared" ca="1" si="17"/>
        <v>#DIV/0!</v>
      </c>
    </row>
    <row r="154" spans="1:14" x14ac:dyDescent="0.15">
      <c r="A154" s="3">
        <v>153</v>
      </c>
      <c r="B154" s="28">
        <f>原始价格!B154</f>
        <v>43593.430555555555</v>
      </c>
      <c r="C154" s="1">
        <f>原始价格!D154</f>
        <v>39.65</v>
      </c>
      <c r="D154" s="1">
        <f>原始价格!E154</f>
        <v>0</v>
      </c>
      <c r="E154" s="1">
        <f>原始价格!F154</f>
        <v>0</v>
      </c>
      <c r="F154" s="1">
        <f t="shared" si="18"/>
        <v>0</v>
      </c>
      <c r="G154" s="1">
        <f t="shared" si="14"/>
        <v>0</v>
      </c>
      <c r="H154" s="19">
        <f t="shared" si="19"/>
        <v>39.774842644310738</v>
      </c>
      <c r="I154" s="26">
        <f t="shared" si="20"/>
        <v>39.895045520182208</v>
      </c>
      <c r="J154" s="27" t="e">
        <f t="shared" si="16"/>
        <v>#DIV/0!</v>
      </c>
      <c r="K154" s="27" t="e">
        <f t="shared" si="22"/>
        <v>#DIV/0!</v>
      </c>
      <c r="L154" s="27" t="e">
        <f t="shared" si="21"/>
        <v>#DIV/0!</v>
      </c>
      <c r="M154" s="27" t="e">
        <f t="shared" ca="1" si="15"/>
        <v>#DIV/0!</v>
      </c>
      <c r="N154" s="27" t="e">
        <f t="shared" ca="1" si="17"/>
        <v>#DIV/0!</v>
      </c>
    </row>
    <row r="155" spans="1:14" x14ac:dyDescent="0.15">
      <c r="A155" s="3">
        <v>154</v>
      </c>
      <c r="B155" s="28">
        <f>原始价格!B155</f>
        <v>43593.434027777781</v>
      </c>
      <c r="C155" s="1">
        <f>原始价格!D155</f>
        <v>39.67</v>
      </c>
      <c r="D155" s="1">
        <f>原始价格!E155</f>
        <v>0</v>
      </c>
      <c r="E155" s="1">
        <f>原始价格!F155</f>
        <v>0</v>
      </c>
      <c r="F155" s="1">
        <f t="shared" si="18"/>
        <v>0</v>
      </c>
      <c r="G155" s="1">
        <f t="shared" si="14"/>
        <v>0</v>
      </c>
      <c r="H155" s="19">
        <f t="shared" si="19"/>
        <v>39.758713006724463</v>
      </c>
      <c r="I155" s="26">
        <f t="shared" si="20"/>
        <v>39.878375481650195</v>
      </c>
      <c r="J155" s="27" t="e">
        <f t="shared" si="16"/>
        <v>#DIV/0!</v>
      </c>
      <c r="K155" s="27" t="e">
        <f t="shared" si="22"/>
        <v>#DIV/0!</v>
      </c>
      <c r="L155" s="27" t="e">
        <f t="shared" si="21"/>
        <v>#DIV/0!</v>
      </c>
      <c r="M155" s="27" t="e">
        <f t="shared" ca="1" si="15"/>
        <v>#DIV/0!</v>
      </c>
      <c r="N155" s="27" t="e">
        <f t="shared" ca="1" si="17"/>
        <v>#DIV/0!</v>
      </c>
    </row>
    <row r="156" spans="1:14" x14ac:dyDescent="0.15">
      <c r="A156" s="3">
        <v>155</v>
      </c>
      <c r="B156" s="28">
        <f>原始价格!B156</f>
        <v>43593.4375</v>
      </c>
      <c r="C156" s="1">
        <f>原始价格!D156</f>
        <v>39.93</v>
      </c>
      <c r="D156" s="1">
        <f>原始价格!E156</f>
        <v>0</v>
      </c>
      <c r="E156" s="1">
        <f>原始价格!F156</f>
        <v>0</v>
      </c>
      <c r="F156" s="1">
        <f t="shared" si="18"/>
        <v>0</v>
      </c>
      <c r="G156" s="1">
        <f t="shared" si="14"/>
        <v>0</v>
      </c>
      <c r="H156" s="19">
        <f t="shared" si="19"/>
        <v>39.785064851843778</v>
      </c>
      <c r="I156" s="26">
        <f t="shared" si="20"/>
        <v>39.882199520046477</v>
      </c>
      <c r="J156" s="27" t="e">
        <f t="shared" si="16"/>
        <v>#DIV/0!</v>
      </c>
      <c r="K156" s="27" t="e">
        <f t="shared" si="22"/>
        <v>#DIV/0!</v>
      </c>
      <c r="L156" s="27" t="e">
        <f t="shared" si="21"/>
        <v>#DIV/0!</v>
      </c>
      <c r="M156" s="27" t="e">
        <f t="shared" ca="1" si="15"/>
        <v>#DIV/0!</v>
      </c>
      <c r="N156" s="27" t="e">
        <f t="shared" ca="1" si="17"/>
        <v>#DIV/0!</v>
      </c>
    </row>
    <row r="157" spans="1:14" x14ac:dyDescent="0.15">
      <c r="A157" s="3">
        <v>156</v>
      </c>
      <c r="B157" s="28">
        <f>原始价格!B157</f>
        <v>43593.440972222219</v>
      </c>
      <c r="C157" s="1">
        <f>原始价格!D157</f>
        <v>39.71</v>
      </c>
      <c r="D157" s="1">
        <f>原始价格!E157</f>
        <v>0</v>
      </c>
      <c r="E157" s="1">
        <f>原始价格!F157</f>
        <v>0</v>
      </c>
      <c r="F157" s="1">
        <f t="shared" si="18"/>
        <v>0</v>
      </c>
      <c r="G157" s="1">
        <f t="shared" si="14"/>
        <v>0</v>
      </c>
      <c r="H157" s="19">
        <f t="shared" si="19"/>
        <v>39.773516413098584</v>
      </c>
      <c r="I157" s="26">
        <f t="shared" si="20"/>
        <v>39.869444000043039</v>
      </c>
      <c r="J157" s="27" t="e">
        <f t="shared" si="16"/>
        <v>#DIV/0!</v>
      </c>
      <c r="K157" s="27" t="e">
        <f t="shared" si="22"/>
        <v>#DIV/0!</v>
      </c>
      <c r="L157" s="27" t="e">
        <f t="shared" si="21"/>
        <v>#DIV/0!</v>
      </c>
      <c r="M157" s="27" t="e">
        <f t="shared" ca="1" si="15"/>
        <v>#DIV/0!</v>
      </c>
      <c r="N157" s="27" t="e">
        <f t="shared" ca="1" si="17"/>
        <v>#DIV/0!</v>
      </c>
    </row>
    <row r="158" spans="1:14" x14ac:dyDescent="0.15">
      <c r="A158" s="3">
        <v>157</v>
      </c>
      <c r="B158" s="28">
        <f>原始价格!B158</f>
        <v>43593.444444444445</v>
      </c>
      <c r="C158" s="1">
        <f>原始价格!D158</f>
        <v>39.76</v>
      </c>
      <c r="D158" s="1">
        <f>原始价格!E158</f>
        <v>0</v>
      </c>
      <c r="E158" s="1">
        <f>原始价格!F158</f>
        <v>0</v>
      </c>
      <c r="F158" s="1">
        <f t="shared" si="18"/>
        <v>0</v>
      </c>
      <c r="G158" s="1">
        <f t="shared" si="14"/>
        <v>0</v>
      </c>
      <c r="H158" s="19">
        <f t="shared" si="19"/>
        <v>39.77143696492957</v>
      </c>
      <c r="I158" s="26">
        <f t="shared" si="20"/>
        <v>39.861337037076893</v>
      </c>
      <c r="J158" s="27" t="e">
        <f t="shared" si="16"/>
        <v>#DIV/0!</v>
      </c>
      <c r="K158" s="27" t="e">
        <f t="shared" si="22"/>
        <v>#DIV/0!</v>
      </c>
      <c r="L158" s="27" t="e">
        <f t="shared" si="21"/>
        <v>#DIV/0!</v>
      </c>
      <c r="M158" s="27" t="e">
        <f t="shared" ca="1" si="15"/>
        <v>#DIV/0!</v>
      </c>
      <c r="N158" s="27" t="e">
        <f t="shared" ca="1" si="17"/>
        <v>#DIV/0!</v>
      </c>
    </row>
    <row r="159" spans="1:14" x14ac:dyDescent="0.15">
      <c r="A159" s="3">
        <v>158</v>
      </c>
      <c r="B159" s="28">
        <f>原始价格!B159</f>
        <v>43593.447916666664</v>
      </c>
      <c r="C159" s="1">
        <f>原始价格!D159</f>
        <v>40.06</v>
      </c>
      <c r="D159" s="1">
        <f>原始价格!E159</f>
        <v>0</v>
      </c>
      <c r="E159" s="1">
        <f>原始价格!F159</f>
        <v>0</v>
      </c>
      <c r="F159" s="1">
        <f t="shared" si="18"/>
        <v>0</v>
      </c>
      <c r="G159" s="1">
        <f t="shared" si="14"/>
        <v>0</v>
      </c>
      <c r="H159" s="19">
        <f t="shared" si="19"/>
        <v>39.815831278017328</v>
      </c>
      <c r="I159" s="26">
        <f t="shared" si="20"/>
        <v>39.876052812108234</v>
      </c>
      <c r="J159" s="27" t="e">
        <f t="shared" si="16"/>
        <v>#DIV/0!</v>
      </c>
      <c r="K159" s="27" t="e">
        <f t="shared" si="22"/>
        <v>#DIV/0!</v>
      </c>
      <c r="L159" s="27" t="e">
        <f t="shared" si="21"/>
        <v>#DIV/0!</v>
      </c>
      <c r="M159" s="27" t="e">
        <f t="shared" ca="1" si="15"/>
        <v>#DIV/0!</v>
      </c>
      <c r="N159" s="27" t="e">
        <f t="shared" ca="1" si="17"/>
        <v>#DIV/0!</v>
      </c>
    </row>
    <row r="160" spans="1:14" x14ac:dyDescent="0.15">
      <c r="A160" s="3">
        <v>159</v>
      </c>
      <c r="B160" s="28">
        <f>原始价格!B160</f>
        <v>43593.451388888891</v>
      </c>
      <c r="C160" s="1">
        <f>原始价格!D160</f>
        <v>40.049999999999997</v>
      </c>
      <c r="D160" s="1">
        <f>原始价格!E160</f>
        <v>0</v>
      </c>
      <c r="E160" s="1">
        <f>原始价格!F160</f>
        <v>0</v>
      </c>
      <c r="F160" s="1">
        <f t="shared" si="18"/>
        <v>0</v>
      </c>
      <c r="G160" s="1">
        <f t="shared" si="14"/>
        <v>0</v>
      </c>
      <c r="H160" s="19">
        <f t="shared" si="19"/>
        <v>39.851857235245433</v>
      </c>
      <c r="I160" s="26">
        <f t="shared" si="20"/>
        <v>39.888937788989104</v>
      </c>
      <c r="J160" s="27" t="e">
        <f t="shared" si="16"/>
        <v>#DIV/0!</v>
      </c>
      <c r="K160" s="27" t="e">
        <f t="shared" si="22"/>
        <v>#DIV/0!</v>
      </c>
      <c r="L160" s="27" t="e">
        <f t="shared" si="21"/>
        <v>#DIV/0!</v>
      </c>
      <c r="M160" s="27" t="e">
        <f t="shared" ca="1" si="15"/>
        <v>#DIV/0!</v>
      </c>
      <c r="N160" s="27" t="e">
        <f t="shared" ca="1" si="17"/>
        <v>#DIV/0!</v>
      </c>
    </row>
    <row r="161" spans="1:14" x14ac:dyDescent="0.15">
      <c r="A161" s="3">
        <v>160</v>
      </c>
      <c r="B161" s="28">
        <f>原始价格!B161</f>
        <v>43593.454861111109</v>
      </c>
      <c r="C161" s="1">
        <f>原始价格!D161</f>
        <v>40.11</v>
      </c>
      <c r="D161" s="1">
        <f>原始价格!E161</f>
        <v>0</v>
      </c>
      <c r="E161" s="1">
        <f>原始价格!F161</f>
        <v>0</v>
      </c>
      <c r="F161" s="1">
        <f t="shared" si="18"/>
        <v>0</v>
      </c>
      <c r="G161" s="1">
        <f t="shared" si="14"/>
        <v>0</v>
      </c>
      <c r="H161" s="19">
        <f t="shared" si="19"/>
        <v>39.891571506746132</v>
      </c>
      <c r="I161" s="26">
        <f t="shared" si="20"/>
        <v>39.905312767582508</v>
      </c>
      <c r="J161" s="27" t="e">
        <f t="shared" si="16"/>
        <v>#DIV/0!</v>
      </c>
      <c r="K161" s="27" t="e">
        <f t="shared" si="22"/>
        <v>#DIV/0!</v>
      </c>
      <c r="L161" s="27" t="e">
        <f t="shared" si="21"/>
        <v>#DIV/0!</v>
      </c>
      <c r="M161" s="27" t="e">
        <f t="shared" ca="1" si="15"/>
        <v>#DIV/0!</v>
      </c>
      <c r="N161" s="27" t="e">
        <f t="shared" ca="1" si="17"/>
        <v>#DIV/0!</v>
      </c>
    </row>
    <row r="162" spans="1:14" x14ac:dyDescent="0.15">
      <c r="A162" s="3">
        <v>161</v>
      </c>
      <c r="B162" s="28">
        <f>原始价格!B162</f>
        <v>43593.458333333336</v>
      </c>
      <c r="C162" s="1">
        <f>原始价格!D162</f>
        <v>40.11</v>
      </c>
      <c r="D162" s="1">
        <f>原始价格!E162</f>
        <v>0</v>
      </c>
      <c r="E162" s="1">
        <f>原始价格!F162</f>
        <v>0</v>
      </c>
      <c r="F162" s="1">
        <f t="shared" si="18"/>
        <v>0</v>
      </c>
      <c r="G162" s="1">
        <f t="shared" si="14"/>
        <v>0</v>
      </c>
      <c r="H162" s="19">
        <f t="shared" si="19"/>
        <v>39.925175890323651</v>
      </c>
      <c r="I162" s="26">
        <f t="shared" si="20"/>
        <v>39.920474784798621</v>
      </c>
      <c r="J162" s="27" t="e">
        <f t="shared" si="16"/>
        <v>#DIV/0!</v>
      </c>
      <c r="K162" s="27" t="e">
        <f t="shared" si="22"/>
        <v>#DIV/0!</v>
      </c>
      <c r="L162" s="27" t="e">
        <f t="shared" si="21"/>
        <v>#DIV/0!</v>
      </c>
      <c r="M162" s="27" t="e">
        <f t="shared" ca="1" si="15"/>
        <v>#DIV/0!</v>
      </c>
      <c r="N162" s="27" t="e">
        <f t="shared" ca="1" si="17"/>
        <v>#DIV/0!</v>
      </c>
    </row>
    <row r="163" spans="1:14" x14ac:dyDescent="0.15">
      <c r="A163" s="3">
        <v>162</v>
      </c>
      <c r="B163" s="28">
        <f>原始价格!B163</f>
        <v>43593.461805555555</v>
      </c>
      <c r="C163" s="1">
        <f>原始价格!D163</f>
        <v>40.119999999999997</v>
      </c>
      <c r="D163" s="1">
        <f>原始价格!E163</f>
        <v>0</v>
      </c>
      <c r="E163" s="1">
        <f>原始价格!F163</f>
        <v>0</v>
      </c>
      <c r="F163" s="1">
        <f t="shared" si="18"/>
        <v>0</v>
      </c>
      <c r="G163" s="1">
        <f t="shared" si="14"/>
        <v>0</v>
      </c>
      <c r="H163" s="19">
        <f t="shared" si="19"/>
        <v>39.955148830273856</v>
      </c>
      <c r="I163" s="26">
        <f t="shared" si="20"/>
        <v>39.935254430369092</v>
      </c>
      <c r="J163" s="27" t="e">
        <f t="shared" si="16"/>
        <v>#DIV/0!</v>
      </c>
      <c r="K163" s="27" t="e">
        <f t="shared" si="22"/>
        <v>#DIV/0!</v>
      </c>
      <c r="L163" s="27" t="e">
        <f t="shared" si="21"/>
        <v>#DIV/0!</v>
      </c>
      <c r="M163" s="27" t="e">
        <f t="shared" ca="1" si="15"/>
        <v>#DIV/0!</v>
      </c>
      <c r="N163" s="27" t="e">
        <f t="shared" ca="1" si="17"/>
        <v>#DIV/0!</v>
      </c>
    </row>
    <row r="164" spans="1:14" x14ac:dyDescent="0.15">
      <c r="A164" s="3">
        <v>163</v>
      </c>
      <c r="B164" s="28">
        <f>原始价格!B164</f>
        <v>43593.465277777781</v>
      </c>
      <c r="C164" s="1">
        <f>原始价格!D164</f>
        <v>40.11</v>
      </c>
      <c r="D164" s="1">
        <f>原始价格!E164</f>
        <v>0</v>
      </c>
      <c r="E164" s="1">
        <f>原始价格!F164</f>
        <v>0</v>
      </c>
      <c r="F164" s="1">
        <f t="shared" si="18"/>
        <v>0</v>
      </c>
      <c r="G164" s="1">
        <f t="shared" si="14"/>
        <v>0</v>
      </c>
      <c r="H164" s="19">
        <f t="shared" si="19"/>
        <v>39.978972087154801</v>
      </c>
      <c r="I164" s="26">
        <f t="shared" si="20"/>
        <v>39.948198546638046</v>
      </c>
      <c r="J164" s="27" t="e">
        <f t="shared" si="16"/>
        <v>#DIV/0!</v>
      </c>
      <c r="K164" s="27" t="e">
        <f t="shared" si="22"/>
        <v>#DIV/0!</v>
      </c>
      <c r="L164" s="27" t="e">
        <f t="shared" si="21"/>
        <v>#DIV/0!</v>
      </c>
      <c r="M164" s="27" t="e">
        <f t="shared" ca="1" si="15"/>
        <v>#DIV/0!</v>
      </c>
      <c r="N164" s="27" t="e">
        <f t="shared" ca="1" si="17"/>
        <v>#DIV/0!</v>
      </c>
    </row>
    <row r="165" spans="1:14" x14ac:dyDescent="0.15">
      <c r="A165" s="3">
        <v>164</v>
      </c>
      <c r="B165" s="28">
        <f>原始价格!B165</f>
        <v>43593.46875</v>
      </c>
      <c r="C165" s="1">
        <f>原始价格!D165</f>
        <v>40.11</v>
      </c>
      <c r="D165" s="1">
        <f>原始价格!E165</f>
        <v>0</v>
      </c>
      <c r="E165" s="1">
        <f>原始价格!F165</f>
        <v>0</v>
      </c>
      <c r="F165" s="1">
        <f t="shared" si="18"/>
        <v>0</v>
      </c>
      <c r="G165" s="1">
        <f t="shared" si="14"/>
        <v>0</v>
      </c>
      <c r="H165" s="19">
        <f t="shared" si="19"/>
        <v>39.999130227592524</v>
      </c>
      <c r="I165" s="26">
        <f t="shared" si="20"/>
        <v>39.960183839479676</v>
      </c>
      <c r="J165" s="27" t="e">
        <f t="shared" si="16"/>
        <v>#DIV/0!</v>
      </c>
      <c r="K165" s="27" t="e">
        <f t="shared" si="22"/>
        <v>#DIV/0!</v>
      </c>
      <c r="L165" s="27" t="e">
        <f t="shared" si="21"/>
        <v>#DIV/0!</v>
      </c>
      <c r="M165" s="27" t="e">
        <f t="shared" ca="1" si="15"/>
        <v>#DIV/0!</v>
      </c>
      <c r="N165" s="27" t="e">
        <f t="shared" ca="1" si="17"/>
        <v>#DIV/0!</v>
      </c>
    </row>
    <row r="166" spans="1:14" x14ac:dyDescent="0.15">
      <c r="A166" s="3">
        <v>165</v>
      </c>
      <c r="B166" s="28">
        <f>原始价格!B166</f>
        <v>43593.472222222219</v>
      </c>
      <c r="C166" s="1">
        <f>原始价格!D166</f>
        <v>40.119999999999997</v>
      </c>
      <c r="D166" s="1">
        <f>原始价格!E166</f>
        <v>0</v>
      </c>
      <c r="E166" s="1">
        <f>原始价格!F166</f>
        <v>0</v>
      </c>
      <c r="F166" s="1">
        <f t="shared" si="18"/>
        <v>0</v>
      </c>
      <c r="G166" s="1">
        <f t="shared" si="14"/>
        <v>0</v>
      </c>
      <c r="H166" s="19">
        <f t="shared" si="19"/>
        <v>40.017725577193673</v>
      </c>
      <c r="I166" s="26">
        <f t="shared" si="20"/>
        <v>39.972022073592292</v>
      </c>
      <c r="J166" s="27" t="e">
        <f t="shared" si="16"/>
        <v>#DIV/0!</v>
      </c>
      <c r="K166" s="27" t="e">
        <f t="shared" si="22"/>
        <v>#DIV/0!</v>
      </c>
      <c r="L166" s="27" t="e">
        <f t="shared" si="21"/>
        <v>#DIV/0!</v>
      </c>
      <c r="M166" s="27" t="e">
        <f t="shared" ca="1" si="15"/>
        <v>#DIV/0!</v>
      </c>
      <c r="N166" s="27" t="e">
        <f t="shared" ca="1" si="17"/>
        <v>#DIV/0!</v>
      </c>
    </row>
    <row r="167" spans="1:14" x14ac:dyDescent="0.15">
      <c r="A167" s="3">
        <v>166</v>
      </c>
      <c r="B167" s="28">
        <f>原始价格!B167</f>
        <v>43593.475694444445</v>
      </c>
      <c r="C167" s="1">
        <f>原始价格!D167</f>
        <v>40.11</v>
      </c>
      <c r="D167" s="1">
        <f>原始价格!E167</f>
        <v>0</v>
      </c>
      <c r="E167" s="1">
        <f>原始价格!F167</f>
        <v>0</v>
      </c>
      <c r="F167" s="1">
        <f t="shared" si="18"/>
        <v>0</v>
      </c>
      <c r="G167" s="1">
        <f t="shared" si="14"/>
        <v>0</v>
      </c>
      <c r="H167" s="19">
        <f t="shared" si="19"/>
        <v>40.031921642240796</v>
      </c>
      <c r="I167" s="26">
        <f t="shared" si="20"/>
        <v>39.982242660733604</v>
      </c>
      <c r="J167" s="27" t="e">
        <f t="shared" si="16"/>
        <v>#DIV/0!</v>
      </c>
      <c r="K167" s="27" t="e">
        <f t="shared" si="22"/>
        <v>#DIV/0!</v>
      </c>
      <c r="L167" s="27" t="e">
        <f t="shared" si="21"/>
        <v>#DIV/0!</v>
      </c>
      <c r="M167" s="27" t="e">
        <f t="shared" ca="1" si="15"/>
        <v>#DIV/0!</v>
      </c>
      <c r="N167" s="27" t="e">
        <f t="shared" ca="1" si="17"/>
        <v>#DIV/0!</v>
      </c>
    </row>
    <row r="168" spans="1:14" x14ac:dyDescent="0.15">
      <c r="A168" s="3">
        <v>167</v>
      </c>
      <c r="B168" s="28">
        <f>原始价格!B168</f>
        <v>43593.479166666664</v>
      </c>
      <c r="C168" s="1">
        <f>原始价格!D168</f>
        <v>40.049999999999997</v>
      </c>
      <c r="D168" s="1">
        <f>原始价格!E168</f>
        <v>0</v>
      </c>
      <c r="E168" s="1">
        <f>原始价格!F168</f>
        <v>0</v>
      </c>
      <c r="F168" s="1">
        <f t="shared" si="18"/>
        <v>0</v>
      </c>
      <c r="G168" s="1">
        <f t="shared" si="14"/>
        <v>0</v>
      </c>
      <c r="H168" s="19">
        <f t="shared" si="19"/>
        <v>40.034702928049903</v>
      </c>
      <c r="I168" s="26">
        <f t="shared" si="20"/>
        <v>39.987261722901486</v>
      </c>
      <c r="J168" s="27" t="e">
        <f t="shared" si="16"/>
        <v>#DIV/0!</v>
      </c>
      <c r="K168" s="27" t="e">
        <f t="shared" si="22"/>
        <v>#DIV/0!</v>
      </c>
      <c r="L168" s="27" t="e">
        <f t="shared" si="21"/>
        <v>#DIV/0!</v>
      </c>
      <c r="M168" s="27" t="e">
        <f t="shared" ca="1" si="15"/>
        <v>#DIV/0!</v>
      </c>
      <c r="N168" s="27" t="e">
        <f t="shared" ca="1" si="17"/>
        <v>#DIV/0!</v>
      </c>
    </row>
    <row r="169" spans="1:14" x14ac:dyDescent="0.15">
      <c r="A169" s="3">
        <v>168</v>
      </c>
      <c r="B169" s="28">
        <f>原始价格!B169</f>
        <v>43593.545138888891</v>
      </c>
      <c r="C169" s="1">
        <f>原始价格!D169</f>
        <v>40.049999999999997</v>
      </c>
      <c r="D169" s="1">
        <f>原始价格!E169</f>
        <v>0</v>
      </c>
      <c r="E169" s="1">
        <f>原始价格!F169</f>
        <v>0</v>
      </c>
      <c r="F169" s="1">
        <f t="shared" si="18"/>
        <v>0</v>
      </c>
      <c r="G169" s="1">
        <f t="shared" si="14"/>
        <v>0</v>
      </c>
      <c r="H169" s="19">
        <f t="shared" si="19"/>
        <v>40.037056323734539</v>
      </c>
      <c r="I169" s="26">
        <f t="shared" si="20"/>
        <v>39.991909002686562</v>
      </c>
      <c r="J169" s="27" t="e">
        <f t="shared" si="16"/>
        <v>#DIV/0!</v>
      </c>
      <c r="K169" s="27" t="e">
        <f t="shared" si="22"/>
        <v>#DIV/0!</v>
      </c>
      <c r="L169" s="27" t="e">
        <f t="shared" si="21"/>
        <v>#DIV/0!</v>
      </c>
      <c r="M169" s="27" t="e">
        <f t="shared" ca="1" si="15"/>
        <v>#DIV/0!</v>
      </c>
      <c r="N169" s="27" t="e">
        <f t="shared" ca="1" si="17"/>
        <v>#DIV/0!</v>
      </c>
    </row>
    <row r="170" spans="1:14" x14ac:dyDescent="0.15">
      <c r="A170" s="3">
        <v>169</v>
      </c>
      <c r="B170" s="28">
        <f>原始价格!B170</f>
        <v>43593.548611111109</v>
      </c>
      <c r="C170" s="1">
        <f>原始价格!D170</f>
        <v>40</v>
      </c>
      <c r="D170" s="1">
        <f>原始价格!E170</f>
        <v>0</v>
      </c>
      <c r="E170" s="1">
        <f>原始价格!F170</f>
        <v>0</v>
      </c>
      <c r="F170" s="1">
        <f t="shared" si="18"/>
        <v>0</v>
      </c>
      <c r="G170" s="1">
        <f t="shared" si="14"/>
        <v>0</v>
      </c>
      <c r="H170" s="19">
        <f t="shared" si="19"/>
        <v>40.031355350852301</v>
      </c>
      <c r="I170" s="26">
        <f t="shared" si="20"/>
        <v>39.992508335820887</v>
      </c>
      <c r="J170" s="27" t="e">
        <f t="shared" si="16"/>
        <v>#DIV/0!</v>
      </c>
      <c r="K170" s="27" t="e">
        <f t="shared" si="22"/>
        <v>#DIV/0!</v>
      </c>
      <c r="L170" s="27" t="e">
        <f t="shared" si="21"/>
        <v>#DIV/0!</v>
      </c>
      <c r="M170" s="27" t="e">
        <f t="shared" ca="1" si="15"/>
        <v>#DIV/0!</v>
      </c>
      <c r="N170" s="27" t="e">
        <f t="shared" ca="1" si="17"/>
        <v>#DIV/0!</v>
      </c>
    </row>
    <row r="171" spans="1:14" x14ac:dyDescent="0.15">
      <c r="A171" s="3">
        <v>170</v>
      </c>
      <c r="B171" s="28">
        <f>原始价格!B171</f>
        <v>43593.552083333336</v>
      </c>
      <c r="C171" s="1">
        <f>原始价格!D171</f>
        <v>39.799999999999997</v>
      </c>
      <c r="D171" s="1">
        <f>原始价格!E171</f>
        <v>0</v>
      </c>
      <c r="E171" s="1">
        <f>原始价格!F171</f>
        <v>0</v>
      </c>
      <c r="F171" s="1">
        <f t="shared" si="18"/>
        <v>0</v>
      </c>
      <c r="G171" s="1">
        <f t="shared" si="14"/>
        <v>0</v>
      </c>
      <c r="H171" s="19">
        <f t="shared" si="19"/>
        <v>39.995762219951949</v>
      </c>
      <c r="I171" s="26">
        <f t="shared" si="20"/>
        <v>39.978248459093415</v>
      </c>
      <c r="J171" s="27" t="e">
        <f t="shared" si="16"/>
        <v>#DIV/0!</v>
      </c>
      <c r="K171" s="27" t="e">
        <f t="shared" si="22"/>
        <v>#DIV/0!</v>
      </c>
      <c r="L171" s="27" t="e">
        <f t="shared" si="21"/>
        <v>#DIV/0!</v>
      </c>
      <c r="M171" s="27" t="e">
        <f t="shared" ca="1" si="15"/>
        <v>#DIV/0!</v>
      </c>
      <c r="N171" s="27" t="e">
        <f t="shared" ca="1" si="17"/>
        <v>#DIV/0!</v>
      </c>
    </row>
    <row r="172" spans="1:14" x14ac:dyDescent="0.15">
      <c r="A172" s="3">
        <v>171</v>
      </c>
      <c r="B172" s="28">
        <f>原始价格!B172</f>
        <v>43593.555555555555</v>
      </c>
      <c r="C172" s="1">
        <f>原始价格!D172</f>
        <v>39.81</v>
      </c>
      <c r="D172" s="1">
        <f>原始价格!E172</f>
        <v>0</v>
      </c>
      <c r="E172" s="1">
        <f>原始价格!F172</f>
        <v>0</v>
      </c>
      <c r="F172" s="1">
        <f t="shared" si="18"/>
        <v>0</v>
      </c>
      <c r="G172" s="1">
        <f t="shared" si="14"/>
        <v>0</v>
      </c>
      <c r="H172" s="19">
        <f t="shared" si="19"/>
        <v>39.96718341688242</v>
      </c>
      <c r="I172" s="26">
        <f t="shared" si="20"/>
        <v>39.965785610271681</v>
      </c>
      <c r="J172" s="27" t="e">
        <f t="shared" si="16"/>
        <v>#DIV/0!</v>
      </c>
      <c r="K172" s="27" t="e">
        <f t="shared" si="22"/>
        <v>#DIV/0!</v>
      </c>
      <c r="L172" s="27" t="e">
        <f t="shared" si="21"/>
        <v>#DIV/0!</v>
      </c>
      <c r="M172" s="27" t="e">
        <f t="shared" ca="1" si="15"/>
        <v>#DIV/0!</v>
      </c>
      <c r="N172" s="27" t="e">
        <f t="shared" ca="1" si="17"/>
        <v>#DIV/0!</v>
      </c>
    </row>
    <row r="173" spans="1:14" x14ac:dyDescent="0.15">
      <c r="A173" s="3">
        <v>172</v>
      </c>
      <c r="B173" s="28">
        <f>原始价格!B173</f>
        <v>43593.559027777781</v>
      </c>
      <c r="C173" s="1">
        <f>原始价格!D173</f>
        <v>39.72</v>
      </c>
      <c r="D173" s="1">
        <f>原始价格!E173</f>
        <v>0</v>
      </c>
      <c r="E173" s="1">
        <f>原始价格!F173</f>
        <v>0</v>
      </c>
      <c r="F173" s="1">
        <f t="shared" si="18"/>
        <v>0</v>
      </c>
      <c r="G173" s="1">
        <f t="shared" si="14"/>
        <v>0</v>
      </c>
      <c r="H173" s="19">
        <f t="shared" si="19"/>
        <v>39.929155198900503</v>
      </c>
      <c r="I173" s="26">
        <f t="shared" si="20"/>
        <v>39.947579268770077</v>
      </c>
      <c r="J173" s="27" t="e">
        <f t="shared" si="16"/>
        <v>#DIV/0!</v>
      </c>
      <c r="K173" s="27" t="e">
        <f t="shared" si="22"/>
        <v>#DIV/0!</v>
      </c>
      <c r="L173" s="27" t="e">
        <f t="shared" si="21"/>
        <v>#DIV/0!</v>
      </c>
      <c r="M173" s="27" t="e">
        <f t="shared" ca="1" si="15"/>
        <v>#DIV/0!</v>
      </c>
      <c r="N173" s="27" t="e">
        <f t="shared" ca="1" si="17"/>
        <v>#DIV/0!</v>
      </c>
    </row>
    <row r="174" spans="1:14" x14ac:dyDescent="0.15">
      <c r="A174" s="3">
        <v>173</v>
      </c>
      <c r="B174" s="28">
        <f>原始价格!B174</f>
        <v>43593.5625</v>
      </c>
      <c r="C174" s="1">
        <f>原始价格!D174</f>
        <v>39.83</v>
      </c>
      <c r="D174" s="1">
        <f>原始价格!E174</f>
        <v>0</v>
      </c>
      <c r="E174" s="1">
        <f>原始价格!F174</f>
        <v>0</v>
      </c>
      <c r="F174" s="1">
        <f t="shared" si="18"/>
        <v>0</v>
      </c>
      <c r="G174" s="1">
        <f t="shared" si="14"/>
        <v>0</v>
      </c>
      <c r="H174" s="19">
        <f t="shared" si="19"/>
        <v>39.913900552915813</v>
      </c>
      <c r="I174" s="26">
        <f t="shared" si="20"/>
        <v>39.938869693305627</v>
      </c>
      <c r="J174" s="27" t="e">
        <f t="shared" si="16"/>
        <v>#DIV/0!</v>
      </c>
      <c r="K174" s="27" t="e">
        <f t="shared" si="22"/>
        <v>#DIV/0!</v>
      </c>
      <c r="L174" s="27" t="e">
        <f t="shared" si="21"/>
        <v>#DIV/0!</v>
      </c>
      <c r="M174" s="27" t="e">
        <f t="shared" ca="1" si="15"/>
        <v>#DIV/0!</v>
      </c>
      <c r="N174" s="27" t="e">
        <f t="shared" ca="1" si="17"/>
        <v>#DIV/0!</v>
      </c>
    </row>
    <row r="175" spans="1:14" x14ac:dyDescent="0.15">
      <c r="A175" s="3">
        <v>174</v>
      </c>
      <c r="B175" s="28">
        <f>原始价格!B175</f>
        <v>43593.565972222219</v>
      </c>
      <c r="C175" s="1">
        <f>原始价格!D175</f>
        <v>39.770000000000003</v>
      </c>
      <c r="D175" s="1">
        <f>原始价格!E175</f>
        <v>0</v>
      </c>
      <c r="E175" s="1">
        <f>原始价格!F175</f>
        <v>0</v>
      </c>
      <c r="F175" s="1">
        <f t="shared" si="18"/>
        <v>0</v>
      </c>
      <c r="G175" s="1">
        <f t="shared" si="14"/>
        <v>0</v>
      </c>
      <c r="H175" s="19">
        <f t="shared" si="19"/>
        <v>39.891762006313378</v>
      </c>
      <c r="I175" s="26">
        <f t="shared" si="20"/>
        <v>39.926360827134843</v>
      </c>
      <c r="J175" s="27" t="e">
        <f t="shared" si="16"/>
        <v>#DIV/0!</v>
      </c>
      <c r="K175" s="27" t="e">
        <f t="shared" si="22"/>
        <v>#DIV/0!</v>
      </c>
      <c r="L175" s="27" t="e">
        <f t="shared" si="21"/>
        <v>#DIV/0!</v>
      </c>
      <c r="M175" s="27" t="e">
        <f t="shared" ca="1" si="15"/>
        <v>#DIV/0!</v>
      </c>
      <c r="N175" s="27" t="e">
        <f t="shared" ca="1" si="17"/>
        <v>#DIV/0!</v>
      </c>
    </row>
    <row r="176" spans="1:14" x14ac:dyDescent="0.15">
      <c r="A176" s="3">
        <v>175</v>
      </c>
      <c r="B176" s="28">
        <f>原始价格!B176</f>
        <v>43593.569444444445</v>
      </c>
      <c r="C176" s="1">
        <f>原始价格!D176</f>
        <v>39.61</v>
      </c>
      <c r="D176" s="1">
        <f>原始价格!E176</f>
        <v>0</v>
      </c>
      <c r="E176" s="1">
        <f>原始价格!F176</f>
        <v>0</v>
      </c>
      <c r="F176" s="1">
        <f t="shared" si="18"/>
        <v>0</v>
      </c>
      <c r="G176" s="1">
        <f t="shared" si="14"/>
        <v>0</v>
      </c>
      <c r="H176" s="19">
        <f t="shared" si="19"/>
        <v>39.848414005342086</v>
      </c>
      <c r="I176" s="26">
        <f t="shared" si="20"/>
        <v>39.902926691791528</v>
      </c>
      <c r="J176" s="27" t="e">
        <f t="shared" si="16"/>
        <v>#DIV/0!</v>
      </c>
      <c r="K176" s="27" t="e">
        <f t="shared" si="22"/>
        <v>#DIV/0!</v>
      </c>
      <c r="L176" s="27" t="e">
        <f t="shared" si="21"/>
        <v>#DIV/0!</v>
      </c>
      <c r="M176" s="27" t="e">
        <f t="shared" ca="1" si="15"/>
        <v>#DIV/0!</v>
      </c>
      <c r="N176" s="27" t="e">
        <f t="shared" ca="1" si="17"/>
        <v>#DIV/0!</v>
      </c>
    </row>
    <row r="177" spans="1:14" x14ac:dyDescent="0.15">
      <c r="A177" s="3">
        <v>176</v>
      </c>
      <c r="B177" s="28">
        <f>原始价格!B177</f>
        <v>43593.572916666664</v>
      </c>
      <c r="C177" s="1">
        <f>原始价格!D177</f>
        <v>39.700000000000003</v>
      </c>
      <c r="D177" s="1">
        <f>原始价格!E177</f>
        <v>0</v>
      </c>
      <c r="E177" s="1">
        <f>原始价格!F177</f>
        <v>0</v>
      </c>
      <c r="F177" s="1">
        <f t="shared" si="18"/>
        <v>0</v>
      </c>
      <c r="G177" s="1">
        <f t="shared" si="14"/>
        <v>0</v>
      </c>
      <c r="H177" s="19">
        <f t="shared" si="19"/>
        <v>39.825581081443303</v>
      </c>
      <c r="I177" s="26">
        <f t="shared" si="20"/>
        <v>39.887895084992159</v>
      </c>
      <c r="J177" s="27" t="e">
        <f t="shared" si="16"/>
        <v>#DIV/0!</v>
      </c>
      <c r="K177" s="27" t="e">
        <f t="shared" si="22"/>
        <v>#DIV/0!</v>
      </c>
      <c r="L177" s="27" t="e">
        <f t="shared" si="21"/>
        <v>#DIV/0!</v>
      </c>
      <c r="M177" s="27" t="e">
        <f t="shared" ca="1" si="15"/>
        <v>#DIV/0!</v>
      </c>
      <c r="N177" s="27" t="e">
        <f t="shared" ca="1" si="17"/>
        <v>#DIV/0!</v>
      </c>
    </row>
    <row r="178" spans="1:14" x14ac:dyDescent="0.15">
      <c r="A178" s="3">
        <v>177</v>
      </c>
      <c r="B178" s="28">
        <f>原始价格!B178</f>
        <v>43593.576388888891</v>
      </c>
      <c r="C178" s="1">
        <f>原始价格!D178</f>
        <v>39.71</v>
      </c>
      <c r="D178" s="1">
        <f>原始价格!E178</f>
        <v>0</v>
      </c>
      <c r="E178" s="1">
        <f>原始价格!F178</f>
        <v>0</v>
      </c>
      <c r="F178" s="1">
        <f t="shared" si="18"/>
        <v>0</v>
      </c>
      <c r="G178" s="1">
        <f t="shared" ref="G178:G201" si="23">AVERAGE(F129:F178)</f>
        <v>0</v>
      </c>
      <c r="H178" s="19">
        <f t="shared" si="19"/>
        <v>39.807799376605871</v>
      </c>
      <c r="I178" s="26">
        <f t="shared" si="20"/>
        <v>39.874717671289041</v>
      </c>
      <c r="J178" s="27" t="e">
        <f t="shared" si="16"/>
        <v>#DIV/0!</v>
      </c>
      <c r="K178" s="27" t="e">
        <f t="shared" si="22"/>
        <v>#DIV/0!</v>
      </c>
      <c r="L178" s="27" t="e">
        <f t="shared" si="21"/>
        <v>#DIV/0!</v>
      </c>
      <c r="M178" s="27" t="e">
        <f t="shared" ca="1" si="15"/>
        <v>#DIV/0!</v>
      </c>
      <c r="N178" s="27" t="e">
        <f t="shared" ca="1" si="17"/>
        <v>#DIV/0!</v>
      </c>
    </row>
    <row r="179" spans="1:14" x14ac:dyDescent="0.15">
      <c r="A179" s="3">
        <v>178</v>
      </c>
      <c r="B179" s="28">
        <f>原始价格!B179</f>
        <v>43593.579861111109</v>
      </c>
      <c r="C179" s="1">
        <f>原始价格!D179</f>
        <v>39.71</v>
      </c>
      <c r="D179" s="1">
        <f>原始价格!E179</f>
        <v>0</v>
      </c>
      <c r="E179" s="1">
        <f>原始价格!F179</f>
        <v>0</v>
      </c>
      <c r="F179" s="1">
        <f t="shared" si="18"/>
        <v>0</v>
      </c>
      <c r="G179" s="1">
        <f t="shared" si="23"/>
        <v>0</v>
      </c>
      <c r="H179" s="19">
        <f t="shared" si="19"/>
        <v>39.792753318666506</v>
      </c>
      <c r="I179" s="26">
        <f t="shared" si="20"/>
        <v>39.862516362304667</v>
      </c>
      <c r="J179" s="27" t="e">
        <f t="shared" si="16"/>
        <v>#DIV/0!</v>
      </c>
      <c r="K179" s="27" t="e">
        <f t="shared" si="22"/>
        <v>#DIV/0!</v>
      </c>
      <c r="L179" s="27" t="e">
        <f t="shared" si="21"/>
        <v>#DIV/0!</v>
      </c>
      <c r="M179" s="27" t="e">
        <f t="shared" ref="M179:M200" ca="1" si="24">MAX(OFFSET(J179,0,0,-$Q$2))</f>
        <v>#DIV/0!</v>
      </c>
      <c r="N179" s="27" t="e">
        <f t="shared" ca="1" si="17"/>
        <v>#DIV/0!</v>
      </c>
    </row>
    <row r="180" spans="1:14" x14ac:dyDescent="0.15">
      <c r="A180" s="3">
        <v>179</v>
      </c>
      <c r="B180" s="28">
        <f>原始价格!B180</f>
        <v>43593.583333333336</v>
      </c>
      <c r="C180" s="1">
        <f>原始价格!D180</f>
        <v>39.619999999999997</v>
      </c>
      <c r="D180" s="1">
        <f>原始价格!E180</f>
        <v>0</v>
      </c>
      <c r="E180" s="1">
        <f>原始价格!F180</f>
        <v>0</v>
      </c>
      <c r="F180" s="1">
        <f t="shared" si="18"/>
        <v>0</v>
      </c>
      <c r="G180" s="1">
        <f t="shared" si="23"/>
        <v>0</v>
      </c>
      <c r="H180" s="19">
        <f t="shared" si="19"/>
        <v>39.766175885025504</v>
      </c>
      <c r="I180" s="26">
        <f t="shared" si="20"/>
        <v>39.844552187319138</v>
      </c>
      <c r="J180" s="27" t="e">
        <f t="shared" ref="J180:J200" si="25">(H180-I180)/G180</f>
        <v>#DIV/0!</v>
      </c>
      <c r="K180" s="27" t="e">
        <f t="shared" si="22"/>
        <v>#DIV/0!</v>
      </c>
      <c r="L180" s="27" t="e">
        <f t="shared" si="21"/>
        <v>#DIV/0!</v>
      </c>
      <c r="M180" s="27" t="e">
        <f t="shared" ca="1" si="24"/>
        <v>#DIV/0!</v>
      </c>
      <c r="N180" s="27" t="e">
        <f t="shared" ref="N180:N201" ca="1" si="26">IF(J180=M180,1,N179+1)</f>
        <v>#DIV/0!</v>
      </c>
    </row>
    <row r="181" spans="1:14" x14ac:dyDescent="0.15">
      <c r="A181" s="3">
        <v>180</v>
      </c>
      <c r="B181" s="28">
        <f>原始价格!B181</f>
        <v>43593.586805555555</v>
      </c>
      <c r="C181" s="1">
        <f>原始价格!D181</f>
        <v>39.33</v>
      </c>
      <c r="D181" s="1">
        <f>原始价格!E181</f>
        <v>0</v>
      </c>
      <c r="E181" s="1">
        <f>原始价格!F181</f>
        <v>0</v>
      </c>
      <c r="F181" s="1">
        <f t="shared" si="18"/>
        <v>0</v>
      </c>
      <c r="G181" s="1">
        <f t="shared" si="23"/>
        <v>0</v>
      </c>
      <c r="H181" s="19">
        <f t="shared" si="19"/>
        <v>39.699071902713882</v>
      </c>
      <c r="I181" s="26">
        <f t="shared" si="20"/>
        <v>39.806437210480681</v>
      </c>
      <c r="J181" s="27" t="e">
        <f t="shared" si="25"/>
        <v>#DIV/0!</v>
      </c>
      <c r="K181" s="27" t="e">
        <f t="shared" si="22"/>
        <v>#DIV/0!</v>
      </c>
      <c r="L181" s="27" t="e">
        <f t="shared" si="21"/>
        <v>#DIV/0!</v>
      </c>
      <c r="M181" s="27" t="e">
        <f t="shared" ca="1" si="24"/>
        <v>#DIV/0!</v>
      </c>
      <c r="N181" s="27" t="e">
        <f t="shared" ca="1" si="26"/>
        <v>#DIV/0!</v>
      </c>
    </row>
    <row r="182" spans="1:14" x14ac:dyDescent="0.15">
      <c r="A182" s="3">
        <v>181</v>
      </c>
      <c r="B182" s="28">
        <f>原始价格!B182</f>
        <v>43593.590277777781</v>
      </c>
      <c r="C182" s="1">
        <f>原始价格!D182</f>
        <v>39.56</v>
      </c>
      <c r="D182" s="1">
        <f>原始价格!E182</f>
        <v>0</v>
      </c>
      <c r="E182" s="1">
        <f>原始价格!F182</f>
        <v>0</v>
      </c>
      <c r="F182" s="1">
        <f t="shared" si="18"/>
        <v>0</v>
      </c>
      <c r="G182" s="1">
        <f t="shared" si="23"/>
        <v>0</v>
      </c>
      <c r="H182" s="19">
        <f t="shared" si="19"/>
        <v>39.67767622537329</v>
      </c>
      <c r="I182" s="26">
        <f t="shared" si="20"/>
        <v>39.788182602296928</v>
      </c>
      <c r="J182" s="27" t="e">
        <f t="shared" si="25"/>
        <v>#DIV/0!</v>
      </c>
      <c r="K182" s="27" t="e">
        <f t="shared" si="22"/>
        <v>#DIV/0!</v>
      </c>
      <c r="L182" s="27" t="e">
        <f t="shared" si="21"/>
        <v>#DIV/0!</v>
      </c>
      <c r="M182" s="27" t="e">
        <f t="shared" ca="1" si="24"/>
        <v>#DIV/0!</v>
      </c>
      <c r="N182" s="27" t="e">
        <f t="shared" ca="1" si="26"/>
        <v>#DIV/0!</v>
      </c>
    </row>
    <row r="183" spans="1:14" x14ac:dyDescent="0.15">
      <c r="A183" s="3">
        <v>182</v>
      </c>
      <c r="B183" s="28">
        <f>原始价格!B183</f>
        <v>43593.59375</v>
      </c>
      <c r="C183" s="1">
        <f>原始价格!D183</f>
        <v>39.42</v>
      </c>
      <c r="D183" s="1">
        <f>原始价格!E183</f>
        <v>0</v>
      </c>
      <c r="E183" s="1">
        <f>原始价格!F183</f>
        <v>0</v>
      </c>
      <c r="F183" s="1">
        <f t="shared" si="18"/>
        <v>0</v>
      </c>
      <c r="G183" s="1">
        <f t="shared" si="23"/>
        <v>0</v>
      </c>
      <c r="H183" s="19">
        <f t="shared" si="19"/>
        <v>39.638033729162018</v>
      </c>
      <c r="I183" s="26">
        <f t="shared" si="20"/>
        <v>39.760909816941606</v>
      </c>
      <c r="J183" s="27" t="e">
        <f t="shared" si="25"/>
        <v>#DIV/0!</v>
      </c>
      <c r="K183" s="27" t="e">
        <f t="shared" si="22"/>
        <v>#DIV/0!</v>
      </c>
      <c r="L183" s="27" t="e">
        <f t="shared" si="21"/>
        <v>#DIV/0!</v>
      </c>
      <c r="M183" s="27" t="e">
        <f t="shared" ca="1" si="24"/>
        <v>#DIV/0!</v>
      </c>
      <c r="N183" s="27" t="e">
        <f t="shared" ca="1" si="26"/>
        <v>#DIV/0!</v>
      </c>
    </row>
    <row r="184" spans="1:14" x14ac:dyDescent="0.15">
      <c r="A184" s="3">
        <v>183</v>
      </c>
      <c r="B184" s="28">
        <f>原始价格!B184</f>
        <v>43593.597222222219</v>
      </c>
      <c r="C184" s="1">
        <f>原始价格!D184</f>
        <v>39.409999999999997</v>
      </c>
      <c r="D184" s="1">
        <f>原始价格!E184</f>
        <v>0</v>
      </c>
      <c r="E184" s="1">
        <f>原始价格!F184</f>
        <v>0</v>
      </c>
      <c r="F184" s="1">
        <f t="shared" si="18"/>
        <v>0</v>
      </c>
      <c r="G184" s="1">
        <f t="shared" si="23"/>
        <v>0</v>
      </c>
      <c r="H184" s="19">
        <f t="shared" si="19"/>
        <v>39.602951616983241</v>
      </c>
      <c r="I184" s="26">
        <f t="shared" si="20"/>
        <v>39.73491649716815</v>
      </c>
      <c r="J184" s="27" t="e">
        <f t="shared" si="25"/>
        <v>#DIV/0!</v>
      </c>
      <c r="K184" s="27" t="e">
        <f t="shared" si="22"/>
        <v>#DIV/0!</v>
      </c>
      <c r="L184" s="27" t="e">
        <f t="shared" si="21"/>
        <v>#DIV/0!</v>
      </c>
      <c r="M184" s="27" t="e">
        <f t="shared" ca="1" si="24"/>
        <v>#DIV/0!</v>
      </c>
      <c r="N184" s="27" t="e">
        <f t="shared" ca="1" si="26"/>
        <v>#DIV/0!</v>
      </c>
    </row>
    <row r="185" spans="1:14" x14ac:dyDescent="0.15">
      <c r="A185" s="3">
        <v>184</v>
      </c>
      <c r="B185" s="28">
        <f>原始价格!B185</f>
        <v>43593.600694444445</v>
      </c>
      <c r="C185" s="1">
        <f>原始价格!D185</f>
        <v>39.369999999999997</v>
      </c>
      <c r="D185" s="1">
        <f>原始价格!E185</f>
        <v>0</v>
      </c>
      <c r="E185" s="1">
        <f>原始价格!F185</f>
        <v>0</v>
      </c>
      <c r="F185" s="1">
        <f t="shared" si="18"/>
        <v>0</v>
      </c>
      <c r="G185" s="1">
        <f t="shared" si="23"/>
        <v>0</v>
      </c>
      <c r="H185" s="19">
        <f t="shared" si="19"/>
        <v>39.567112906678126</v>
      </c>
      <c r="I185" s="26">
        <f t="shared" si="20"/>
        <v>39.707885645526062</v>
      </c>
      <c r="J185" s="27" t="e">
        <f t="shared" si="25"/>
        <v>#DIV/0!</v>
      </c>
      <c r="K185" s="27" t="e">
        <f t="shared" si="22"/>
        <v>#DIV/0!</v>
      </c>
      <c r="L185" s="27" t="e">
        <f t="shared" si="21"/>
        <v>#DIV/0!</v>
      </c>
      <c r="M185" s="27" t="e">
        <f t="shared" ca="1" si="24"/>
        <v>#DIV/0!</v>
      </c>
      <c r="N185" s="27" t="e">
        <f t="shared" ca="1" si="26"/>
        <v>#DIV/0!</v>
      </c>
    </row>
    <row r="186" spans="1:14" x14ac:dyDescent="0.15">
      <c r="A186" s="3">
        <v>185</v>
      </c>
      <c r="B186" s="28">
        <f>原始价格!B186</f>
        <v>43593.604166666664</v>
      </c>
      <c r="C186" s="1">
        <f>原始价格!D186</f>
        <v>39.43</v>
      </c>
      <c r="D186" s="1">
        <f>原始价格!E186</f>
        <v>0</v>
      </c>
      <c r="E186" s="1">
        <f>原始价格!F186</f>
        <v>0</v>
      </c>
      <c r="F186" s="1">
        <f t="shared" si="18"/>
        <v>0</v>
      </c>
      <c r="G186" s="1">
        <f t="shared" si="23"/>
        <v>0</v>
      </c>
      <c r="H186" s="19">
        <f t="shared" si="19"/>
        <v>39.54601861334303</v>
      </c>
      <c r="I186" s="26">
        <f t="shared" si="20"/>
        <v>39.687301523635242</v>
      </c>
      <c r="J186" s="27" t="e">
        <f t="shared" si="25"/>
        <v>#DIV/0!</v>
      </c>
      <c r="K186" s="27" t="e">
        <f t="shared" si="22"/>
        <v>#DIV/0!</v>
      </c>
      <c r="L186" s="27" t="e">
        <f t="shared" si="21"/>
        <v>#DIV/0!</v>
      </c>
      <c r="M186" s="27" t="e">
        <f t="shared" ca="1" si="24"/>
        <v>#DIV/0!</v>
      </c>
      <c r="N186" s="27" t="e">
        <f t="shared" ca="1" si="26"/>
        <v>#DIV/0!</v>
      </c>
    </row>
    <row r="187" spans="1:14" x14ac:dyDescent="0.15">
      <c r="A187" s="3">
        <v>186</v>
      </c>
      <c r="B187" s="28">
        <f>原始价格!B187</f>
        <v>43593.607638888891</v>
      </c>
      <c r="C187" s="1">
        <f>原始价格!D187</f>
        <v>39.5</v>
      </c>
      <c r="D187" s="1">
        <f>原始价格!E187</f>
        <v>0</v>
      </c>
      <c r="E187" s="1">
        <f>原始价格!F187</f>
        <v>0</v>
      </c>
      <c r="F187" s="1">
        <f t="shared" si="18"/>
        <v>0</v>
      </c>
      <c r="G187" s="1">
        <f t="shared" si="23"/>
        <v>0</v>
      </c>
      <c r="H187" s="19">
        <f t="shared" si="19"/>
        <v>39.538938826674865</v>
      </c>
      <c r="I187" s="26">
        <f t="shared" si="20"/>
        <v>39.673427336699298</v>
      </c>
      <c r="J187" s="27" t="e">
        <f t="shared" si="25"/>
        <v>#DIV/0!</v>
      </c>
      <c r="K187" s="27" t="e">
        <f t="shared" si="22"/>
        <v>#DIV/0!</v>
      </c>
      <c r="L187" s="27" t="e">
        <f t="shared" si="21"/>
        <v>#DIV/0!</v>
      </c>
      <c r="M187" s="27" t="e">
        <f t="shared" ca="1" si="24"/>
        <v>#DIV/0!</v>
      </c>
      <c r="N187" s="27" t="e">
        <f t="shared" ca="1" si="26"/>
        <v>#DIV/0!</v>
      </c>
    </row>
    <row r="188" spans="1:14" x14ac:dyDescent="0.15">
      <c r="A188" s="3">
        <v>187</v>
      </c>
      <c r="B188" s="28">
        <f>原始价格!B188</f>
        <v>43593.611111111109</v>
      </c>
      <c r="C188" s="1">
        <f>原始价格!D188</f>
        <v>39.46</v>
      </c>
      <c r="D188" s="1">
        <f>原始价格!E188</f>
        <v>0</v>
      </c>
      <c r="E188" s="1">
        <f>原始价格!F188</f>
        <v>0</v>
      </c>
      <c r="F188" s="1">
        <f t="shared" si="18"/>
        <v>0</v>
      </c>
      <c r="G188" s="1">
        <f t="shared" si="23"/>
        <v>0</v>
      </c>
      <c r="H188" s="19">
        <f t="shared" si="19"/>
        <v>39.526794391801808</v>
      </c>
      <c r="I188" s="26">
        <f t="shared" si="20"/>
        <v>39.657617904351198</v>
      </c>
      <c r="J188" s="27" t="e">
        <f t="shared" si="25"/>
        <v>#DIV/0!</v>
      </c>
      <c r="K188" s="27" t="e">
        <f t="shared" si="22"/>
        <v>#DIV/0!</v>
      </c>
      <c r="L188" s="27" t="e">
        <f t="shared" si="21"/>
        <v>#DIV/0!</v>
      </c>
      <c r="M188" s="27" t="e">
        <f t="shared" ca="1" si="24"/>
        <v>#DIV/0!</v>
      </c>
      <c r="N188" s="27" t="e">
        <f t="shared" ca="1" si="26"/>
        <v>#DIV/0!</v>
      </c>
    </row>
    <row r="189" spans="1:14" x14ac:dyDescent="0.15">
      <c r="A189" s="3">
        <v>188</v>
      </c>
      <c r="B189" s="28">
        <f>原始价格!B189</f>
        <v>43593.614583333336</v>
      </c>
      <c r="C189" s="1">
        <f>原始价格!D189</f>
        <v>39.57</v>
      </c>
      <c r="D189" s="1">
        <f>原始价格!E189</f>
        <v>0</v>
      </c>
      <c r="E189" s="1">
        <f>原始价格!F189</f>
        <v>0</v>
      </c>
      <c r="F189" s="1">
        <f t="shared" si="18"/>
        <v>0</v>
      </c>
      <c r="G189" s="1">
        <f t="shared" si="23"/>
        <v>0</v>
      </c>
      <c r="H189" s="19">
        <f t="shared" si="19"/>
        <v>39.533441408447686</v>
      </c>
      <c r="I189" s="26">
        <f t="shared" si="20"/>
        <v>39.651127689214078</v>
      </c>
      <c r="J189" s="27" t="e">
        <f t="shared" si="25"/>
        <v>#DIV/0!</v>
      </c>
      <c r="K189" s="27" t="e">
        <f t="shared" si="22"/>
        <v>#DIV/0!</v>
      </c>
      <c r="L189" s="27" t="e">
        <f t="shared" si="21"/>
        <v>#DIV/0!</v>
      </c>
      <c r="M189" s="27" t="e">
        <f t="shared" ca="1" si="24"/>
        <v>#DIV/0!</v>
      </c>
      <c r="N189" s="27" t="e">
        <f t="shared" ca="1" si="26"/>
        <v>#DIV/0!</v>
      </c>
    </row>
    <row r="190" spans="1:14" x14ac:dyDescent="0.15">
      <c r="A190" s="3">
        <v>189</v>
      </c>
      <c r="B190" s="28">
        <f>原始价格!B190</f>
        <v>43593.618055555555</v>
      </c>
      <c r="C190" s="1">
        <f>原始价格!D190</f>
        <v>39.799999999999997</v>
      </c>
      <c r="D190" s="1">
        <f>原始价格!E190</f>
        <v>0</v>
      </c>
      <c r="E190" s="1">
        <f>原始价格!F190</f>
        <v>0</v>
      </c>
      <c r="F190" s="1">
        <f t="shared" si="18"/>
        <v>0</v>
      </c>
      <c r="G190" s="1">
        <f t="shared" si="23"/>
        <v>0</v>
      </c>
      <c r="H190" s="19">
        <f t="shared" si="19"/>
        <v>39.574450422532657</v>
      </c>
      <c r="I190" s="26">
        <f t="shared" si="20"/>
        <v>39.662155267790816</v>
      </c>
      <c r="J190" s="27" t="e">
        <f t="shared" si="25"/>
        <v>#DIV/0!</v>
      </c>
      <c r="K190" s="27" t="e">
        <f t="shared" si="22"/>
        <v>#DIV/0!</v>
      </c>
      <c r="L190" s="27" t="e">
        <f t="shared" si="21"/>
        <v>#DIV/0!</v>
      </c>
      <c r="M190" s="27" t="e">
        <f t="shared" ca="1" si="24"/>
        <v>#DIV/0!</v>
      </c>
      <c r="N190" s="27" t="e">
        <f t="shared" ca="1" si="26"/>
        <v>#DIV/0!</v>
      </c>
    </row>
    <row r="191" spans="1:14" x14ac:dyDescent="0.15">
      <c r="A191" s="3">
        <v>190</v>
      </c>
      <c r="B191" s="28">
        <f>原始价格!B191</f>
        <v>43593.621527777781</v>
      </c>
      <c r="C191" s="1">
        <f>原始价格!D191</f>
        <v>39.99</v>
      </c>
      <c r="D191" s="1">
        <f>原始价格!E191</f>
        <v>0</v>
      </c>
      <c r="E191" s="1">
        <f>原始价格!F191</f>
        <v>0</v>
      </c>
      <c r="F191" s="1">
        <f t="shared" si="18"/>
        <v>0</v>
      </c>
      <c r="G191" s="1">
        <f t="shared" si="23"/>
        <v>0</v>
      </c>
      <c r="H191" s="19">
        <f t="shared" si="19"/>
        <v>39.638381126758404</v>
      </c>
      <c r="I191" s="26">
        <f t="shared" si="20"/>
        <v>39.686440062769279</v>
      </c>
      <c r="J191" s="27" t="e">
        <f t="shared" si="25"/>
        <v>#DIV/0!</v>
      </c>
      <c r="K191" s="27" t="e">
        <f t="shared" si="22"/>
        <v>#DIV/0!</v>
      </c>
      <c r="L191" s="27" t="e">
        <f t="shared" si="21"/>
        <v>#DIV/0!</v>
      </c>
      <c r="M191" s="27" t="e">
        <f t="shared" ca="1" si="24"/>
        <v>#DIV/0!</v>
      </c>
      <c r="N191" s="27" t="e">
        <f t="shared" ca="1" si="26"/>
        <v>#DIV/0!</v>
      </c>
    </row>
    <row r="192" spans="1:14" x14ac:dyDescent="0.15">
      <c r="A192" s="3">
        <v>191</v>
      </c>
      <c r="B192" s="28">
        <f>原始价格!B192</f>
        <v>43593.625</v>
      </c>
      <c r="C192" s="1">
        <f>原始价格!D192</f>
        <v>40</v>
      </c>
      <c r="D192" s="1">
        <f>原始价格!E192</f>
        <v>0</v>
      </c>
      <c r="E192" s="1">
        <f>原始价格!F192</f>
        <v>0</v>
      </c>
      <c r="F192" s="1">
        <f t="shared" si="18"/>
        <v>0</v>
      </c>
      <c r="G192" s="1">
        <f t="shared" si="23"/>
        <v>0</v>
      </c>
      <c r="H192" s="19">
        <f t="shared" si="19"/>
        <v>39.694014799564805</v>
      </c>
      <c r="I192" s="26">
        <f t="shared" si="20"/>
        <v>39.709666724786366</v>
      </c>
      <c r="J192" s="27" t="e">
        <f t="shared" si="25"/>
        <v>#DIV/0!</v>
      </c>
      <c r="K192" s="27" t="e">
        <f t="shared" si="22"/>
        <v>#DIV/0!</v>
      </c>
      <c r="L192" s="27" t="e">
        <f t="shared" si="21"/>
        <v>#DIV/0!</v>
      </c>
      <c r="M192" s="27" t="e">
        <f t="shared" ca="1" si="24"/>
        <v>#DIV/0!</v>
      </c>
      <c r="N192" s="27" t="e">
        <f t="shared" ca="1" si="26"/>
        <v>#DIV/0!</v>
      </c>
    </row>
    <row r="193" spans="1:15" x14ac:dyDescent="0.15">
      <c r="A193" s="3">
        <v>192</v>
      </c>
      <c r="B193" s="28">
        <f>原始价格!B193</f>
        <v>43594.399305555555</v>
      </c>
      <c r="C193" s="1">
        <f>原始价格!D193</f>
        <v>39.799999999999997</v>
      </c>
      <c r="D193" s="1">
        <f>原始价格!E193</f>
        <v>0</v>
      </c>
      <c r="E193" s="1">
        <f>原始价格!F193</f>
        <v>0</v>
      </c>
      <c r="F193" s="1">
        <f t="shared" si="18"/>
        <v>0</v>
      </c>
      <c r="G193" s="1">
        <f t="shared" si="23"/>
        <v>0</v>
      </c>
      <c r="H193" s="19">
        <f t="shared" si="19"/>
        <v>39.710320215016374</v>
      </c>
      <c r="I193" s="26">
        <f t="shared" si="20"/>
        <v>39.716358078505898</v>
      </c>
      <c r="J193" s="27" t="e">
        <f t="shared" si="25"/>
        <v>#DIV/0!</v>
      </c>
      <c r="K193" s="27" t="e">
        <f t="shared" si="22"/>
        <v>#DIV/0!</v>
      </c>
      <c r="L193" s="27" t="e">
        <f t="shared" si="21"/>
        <v>#DIV/0!</v>
      </c>
      <c r="M193" s="27" t="e">
        <f t="shared" ca="1" si="24"/>
        <v>#DIV/0!</v>
      </c>
      <c r="N193" s="27" t="e">
        <f t="shared" ca="1" si="26"/>
        <v>#DIV/0!</v>
      </c>
    </row>
    <row r="194" spans="1:15" x14ac:dyDescent="0.15">
      <c r="A194" s="3">
        <v>193</v>
      </c>
      <c r="B194" s="28">
        <f>原始价格!B194</f>
        <v>43594.402777777781</v>
      </c>
      <c r="C194" s="1">
        <f>原始价格!D194</f>
        <v>39.51</v>
      </c>
      <c r="D194" s="1">
        <f>原始价格!E194</f>
        <v>0</v>
      </c>
      <c r="E194" s="1">
        <f>原始价格!F194</f>
        <v>0</v>
      </c>
      <c r="F194" s="1">
        <f t="shared" si="18"/>
        <v>0</v>
      </c>
      <c r="G194" s="1">
        <f t="shared" si="23"/>
        <v>0</v>
      </c>
      <c r="H194" s="19">
        <f t="shared" si="19"/>
        <v>39.67950172039847</v>
      </c>
      <c r="I194" s="26">
        <f t="shared" si="20"/>
        <v>39.701072294912876</v>
      </c>
      <c r="J194" s="27" t="e">
        <f t="shared" si="25"/>
        <v>#DIV/0!</v>
      </c>
      <c r="K194" s="27" t="e">
        <f t="shared" si="22"/>
        <v>#DIV/0!</v>
      </c>
      <c r="L194" s="27" t="e">
        <f t="shared" si="21"/>
        <v>#DIV/0!</v>
      </c>
      <c r="M194" s="27" t="e">
        <f t="shared" ca="1" si="24"/>
        <v>#DIV/0!</v>
      </c>
      <c r="N194" s="27" t="e">
        <f t="shared" ca="1" si="26"/>
        <v>#DIV/0!</v>
      </c>
    </row>
    <row r="195" spans="1:15" x14ac:dyDescent="0.15">
      <c r="A195" s="3">
        <v>194</v>
      </c>
      <c r="B195" s="28">
        <f>原始价格!B195</f>
        <v>43594.40625</v>
      </c>
      <c r="C195" s="1">
        <f>原始价格!D195</f>
        <v>39.22</v>
      </c>
      <c r="D195" s="1">
        <f>原始价格!E195</f>
        <v>0</v>
      </c>
      <c r="E195" s="1">
        <f>原始价格!F195</f>
        <v>0</v>
      </c>
      <c r="F195" s="1">
        <f t="shared" ref="F195:F201" si="27">D195-E195</f>
        <v>0</v>
      </c>
      <c r="G195" s="1">
        <f t="shared" si="23"/>
        <v>0</v>
      </c>
      <c r="H195" s="19">
        <f t="shared" si="19"/>
        <v>39.608809148029479</v>
      </c>
      <c r="I195" s="26">
        <f t="shared" si="20"/>
        <v>39.665437310104508</v>
      </c>
      <c r="J195" s="27" t="e">
        <f t="shared" si="25"/>
        <v>#DIV/0!</v>
      </c>
      <c r="K195" s="27" t="e">
        <f t="shared" si="22"/>
        <v>#DIV/0!</v>
      </c>
      <c r="L195" s="27" t="e">
        <f t="shared" si="21"/>
        <v>#DIV/0!</v>
      </c>
      <c r="M195" s="27" t="e">
        <f t="shared" ca="1" si="24"/>
        <v>#DIV/0!</v>
      </c>
      <c r="N195" s="27" t="e">
        <f t="shared" ca="1" si="26"/>
        <v>#DIV/0!</v>
      </c>
    </row>
    <row r="196" spans="1:15" x14ac:dyDescent="0.15">
      <c r="A196" s="3">
        <v>195</v>
      </c>
      <c r="B196" s="28">
        <f>原始价格!B196</f>
        <v>43594.409722222219</v>
      </c>
      <c r="C196" s="1">
        <f>原始价格!D196</f>
        <v>39.200000000000003</v>
      </c>
      <c r="D196" s="1">
        <f>原始价格!E196</f>
        <v>0</v>
      </c>
      <c r="E196" s="1">
        <f>原始价格!F196</f>
        <v>0</v>
      </c>
      <c r="F196" s="1">
        <f t="shared" si="27"/>
        <v>0</v>
      </c>
      <c r="G196" s="1">
        <f t="shared" si="23"/>
        <v>0</v>
      </c>
      <c r="H196" s="19">
        <f t="shared" ref="H196:H201" si="28">H195*11/13+C196*2/13</f>
        <v>39.545915432948021</v>
      </c>
      <c r="I196" s="26">
        <f t="shared" ref="I196:I201" si="29">I195*25/27+C196*2/27</f>
        <v>39.630960472318989</v>
      </c>
      <c r="J196" s="27" t="e">
        <f t="shared" si="25"/>
        <v>#DIV/0!</v>
      </c>
      <c r="K196" s="27" t="e">
        <f t="shared" si="22"/>
        <v>#DIV/0!</v>
      </c>
      <c r="L196" s="27" t="e">
        <f t="shared" si="21"/>
        <v>#DIV/0!</v>
      </c>
      <c r="M196" s="27" t="e">
        <f t="shared" ca="1" si="24"/>
        <v>#DIV/0!</v>
      </c>
      <c r="N196" s="27" t="e">
        <f t="shared" ca="1" si="26"/>
        <v>#DIV/0!</v>
      </c>
    </row>
    <row r="197" spans="1:15" x14ac:dyDescent="0.15">
      <c r="A197" s="3">
        <v>196</v>
      </c>
      <c r="B197" s="28">
        <f>原始价格!B197</f>
        <v>43594.413194444445</v>
      </c>
      <c r="C197" s="1">
        <f>原始价格!D197</f>
        <v>39.07</v>
      </c>
      <c r="D197" s="1">
        <f>原始价格!E197</f>
        <v>0</v>
      </c>
      <c r="E197" s="1">
        <f>原始价格!F197</f>
        <v>0</v>
      </c>
      <c r="F197" s="1">
        <f t="shared" si="27"/>
        <v>0</v>
      </c>
      <c r="G197" s="1">
        <f t="shared" si="23"/>
        <v>0</v>
      </c>
      <c r="H197" s="19">
        <f t="shared" si="28"/>
        <v>39.472697674032943</v>
      </c>
      <c r="I197" s="26">
        <f t="shared" si="29"/>
        <v>39.58940784473981</v>
      </c>
      <c r="J197" s="27" t="e">
        <f t="shared" si="25"/>
        <v>#DIV/0!</v>
      </c>
      <c r="K197" s="27" t="e">
        <f t="shared" si="22"/>
        <v>#DIV/0!</v>
      </c>
      <c r="L197" s="27" t="e">
        <f t="shared" si="21"/>
        <v>#DIV/0!</v>
      </c>
      <c r="M197" s="27" t="e">
        <f t="shared" ca="1" si="24"/>
        <v>#DIV/0!</v>
      </c>
      <c r="N197" s="27" t="e">
        <f t="shared" ca="1" si="26"/>
        <v>#DIV/0!</v>
      </c>
    </row>
    <row r="198" spans="1:15" x14ac:dyDescent="0.15">
      <c r="A198" s="3">
        <v>197</v>
      </c>
      <c r="B198" s="28">
        <f>原始价格!B198</f>
        <v>43594.416666666664</v>
      </c>
      <c r="C198" s="1">
        <f>原始价格!D198</f>
        <v>39.18</v>
      </c>
      <c r="D198" s="1">
        <f>原始价格!E198</f>
        <v>0</v>
      </c>
      <c r="E198" s="1">
        <f>原始价格!F198</f>
        <v>0</v>
      </c>
      <c r="F198" s="1">
        <f t="shared" si="27"/>
        <v>0</v>
      </c>
      <c r="G198" s="1">
        <f t="shared" si="23"/>
        <v>0</v>
      </c>
      <c r="H198" s="19">
        <f t="shared" si="28"/>
        <v>39.427667262643261</v>
      </c>
      <c r="I198" s="26">
        <f t="shared" si="29"/>
        <v>39.559081337722041</v>
      </c>
      <c r="J198" s="27" t="e">
        <f t="shared" si="25"/>
        <v>#DIV/0!</v>
      </c>
      <c r="K198" s="27" t="e">
        <f t="shared" si="22"/>
        <v>#DIV/0!</v>
      </c>
      <c r="L198" s="27" t="e">
        <f>J198-K198</f>
        <v>#DIV/0!</v>
      </c>
      <c r="M198" s="27" t="e">
        <f t="shared" ca="1" si="24"/>
        <v>#DIV/0!</v>
      </c>
      <c r="N198" s="27" t="e">
        <f t="shared" ca="1" si="26"/>
        <v>#DIV/0!</v>
      </c>
    </row>
    <row r="199" spans="1:15" x14ac:dyDescent="0.15">
      <c r="A199" s="3">
        <v>198</v>
      </c>
      <c r="B199" s="28">
        <f>原始价格!B199</f>
        <v>43594.420138888891</v>
      </c>
      <c r="C199" s="1">
        <f>原始价格!D199</f>
        <v>39.340000000000003</v>
      </c>
      <c r="D199" s="1">
        <f>原始价格!E199</f>
        <v>0</v>
      </c>
      <c r="E199" s="1">
        <f>原始价格!F199</f>
        <v>0</v>
      </c>
      <c r="F199" s="1">
        <f t="shared" si="27"/>
        <v>0</v>
      </c>
      <c r="G199" s="1">
        <f t="shared" si="23"/>
        <v>0</v>
      </c>
      <c r="H199" s="19">
        <f t="shared" si="28"/>
        <v>39.414179991467378</v>
      </c>
      <c r="I199" s="26">
        <f t="shared" si="29"/>
        <v>39.542853090483369</v>
      </c>
      <c r="J199" s="27" t="e">
        <f t="shared" si="25"/>
        <v>#DIV/0!</v>
      </c>
      <c r="K199" s="27" t="e">
        <f t="shared" si="22"/>
        <v>#DIV/0!</v>
      </c>
      <c r="L199" s="27" t="e">
        <f>J199-K199</f>
        <v>#DIV/0!</v>
      </c>
      <c r="M199" s="27" t="e">
        <f t="shared" ca="1" si="24"/>
        <v>#DIV/0!</v>
      </c>
      <c r="N199" s="27" t="e">
        <f t="shared" ca="1" si="26"/>
        <v>#DIV/0!</v>
      </c>
    </row>
    <row r="200" spans="1:15" x14ac:dyDescent="0.15">
      <c r="A200" s="3">
        <v>199</v>
      </c>
      <c r="B200" s="28">
        <f>原始价格!B200</f>
        <v>43594.423611111109</v>
      </c>
      <c r="C200" s="1">
        <f>原始价格!D200</f>
        <v>39.979999999999997</v>
      </c>
      <c r="D200" s="1">
        <f>原始价格!E200</f>
        <v>0</v>
      </c>
      <c r="E200" s="1">
        <f>原始价格!F200</f>
        <v>0</v>
      </c>
      <c r="F200" s="1">
        <f t="shared" si="27"/>
        <v>0</v>
      </c>
      <c r="G200" s="1">
        <f t="shared" si="23"/>
        <v>0</v>
      </c>
      <c r="H200" s="19">
        <f t="shared" si="28"/>
        <v>39.501229223549316</v>
      </c>
      <c r="I200" s="26">
        <f t="shared" si="29"/>
        <v>39.575234343040151</v>
      </c>
      <c r="J200" s="27" t="e">
        <f t="shared" si="25"/>
        <v>#DIV/0!</v>
      </c>
      <c r="K200" s="27" t="e">
        <f t="shared" si="22"/>
        <v>#DIV/0!</v>
      </c>
      <c r="L200" s="27" t="e">
        <f>J200-K200</f>
        <v>#DIV/0!</v>
      </c>
      <c r="M200" s="27" t="e">
        <f t="shared" ca="1" si="24"/>
        <v>#DIV/0!</v>
      </c>
      <c r="N200" s="27" t="e">
        <f t="shared" ca="1" si="26"/>
        <v>#DIV/0!</v>
      </c>
      <c r="O200" s="25" t="e">
        <f>MAX(J151:J200)</f>
        <v>#DIV/0!</v>
      </c>
    </row>
    <row r="201" spans="1:15" x14ac:dyDescent="0.15">
      <c r="A201" s="3">
        <v>200</v>
      </c>
      <c r="B201" s="28">
        <f>原始价格!B201</f>
        <v>43594.427083333336</v>
      </c>
      <c r="C201" s="1">
        <f>原始价格!D201</f>
        <v>39.75</v>
      </c>
      <c r="D201" s="1">
        <f>原始价格!E201</f>
        <v>0</v>
      </c>
      <c r="E201" s="1">
        <f>原始价格!F201</f>
        <v>0</v>
      </c>
      <c r="F201" s="1">
        <f t="shared" si="27"/>
        <v>0</v>
      </c>
      <c r="G201" s="1">
        <f t="shared" si="23"/>
        <v>0</v>
      </c>
      <c r="H201" s="19">
        <f t="shared" si="28"/>
        <v>39.53950165069557</v>
      </c>
      <c r="I201" s="26">
        <f t="shared" si="29"/>
        <v>39.588179947259398</v>
      </c>
      <c r="J201" s="27" t="e">
        <f>(H201-I201)/G201</f>
        <v>#DIV/0!</v>
      </c>
      <c r="K201" s="27" t="e">
        <f>AVERAGE(J193:J201)</f>
        <v>#DIV/0!</v>
      </c>
      <c r="L201" s="27" t="e">
        <f>J201-K201</f>
        <v>#DIV/0!</v>
      </c>
      <c r="M201" s="27" t="e">
        <f ca="1">MAX(OFFSET(J201,0,0,-$Q$2))</f>
        <v>#DIV/0!</v>
      </c>
      <c r="N201" s="27" t="e">
        <f t="shared" ca="1" si="26"/>
        <v>#DIV/0!</v>
      </c>
      <c r="O201" s="25" t="e">
        <f>MAX(J152:J201)</f>
        <v>#DIV/0!</v>
      </c>
    </row>
    <row r="202" spans="1:15" x14ac:dyDescent="0.15">
      <c r="A202" s="3">
        <v>201</v>
      </c>
      <c r="B202" s="28">
        <f>原始价格!B202</f>
        <v>43594.430555555555</v>
      </c>
      <c r="C202" s="1">
        <f>原始价格!D202</f>
        <v>39.700000000000003</v>
      </c>
      <c r="D202" s="1">
        <f>原始价格!E202</f>
        <v>0</v>
      </c>
      <c r="E202" s="1">
        <f>原始价格!F202</f>
        <v>0</v>
      </c>
      <c r="F202" s="1">
        <f t="shared" ref="F202:F231" si="30">D202-E202</f>
        <v>0</v>
      </c>
      <c r="G202" s="1">
        <f t="shared" ref="G202:G231" si="31">AVERAGE(F153:F202)</f>
        <v>0</v>
      </c>
      <c r="H202" s="19">
        <f t="shared" ref="H202:H231" si="32">H201*11/13+C202*2/13</f>
        <v>39.564193704434715</v>
      </c>
      <c r="I202" s="26">
        <f t="shared" ref="I202:I231" si="33">I201*25/27+C202*2/27</f>
        <v>39.596462914129077</v>
      </c>
      <c r="J202" s="27" t="e">
        <f t="shared" ref="J202:J231" si="34">(H202-I202)/G202</f>
        <v>#DIV/0!</v>
      </c>
      <c r="K202" s="27" t="e">
        <f t="shared" ref="K202:K231" si="35">AVERAGE(J194:J202)</f>
        <v>#DIV/0!</v>
      </c>
      <c r="L202" s="27" t="e">
        <f t="shared" ref="L202:L231" si="36">J202-K202</f>
        <v>#DIV/0!</v>
      </c>
      <c r="M202" s="27" t="e">
        <f t="shared" ref="M202:M231" ca="1" si="37">MAX(OFFSET(J202,0,0,-$Q$2))</f>
        <v>#DIV/0!</v>
      </c>
      <c r="N202" s="27" t="e">
        <f t="shared" ref="N202:N231" ca="1" si="38">IF(J202=M202,1,N201+1)</f>
        <v>#DIV/0!</v>
      </c>
      <c r="O202" s="25" t="e">
        <f t="shared" ref="O202:O231" si="39">MAX(J153:J202)</f>
        <v>#DIV/0!</v>
      </c>
    </row>
    <row r="203" spans="1:15" x14ac:dyDescent="0.15">
      <c r="A203" s="3">
        <v>202</v>
      </c>
      <c r="B203" s="28">
        <f>原始价格!B203</f>
        <v>43594.434027777781</v>
      </c>
      <c r="C203" s="1">
        <f>原始价格!D203</f>
        <v>39.520000000000003</v>
      </c>
      <c r="D203" s="1">
        <f>原始价格!E203</f>
        <v>0</v>
      </c>
      <c r="E203" s="1">
        <f>原始价格!F203</f>
        <v>0</v>
      </c>
      <c r="F203" s="1">
        <f t="shared" si="30"/>
        <v>0</v>
      </c>
      <c r="G203" s="1">
        <f t="shared" si="31"/>
        <v>0</v>
      </c>
      <c r="H203" s="19">
        <f t="shared" si="32"/>
        <v>39.557394672983214</v>
      </c>
      <c r="I203" s="26">
        <f t="shared" si="33"/>
        <v>39.590798994563961</v>
      </c>
      <c r="J203" s="27" t="e">
        <f t="shared" si="34"/>
        <v>#DIV/0!</v>
      </c>
      <c r="K203" s="27" t="e">
        <f t="shared" si="35"/>
        <v>#DIV/0!</v>
      </c>
      <c r="L203" s="27" t="e">
        <f t="shared" si="36"/>
        <v>#DIV/0!</v>
      </c>
      <c r="M203" s="27" t="e">
        <f t="shared" ca="1" si="37"/>
        <v>#DIV/0!</v>
      </c>
      <c r="N203" s="27" t="e">
        <f t="shared" ca="1" si="38"/>
        <v>#DIV/0!</v>
      </c>
      <c r="O203" s="25" t="e">
        <f t="shared" si="39"/>
        <v>#DIV/0!</v>
      </c>
    </row>
    <row r="204" spans="1:15" x14ac:dyDescent="0.15">
      <c r="A204" s="3">
        <v>203</v>
      </c>
      <c r="B204" s="28">
        <f>原始价格!B204</f>
        <v>43594.4375</v>
      </c>
      <c r="C204" s="1">
        <f>原始价格!D204</f>
        <v>39.33</v>
      </c>
      <c r="D204" s="1">
        <f>原始价格!E204</f>
        <v>0</v>
      </c>
      <c r="E204" s="1">
        <f>原始价格!F204</f>
        <v>0</v>
      </c>
      <c r="F204" s="1">
        <f t="shared" si="30"/>
        <v>0</v>
      </c>
      <c r="G204" s="1">
        <f t="shared" si="31"/>
        <v>0</v>
      </c>
      <c r="H204" s="19">
        <f t="shared" si="32"/>
        <v>39.522410877139635</v>
      </c>
      <c r="I204" s="26">
        <f t="shared" si="33"/>
        <v>39.571480550522189</v>
      </c>
      <c r="J204" s="27" t="e">
        <f t="shared" si="34"/>
        <v>#DIV/0!</v>
      </c>
      <c r="K204" s="27" t="e">
        <f t="shared" si="35"/>
        <v>#DIV/0!</v>
      </c>
      <c r="L204" s="27" t="e">
        <f t="shared" si="36"/>
        <v>#DIV/0!</v>
      </c>
      <c r="M204" s="27" t="e">
        <f t="shared" ca="1" si="37"/>
        <v>#DIV/0!</v>
      </c>
      <c r="N204" s="27" t="e">
        <f t="shared" ca="1" si="38"/>
        <v>#DIV/0!</v>
      </c>
      <c r="O204" s="25" t="e">
        <f t="shared" si="39"/>
        <v>#DIV/0!</v>
      </c>
    </row>
    <row r="205" spans="1:15" x14ac:dyDescent="0.15">
      <c r="A205" s="3">
        <v>204</v>
      </c>
      <c r="B205" s="28">
        <f>原始价格!B205</f>
        <v>43594.440972222219</v>
      </c>
      <c r="C205" s="1">
        <f>原始价格!D205</f>
        <v>39.33</v>
      </c>
      <c r="D205" s="1">
        <f>原始价格!E205</f>
        <v>0</v>
      </c>
      <c r="E205" s="1">
        <f>原始价格!F205</f>
        <v>0</v>
      </c>
      <c r="F205" s="1">
        <f t="shared" si="30"/>
        <v>0</v>
      </c>
      <c r="G205" s="1">
        <f t="shared" si="31"/>
        <v>0</v>
      </c>
      <c r="H205" s="19">
        <f t="shared" si="32"/>
        <v>39.492809203733543</v>
      </c>
      <c r="I205" s="26">
        <f t="shared" si="33"/>
        <v>39.553593102335363</v>
      </c>
      <c r="J205" s="27" t="e">
        <f t="shared" si="34"/>
        <v>#DIV/0!</v>
      </c>
      <c r="K205" s="27" t="e">
        <f t="shared" si="35"/>
        <v>#DIV/0!</v>
      </c>
      <c r="L205" s="27" t="e">
        <f t="shared" si="36"/>
        <v>#DIV/0!</v>
      </c>
      <c r="M205" s="27" t="e">
        <f t="shared" ca="1" si="37"/>
        <v>#DIV/0!</v>
      </c>
      <c r="N205" s="27" t="e">
        <f t="shared" ca="1" si="38"/>
        <v>#DIV/0!</v>
      </c>
      <c r="O205" s="25" t="e">
        <f t="shared" si="39"/>
        <v>#DIV/0!</v>
      </c>
    </row>
    <row r="206" spans="1:15" x14ac:dyDescent="0.15">
      <c r="A206" s="3">
        <v>205</v>
      </c>
      <c r="B206" s="28">
        <f>原始价格!B206</f>
        <v>43594.444444444445</v>
      </c>
      <c r="C206" s="1">
        <f>原始价格!D206</f>
        <v>39.700000000000003</v>
      </c>
      <c r="D206" s="1">
        <f>原始价格!E206</f>
        <v>0</v>
      </c>
      <c r="E206" s="1">
        <f>原始价格!F206</f>
        <v>0</v>
      </c>
      <c r="F206" s="1">
        <f t="shared" si="30"/>
        <v>0</v>
      </c>
      <c r="G206" s="1">
        <f t="shared" si="31"/>
        <v>0</v>
      </c>
      <c r="H206" s="19">
        <f t="shared" si="32"/>
        <v>39.52468471085146</v>
      </c>
      <c r="I206" s="26">
        <f t="shared" si="33"/>
        <v>39.564438057717929</v>
      </c>
      <c r="J206" s="27" t="e">
        <f t="shared" si="34"/>
        <v>#DIV/0!</v>
      </c>
      <c r="K206" s="27" t="e">
        <f t="shared" si="35"/>
        <v>#DIV/0!</v>
      </c>
      <c r="L206" s="27" t="e">
        <f t="shared" si="36"/>
        <v>#DIV/0!</v>
      </c>
      <c r="M206" s="27" t="e">
        <f t="shared" ca="1" si="37"/>
        <v>#DIV/0!</v>
      </c>
      <c r="N206" s="27" t="e">
        <f t="shared" ca="1" si="38"/>
        <v>#DIV/0!</v>
      </c>
      <c r="O206" s="25" t="e">
        <f t="shared" si="39"/>
        <v>#DIV/0!</v>
      </c>
    </row>
    <row r="207" spans="1:15" x14ac:dyDescent="0.15">
      <c r="A207" s="3">
        <v>206</v>
      </c>
      <c r="B207" s="28">
        <f>原始价格!B207</f>
        <v>43594.447916666664</v>
      </c>
      <c r="C207" s="1">
        <f>原始价格!D207</f>
        <v>39.51</v>
      </c>
      <c r="D207" s="1">
        <f>原始价格!E207</f>
        <v>0</v>
      </c>
      <c r="E207" s="1">
        <f>原始价格!F207</f>
        <v>0</v>
      </c>
      <c r="F207" s="1">
        <f t="shared" si="30"/>
        <v>0</v>
      </c>
      <c r="G207" s="1">
        <f t="shared" si="31"/>
        <v>0</v>
      </c>
      <c r="H207" s="19">
        <f t="shared" si="32"/>
        <v>39.522425524566621</v>
      </c>
      <c r="I207" s="26">
        <f t="shared" si="33"/>
        <v>39.560405608998089</v>
      </c>
      <c r="J207" s="27" t="e">
        <f t="shared" si="34"/>
        <v>#DIV/0!</v>
      </c>
      <c r="K207" s="27" t="e">
        <f t="shared" si="35"/>
        <v>#DIV/0!</v>
      </c>
      <c r="L207" s="27" t="e">
        <f t="shared" si="36"/>
        <v>#DIV/0!</v>
      </c>
      <c r="M207" s="27" t="e">
        <f t="shared" ca="1" si="37"/>
        <v>#DIV/0!</v>
      </c>
      <c r="N207" s="27" t="e">
        <f t="shared" ca="1" si="38"/>
        <v>#DIV/0!</v>
      </c>
      <c r="O207" s="25" t="e">
        <f t="shared" si="39"/>
        <v>#DIV/0!</v>
      </c>
    </row>
    <row r="208" spans="1:15" x14ac:dyDescent="0.15">
      <c r="A208" s="3">
        <v>207</v>
      </c>
      <c r="B208" s="28">
        <f>原始价格!B208</f>
        <v>43594.451388888891</v>
      </c>
      <c r="C208" s="1">
        <f>原始价格!D208</f>
        <v>39.35</v>
      </c>
      <c r="D208" s="1">
        <f>原始价格!E208</f>
        <v>0</v>
      </c>
      <c r="E208" s="1">
        <f>原始价格!F208</f>
        <v>0</v>
      </c>
      <c r="F208" s="1">
        <f t="shared" si="30"/>
        <v>0</v>
      </c>
      <c r="G208" s="1">
        <f t="shared" si="31"/>
        <v>0</v>
      </c>
      <c r="H208" s="19">
        <f t="shared" si="32"/>
        <v>39.495898520787136</v>
      </c>
      <c r="I208" s="26">
        <f t="shared" si="33"/>
        <v>39.54482000833157</v>
      </c>
      <c r="J208" s="27" t="e">
        <f t="shared" si="34"/>
        <v>#DIV/0!</v>
      </c>
      <c r="K208" s="27" t="e">
        <f t="shared" si="35"/>
        <v>#DIV/0!</v>
      </c>
      <c r="L208" s="27" t="e">
        <f t="shared" si="36"/>
        <v>#DIV/0!</v>
      </c>
      <c r="M208" s="27" t="e">
        <f t="shared" ca="1" si="37"/>
        <v>#DIV/0!</v>
      </c>
      <c r="N208" s="27" t="e">
        <f t="shared" ca="1" si="38"/>
        <v>#DIV/0!</v>
      </c>
      <c r="O208" s="25" t="e">
        <f t="shared" si="39"/>
        <v>#DIV/0!</v>
      </c>
    </row>
    <row r="209" spans="1:15" x14ac:dyDescent="0.15">
      <c r="A209" s="3">
        <v>208</v>
      </c>
      <c r="B209" s="28">
        <f>原始价格!B209</f>
        <v>43594.454861111109</v>
      </c>
      <c r="C209" s="1">
        <f>原始价格!D209</f>
        <v>39.53</v>
      </c>
      <c r="D209" s="1">
        <f>原始价格!E209</f>
        <v>0</v>
      </c>
      <c r="E209" s="1">
        <f>原始价格!F209</f>
        <v>0</v>
      </c>
      <c r="F209" s="1">
        <f t="shared" si="30"/>
        <v>0</v>
      </c>
      <c r="G209" s="1">
        <f t="shared" si="31"/>
        <v>0</v>
      </c>
      <c r="H209" s="19">
        <f t="shared" si="32"/>
        <v>39.501144902204501</v>
      </c>
      <c r="I209" s="26">
        <f t="shared" si="33"/>
        <v>39.543722229936641</v>
      </c>
      <c r="J209" s="27" t="e">
        <f t="shared" si="34"/>
        <v>#DIV/0!</v>
      </c>
      <c r="K209" s="27" t="e">
        <f t="shared" si="35"/>
        <v>#DIV/0!</v>
      </c>
      <c r="L209" s="27" t="e">
        <f t="shared" si="36"/>
        <v>#DIV/0!</v>
      </c>
      <c r="M209" s="27" t="e">
        <f t="shared" ca="1" si="37"/>
        <v>#DIV/0!</v>
      </c>
      <c r="N209" s="27" t="e">
        <f t="shared" ca="1" si="38"/>
        <v>#DIV/0!</v>
      </c>
      <c r="O209" s="25" t="e">
        <f t="shared" si="39"/>
        <v>#DIV/0!</v>
      </c>
    </row>
    <row r="210" spans="1:15" x14ac:dyDescent="0.15">
      <c r="A210" s="3">
        <v>209</v>
      </c>
      <c r="B210" s="28">
        <f>原始价格!B210</f>
        <v>43594.458333333336</v>
      </c>
      <c r="C210" s="1">
        <f>原始价格!D210</f>
        <v>39.630000000000003</v>
      </c>
      <c r="D210" s="1">
        <f>原始价格!E210</f>
        <v>0</v>
      </c>
      <c r="E210" s="1">
        <f>原始价格!F210</f>
        <v>0</v>
      </c>
      <c r="F210" s="1">
        <f t="shared" si="30"/>
        <v>0</v>
      </c>
      <c r="G210" s="1">
        <f t="shared" si="31"/>
        <v>0</v>
      </c>
      <c r="H210" s="19">
        <f t="shared" si="32"/>
        <v>39.520968763403808</v>
      </c>
      <c r="I210" s="26">
        <f t="shared" si="33"/>
        <v>39.55011317586726</v>
      </c>
      <c r="J210" s="27" t="e">
        <f t="shared" si="34"/>
        <v>#DIV/0!</v>
      </c>
      <c r="K210" s="27" t="e">
        <f t="shared" si="35"/>
        <v>#DIV/0!</v>
      </c>
      <c r="L210" s="27" t="e">
        <f t="shared" si="36"/>
        <v>#DIV/0!</v>
      </c>
      <c r="M210" s="27" t="e">
        <f t="shared" ca="1" si="37"/>
        <v>#DIV/0!</v>
      </c>
      <c r="N210" s="27" t="e">
        <f t="shared" ca="1" si="38"/>
        <v>#DIV/0!</v>
      </c>
      <c r="O210" s="25" t="e">
        <f t="shared" si="39"/>
        <v>#DIV/0!</v>
      </c>
    </row>
    <row r="211" spans="1:15" x14ac:dyDescent="0.15">
      <c r="A211" s="3">
        <v>210</v>
      </c>
      <c r="B211" s="28">
        <f>原始价格!B211</f>
        <v>43594.461805555555</v>
      </c>
      <c r="C211" s="1">
        <f>原始价格!D211</f>
        <v>39.42</v>
      </c>
      <c r="D211" s="1">
        <f>原始价格!E211</f>
        <v>0</v>
      </c>
      <c r="E211" s="1">
        <f>原始价格!F211</f>
        <v>0</v>
      </c>
      <c r="F211" s="1">
        <f t="shared" si="30"/>
        <v>0</v>
      </c>
      <c r="G211" s="1">
        <f t="shared" si="31"/>
        <v>0</v>
      </c>
      <c r="H211" s="19">
        <f t="shared" si="32"/>
        <v>39.505435107495529</v>
      </c>
      <c r="I211" s="26">
        <f t="shared" si="33"/>
        <v>39.540475162840053</v>
      </c>
      <c r="J211" s="27" t="e">
        <f t="shared" si="34"/>
        <v>#DIV/0!</v>
      </c>
      <c r="K211" s="27" t="e">
        <f t="shared" si="35"/>
        <v>#DIV/0!</v>
      </c>
      <c r="L211" s="27" t="e">
        <f t="shared" si="36"/>
        <v>#DIV/0!</v>
      </c>
      <c r="M211" s="27" t="e">
        <f t="shared" ca="1" si="37"/>
        <v>#DIV/0!</v>
      </c>
      <c r="N211" s="27" t="e">
        <f t="shared" ca="1" si="38"/>
        <v>#DIV/0!</v>
      </c>
      <c r="O211" s="25" t="e">
        <f t="shared" si="39"/>
        <v>#DIV/0!</v>
      </c>
    </row>
    <row r="212" spans="1:15" x14ac:dyDescent="0.15">
      <c r="A212" s="3">
        <v>211</v>
      </c>
      <c r="B212" s="28">
        <f>原始价格!B212</f>
        <v>43594.465277777781</v>
      </c>
      <c r="C212" s="1">
        <f>原始价格!D212</f>
        <v>39.43</v>
      </c>
      <c r="D212" s="1">
        <f>原始价格!E212</f>
        <v>0</v>
      </c>
      <c r="E212" s="1">
        <f>原始价格!F212</f>
        <v>0</v>
      </c>
      <c r="F212" s="1">
        <f t="shared" si="30"/>
        <v>0</v>
      </c>
      <c r="G212" s="1">
        <f t="shared" si="31"/>
        <v>0</v>
      </c>
      <c r="H212" s="19">
        <f t="shared" si="32"/>
        <v>39.493829706342368</v>
      </c>
      <c r="I212" s="26">
        <f t="shared" si="33"/>
        <v>39.532291817444495</v>
      </c>
      <c r="J212" s="27" t="e">
        <f t="shared" si="34"/>
        <v>#DIV/0!</v>
      </c>
      <c r="K212" s="27" t="e">
        <f t="shared" si="35"/>
        <v>#DIV/0!</v>
      </c>
      <c r="L212" s="27" t="e">
        <f t="shared" si="36"/>
        <v>#DIV/0!</v>
      </c>
      <c r="M212" s="27" t="e">
        <f t="shared" ca="1" si="37"/>
        <v>#DIV/0!</v>
      </c>
      <c r="N212" s="27" t="e">
        <f t="shared" ca="1" si="38"/>
        <v>#DIV/0!</v>
      </c>
      <c r="O212" s="25" t="e">
        <f t="shared" si="39"/>
        <v>#DIV/0!</v>
      </c>
    </row>
    <row r="213" spans="1:15" x14ac:dyDescent="0.15">
      <c r="A213" s="3">
        <v>212</v>
      </c>
      <c r="B213" s="28">
        <f>原始价格!B213</f>
        <v>43594.46875</v>
      </c>
      <c r="C213" s="1">
        <f>原始价格!D213</f>
        <v>39.44</v>
      </c>
      <c r="D213" s="1">
        <f>原始价格!E213</f>
        <v>0</v>
      </c>
      <c r="E213" s="1">
        <f>原始价格!F213</f>
        <v>0</v>
      </c>
      <c r="F213" s="1">
        <f t="shared" si="30"/>
        <v>0</v>
      </c>
      <c r="G213" s="1">
        <f t="shared" si="31"/>
        <v>0</v>
      </c>
      <c r="H213" s="19">
        <f t="shared" si="32"/>
        <v>39.485548213058927</v>
      </c>
      <c r="I213" s="26">
        <f t="shared" si="33"/>
        <v>39.525455386522673</v>
      </c>
      <c r="J213" s="27" t="e">
        <f t="shared" si="34"/>
        <v>#DIV/0!</v>
      </c>
      <c r="K213" s="27" t="e">
        <f t="shared" si="35"/>
        <v>#DIV/0!</v>
      </c>
      <c r="L213" s="27" t="e">
        <f t="shared" si="36"/>
        <v>#DIV/0!</v>
      </c>
      <c r="M213" s="27" t="e">
        <f t="shared" ca="1" si="37"/>
        <v>#DIV/0!</v>
      </c>
      <c r="N213" s="27" t="e">
        <f t="shared" ca="1" si="38"/>
        <v>#DIV/0!</v>
      </c>
      <c r="O213" s="25" t="e">
        <f t="shared" si="39"/>
        <v>#DIV/0!</v>
      </c>
    </row>
    <row r="214" spans="1:15" x14ac:dyDescent="0.15">
      <c r="A214" s="3">
        <v>213</v>
      </c>
      <c r="B214" s="28">
        <f>原始价格!B214</f>
        <v>43594.472222222219</v>
      </c>
      <c r="C214" s="1">
        <f>原始价格!D214</f>
        <v>39.5</v>
      </c>
      <c r="D214" s="1">
        <f>原始价格!E214</f>
        <v>0</v>
      </c>
      <c r="E214" s="1">
        <f>原始价格!F214</f>
        <v>0</v>
      </c>
      <c r="F214" s="1">
        <f t="shared" si="30"/>
        <v>0</v>
      </c>
      <c r="G214" s="1">
        <f t="shared" si="31"/>
        <v>0</v>
      </c>
      <c r="H214" s="19">
        <f t="shared" si="32"/>
        <v>39.487771564896008</v>
      </c>
      <c r="I214" s="26">
        <f t="shared" si="33"/>
        <v>39.523569802335807</v>
      </c>
      <c r="J214" s="27" t="e">
        <f t="shared" si="34"/>
        <v>#DIV/0!</v>
      </c>
      <c r="K214" s="27" t="e">
        <f t="shared" si="35"/>
        <v>#DIV/0!</v>
      </c>
      <c r="L214" s="27" t="e">
        <f t="shared" si="36"/>
        <v>#DIV/0!</v>
      </c>
      <c r="M214" s="27" t="e">
        <f t="shared" ca="1" si="37"/>
        <v>#DIV/0!</v>
      </c>
      <c r="N214" s="27" t="e">
        <f t="shared" ca="1" si="38"/>
        <v>#DIV/0!</v>
      </c>
      <c r="O214" s="25" t="e">
        <f t="shared" si="39"/>
        <v>#DIV/0!</v>
      </c>
    </row>
    <row r="215" spans="1:15" x14ac:dyDescent="0.15">
      <c r="A215" s="3">
        <v>214</v>
      </c>
      <c r="B215" s="28">
        <f>原始价格!B215</f>
        <v>43594.475694444445</v>
      </c>
      <c r="C215" s="1">
        <f>原始价格!D215</f>
        <v>39.49</v>
      </c>
      <c r="D215" s="1">
        <f>原始价格!E215</f>
        <v>0</v>
      </c>
      <c r="E215" s="1">
        <f>原始价格!F215</f>
        <v>0</v>
      </c>
      <c r="F215" s="1">
        <f t="shared" si="30"/>
        <v>0</v>
      </c>
      <c r="G215" s="1">
        <f t="shared" si="31"/>
        <v>0</v>
      </c>
      <c r="H215" s="19">
        <f t="shared" si="32"/>
        <v>39.48811440106585</v>
      </c>
      <c r="I215" s="26">
        <f t="shared" si="33"/>
        <v>39.521083150310929</v>
      </c>
      <c r="J215" s="27" t="e">
        <f t="shared" si="34"/>
        <v>#DIV/0!</v>
      </c>
      <c r="K215" s="27" t="e">
        <f t="shared" si="35"/>
        <v>#DIV/0!</v>
      </c>
      <c r="L215" s="27" t="e">
        <f t="shared" si="36"/>
        <v>#DIV/0!</v>
      </c>
      <c r="M215" s="27" t="e">
        <f t="shared" ca="1" si="37"/>
        <v>#DIV/0!</v>
      </c>
      <c r="N215" s="27" t="e">
        <f t="shared" ca="1" si="38"/>
        <v>#DIV/0!</v>
      </c>
      <c r="O215" s="25" t="e">
        <f t="shared" si="39"/>
        <v>#DIV/0!</v>
      </c>
    </row>
    <row r="216" spans="1:15" x14ac:dyDescent="0.15">
      <c r="A216" s="3">
        <v>215</v>
      </c>
      <c r="B216" s="28">
        <f>原始价格!B216</f>
        <v>43594.479166666664</v>
      </c>
      <c r="C216" s="1">
        <f>原始价格!D216</f>
        <v>39.5</v>
      </c>
      <c r="D216" s="1">
        <f>原始价格!E216</f>
        <v>0</v>
      </c>
      <c r="E216" s="1">
        <f>原始价格!F216</f>
        <v>0</v>
      </c>
      <c r="F216" s="1">
        <f t="shared" si="30"/>
        <v>0</v>
      </c>
      <c r="G216" s="1">
        <f t="shared" si="31"/>
        <v>0</v>
      </c>
      <c r="H216" s="19">
        <f t="shared" si="32"/>
        <v>39.489942954748031</v>
      </c>
      <c r="I216" s="26">
        <f t="shared" si="33"/>
        <v>39.519521435473081</v>
      </c>
      <c r="J216" s="27" t="e">
        <f t="shared" si="34"/>
        <v>#DIV/0!</v>
      </c>
      <c r="K216" s="27" t="e">
        <f t="shared" si="35"/>
        <v>#DIV/0!</v>
      </c>
      <c r="L216" s="27" t="e">
        <f t="shared" si="36"/>
        <v>#DIV/0!</v>
      </c>
      <c r="M216" s="27" t="e">
        <f t="shared" ca="1" si="37"/>
        <v>#DIV/0!</v>
      </c>
      <c r="N216" s="27" t="e">
        <f t="shared" ca="1" si="38"/>
        <v>#DIV/0!</v>
      </c>
      <c r="O216" s="25" t="e">
        <f t="shared" si="39"/>
        <v>#DIV/0!</v>
      </c>
    </row>
    <row r="217" spans="1:15" x14ac:dyDescent="0.15">
      <c r="A217" s="3">
        <v>216</v>
      </c>
      <c r="B217" s="28">
        <f>原始价格!B217</f>
        <v>43594.545138888891</v>
      </c>
      <c r="C217" s="1">
        <f>原始价格!D217</f>
        <v>39.4</v>
      </c>
      <c r="D217" s="1">
        <f>原始价格!E217</f>
        <v>0</v>
      </c>
      <c r="E217" s="1">
        <f>原始价格!F217</f>
        <v>0</v>
      </c>
      <c r="F217" s="1">
        <f t="shared" si="30"/>
        <v>0</v>
      </c>
      <c r="G217" s="1">
        <f t="shared" si="31"/>
        <v>0</v>
      </c>
      <c r="H217" s="19">
        <f t="shared" si="32"/>
        <v>39.476105577094486</v>
      </c>
      <c r="I217" s="26">
        <f t="shared" si="33"/>
        <v>39.510667995808404</v>
      </c>
      <c r="J217" s="27" t="e">
        <f t="shared" si="34"/>
        <v>#DIV/0!</v>
      </c>
      <c r="K217" s="27" t="e">
        <f t="shared" si="35"/>
        <v>#DIV/0!</v>
      </c>
      <c r="L217" s="27" t="e">
        <f t="shared" si="36"/>
        <v>#DIV/0!</v>
      </c>
      <c r="M217" s="27" t="e">
        <f t="shared" ca="1" si="37"/>
        <v>#DIV/0!</v>
      </c>
      <c r="N217" s="27" t="e">
        <f t="shared" ca="1" si="38"/>
        <v>#DIV/0!</v>
      </c>
      <c r="O217" s="25" t="e">
        <f t="shared" si="39"/>
        <v>#DIV/0!</v>
      </c>
    </row>
    <row r="218" spans="1:15" x14ac:dyDescent="0.15">
      <c r="A218" s="3">
        <v>217</v>
      </c>
      <c r="B218" s="28">
        <f>原始价格!B218</f>
        <v>43594.548611111109</v>
      </c>
      <c r="C218" s="1">
        <f>原始价格!D218</f>
        <v>39.36</v>
      </c>
      <c r="D218" s="1">
        <f>原始价格!E218</f>
        <v>0</v>
      </c>
      <c r="E218" s="1">
        <f>原始价格!F218</f>
        <v>0</v>
      </c>
      <c r="F218" s="1">
        <f t="shared" si="30"/>
        <v>0</v>
      </c>
      <c r="G218" s="1">
        <f t="shared" si="31"/>
        <v>0</v>
      </c>
      <c r="H218" s="19">
        <f t="shared" si="32"/>
        <v>39.458243180618418</v>
      </c>
      <c r="I218" s="26">
        <f t="shared" si="33"/>
        <v>39.499507403526302</v>
      </c>
      <c r="J218" s="27" t="e">
        <f t="shared" si="34"/>
        <v>#DIV/0!</v>
      </c>
      <c r="K218" s="27" t="e">
        <f t="shared" si="35"/>
        <v>#DIV/0!</v>
      </c>
      <c r="L218" s="27" t="e">
        <f t="shared" si="36"/>
        <v>#DIV/0!</v>
      </c>
      <c r="M218" s="27" t="e">
        <f t="shared" ca="1" si="37"/>
        <v>#DIV/0!</v>
      </c>
      <c r="N218" s="27" t="e">
        <f t="shared" ca="1" si="38"/>
        <v>#DIV/0!</v>
      </c>
      <c r="O218" s="25" t="e">
        <f t="shared" si="39"/>
        <v>#DIV/0!</v>
      </c>
    </row>
    <row r="219" spans="1:15" x14ac:dyDescent="0.15">
      <c r="A219" s="3">
        <v>218</v>
      </c>
      <c r="B219" s="28">
        <f>原始价格!B219</f>
        <v>43594.552083333336</v>
      </c>
      <c r="C219" s="1">
        <f>原始价格!D219</f>
        <v>39.5</v>
      </c>
      <c r="D219" s="1">
        <f>原始价格!E219</f>
        <v>0</v>
      </c>
      <c r="E219" s="1">
        <f>原始价格!F219</f>
        <v>0</v>
      </c>
      <c r="F219" s="1">
        <f t="shared" si="30"/>
        <v>0</v>
      </c>
      <c r="G219" s="1">
        <f t="shared" si="31"/>
        <v>0</v>
      </c>
      <c r="H219" s="19">
        <f t="shared" si="32"/>
        <v>39.464667306677114</v>
      </c>
      <c r="I219" s="26">
        <f t="shared" si="33"/>
        <v>39.49954389215398</v>
      </c>
      <c r="J219" s="27" t="e">
        <f t="shared" si="34"/>
        <v>#DIV/0!</v>
      </c>
      <c r="K219" s="27" t="e">
        <f t="shared" si="35"/>
        <v>#DIV/0!</v>
      </c>
      <c r="L219" s="27" t="e">
        <f t="shared" si="36"/>
        <v>#DIV/0!</v>
      </c>
      <c r="M219" s="27" t="e">
        <f t="shared" ca="1" si="37"/>
        <v>#DIV/0!</v>
      </c>
      <c r="N219" s="27" t="e">
        <f t="shared" ca="1" si="38"/>
        <v>#DIV/0!</v>
      </c>
      <c r="O219" s="25" t="e">
        <f t="shared" si="39"/>
        <v>#DIV/0!</v>
      </c>
    </row>
    <row r="220" spans="1:15" x14ac:dyDescent="0.15">
      <c r="A220" s="3">
        <v>219</v>
      </c>
      <c r="B220" s="28">
        <f>原始价格!B220</f>
        <v>43594.555555555555</v>
      </c>
      <c r="C220" s="1">
        <f>原始价格!D220</f>
        <v>39.6</v>
      </c>
      <c r="D220" s="1">
        <f>原始价格!E220</f>
        <v>0</v>
      </c>
      <c r="E220" s="1">
        <f>原始价格!F220</f>
        <v>0</v>
      </c>
      <c r="F220" s="1">
        <f t="shared" si="30"/>
        <v>0</v>
      </c>
      <c r="G220" s="1">
        <f t="shared" si="31"/>
        <v>0</v>
      </c>
      <c r="H220" s="19">
        <f t="shared" si="32"/>
        <v>39.485487721034481</v>
      </c>
      <c r="I220" s="26">
        <f t="shared" si="33"/>
        <v>39.506985085327756</v>
      </c>
      <c r="J220" s="27" t="e">
        <f t="shared" si="34"/>
        <v>#DIV/0!</v>
      </c>
      <c r="K220" s="27" t="e">
        <f t="shared" si="35"/>
        <v>#DIV/0!</v>
      </c>
      <c r="L220" s="27" t="e">
        <f t="shared" si="36"/>
        <v>#DIV/0!</v>
      </c>
      <c r="M220" s="27" t="e">
        <f t="shared" ca="1" si="37"/>
        <v>#DIV/0!</v>
      </c>
      <c r="N220" s="27" t="e">
        <f t="shared" ca="1" si="38"/>
        <v>#DIV/0!</v>
      </c>
      <c r="O220" s="25" t="e">
        <f t="shared" si="39"/>
        <v>#DIV/0!</v>
      </c>
    </row>
    <row r="221" spans="1:15" x14ac:dyDescent="0.15">
      <c r="A221" s="3">
        <v>220</v>
      </c>
      <c r="B221" s="28">
        <f>原始价格!B221</f>
        <v>43594.559027777781</v>
      </c>
      <c r="C221" s="1">
        <f>原始价格!D221</f>
        <v>39.630000000000003</v>
      </c>
      <c r="D221" s="1">
        <f>原始价格!E221</f>
        <v>0</v>
      </c>
      <c r="E221" s="1">
        <f>原始价格!F221</f>
        <v>0</v>
      </c>
      <c r="F221" s="1">
        <f t="shared" si="30"/>
        <v>0</v>
      </c>
      <c r="G221" s="1">
        <f t="shared" si="31"/>
        <v>0</v>
      </c>
      <c r="H221" s="19">
        <f t="shared" si="32"/>
        <v>39.507720379336867</v>
      </c>
      <c r="I221" s="26">
        <f t="shared" si="33"/>
        <v>39.516097301229401</v>
      </c>
      <c r="J221" s="27" t="e">
        <f t="shared" si="34"/>
        <v>#DIV/0!</v>
      </c>
      <c r="K221" s="27" t="e">
        <f t="shared" si="35"/>
        <v>#DIV/0!</v>
      </c>
      <c r="L221" s="27" t="e">
        <f t="shared" si="36"/>
        <v>#DIV/0!</v>
      </c>
      <c r="M221" s="27" t="e">
        <f t="shared" ca="1" si="37"/>
        <v>#DIV/0!</v>
      </c>
      <c r="N221" s="27" t="e">
        <f t="shared" ca="1" si="38"/>
        <v>#DIV/0!</v>
      </c>
      <c r="O221" s="25" t="e">
        <f t="shared" si="39"/>
        <v>#DIV/0!</v>
      </c>
    </row>
    <row r="222" spans="1:15" x14ac:dyDescent="0.15">
      <c r="A222" s="3">
        <v>221</v>
      </c>
      <c r="B222" s="28">
        <f>原始价格!B222</f>
        <v>43594.5625</v>
      </c>
      <c r="C222" s="1">
        <f>原始价格!D222</f>
        <v>39.69</v>
      </c>
      <c r="D222" s="1">
        <f>原始价格!E222</f>
        <v>0</v>
      </c>
      <c r="E222" s="1">
        <f>原始价格!F222</f>
        <v>0</v>
      </c>
      <c r="F222" s="1">
        <f t="shared" si="30"/>
        <v>0</v>
      </c>
      <c r="G222" s="1">
        <f t="shared" si="31"/>
        <v>0</v>
      </c>
      <c r="H222" s="19">
        <f t="shared" si="32"/>
        <v>39.535763397900425</v>
      </c>
      <c r="I222" s="26">
        <f t="shared" si="33"/>
        <v>39.528978982619812</v>
      </c>
      <c r="J222" s="27" t="e">
        <f t="shared" si="34"/>
        <v>#DIV/0!</v>
      </c>
      <c r="K222" s="27" t="e">
        <f t="shared" si="35"/>
        <v>#DIV/0!</v>
      </c>
      <c r="L222" s="27" t="e">
        <f t="shared" si="36"/>
        <v>#DIV/0!</v>
      </c>
      <c r="M222" s="27" t="e">
        <f t="shared" ca="1" si="37"/>
        <v>#DIV/0!</v>
      </c>
      <c r="N222" s="27" t="e">
        <f t="shared" ca="1" si="38"/>
        <v>#DIV/0!</v>
      </c>
      <c r="O222" s="25" t="e">
        <f t="shared" si="39"/>
        <v>#DIV/0!</v>
      </c>
    </row>
    <row r="223" spans="1:15" x14ac:dyDescent="0.15">
      <c r="A223" s="3">
        <v>222</v>
      </c>
      <c r="B223" s="28">
        <f>原始价格!B223</f>
        <v>43594.565972222219</v>
      </c>
      <c r="C223" s="1">
        <f>原始价格!D223</f>
        <v>39.61</v>
      </c>
      <c r="D223" s="1">
        <f>原始价格!E223</f>
        <v>0</v>
      </c>
      <c r="E223" s="1">
        <f>原始价格!F223</f>
        <v>0</v>
      </c>
      <c r="F223" s="1">
        <f t="shared" si="30"/>
        <v>0</v>
      </c>
      <c r="G223" s="1">
        <f t="shared" si="31"/>
        <v>0</v>
      </c>
      <c r="H223" s="19">
        <f t="shared" si="32"/>
        <v>39.547184413608051</v>
      </c>
      <c r="I223" s="26">
        <f t="shared" si="33"/>
        <v>39.534980539462786</v>
      </c>
      <c r="J223" s="27" t="e">
        <f t="shared" si="34"/>
        <v>#DIV/0!</v>
      </c>
      <c r="K223" s="27" t="e">
        <f t="shared" si="35"/>
        <v>#DIV/0!</v>
      </c>
      <c r="L223" s="27" t="e">
        <f t="shared" si="36"/>
        <v>#DIV/0!</v>
      </c>
      <c r="M223" s="27" t="e">
        <f t="shared" ca="1" si="37"/>
        <v>#DIV/0!</v>
      </c>
      <c r="N223" s="27" t="e">
        <f t="shared" ca="1" si="38"/>
        <v>#DIV/0!</v>
      </c>
      <c r="O223" s="25" t="e">
        <f t="shared" si="39"/>
        <v>#DIV/0!</v>
      </c>
    </row>
    <row r="224" spans="1:15" x14ac:dyDescent="0.15">
      <c r="A224" s="3">
        <v>223</v>
      </c>
      <c r="B224" s="28">
        <f>原始价格!B224</f>
        <v>43594.569444444445</v>
      </c>
      <c r="C224" s="1">
        <f>原始价格!D224</f>
        <v>39.64</v>
      </c>
      <c r="D224" s="1">
        <f>原始价格!E224</f>
        <v>0</v>
      </c>
      <c r="E224" s="1">
        <f>原始价格!F224</f>
        <v>0</v>
      </c>
      <c r="F224" s="1">
        <f t="shared" si="30"/>
        <v>0</v>
      </c>
      <c r="G224" s="1">
        <f t="shared" si="31"/>
        <v>0</v>
      </c>
      <c r="H224" s="19">
        <f t="shared" si="32"/>
        <v>39.561463734591428</v>
      </c>
      <c r="I224" s="26">
        <f t="shared" si="33"/>
        <v>39.542759758761839</v>
      </c>
      <c r="J224" s="27" t="e">
        <f t="shared" si="34"/>
        <v>#DIV/0!</v>
      </c>
      <c r="K224" s="27" t="e">
        <f t="shared" si="35"/>
        <v>#DIV/0!</v>
      </c>
      <c r="L224" s="27" t="e">
        <f t="shared" si="36"/>
        <v>#DIV/0!</v>
      </c>
      <c r="M224" s="27" t="e">
        <f t="shared" ca="1" si="37"/>
        <v>#DIV/0!</v>
      </c>
      <c r="N224" s="27" t="e">
        <f t="shared" ca="1" si="38"/>
        <v>#DIV/0!</v>
      </c>
      <c r="O224" s="25" t="e">
        <f t="shared" si="39"/>
        <v>#DIV/0!</v>
      </c>
    </row>
    <row r="225" spans="1:15" x14ac:dyDescent="0.15">
      <c r="A225" s="3">
        <v>224</v>
      </c>
      <c r="B225" s="28">
        <f>原始价格!B225</f>
        <v>43594.572916666664</v>
      </c>
      <c r="C225" s="1">
        <f>原始价格!D225</f>
        <v>39.61</v>
      </c>
      <c r="D225" s="1">
        <f>原始价格!E225</f>
        <v>0</v>
      </c>
      <c r="E225" s="1">
        <f>原始价格!F225</f>
        <v>0</v>
      </c>
      <c r="F225" s="1">
        <f t="shared" si="30"/>
        <v>0</v>
      </c>
      <c r="G225" s="1">
        <f t="shared" si="31"/>
        <v>0</v>
      </c>
      <c r="H225" s="19">
        <f t="shared" si="32"/>
        <v>39.56893085234659</v>
      </c>
      <c r="I225" s="26">
        <f t="shared" si="33"/>
        <v>39.547740517372077</v>
      </c>
      <c r="J225" s="27" t="e">
        <f t="shared" si="34"/>
        <v>#DIV/0!</v>
      </c>
      <c r="K225" s="27" t="e">
        <f t="shared" si="35"/>
        <v>#DIV/0!</v>
      </c>
      <c r="L225" s="27" t="e">
        <f t="shared" si="36"/>
        <v>#DIV/0!</v>
      </c>
      <c r="M225" s="27" t="e">
        <f t="shared" ca="1" si="37"/>
        <v>#DIV/0!</v>
      </c>
      <c r="N225" s="27" t="e">
        <f t="shared" ca="1" si="38"/>
        <v>#DIV/0!</v>
      </c>
      <c r="O225" s="25" t="e">
        <f t="shared" si="39"/>
        <v>#DIV/0!</v>
      </c>
    </row>
    <row r="226" spans="1:15" x14ac:dyDescent="0.15">
      <c r="A226" s="3">
        <v>225</v>
      </c>
      <c r="B226" s="28">
        <f>原始价格!B226</f>
        <v>43594.576388888891</v>
      </c>
      <c r="C226" s="1">
        <f>原始价格!D226</f>
        <v>39.69</v>
      </c>
      <c r="D226" s="1">
        <f>原始价格!E226</f>
        <v>0</v>
      </c>
      <c r="E226" s="1">
        <f>原始价格!F226</f>
        <v>0</v>
      </c>
      <c r="F226" s="1">
        <f t="shared" si="30"/>
        <v>0</v>
      </c>
      <c r="G226" s="1">
        <f t="shared" si="31"/>
        <v>0</v>
      </c>
      <c r="H226" s="19">
        <f t="shared" si="32"/>
        <v>39.587556875062496</v>
      </c>
      <c r="I226" s="26">
        <f t="shared" si="33"/>
        <v>39.558278256825993</v>
      </c>
      <c r="J226" s="27" t="e">
        <f t="shared" si="34"/>
        <v>#DIV/0!</v>
      </c>
      <c r="K226" s="27" t="e">
        <f t="shared" si="35"/>
        <v>#DIV/0!</v>
      </c>
      <c r="L226" s="27" t="e">
        <f t="shared" si="36"/>
        <v>#DIV/0!</v>
      </c>
      <c r="M226" s="27" t="e">
        <f t="shared" ca="1" si="37"/>
        <v>#DIV/0!</v>
      </c>
      <c r="N226" s="27" t="e">
        <f t="shared" ca="1" si="38"/>
        <v>#DIV/0!</v>
      </c>
      <c r="O226" s="25" t="e">
        <f t="shared" si="39"/>
        <v>#DIV/0!</v>
      </c>
    </row>
    <row r="227" spans="1:15" x14ac:dyDescent="0.15">
      <c r="A227" s="3">
        <v>226</v>
      </c>
      <c r="B227" s="28">
        <f>原始价格!B227</f>
        <v>43594.579861111109</v>
      </c>
      <c r="C227" s="1">
        <f>原始价格!D227</f>
        <v>39.520000000000003</v>
      </c>
      <c r="D227" s="1">
        <f>原始价格!E227</f>
        <v>0</v>
      </c>
      <c r="E227" s="1">
        <f>原始价格!F227</f>
        <v>0</v>
      </c>
      <c r="F227" s="1">
        <f t="shared" si="30"/>
        <v>0</v>
      </c>
      <c r="G227" s="1">
        <f t="shared" si="31"/>
        <v>0</v>
      </c>
      <c r="H227" s="19">
        <f t="shared" si="32"/>
        <v>39.57716350966826</v>
      </c>
      <c r="I227" s="26">
        <f t="shared" si="33"/>
        <v>39.555442830394441</v>
      </c>
      <c r="J227" s="27" t="e">
        <f t="shared" si="34"/>
        <v>#DIV/0!</v>
      </c>
      <c r="K227" s="27" t="e">
        <f t="shared" si="35"/>
        <v>#DIV/0!</v>
      </c>
      <c r="L227" s="27" t="e">
        <f t="shared" si="36"/>
        <v>#DIV/0!</v>
      </c>
      <c r="M227" s="27" t="e">
        <f ca="1">MAX(OFFSET(J227,0,0,-$Q$2))</f>
        <v>#DIV/0!</v>
      </c>
      <c r="N227" s="27" t="e">
        <f t="shared" ca="1" si="38"/>
        <v>#DIV/0!</v>
      </c>
      <c r="O227" s="25" t="e">
        <f t="shared" si="39"/>
        <v>#DIV/0!</v>
      </c>
    </row>
    <row r="228" spans="1:15" x14ac:dyDescent="0.15">
      <c r="A228" s="3">
        <v>227</v>
      </c>
      <c r="B228" s="28">
        <f>原始价格!B228</f>
        <v>43594.583333333336</v>
      </c>
      <c r="C228" s="1">
        <f>原始价格!D228</f>
        <v>39.68</v>
      </c>
      <c r="D228" s="1">
        <f>原始价格!E228</f>
        <v>0</v>
      </c>
      <c r="E228" s="1">
        <f>原始价格!F228</f>
        <v>0</v>
      </c>
      <c r="F228" s="1">
        <f t="shared" si="30"/>
        <v>0</v>
      </c>
      <c r="G228" s="1">
        <f t="shared" si="31"/>
        <v>0</v>
      </c>
      <c r="H228" s="19">
        <f t="shared" si="32"/>
        <v>39.592984508180834</v>
      </c>
      <c r="I228" s="26">
        <f t="shared" si="33"/>
        <v>39.564669287402261</v>
      </c>
      <c r="J228" s="27" t="e">
        <f t="shared" si="34"/>
        <v>#DIV/0!</v>
      </c>
      <c r="K228" s="27" t="e">
        <f t="shared" si="35"/>
        <v>#DIV/0!</v>
      </c>
      <c r="L228" s="27" t="e">
        <f t="shared" si="36"/>
        <v>#DIV/0!</v>
      </c>
      <c r="M228" s="27" t="e">
        <f t="shared" ca="1" si="37"/>
        <v>#DIV/0!</v>
      </c>
      <c r="N228" s="27" t="e">
        <f t="shared" ca="1" si="38"/>
        <v>#DIV/0!</v>
      </c>
      <c r="O228" s="25" t="e">
        <f t="shared" si="39"/>
        <v>#DIV/0!</v>
      </c>
    </row>
    <row r="229" spans="1:15" x14ac:dyDescent="0.15">
      <c r="A229" s="3">
        <v>228</v>
      </c>
      <c r="B229" s="28">
        <f>原始价格!B229</f>
        <v>43594.586805555555</v>
      </c>
      <c r="C229" s="1">
        <f>原始价格!D229</f>
        <v>39.54</v>
      </c>
      <c r="D229" s="1">
        <f>原始价格!E229</f>
        <v>0</v>
      </c>
      <c r="E229" s="1">
        <f>原始价格!F229</f>
        <v>0</v>
      </c>
      <c r="F229" s="1">
        <f t="shared" si="30"/>
        <v>0</v>
      </c>
      <c r="G229" s="1">
        <f t="shared" si="31"/>
        <v>0</v>
      </c>
      <c r="H229" s="19">
        <f t="shared" si="32"/>
        <v>39.584833045383782</v>
      </c>
      <c r="I229" s="26">
        <f t="shared" si="33"/>
        <v>39.562841932779875</v>
      </c>
      <c r="J229" s="27" t="e">
        <f t="shared" si="34"/>
        <v>#DIV/0!</v>
      </c>
      <c r="K229" s="27" t="e">
        <f t="shared" si="35"/>
        <v>#DIV/0!</v>
      </c>
      <c r="L229" s="27" t="e">
        <f t="shared" si="36"/>
        <v>#DIV/0!</v>
      </c>
      <c r="M229" s="27" t="e">
        <f t="shared" ca="1" si="37"/>
        <v>#DIV/0!</v>
      </c>
      <c r="N229" s="27" t="e">
        <f t="shared" ca="1" si="38"/>
        <v>#DIV/0!</v>
      </c>
      <c r="O229" s="25" t="e">
        <f t="shared" si="39"/>
        <v>#DIV/0!</v>
      </c>
    </row>
    <row r="230" spans="1:15" x14ac:dyDescent="0.15">
      <c r="A230" s="3">
        <v>229</v>
      </c>
      <c r="B230" s="28">
        <f>原始价格!B230</f>
        <v>43594.590277777781</v>
      </c>
      <c r="C230" s="1">
        <f>原始价格!D230</f>
        <v>39.51</v>
      </c>
      <c r="D230" s="1">
        <f>原始价格!E230</f>
        <v>0</v>
      </c>
      <c r="E230" s="1">
        <f>原始价格!F230</f>
        <v>0</v>
      </c>
      <c r="F230" s="1">
        <f t="shared" si="30"/>
        <v>0</v>
      </c>
      <c r="G230" s="1">
        <f t="shared" si="31"/>
        <v>0</v>
      </c>
      <c r="H230" s="19">
        <f t="shared" si="32"/>
        <v>39.573320269170893</v>
      </c>
      <c r="I230" s="26">
        <f t="shared" si="33"/>
        <v>39.558927715536925</v>
      </c>
      <c r="J230" s="27" t="e">
        <f t="shared" si="34"/>
        <v>#DIV/0!</v>
      </c>
      <c r="K230" s="27" t="e">
        <f t="shared" si="35"/>
        <v>#DIV/0!</v>
      </c>
      <c r="L230" s="27" t="e">
        <f t="shared" si="36"/>
        <v>#DIV/0!</v>
      </c>
      <c r="M230" s="27" t="e">
        <f t="shared" ca="1" si="37"/>
        <v>#DIV/0!</v>
      </c>
      <c r="N230" s="27" t="e">
        <f t="shared" ca="1" si="38"/>
        <v>#DIV/0!</v>
      </c>
      <c r="O230" s="25" t="e">
        <f t="shared" si="39"/>
        <v>#DIV/0!</v>
      </c>
    </row>
    <row r="231" spans="1:15" x14ac:dyDescent="0.15">
      <c r="A231" s="3">
        <v>230</v>
      </c>
      <c r="B231" s="28">
        <f>原始价格!B231</f>
        <v>43594.59375</v>
      </c>
      <c r="C231" s="1">
        <f>原始价格!D231</f>
        <v>39.549999999999997</v>
      </c>
      <c r="D231" s="1">
        <f>原始价格!E231</f>
        <v>0</v>
      </c>
      <c r="E231" s="1">
        <f>原始价格!F231</f>
        <v>0</v>
      </c>
      <c r="F231" s="1">
        <f t="shared" si="30"/>
        <v>0</v>
      </c>
      <c r="G231" s="1">
        <f t="shared" si="31"/>
        <v>0</v>
      </c>
      <c r="H231" s="19">
        <f t="shared" si="32"/>
        <v>39.569732535452289</v>
      </c>
      <c r="I231" s="26">
        <f t="shared" si="33"/>
        <v>39.558266403274928</v>
      </c>
      <c r="J231" s="27" t="e">
        <f t="shared" si="34"/>
        <v>#DIV/0!</v>
      </c>
      <c r="K231" s="27" t="e">
        <f t="shared" si="35"/>
        <v>#DIV/0!</v>
      </c>
      <c r="L231" s="27" t="e">
        <f t="shared" si="36"/>
        <v>#DIV/0!</v>
      </c>
      <c r="M231" s="27" t="e">
        <f t="shared" ca="1" si="37"/>
        <v>#DIV/0!</v>
      </c>
      <c r="N231" s="27" t="e">
        <f t="shared" ca="1" si="38"/>
        <v>#DIV/0!</v>
      </c>
      <c r="O231" s="25" t="e">
        <f t="shared" si="39"/>
        <v>#DIV/0!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R231"/>
  <sheetViews>
    <sheetView workbookViewId="0">
      <selection activeCell="I11" sqref="I11"/>
    </sheetView>
  </sheetViews>
  <sheetFormatPr defaultRowHeight="11.25" x14ac:dyDescent="0.15"/>
  <cols>
    <col min="1" max="1" width="4.5" style="3" bestFit="1" customWidth="1"/>
    <col min="2" max="2" width="13.875" style="41" bestFit="1" customWidth="1"/>
    <col min="3" max="3" width="7.125" style="1" bestFit="1" customWidth="1"/>
    <col min="4" max="4" width="6" style="19" bestFit="1" customWidth="1"/>
    <col min="5" max="5" width="9" style="26"/>
    <col min="6" max="8" width="5.25" style="27" customWidth="1"/>
    <col min="9" max="10" width="9" style="25"/>
    <col min="11" max="11" width="7.5" style="25" bestFit="1" customWidth="1"/>
    <col min="12" max="12" width="4.5" style="25" bestFit="1" customWidth="1"/>
    <col min="13" max="13" width="6.75" style="25" bestFit="1" customWidth="1"/>
    <col min="14" max="14" width="10.5" style="25" bestFit="1" customWidth="1"/>
    <col min="15" max="15" width="13.875" style="25" bestFit="1" customWidth="1"/>
    <col min="16" max="16" width="12.375" style="25" customWidth="1"/>
    <col min="17" max="17" width="9" style="17"/>
    <col min="18" max="18" width="9.625" style="17" customWidth="1"/>
    <col min="19" max="16384" width="9" style="17"/>
  </cols>
  <sheetData>
    <row r="1" spans="1:18" ht="12" thickBot="1" x14ac:dyDescent="0.25">
      <c r="A1" s="2" t="s">
        <v>0</v>
      </c>
      <c r="B1" s="40" t="s">
        <v>3408</v>
      </c>
      <c r="C1" s="2" t="s">
        <v>3409</v>
      </c>
      <c r="D1" s="18" t="s">
        <v>3411</v>
      </c>
      <c r="E1" s="18" t="s">
        <v>3412</v>
      </c>
      <c r="F1" s="23" t="s">
        <v>3410</v>
      </c>
      <c r="G1" s="23" t="s">
        <v>3413</v>
      </c>
      <c r="H1" s="23" t="s">
        <v>3414</v>
      </c>
      <c r="I1" s="23" t="s">
        <v>3415</v>
      </c>
      <c r="J1" s="23"/>
      <c r="K1" s="23" t="s">
        <v>3435</v>
      </c>
      <c r="L1" s="23" t="s">
        <v>3436</v>
      </c>
      <c r="M1" s="23" t="s">
        <v>3416</v>
      </c>
      <c r="N1" s="23" t="s">
        <v>3410</v>
      </c>
      <c r="O1" s="23" t="s">
        <v>3437</v>
      </c>
      <c r="P1" s="25" t="s">
        <v>3619</v>
      </c>
      <c r="R1" s="17" t="s">
        <v>3417</v>
      </c>
    </row>
    <row r="2" spans="1:18" ht="12.75" thickTop="1" thickBot="1" x14ac:dyDescent="0.2">
      <c r="A2" s="3">
        <v>1</v>
      </c>
      <c r="B2" s="28">
        <f>原始价格!B2</f>
        <v>43585.402777777781</v>
      </c>
      <c r="C2" s="1">
        <f>原始价格!D2</f>
        <v>43.1</v>
      </c>
      <c r="D2" s="19" t="s">
        <v>3621</v>
      </c>
      <c r="F2" s="27" t="s">
        <v>3621</v>
      </c>
      <c r="K2" s="25">
        <f>MAX(I:I)</f>
        <v>8</v>
      </c>
      <c r="L2" s="25">
        <f t="shared" ref="L2:L14" si="0">IFERROR(MATCH(K2,I:I,0),"-")</f>
        <v>219</v>
      </c>
      <c r="M2" s="26">
        <f t="shared" ref="M2:M22" si="1">IFERROR(INDEX(C:C,L2),"-")</f>
        <v>39.5</v>
      </c>
      <c r="N2" s="25">
        <f>IFERROR(INDEX(F:F,L2),"-")</f>
        <v>-3.4876585476865785E-2</v>
      </c>
      <c r="O2" s="25">
        <f>IFERROR(($M$2&lt;M2)*($N$2&gt;N2),0)</f>
        <v>0</v>
      </c>
      <c r="P2" s="24">
        <v>3</v>
      </c>
      <c r="R2" s="24">
        <f ca="1">IFERROR(1*(SUM(OFFSET(O2,0,0,P2))&gt;0),0)</f>
        <v>1</v>
      </c>
    </row>
    <row r="3" spans="1:18" ht="12" thickBot="1" x14ac:dyDescent="0.2">
      <c r="A3" s="3">
        <v>2</v>
      </c>
      <c r="B3" s="28">
        <f>原始价格!B3</f>
        <v>43585.40625</v>
      </c>
      <c r="C3" s="1">
        <f>原始价格!D3</f>
        <v>43.51</v>
      </c>
      <c r="D3" s="19">
        <f>C3</f>
        <v>43.51</v>
      </c>
      <c r="E3" s="26">
        <f>--C3</f>
        <v>43.51</v>
      </c>
      <c r="F3" s="27" t="s">
        <v>3621</v>
      </c>
      <c r="K3" s="25">
        <f>K2-1</f>
        <v>7</v>
      </c>
      <c r="L3" s="25">
        <f t="shared" si="0"/>
        <v>209</v>
      </c>
      <c r="M3" s="26">
        <f t="shared" si="1"/>
        <v>39.53</v>
      </c>
      <c r="N3" s="25">
        <f t="shared" ref="N3:N14" si="2">IFERROR(INDEX(F:F,L3),"-")</f>
        <v>-4.2577327732139736E-2</v>
      </c>
      <c r="O3" s="25">
        <f>IFERROR(($M$2&lt;M3)*($N$2&gt;N3),0)</f>
        <v>1</v>
      </c>
      <c r="R3" s="17" t="s">
        <v>3415</v>
      </c>
    </row>
    <row r="4" spans="1:18" ht="12" thickBot="1" x14ac:dyDescent="0.2">
      <c r="A4" s="3">
        <v>3</v>
      </c>
      <c r="B4" s="28">
        <f>原始价格!B4</f>
        <v>43585.409722222219</v>
      </c>
      <c r="C4" s="1">
        <f>原始价格!D4</f>
        <v>43.78</v>
      </c>
      <c r="D4" s="19">
        <f>D3*11/13+C4*2/13</f>
        <v>43.551538461538463</v>
      </c>
      <c r="E4" s="26">
        <f t="shared" ref="E4:E34" si="3">E3*25/27+C4*2/27</f>
        <v>43.53</v>
      </c>
      <c r="F4" s="26">
        <f>D4-E4</f>
        <v>2.1538461538462172E-2</v>
      </c>
      <c r="K4" s="25">
        <f t="shared" ref="K4:K14" si="4">K3-1</f>
        <v>6</v>
      </c>
      <c r="L4" s="25">
        <f t="shared" si="0"/>
        <v>201</v>
      </c>
      <c r="M4" s="26">
        <f t="shared" si="1"/>
        <v>39.75</v>
      </c>
      <c r="N4" s="25">
        <f t="shared" si="2"/>
        <v>-4.8678296563828383E-2</v>
      </c>
      <c r="O4" s="25">
        <f t="shared" ref="O4:O14" si="5">IFERROR(($M$2&lt;M4)*($N$2&gt;N4),0)</f>
        <v>1</v>
      </c>
      <c r="R4" s="24">
        <f>0+(COUNTA(B:B)-L2=0)</f>
        <v>0</v>
      </c>
    </row>
    <row r="5" spans="1:18" x14ac:dyDescent="0.15">
      <c r="A5" s="3">
        <v>4</v>
      </c>
      <c r="B5" s="28">
        <f>原始价格!B5</f>
        <v>43585.413194444445</v>
      </c>
      <c r="C5" s="1">
        <f>原始价格!D5</f>
        <v>43.73</v>
      </c>
      <c r="D5" s="19">
        <f t="shared" ref="D5:D34" si="6">D4*11/13+C5*2/13</f>
        <v>43.578994082840239</v>
      </c>
      <c r="E5" s="26">
        <f t="shared" si="3"/>
        <v>43.544814814814814</v>
      </c>
      <c r="F5" s="27">
        <f t="shared" ref="F5:F66" si="7">D5-E5</f>
        <v>3.4179268025425813E-2</v>
      </c>
      <c r="K5" s="25">
        <f t="shared" si="4"/>
        <v>5</v>
      </c>
      <c r="L5" s="25">
        <f t="shared" si="0"/>
        <v>189</v>
      </c>
      <c r="M5" s="26">
        <f t="shared" si="1"/>
        <v>39.57</v>
      </c>
      <c r="N5" s="25">
        <f t="shared" si="2"/>
        <v>-0.11768628076639231</v>
      </c>
      <c r="O5" s="25">
        <f t="shared" si="5"/>
        <v>1</v>
      </c>
    </row>
    <row r="6" spans="1:18" x14ac:dyDescent="0.15">
      <c r="A6" s="3">
        <v>5</v>
      </c>
      <c r="B6" s="28">
        <f>原始价格!B6</f>
        <v>43585.416666666664</v>
      </c>
      <c r="C6" s="1">
        <f>原始价格!D6</f>
        <v>43.66</v>
      </c>
      <c r="D6" s="19">
        <f t="shared" si="6"/>
        <v>43.591456531634044</v>
      </c>
      <c r="E6" s="26">
        <f t="shared" si="3"/>
        <v>43.553347050754461</v>
      </c>
      <c r="F6" s="27">
        <f t="shared" si="7"/>
        <v>3.8109480879583657E-2</v>
      </c>
      <c r="K6" s="25">
        <f t="shared" si="4"/>
        <v>4</v>
      </c>
      <c r="L6" s="25">
        <f t="shared" si="0"/>
        <v>152</v>
      </c>
      <c r="M6" s="26">
        <f t="shared" si="1"/>
        <v>39.79</v>
      </c>
      <c r="N6" s="25">
        <f t="shared" si="2"/>
        <v>-0.10738136838917001</v>
      </c>
      <c r="O6" s="25">
        <f t="shared" si="5"/>
        <v>1</v>
      </c>
    </row>
    <row r="7" spans="1:18" x14ac:dyDescent="0.15">
      <c r="A7" s="3">
        <v>6</v>
      </c>
      <c r="B7" s="28">
        <f>原始价格!B7</f>
        <v>43585.420138888891</v>
      </c>
      <c r="C7" s="1">
        <f>原始价格!D7</f>
        <v>43.75</v>
      </c>
      <c r="D7" s="19">
        <f t="shared" si="6"/>
        <v>43.615847834459579</v>
      </c>
      <c r="E7" s="26">
        <f t="shared" si="3"/>
        <v>43.567913935883766</v>
      </c>
      <c r="F7" s="27">
        <f t="shared" si="7"/>
        <v>4.7933898575813316E-2</v>
      </c>
      <c r="K7" s="25">
        <f t="shared" si="4"/>
        <v>3</v>
      </c>
      <c r="L7" s="25">
        <f t="shared" si="0"/>
        <v>139</v>
      </c>
      <c r="M7" s="26">
        <f t="shared" si="1"/>
        <v>40.299999999999997</v>
      </c>
      <c r="N7" s="25">
        <f t="shared" si="2"/>
        <v>-6.6230406917348716E-2</v>
      </c>
      <c r="O7" s="25">
        <f t="shared" si="5"/>
        <v>1</v>
      </c>
    </row>
    <row r="8" spans="1:18" x14ac:dyDescent="0.15">
      <c r="A8" s="3">
        <v>7</v>
      </c>
      <c r="B8" s="28">
        <f>原始价格!B8</f>
        <v>43585.423611111109</v>
      </c>
      <c r="C8" s="1">
        <f>原始价格!D8</f>
        <v>43.79</v>
      </c>
      <c r="D8" s="19">
        <f t="shared" si="6"/>
        <v>43.64264047531195</v>
      </c>
      <c r="E8" s="26">
        <f t="shared" si="3"/>
        <v>43.584364755447929</v>
      </c>
      <c r="F8" s="27">
        <f t="shared" si="7"/>
        <v>5.8275719864020914E-2</v>
      </c>
      <c r="K8" s="25">
        <f t="shared" si="4"/>
        <v>2</v>
      </c>
      <c r="L8" s="25">
        <f t="shared" si="0"/>
        <v>104</v>
      </c>
      <c r="M8" s="26">
        <f t="shared" si="1"/>
        <v>40.06</v>
      </c>
      <c r="N8" s="25">
        <f t="shared" si="2"/>
        <v>-0.20090883294636086</v>
      </c>
      <c r="O8" s="25">
        <f t="shared" si="5"/>
        <v>1</v>
      </c>
    </row>
    <row r="9" spans="1:18" x14ac:dyDescent="0.15">
      <c r="A9" s="3">
        <v>8</v>
      </c>
      <c r="B9" s="28">
        <f>原始价格!B9</f>
        <v>43585.427083333336</v>
      </c>
      <c r="C9" s="1">
        <f>原始价格!D9</f>
        <v>43.81</v>
      </c>
      <c r="D9" s="19">
        <f t="shared" si="6"/>
        <v>43.66838809449473</v>
      </c>
      <c r="E9" s="26">
        <f t="shared" si="3"/>
        <v>43.601078477266604</v>
      </c>
      <c r="F9" s="27">
        <f t="shared" si="7"/>
        <v>6.7309617228126228E-2</v>
      </c>
      <c r="K9" s="25">
        <f t="shared" si="4"/>
        <v>1</v>
      </c>
      <c r="L9" s="25">
        <f t="shared" si="0"/>
        <v>67</v>
      </c>
      <c r="M9" s="26">
        <f t="shared" si="1"/>
        <v>40.06</v>
      </c>
      <c r="N9" s="25">
        <f t="shared" si="2"/>
        <v>-0.82552301759677249</v>
      </c>
      <c r="O9" s="25">
        <f t="shared" si="5"/>
        <v>1</v>
      </c>
    </row>
    <row r="10" spans="1:18" x14ac:dyDescent="0.15">
      <c r="A10" s="3">
        <v>9</v>
      </c>
      <c r="B10" s="28">
        <f>原始价格!B10</f>
        <v>43585.430555555555</v>
      </c>
      <c r="C10" s="1">
        <f>原始价格!D10</f>
        <v>43.65</v>
      </c>
      <c r="D10" s="19">
        <f t="shared" si="6"/>
        <v>43.665559156880157</v>
      </c>
      <c r="E10" s="26">
        <f t="shared" si="3"/>
        <v>43.604702293765371</v>
      </c>
      <c r="F10" s="27">
        <f t="shared" si="7"/>
        <v>6.0856863114786108E-2</v>
      </c>
      <c r="G10" s="27">
        <f>AVERAGE(F2:F10)</f>
        <v>4.6886187032316888E-2</v>
      </c>
      <c r="H10" s="27">
        <f t="shared" ref="H10:H66" si="8">F10-G10</f>
        <v>1.397067608246922E-2</v>
      </c>
      <c r="I10" s="25">
        <v>0</v>
      </c>
      <c r="K10" s="25">
        <f t="shared" si="4"/>
        <v>0</v>
      </c>
      <c r="L10" s="25">
        <f t="shared" si="0"/>
        <v>10</v>
      </c>
      <c r="M10" s="26">
        <f t="shared" si="1"/>
        <v>43.65</v>
      </c>
      <c r="N10" s="25">
        <f t="shared" si="2"/>
        <v>6.0856863114786108E-2</v>
      </c>
      <c r="O10" s="25">
        <f t="shared" si="5"/>
        <v>0</v>
      </c>
    </row>
    <row r="11" spans="1:18" x14ac:dyDescent="0.15">
      <c r="A11" s="3">
        <v>10</v>
      </c>
      <c r="B11" s="28">
        <f>原始价格!B11</f>
        <v>43585.434027777781</v>
      </c>
      <c r="C11" s="1">
        <f>原始价格!D11</f>
        <v>43.66</v>
      </c>
      <c r="D11" s="19">
        <f t="shared" si="6"/>
        <v>43.664703901975514</v>
      </c>
      <c r="E11" s="26">
        <f t="shared" si="3"/>
        <v>43.608798420153114</v>
      </c>
      <c r="F11" s="27">
        <f t="shared" si="7"/>
        <v>5.590548182239985E-2</v>
      </c>
      <c r="G11" s="27">
        <f>AVERAGE(F3:F11)</f>
        <v>4.8013598881077257E-2</v>
      </c>
      <c r="H11" s="27">
        <f t="shared" si="8"/>
        <v>7.8918829413225922E-3</v>
      </c>
      <c r="I11" s="25">
        <f>IF((H11&gt;0)*(H10&lt;=0)*(F11&lt;0),I10+1,I10)</f>
        <v>0</v>
      </c>
      <c r="K11" s="25">
        <f t="shared" si="4"/>
        <v>-1</v>
      </c>
      <c r="L11" s="25" t="str">
        <f t="shared" si="0"/>
        <v>-</v>
      </c>
      <c r="M11" s="26" t="str">
        <f t="shared" si="1"/>
        <v>-</v>
      </c>
      <c r="N11" s="25" t="str">
        <f t="shared" si="2"/>
        <v>-</v>
      </c>
      <c r="O11" s="25">
        <f t="shared" si="5"/>
        <v>0</v>
      </c>
    </row>
    <row r="12" spans="1:18" x14ac:dyDescent="0.15">
      <c r="A12" s="3">
        <v>11</v>
      </c>
      <c r="B12" s="28">
        <f>原始价格!B12</f>
        <v>43585.4375</v>
      </c>
      <c r="C12" s="1">
        <f>原始价格!D12</f>
        <v>43.7</v>
      </c>
      <c r="D12" s="19">
        <f t="shared" si="6"/>
        <v>43.670134070902364</v>
      </c>
      <c r="E12" s="26">
        <f t="shared" si="3"/>
        <v>43.615554092734371</v>
      </c>
      <c r="F12" s="27">
        <f t="shared" si="7"/>
        <v>5.4579978167993204E-2</v>
      </c>
      <c r="G12" s="27">
        <f t="shared" ref="G12:G75" si="9">AVERAGE(F4:F12)</f>
        <v>4.8743196579623477E-2</v>
      </c>
      <c r="H12" s="27">
        <f t="shared" si="8"/>
        <v>5.8367815883697272E-3</v>
      </c>
      <c r="I12" s="25">
        <f t="shared" ref="I12:I75" si="10">IF((H12&gt;0)*(H11&lt;=0)*(F12&lt;0),I11+1,I11)</f>
        <v>0</v>
      </c>
      <c r="K12" s="25">
        <f>K11-1</f>
        <v>-2</v>
      </c>
      <c r="L12" s="25" t="str">
        <f t="shared" si="0"/>
        <v>-</v>
      </c>
      <c r="M12" s="26" t="str">
        <f t="shared" si="1"/>
        <v>-</v>
      </c>
      <c r="N12" s="25" t="str">
        <f t="shared" si="2"/>
        <v>-</v>
      </c>
      <c r="O12" s="25">
        <f t="shared" si="5"/>
        <v>0</v>
      </c>
    </row>
    <row r="13" spans="1:18" x14ac:dyDescent="0.15">
      <c r="A13" s="3">
        <v>12</v>
      </c>
      <c r="B13" s="28">
        <f>原始价格!B13</f>
        <v>43585.440972222219</v>
      </c>
      <c r="C13" s="1">
        <f>原始价格!D13</f>
        <v>43.57</v>
      </c>
      <c r="D13" s="19">
        <f t="shared" si="6"/>
        <v>43.654728829225078</v>
      </c>
      <c r="E13" s="26">
        <f t="shared" si="3"/>
        <v>43.61217971549479</v>
      </c>
      <c r="F13" s="27">
        <f t="shared" si="7"/>
        <v>4.2549113730288468E-2</v>
      </c>
      <c r="G13" s="27">
        <f t="shared" si="9"/>
        <v>5.1077713489826398E-2</v>
      </c>
      <c r="H13" s="27">
        <f t="shared" si="8"/>
        <v>-8.5285997595379304E-3</v>
      </c>
      <c r="I13" s="25">
        <f t="shared" si="10"/>
        <v>0</v>
      </c>
      <c r="K13" s="25">
        <f t="shared" si="4"/>
        <v>-3</v>
      </c>
      <c r="L13" s="25" t="str">
        <f t="shared" si="0"/>
        <v>-</v>
      </c>
      <c r="M13" s="26" t="str">
        <f t="shared" si="1"/>
        <v>-</v>
      </c>
      <c r="N13" s="25" t="str">
        <f t="shared" si="2"/>
        <v>-</v>
      </c>
      <c r="O13" s="25">
        <f t="shared" si="5"/>
        <v>0</v>
      </c>
    </row>
    <row r="14" spans="1:18" x14ac:dyDescent="0.15">
      <c r="A14" s="3">
        <v>13</v>
      </c>
      <c r="B14" s="28">
        <f>原始价格!B14</f>
        <v>43585.444444444445</v>
      </c>
      <c r="C14" s="1">
        <f>原始价格!D14</f>
        <v>43.52</v>
      </c>
      <c r="D14" s="19">
        <f t="shared" si="6"/>
        <v>43.634001317036606</v>
      </c>
      <c r="E14" s="26">
        <f t="shared" si="3"/>
        <v>43.605351588421101</v>
      </c>
      <c r="F14" s="27">
        <f t="shared" si="7"/>
        <v>2.864972861550541E-2</v>
      </c>
      <c r="G14" s="27">
        <f t="shared" si="9"/>
        <v>5.0463320222057462E-2</v>
      </c>
      <c r="H14" s="27">
        <f t="shared" si="8"/>
        <v>-2.1813591606552052E-2</v>
      </c>
      <c r="I14" s="25">
        <f t="shared" si="10"/>
        <v>0</v>
      </c>
      <c r="K14" s="25">
        <f t="shared" si="4"/>
        <v>-4</v>
      </c>
      <c r="L14" s="25" t="str">
        <f t="shared" si="0"/>
        <v>-</v>
      </c>
      <c r="M14" s="26" t="str">
        <f t="shared" si="1"/>
        <v>-</v>
      </c>
      <c r="N14" s="25" t="str">
        <f t="shared" si="2"/>
        <v>-</v>
      </c>
      <c r="O14" s="25">
        <f t="shared" si="5"/>
        <v>0</v>
      </c>
    </row>
    <row r="15" spans="1:18" x14ac:dyDescent="0.15">
      <c r="A15" s="3">
        <v>14</v>
      </c>
      <c r="B15" s="28">
        <f>原始价格!B15</f>
        <v>43585.447916666664</v>
      </c>
      <c r="C15" s="1">
        <f>原始价格!D15</f>
        <v>43.81</v>
      </c>
      <c r="D15" s="19">
        <f t="shared" si="6"/>
        <v>43.661078037492516</v>
      </c>
      <c r="E15" s="26">
        <f t="shared" si="3"/>
        <v>43.620510730019539</v>
      </c>
      <c r="F15" s="27">
        <f t="shared" si="7"/>
        <v>4.0567307472976211E-2</v>
      </c>
      <c r="G15" s="27">
        <f t="shared" si="9"/>
        <v>5.0736412065767747E-2</v>
      </c>
      <c r="H15" s="27">
        <f t="shared" si="8"/>
        <v>-1.0169104592791536E-2</v>
      </c>
      <c r="I15" s="25">
        <f t="shared" si="10"/>
        <v>0</v>
      </c>
      <c r="K15" s="25">
        <f t="shared" ref="K15:K22" si="11">K14-1</f>
        <v>-5</v>
      </c>
      <c r="L15" s="25" t="str">
        <f t="shared" ref="L15:L22" si="12">IFERROR(MATCH(K15,I:I,0),"-")</f>
        <v>-</v>
      </c>
      <c r="M15" s="26" t="str">
        <f t="shared" si="1"/>
        <v>-</v>
      </c>
      <c r="N15" s="25" t="str">
        <f t="shared" ref="N15:N22" si="13">IFERROR(INDEX(F:F,L15),"-")</f>
        <v>-</v>
      </c>
      <c r="O15" s="25">
        <f t="shared" ref="O15:O22" si="14">IFERROR(($M$2&lt;M15)*($N$2&gt;N15),0)</f>
        <v>0</v>
      </c>
    </row>
    <row r="16" spans="1:18" x14ac:dyDescent="0.15">
      <c r="A16" s="3">
        <v>15</v>
      </c>
      <c r="B16" s="28">
        <f>原始价格!B16</f>
        <v>43585.451388888891</v>
      </c>
      <c r="C16" s="1">
        <f>原始价格!D16</f>
        <v>43.73</v>
      </c>
      <c r="D16" s="19">
        <f t="shared" si="6"/>
        <v>43.671681416339823</v>
      </c>
      <c r="E16" s="26">
        <f t="shared" si="3"/>
        <v>43.628621046314386</v>
      </c>
      <c r="F16" s="27">
        <f t="shared" si="7"/>
        <v>4.3060370025436612E-2</v>
      </c>
      <c r="G16" s="27">
        <f t="shared" si="9"/>
        <v>5.019490889350367E-2</v>
      </c>
      <c r="H16" s="27">
        <f t="shared" si="8"/>
        <v>-7.1345388680670585E-3</v>
      </c>
      <c r="I16" s="25">
        <f t="shared" si="10"/>
        <v>0</v>
      </c>
      <c r="K16" s="25">
        <f t="shared" si="11"/>
        <v>-6</v>
      </c>
      <c r="L16" s="25" t="str">
        <f t="shared" si="12"/>
        <v>-</v>
      </c>
      <c r="M16" s="26" t="str">
        <f t="shared" si="1"/>
        <v>-</v>
      </c>
      <c r="N16" s="25" t="str">
        <f t="shared" si="13"/>
        <v>-</v>
      </c>
      <c r="O16" s="25">
        <f t="shared" si="14"/>
        <v>0</v>
      </c>
    </row>
    <row r="17" spans="1:15" x14ac:dyDescent="0.15">
      <c r="A17" s="3">
        <v>16</v>
      </c>
      <c r="B17" s="28">
        <f>原始价格!B17</f>
        <v>43585.454861111109</v>
      </c>
      <c r="C17" s="1">
        <f>原始价格!D17</f>
        <v>43.89</v>
      </c>
      <c r="D17" s="19">
        <f t="shared" si="6"/>
        <v>43.705268890749082</v>
      </c>
      <c r="E17" s="26">
        <f t="shared" si="3"/>
        <v>43.647982450291096</v>
      </c>
      <c r="F17" s="27">
        <f t="shared" si="7"/>
        <v>5.7286440457986032E-2</v>
      </c>
      <c r="G17" s="27">
        <f t="shared" si="9"/>
        <v>5.0084988959499789E-2</v>
      </c>
      <c r="H17" s="27">
        <f t="shared" si="8"/>
        <v>7.2014514984862429E-3</v>
      </c>
      <c r="I17" s="25">
        <f t="shared" si="10"/>
        <v>0</v>
      </c>
      <c r="K17" s="25">
        <f t="shared" si="11"/>
        <v>-7</v>
      </c>
      <c r="L17" s="25" t="str">
        <f t="shared" si="12"/>
        <v>-</v>
      </c>
      <c r="M17" s="26" t="str">
        <f t="shared" si="1"/>
        <v>-</v>
      </c>
      <c r="N17" s="25" t="str">
        <f t="shared" si="13"/>
        <v>-</v>
      </c>
      <c r="O17" s="25">
        <f t="shared" si="14"/>
        <v>0</v>
      </c>
    </row>
    <row r="18" spans="1:15" x14ac:dyDescent="0.15">
      <c r="A18" s="3">
        <v>17</v>
      </c>
      <c r="B18" s="28">
        <f>原始价格!B18</f>
        <v>43585.458333333336</v>
      </c>
      <c r="C18" s="1">
        <f>原始价格!D18</f>
        <v>43.73</v>
      </c>
      <c r="D18" s="19">
        <f t="shared" si="6"/>
        <v>43.709073676787682</v>
      </c>
      <c r="E18" s="26">
        <f t="shared" si="3"/>
        <v>43.654057824343603</v>
      </c>
      <c r="F18" s="27">
        <f t="shared" si="7"/>
        <v>5.5015852444078917E-2</v>
      </c>
      <c r="G18" s="27">
        <f t="shared" si="9"/>
        <v>4.8719015094605647E-2</v>
      </c>
      <c r="H18" s="27">
        <f t="shared" si="8"/>
        <v>6.2968373494732693E-3</v>
      </c>
      <c r="I18" s="25">
        <f t="shared" si="10"/>
        <v>0</v>
      </c>
      <c r="K18" s="25">
        <f t="shared" si="11"/>
        <v>-8</v>
      </c>
      <c r="L18" s="25" t="str">
        <f t="shared" si="12"/>
        <v>-</v>
      </c>
      <c r="M18" s="26" t="str">
        <f t="shared" si="1"/>
        <v>-</v>
      </c>
      <c r="N18" s="25" t="str">
        <f t="shared" si="13"/>
        <v>-</v>
      </c>
      <c r="O18" s="25">
        <f t="shared" si="14"/>
        <v>0</v>
      </c>
    </row>
    <row r="19" spans="1:15" x14ac:dyDescent="0.15">
      <c r="A19" s="3">
        <v>18</v>
      </c>
      <c r="B19" s="28">
        <f>原始价格!B19</f>
        <v>43585.461805555555</v>
      </c>
      <c r="C19" s="1">
        <f>原始价格!D19</f>
        <v>43.73</v>
      </c>
      <c r="D19" s="19">
        <f t="shared" si="6"/>
        <v>43.712293111128041</v>
      </c>
      <c r="E19" s="26">
        <f t="shared" si="3"/>
        <v>43.659683170688517</v>
      </c>
      <c r="F19" s="27">
        <f t="shared" si="7"/>
        <v>5.2609940439523939E-2</v>
      </c>
      <c r="G19" s="27">
        <f t="shared" si="9"/>
        <v>4.7802690352909849E-2</v>
      </c>
      <c r="H19" s="27">
        <f t="shared" si="8"/>
        <v>4.8072500866140899E-3</v>
      </c>
      <c r="I19" s="25">
        <f t="shared" si="10"/>
        <v>0</v>
      </c>
      <c r="K19" s="25">
        <f t="shared" si="11"/>
        <v>-9</v>
      </c>
      <c r="L19" s="25" t="str">
        <f t="shared" si="12"/>
        <v>-</v>
      </c>
      <c r="M19" s="26" t="str">
        <f t="shared" si="1"/>
        <v>-</v>
      </c>
      <c r="N19" s="25" t="str">
        <f t="shared" si="13"/>
        <v>-</v>
      </c>
      <c r="O19" s="25">
        <f t="shared" si="14"/>
        <v>0</v>
      </c>
    </row>
    <row r="20" spans="1:15" x14ac:dyDescent="0.15">
      <c r="A20" s="3">
        <v>19</v>
      </c>
      <c r="B20" s="28">
        <f>原始价格!B20</f>
        <v>43585.465277777781</v>
      </c>
      <c r="C20" s="1">
        <f>原始价格!D20</f>
        <v>43.64</v>
      </c>
      <c r="D20" s="19">
        <f t="shared" si="6"/>
        <v>43.701171094031423</v>
      </c>
      <c r="E20" s="26">
        <f t="shared" si="3"/>
        <v>43.658225158044921</v>
      </c>
      <c r="F20" s="27">
        <f t="shared" si="7"/>
        <v>4.2945935986502093E-2</v>
      </c>
      <c r="G20" s="27">
        <f t="shared" si="9"/>
        <v>4.6362740815587875E-2</v>
      </c>
      <c r="H20" s="27">
        <f t="shared" si="8"/>
        <v>-3.4168048290857816E-3</v>
      </c>
      <c r="I20" s="25">
        <f t="shared" si="10"/>
        <v>0</v>
      </c>
      <c r="K20" s="25">
        <f t="shared" si="11"/>
        <v>-10</v>
      </c>
      <c r="L20" s="25" t="str">
        <f t="shared" si="12"/>
        <v>-</v>
      </c>
      <c r="M20" s="26" t="str">
        <f t="shared" si="1"/>
        <v>-</v>
      </c>
      <c r="N20" s="25" t="str">
        <f t="shared" si="13"/>
        <v>-</v>
      </c>
      <c r="O20" s="25">
        <f t="shared" si="14"/>
        <v>0</v>
      </c>
    </row>
    <row r="21" spans="1:15" x14ac:dyDescent="0.15">
      <c r="A21" s="3">
        <v>20</v>
      </c>
      <c r="B21" s="28">
        <f>原始价格!B21</f>
        <v>43585.46875</v>
      </c>
      <c r="C21" s="1">
        <f>原始价格!D21</f>
        <v>43.64</v>
      </c>
      <c r="D21" s="19">
        <f t="shared" si="6"/>
        <v>43.691760156488129</v>
      </c>
      <c r="E21" s="26">
        <f t="shared" si="3"/>
        <v>43.656875146337896</v>
      </c>
      <c r="F21" s="27">
        <f t="shared" si="7"/>
        <v>3.4885010150233597E-2</v>
      </c>
      <c r="G21" s="27">
        <f t="shared" si="9"/>
        <v>4.4174411035836809E-2</v>
      </c>
      <c r="H21" s="27">
        <f t="shared" si="8"/>
        <v>-9.289400885603212E-3</v>
      </c>
      <c r="I21" s="25">
        <f t="shared" si="10"/>
        <v>0</v>
      </c>
      <c r="K21" s="25">
        <f t="shared" si="11"/>
        <v>-11</v>
      </c>
      <c r="L21" s="25" t="str">
        <f t="shared" si="12"/>
        <v>-</v>
      </c>
      <c r="M21" s="26" t="str">
        <f t="shared" si="1"/>
        <v>-</v>
      </c>
      <c r="N21" s="25" t="str">
        <f t="shared" si="13"/>
        <v>-</v>
      </c>
      <c r="O21" s="25">
        <f t="shared" si="14"/>
        <v>0</v>
      </c>
    </row>
    <row r="22" spans="1:15" x14ac:dyDescent="0.15">
      <c r="A22" s="3">
        <v>21</v>
      </c>
      <c r="B22" s="28">
        <f>原始价格!B22</f>
        <v>43585.472222222219</v>
      </c>
      <c r="C22" s="1">
        <f>原始价格!D22</f>
        <v>43.66</v>
      </c>
      <c r="D22" s="19">
        <f t="shared" si="6"/>
        <v>43.686873978566872</v>
      </c>
      <c r="E22" s="26">
        <f t="shared" si="3"/>
        <v>43.657106616979533</v>
      </c>
      <c r="F22" s="27">
        <f t="shared" si="7"/>
        <v>2.9767361587339281E-2</v>
      </c>
      <c r="G22" s="27">
        <f t="shared" si="9"/>
        <v>4.2754216353286897E-2</v>
      </c>
      <c r="H22" s="27">
        <f t="shared" si="8"/>
        <v>-1.2986854765947617E-2</v>
      </c>
      <c r="I22" s="25">
        <f t="shared" si="10"/>
        <v>0</v>
      </c>
      <c r="K22" s="25">
        <f t="shared" si="11"/>
        <v>-12</v>
      </c>
      <c r="L22" s="25" t="str">
        <f t="shared" si="12"/>
        <v>-</v>
      </c>
      <c r="M22" s="26" t="str">
        <f t="shared" si="1"/>
        <v>-</v>
      </c>
      <c r="N22" s="25" t="str">
        <f t="shared" si="13"/>
        <v>-</v>
      </c>
      <c r="O22" s="25">
        <f t="shared" si="14"/>
        <v>0</v>
      </c>
    </row>
    <row r="23" spans="1:15" x14ac:dyDescent="0.15">
      <c r="A23" s="3">
        <v>22</v>
      </c>
      <c r="B23" s="28">
        <f>原始价格!B23</f>
        <v>43585.475694444445</v>
      </c>
      <c r="C23" s="1">
        <f>原始价格!D23</f>
        <v>43.63</v>
      </c>
      <c r="D23" s="19">
        <f t="shared" si="6"/>
        <v>43.678124135710434</v>
      </c>
      <c r="E23" s="26">
        <f t="shared" si="3"/>
        <v>43.655098719425496</v>
      </c>
      <c r="F23" s="27">
        <f t="shared" si="7"/>
        <v>2.3025416284937705E-2</v>
      </c>
      <c r="G23" s="27">
        <f t="shared" si="9"/>
        <v>4.2129292761001601E-2</v>
      </c>
      <c r="H23" s="27">
        <f t="shared" si="8"/>
        <v>-1.9103876476063895E-2</v>
      </c>
      <c r="I23" s="25">
        <f t="shared" si="10"/>
        <v>0</v>
      </c>
    </row>
    <row r="24" spans="1:15" x14ac:dyDescent="0.15">
      <c r="A24" s="3">
        <v>23</v>
      </c>
      <c r="B24" s="28">
        <f>原始价格!B24</f>
        <v>43585.479166666664</v>
      </c>
      <c r="C24" s="1">
        <f>原始价格!D24</f>
        <v>43.92</v>
      </c>
      <c r="D24" s="19">
        <f t="shared" si="6"/>
        <v>43.715335807139603</v>
      </c>
      <c r="E24" s="26">
        <f t="shared" si="3"/>
        <v>43.674721036505083</v>
      </c>
      <c r="F24" s="27">
        <f t="shared" si="7"/>
        <v>4.0614770634519459E-2</v>
      </c>
      <c r="G24" s="27">
        <f t="shared" si="9"/>
        <v>4.2134566445617513E-2</v>
      </c>
      <c r="H24" s="27">
        <f t="shared" si="8"/>
        <v>-1.5197958110980542E-3</v>
      </c>
      <c r="I24" s="25">
        <f t="shared" si="10"/>
        <v>0</v>
      </c>
    </row>
    <row r="25" spans="1:15" x14ac:dyDescent="0.15">
      <c r="A25" s="3">
        <v>24</v>
      </c>
      <c r="B25" s="28">
        <f>原始价格!B25</f>
        <v>43585.545138888891</v>
      </c>
      <c r="C25" s="1">
        <f>原始价格!D25</f>
        <v>43.72</v>
      </c>
      <c r="D25" s="19">
        <f t="shared" si="6"/>
        <v>43.716053375271969</v>
      </c>
      <c r="E25" s="26">
        <f t="shared" si="3"/>
        <v>43.678075033801001</v>
      </c>
      <c r="F25" s="27">
        <f t="shared" si="7"/>
        <v>3.7978341470967791E-2</v>
      </c>
      <c r="G25" s="27">
        <f t="shared" si="9"/>
        <v>4.1569896606232087E-2</v>
      </c>
      <c r="H25" s="27">
        <f t="shared" si="8"/>
        <v>-3.591555135264296E-3</v>
      </c>
      <c r="I25" s="25">
        <f t="shared" si="10"/>
        <v>0</v>
      </c>
    </row>
    <row r="26" spans="1:15" x14ac:dyDescent="0.15">
      <c r="A26" s="3">
        <v>25</v>
      </c>
      <c r="B26" s="28">
        <f>原始价格!B26</f>
        <v>43585.548611111109</v>
      </c>
      <c r="C26" s="1">
        <f>原始价格!D26</f>
        <v>43.83</v>
      </c>
      <c r="D26" s="19">
        <f t="shared" si="6"/>
        <v>43.733583625230125</v>
      </c>
      <c r="E26" s="26">
        <f t="shared" si="3"/>
        <v>43.689328735000927</v>
      </c>
      <c r="F26" s="27">
        <f t="shared" si="7"/>
        <v>4.4254890229197485E-2</v>
      </c>
      <c r="G26" s="27">
        <f t="shared" si="9"/>
        <v>4.0121946580811141E-2</v>
      </c>
      <c r="H26" s="27">
        <f t="shared" si="8"/>
        <v>4.1329436483863446E-3</v>
      </c>
      <c r="I26" s="25">
        <f t="shared" si="10"/>
        <v>0</v>
      </c>
    </row>
    <row r="27" spans="1:15" x14ac:dyDescent="0.15">
      <c r="A27" s="3">
        <v>26</v>
      </c>
      <c r="B27" s="28">
        <f>原始价格!B27</f>
        <v>43585.552083333336</v>
      </c>
      <c r="C27" s="1">
        <f>原始价格!D27</f>
        <v>43.82</v>
      </c>
      <c r="D27" s="19">
        <f t="shared" si="6"/>
        <v>43.746878452117798</v>
      </c>
      <c r="E27" s="26">
        <f t="shared" si="3"/>
        <v>43.699008087963819</v>
      </c>
      <c r="F27" s="27">
        <f t="shared" si="7"/>
        <v>4.7870364153979494E-2</v>
      </c>
      <c r="G27" s="27">
        <f t="shared" si="9"/>
        <v>3.9328003437466758E-2</v>
      </c>
      <c r="H27" s="27">
        <f t="shared" si="8"/>
        <v>8.5423607165127369E-3</v>
      </c>
      <c r="I27" s="25">
        <f t="shared" si="10"/>
        <v>0</v>
      </c>
    </row>
    <row r="28" spans="1:15" x14ac:dyDescent="0.15">
      <c r="A28" s="3">
        <v>27</v>
      </c>
      <c r="B28" s="28">
        <f>原始价格!B28</f>
        <v>43585.555555555555</v>
      </c>
      <c r="C28" s="1">
        <f>原始价格!D28</f>
        <v>43.71</v>
      </c>
      <c r="D28" s="19">
        <f t="shared" si="6"/>
        <v>43.74120484409967</v>
      </c>
      <c r="E28" s="26">
        <f t="shared" si="3"/>
        <v>43.699822303670203</v>
      </c>
      <c r="F28" s="27">
        <f t="shared" si="7"/>
        <v>4.1382540429466985E-2</v>
      </c>
      <c r="G28" s="27">
        <f t="shared" si="9"/>
        <v>3.8080514547460434E-2</v>
      </c>
      <c r="H28" s="27">
        <f t="shared" si="8"/>
        <v>3.3020258820065512E-3</v>
      </c>
      <c r="I28" s="25">
        <f t="shared" si="10"/>
        <v>0</v>
      </c>
    </row>
    <row r="29" spans="1:15" x14ac:dyDescent="0.15">
      <c r="A29" s="3">
        <v>28</v>
      </c>
      <c r="B29" s="28">
        <f>原始价格!B29</f>
        <v>43585.559027777781</v>
      </c>
      <c r="C29" s="1">
        <f>原始价格!D29</f>
        <v>43.73</v>
      </c>
      <c r="D29" s="19">
        <f t="shared" si="6"/>
        <v>43.739481021930487</v>
      </c>
      <c r="E29" s="26">
        <f t="shared" si="3"/>
        <v>43.702057688583523</v>
      </c>
      <c r="F29" s="27">
        <f t="shared" si="7"/>
        <v>3.7423333346964682E-2</v>
      </c>
      <c r="G29" s="27">
        <f t="shared" si="9"/>
        <v>3.7466892031956273E-2</v>
      </c>
      <c r="H29" s="27">
        <f t="shared" si="8"/>
        <v>-4.3558684991590324E-5</v>
      </c>
      <c r="I29" s="25">
        <f t="shared" si="10"/>
        <v>0</v>
      </c>
    </row>
    <row r="30" spans="1:15" x14ac:dyDescent="0.15">
      <c r="A30" s="3">
        <v>29</v>
      </c>
      <c r="B30" s="28">
        <f>原始价格!B30</f>
        <v>43585.5625</v>
      </c>
      <c r="C30" s="1">
        <f>原始价格!D30</f>
        <v>43.61</v>
      </c>
      <c r="D30" s="19">
        <f t="shared" si="6"/>
        <v>43.719560864710417</v>
      </c>
      <c r="E30" s="26">
        <f t="shared" si="3"/>
        <v>43.6952386005403</v>
      </c>
      <c r="F30" s="27">
        <f t="shared" si="7"/>
        <v>2.4322264170116625E-2</v>
      </c>
      <c r="G30" s="27">
        <f t="shared" si="9"/>
        <v>3.6293253589721054E-2</v>
      </c>
      <c r="H30" s="27">
        <f t="shared" si="8"/>
        <v>-1.1970989419604429E-2</v>
      </c>
      <c r="I30" s="25">
        <f t="shared" si="10"/>
        <v>0</v>
      </c>
    </row>
    <row r="31" spans="1:15" x14ac:dyDescent="0.15">
      <c r="A31" s="3">
        <v>30</v>
      </c>
      <c r="B31" s="28">
        <f>原始价格!B31</f>
        <v>43585.565972222219</v>
      </c>
      <c r="C31" s="1">
        <f>原始价格!D31</f>
        <v>43.6</v>
      </c>
      <c r="D31" s="19">
        <f t="shared" si="6"/>
        <v>43.701166885524195</v>
      </c>
      <c r="E31" s="26">
        <f t="shared" si="3"/>
        <v>43.688183889389158</v>
      </c>
      <c r="F31" s="27">
        <f t="shared" si="7"/>
        <v>1.2982996135036728E-2</v>
      </c>
      <c r="G31" s="27">
        <f t="shared" si="9"/>
        <v>3.4428324095020772E-2</v>
      </c>
      <c r="H31" s="27">
        <f t="shared" si="8"/>
        <v>-2.1445327959984044E-2</v>
      </c>
      <c r="I31" s="25">
        <f t="shared" si="10"/>
        <v>0</v>
      </c>
    </row>
    <row r="32" spans="1:15" x14ac:dyDescent="0.15">
      <c r="A32" s="3">
        <v>31</v>
      </c>
      <c r="B32" s="28">
        <f>原始价格!B32</f>
        <v>43585.569444444445</v>
      </c>
      <c r="C32" s="1">
        <f>原始价格!D32</f>
        <v>43.76</v>
      </c>
      <c r="D32" s="19">
        <f t="shared" si="6"/>
        <v>43.710218133905087</v>
      </c>
      <c r="E32" s="26">
        <f t="shared" si="3"/>
        <v>43.693503601286253</v>
      </c>
      <c r="F32" s="27">
        <f t="shared" si="7"/>
        <v>1.671453261883471E-2</v>
      </c>
      <c r="G32" s="27">
        <f t="shared" si="9"/>
        <v>3.3727114798787108E-2</v>
      </c>
      <c r="H32" s="27">
        <f t="shared" si="8"/>
        <v>-1.7012582179952399E-2</v>
      </c>
      <c r="I32" s="25">
        <f t="shared" si="10"/>
        <v>0</v>
      </c>
    </row>
    <row r="33" spans="1:9" x14ac:dyDescent="0.15">
      <c r="A33" s="3">
        <v>32</v>
      </c>
      <c r="B33" s="28">
        <f>原始价格!B33</f>
        <v>43585.572916666664</v>
      </c>
      <c r="C33" s="1">
        <f>原始价格!D33</f>
        <v>43.75</v>
      </c>
      <c r="D33" s="19">
        <f t="shared" si="6"/>
        <v>43.716338420996614</v>
      </c>
      <c r="E33" s="26">
        <f t="shared" si="3"/>
        <v>43.697688519709494</v>
      </c>
      <c r="F33" s="27">
        <f t="shared" si="7"/>
        <v>1.8649901287119519E-2</v>
      </c>
      <c r="G33" s="27">
        <f t="shared" si="9"/>
        <v>3.1286573760187113E-2</v>
      </c>
      <c r="H33" s="27">
        <f t="shared" si="8"/>
        <v>-1.2636672473067594E-2</v>
      </c>
      <c r="I33" s="25">
        <f t="shared" si="10"/>
        <v>0</v>
      </c>
    </row>
    <row r="34" spans="1:9" x14ac:dyDescent="0.15">
      <c r="A34" s="3">
        <v>33</v>
      </c>
      <c r="B34" s="28">
        <f>原始价格!B34</f>
        <v>43585.576388888891</v>
      </c>
      <c r="C34" s="1">
        <f>原始价格!D34</f>
        <v>43.75</v>
      </c>
      <c r="D34" s="19">
        <f t="shared" si="6"/>
        <v>43.721517125458675</v>
      </c>
      <c r="E34" s="26">
        <f t="shared" si="3"/>
        <v>43.701563444175456</v>
      </c>
      <c r="F34" s="27">
        <f t="shared" si="7"/>
        <v>1.9953681283219282E-2</v>
      </c>
      <c r="G34" s="27">
        <f t="shared" si="9"/>
        <v>2.9283833739326168E-2</v>
      </c>
      <c r="H34" s="27">
        <f t="shared" si="8"/>
        <v>-9.3301524561068862E-3</v>
      </c>
      <c r="I34" s="25">
        <f t="shared" si="10"/>
        <v>0</v>
      </c>
    </row>
    <row r="35" spans="1:9" x14ac:dyDescent="0.15">
      <c r="A35" s="3">
        <v>34</v>
      </c>
      <c r="B35" s="28">
        <f>原始价格!B35</f>
        <v>43585.579861111109</v>
      </c>
      <c r="C35" s="1">
        <f>原始价格!D35</f>
        <v>43.7</v>
      </c>
      <c r="D35" s="19">
        <f t="shared" ref="D35:D66" si="15">D34*11/13+C35*2/13</f>
        <v>43.718206798465033</v>
      </c>
      <c r="E35" s="26">
        <f t="shared" ref="E35:E66" si="16">E34*25/27+C35*2/27</f>
        <v>43.701447633495789</v>
      </c>
      <c r="F35" s="27">
        <f t="shared" si="7"/>
        <v>1.6759164969244011E-2</v>
      </c>
      <c r="G35" s="27">
        <f t="shared" si="9"/>
        <v>2.6228753154886892E-2</v>
      </c>
      <c r="H35" s="27">
        <f t="shared" si="8"/>
        <v>-9.4695881856428805E-3</v>
      </c>
      <c r="I35" s="25">
        <f t="shared" si="10"/>
        <v>0</v>
      </c>
    </row>
    <row r="36" spans="1:9" x14ac:dyDescent="0.15">
      <c r="A36" s="3">
        <v>35</v>
      </c>
      <c r="B36" s="28">
        <f>原始价格!B36</f>
        <v>43585.583333333336</v>
      </c>
      <c r="C36" s="1">
        <f>原始价格!D36</f>
        <v>43.69</v>
      </c>
      <c r="D36" s="19">
        <f t="shared" si="15"/>
        <v>43.713867291008881</v>
      </c>
      <c r="E36" s="26">
        <f t="shared" si="16"/>
        <v>43.700599660644251</v>
      </c>
      <c r="F36" s="27">
        <f t="shared" si="7"/>
        <v>1.3267630364630634E-2</v>
      </c>
      <c r="G36" s="27">
        <f t="shared" si="9"/>
        <v>2.2384004956070354E-2</v>
      </c>
      <c r="H36" s="27">
        <f t="shared" si="8"/>
        <v>-9.1163745914397201E-3</v>
      </c>
      <c r="I36" s="25">
        <f t="shared" si="10"/>
        <v>0</v>
      </c>
    </row>
    <row r="37" spans="1:9" x14ac:dyDescent="0.15">
      <c r="A37" s="3">
        <v>36</v>
      </c>
      <c r="B37" s="28">
        <f>原始价格!B37</f>
        <v>43585.586805555555</v>
      </c>
      <c r="C37" s="1">
        <f>原始价格!D37</f>
        <v>43.64</v>
      </c>
      <c r="D37" s="19">
        <f t="shared" si="15"/>
        <v>43.702503092392128</v>
      </c>
      <c r="E37" s="26">
        <f t="shared" si="16"/>
        <v>43.696110796892825</v>
      </c>
      <c r="F37" s="27">
        <f t="shared" si="7"/>
        <v>6.3922954993032022E-3</v>
      </c>
      <c r="G37" s="27">
        <f t="shared" si="9"/>
        <v>1.8496199963829934E-2</v>
      </c>
      <c r="H37" s="27">
        <f t="shared" si="8"/>
        <v>-1.2103904464526732E-2</v>
      </c>
      <c r="I37" s="25">
        <f t="shared" si="10"/>
        <v>0</v>
      </c>
    </row>
    <row r="38" spans="1:9" x14ac:dyDescent="0.15">
      <c r="A38" s="3">
        <v>37</v>
      </c>
      <c r="B38" s="28">
        <f>原始价格!B38</f>
        <v>43585.590277777781</v>
      </c>
      <c r="C38" s="1">
        <f>原始价格!D38</f>
        <v>43.54</v>
      </c>
      <c r="D38" s="19">
        <f t="shared" si="15"/>
        <v>43.677502616639494</v>
      </c>
      <c r="E38" s="26">
        <f t="shared" si="16"/>
        <v>43.684547034160019</v>
      </c>
      <c r="F38" s="27">
        <f t="shared" si="7"/>
        <v>-7.0444175205253146E-3</v>
      </c>
      <c r="G38" s="27">
        <f t="shared" si="9"/>
        <v>1.3555338756331045E-2</v>
      </c>
      <c r="H38" s="27">
        <f t="shared" si="8"/>
        <v>-2.0599756276856361E-2</v>
      </c>
      <c r="I38" s="25">
        <f t="shared" si="10"/>
        <v>0</v>
      </c>
    </row>
    <row r="39" spans="1:9" x14ac:dyDescent="0.15">
      <c r="A39" s="3">
        <v>38</v>
      </c>
      <c r="B39" s="28">
        <f>原始价格!B39</f>
        <v>43585.59375</v>
      </c>
      <c r="C39" s="1">
        <f>原始价格!D39</f>
        <v>43.6</v>
      </c>
      <c r="D39" s="19">
        <f t="shared" si="15"/>
        <v>43.665579137156492</v>
      </c>
      <c r="E39" s="26">
        <f t="shared" si="16"/>
        <v>43.678284290888911</v>
      </c>
      <c r="F39" s="27">
        <f t="shared" si="7"/>
        <v>-1.2705153732419205E-2</v>
      </c>
      <c r="G39" s="27">
        <f t="shared" si="9"/>
        <v>9.4411812116048412E-3</v>
      </c>
      <c r="H39" s="27">
        <f t="shared" si="8"/>
        <v>-2.2146334944024047E-2</v>
      </c>
      <c r="I39" s="25">
        <f t="shared" si="10"/>
        <v>0</v>
      </c>
    </row>
    <row r="40" spans="1:9" x14ac:dyDescent="0.15">
      <c r="A40" s="3">
        <v>39</v>
      </c>
      <c r="B40" s="28">
        <f>原始价格!B40</f>
        <v>43585.597222222219</v>
      </c>
      <c r="C40" s="1">
        <f>原始价格!D40</f>
        <v>43.56</v>
      </c>
      <c r="D40" s="19">
        <f t="shared" si="15"/>
        <v>43.649336192978573</v>
      </c>
      <c r="E40" s="26">
        <f t="shared" si="16"/>
        <v>43.669522491563811</v>
      </c>
      <c r="F40" s="27">
        <f t="shared" si="7"/>
        <v>-2.0186298585237239E-2</v>
      </c>
      <c r="G40" s="27">
        <f t="shared" si="9"/>
        <v>5.7557040204632886E-3</v>
      </c>
      <c r="H40" s="27">
        <f t="shared" si="8"/>
        <v>-2.5942002605700527E-2</v>
      </c>
      <c r="I40" s="25">
        <f t="shared" si="10"/>
        <v>0</v>
      </c>
    </row>
    <row r="41" spans="1:9" x14ac:dyDescent="0.15">
      <c r="A41" s="3">
        <v>40</v>
      </c>
      <c r="B41" s="28">
        <f>原始价格!B41</f>
        <v>43585.600694444445</v>
      </c>
      <c r="C41" s="1">
        <f>原始价格!D41</f>
        <v>43.56</v>
      </c>
      <c r="D41" s="19">
        <f t="shared" si="15"/>
        <v>43.635592163289566</v>
      </c>
      <c r="E41" s="26">
        <f t="shared" si="16"/>
        <v>43.661409714410937</v>
      </c>
      <c r="F41" s="27">
        <f t="shared" si="7"/>
        <v>-2.5817551121370741E-2</v>
      </c>
      <c r="G41" s="27">
        <f t="shared" si="9"/>
        <v>1.0299169382182389E-3</v>
      </c>
      <c r="H41" s="27">
        <f t="shared" si="8"/>
        <v>-2.6847468059588979E-2</v>
      </c>
      <c r="I41" s="25">
        <f t="shared" si="10"/>
        <v>0</v>
      </c>
    </row>
    <row r="42" spans="1:9" x14ac:dyDescent="0.15">
      <c r="A42" s="3">
        <v>41</v>
      </c>
      <c r="B42" s="28">
        <f>原始价格!B42</f>
        <v>43585.604166666664</v>
      </c>
      <c r="C42" s="1">
        <f>原始价格!D42</f>
        <v>43.8</v>
      </c>
      <c r="D42" s="19">
        <f t="shared" si="15"/>
        <v>43.660885676629633</v>
      </c>
      <c r="E42" s="26">
        <f t="shared" si="16"/>
        <v>43.671675661491612</v>
      </c>
      <c r="F42" s="27">
        <f t="shared" si="7"/>
        <v>-1.0789984861979462E-2</v>
      </c>
      <c r="G42" s="27">
        <f t="shared" si="9"/>
        <v>-2.2411815227927592E-3</v>
      </c>
      <c r="H42" s="27">
        <f t="shared" si="8"/>
        <v>-8.5488033391867037E-3</v>
      </c>
      <c r="I42" s="25">
        <f t="shared" si="10"/>
        <v>0</v>
      </c>
    </row>
    <row r="43" spans="1:9" x14ac:dyDescent="0.15">
      <c r="A43" s="3">
        <v>42</v>
      </c>
      <c r="B43" s="28">
        <f>原始价格!B43</f>
        <v>43585.607638888891</v>
      </c>
      <c r="C43" s="1">
        <f>原始价格!D43</f>
        <v>44.3</v>
      </c>
      <c r="D43" s="19">
        <f t="shared" si="15"/>
        <v>43.759210957148156</v>
      </c>
      <c r="E43" s="26">
        <f t="shared" si="16"/>
        <v>43.718218205084817</v>
      </c>
      <c r="F43" s="27">
        <f t="shared" si="7"/>
        <v>4.0992752063338855E-2</v>
      </c>
      <c r="G43" s="27">
        <f t="shared" si="9"/>
        <v>9.6493008331637815E-5</v>
      </c>
      <c r="H43" s="27">
        <f t="shared" si="8"/>
        <v>4.0896259055007218E-2</v>
      </c>
      <c r="I43" s="25">
        <f t="shared" si="10"/>
        <v>0</v>
      </c>
    </row>
    <row r="44" spans="1:9" x14ac:dyDescent="0.15">
      <c r="A44" s="3">
        <v>43</v>
      </c>
      <c r="B44" s="28">
        <f>原始价格!B44</f>
        <v>43585.611111111109</v>
      </c>
      <c r="C44" s="1">
        <f>原始价格!D44</f>
        <v>44.21</v>
      </c>
      <c r="D44" s="19">
        <f t="shared" si="15"/>
        <v>43.828563117586903</v>
      </c>
      <c r="E44" s="26">
        <f t="shared" si="16"/>
        <v>43.754646486189642</v>
      </c>
      <c r="F44" s="27">
        <f t="shared" si="7"/>
        <v>7.3916631397260346E-2</v>
      </c>
      <c r="G44" s="27">
        <f t="shared" si="9"/>
        <v>6.4473226114445635E-3</v>
      </c>
      <c r="H44" s="27">
        <f t="shared" si="8"/>
        <v>6.7469308785815779E-2</v>
      </c>
      <c r="I44" s="25">
        <f t="shared" si="10"/>
        <v>0</v>
      </c>
    </row>
    <row r="45" spans="1:9" x14ac:dyDescent="0.15">
      <c r="A45" s="3">
        <v>44</v>
      </c>
      <c r="B45" s="28">
        <f>原始价格!B45</f>
        <v>43585.614583333336</v>
      </c>
      <c r="C45" s="1">
        <f>原始价格!D45</f>
        <v>44.09</v>
      </c>
      <c r="D45" s="19">
        <f t="shared" si="15"/>
        <v>43.868784176419688</v>
      </c>
      <c r="E45" s="26">
        <f t="shared" si="16"/>
        <v>43.779487487212634</v>
      </c>
      <c r="F45" s="27">
        <f t="shared" si="7"/>
        <v>8.9296689207053248E-2</v>
      </c>
      <c r="G45" s="27">
        <f t="shared" si="9"/>
        <v>1.4894995816158187E-2</v>
      </c>
      <c r="H45" s="27">
        <f t="shared" si="8"/>
        <v>7.4401693390895057E-2</v>
      </c>
      <c r="I45" s="25">
        <f t="shared" si="10"/>
        <v>0</v>
      </c>
    </row>
    <row r="46" spans="1:9" x14ac:dyDescent="0.15">
      <c r="A46" s="3">
        <v>45</v>
      </c>
      <c r="B46" s="28">
        <f>原始价格!B46</f>
        <v>43585.618055555555</v>
      </c>
      <c r="C46" s="1">
        <f>原始价格!D46</f>
        <v>44.32</v>
      </c>
      <c r="D46" s="19">
        <f t="shared" si="15"/>
        <v>43.938201995432046</v>
      </c>
      <c r="E46" s="26">
        <f t="shared" si="16"/>
        <v>43.819525451122814</v>
      </c>
      <c r="F46" s="27">
        <f t="shared" si="7"/>
        <v>0.11867654430923125</v>
      </c>
      <c r="G46" s="27">
        <f t="shared" si="9"/>
        <v>2.7371023461705748E-2</v>
      </c>
      <c r="H46" s="27">
        <f t="shared" si="8"/>
        <v>9.1305520847525495E-2</v>
      </c>
      <c r="I46" s="25">
        <f t="shared" si="10"/>
        <v>0</v>
      </c>
    </row>
    <row r="47" spans="1:9" x14ac:dyDescent="0.15">
      <c r="A47" s="3">
        <v>46</v>
      </c>
      <c r="B47" s="28">
        <f>原始价格!B47</f>
        <v>43585.621527777781</v>
      </c>
      <c r="C47" s="1">
        <f>原始价格!D47</f>
        <v>44.31</v>
      </c>
      <c r="D47" s="19">
        <f t="shared" si="15"/>
        <v>43.995401688442499</v>
      </c>
      <c r="E47" s="26">
        <f t="shared" si="16"/>
        <v>43.855856899187799</v>
      </c>
      <c r="F47" s="27">
        <f t="shared" si="7"/>
        <v>0.13954478925469971</v>
      </c>
      <c r="G47" s="27">
        <f t="shared" si="9"/>
        <v>4.3658713103397417E-2</v>
      </c>
      <c r="H47" s="27">
        <f t="shared" si="8"/>
        <v>9.5886076151302291E-2</v>
      </c>
      <c r="I47" s="25">
        <f t="shared" si="10"/>
        <v>0</v>
      </c>
    </row>
    <row r="48" spans="1:9" x14ac:dyDescent="0.15">
      <c r="A48" s="3">
        <v>47</v>
      </c>
      <c r="B48" s="28">
        <f>原始价格!B48</f>
        <v>43585.625</v>
      </c>
      <c r="C48" s="1">
        <f>原始价格!D48</f>
        <v>44.5</v>
      </c>
      <c r="D48" s="19">
        <f t="shared" si="15"/>
        <v>44.073032197912887</v>
      </c>
      <c r="E48" s="26">
        <f t="shared" si="16"/>
        <v>43.903571202951667</v>
      </c>
      <c r="F48" s="27">
        <f t="shared" si="7"/>
        <v>0.16946099496122002</v>
      </c>
      <c r="G48" s="27">
        <f t="shared" si="9"/>
        <v>6.3899396291579549E-2</v>
      </c>
      <c r="H48" s="27">
        <f t="shared" si="8"/>
        <v>0.10556159866964047</v>
      </c>
      <c r="I48" s="25">
        <f t="shared" si="10"/>
        <v>0</v>
      </c>
    </row>
    <row r="49" spans="1:9" x14ac:dyDescent="0.15">
      <c r="A49" s="3">
        <v>48</v>
      </c>
      <c r="B49" s="28">
        <f>原始价格!B49</f>
        <v>43591.399305555555</v>
      </c>
      <c r="C49" s="1">
        <f>原始价格!D49</f>
        <v>41.55</v>
      </c>
      <c r="D49" s="19">
        <f t="shared" si="15"/>
        <v>43.684873398233975</v>
      </c>
      <c r="E49" s="26">
        <f t="shared" si="16"/>
        <v>43.72923259532562</v>
      </c>
      <c r="F49" s="27">
        <f t="shared" si="7"/>
        <v>-4.4359197091644376E-2</v>
      </c>
      <c r="G49" s="27">
        <f t="shared" si="9"/>
        <v>6.1213518679756537E-2</v>
      </c>
      <c r="H49" s="27">
        <f t="shared" si="8"/>
        <v>-0.10557271577140091</v>
      </c>
      <c r="I49" s="25">
        <f t="shared" si="10"/>
        <v>0</v>
      </c>
    </row>
    <row r="50" spans="1:9" x14ac:dyDescent="0.15">
      <c r="A50" s="3">
        <v>49</v>
      </c>
      <c r="B50" s="28">
        <f>原始价格!B50</f>
        <v>43591.402777777781</v>
      </c>
      <c r="C50" s="1">
        <f>原始价格!D50</f>
        <v>41.18</v>
      </c>
      <c r="D50" s="19">
        <f t="shared" si="15"/>
        <v>43.299508260044135</v>
      </c>
      <c r="E50" s="26">
        <f t="shared" si="16"/>
        <v>43.540400551227428</v>
      </c>
      <c r="F50" s="27">
        <f t="shared" si="7"/>
        <v>-0.24089229118329314</v>
      </c>
      <c r="G50" s="27">
        <f t="shared" si="9"/>
        <v>3.731632533954294E-2</v>
      </c>
      <c r="H50" s="27">
        <f t="shared" si="8"/>
        <v>-0.27820861652283607</v>
      </c>
      <c r="I50" s="25">
        <f t="shared" si="10"/>
        <v>0</v>
      </c>
    </row>
    <row r="51" spans="1:9" x14ac:dyDescent="0.15">
      <c r="A51" s="3">
        <v>50</v>
      </c>
      <c r="B51" s="28">
        <f>原始价格!B51</f>
        <v>43591.40625</v>
      </c>
      <c r="C51" s="1">
        <f>原始价格!D51</f>
        <v>41.5</v>
      </c>
      <c r="D51" s="19">
        <f t="shared" si="15"/>
        <v>43.022660835421959</v>
      </c>
      <c r="E51" s="26">
        <f t="shared" si="16"/>
        <v>43.389259769655034</v>
      </c>
      <c r="F51" s="27">
        <f t="shared" si="7"/>
        <v>-0.36659893423307466</v>
      </c>
      <c r="G51" s="27">
        <f t="shared" si="9"/>
        <v>-2.2180023683565273E-3</v>
      </c>
      <c r="H51" s="27">
        <f t="shared" si="8"/>
        <v>-0.36438093186471815</v>
      </c>
      <c r="I51" s="25">
        <f t="shared" si="10"/>
        <v>0</v>
      </c>
    </row>
    <row r="52" spans="1:9" x14ac:dyDescent="0.15">
      <c r="A52" s="3">
        <v>51</v>
      </c>
      <c r="B52" s="28">
        <f>原始价格!B52</f>
        <v>43591.409722222219</v>
      </c>
      <c r="C52" s="1">
        <f>原始价格!D52</f>
        <v>41.74</v>
      </c>
      <c r="D52" s="19">
        <f t="shared" si="15"/>
        <v>42.825328399203194</v>
      </c>
      <c r="E52" s="26">
        <f t="shared" si="16"/>
        <v>43.267092379310213</v>
      </c>
      <c r="F52" s="27">
        <f t="shared" si="7"/>
        <v>-0.44176398010701945</v>
      </c>
      <c r="G52" s="27">
        <f t="shared" si="9"/>
        <v>-5.5857639276174119E-2</v>
      </c>
      <c r="H52" s="27">
        <f t="shared" si="8"/>
        <v>-0.38590634083084535</v>
      </c>
      <c r="I52" s="25">
        <f t="shared" si="10"/>
        <v>0</v>
      </c>
    </row>
    <row r="53" spans="1:9" x14ac:dyDescent="0.15">
      <c r="A53" s="3">
        <v>52</v>
      </c>
      <c r="B53" s="28">
        <f>原始价格!B53</f>
        <v>43591.413194444445</v>
      </c>
      <c r="C53" s="1">
        <f>原始价格!D53</f>
        <v>41.3</v>
      </c>
      <c r="D53" s="19">
        <f t="shared" si="15"/>
        <v>42.590662491633474</v>
      </c>
      <c r="E53" s="26">
        <f t="shared" si="16"/>
        <v>43.121381832694638</v>
      </c>
      <c r="F53" s="27">
        <f t="shared" si="7"/>
        <v>-0.53071934106116458</v>
      </c>
      <c r="G53" s="27">
        <f t="shared" si="9"/>
        <v>-0.12303941399377688</v>
      </c>
      <c r="H53" s="27">
        <f t="shared" si="8"/>
        <v>-0.4076799270673877</v>
      </c>
      <c r="I53" s="25">
        <f t="shared" si="10"/>
        <v>0</v>
      </c>
    </row>
    <row r="54" spans="1:9" x14ac:dyDescent="0.15">
      <c r="A54" s="3">
        <v>53</v>
      </c>
      <c r="B54" s="28">
        <f>原始价格!B54</f>
        <v>43591.416666666664</v>
      </c>
      <c r="C54" s="1">
        <f>原始价格!D54</f>
        <v>41.31</v>
      </c>
      <c r="D54" s="19">
        <f t="shared" si="15"/>
        <v>42.393637492920632</v>
      </c>
      <c r="E54" s="26">
        <f t="shared" si="16"/>
        <v>42.987205400643191</v>
      </c>
      <c r="F54" s="27">
        <f t="shared" si="7"/>
        <v>-0.59356790772255863</v>
      </c>
      <c r="G54" s="27">
        <f t="shared" si="9"/>
        <v>-0.19891325809706709</v>
      </c>
      <c r="H54" s="27">
        <f t="shared" si="8"/>
        <v>-0.39465464962549157</v>
      </c>
      <c r="I54" s="25">
        <f t="shared" si="10"/>
        <v>0</v>
      </c>
    </row>
    <row r="55" spans="1:9" x14ac:dyDescent="0.15">
      <c r="A55" s="3">
        <v>54</v>
      </c>
      <c r="B55" s="28">
        <f>原始价格!B55</f>
        <v>43591.420138888891</v>
      </c>
      <c r="C55" s="1">
        <f>原始价格!D55</f>
        <v>41.31</v>
      </c>
      <c r="D55" s="19">
        <f t="shared" si="15"/>
        <v>42.226924032471302</v>
      </c>
      <c r="E55" s="26">
        <f t="shared" si="16"/>
        <v>42.862967963558511</v>
      </c>
      <c r="F55" s="27">
        <f t="shared" si="7"/>
        <v>-0.63604393108720814</v>
      </c>
      <c r="G55" s="27">
        <f t="shared" si="9"/>
        <v>-0.28277108869667145</v>
      </c>
      <c r="H55" s="27">
        <f t="shared" si="8"/>
        <v>-0.35327284239053669</v>
      </c>
      <c r="I55" s="25">
        <f t="shared" si="10"/>
        <v>0</v>
      </c>
    </row>
    <row r="56" spans="1:9" x14ac:dyDescent="0.15">
      <c r="A56" s="3">
        <v>55</v>
      </c>
      <c r="B56" s="28">
        <f>原始价格!B56</f>
        <v>43591.423611111109</v>
      </c>
      <c r="C56" s="1">
        <f>原始价格!D56</f>
        <v>40.9</v>
      </c>
      <c r="D56" s="19">
        <f t="shared" si="15"/>
        <v>42.022781873629569</v>
      </c>
      <c r="E56" s="26">
        <f t="shared" si="16"/>
        <v>42.717562929220847</v>
      </c>
      <c r="F56" s="27">
        <f t="shared" si="7"/>
        <v>-0.69478105559127812</v>
      </c>
      <c r="G56" s="27">
        <f t="shared" si="9"/>
        <v>-0.37547396034622454</v>
      </c>
      <c r="H56" s="27">
        <f t="shared" si="8"/>
        <v>-0.31930709524505357</v>
      </c>
      <c r="I56" s="25">
        <f t="shared" si="10"/>
        <v>0</v>
      </c>
    </row>
    <row r="57" spans="1:9" x14ac:dyDescent="0.15">
      <c r="A57" s="3">
        <v>56</v>
      </c>
      <c r="B57" s="28">
        <f>原始价格!B57</f>
        <v>43591.427083333336</v>
      </c>
      <c r="C57" s="1">
        <f>原始价格!D57</f>
        <v>40.44</v>
      </c>
      <c r="D57" s="19">
        <f t="shared" si="15"/>
        <v>41.779276969994243</v>
      </c>
      <c r="E57" s="26">
        <f t="shared" si="16"/>
        <v>42.548854564093375</v>
      </c>
      <c r="F57" s="27">
        <f t="shared" si="7"/>
        <v>-0.76957759409913251</v>
      </c>
      <c r="G57" s="27">
        <f t="shared" si="9"/>
        <v>-0.47981158135293039</v>
      </c>
      <c r="H57" s="27">
        <f t="shared" si="8"/>
        <v>-0.28976601274620212</v>
      </c>
      <c r="I57" s="25">
        <f t="shared" si="10"/>
        <v>0</v>
      </c>
    </row>
    <row r="58" spans="1:9" x14ac:dyDescent="0.15">
      <c r="A58" s="3">
        <v>57</v>
      </c>
      <c r="B58" s="28">
        <f>原始价格!B58</f>
        <v>43591.430555555555</v>
      </c>
      <c r="C58" s="1">
        <f>原始价格!D58</f>
        <v>40.57</v>
      </c>
      <c r="D58" s="19">
        <f t="shared" si="15"/>
        <v>41.593234359225896</v>
      </c>
      <c r="E58" s="26">
        <f t="shared" si="16"/>
        <v>42.402272744530897</v>
      </c>
      <c r="F58" s="27">
        <f t="shared" si="7"/>
        <v>-0.80903838530500138</v>
      </c>
      <c r="G58" s="27">
        <f t="shared" si="9"/>
        <v>-0.56477593559885897</v>
      </c>
      <c r="H58" s="27">
        <f t="shared" si="8"/>
        <v>-0.24426244970614241</v>
      </c>
      <c r="I58" s="25">
        <f t="shared" si="10"/>
        <v>0</v>
      </c>
    </row>
    <row r="59" spans="1:9" x14ac:dyDescent="0.15">
      <c r="A59" s="3">
        <v>58</v>
      </c>
      <c r="B59" s="28">
        <f>原始价格!B59</f>
        <v>43591.434027777781</v>
      </c>
      <c r="C59" s="1">
        <f>原始价格!D59</f>
        <v>40.98</v>
      </c>
      <c r="D59" s="19">
        <f t="shared" si="15"/>
        <v>41.498890611652676</v>
      </c>
      <c r="E59" s="26">
        <f t="shared" si="16"/>
        <v>42.296919207898981</v>
      </c>
      <c r="F59" s="27">
        <f t="shared" si="7"/>
        <v>-0.79802859624630429</v>
      </c>
      <c r="G59" s="27">
        <f t="shared" si="9"/>
        <v>-0.62667996949474913</v>
      </c>
      <c r="H59" s="27">
        <f t="shared" si="8"/>
        <v>-0.17134862675155516</v>
      </c>
      <c r="I59" s="25">
        <f t="shared" si="10"/>
        <v>0</v>
      </c>
    </row>
    <row r="60" spans="1:9" x14ac:dyDescent="0.15">
      <c r="A60" s="3">
        <v>59</v>
      </c>
      <c r="B60" s="28">
        <f>原始价格!B60</f>
        <v>43591.4375</v>
      </c>
      <c r="C60" s="1">
        <f>原始价格!D60</f>
        <v>40.450000000000003</v>
      </c>
      <c r="D60" s="19">
        <f t="shared" si="15"/>
        <v>41.337522825244569</v>
      </c>
      <c r="E60" s="26">
        <f t="shared" si="16"/>
        <v>42.160110377684241</v>
      </c>
      <c r="F60" s="27">
        <f t="shared" si="7"/>
        <v>-0.8225875524396713</v>
      </c>
      <c r="G60" s="27">
        <f t="shared" si="9"/>
        <v>-0.67734537151770424</v>
      </c>
      <c r="H60" s="27">
        <f t="shared" si="8"/>
        <v>-0.14524218092196706</v>
      </c>
      <c r="I60" s="25">
        <f t="shared" si="10"/>
        <v>0</v>
      </c>
    </row>
    <row r="61" spans="1:9" x14ac:dyDescent="0.15">
      <c r="A61" s="3">
        <v>60</v>
      </c>
      <c r="B61" s="28">
        <f>原始价格!B61</f>
        <v>43591.440972222219</v>
      </c>
      <c r="C61" s="1">
        <f>原始价格!D61</f>
        <v>40.15</v>
      </c>
      <c r="D61" s="19">
        <f t="shared" si="15"/>
        <v>41.154827005976173</v>
      </c>
      <c r="E61" s="26">
        <f t="shared" si="16"/>
        <v>42.011213312670591</v>
      </c>
      <c r="F61" s="27">
        <f t="shared" si="7"/>
        <v>-0.85638630669441795</v>
      </c>
      <c r="G61" s="27">
        <f t="shared" si="9"/>
        <v>-0.72341451891630415</v>
      </c>
      <c r="H61" s="27">
        <f t="shared" si="8"/>
        <v>-0.1329717877781138</v>
      </c>
      <c r="I61" s="25">
        <f t="shared" si="10"/>
        <v>0</v>
      </c>
    </row>
    <row r="62" spans="1:9" x14ac:dyDescent="0.15">
      <c r="A62" s="3">
        <v>61</v>
      </c>
      <c r="B62" s="28">
        <f>原始价格!B62</f>
        <v>43591.444444444445</v>
      </c>
      <c r="C62" s="1">
        <f>原始价格!D62</f>
        <v>40.19</v>
      </c>
      <c r="D62" s="19">
        <f t="shared" si="15"/>
        <v>41.00639208197984</v>
      </c>
      <c r="E62" s="26">
        <f t="shared" si="16"/>
        <v>41.876308622843133</v>
      </c>
      <c r="F62" s="27">
        <f t="shared" si="7"/>
        <v>-0.86991654086329362</v>
      </c>
      <c r="G62" s="27">
        <f t="shared" si="9"/>
        <v>-0.76110309667209619</v>
      </c>
      <c r="H62" s="27">
        <f t="shared" si="8"/>
        <v>-0.10881344419119743</v>
      </c>
      <c r="I62" s="25">
        <f t="shared" si="10"/>
        <v>0</v>
      </c>
    </row>
    <row r="63" spans="1:9" x14ac:dyDescent="0.15">
      <c r="A63" s="3">
        <v>62</v>
      </c>
      <c r="B63" s="28">
        <f>原始价格!B63</f>
        <v>43591.447916666664</v>
      </c>
      <c r="C63" s="1">
        <f>原始价格!D63</f>
        <v>40.07</v>
      </c>
      <c r="D63" s="19">
        <f t="shared" si="15"/>
        <v>40.86233176167525</v>
      </c>
      <c r="E63" s="26">
        <f t="shared" si="16"/>
        <v>41.742507984114013</v>
      </c>
      <c r="F63" s="27">
        <f t="shared" si="7"/>
        <v>-0.88017622243876303</v>
      </c>
      <c r="G63" s="27">
        <f t="shared" si="9"/>
        <v>-0.79294846497389671</v>
      </c>
      <c r="H63" s="27">
        <f t="shared" si="8"/>
        <v>-8.7227757464866329E-2</v>
      </c>
      <c r="I63" s="25">
        <f t="shared" si="10"/>
        <v>0</v>
      </c>
    </row>
    <row r="64" spans="1:9" x14ac:dyDescent="0.15">
      <c r="A64" s="3">
        <v>63</v>
      </c>
      <c r="B64" s="28">
        <f>原始价格!B64</f>
        <v>43591.451388888891</v>
      </c>
      <c r="C64" s="1">
        <f>原始价格!D64</f>
        <v>40.07</v>
      </c>
      <c r="D64" s="19">
        <f t="shared" si="15"/>
        <v>40.74043456757137</v>
      </c>
      <c r="E64" s="26">
        <f t="shared" si="16"/>
        <v>41.618618503809273</v>
      </c>
      <c r="F64" s="27">
        <f t="shared" si="7"/>
        <v>-0.87818393623790314</v>
      </c>
      <c r="G64" s="27">
        <f t="shared" si="9"/>
        <v>-0.81985290999064064</v>
      </c>
      <c r="H64" s="27">
        <f t="shared" si="8"/>
        <v>-5.8331026247262496E-2</v>
      </c>
      <c r="I64" s="25">
        <f t="shared" si="10"/>
        <v>0</v>
      </c>
    </row>
    <row r="65" spans="1:9" x14ac:dyDescent="0.15">
      <c r="A65" s="3">
        <v>64</v>
      </c>
      <c r="B65" s="28">
        <f>原始价格!B65</f>
        <v>43591.454861111109</v>
      </c>
      <c r="C65" s="1">
        <f>原始价格!D65</f>
        <v>40.049999999999997</v>
      </c>
      <c r="D65" s="19">
        <f t="shared" si="15"/>
        <v>40.634213864868087</v>
      </c>
      <c r="E65" s="26">
        <f t="shared" si="16"/>
        <v>41.502424540564142</v>
      </c>
      <c r="F65" s="27">
        <f t="shared" si="7"/>
        <v>-0.86821067569605503</v>
      </c>
      <c r="G65" s="27">
        <f t="shared" si="9"/>
        <v>-0.83912286778006029</v>
      </c>
      <c r="H65" s="27">
        <f t="shared" si="8"/>
        <v>-2.9087807915994746E-2</v>
      </c>
      <c r="I65" s="25">
        <f t="shared" si="10"/>
        <v>0</v>
      </c>
    </row>
    <row r="66" spans="1:9" x14ac:dyDescent="0.15">
      <c r="A66" s="3">
        <v>65</v>
      </c>
      <c r="B66" s="28">
        <f>原始价格!B66</f>
        <v>43591.458333333336</v>
      </c>
      <c r="C66" s="1">
        <f>原始价格!D66</f>
        <v>40.06</v>
      </c>
      <c r="D66" s="19">
        <f t="shared" si="15"/>
        <v>40.545873270272992</v>
      </c>
      <c r="E66" s="26">
        <f t="shared" si="16"/>
        <v>41.395578278300135</v>
      </c>
      <c r="F66" s="27">
        <f t="shared" si="7"/>
        <v>-0.84970500802714355</v>
      </c>
      <c r="G66" s="27">
        <f t="shared" si="9"/>
        <v>-0.84802591377206149</v>
      </c>
      <c r="H66" s="27">
        <f t="shared" si="8"/>
        <v>-1.6790942550820587E-3</v>
      </c>
      <c r="I66" s="25">
        <f t="shared" si="10"/>
        <v>0</v>
      </c>
    </row>
    <row r="67" spans="1:9" x14ac:dyDescent="0.15">
      <c r="A67" s="3">
        <v>66</v>
      </c>
      <c r="B67" s="28">
        <f>原始价格!B67</f>
        <v>43591.461805555555</v>
      </c>
      <c r="C67" s="1">
        <f>原始价格!D67</f>
        <v>40.06</v>
      </c>
      <c r="D67" s="19">
        <f t="shared" ref="D67:D98" si="17">D66*11/13+C67*2/13</f>
        <v>40.471123536384837</v>
      </c>
      <c r="E67" s="26">
        <f t="shared" ref="E67:E98" si="18">E66*25/27+C67*2/27</f>
        <v>41.29664655398161</v>
      </c>
      <c r="F67" s="27">
        <f t="shared" ref="F67:F130" si="19">D67-E67</f>
        <v>-0.82552301759677249</v>
      </c>
      <c r="G67" s="27">
        <f t="shared" si="9"/>
        <v>-0.84985753958225829</v>
      </c>
      <c r="H67" s="27">
        <f t="shared" ref="H67:H130" si="20">F67-G67</f>
        <v>2.4334521985485802E-2</v>
      </c>
      <c r="I67" s="25">
        <f t="shared" si="10"/>
        <v>1</v>
      </c>
    </row>
    <row r="68" spans="1:9" x14ac:dyDescent="0.15">
      <c r="A68" s="3">
        <v>67</v>
      </c>
      <c r="B68" s="28">
        <f>原始价格!B68</f>
        <v>43591.465277777781</v>
      </c>
      <c r="C68" s="1">
        <f>原始价格!D68</f>
        <v>40.049999999999997</v>
      </c>
      <c r="D68" s="19">
        <f t="shared" si="17"/>
        <v>40.406335300017943</v>
      </c>
      <c r="E68" s="26">
        <f t="shared" si="18"/>
        <v>41.20430236479779</v>
      </c>
      <c r="F68" s="27">
        <f t="shared" si="19"/>
        <v>-0.79796706477984714</v>
      </c>
      <c r="G68" s="27">
        <f t="shared" si="9"/>
        <v>-0.84985070275265195</v>
      </c>
      <c r="H68" s="27">
        <f t="shared" si="20"/>
        <v>5.1883637972804819E-2</v>
      </c>
      <c r="I68" s="25">
        <f t="shared" si="10"/>
        <v>1</v>
      </c>
    </row>
    <row r="69" spans="1:9" x14ac:dyDescent="0.15">
      <c r="A69" s="3">
        <v>68</v>
      </c>
      <c r="B69" s="28">
        <f>原始价格!B69</f>
        <v>43591.46875</v>
      </c>
      <c r="C69" s="1">
        <f>原始价格!D69</f>
        <v>40.18</v>
      </c>
      <c r="D69" s="19">
        <f t="shared" si="17"/>
        <v>40.371514484630566</v>
      </c>
      <c r="E69" s="26">
        <f t="shared" si="18"/>
        <v>41.128428115553504</v>
      </c>
      <c r="F69" s="27">
        <f t="shared" si="19"/>
        <v>-0.75691363092293784</v>
      </c>
      <c r="G69" s="27">
        <f t="shared" si="9"/>
        <v>-0.84255360036190374</v>
      </c>
      <c r="H69" s="27">
        <f t="shared" si="20"/>
        <v>8.5639969438965902E-2</v>
      </c>
      <c r="I69" s="25">
        <f t="shared" si="10"/>
        <v>1</v>
      </c>
    </row>
    <row r="70" spans="1:9" x14ac:dyDescent="0.15">
      <c r="A70" s="3">
        <v>69</v>
      </c>
      <c r="B70" s="28">
        <f>原始价格!B70</f>
        <v>43591.472222222219</v>
      </c>
      <c r="C70" s="1">
        <f>原始价格!D70</f>
        <v>40.049999999999997</v>
      </c>
      <c r="D70" s="19">
        <f t="shared" si="17"/>
        <v>40.322050717764327</v>
      </c>
      <c r="E70" s="26">
        <f t="shared" si="18"/>
        <v>41.048544551438432</v>
      </c>
      <c r="F70" s="27">
        <f t="shared" si="19"/>
        <v>-0.72649383367410536</v>
      </c>
      <c r="G70" s="27">
        <f t="shared" si="9"/>
        <v>-0.82812110335964684</v>
      </c>
      <c r="H70" s="27">
        <f t="shared" si="20"/>
        <v>0.10162726968554148</v>
      </c>
      <c r="I70" s="25">
        <f t="shared" si="10"/>
        <v>1</v>
      </c>
    </row>
    <row r="71" spans="1:9" x14ac:dyDescent="0.15">
      <c r="A71" s="3">
        <v>70</v>
      </c>
      <c r="B71" s="28">
        <f>原始价格!B71</f>
        <v>43591.475694444445</v>
      </c>
      <c r="C71" s="1">
        <f>原始价格!D71</f>
        <v>40.049999999999997</v>
      </c>
      <c r="D71" s="19">
        <f t="shared" si="17"/>
        <v>40.280196761185202</v>
      </c>
      <c r="E71" s="26">
        <f t="shared" si="18"/>
        <v>40.974578288368924</v>
      </c>
      <c r="F71" s="27">
        <f t="shared" si="19"/>
        <v>-0.69438152718372237</v>
      </c>
      <c r="G71" s="27">
        <f t="shared" si="9"/>
        <v>-0.80861721295080558</v>
      </c>
      <c r="H71" s="27">
        <f t="shared" si="20"/>
        <v>0.11423568576708321</v>
      </c>
      <c r="I71" s="25">
        <f t="shared" si="10"/>
        <v>1</v>
      </c>
    </row>
    <row r="72" spans="1:9" x14ac:dyDescent="0.15">
      <c r="A72" s="3">
        <v>71</v>
      </c>
      <c r="B72" s="28">
        <f>原始价格!B72</f>
        <v>43591.479166666664</v>
      </c>
      <c r="C72" s="1">
        <f>原始价格!D72</f>
        <v>40.049999999999997</v>
      </c>
      <c r="D72" s="19">
        <f t="shared" si="17"/>
        <v>40.244781874849018</v>
      </c>
      <c r="E72" s="26">
        <f t="shared" si="18"/>
        <v>40.906091007749005</v>
      </c>
      <c r="F72" s="27">
        <f t="shared" si="19"/>
        <v>-0.66130913289998716</v>
      </c>
      <c r="G72" s="27">
        <f t="shared" si="9"/>
        <v>-0.78429864744649713</v>
      </c>
      <c r="H72" s="27">
        <f t="shared" si="20"/>
        <v>0.12298951454650997</v>
      </c>
      <c r="I72" s="25">
        <f t="shared" si="10"/>
        <v>1</v>
      </c>
    </row>
    <row r="73" spans="1:9" x14ac:dyDescent="0.15">
      <c r="A73" s="3">
        <v>72</v>
      </c>
      <c r="B73" s="28">
        <f>原始价格!B73</f>
        <v>43591.545138888891</v>
      </c>
      <c r="C73" s="1">
        <f>原始价格!D73</f>
        <v>40.049999999999997</v>
      </c>
      <c r="D73" s="19">
        <f t="shared" si="17"/>
        <v>40.214815432564556</v>
      </c>
      <c r="E73" s="26">
        <f t="shared" si="18"/>
        <v>40.842676859026859</v>
      </c>
      <c r="F73" s="27">
        <f t="shared" si="19"/>
        <v>-0.62786142646230303</v>
      </c>
      <c r="G73" s="27">
        <f t="shared" si="9"/>
        <v>-0.75648503524920818</v>
      </c>
      <c r="H73" s="27">
        <f t="shared" si="20"/>
        <v>0.12862360878690515</v>
      </c>
      <c r="I73" s="25">
        <f t="shared" si="10"/>
        <v>1</v>
      </c>
    </row>
    <row r="74" spans="1:9" x14ac:dyDescent="0.15">
      <c r="A74" s="3">
        <v>73</v>
      </c>
      <c r="B74" s="28">
        <f>原始价格!B74</f>
        <v>43591.548611111109</v>
      </c>
      <c r="C74" s="1">
        <f>原始价格!D74</f>
        <v>40.049999999999997</v>
      </c>
      <c r="D74" s="19">
        <f t="shared" si="17"/>
        <v>40.189459212170007</v>
      </c>
      <c r="E74" s="26">
        <f t="shared" si="18"/>
        <v>40.7839600546545</v>
      </c>
      <c r="F74" s="27">
        <f t="shared" si="19"/>
        <v>-0.59450084248449286</v>
      </c>
      <c r="G74" s="27">
        <f t="shared" si="9"/>
        <v>-0.72607283155903468</v>
      </c>
      <c r="H74" s="27">
        <f t="shared" si="20"/>
        <v>0.13157198907454182</v>
      </c>
      <c r="I74" s="25">
        <f t="shared" si="10"/>
        <v>1</v>
      </c>
    </row>
    <row r="75" spans="1:9" x14ac:dyDescent="0.15">
      <c r="A75" s="3">
        <v>74</v>
      </c>
      <c r="B75" s="28">
        <f>原始价格!B75</f>
        <v>43591.552083333336</v>
      </c>
      <c r="C75" s="1">
        <f>原始价格!D75</f>
        <v>40.049999999999997</v>
      </c>
      <c r="D75" s="19">
        <f t="shared" si="17"/>
        <v>40.168003948759242</v>
      </c>
      <c r="E75" s="26">
        <f t="shared" si="18"/>
        <v>40.729592643198615</v>
      </c>
      <c r="F75" s="27">
        <f t="shared" si="19"/>
        <v>-0.5615886944393722</v>
      </c>
      <c r="G75" s="27">
        <f t="shared" si="9"/>
        <v>-0.69405990782706006</v>
      </c>
      <c r="H75" s="27">
        <f t="shared" si="20"/>
        <v>0.13247121338768786</v>
      </c>
      <c r="I75" s="25">
        <f t="shared" si="10"/>
        <v>1</v>
      </c>
    </row>
    <row r="76" spans="1:9" x14ac:dyDescent="0.15">
      <c r="A76" s="3">
        <v>75</v>
      </c>
      <c r="B76" s="28">
        <f>原始价格!B76</f>
        <v>43591.555555555555</v>
      </c>
      <c r="C76" s="1">
        <f>原始价格!D76</f>
        <v>40.049999999999997</v>
      </c>
      <c r="D76" s="19">
        <f t="shared" si="17"/>
        <v>40.149849495103972</v>
      </c>
      <c r="E76" s="26">
        <f t="shared" si="18"/>
        <v>40.679252447406128</v>
      </c>
      <c r="F76" s="27">
        <f t="shared" si="19"/>
        <v>-0.52940295230215639</v>
      </c>
      <c r="G76" s="27">
        <f t="shared" ref="G76:G139" si="21">AVERAGE(F68:F76)</f>
        <v>-0.66115767834988048</v>
      </c>
      <c r="H76" s="27">
        <f t="shared" si="20"/>
        <v>0.13175472604772409</v>
      </c>
      <c r="I76" s="25">
        <f t="shared" ref="I76:I139" si="22">IF((H76&gt;0)*(H75&lt;=0)*(F76&lt;0),I75+1,I75)</f>
        <v>1</v>
      </c>
    </row>
    <row r="77" spans="1:9" x14ac:dyDescent="0.15">
      <c r="A77" s="3">
        <v>76</v>
      </c>
      <c r="B77" s="28">
        <f>原始价格!B77</f>
        <v>43591.559027777781</v>
      </c>
      <c r="C77" s="1">
        <f>原始价格!D77</f>
        <v>40.049999999999997</v>
      </c>
      <c r="D77" s="19">
        <f t="shared" si="17"/>
        <v>40.13448803431875</v>
      </c>
      <c r="E77" s="26">
        <f t="shared" si="18"/>
        <v>40.632641155005679</v>
      </c>
      <c r="F77" s="27">
        <f t="shared" si="19"/>
        <v>-0.49815312068692919</v>
      </c>
      <c r="G77" s="27">
        <f t="shared" si="21"/>
        <v>-0.62784501789511182</v>
      </c>
      <c r="H77" s="27">
        <f t="shared" si="20"/>
        <v>0.12969189720818264</v>
      </c>
      <c r="I77" s="25">
        <f t="shared" si="22"/>
        <v>1</v>
      </c>
    </row>
    <row r="78" spans="1:9" x14ac:dyDescent="0.15">
      <c r="A78" s="3">
        <v>77</v>
      </c>
      <c r="B78" s="28">
        <f>原始价格!B78</f>
        <v>43591.5625</v>
      </c>
      <c r="C78" s="1">
        <f>原始价格!D78</f>
        <v>40.049999999999997</v>
      </c>
      <c r="D78" s="19">
        <f t="shared" si="17"/>
        <v>40.121489875192793</v>
      </c>
      <c r="E78" s="26">
        <f t="shared" si="18"/>
        <v>40.589482550931187</v>
      </c>
      <c r="F78" s="27">
        <f t="shared" si="19"/>
        <v>-0.46799267573839387</v>
      </c>
      <c r="G78" s="27">
        <f t="shared" si="21"/>
        <v>-0.59574268954127363</v>
      </c>
      <c r="H78" s="27">
        <f t="shared" si="20"/>
        <v>0.12775001380287976</v>
      </c>
      <c r="I78" s="25">
        <f t="shared" si="22"/>
        <v>1</v>
      </c>
    </row>
    <row r="79" spans="1:9" x14ac:dyDescent="0.15">
      <c r="A79" s="3">
        <v>78</v>
      </c>
      <c r="B79" s="28">
        <f>原始价格!B79</f>
        <v>43591.565972222219</v>
      </c>
      <c r="C79" s="1">
        <f>原始价格!D79</f>
        <v>40.049999999999997</v>
      </c>
      <c r="D79" s="19">
        <f t="shared" si="17"/>
        <v>40.110491432855447</v>
      </c>
      <c r="E79" s="26">
        <f t="shared" si="18"/>
        <v>40.549520880491841</v>
      </c>
      <c r="F79" s="27">
        <f t="shared" si="19"/>
        <v>-0.4390294476363934</v>
      </c>
      <c r="G79" s="27">
        <f t="shared" si="21"/>
        <v>-0.5638022022037501</v>
      </c>
      <c r="H79" s="27">
        <f t="shared" si="20"/>
        <v>0.1247727545673567</v>
      </c>
      <c r="I79" s="25">
        <f t="shared" si="22"/>
        <v>1</v>
      </c>
    </row>
    <row r="80" spans="1:9" x14ac:dyDescent="0.15">
      <c r="A80" s="3">
        <v>79</v>
      </c>
      <c r="B80" s="28">
        <f>原始价格!B80</f>
        <v>43591.569444444445</v>
      </c>
      <c r="C80" s="1">
        <f>原始价格!D80</f>
        <v>40.049999999999997</v>
      </c>
      <c r="D80" s="19">
        <f t="shared" si="17"/>
        <v>40.101185058569996</v>
      </c>
      <c r="E80" s="26">
        <f t="shared" si="18"/>
        <v>40.512519333788745</v>
      </c>
      <c r="F80" s="27">
        <f t="shared" si="19"/>
        <v>-0.41133427521874921</v>
      </c>
      <c r="G80" s="27">
        <f t="shared" si="21"/>
        <v>-0.53235250754097529</v>
      </c>
      <c r="H80" s="27">
        <f t="shared" si="20"/>
        <v>0.12101823232222608</v>
      </c>
      <c r="I80" s="25">
        <f t="shared" si="22"/>
        <v>1</v>
      </c>
    </row>
    <row r="81" spans="1:9" x14ac:dyDescent="0.15">
      <c r="A81" s="3">
        <v>80</v>
      </c>
      <c r="B81" s="28">
        <f>原始价格!B81</f>
        <v>43591.572916666664</v>
      </c>
      <c r="C81" s="1">
        <f>原始价格!D81</f>
        <v>40.049999999999997</v>
      </c>
      <c r="D81" s="19">
        <f t="shared" si="17"/>
        <v>40.093310434174619</v>
      </c>
      <c r="E81" s="26">
        <f t="shared" si="18"/>
        <v>40.478258642396987</v>
      </c>
      <c r="F81" s="27">
        <f t="shared" si="19"/>
        <v>-0.38494820822236875</v>
      </c>
      <c r="G81" s="27">
        <f t="shared" si="21"/>
        <v>-0.50164573813235103</v>
      </c>
      <c r="H81" s="27">
        <f t="shared" si="20"/>
        <v>0.11669752990998228</v>
      </c>
      <c r="I81" s="25">
        <f t="shared" si="22"/>
        <v>1</v>
      </c>
    </row>
    <row r="82" spans="1:9" x14ac:dyDescent="0.15">
      <c r="A82" s="3">
        <v>81</v>
      </c>
      <c r="B82" s="28">
        <f>原始价格!B82</f>
        <v>43591.576388888891</v>
      </c>
      <c r="C82" s="1">
        <f>原始价格!D82</f>
        <v>40.049999999999997</v>
      </c>
      <c r="D82" s="19">
        <f t="shared" si="17"/>
        <v>40.086647290455446</v>
      </c>
      <c r="E82" s="26">
        <f t="shared" si="18"/>
        <v>40.446535779997213</v>
      </c>
      <c r="F82" s="27">
        <f t="shared" si="19"/>
        <v>-0.35988848954176689</v>
      </c>
      <c r="G82" s="27">
        <f t="shared" si="21"/>
        <v>-0.4718709673634025</v>
      </c>
      <c r="H82" s="27">
        <f t="shared" si="20"/>
        <v>0.11198247782163562</v>
      </c>
      <c r="I82" s="25">
        <f t="shared" si="22"/>
        <v>1</v>
      </c>
    </row>
    <row r="83" spans="1:9" x14ac:dyDescent="0.15">
      <c r="A83" s="3">
        <v>82</v>
      </c>
      <c r="B83" s="28">
        <f>原始价格!B83</f>
        <v>43591.579861111109</v>
      </c>
      <c r="C83" s="1">
        <f>原始价格!D83</f>
        <v>40.049999999999997</v>
      </c>
      <c r="D83" s="19">
        <f t="shared" si="17"/>
        <v>40.081009245769991</v>
      </c>
      <c r="E83" s="26">
        <f t="shared" si="18"/>
        <v>40.417162759256676</v>
      </c>
      <c r="F83" s="27">
        <f t="shared" si="19"/>
        <v>-0.33615351348668554</v>
      </c>
      <c r="G83" s="27">
        <f t="shared" si="21"/>
        <v>-0.4431657085858684</v>
      </c>
      <c r="H83" s="27">
        <f t="shared" si="20"/>
        <v>0.10701219509918286</v>
      </c>
      <c r="I83" s="25">
        <f t="shared" si="22"/>
        <v>1</v>
      </c>
    </row>
    <row r="84" spans="1:9" x14ac:dyDescent="0.15">
      <c r="A84" s="3">
        <v>83</v>
      </c>
      <c r="B84" s="28">
        <f>原始价格!B84</f>
        <v>43591.583333333336</v>
      </c>
      <c r="C84" s="1">
        <f>原始价格!D84</f>
        <v>40.049999999999997</v>
      </c>
      <c r="D84" s="19">
        <f t="shared" si="17"/>
        <v>40.076238592574605</v>
      </c>
      <c r="E84" s="26">
        <f t="shared" si="18"/>
        <v>40.389965517830255</v>
      </c>
      <c r="F84" s="27">
        <f t="shared" si="19"/>
        <v>-0.31372692525565071</v>
      </c>
      <c r="G84" s="27">
        <f t="shared" si="21"/>
        <v>-0.41562551200989933</v>
      </c>
      <c r="H84" s="27">
        <f t="shared" si="20"/>
        <v>0.10189858675424862</v>
      </c>
      <c r="I84" s="25">
        <f t="shared" si="22"/>
        <v>1</v>
      </c>
    </row>
    <row r="85" spans="1:9" x14ac:dyDescent="0.15">
      <c r="A85" s="3">
        <v>84</v>
      </c>
      <c r="B85" s="28">
        <f>原始价格!B85</f>
        <v>43591.586805555555</v>
      </c>
      <c r="C85" s="1">
        <f>原始价格!D85</f>
        <v>40.049999999999997</v>
      </c>
      <c r="D85" s="19">
        <f t="shared" si="17"/>
        <v>40.072201886024665</v>
      </c>
      <c r="E85" s="26">
        <f t="shared" si="18"/>
        <v>40.364782886879865</v>
      </c>
      <c r="F85" s="27">
        <f t="shared" si="19"/>
        <v>-0.29258100085520056</v>
      </c>
      <c r="G85" s="27">
        <f t="shared" si="21"/>
        <v>-0.38931196184912648</v>
      </c>
      <c r="H85" s="27">
        <f t="shared" si="20"/>
        <v>9.6730960993925919E-2</v>
      </c>
      <c r="I85" s="25">
        <f t="shared" si="22"/>
        <v>1</v>
      </c>
    </row>
    <row r="86" spans="1:9" x14ac:dyDescent="0.15">
      <c r="A86" s="3">
        <v>85</v>
      </c>
      <c r="B86" s="28">
        <f>原始价格!B86</f>
        <v>43591.590277777781</v>
      </c>
      <c r="C86" s="1">
        <f>原始价格!D86</f>
        <v>40.049999999999997</v>
      </c>
      <c r="D86" s="19">
        <f t="shared" si="17"/>
        <v>40.068786211251641</v>
      </c>
      <c r="E86" s="26">
        <f t="shared" si="18"/>
        <v>40.341465635999874</v>
      </c>
      <c r="F86" s="27">
        <f t="shared" si="19"/>
        <v>-0.27267942474823315</v>
      </c>
      <c r="G86" s="27">
        <f t="shared" si="21"/>
        <v>-0.3642593289670491</v>
      </c>
      <c r="H86" s="27">
        <f t="shared" si="20"/>
        <v>9.1579904218815955E-2</v>
      </c>
      <c r="I86" s="25">
        <f t="shared" si="22"/>
        <v>1</v>
      </c>
    </row>
    <row r="87" spans="1:9" x14ac:dyDescent="0.15">
      <c r="A87" s="3">
        <v>86</v>
      </c>
      <c r="B87" s="28">
        <f>原始价格!B87</f>
        <v>43591.59375</v>
      </c>
      <c r="C87" s="1">
        <f>原始价格!D87</f>
        <v>40.049999999999997</v>
      </c>
      <c r="D87" s="19">
        <f t="shared" si="17"/>
        <v>40.065896024905236</v>
      </c>
      <c r="E87" s="26">
        <f t="shared" si="18"/>
        <v>40.319875588888777</v>
      </c>
      <c r="F87" s="27">
        <f t="shared" si="19"/>
        <v>-0.25397956398354182</v>
      </c>
      <c r="G87" s="27">
        <f t="shared" si="21"/>
        <v>-0.34048009432762111</v>
      </c>
      <c r="H87" s="27">
        <f t="shared" si="20"/>
        <v>8.6500530344079285E-2</v>
      </c>
      <c r="I87" s="25">
        <f t="shared" si="22"/>
        <v>1</v>
      </c>
    </row>
    <row r="88" spans="1:9" x14ac:dyDescent="0.15">
      <c r="A88" s="3">
        <v>87</v>
      </c>
      <c r="B88" s="28">
        <f>原始价格!B88</f>
        <v>43591.597222222219</v>
      </c>
      <c r="C88" s="1">
        <f>原始价格!D88</f>
        <v>40.049999999999997</v>
      </c>
      <c r="D88" s="19">
        <f t="shared" si="17"/>
        <v>40.063450482612126</v>
      </c>
      <c r="E88" s="26">
        <f t="shared" si="18"/>
        <v>40.299884804526648</v>
      </c>
      <c r="F88" s="27">
        <f t="shared" si="19"/>
        <v>-0.23643432191452263</v>
      </c>
      <c r="G88" s="27">
        <f t="shared" si="21"/>
        <v>-0.31796952480296881</v>
      </c>
      <c r="H88" s="27">
        <f t="shared" si="20"/>
        <v>8.1535202888446179E-2</v>
      </c>
      <c r="I88" s="25">
        <f t="shared" si="22"/>
        <v>1</v>
      </c>
    </row>
    <row r="89" spans="1:9" x14ac:dyDescent="0.15">
      <c r="A89" s="3">
        <v>88</v>
      </c>
      <c r="B89" s="28">
        <f>原始价格!B89</f>
        <v>43591.600694444445</v>
      </c>
      <c r="C89" s="1">
        <f>原始价格!D89</f>
        <v>40.049999999999997</v>
      </c>
      <c r="D89" s="19">
        <f t="shared" si="17"/>
        <v>40.061381177594882</v>
      </c>
      <c r="E89" s="26">
        <f t="shared" si="18"/>
        <v>40.28137481900616</v>
      </c>
      <c r="F89" s="27">
        <f t="shared" si="19"/>
        <v>-0.21999364141127842</v>
      </c>
      <c r="G89" s="27">
        <f t="shared" si="21"/>
        <v>-0.29670945437991647</v>
      </c>
      <c r="H89" s="27">
        <f t="shared" si="20"/>
        <v>7.6715812968638053E-2</v>
      </c>
      <c r="I89" s="25">
        <f t="shared" si="22"/>
        <v>1</v>
      </c>
    </row>
    <row r="90" spans="1:9" x14ac:dyDescent="0.15">
      <c r="A90" s="3">
        <v>89</v>
      </c>
      <c r="B90" s="28">
        <f>原始价格!B90</f>
        <v>43591.604166666664</v>
      </c>
      <c r="C90" s="1">
        <f>原始价格!D90</f>
        <v>40.049999999999997</v>
      </c>
      <c r="D90" s="19">
        <f t="shared" si="17"/>
        <v>40.059630227195676</v>
      </c>
      <c r="E90" s="26">
        <f t="shared" si="18"/>
        <v>40.264235943524227</v>
      </c>
      <c r="F90" s="27">
        <f t="shared" si="19"/>
        <v>-0.20460571632855107</v>
      </c>
      <c r="G90" s="27">
        <f t="shared" si="21"/>
        <v>-0.27667139972504784</v>
      </c>
      <c r="H90" s="27">
        <f t="shared" si="20"/>
        <v>7.2065683396496771E-2</v>
      </c>
      <c r="I90" s="25">
        <f t="shared" si="22"/>
        <v>1</v>
      </c>
    </row>
    <row r="91" spans="1:9" x14ac:dyDescent="0.15">
      <c r="A91" s="3">
        <v>90</v>
      </c>
      <c r="B91" s="28">
        <f>原始价格!B91</f>
        <v>43591.607638888891</v>
      </c>
      <c r="C91" s="1">
        <f>原始价格!D91</f>
        <v>40.049999999999997</v>
      </c>
      <c r="D91" s="19">
        <f t="shared" si="17"/>
        <v>40.058148653780954</v>
      </c>
      <c r="E91" s="26">
        <f t="shared" si="18"/>
        <v>40.248366614374284</v>
      </c>
      <c r="F91" s="27">
        <f t="shared" si="19"/>
        <v>-0.19021796059332985</v>
      </c>
      <c r="G91" s="27">
        <f t="shared" si="21"/>
        <v>-0.25781911873077706</v>
      </c>
      <c r="H91" s="27">
        <f t="shared" si="20"/>
        <v>6.7601158137447215E-2</v>
      </c>
      <c r="I91" s="25">
        <f t="shared" si="22"/>
        <v>1</v>
      </c>
    </row>
    <row r="92" spans="1:9" x14ac:dyDescent="0.15">
      <c r="A92" s="3">
        <v>91</v>
      </c>
      <c r="B92" s="28">
        <f>原始价格!B92</f>
        <v>43591.611111111109</v>
      </c>
      <c r="C92" s="1">
        <f>原始价格!D92</f>
        <v>40.049999999999997</v>
      </c>
      <c r="D92" s="19">
        <f t="shared" si="17"/>
        <v>40.056895014737734</v>
      </c>
      <c r="E92" s="26">
        <f t="shared" si="18"/>
        <v>40.233672791087301</v>
      </c>
      <c r="F92" s="27">
        <f t="shared" si="19"/>
        <v>-0.17677777634956726</v>
      </c>
      <c r="G92" s="27">
        <f t="shared" si="21"/>
        <v>-0.24011070349331951</v>
      </c>
      <c r="H92" s="27">
        <f t="shared" si="20"/>
        <v>6.3332927143752243E-2</v>
      </c>
      <c r="I92" s="25">
        <f t="shared" si="22"/>
        <v>1</v>
      </c>
    </row>
    <row r="93" spans="1:9" x14ac:dyDescent="0.15">
      <c r="A93" s="3">
        <v>92</v>
      </c>
      <c r="B93" s="28">
        <f>原始价格!B93</f>
        <v>43591.614583333336</v>
      </c>
      <c r="C93" s="1">
        <f>原始价格!D93</f>
        <v>40.049999999999997</v>
      </c>
      <c r="D93" s="19">
        <f t="shared" si="17"/>
        <v>40.055834243239623</v>
      </c>
      <c r="E93" s="26">
        <f t="shared" si="18"/>
        <v>40.220067399154914</v>
      </c>
      <c r="F93" s="27">
        <f t="shared" si="19"/>
        <v>-0.16423315591529075</v>
      </c>
      <c r="G93" s="27">
        <f t="shared" si="21"/>
        <v>-0.22350028467772395</v>
      </c>
      <c r="H93" s="27">
        <f t="shared" si="20"/>
        <v>5.9267128762433202E-2</v>
      </c>
      <c r="I93" s="25">
        <f t="shared" si="22"/>
        <v>1</v>
      </c>
    </row>
    <row r="94" spans="1:9" x14ac:dyDescent="0.15">
      <c r="A94" s="3">
        <v>93</v>
      </c>
      <c r="B94" s="28">
        <f>原始价格!B94</f>
        <v>43591.618055555555</v>
      </c>
      <c r="C94" s="1">
        <f>原始价格!D94</f>
        <v>40.049999999999997</v>
      </c>
      <c r="D94" s="19">
        <f t="shared" si="17"/>
        <v>40.054936667356607</v>
      </c>
      <c r="E94" s="26">
        <f t="shared" si="18"/>
        <v>40.207469814032329</v>
      </c>
      <c r="F94" s="27">
        <f t="shared" si="19"/>
        <v>-0.15253314667572226</v>
      </c>
      <c r="G94" s="27">
        <f t="shared" si="21"/>
        <v>-0.20793941199111524</v>
      </c>
      <c r="H94" s="27">
        <f t="shared" si="20"/>
        <v>5.5406265315392972E-2</v>
      </c>
      <c r="I94" s="25">
        <f t="shared" si="22"/>
        <v>1</v>
      </c>
    </row>
    <row r="95" spans="1:9" x14ac:dyDescent="0.15">
      <c r="A95" s="3">
        <v>94</v>
      </c>
      <c r="B95" s="28">
        <f>原始价格!B95</f>
        <v>43591.621527777781</v>
      </c>
      <c r="C95" s="1">
        <f>原始价格!D95</f>
        <v>40.049999999999997</v>
      </c>
      <c r="D95" s="19">
        <f t="shared" si="17"/>
        <v>40.05417718007098</v>
      </c>
      <c r="E95" s="26">
        <f t="shared" si="18"/>
        <v>40.195805383363272</v>
      </c>
      <c r="F95" s="27">
        <f t="shared" si="19"/>
        <v>-0.1416282032922922</v>
      </c>
      <c r="G95" s="27">
        <f t="shared" si="21"/>
        <v>-0.19337816516267736</v>
      </c>
      <c r="H95" s="27">
        <f t="shared" si="20"/>
        <v>5.1749961870385164E-2</v>
      </c>
      <c r="I95" s="25">
        <f t="shared" si="22"/>
        <v>1</v>
      </c>
    </row>
    <row r="96" spans="1:9" x14ac:dyDescent="0.15">
      <c r="A96" s="3">
        <v>95</v>
      </c>
      <c r="B96" s="28">
        <f>原始价格!B96</f>
        <v>43591.625</v>
      </c>
      <c r="C96" s="1">
        <f>原始价格!D96</f>
        <v>40.049999999999997</v>
      </c>
      <c r="D96" s="19">
        <f t="shared" si="17"/>
        <v>40.053534536983143</v>
      </c>
      <c r="E96" s="26">
        <f t="shared" si="18"/>
        <v>40.185004984595622</v>
      </c>
      <c r="F96" s="27">
        <f t="shared" si="19"/>
        <v>-0.13147044761247884</v>
      </c>
      <c r="G96" s="27">
        <f t="shared" si="21"/>
        <v>-0.17976604112144814</v>
      </c>
      <c r="H96" s="27">
        <f t="shared" si="20"/>
        <v>4.8295593508969309E-2</v>
      </c>
      <c r="I96" s="25">
        <f t="shared" si="22"/>
        <v>1</v>
      </c>
    </row>
    <row r="97" spans="1:9" x14ac:dyDescent="0.15">
      <c r="A97" s="3">
        <v>96</v>
      </c>
      <c r="B97" s="28">
        <f>原始价格!B97</f>
        <v>43592.399305555555</v>
      </c>
      <c r="C97" s="1">
        <f>原始价格!D97</f>
        <v>39.29</v>
      </c>
      <c r="D97" s="19">
        <f t="shared" si="17"/>
        <v>39.936067685139577</v>
      </c>
      <c r="E97" s="26">
        <f t="shared" si="18"/>
        <v>40.118708319070024</v>
      </c>
      <c r="F97" s="27">
        <f t="shared" si="19"/>
        <v>-0.18264063393044694</v>
      </c>
      <c r="G97" s="27">
        <f t="shared" si="21"/>
        <v>-0.17378896467877306</v>
      </c>
      <c r="H97" s="27">
        <f t="shared" si="20"/>
        <v>-8.8516692516738826E-3</v>
      </c>
      <c r="I97" s="25">
        <f t="shared" si="22"/>
        <v>1</v>
      </c>
    </row>
    <row r="98" spans="1:9" x14ac:dyDescent="0.15">
      <c r="A98" s="3">
        <v>97</v>
      </c>
      <c r="B98" s="28">
        <f>原始价格!B98</f>
        <v>43592.402777777781</v>
      </c>
      <c r="C98" s="1">
        <f>原始价格!D98</f>
        <v>39.299999999999997</v>
      </c>
      <c r="D98" s="19">
        <f t="shared" si="17"/>
        <v>39.838211118195034</v>
      </c>
      <c r="E98" s="26">
        <f t="shared" si="18"/>
        <v>40.058063258398171</v>
      </c>
      <c r="F98" s="27">
        <f t="shared" si="19"/>
        <v>-0.21985214020313748</v>
      </c>
      <c r="G98" s="27">
        <f t="shared" si="21"/>
        <v>-0.17377324232231295</v>
      </c>
      <c r="H98" s="27">
        <f t="shared" si="20"/>
        <v>-4.6078897880824532E-2</v>
      </c>
      <c r="I98" s="25">
        <f t="shared" si="22"/>
        <v>1</v>
      </c>
    </row>
    <row r="99" spans="1:9" x14ac:dyDescent="0.15">
      <c r="A99" s="3">
        <v>98</v>
      </c>
      <c r="B99" s="28">
        <f>原始价格!B99</f>
        <v>43592.40625</v>
      </c>
      <c r="C99" s="1">
        <f>原始价格!D99</f>
        <v>39.700000000000003</v>
      </c>
      <c r="D99" s="19">
        <f t="shared" ref="D99:D130" si="23">D98*11/13+C99*2/13</f>
        <v>39.816947869241957</v>
      </c>
      <c r="E99" s="26">
        <f t="shared" ref="E99:E130" si="24">E98*25/27+C99*2/27</f>
        <v>40.03154005407238</v>
      </c>
      <c r="F99" s="27">
        <f t="shared" si="19"/>
        <v>-0.21459218483042264</v>
      </c>
      <c r="G99" s="27">
        <f t="shared" si="21"/>
        <v>-0.17488284993363201</v>
      </c>
      <c r="H99" s="27">
        <f t="shared" si="20"/>
        <v>-3.9709334896790627E-2</v>
      </c>
      <c r="I99" s="25">
        <f t="shared" si="22"/>
        <v>1</v>
      </c>
    </row>
    <row r="100" spans="1:9" x14ac:dyDescent="0.15">
      <c r="A100" s="3">
        <v>99</v>
      </c>
      <c r="B100" s="28">
        <f>原始价格!B100</f>
        <v>43592.409722222219</v>
      </c>
      <c r="C100" s="1">
        <f>原始价格!D100</f>
        <v>39.5</v>
      </c>
      <c r="D100" s="19">
        <f t="shared" si="23"/>
        <v>39.768186658589343</v>
      </c>
      <c r="E100" s="26">
        <f t="shared" si="24"/>
        <v>39.992166716733685</v>
      </c>
      <c r="F100" s="27">
        <f t="shared" si="19"/>
        <v>-0.22398005814434185</v>
      </c>
      <c r="G100" s="27">
        <f t="shared" si="21"/>
        <v>-0.1786341941059667</v>
      </c>
      <c r="H100" s="27">
        <f t="shared" si="20"/>
        <v>-4.534586403837515E-2</v>
      </c>
      <c r="I100" s="25">
        <f t="shared" si="22"/>
        <v>1</v>
      </c>
    </row>
    <row r="101" spans="1:9" x14ac:dyDescent="0.15">
      <c r="A101" s="3">
        <v>100</v>
      </c>
      <c r="B101" s="28">
        <f>原始价格!B101</f>
        <v>43592.413194444445</v>
      </c>
      <c r="C101" s="1">
        <f>原始价格!D101</f>
        <v>39.21</v>
      </c>
      <c r="D101" s="19">
        <f t="shared" si="23"/>
        <v>39.682311788037133</v>
      </c>
      <c r="E101" s="26">
        <f t="shared" si="24"/>
        <v>39.934228441420082</v>
      </c>
      <c r="F101" s="27">
        <f t="shared" si="19"/>
        <v>-0.25191665338294911</v>
      </c>
      <c r="G101" s="27">
        <f t="shared" si="21"/>
        <v>-0.18698295822078689</v>
      </c>
      <c r="H101" s="27">
        <f t="shared" si="20"/>
        <v>-6.4933695162162214E-2</v>
      </c>
      <c r="I101" s="25">
        <f t="shared" si="22"/>
        <v>1</v>
      </c>
    </row>
    <row r="102" spans="1:9" x14ac:dyDescent="0.15">
      <c r="A102" s="3">
        <v>101</v>
      </c>
      <c r="B102" s="28">
        <f>原始价格!B102</f>
        <v>43592.416666666664</v>
      </c>
      <c r="C102" s="1">
        <f>原始价格!D102</f>
        <v>39.31</v>
      </c>
      <c r="D102" s="19">
        <f t="shared" si="23"/>
        <v>39.625033051416032</v>
      </c>
      <c r="E102" s="26">
        <f t="shared" si="24"/>
        <v>39.887989297611185</v>
      </c>
      <c r="F102" s="27">
        <f t="shared" si="19"/>
        <v>-0.26295624619515223</v>
      </c>
      <c r="G102" s="27">
        <f t="shared" si="21"/>
        <v>-0.19795219047410484</v>
      </c>
      <c r="H102" s="27">
        <f t="shared" si="20"/>
        <v>-6.5004055721047393E-2</v>
      </c>
      <c r="I102" s="25">
        <f t="shared" si="22"/>
        <v>1</v>
      </c>
    </row>
    <row r="103" spans="1:9" x14ac:dyDescent="0.15">
      <c r="A103" s="3">
        <v>102</v>
      </c>
      <c r="B103" s="28">
        <f>原始价格!B103</f>
        <v>43592.420138888891</v>
      </c>
      <c r="C103" s="1">
        <f>原始价格!D103</f>
        <v>39.46</v>
      </c>
      <c r="D103" s="19">
        <f t="shared" si="23"/>
        <v>39.599643351198182</v>
      </c>
      <c r="E103" s="26">
        <f t="shared" si="24"/>
        <v>39.85628638667702</v>
      </c>
      <c r="F103" s="27">
        <f t="shared" si="19"/>
        <v>-0.25664303547883804</v>
      </c>
      <c r="G103" s="27">
        <f t="shared" si="21"/>
        <v>-0.20951995589667327</v>
      </c>
      <c r="H103" s="27">
        <f t="shared" si="20"/>
        <v>-4.7123079582164773E-2</v>
      </c>
      <c r="I103" s="25">
        <f t="shared" si="22"/>
        <v>1</v>
      </c>
    </row>
    <row r="104" spans="1:9" x14ac:dyDescent="0.15">
      <c r="A104" s="3">
        <v>103</v>
      </c>
      <c r="B104" s="28">
        <f>原始价格!B104</f>
        <v>43592.423611111109</v>
      </c>
      <c r="C104" s="1">
        <f>原始价格!D104</f>
        <v>40.06</v>
      </c>
      <c r="D104" s="19">
        <f t="shared" si="23"/>
        <v>39.670467451013842</v>
      </c>
      <c r="E104" s="26">
        <f t="shared" si="24"/>
        <v>39.871376283960203</v>
      </c>
      <c r="F104" s="27">
        <f t="shared" si="19"/>
        <v>-0.20090883294636086</v>
      </c>
      <c r="G104" s="27">
        <f t="shared" si="21"/>
        <v>-0.21610669252490311</v>
      </c>
      <c r="H104" s="27">
        <f t="shared" si="20"/>
        <v>1.519785957854225E-2</v>
      </c>
      <c r="I104" s="25">
        <f t="shared" si="22"/>
        <v>2</v>
      </c>
    </row>
    <row r="105" spans="1:9" x14ac:dyDescent="0.15">
      <c r="A105" s="3">
        <v>104</v>
      </c>
      <c r="B105" s="28">
        <f>原始价格!B105</f>
        <v>43592.427083333336</v>
      </c>
      <c r="C105" s="1">
        <f>原始价格!D105</f>
        <v>40.79</v>
      </c>
      <c r="D105" s="19">
        <f t="shared" si="23"/>
        <v>39.842703227780945</v>
      </c>
      <c r="E105" s="26">
        <f t="shared" si="24"/>
        <v>39.939422485148334</v>
      </c>
      <c r="F105" s="27">
        <f t="shared" si="19"/>
        <v>-9.6719257367389844E-2</v>
      </c>
      <c r="G105" s="27">
        <f t="shared" si="21"/>
        <v>-0.21224544916433766</v>
      </c>
      <c r="H105" s="27">
        <f t="shared" si="20"/>
        <v>0.11552619179694781</v>
      </c>
      <c r="I105" s="25">
        <f t="shared" si="22"/>
        <v>2</v>
      </c>
    </row>
    <row r="106" spans="1:9" x14ac:dyDescent="0.15">
      <c r="A106" s="3">
        <v>105</v>
      </c>
      <c r="B106" s="28">
        <f>原始价格!B106</f>
        <v>43592.430555555555</v>
      </c>
      <c r="C106" s="1">
        <f>原始价格!D106</f>
        <v>40.93</v>
      </c>
      <c r="D106" s="19">
        <f t="shared" si="23"/>
        <v>40.009979654276187</v>
      </c>
      <c r="E106" s="26">
        <f t="shared" si="24"/>
        <v>40.01279859735957</v>
      </c>
      <c r="F106" s="27">
        <f t="shared" si="19"/>
        <v>-2.818943083383374E-3</v>
      </c>
      <c r="G106" s="27">
        <f t="shared" si="21"/>
        <v>-0.1922652612924417</v>
      </c>
      <c r="H106" s="27">
        <f t="shared" si="20"/>
        <v>0.18944631820905833</v>
      </c>
      <c r="I106" s="25">
        <f t="shared" si="22"/>
        <v>2</v>
      </c>
    </row>
    <row r="107" spans="1:9" x14ac:dyDescent="0.15">
      <c r="A107" s="3">
        <v>106</v>
      </c>
      <c r="B107" s="28">
        <f>原始价格!B107</f>
        <v>43592.434027777781</v>
      </c>
      <c r="C107" s="1">
        <f>原始价格!D107</f>
        <v>41.39</v>
      </c>
      <c r="D107" s="19">
        <f t="shared" si="23"/>
        <v>40.222290476695235</v>
      </c>
      <c r="E107" s="26">
        <f t="shared" si="24"/>
        <v>40.114813516073674</v>
      </c>
      <c r="F107" s="27">
        <f t="shared" si="19"/>
        <v>0.10747696062156109</v>
      </c>
      <c r="G107" s="27">
        <f t="shared" si="21"/>
        <v>-0.15589536120080855</v>
      </c>
      <c r="H107" s="27">
        <f t="shared" si="20"/>
        <v>0.26337232182236964</v>
      </c>
      <c r="I107" s="25">
        <f t="shared" si="22"/>
        <v>2</v>
      </c>
    </row>
    <row r="108" spans="1:9" x14ac:dyDescent="0.15">
      <c r="A108" s="3">
        <v>107</v>
      </c>
      <c r="B108" s="28">
        <f>原始价格!B108</f>
        <v>43592.4375</v>
      </c>
      <c r="C108" s="1">
        <f>原始价格!D108</f>
        <v>41.1</v>
      </c>
      <c r="D108" s="19">
        <f t="shared" si="23"/>
        <v>40.357322711049818</v>
      </c>
      <c r="E108" s="26">
        <f t="shared" si="24"/>
        <v>40.187790292660807</v>
      </c>
      <c r="F108" s="27">
        <f t="shared" si="19"/>
        <v>0.16953241838901079</v>
      </c>
      <c r="G108" s="27">
        <f t="shared" si="21"/>
        <v>-0.11321484973198261</v>
      </c>
      <c r="H108" s="27">
        <f t="shared" si="20"/>
        <v>0.28274726812099338</v>
      </c>
      <c r="I108" s="25">
        <f t="shared" si="22"/>
        <v>2</v>
      </c>
    </row>
    <row r="109" spans="1:9" x14ac:dyDescent="0.15">
      <c r="A109" s="3">
        <v>108</v>
      </c>
      <c r="B109" s="28">
        <f>原始价格!B109</f>
        <v>43592.440972222219</v>
      </c>
      <c r="C109" s="1">
        <f>原始价格!D109</f>
        <v>40.83</v>
      </c>
      <c r="D109" s="19">
        <f t="shared" si="23"/>
        <v>40.430042293965229</v>
      </c>
      <c r="E109" s="26">
        <f t="shared" si="24"/>
        <v>40.235361382093338</v>
      </c>
      <c r="F109" s="27">
        <f t="shared" si="19"/>
        <v>0.19468091187189174</v>
      </c>
      <c r="G109" s="27">
        <f t="shared" si="21"/>
        <v>-6.6696964174623313E-2</v>
      </c>
      <c r="H109" s="27">
        <f t="shared" si="20"/>
        <v>0.26137787604651508</v>
      </c>
      <c r="I109" s="25">
        <f t="shared" si="22"/>
        <v>2</v>
      </c>
    </row>
    <row r="110" spans="1:9" x14ac:dyDescent="0.15">
      <c r="A110" s="3">
        <v>109</v>
      </c>
      <c r="B110" s="28">
        <f>原始价格!B110</f>
        <v>43592.444444444445</v>
      </c>
      <c r="C110" s="1">
        <f>原始价格!D110</f>
        <v>40.630000000000003</v>
      </c>
      <c r="D110" s="19">
        <f t="shared" si="23"/>
        <v>40.460805017970578</v>
      </c>
      <c r="E110" s="26">
        <f t="shared" si="24"/>
        <v>40.264593872308645</v>
      </c>
      <c r="F110" s="27">
        <f t="shared" si="19"/>
        <v>0.19621114566193398</v>
      </c>
      <c r="G110" s="27">
        <f t="shared" si="21"/>
        <v>-1.6904986502969638E-2</v>
      </c>
      <c r="H110" s="27">
        <f t="shared" si="20"/>
        <v>0.21311613216490363</v>
      </c>
      <c r="I110" s="25">
        <f t="shared" si="22"/>
        <v>2</v>
      </c>
    </row>
    <row r="111" spans="1:9" x14ac:dyDescent="0.15">
      <c r="A111" s="3">
        <v>110</v>
      </c>
      <c r="B111" s="28">
        <f>原始价格!B111</f>
        <v>43592.447916666664</v>
      </c>
      <c r="C111" s="1">
        <f>原始价格!D111</f>
        <v>40.299999999999997</v>
      </c>
      <c r="D111" s="19">
        <f t="shared" si="23"/>
        <v>40.43606578443665</v>
      </c>
      <c r="E111" s="26">
        <f t="shared" si="24"/>
        <v>40.267216548433936</v>
      </c>
      <c r="F111" s="27">
        <f t="shared" si="19"/>
        <v>0.16884923600271406</v>
      </c>
      <c r="G111" s="27">
        <f t="shared" si="21"/>
        <v>3.1073400407904392E-2</v>
      </c>
      <c r="H111" s="27">
        <f t="shared" si="20"/>
        <v>0.13777583559480966</v>
      </c>
      <c r="I111" s="25">
        <f t="shared" si="22"/>
        <v>2</v>
      </c>
    </row>
    <row r="112" spans="1:9" x14ac:dyDescent="0.15">
      <c r="A112" s="3">
        <v>111</v>
      </c>
      <c r="B112" s="28">
        <f>原始价格!B112</f>
        <v>43592.451388888891</v>
      </c>
      <c r="C112" s="1">
        <f>原始价格!D112</f>
        <v>40.479999999999997</v>
      </c>
      <c r="D112" s="19">
        <f t="shared" si="23"/>
        <v>40.442824894523319</v>
      </c>
      <c r="E112" s="26">
        <f t="shared" si="24"/>
        <v>40.282978285586971</v>
      </c>
      <c r="F112" s="27">
        <f t="shared" si="19"/>
        <v>0.15984660893634839</v>
      </c>
      <c r="G112" s="27">
        <f t="shared" si="21"/>
        <v>7.7350027565147333E-2</v>
      </c>
      <c r="H112" s="27">
        <f t="shared" si="20"/>
        <v>8.2496581371201055E-2</v>
      </c>
      <c r="I112" s="25">
        <f t="shared" si="22"/>
        <v>2</v>
      </c>
    </row>
    <row r="113" spans="1:9" x14ac:dyDescent="0.15">
      <c r="A113" s="3">
        <v>112</v>
      </c>
      <c r="B113" s="28">
        <f>原始价格!B113</f>
        <v>43592.454861111109</v>
      </c>
      <c r="C113" s="1">
        <f>原始价格!D113</f>
        <v>40.380000000000003</v>
      </c>
      <c r="D113" s="19">
        <f t="shared" si="23"/>
        <v>40.433159526135114</v>
      </c>
      <c r="E113" s="26">
        <f t="shared" si="24"/>
        <v>40.290165079247195</v>
      </c>
      <c r="F113" s="27">
        <f t="shared" si="19"/>
        <v>0.14299444688791851</v>
      </c>
      <c r="G113" s="27">
        <f t="shared" si="21"/>
        <v>0.11556150310228948</v>
      </c>
      <c r="H113" s="27">
        <f t="shared" si="20"/>
        <v>2.7432943785629035E-2</v>
      </c>
      <c r="I113" s="25">
        <f t="shared" si="22"/>
        <v>2</v>
      </c>
    </row>
    <row r="114" spans="1:9" x14ac:dyDescent="0.15">
      <c r="A114" s="3">
        <v>113</v>
      </c>
      <c r="B114" s="28">
        <f>原始价格!B114</f>
        <v>43592.458333333336</v>
      </c>
      <c r="C114" s="1">
        <f>原始价格!D114</f>
        <v>40.49</v>
      </c>
      <c r="D114" s="19">
        <f t="shared" si="23"/>
        <v>40.441904214422017</v>
      </c>
      <c r="E114" s="26">
        <f t="shared" si="24"/>
        <v>40.304967665969627</v>
      </c>
      <c r="F114" s="27">
        <f t="shared" si="19"/>
        <v>0.13693654845238967</v>
      </c>
      <c r="G114" s="27">
        <f t="shared" si="21"/>
        <v>0.1415232593044872</v>
      </c>
      <c r="H114" s="27">
        <f t="shared" si="20"/>
        <v>-4.5867108520975253E-3</v>
      </c>
      <c r="I114" s="25">
        <f t="shared" si="22"/>
        <v>2</v>
      </c>
    </row>
    <row r="115" spans="1:9" x14ac:dyDescent="0.15">
      <c r="A115" s="3">
        <v>114</v>
      </c>
      <c r="B115" s="28">
        <f>原始价格!B115</f>
        <v>43592.461805555555</v>
      </c>
      <c r="C115" s="1">
        <f>原始价格!D115</f>
        <v>40.26</v>
      </c>
      <c r="D115" s="19">
        <f t="shared" si="23"/>
        <v>40.41391895066478</v>
      </c>
      <c r="E115" s="26">
        <f t="shared" si="24"/>
        <v>40.301636727749653</v>
      </c>
      <c r="F115" s="27">
        <f t="shared" si="19"/>
        <v>0.11228222291512679</v>
      </c>
      <c r="G115" s="27">
        <f t="shared" si="21"/>
        <v>0.1543122777487661</v>
      </c>
      <c r="H115" s="27">
        <f t="shared" si="20"/>
        <v>-4.2030054833639308E-2</v>
      </c>
      <c r="I115" s="25">
        <f t="shared" si="22"/>
        <v>2</v>
      </c>
    </row>
    <row r="116" spans="1:9" x14ac:dyDescent="0.15">
      <c r="A116" s="3">
        <v>115</v>
      </c>
      <c r="B116" s="28">
        <f>原始价格!B116</f>
        <v>43592.465277777781</v>
      </c>
      <c r="C116" s="1">
        <f>原始价格!D116</f>
        <v>40.340000000000003</v>
      </c>
      <c r="D116" s="19">
        <f t="shared" si="23"/>
        <v>40.402546804408658</v>
      </c>
      <c r="E116" s="26">
        <f t="shared" si="24"/>
        <v>40.304478451620049</v>
      </c>
      <c r="F116" s="27">
        <f t="shared" si="19"/>
        <v>9.8068352788608593E-2</v>
      </c>
      <c r="G116" s="27">
        <f t="shared" si="21"/>
        <v>0.15326687687843807</v>
      </c>
      <c r="H116" s="27">
        <f t="shared" si="20"/>
        <v>-5.5198524089829476E-2</v>
      </c>
      <c r="I116" s="25">
        <f t="shared" si="22"/>
        <v>2</v>
      </c>
    </row>
    <row r="117" spans="1:9" x14ac:dyDescent="0.15">
      <c r="A117" s="3">
        <v>116</v>
      </c>
      <c r="B117" s="28">
        <f>原始价格!B117</f>
        <v>43592.46875</v>
      </c>
      <c r="C117" s="1">
        <f>原始价格!D117</f>
        <v>40.380000000000003</v>
      </c>
      <c r="D117" s="19">
        <f t="shared" si="23"/>
        <v>40.399078065268867</v>
      </c>
      <c r="E117" s="26">
        <f t="shared" si="24"/>
        <v>40.310072640388931</v>
      </c>
      <c r="F117" s="27">
        <f t="shared" si="19"/>
        <v>8.9005424879935902E-2</v>
      </c>
      <c r="G117" s="27">
        <f t="shared" si="21"/>
        <v>0.14431943315520751</v>
      </c>
      <c r="H117" s="27">
        <f t="shared" si="20"/>
        <v>-5.5314008275271609E-2</v>
      </c>
      <c r="I117" s="25">
        <f t="shared" si="22"/>
        <v>2</v>
      </c>
    </row>
    <row r="118" spans="1:9" x14ac:dyDescent="0.15">
      <c r="A118" s="3">
        <v>117</v>
      </c>
      <c r="B118" s="28">
        <f>原始价格!B118</f>
        <v>43592.472222222219</v>
      </c>
      <c r="C118" s="1">
        <f>原始价格!D118</f>
        <v>40.33</v>
      </c>
      <c r="D118" s="19">
        <f t="shared" si="23"/>
        <v>40.388450670612116</v>
      </c>
      <c r="E118" s="26">
        <f t="shared" si="24"/>
        <v>40.311548741100864</v>
      </c>
      <c r="F118" s="27">
        <f t="shared" si="19"/>
        <v>7.690192951125141E-2</v>
      </c>
      <c r="G118" s="27">
        <f t="shared" si="21"/>
        <v>0.13123287955958082</v>
      </c>
      <c r="H118" s="27">
        <f t="shared" si="20"/>
        <v>-5.4330950048329413E-2</v>
      </c>
      <c r="I118" s="25">
        <f t="shared" si="22"/>
        <v>2</v>
      </c>
    </row>
    <row r="119" spans="1:9" x14ac:dyDescent="0.15">
      <c r="A119" s="3">
        <v>118</v>
      </c>
      <c r="B119" s="28">
        <f>原始价格!B119</f>
        <v>43592.475694444445</v>
      </c>
      <c r="C119" s="1">
        <f>原始价格!D119</f>
        <v>40.29</v>
      </c>
      <c r="D119" s="19">
        <f t="shared" si="23"/>
        <v>40.373304413594866</v>
      </c>
      <c r="E119" s="26">
        <f t="shared" si="24"/>
        <v>40.309952538056351</v>
      </c>
      <c r="F119" s="27">
        <f t="shared" si="19"/>
        <v>6.3351875538515401E-2</v>
      </c>
      <c r="G119" s="27">
        <f t="shared" si="21"/>
        <v>0.11647073843475653</v>
      </c>
      <c r="H119" s="27">
        <f t="shared" si="20"/>
        <v>-5.3118862896241126E-2</v>
      </c>
      <c r="I119" s="25">
        <f t="shared" si="22"/>
        <v>2</v>
      </c>
    </row>
    <row r="120" spans="1:9" x14ac:dyDescent="0.15">
      <c r="A120" s="3">
        <v>119</v>
      </c>
      <c r="B120" s="28">
        <f>原始价格!B120</f>
        <v>43592.479166666664</v>
      </c>
      <c r="C120" s="1">
        <f>原始价格!D120</f>
        <v>40.32</v>
      </c>
      <c r="D120" s="19">
        <f t="shared" si="23"/>
        <v>40.365103734580273</v>
      </c>
      <c r="E120" s="26">
        <f t="shared" si="24"/>
        <v>40.310696794496621</v>
      </c>
      <c r="F120" s="27">
        <f t="shared" si="19"/>
        <v>5.4406940083651989E-2</v>
      </c>
      <c r="G120" s="27">
        <f t="shared" si="21"/>
        <v>0.10375492777708296</v>
      </c>
      <c r="H120" s="27">
        <f t="shared" si="20"/>
        <v>-4.9347987693430975E-2</v>
      </c>
      <c r="I120" s="25">
        <f t="shared" si="22"/>
        <v>2</v>
      </c>
    </row>
    <row r="121" spans="1:9" x14ac:dyDescent="0.15">
      <c r="A121" s="3">
        <v>120</v>
      </c>
      <c r="B121" s="28">
        <f>原始价格!B121</f>
        <v>43592.545138888891</v>
      </c>
      <c r="C121" s="1">
        <f>原始价格!D121</f>
        <v>40.43</v>
      </c>
      <c r="D121" s="19">
        <f t="shared" si="23"/>
        <v>40.37508777541408</v>
      </c>
      <c r="E121" s="26">
        <f t="shared" si="24"/>
        <v>40.319534068978356</v>
      </c>
      <c r="F121" s="27">
        <f t="shared" si="19"/>
        <v>5.5553706435723882E-2</v>
      </c>
      <c r="G121" s="27">
        <f t="shared" si="21"/>
        <v>9.2166827499235798E-2</v>
      </c>
      <c r="H121" s="27">
        <f t="shared" si="20"/>
        <v>-3.6613121063511916E-2</v>
      </c>
      <c r="I121" s="25">
        <f t="shared" si="22"/>
        <v>2</v>
      </c>
    </row>
    <row r="122" spans="1:9" x14ac:dyDescent="0.15">
      <c r="A122" s="3">
        <v>121</v>
      </c>
      <c r="B122" s="28">
        <f>原始价格!B122</f>
        <v>43592.548611111109</v>
      </c>
      <c r="C122" s="1">
        <f>原始价格!D122</f>
        <v>40.380000000000003</v>
      </c>
      <c r="D122" s="19">
        <f t="shared" si="23"/>
        <v>40.375843502273455</v>
      </c>
      <c r="E122" s="26">
        <f t="shared" si="24"/>
        <v>40.324013026831807</v>
      </c>
      <c r="F122" s="27">
        <f t="shared" si="19"/>
        <v>5.183047544164765E-2</v>
      </c>
      <c r="G122" s="27">
        <f t="shared" si="21"/>
        <v>8.2037497338539031E-2</v>
      </c>
      <c r="H122" s="27">
        <f t="shared" si="20"/>
        <v>-3.0207021896891381E-2</v>
      </c>
      <c r="I122" s="25">
        <f t="shared" si="22"/>
        <v>2</v>
      </c>
    </row>
    <row r="123" spans="1:9" x14ac:dyDescent="0.15">
      <c r="A123" s="3">
        <v>122</v>
      </c>
      <c r="B123" s="28">
        <f>原始价格!B123</f>
        <v>43592.552083333336</v>
      </c>
      <c r="C123" s="1">
        <f>原始价格!D123</f>
        <v>40.299999999999997</v>
      </c>
      <c r="D123" s="19">
        <f t="shared" si="23"/>
        <v>40.364175271154465</v>
      </c>
      <c r="E123" s="26">
        <f t="shared" si="24"/>
        <v>40.32223428410353</v>
      </c>
      <c r="F123" s="27">
        <f t="shared" si="19"/>
        <v>4.1940987050935519E-2</v>
      </c>
      <c r="G123" s="27">
        <f t="shared" si="21"/>
        <v>7.1482434960599681E-2</v>
      </c>
      <c r="H123" s="27">
        <f t="shared" si="20"/>
        <v>-2.9541447909664162E-2</v>
      </c>
      <c r="I123" s="25">
        <f t="shared" si="22"/>
        <v>2</v>
      </c>
    </row>
    <row r="124" spans="1:9" x14ac:dyDescent="0.15">
      <c r="A124" s="3">
        <v>123</v>
      </c>
      <c r="B124" s="28">
        <f>原始价格!B124</f>
        <v>43592.555555555555</v>
      </c>
      <c r="C124" s="1">
        <f>原始价格!D124</f>
        <v>40.299999999999997</v>
      </c>
      <c r="D124" s="19">
        <f t="shared" si="23"/>
        <v>40.354302152515316</v>
      </c>
      <c r="E124" s="26">
        <f t="shared" si="24"/>
        <v>40.320587300095859</v>
      </c>
      <c r="F124" s="27">
        <f t="shared" si="19"/>
        <v>3.3714852419457486E-2</v>
      </c>
      <c r="G124" s="27">
        <f t="shared" si="21"/>
        <v>6.2752727127747543E-2</v>
      </c>
      <c r="H124" s="27">
        <f t="shared" si="20"/>
        <v>-2.9037874708290057E-2</v>
      </c>
      <c r="I124" s="25">
        <f t="shared" si="22"/>
        <v>2</v>
      </c>
    </row>
    <row r="125" spans="1:9" x14ac:dyDescent="0.15">
      <c r="A125" s="3">
        <v>124</v>
      </c>
      <c r="B125" s="28">
        <f>原始价格!B125</f>
        <v>43592.559027777781</v>
      </c>
      <c r="C125" s="1">
        <f>原始价格!D125</f>
        <v>40.28</v>
      </c>
      <c r="D125" s="19">
        <f t="shared" si="23"/>
        <v>40.342871052128345</v>
      </c>
      <c r="E125" s="26">
        <f t="shared" si="24"/>
        <v>40.317580833422092</v>
      </c>
      <c r="F125" s="27">
        <f t="shared" si="19"/>
        <v>2.5290218706253142E-2</v>
      </c>
      <c r="G125" s="27">
        <f t="shared" si="21"/>
        <v>5.4666267785263595E-2</v>
      </c>
      <c r="H125" s="27">
        <f t="shared" si="20"/>
        <v>-2.9376049079010452E-2</v>
      </c>
      <c r="I125" s="25">
        <f t="shared" si="22"/>
        <v>2</v>
      </c>
    </row>
    <row r="126" spans="1:9" x14ac:dyDescent="0.15">
      <c r="A126" s="3">
        <v>125</v>
      </c>
      <c r="B126" s="28">
        <f>原始价格!B126</f>
        <v>43592.5625</v>
      </c>
      <c r="C126" s="1">
        <f>原始价格!D126</f>
        <v>40.270000000000003</v>
      </c>
      <c r="D126" s="19">
        <f t="shared" si="23"/>
        <v>40.331660121031682</v>
      </c>
      <c r="E126" s="26">
        <f t="shared" si="24"/>
        <v>40.314056327242682</v>
      </c>
      <c r="F126" s="27">
        <f t="shared" si="19"/>
        <v>1.7603793789000122E-2</v>
      </c>
      <c r="G126" s="27">
        <f t="shared" si="21"/>
        <v>4.6732753219604066E-2</v>
      </c>
      <c r="H126" s="27">
        <f t="shared" si="20"/>
        <v>-2.9128959430603944E-2</v>
      </c>
      <c r="I126" s="25">
        <f t="shared" si="22"/>
        <v>2</v>
      </c>
    </row>
    <row r="127" spans="1:9" x14ac:dyDescent="0.15">
      <c r="A127" s="3">
        <v>126</v>
      </c>
      <c r="B127" s="28">
        <f>原始价格!B127</f>
        <v>43592.565972222219</v>
      </c>
      <c r="C127" s="1">
        <f>原始价格!D127</f>
        <v>40.229999999999997</v>
      </c>
      <c r="D127" s="19">
        <f t="shared" si="23"/>
        <v>40.316020102411422</v>
      </c>
      <c r="E127" s="26">
        <f t="shared" si="24"/>
        <v>40.30782993263211</v>
      </c>
      <c r="F127" s="27">
        <f t="shared" si="19"/>
        <v>8.1901697793114181E-3</v>
      </c>
      <c r="G127" s="27">
        <f t="shared" si="21"/>
        <v>3.9098113249388514E-2</v>
      </c>
      <c r="H127" s="27">
        <f t="shared" si="20"/>
        <v>-3.0907943470077096E-2</v>
      </c>
      <c r="I127" s="25">
        <f t="shared" si="22"/>
        <v>2</v>
      </c>
    </row>
    <row r="128" spans="1:9" x14ac:dyDescent="0.15">
      <c r="A128" s="3">
        <v>127</v>
      </c>
      <c r="B128" s="28">
        <f>原始价格!B128</f>
        <v>43592.569444444445</v>
      </c>
      <c r="C128" s="1">
        <f>原始价格!D128</f>
        <v>40.229999999999997</v>
      </c>
      <c r="D128" s="19">
        <f t="shared" si="23"/>
        <v>40.302786240501966</v>
      </c>
      <c r="E128" s="26">
        <f t="shared" si="24"/>
        <v>40.30206475243714</v>
      </c>
      <c r="F128" s="27">
        <f t="shared" si="19"/>
        <v>7.2148806482630334E-4</v>
      </c>
      <c r="G128" s="27">
        <f t="shared" si="21"/>
        <v>3.2139181307867498E-2</v>
      </c>
      <c r="H128" s="27">
        <f t="shared" si="20"/>
        <v>-3.1417693243041195E-2</v>
      </c>
      <c r="I128" s="25">
        <f t="shared" si="22"/>
        <v>2</v>
      </c>
    </row>
    <row r="129" spans="1:9" x14ac:dyDescent="0.15">
      <c r="A129" s="3">
        <v>128</v>
      </c>
      <c r="B129" s="28">
        <f>原始价格!B129</f>
        <v>43592.572916666664</v>
      </c>
      <c r="C129" s="1">
        <f>原始价格!D129</f>
        <v>40.229999999999997</v>
      </c>
      <c r="D129" s="19">
        <f t="shared" si="23"/>
        <v>40.29158835734782</v>
      </c>
      <c r="E129" s="26">
        <f t="shared" si="24"/>
        <v>40.296726622626977</v>
      </c>
      <c r="F129" s="27">
        <f t="shared" si="19"/>
        <v>-5.1382652791573946E-3</v>
      </c>
      <c r="G129" s="27">
        <f t="shared" si="21"/>
        <v>2.5523047378666459E-2</v>
      </c>
      <c r="H129" s="27">
        <f t="shared" si="20"/>
        <v>-3.0661312657823854E-2</v>
      </c>
      <c r="I129" s="25">
        <f t="shared" si="22"/>
        <v>2</v>
      </c>
    </row>
    <row r="130" spans="1:9" x14ac:dyDescent="0.15">
      <c r="A130" s="3">
        <v>129</v>
      </c>
      <c r="B130" s="28">
        <f>原始价格!B130</f>
        <v>43592.576388888891</v>
      </c>
      <c r="C130" s="1">
        <f>原始价格!D130</f>
        <v>40.18</v>
      </c>
      <c r="D130" s="19">
        <f t="shared" si="23"/>
        <v>40.274420917755847</v>
      </c>
      <c r="E130" s="26">
        <f t="shared" si="24"/>
        <v>40.288080206136087</v>
      </c>
      <c r="F130" s="27">
        <f t="shared" si="19"/>
        <v>-1.3659288380239332E-2</v>
      </c>
      <c r="G130" s="27">
        <f t="shared" si="21"/>
        <v>1.7832714621337214E-2</v>
      </c>
      <c r="H130" s="27">
        <f t="shared" si="20"/>
        <v>-3.1492003001576549E-2</v>
      </c>
      <c r="I130" s="25">
        <f t="shared" si="22"/>
        <v>2</v>
      </c>
    </row>
    <row r="131" spans="1:9" x14ac:dyDescent="0.15">
      <c r="A131" s="3">
        <v>130</v>
      </c>
      <c r="B131" s="28">
        <f>原始价格!B131</f>
        <v>43592.579861111109</v>
      </c>
      <c r="C131" s="1">
        <f>原始价格!D131</f>
        <v>40.04</v>
      </c>
      <c r="D131" s="19">
        <f t="shared" ref="D131:D162" si="25">D130*11/13+C131*2/13</f>
        <v>40.238356161178032</v>
      </c>
      <c r="E131" s="26">
        <f t="shared" ref="E131:E162" si="26">E130*25/27+C131*2/27</f>
        <v>40.269703894570448</v>
      </c>
      <c r="F131" s="27">
        <f t="shared" ref="F131:F194" si="27">D131-E131</f>
        <v>-3.1347733392415478E-2</v>
      </c>
      <c r="G131" s="27">
        <f t="shared" si="21"/>
        <v>8.5906914175524207E-3</v>
      </c>
      <c r="H131" s="27">
        <f t="shared" ref="H131:H194" si="28">F131-G131</f>
        <v>-3.9938424809967898E-2</v>
      </c>
      <c r="I131" s="25">
        <f t="shared" si="22"/>
        <v>2</v>
      </c>
    </row>
    <row r="132" spans="1:9" x14ac:dyDescent="0.15">
      <c r="A132" s="3">
        <v>131</v>
      </c>
      <c r="B132" s="28">
        <f>原始价格!B132</f>
        <v>43592.583333333336</v>
      </c>
      <c r="C132" s="1">
        <f>原始价格!D132</f>
        <v>40.1</v>
      </c>
      <c r="D132" s="19">
        <f t="shared" si="25"/>
        <v>40.217070597919879</v>
      </c>
      <c r="E132" s="26">
        <f t="shared" si="26"/>
        <v>40.257133235713376</v>
      </c>
      <c r="F132" s="27">
        <f t="shared" si="27"/>
        <v>-4.0062637793496947E-2</v>
      </c>
      <c r="G132" s="27">
        <f t="shared" si="21"/>
        <v>-5.2082245405118662E-4</v>
      </c>
      <c r="H132" s="27">
        <f t="shared" si="28"/>
        <v>-3.9541815339445757E-2</v>
      </c>
      <c r="I132" s="25">
        <f t="shared" si="22"/>
        <v>2</v>
      </c>
    </row>
    <row r="133" spans="1:9" x14ac:dyDescent="0.15">
      <c r="A133" s="3">
        <v>132</v>
      </c>
      <c r="B133" s="28">
        <f>原始价格!B133</f>
        <v>43592.586805555555</v>
      </c>
      <c r="C133" s="1">
        <f>原始价格!D133</f>
        <v>39.979999999999997</v>
      </c>
      <c r="D133" s="19">
        <f t="shared" si="25"/>
        <v>40.180598198239892</v>
      </c>
      <c r="E133" s="26">
        <f t="shared" si="26"/>
        <v>40.236604847882759</v>
      </c>
      <c r="F133" s="27">
        <f t="shared" si="27"/>
        <v>-5.6006649642867501E-2</v>
      </c>
      <c r="G133" s="27">
        <f t="shared" si="21"/>
        <v>-1.0489878238753962E-2</v>
      </c>
      <c r="H133" s="27">
        <f t="shared" si="28"/>
        <v>-4.5516771404113539E-2</v>
      </c>
      <c r="I133" s="25">
        <f t="shared" si="22"/>
        <v>2</v>
      </c>
    </row>
    <row r="134" spans="1:9" x14ac:dyDescent="0.15">
      <c r="A134" s="3">
        <v>133</v>
      </c>
      <c r="B134" s="28">
        <f>原始价格!B134</f>
        <v>43592.590277777781</v>
      </c>
      <c r="C134" s="1">
        <f>原始价格!D134</f>
        <v>39.659999999999997</v>
      </c>
      <c r="D134" s="19">
        <f t="shared" si="25"/>
        <v>40.10050616774145</v>
      </c>
      <c r="E134" s="26">
        <f t="shared" si="26"/>
        <v>40.19389337766922</v>
      </c>
      <c r="F134" s="27">
        <f t="shared" si="27"/>
        <v>-9.3387209927769277E-2</v>
      </c>
      <c r="G134" s="27">
        <f t="shared" si="21"/>
        <v>-2.3676259198089786E-2</v>
      </c>
      <c r="H134" s="27">
        <f t="shared" si="28"/>
        <v>-6.9710950729679491E-2</v>
      </c>
      <c r="I134" s="25">
        <f t="shared" si="22"/>
        <v>2</v>
      </c>
    </row>
    <row r="135" spans="1:9" x14ac:dyDescent="0.15">
      <c r="A135" s="3">
        <v>134</v>
      </c>
      <c r="B135" s="28">
        <f>原始价格!B135</f>
        <v>43592.59375</v>
      </c>
      <c r="C135" s="1">
        <f>原始价格!D135</f>
        <v>39.729999999999997</v>
      </c>
      <c r="D135" s="19">
        <f t="shared" si="25"/>
        <v>40.043505218858158</v>
      </c>
      <c r="E135" s="26">
        <f t="shared" si="26"/>
        <v>40.159530905249277</v>
      </c>
      <c r="F135" s="27">
        <f t="shared" si="27"/>
        <v>-0.11602568639111865</v>
      </c>
      <c r="G135" s="27">
        <f t="shared" si="21"/>
        <v>-3.8523979218102987E-2</v>
      </c>
      <c r="H135" s="27">
        <f t="shared" si="28"/>
        <v>-7.750170717301566E-2</v>
      </c>
      <c r="I135" s="25">
        <f t="shared" si="22"/>
        <v>2</v>
      </c>
    </row>
    <row r="136" spans="1:9" x14ac:dyDescent="0.15">
      <c r="A136" s="3">
        <v>135</v>
      </c>
      <c r="B136" s="28">
        <f>原始价格!B136</f>
        <v>43592.597222222219</v>
      </c>
      <c r="C136" s="1">
        <f>原始价格!D136</f>
        <v>39.700000000000003</v>
      </c>
      <c r="D136" s="19">
        <f t="shared" si="25"/>
        <v>39.990658262110749</v>
      </c>
      <c r="E136" s="26">
        <f t="shared" si="26"/>
        <v>40.125491578934515</v>
      </c>
      <c r="F136" s="27">
        <f t="shared" si="27"/>
        <v>-0.13483331682376587</v>
      </c>
      <c r="G136" s="27">
        <f t="shared" si="21"/>
        <v>-5.4415477729556017E-2</v>
      </c>
      <c r="H136" s="27">
        <f t="shared" si="28"/>
        <v>-8.0417839094209853E-2</v>
      </c>
      <c r="I136" s="25">
        <f t="shared" si="22"/>
        <v>2</v>
      </c>
    </row>
    <row r="137" spans="1:9" x14ac:dyDescent="0.15">
      <c r="A137" s="3">
        <v>136</v>
      </c>
      <c r="B137" s="28">
        <f>原始价格!B137</f>
        <v>43592.600694444445</v>
      </c>
      <c r="C137" s="1">
        <f>原始价格!D137</f>
        <v>40.06</v>
      </c>
      <c r="D137" s="19">
        <f t="shared" si="25"/>
        <v>40.001326221786016</v>
      </c>
      <c r="E137" s="26">
        <f t="shared" si="26"/>
        <v>40.120640350865294</v>
      </c>
      <c r="F137" s="27">
        <f t="shared" si="27"/>
        <v>-0.11931412907927808</v>
      </c>
      <c r="G137" s="27">
        <f t="shared" si="21"/>
        <v>-6.7752768523345386E-2</v>
      </c>
      <c r="H137" s="27">
        <f t="shared" si="28"/>
        <v>-5.1561360555932689E-2</v>
      </c>
      <c r="I137" s="25">
        <f t="shared" si="22"/>
        <v>2</v>
      </c>
    </row>
    <row r="138" spans="1:9" x14ac:dyDescent="0.15">
      <c r="A138" s="3">
        <v>137</v>
      </c>
      <c r="B138" s="28">
        <f>原始价格!B138</f>
        <v>43592.604166666664</v>
      </c>
      <c r="C138" s="1">
        <f>原始价格!D138</f>
        <v>40.200000000000003</v>
      </c>
      <c r="D138" s="19">
        <f t="shared" si="25"/>
        <v>40.03189141843432</v>
      </c>
      <c r="E138" s="26">
        <f t="shared" si="26"/>
        <v>40.126518843393782</v>
      </c>
      <c r="F138" s="27">
        <f t="shared" si="27"/>
        <v>-9.4627424959462303E-2</v>
      </c>
      <c r="G138" s="27">
        <f t="shared" si="21"/>
        <v>-7.7696008487823709E-2</v>
      </c>
      <c r="H138" s="27">
        <f t="shared" si="28"/>
        <v>-1.6931416471638594E-2</v>
      </c>
      <c r="I138" s="25">
        <f t="shared" si="22"/>
        <v>2</v>
      </c>
    </row>
    <row r="139" spans="1:9" x14ac:dyDescent="0.15">
      <c r="A139" s="3">
        <v>138</v>
      </c>
      <c r="B139" s="28">
        <f>原始价格!B139</f>
        <v>43592.607638888891</v>
      </c>
      <c r="C139" s="1">
        <f>原始价格!D139</f>
        <v>40.299999999999997</v>
      </c>
      <c r="D139" s="19">
        <f t="shared" si="25"/>
        <v>40.073138892521342</v>
      </c>
      <c r="E139" s="26">
        <f t="shared" si="26"/>
        <v>40.139369299438691</v>
      </c>
      <c r="F139" s="27">
        <f t="shared" si="27"/>
        <v>-6.6230406917348716E-2</v>
      </c>
      <c r="G139" s="27">
        <f t="shared" si="21"/>
        <v>-8.3537243880835874E-2</v>
      </c>
      <c r="H139" s="27">
        <f t="shared" si="28"/>
        <v>1.7306836963487157E-2</v>
      </c>
      <c r="I139" s="25">
        <f t="shared" si="22"/>
        <v>3</v>
      </c>
    </row>
    <row r="140" spans="1:9" x14ac:dyDescent="0.15">
      <c r="A140" s="3">
        <v>139</v>
      </c>
      <c r="B140" s="28">
        <f>原始价格!B140</f>
        <v>43592.611111111109</v>
      </c>
      <c r="C140" s="1">
        <f>原始价格!D140</f>
        <v>40.200000000000003</v>
      </c>
      <c r="D140" s="19">
        <f t="shared" si="25"/>
        <v>40.092655985979597</v>
      </c>
      <c r="E140" s="26">
        <f t="shared" si="26"/>
        <v>40.143860462443229</v>
      </c>
      <c r="F140" s="27">
        <f t="shared" si="27"/>
        <v>-5.1204476463631465E-2</v>
      </c>
      <c r="G140" s="27">
        <f t="shared" ref="G140:G201" si="29">AVERAGE(F132:F140)</f>
        <v>-8.5743548666526531E-2</v>
      </c>
      <c r="H140" s="27">
        <f t="shared" si="28"/>
        <v>3.4539072202895066E-2</v>
      </c>
      <c r="I140" s="25">
        <f t="shared" ref="I140:I203" si="30">IF((H140&gt;0)*(H139&lt;=0)*(F140&lt;0),I139+1,I139)</f>
        <v>3</v>
      </c>
    </row>
    <row r="141" spans="1:9" x14ac:dyDescent="0.15">
      <c r="A141" s="3">
        <v>140</v>
      </c>
      <c r="B141" s="28">
        <f>原始价格!B141</f>
        <v>43592.614583333336</v>
      </c>
      <c r="C141" s="1">
        <f>原始价格!D141</f>
        <v>40.04</v>
      </c>
      <c r="D141" s="19">
        <f t="shared" si="25"/>
        <v>40.084555065059661</v>
      </c>
      <c r="E141" s="26">
        <f t="shared" si="26"/>
        <v>40.136167094854834</v>
      </c>
      <c r="F141" s="27">
        <f t="shared" si="27"/>
        <v>-5.1612029795172987E-2</v>
      </c>
      <c r="G141" s="27">
        <f t="shared" si="29"/>
        <v>-8.7026814444490536E-2</v>
      </c>
      <c r="H141" s="27">
        <f t="shared" si="28"/>
        <v>3.5414784649317549E-2</v>
      </c>
      <c r="I141" s="25">
        <f t="shared" si="30"/>
        <v>3</v>
      </c>
    </row>
    <row r="142" spans="1:9" x14ac:dyDescent="0.15">
      <c r="A142" s="3">
        <v>141</v>
      </c>
      <c r="B142" s="28">
        <f>原始价格!B142</f>
        <v>43592.618055555555</v>
      </c>
      <c r="C142" s="1">
        <f>原始价格!D142</f>
        <v>40.270000000000003</v>
      </c>
      <c r="D142" s="19">
        <f t="shared" si="25"/>
        <v>40.113085055050483</v>
      </c>
      <c r="E142" s="26">
        <f t="shared" si="26"/>
        <v>40.146080643384103</v>
      </c>
      <c r="F142" s="27">
        <f t="shared" si="27"/>
        <v>-3.2995588333619708E-2</v>
      </c>
      <c r="G142" s="27">
        <f t="shared" si="29"/>
        <v>-8.4470029854574122E-2</v>
      </c>
      <c r="H142" s="27">
        <f t="shared" si="28"/>
        <v>5.1474441520954414E-2</v>
      </c>
      <c r="I142" s="25">
        <f t="shared" si="30"/>
        <v>3</v>
      </c>
    </row>
    <row r="143" spans="1:9" x14ac:dyDescent="0.15">
      <c r="A143" s="3">
        <v>142</v>
      </c>
      <c r="B143" s="28">
        <f>原始价格!B143</f>
        <v>43592.621527777781</v>
      </c>
      <c r="C143" s="1">
        <f>原始价格!D143</f>
        <v>40.25</v>
      </c>
      <c r="D143" s="19">
        <f t="shared" si="25"/>
        <v>40.134148892735027</v>
      </c>
      <c r="E143" s="26">
        <f t="shared" si="26"/>
        <v>40.153778373503798</v>
      </c>
      <c r="F143" s="27">
        <f t="shared" si="27"/>
        <v>-1.9629480768770691E-2</v>
      </c>
      <c r="G143" s="27">
        <f t="shared" si="29"/>
        <v>-7.6274726614685387E-2</v>
      </c>
      <c r="H143" s="27">
        <f t="shared" si="28"/>
        <v>5.6645245845914696E-2</v>
      </c>
      <c r="I143" s="25">
        <f t="shared" si="30"/>
        <v>3</v>
      </c>
    </row>
    <row r="144" spans="1:9" x14ac:dyDescent="0.15">
      <c r="A144" s="3">
        <v>143</v>
      </c>
      <c r="B144" s="28">
        <f>原始价格!B144</f>
        <v>43592.625</v>
      </c>
      <c r="C144" s="1">
        <f>原始价格!D144</f>
        <v>40.26</v>
      </c>
      <c r="D144" s="19">
        <f t="shared" si="25"/>
        <v>40.153510601545022</v>
      </c>
      <c r="E144" s="26">
        <f t="shared" si="26"/>
        <v>40.161646642133142</v>
      </c>
      <c r="F144" s="27">
        <f t="shared" si="27"/>
        <v>-8.1360405881198972E-3</v>
      </c>
      <c r="G144" s="27">
        <f t="shared" si="29"/>
        <v>-6.4286988192129968E-2</v>
      </c>
      <c r="H144" s="27">
        <f t="shared" si="28"/>
        <v>5.6150947604010071E-2</v>
      </c>
      <c r="I144" s="25">
        <f t="shared" si="30"/>
        <v>3</v>
      </c>
    </row>
    <row r="145" spans="1:9" x14ac:dyDescent="0.15">
      <c r="A145" s="3">
        <v>144</v>
      </c>
      <c r="B145" s="28">
        <f>原始价格!B145</f>
        <v>43593.399305555555</v>
      </c>
      <c r="C145" s="1">
        <f>原始价格!D145</f>
        <v>39.11</v>
      </c>
      <c r="D145" s="19">
        <f t="shared" si="25"/>
        <v>39.992970508999633</v>
      </c>
      <c r="E145" s="26">
        <f t="shared" si="26"/>
        <v>40.08374689086402</v>
      </c>
      <c r="F145" s="27">
        <f t="shared" si="27"/>
        <v>-9.077638186438719E-2</v>
      </c>
      <c r="G145" s="27">
        <f t="shared" si="29"/>
        <v>-5.9391773196643446E-2</v>
      </c>
      <c r="H145" s="27">
        <f t="shared" si="28"/>
        <v>-3.1384608667743744E-2</v>
      </c>
      <c r="I145" s="25">
        <f t="shared" si="30"/>
        <v>3</v>
      </c>
    </row>
    <row r="146" spans="1:9" x14ac:dyDescent="0.15">
      <c r="A146" s="3">
        <v>145</v>
      </c>
      <c r="B146" s="28">
        <f>原始价格!B146</f>
        <v>43593.402777777781</v>
      </c>
      <c r="C146" s="1">
        <f>原始价格!D146</f>
        <v>39.380000000000003</v>
      </c>
      <c r="D146" s="19">
        <f t="shared" si="25"/>
        <v>39.898667353768921</v>
      </c>
      <c r="E146" s="26">
        <f t="shared" si="26"/>
        <v>40.031617491540757</v>
      </c>
      <c r="F146" s="27">
        <f t="shared" si="27"/>
        <v>-0.13295013777183584</v>
      </c>
      <c r="G146" s="27">
        <f t="shared" si="29"/>
        <v>-6.0906885273594308E-2</v>
      </c>
      <c r="H146" s="27">
        <f t="shared" si="28"/>
        <v>-7.2043252498241533E-2</v>
      </c>
      <c r="I146" s="25">
        <f t="shared" si="30"/>
        <v>3</v>
      </c>
    </row>
    <row r="147" spans="1:9" x14ac:dyDescent="0.15">
      <c r="A147" s="3">
        <v>146</v>
      </c>
      <c r="B147" s="28">
        <f>原始价格!B147</f>
        <v>43593.40625</v>
      </c>
      <c r="C147" s="1">
        <f>原始价格!D147</f>
        <v>39.56</v>
      </c>
      <c r="D147" s="19">
        <f t="shared" si="25"/>
        <v>39.84656468395832</v>
      </c>
      <c r="E147" s="26">
        <f t="shared" si="26"/>
        <v>39.996682862537732</v>
      </c>
      <c r="F147" s="27">
        <f t="shared" si="27"/>
        <v>-0.15011817857941168</v>
      </c>
      <c r="G147" s="27">
        <f t="shared" si="29"/>
        <v>-6.7072524564699795E-2</v>
      </c>
      <c r="H147" s="27">
        <f t="shared" si="28"/>
        <v>-8.3045654014711881E-2</v>
      </c>
      <c r="I147" s="25">
        <f t="shared" si="30"/>
        <v>3</v>
      </c>
    </row>
    <row r="148" spans="1:9" x14ac:dyDescent="0.15">
      <c r="A148" s="3">
        <v>147</v>
      </c>
      <c r="B148" s="28">
        <f>原始价格!B148</f>
        <v>43593.409722222219</v>
      </c>
      <c r="C148" s="1">
        <f>原始价格!D148</f>
        <v>39.700000000000003</v>
      </c>
      <c r="D148" s="19">
        <f t="shared" si="25"/>
        <v>39.824016271041657</v>
      </c>
      <c r="E148" s="26">
        <f t="shared" si="26"/>
        <v>39.974706354201608</v>
      </c>
      <c r="F148" s="27">
        <f t="shared" si="27"/>
        <v>-0.15069008315995092</v>
      </c>
      <c r="G148" s="27">
        <f t="shared" si="29"/>
        <v>-7.6456933036100044E-2</v>
      </c>
      <c r="H148" s="27">
        <f t="shared" si="28"/>
        <v>-7.4233150123850872E-2</v>
      </c>
      <c r="I148" s="25">
        <f t="shared" si="30"/>
        <v>3</v>
      </c>
    </row>
    <row r="149" spans="1:9" x14ac:dyDescent="0.15">
      <c r="A149" s="3">
        <v>148</v>
      </c>
      <c r="B149" s="28">
        <f>原始价格!B149</f>
        <v>43593.413194444445</v>
      </c>
      <c r="C149" s="1">
        <f>原始价格!D149</f>
        <v>39.78</v>
      </c>
      <c r="D149" s="19">
        <f t="shared" si="25"/>
        <v>39.817244537035243</v>
      </c>
      <c r="E149" s="26">
        <f t="shared" si="26"/>
        <v>39.960283661297787</v>
      </c>
      <c r="F149" s="27">
        <f t="shared" si="27"/>
        <v>-0.14303912426254328</v>
      </c>
      <c r="G149" s="27">
        <f t="shared" si="29"/>
        <v>-8.6660782791534691E-2</v>
      </c>
      <c r="H149" s="27">
        <f t="shared" si="28"/>
        <v>-5.6378341471008592E-2</v>
      </c>
      <c r="I149" s="25">
        <f t="shared" si="30"/>
        <v>3</v>
      </c>
    </row>
    <row r="150" spans="1:9" x14ac:dyDescent="0.15">
      <c r="A150" s="3">
        <v>149</v>
      </c>
      <c r="B150" s="28">
        <f>原始价格!B150</f>
        <v>43593.416666666664</v>
      </c>
      <c r="C150" s="1">
        <f>原始价格!D150</f>
        <v>39.9</v>
      </c>
      <c r="D150" s="19">
        <f t="shared" si="25"/>
        <v>39.829976146722132</v>
      </c>
      <c r="E150" s="26">
        <f t="shared" si="26"/>
        <v>39.955818204905356</v>
      </c>
      <c r="F150" s="27">
        <f t="shared" si="27"/>
        <v>-0.12584205818322403</v>
      </c>
      <c r="G150" s="27">
        <f t="shared" si="29"/>
        <v>-9.4908563723540354E-2</v>
      </c>
      <c r="H150" s="27">
        <f t="shared" si="28"/>
        <v>-3.0933494459683672E-2</v>
      </c>
      <c r="I150" s="25">
        <f t="shared" si="30"/>
        <v>3</v>
      </c>
    </row>
    <row r="151" spans="1:9" x14ac:dyDescent="0.15">
      <c r="A151" s="3">
        <v>150</v>
      </c>
      <c r="B151" s="28">
        <f>原始价格!B151</f>
        <v>43593.420138888891</v>
      </c>
      <c r="C151" s="1">
        <f>原始价格!D151</f>
        <v>39.89</v>
      </c>
      <c r="D151" s="19">
        <f t="shared" si="25"/>
        <v>39.839210585687958</v>
      </c>
      <c r="E151" s="26">
        <f t="shared" si="26"/>
        <v>39.950942782319771</v>
      </c>
      <c r="F151" s="27">
        <f t="shared" si="27"/>
        <v>-0.111732196631813</v>
      </c>
      <c r="G151" s="27">
        <f t="shared" si="29"/>
        <v>-0.10365707575667295</v>
      </c>
      <c r="H151" s="27">
        <f t="shared" si="28"/>
        <v>-8.0751208751400488E-3</v>
      </c>
      <c r="I151" s="25">
        <f t="shared" si="30"/>
        <v>3</v>
      </c>
    </row>
    <row r="152" spans="1:9" x14ac:dyDescent="0.15">
      <c r="A152" s="3">
        <v>151</v>
      </c>
      <c r="B152" s="28">
        <f>原始价格!B152</f>
        <v>43593.423611111109</v>
      </c>
      <c r="C152" s="1">
        <f>原始价格!D152</f>
        <v>39.79</v>
      </c>
      <c r="D152" s="19">
        <f t="shared" si="25"/>
        <v>39.831639726351355</v>
      </c>
      <c r="E152" s="26">
        <f t="shared" si="26"/>
        <v>39.939021094740525</v>
      </c>
      <c r="F152" s="27">
        <f t="shared" si="27"/>
        <v>-0.10738136838917001</v>
      </c>
      <c r="G152" s="27">
        <f t="shared" si="29"/>
        <v>-0.11340728549227287</v>
      </c>
      <c r="H152" s="27">
        <f t="shared" si="28"/>
        <v>6.0259171031028652E-3</v>
      </c>
      <c r="I152" s="25">
        <f t="shared" si="30"/>
        <v>4</v>
      </c>
    </row>
    <row r="153" spans="1:9" x14ac:dyDescent="0.15">
      <c r="A153" s="3">
        <v>152</v>
      </c>
      <c r="B153" s="28">
        <f>原始价格!B153</f>
        <v>43593.427083333336</v>
      </c>
      <c r="C153" s="1">
        <f>原始价格!D153</f>
        <v>39.61</v>
      </c>
      <c r="D153" s="19">
        <f t="shared" si="25"/>
        <v>39.797541306912684</v>
      </c>
      <c r="E153" s="26">
        <f t="shared" si="26"/>
        <v>39.914649161796781</v>
      </c>
      <c r="F153" s="27">
        <f t="shared" si="27"/>
        <v>-0.1171078548840967</v>
      </c>
      <c r="G153" s="27">
        <f t="shared" si="29"/>
        <v>-0.12551526485849251</v>
      </c>
      <c r="H153" s="27">
        <f t="shared" si="28"/>
        <v>8.4074099743958186E-3</v>
      </c>
      <c r="I153" s="25">
        <f t="shared" si="30"/>
        <v>4</v>
      </c>
    </row>
    <row r="154" spans="1:9" x14ac:dyDescent="0.15">
      <c r="A154" s="3">
        <v>153</v>
      </c>
      <c r="B154" s="28">
        <f>原始价格!B154</f>
        <v>43593.430555555555</v>
      </c>
      <c r="C154" s="1">
        <f>原始价格!D154</f>
        <v>39.65</v>
      </c>
      <c r="D154" s="19">
        <f t="shared" si="25"/>
        <v>39.774842644310738</v>
      </c>
      <c r="E154" s="26">
        <f t="shared" si="26"/>
        <v>39.895045520182208</v>
      </c>
      <c r="F154" s="27">
        <f t="shared" si="27"/>
        <v>-0.12020287587147038</v>
      </c>
      <c r="G154" s="27">
        <f t="shared" si="29"/>
        <v>-0.12878487530372398</v>
      </c>
      <c r="H154" s="27">
        <f t="shared" si="28"/>
        <v>8.5819994322536008E-3</v>
      </c>
      <c r="I154" s="25">
        <f t="shared" si="30"/>
        <v>4</v>
      </c>
    </row>
    <row r="155" spans="1:9" x14ac:dyDescent="0.15">
      <c r="A155" s="3">
        <v>154</v>
      </c>
      <c r="B155" s="28">
        <f>原始价格!B155</f>
        <v>43593.434027777781</v>
      </c>
      <c r="C155" s="1">
        <f>原始价格!D155</f>
        <v>39.67</v>
      </c>
      <c r="D155" s="19">
        <f t="shared" si="25"/>
        <v>39.758713006724463</v>
      </c>
      <c r="E155" s="26">
        <f t="shared" si="26"/>
        <v>39.878375481650195</v>
      </c>
      <c r="F155" s="27">
        <f t="shared" si="27"/>
        <v>-0.11966247492573245</v>
      </c>
      <c r="G155" s="27">
        <f t="shared" si="29"/>
        <v>-0.1273084683208236</v>
      </c>
      <c r="H155" s="27">
        <f t="shared" si="28"/>
        <v>7.6459933950911441E-3</v>
      </c>
      <c r="I155" s="25">
        <f t="shared" si="30"/>
        <v>4</v>
      </c>
    </row>
    <row r="156" spans="1:9" x14ac:dyDescent="0.15">
      <c r="A156" s="3">
        <v>155</v>
      </c>
      <c r="B156" s="28">
        <f>原始价格!B156</f>
        <v>43593.4375</v>
      </c>
      <c r="C156" s="1">
        <f>原始价格!D156</f>
        <v>39.93</v>
      </c>
      <c r="D156" s="19">
        <f t="shared" si="25"/>
        <v>39.785064851843778</v>
      </c>
      <c r="E156" s="26">
        <f t="shared" si="26"/>
        <v>39.882199520046477</v>
      </c>
      <c r="F156" s="27">
        <f t="shared" si="27"/>
        <v>-9.7134668202699004E-2</v>
      </c>
      <c r="G156" s="27">
        <f t="shared" si="29"/>
        <v>-0.12142141161229997</v>
      </c>
      <c r="H156" s="27">
        <f t="shared" si="28"/>
        <v>2.4286743409600964E-2</v>
      </c>
      <c r="I156" s="25">
        <f t="shared" si="30"/>
        <v>4</v>
      </c>
    </row>
    <row r="157" spans="1:9" x14ac:dyDescent="0.15">
      <c r="A157" s="3">
        <v>156</v>
      </c>
      <c r="B157" s="28">
        <f>原始价格!B157</f>
        <v>43593.440972222219</v>
      </c>
      <c r="C157" s="1">
        <f>原始价格!D157</f>
        <v>39.71</v>
      </c>
      <c r="D157" s="19">
        <f t="shared" si="25"/>
        <v>39.773516413098584</v>
      </c>
      <c r="E157" s="26">
        <f t="shared" si="26"/>
        <v>39.869444000043039</v>
      </c>
      <c r="F157" s="27">
        <f t="shared" si="27"/>
        <v>-9.5927586944455356E-2</v>
      </c>
      <c r="G157" s="27">
        <f t="shared" si="29"/>
        <v>-0.11533668981057825</v>
      </c>
      <c r="H157" s="27">
        <f t="shared" si="28"/>
        <v>1.9409102866122893E-2</v>
      </c>
      <c r="I157" s="25">
        <f t="shared" si="30"/>
        <v>4</v>
      </c>
    </row>
    <row r="158" spans="1:9" x14ac:dyDescent="0.15">
      <c r="A158" s="3">
        <v>157</v>
      </c>
      <c r="B158" s="28">
        <f>原始价格!B158</f>
        <v>43593.444444444445</v>
      </c>
      <c r="C158" s="1">
        <f>原始价格!D158</f>
        <v>39.76</v>
      </c>
      <c r="D158" s="19">
        <f t="shared" si="25"/>
        <v>39.77143696492957</v>
      </c>
      <c r="E158" s="26">
        <f t="shared" si="26"/>
        <v>39.861337037076893</v>
      </c>
      <c r="F158" s="27">
        <f t="shared" si="27"/>
        <v>-8.9900072147322874E-2</v>
      </c>
      <c r="G158" s="27">
        <f t="shared" si="29"/>
        <v>-0.10943235068666486</v>
      </c>
      <c r="H158" s="27">
        <f t="shared" si="28"/>
        <v>1.9532278539341988E-2</v>
      </c>
      <c r="I158" s="25">
        <f t="shared" si="30"/>
        <v>4</v>
      </c>
    </row>
    <row r="159" spans="1:9" x14ac:dyDescent="0.15">
      <c r="A159" s="3">
        <v>158</v>
      </c>
      <c r="B159" s="28">
        <f>原始价格!B159</f>
        <v>43593.447916666664</v>
      </c>
      <c r="C159" s="1">
        <f>原始价格!D159</f>
        <v>40.06</v>
      </c>
      <c r="D159" s="19">
        <f t="shared" si="25"/>
        <v>39.815831278017328</v>
      </c>
      <c r="E159" s="26">
        <f t="shared" si="26"/>
        <v>39.876052812108234</v>
      </c>
      <c r="F159" s="27">
        <f t="shared" si="27"/>
        <v>-6.0221534090906914E-2</v>
      </c>
      <c r="G159" s="27">
        <f t="shared" si="29"/>
        <v>-0.10214118134307408</v>
      </c>
      <c r="H159" s="27">
        <f t="shared" si="28"/>
        <v>4.1919647252167166E-2</v>
      </c>
      <c r="I159" s="25">
        <f t="shared" si="30"/>
        <v>4</v>
      </c>
    </row>
    <row r="160" spans="1:9" x14ac:dyDescent="0.15">
      <c r="A160" s="3">
        <v>159</v>
      </c>
      <c r="B160" s="28">
        <f>原始价格!B160</f>
        <v>43593.451388888891</v>
      </c>
      <c r="C160" s="1">
        <f>原始价格!D160</f>
        <v>40.049999999999997</v>
      </c>
      <c r="D160" s="19">
        <f t="shared" si="25"/>
        <v>39.851857235245433</v>
      </c>
      <c r="E160" s="26">
        <f t="shared" si="26"/>
        <v>39.888937788989104</v>
      </c>
      <c r="F160" s="27">
        <f t="shared" si="27"/>
        <v>-3.7080553743670919E-2</v>
      </c>
      <c r="G160" s="27">
        <f t="shared" si="29"/>
        <v>-9.3846554355502737E-2</v>
      </c>
      <c r="H160" s="27">
        <f t="shared" si="28"/>
        <v>5.6766000611831818E-2</v>
      </c>
      <c r="I160" s="25">
        <f t="shared" si="30"/>
        <v>4</v>
      </c>
    </row>
    <row r="161" spans="1:9" x14ac:dyDescent="0.15">
      <c r="A161" s="3">
        <v>160</v>
      </c>
      <c r="B161" s="28">
        <f>原始价格!B161</f>
        <v>43593.454861111109</v>
      </c>
      <c r="C161" s="1">
        <f>原始价格!D161</f>
        <v>40.11</v>
      </c>
      <c r="D161" s="19">
        <f t="shared" si="25"/>
        <v>39.891571506746132</v>
      </c>
      <c r="E161" s="26">
        <f t="shared" si="26"/>
        <v>39.905312767582508</v>
      </c>
      <c r="F161" s="27">
        <f t="shared" si="27"/>
        <v>-1.3741260836376057E-2</v>
      </c>
      <c r="G161" s="27">
        <f t="shared" si="29"/>
        <v>-8.3442097960747849E-2</v>
      </c>
      <c r="H161" s="27">
        <f t="shared" si="28"/>
        <v>6.9700837124371792E-2</v>
      </c>
      <c r="I161" s="25">
        <f t="shared" si="30"/>
        <v>4</v>
      </c>
    </row>
    <row r="162" spans="1:9" x14ac:dyDescent="0.15">
      <c r="A162" s="3">
        <v>161</v>
      </c>
      <c r="B162" s="28">
        <f>原始价格!B162</f>
        <v>43593.458333333336</v>
      </c>
      <c r="C162" s="1">
        <f>原始价格!D162</f>
        <v>40.11</v>
      </c>
      <c r="D162" s="19">
        <f t="shared" si="25"/>
        <v>39.925175890323651</v>
      </c>
      <c r="E162" s="26">
        <f t="shared" si="26"/>
        <v>39.920474784798621</v>
      </c>
      <c r="F162" s="27">
        <f t="shared" si="27"/>
        <v>4.7011055250294476E-3</v>
      </c>
      <c r="G162" s="27">
        <f t="shared" si="29"/>
        <v>-6.9907769026400501E-2</v>
      </c>
      <c r="H162" s="27">
        <f t="shared" si="28"/>
        <v>7.4608874551429949E-2</v>
      </c>
      <c r="I162" s="25">
        <f t="shared" si="30"/>
        <v>4</v>
      </c>
    </row>
    <row r="163" spans="1:9" x14ac:dyDescent="0.15">
      <c r="A163" s="3">
        <v>162</v>
      </c>
      <c r="B163" s="28">
        <f>原始价格!B163</f>
        <v>43593.461805555555</v>
      </c>
      <c r="C163" s="1">
        <f>原始价格!D163</f>
        <v>40.119999999999997</v>
      </c>
      <c r="D163" s="19">
        <f t="shared" ref="D163:D194" si="31">D162*11/13+C163*2/13</f>
        <v>39.955148830273856</v>
      </c>
      <c r="E163" s="26">
        <f t="shared" ref="E163:E194" si="32">E162*25/27+C163*2/27</f>
        <v>39.935254430369092</v>
      </c>
      <c r="F163" s="27">
        <f t="shared" si="27"/>
        <v>1.9894399904764271E-2</v>
      </c>
      <c r="G163" s="27">
        <f t="shared" si="29"/>
        <v>-5.4341405051263315E-2</v>
      </c>
      <c r="H163" s="27">
        <f t="shared" si="28"/>
        <v>7.4235804956027579E-2</v>
      </c>
      <c r="I163" s="25">
        <f t="shared" si="30"/>
        <v>4</v>
      </c>
    </row>
    <row r="164" spans="1:9" x14ac:dyDescent="0.15">
      <c r="A164" s="3">
        <v>163</v>
      </c>
      <c r="B164" s="28">
        <f>原始价格!B164</f>
        <v>43593.465277777781</v>
      </c>
      <c r="C164" s="1">
        <f>原始价格!D164</f>
        <v>40.11</v>
      </c>
      <c r="D164" s="19">
        <f t="shared" si="31"/>
        <v>39.978972087154801</v>
      </c>
      <c r="E164" s="26">
        <f t="shared" si="32"/>
        <v>39.948198546638046</v>
      </c>
      <c r="F164" s="27">
        <f t="shared" si="27"/>
        <v>3.0773540516754849E-2</v>
      </c>
      <c r="G164" s="27">
        <f t="shared" si="29"/>
        <v>-3.7626292224320283E-2</v>
      </c>
      <c r="H164" s="27">
        <f t="shared" si="28"/>
        <v>6.8399832741075139E-2</v>
      </c>
      <c r="I164" s="25">
        <f t="shared" si="30"/>
        <v>4</v>
      </c>
    </row>
    <row r="165" spans="1:9" x14ac:dyDescent="0.15">
      <c r="A165" s="3">
        <v>164</v>
      </c>
      <c r="B165" s="28">
        <f>原始价格!B165</f>
        <v>43593.46875</v>
      </c>
      <c r="C165" s="1">
        <f>原始价格!D165</f>
        <v>40.11</v>
      </c>
      <c r="D165" s="19">
        <f t="shared" si="31"/>
        <v>39.999130227592524</v>
      </c>
      <c r="E165" s="26">
        <f t="shared" si="32"/>
        <v>39.960183839479676</v>
      </c>
      <c r="F165" s="27">
        <f t="shared" si="27"/>
        <v>3.8946388112847785E-2</v>
      </c>
      <c r="G165" s="27">
        <f t="shared" si="29"/>
        <v>-2.2506174855926195E-2</v>
      </c>
      <c r="H165" s="27">
        <f t="shared" si="28"/>
        <v>6.145256296877398E-2</v>
      </c>
      <c r="I165" s="25">
        <f t="shared" si="30"/>
        <v>4</v>
      </c>
    </row>
    <row r="166" spans="1:9" x14ac:dyDescent="0.15">
      <c r="A166" s="3">
        <v>165</v>
      </c>
      <c r="B166" s="28">
        <f>原始价格!B166</f>
        <v>43593.472222222219</v>
      </c>
      <c r="C166" s="1">
        <f>原始价格!D166</f>
        <v>40.119999999999997</v>
      </c>
      <c r="D166" s="19">
        <f t="shared" si="31"/>
        <v>40.017725577193673</v>
      </c>
      <c r="E166" s="26">
        <f t="shared" si="32"/>
        <v>39.972022073592292</v>
      </c>
      <c r="F166" s="27">
        <f t="shared" si="27"/>
        <v>4.5703503601380646E-2</v>
      </c>
      <c r="G166" s="27">
        <f t="shared" si="29"/>
        <v>-6.7693870174999737E-3</v>
      </c>
      <c r="H166" s="27">
        <f t="shared" si="28"/>
        <v>5.2472890618880622E-2</v>
      </c>
      <c r="I166" s="25">
        <f t="shared" si="30"/>
        <v>4</v>
      </c>
    </row>
    <row r="167" spans="1:9" x14ac:dyDescent="0.15">
      <c r="A167" s="3">
        <v>166</v>
      </c>
      <c r="B167" s="28">
        <f>原始价格!B167</f>
        <v>43593.475694444445</v>
      </c>
      <c r="C167" s="1">
        <f>原始价格!D167</f>
        <v>40.11</v>
      </c>
      <c r="D167" s="19">
        <f t="shared" si="31"/>
        <v>40.031921642240796</v>
      </c>
      <c r="E167" s="26">
        <f t="shared" si="32"/>
        <v>39.982242660733604</v>
      </c>
      <c r="F167" s="27">
        <f t="shared" si="27"/>
        <v>4.9678981507192077E-2</v>
      </c>
      <c r="G167" s="27">
        <f t="shared" si="29"/>
        <v>8.7393967218905768E-3</v>
      </c>
      <c r="H167" s="27">
        <f t="shared" si="28"/>
        <v>4.0939584785301499E-2</v>
      </c>
      <c r="I167" s="25">
        <f t="shared" si="30"/>
        <v>4</v>
      </c>
    </row>
    <row r="168" spans="1:9" x14ac:dyDescent="0.15">
      <c r="A168" s="3">
        <v>167</v>
      </c>
      <c r="B168" s="28">
        <f>原始价格!B168</f>
        <v>43593.479166666664</v>
      </c>
      <c r="C168" s="1">
        <f>原始价格!D168</f>
        <v>40.049999999999997</v>
      </c>
      <c r="D168" s="19">
        <f t="shared" si="31"/>
        <v>40.034702928049903</v>
      </c>
      <c r="E168" s="26">
        <f t="shared" si="32"/>
        <v>39.987261722901486</v>
      </c>
      <c r="F168" s="27">
        <f t="shared" si="27"/>
        <v>4.7441205148416543E-2</v>
      </c>
      <c r="G168" s="27">
        <f t="shared" si="29"/>
        <v>2.0701923304037625E-2</v>
      </c>
      <c r="H168" s="27">
        <f t="shared" si="28"/>
        <v>2.6739281844378918E-2</v>
      </c>
      <c r="I168" s="25">
        <f t="shared" si="30"/>
        <v>4</v>
      </c>
    </row>
    <row r="169" spans="1:9" x14ac:dyDescent="0.15">
      <c r="A169" s="3">
        <v>168</v>
      </c>
      <c r="B169" s="28">
        <f>原始价格!B169</f>
        <v>43593.545138888891</v>
      </c>
      <c r="C169" s="1">
        <f>原始价格!D169</f>
        <v>40.049999999999997</v>
      </c>
      <c r="D169" s="19">
        <f t="shared" si="31"/>
        <v>40.037056323734539</v>
      </c>
      <c r="E169" s="26">
        <f t="shared" si="32"/>
        <v>39.991909002686562</v>
      </c>
      <c r="F169" s="27">
        <f t="shared" si="27"/>
        <v>4.5147321047977584E-2</v>
      </c>
      <c r="G169" s="27">
        <f t="shared" si="29"/>
        <v>2.9838353836443017E-2</v>
      </c>
      <c r="H169" s="27">
        <f t="shared" si="28"/>
        <v>1.5308967211534567E-2</v>
      </c>
      <c r="I169" s="25">
        <f t="shared" si="30"/>
        <v>4</v>
      </c>
    </row>
    <row r="170" spans="1:9" x14ac:dyDescent="0.15">
      <c r="A170" s="3">
        <v>169</v>
      </c>
      <c r="B170" s="28">
        <f>原始价格!B170</f>
        <v>43593.548611111109</v>
      </c>
      <c r="C170" s="1">
        <f>原始价格!D170</f>
        <v>40</v>
      </c>
      <c r="D170" s="19">
        <f t="shared" si="31"/>
        <v>40.031355350852301</v>
      </c>
      <c r="E170" s="26">
        <f t="shared" si="32"/>
        <v>39.992508335820887</v>
      </c>
      <c r="F170" s="27">
        <f t="shared" si="27"/>
        <v>3.8847015031414855E-2</v>
      </c>
      <c r="G170" s="27">
        <f t="shared" si="29"/>
        <v>3.5681495599530898E-2</v>
      </c>
      <c r="H170" s="27">
        <f t="shared" si="28"/>
        <v>3.1655194318839577E-3</v>
      </c>
      <c r="I170" s="25">
        <f t="shared" si="30"/>
        <v>4</v>
      </c>
    </row>
    <row r="171" spans="1:9" x14ac:dyDescent="0.15">
      <c r="A171" s="3">
        <v>170</v>
      </c>
      <c r="B171" s="28">
        <f>原始价格!B171</f>
        <v>43593.552083333336</v>
      </c>
      <c r="C171" s="1">
        <f>原始价格!D171</f>
        <v>39.799999999999997</v>
      </c>
      <c r="D171" s="19">
        <f t="shared" si="31"/>
        <v>39.995762219951949</v>
      </c>
      <c r="E171" s="26">
        <f t="shared" si="32"/>
        <v>39.978248459093415</v>
      </c>
      <c r="F171" s="27">
        <f t="shared" si="27"/>
        <v>1.7513760858534511E-2</v>
      </c>
      <c r="G171" s="27">
        <f t="shared" si="29"/>
        <v>3.7105123969920349E-2</v>
      </c>
      <c r="H171" s="27">
        <f t="shared" si="28"/>
        <v>-1.9591363111385839E-2</v>
      </c>
      <c r="I171" s="25">
        <f t="shared" si="30"/>
        <v>4</v>
      </c>
    </row>
    <row r="172" spans="1:9" x14ac:dyDescent="0.15">
      <c r="A172" s="3">
        <v>171</v>
      </c>
      <c r="B172" s="28">
        <f>原始价格!B172</f>
        <v>43593.555555555555</v>
      </c>
      <c r="C172" s="1">
        <f>原始价格!D172</f>
        <v>39.81</v>
      </c>
      <c r="D172" s="19">
        <f t="shared" si="31"/>
        <v>39.96718341688242</v>
      </c>
      <c r="E172" s="26">
        <f t="shared" si="32"/>
        <v>39.965785610271681</v>
      </c>
      <c r="F172" s="27">
        <f t="shared" si="27"/>
        <v>1.397806610739849E-3</v>
      </c>
      <c r="G172" s="27">
        <f t="shared" si="29"/>
        <v>3.504994693725097E-2</v>
      </c>
      <c r="H172" s="27">
        <f t="shared" si="28"/>
        <v>-3.3652140326511121E-2</v>
      </c>
      <c r="I172" s="25">
        <f t="shared" si="30"/>
        <v>4</v>
      </c>
    </row>
    <row r="173" spans="1:9" x14ac:dyDescent="0.15">
      <c r="A173" s="3">
        <v>172</v>
      </c>
      <c r="B173" s="28">
        <f>原始价格!B173</f>
        <v>43593.559027777781</v>
      </c>
      <c r="C173" s="1">
        <f>原始价格!D173</f>
        <v>39.72</v>
      </c>
      <c r="D173" s="19">
        <f t="shared" si="31"/>
        <v>39.929155198900503</v>
      </c>
      <c r="E173" s="26">
        <f t="shared" si="32"/>
        <v>39.947579268770077</v>
      </c>
      <c r="F173" s="27">
        <f t="shared" si="27"/>
        <v>-1.8424069869574566E-2</v>
      </c>
      <c r="G173" s="27">
        <f t="shared" si="29"/>
        <v>2.9583545783214364E-2</v>
      </c>
      <c r="H173" s="27">
        <f t="shared" si="28"/>
        <v>-4.8007615652788931E-2</v>
      </c>
      <c r="I173" s="25">
        <f t="shared" si="30"/>
        <v>4</v>
      </c>
    </row>
    <row r="174" spans="1:9" x14ac:dyDescent="0.15">
      <c r="A174" s="3">
        <v>173</v>
      </c>
      <c r="B174" s="28">
        <f>原始价格!B174</f>
        <v>43593.5625</v>
      </c>
      <c r="C174" s="1">
        <f>原始价格!D174</f>
        <v>39.83</v>
      </c>
      <c r="D174" s="19">
        <f t="shared" si="31"/>
        <v>39.913900552915813</v>
      </c>
      <c r="E174" s="26">
        <f t="shared" si="32"/>
        <v>39.938869693305627</v>
      </c>
      <c r="F174" s="27">
        <f t="shared" si="27"/>
        <v>-2.4969140389814015E-2</v>
      </c>
      <c r="G174" s="27">
        <f t="shared" si="29"/>
        <v>2.2481820394029722E-2</v>
      </c>
      <c r="H174" s="27">
        <f t="shared" si="28"/>
        <v>-4.745096078384374E-2</v>
      </c>
      <c r="I174" s="25">
        <f t="shared" si="30"/>
        <v>4</v>
      </c>
    </row>
    <row r="175" spans="1:9" x14ac:dyDescent="0.15">
      <c r="A175" s="3">
        <v>174</v>
      </c>
      <c r="B175" s="28">
        <f>原始价格!B175</f>
        <v>43593.565972222219</v>
      </c>
      <c r="C175" s="1">
        <f>原始价格!D175</f>
        <v>39.770000000000003</v>
      </c>
      <c r="D175" s="19">
        <f t="shared" si="31"/>
        <v>39.891762006313378</v>
      </c>
      <c r="E175" s="26">
        <f t="shared" si="32"/>
        <v>39.926360827134843</v>
      </c>
      <c r="F175" s="27">
        <f t="shared" si="27"/>
        <v>-3.4598820821464926E-2</v>
      </c>
      <c r="G175" s="27">
        <f t="shared" si="29"/>
        <v>1.3559339902602434E-2</v>
      </c>
      <c r="H175" s="27">
        <f t="shared" si="28"/>
        <v>-4.815816072406736E-2</v>
      </c>
      <c r="I175" s="25">
        <f t="shared" si="30"/>
        <v>4</v>
      </c>
    </row>
    <row r="176" spans="1:9" x14ac:dyDescent="0.15">
      <c r="A176" s="3">
        <v>175</v>
      </c>
      <c r="B176" s="28">
        <f>原始价格!B176</f>
        <v>43593.569444444445</v>
      </c>
      <c r="C176" s="1">
        <f>原始价格!D176</f>
        <v>39.61</v>
      </c>
      <c r="D176" s="19">
        <f t="shared" si="31"/>
        <v>39.848414005342086</v>
      </c>
      <c r="E176" s="26">
        <f t="shared" si="32"/>
        <v>39.902926691791528</v>
      </c>
      <c r="F176" s="27">
        <f t="shared" si="27"/>
        <v>-5.4512686449442072E-2</v>
      </c>
      <c r="G176" s="27">
        <f t="shared" si="29"/>
        <v>1.9824879074208626E-3</v>
      </c>
      <c r="H176" s="27">
        <f t="shared" si="28"/>
        <v>-5.6495174356862937E-2</v>
      </c>
      <c r="I176" s="25">
        <f t="shared" si="30"/>
        <v>4</v>
      </c>
    </row>
    <row r="177" spans="1:9" x14ac:dyDescent="0.15">
      <c r="A177" s="3">
        <v>176</v>
      </c>
      <c r="B177" s="28">
        <f>原始价格!B177</f>
        <v>43593.572916666664</v>
      </c>
      <c r="C177" s="1">
        <f>原始价格!D177</f>
        <v>39.700000000000003</v>
      </c>
      <c r="D177" s="19">
        <f t="shared" si="31"/>
        <v>39.825581081443303</v>
      </c>
      <c r="E177" s="26">
        <f t="shared" si="32"/>
        <v>39.887895084992159</v>
      </c>
      <c r="F177" s="27">
        <f t="shared" si="27"/>
        <v>-6.2314003548856078E-2</v>
      </c>
      <c r="G177" s="27">
        <f t="shared" si="29"/>
        <v>-1.0212535281164984E-2</v>
      </c>
      <c r="H177" s="27">
        <f t="shared" si="28"/>
        <v>-5.2101468267691096E-2</v>
      </c>
      <c r="I177" s="25">
        <f t="shared" si="30"/>
        <v>4</v>
      </c>
    </row>
    <row r="178" spans="1:9" x14ac:dyDescent="0.15">
      <c r="A178" s="3">
        <v>177</v>
      </c>
      <c r="B178" s="28">
        <f>原始价格!B178</f>
        <v>43593.576388888891</v>
      </c>
      <c r="C178" s="1">
        <f>原始价格!D178</f>
        <v>39.71</v>
      </c>
      <c r="D178" s="19">
        <f t="shared" si="31"/>
        <v>39.807799376605871</v>
      </c>
      <c r="E178" s="26">
        <f t="shared" si="32"/>
        <v>39.874717671289041</v>
      </c>
      <c r="F178" s="27">
        <f t="shared" si="27"/>
        <v>-6.6918294683169677E-2</v>
      </c>
      <c r="G178" s="27">
        <f t="shared" si="29"/>
        <v>-2.2664270362403569E-2</v>
      </c>
      <c r="H178" s="27">
        <f t="shared" si="28"/>
        <v>-4.4254024320766111E-2</v>
      </c>
      <c r="I178" s="25">
        <f t="shared" si="30"/>
        <v>4</v>
      </c>
    </row>
    <row r="179" spans="1:9" x14ac:dyDescent="0.15">
      <c r="A179" s="3">
        <v>178</v>
      </c>
      <c r="B179" s="28">
        <f>原始价格!B179</f>
        <v>43593.579861111109</v>
      </c>
      <c r="C179" s="1">
        <f>原始价格!D179</f>
        <v>39.71</v>
      </c>
      <c r="D179" s="19">
        <f t="shared" si="31"/>
        <v>39.792753318666506</v>
      </c>
      <c r="E179" s="26">
        <f t="shared" si="32"/>
        <v>39.862516362304667</v>
      </c>
      <c r="F179" s="27">
        <f t="shared" si="27"/>
        <v>-6.9763043638161548E-2</v>
      </c>
      <c r="G179" s="27">
        <f t="shared" si="29"/>
        <v>-3.4732054659023168E-2</v>
      </c>
      <c r="H179" s="27">
        <f t="shared" si="28"/>
        <v>-3.5030988979138381E-2</v>
      </c>
      <c r="I179" s="25">
        <f t="shared" si="30"/>
        <v>4</v>
      </c>
    </row>
    <row r="180" spans="1:9" x14ac:dyDescent="0.15">
      <c r="A180" s="3">
        <v>179</v>
      </c>
      <c r="B180" s="28">
        <f>原始价格!B180</f>
        <v>43593.583333333336</v>
      </c>
      <c r="C180" s="1">
        <f>原始价格!D180</f>
        <v>39.619999999999997</v>
      </c>
      <c r="D180" s="19">
        <f t="shared" si="31"/>
        <v>39.766175885025504</v>
      </c>
      <c r="E180" s="26">
        <f t="shared" si="32"/>
        <v>39.844552187319138</v>
      </c>
      <c r="F180" s="27">
        <f t="shared" si="27"/>
        <v>-7.8376302293634126E-2</v>
      </c>
      <c r="G180" s="27">
        <f t="shared" si="29"/>
        <v>-4.5386506120375238E-2</v>
      </c>
      <c r="H180" s="27">
        <f t="shared" si="28"/>
        <v>-3.2989796173258888E-2</v>
      </c>
      <c r="I180" s="25">
        <f t="shared" si="30"/>
        <v>4</v>
      </c>
    </row>
    <row r="181" spans="1:9" x14ac:dyDescent="0.15">
      <c r="A181" s="3">
        <v>180</v>
      </c>
      <c r="B181" s="28">
        <f>原始价格!B181</f>
        <v>43593.586805555555</v>
      </c>
      <c r="C181" s="1">
        <f>原始价格!D181</f>
        <v>39.33</v>
      </c>
      <c r="D181" s="19">
        <f t="shared" si="31"/>
        <v>39.699071902713882</v>
      </c>
      <c r="E181" s="26">
        <f t="shared" si="32"/>
        <v>39.806437210480681</v>
      </c>
      <c r="F181" s="27">
        <f t="shared" si="27"/>
        <v>-0.10736530776679842</v>
      </c>
      <c r="G181" s="27">
        <f t="shared" si="29"/>
        <v>-5.7471296606768384E-2</v>
      </c>
      <c r="H181" s="27">
        <f t="shared" si="28"/>
        <v>-4.989401116003004E-2</v>
      </c>
      <c r="I181" s="25">
        <f t="shared" si="30"/>
        <v>4</v>
      </c>
    </row>
    <row r="182" spans="1:9" x14ac:dyDescent="0.15">
      <c r="A182" s="3">
        <v>181</v>
      </c>
      <c r="B182" s="28">
        <f>原始价格!B182</f>
        <v>43593.590277777781</v>
      </c>
      <c r="C182" s="1">
        <f>原始价格!D182</f>
        <v>39.56</v>
      </c>
      <c r="D182" s="19">
        <f t="shared" si="31"/>
        <v>39.67767622537329</v>
      </c>
      <c r="E182" s="26">
        <f t="shared" si="32"/>
        <v>39.788182602296928</v>
      </c>
      <c r="F182" s="27">
        <f t="shared" si="27"/>
        <v>-0.11050637692363807</v>
      </c>
      <c r="G182" s="27">
        <f t="shared" si="29"/>
        <v>-6.7702664057219877E-2</v>
      </c>
      <c r="H182" s="27">
        <f t="shared" si="28"/>
        <v>-4.2803712866418195E-2</v>
      </c>
      <c r="I182" s="25">
        <f t="shared" si="30"/>
        <v>4</v>
      </c>
    </row>
    <row r="183" spans="1:9" x14ac:dyDescent="0.15">
      <c r="A183" s="3">
        <v>182</v>
      </c>
      <c r="B183" s="28">
        <f>原始价格!B183</f>
        <v>43593.59375</v>
      </c>
      <c r="C183" s="1">
        <f>原始价格!D183</f>
        <v>39.42</v>
      </c>
      <c r="D183" s="19">
        <f t="shared" si="31"/>
        <v>39.638033729162018</v>
      </c>
      <c r="E183" s="26">
        <f t="shared" si="32"/>
        <v>39.760909816941606</v>
      </c>
      <c r="F183" s="27">
        <f t="shared" si="27"/>
        <v>-0.12287608777958781</v>
      </c>
      <c r="G183" s="27">
        <f t="shared" si="29"/>
        <v>-7.8581213767194749E-2</v>
      </c>
      <c r="H183" s="27">
        <f t="shared" si="28"/>
        <v>-4.4294874012393057E-2</v>
      </c>
      <c r="I183" s="25">
        <f t="shared" si="30"/>
        <v>4</v>
      </c>
    </row>
    <row r="184" spans="1:9" x14ac:dyDescent="0.15">
      <c r="A184" s="3">
        <v>183</v>
      </c>
      <c r="B184" s="28">
        <f>原始价格!B184</f>
        <v>43593.597222222219</v>
      </c>
      <c r="C184" s="1">
        <f>原始价格!D184</f>
        <v>39.409999999999997</v>
      </c>
      <c r="D184" s="19">
        <f t="shared" si="31"/>
        <v>39.602951616983241</v>
      </c>
      <c r="E184" s="26">
        <f t="shared" si="32"/>
        <v>39.73491649716815</v>
      </c>
      <c r="F184" s="27">
        <f t="shared" si="27"/>
        <v>-0.13196488018490982</v>
      </c>
      <c r="G184" s="27">
        <f t="shared" si="29"/>
        <v>-8.9399664807577509E-2</v>
      </c>
      <c r="H184" s="27">
        <f t="shared" si="28"/>
        <v>-4.2565215377332308E-2</v>
      </c>
      <c r="I184" s="25">
        <f t="shared" si="30"/>
        <v>4</v>
      </c>
    </row>
    <row r="185" spans="1:9" x14ac:dyDescent="0.15">
      <c r="A185" s="3">
        <v>184</v>
      </c>
      <c r="B185" s="28">
        <f>原始价格!B185</f>
        <v>43593.600694444445</v>
      </c>
      <c r="C185" s="1">
        <f>原始价格!D185</f>
        <v>39.369999999999997</v>
      </c>
      <c r="D185" s="19">
        <f t="shared" si="31"/>
        <v>39.567112906678126</v>
      </c>
      <c r="E185" s="26">
        <f t="shared" si="32"/>
        <v>39.707885645526062</v>
      </c>
      <c r="F185" s="27">
        <f t="shared" si="27"/>
        <v>-0.14077273884793584</v>
      </c>
      <c r="G185" s="27">
        <f t="shared" si="29"/>
        <v>-9.8984115074076826E-2</v>
      </c>
      <c r="H185" s="27">
        <f t="shared" si="28"/>
        <v>-4.1788623773859015E-2</v>
      </c>
      <c r="I185" s="25">
        <f t="shared" si="30"/>
        <v>4</v>
      </c>
    </row>
    <row r="186" spans="1:9" x14ac:dyDescent="0.15">
      <c r="A186" s="3">
        <v>185</v>
      </c>
      <c r="B186" s="28">
        <f>原始价格!B186</f>
        <v>43593.604166666664</v>
      </c>
      <c r="C186" s="1">
        <f>原始价格!D186</f>
        <v>39.43</v>
      </c>
      <c r="D186" s="19">
        <f t="shared" si="31"/>
        <v>39.54601861334303</v>
      </c>
      <c r="E186" s="26">
        <f t="shared" si="32"/>
        <v>39.687301523635242</v>
      </c>
      <c r="F186" s="27">
        <f t="shared" si="27"/>
        <v>-0.14128291029221174</v>
      </c>
      <c r="G186" s="27">
        <f t="shared" si="29"/>
        <v>-0.10775843804556079</v>
      </c>
      <c r="H186" s="27">
        <f t="shared" si="28"/>
        <v>-3.3524472246650949E-2</v>
      </c>
      <c r="I186" s="25">
        <f t="shared" si="30"/>
        <v>4</v>
      </c>
    </row>
    <row r="187" spans="1:9" x14ac:dyDescent="0.15">
      <c r="A187" s="3">
        <v>186</v>
      </c>
      <c r="B187" s="28">
        <f>原始价格!B187</f>
        <v>43593.607638888891</v>
      </c>
      <c r="C187" s="1">
        <f>原始价格!D187</f>
        <v>39.5</v>
      </c>
      <c r="D187" s="19">
        <f t="shared" si="31"/>
        <v>39.538938826674865</v>
      </c>
      <c r="E187" s="26">
        <f t="shared" si="32"/>
        <v>39.673427336699298</v>
      </c>
      <c r="F187" s="27">
        <f t="shared" si="27"/>
        <v>-0.13448851002443263</v>
      </c>
      <c r="G187" s="27">
        <f t="shared" si="29"/>
        <v>-0.11526623975014555</v>
      </c>
      <c r="H187" s="27">
        <f t="shared" si="28"/>
        <v>-1.9222270274287079E-2</v>
      </c>
      <c r="I187" s="25">
        <f t="shared" si="30"/>
        <v>4</v>
      </c>
    </row>
    <row r="188" spans="1:9" x14ac:dyDescent="0.15">
      <c r="A188" s="3">
        <v>187</v>
      </c>
      <c r="B188" s="28">
        <f>原始价格!B188</f>
        <v>43593.611111111109</v>
      </c>
      <c r="C188" s="1">
        <f>原始价格!D188</f>
        <v>39.46</v>
      </c>
      <c r="D188" s="19">
        <f t="shared" si="31"/>
        <v>39.526794391801808</v>
      </c>
      <c r="E188" s="26">
        <f t="shared" si="32"/>
        <v>39.657617904351198</v>
      </c>
      <c r="F188" s="27">
        <f t="shared" si="27"/>
        <v>-0.13082351254939084</v>
      </c>
      <c r="G188" s="27">
        <f t="shared" si="29"/>
        <v>-0.12205073629583769</v>
      </c>
      <c r="H188" s="27">
        <f t="shared" si="28"/>
        <v>-8.7727762535531467E-3</v>
      </c>
      <c r="I188" s="25">
        <f t="shared" si="30"/>
        <v>4</v>
      </c>
    </row>
    <row r="189" spans="1:9" x14ac:dyDescent="0.15">
      <c r="A189" s="3">
        <v>188</v>
      </c>
      <c r="B189" s="28">
        <f>原始价格!B189</f>
        <v>43593.614583333336</v>
      </c>
      <c r="C189" s="1">
        <f>原始价格!D189</f>
        <v>39.57</v>
      </c>
      <c r="D189" s="19">
        <f t="shared" si="31"/>
        <v>39.533441408447686</v>
      </c>
      <c r="E189" s="26">
        <f t="shared" si="32"/>
        <v>39.651127689214078</v>
      </c>
      <c r="F189" s="27">
        <f t="shared" si="27"/>
        <v>-0.11768628076639231</v>
      </c>
      <c r="G189" s="27">
        <f t="shared" si="29"/>
        <v>-0.12641851168169971</v>
      </c>
      <c r="H189" s="27">
        <f t="shared" si="28"/>
        <v>8.7322309153073929E-3</v>
      </c>
      <c r="I189" s="25">
        <f t="shared" si="30"/>
        <v>5</v>
      </c>
    </row>
    <row r="190" spans="1:9" x14ac:dyDescent="0.15">
      <c r="A190" s="3">
        <v>189</v>
      </c>
      <c r="B190" s="28">
        <f>原始价格!B190</f>
        <v>43593.618055555555</v>
      </c>
      <c r="C190" s="1">
        <f>原始价格!D190</f>
        <v>39.799999999999997</v>
      </c>
      <c r="D190" s="19">
        <f t="shared" si="31"/>
        <v>39.574450422532657</v>
      </c>
      <c r="E190" s="26">
        <f t="shared" si="32"/>
        <v>39.662155267790816</v>
      </c>
      <c r="F190" s="27">
        <f t="shared" si="27"/>
        <v>-8.7704845258159025E-2</v>
      </c>
      <c r="G190" s="27">
        <f t="shared" si="29"/>
        <v>-0.12423401584740645</v>
      </c>
      <c r="H190" s="27">
        <f t="shared" si="28"/>
        <v>3.6529170589247428E-2</v>
      </c>
      <c r="I190" s="25">
        <f t="shared" si="30"/>
        <v>5</v>
      </c>
    </row>
    <row r="191" spans="1:9" x14ac:dyDescent="0.15">
      <c r="A191" s="3">
        <v>190</v>
      </c>
      <c r="B191" s="28">
        <f>原始价格!B191</f>
        <v>43593.621527777781</v>
      </c>
      <c r="C191" s="1">
        <f>原始价格!D191</f>
        <v>39.99</v>
      </c>
      <c r="D191" s="19">
        <f t="shared" si="31"/>
        <v>39.638381126758404</v>
      </c>
      <c r="E191" s="26">
        <f t="shared" si="32"/>
        <v>39.686440062769279</v>
      </c>
      <c r="F191" s="27">
        <f t="shared" si="27"/>
        <v>-4.8058936010875186E-2</v>
      </c>
      <c r="G191" s="27">
        <f t="shared" si="29"/>
        <v>-0.11729541130154392</v>
      </c>
      <c r="H191" s="27">
        <f t="shared" si="28"/>
        <v>6.9236475290668731E-2</v>
      </c>
      <c r="I191" s="25">
        <f t="shared" si="30"/>
        <v>5</v>
      </c>
    </row>
    <row r="192" spans="1:9" x14ac:dyDescent="0.15">
      <c r="A192" s="3">
        <v>191</v>
      </c>
      <c r="B192" s="28">
        <f>原始价格!B192</f>
        <v>43593.625</v>
      </c>
      <c r="C192" s="1">
        <f>原始价格!D192</f>
        <v>40</v>
      </c>
      <c r="D192" s="19">
        <f t="shared" si="31"/>
        <v>39.694014799564805</v>
      </c>
      <c r="E192" s="26">
        <f t="shared" si="32"/>
        <v>39.709666724786366</v>
      </c>
      <c r="F192" s="27">
        <f t="shared" si="27"/>
        <v>-1.5651925221561669E-2</v>
      </c>
      <c r="G192" s="27">
        <f t="shared" si="29"/>
        <v>-0.10538161546176322</v>
      </c>
      <c r="H192" s="27">
        <f t="shared" si="28"/>
        <v>8.9729690240201554E-2</v>
      </c>
      <c r="I192" s="25">
        <f t="shared" si="30"/>
        <v>5</v>
      </c>
    </row>
    <row r="193" spans="1:9" x14ac:dyDescent="0.15">
      <c r="A193" s="3">
        <v>192</v>
      </c>
      <c r="B193" s="28">
        <f>原始价格!B193</f>
        <v>43594.399305555555</v>
      </c>
      <c r="C193" s="1">
        <f>原始价格!D193</f>
        <v>39.799999999999997</v>
      </c>
      <c r="D193" s="19">
        <f t="shared" si="31"/>
        <v>39.710320215016374</v>
      </c>
      <c r="E193" s="26">
        <f t="shared" si="32"/>
        <v>39.716358078505898</v>
      </c>
      <c r="F193" s="27">
        <f t="shared" si="27"/>
        <v>-6.0378634895243977E-3</v>
      </c>
      <c r="G193" s="27">
        <f t="shared" si="29"/>
        <v>-9.1389724717831522E-2</v>
      </c>
      <c r="H193" s="27">
        <f t="shared" si="28"/>
        <v>8.5351861228307124E-2</v>
      </c>
      <c r="I193" s="25">
        <f t="shared" si="30"/>
        <v>5</v>
      </c>
    </row>
    <row r="194" spans="1:9" x14ac:dyDescent="0.15">
      <c r="A194" s="3">
        <v>193</v>
      </c>
      <c r="B194" s="28">
        <f>原始价格!B194</f>
        <v>43594.402777777781</v>
      </c>
      <c r="C194" s="1">
        <f>原始价格!D194</f>
        <v>39.51</v>
      </c>
      <c r="D194" s="19">
        <f t="shared" si="31"/>
        <v>39.67950172039847</v>
      </c>
      <c r="E194" s="26">
        <f t="shared" si="32"/>
        <v>39.701072294912876</v>
      </c>
      <c r="F194" s="27">
        <f t="shared" si="27"/>
        <v>-2.157057451440636E-2</v>
      </c>
      <c r="G194" s="27">
        <f t="shared" si="29"/>
        <v>-7.8145039791883794E-2</v>
      </c>
      <c r="H194" s="27">
        <f t="shared" si="28"/>
        <v>5.6574465277477434E-2</v>
      </c>
      <c r="I194" s="25">
        <f t="shared" si="30"/>
        <v>5</v>
      </c>
    </row>
    <row r="195" spans="1:9" x14ac:dyDescent="0.15">
      <c r="A195" s="3">
        <v>194</v>
      </c>
      <c r="B195" s="28">
        <f>原始价格!B195</f>
        <v>43594.40625</v>
      </c>
      <c r="C195" s="1">
        <f>原始价格!D195</f>
        <v>39.22</v>
      </c>
      <c r="D195" s="19">
        <f t="shared" ref="D195:D201" si="33">D194*11/13+C195*2/13</f>
        <v>39.608809148029479</v>
      </c>
      <c r="E195" s="26">
        <f t="shared" ref="E195:E201" si="34">E194*25/27+C195*2/27</f>
        <v>39.665437310104508</v>
      </c>
      <c r="F195" s="27">
        <f t="shared" ref="F195:F201" si="35">D195-E195</f>
        <v>-5.6628162075028854E-2</v>
      </c>
      <c r="G195" s="27">
        <f t="shared" si="29"/>
        <v>-6.8738956656641259E-2</v>
      </c>
      <c r="H195" s="27">
        <f t="shared" ref="H195:H201" si="36">F195-G195</f>
        <v>1.2110794581612405E-2</v>
      </c>
      <c r="I195" s="25">
        <f t="shared" si="30"/>
        <v>5</v>
      </c>
    </row>
    <row r="196" spans="1:9" x14ac:dyDescent="0.15">
      <c r="A196" s="3">
        <v>195</v>
      </c>
      <c r="B196" s="28">
        <f>原始价格!B196</f>
        <v>43594.409722222219</v>
      </c>
      <c r="C196" s="1">
        <f>原始价格!D196</f>
        <v>39.200000000000003</v>
      </c>
      <c r="D196" s="19">
        <f t="shared" si="33"/>
        <v>39.545915432948021</v>
      </c>
      <c r="E196" s="26">
        <f t="shared" si="34"/>
        <v>39.630960472318989</v>
      </c>
      <c r="F196" s="27">
        <f t="shared" si="35"/>
        <v>-8.5045039370967856E-2</v>
      </c>
      <c r="G196" s="27">
        <f t="shared" si="29"/>
        <v>-6.3245237695145173E-2</v>
      </c>
      <c r="H196" s="27">
        <f t="shared" si="36"/>
        <v>-2.1799801675822683E-2</v>
      </c>
      <c r="I196" s="25">
        <f t="shared" si="30"/>
        <v>5</v>
      </c>
    </row>
    <row r="197" spans="1:9" x14ac:dyDescent="0.15">
      <c r="A197" s="3">
        <v>196</v>
      </c>
      <c r="B197" s="28">
        <f>原始价格!B197</f>
        <v>43594.413194444445</v>
      </c>
      <c r="C197" s="1">
        <f>原始价格!D197</f>
        <v>39.07</v>
      </c>
      <c r="D197" s="19">
        <f t="shared" si="33"/>
        <v>39.472697674032943</v>
      </c>
      <c r="E197" s="26">
        <f t="shared" si="34"/>
        <v>39.58940784473981</v>
      </c>
      <c r="F197" s="27">
        <f t="shared" si="35"/>
        <v>-0.11671017070686673</v>
      </c>
      <c r="G197" s="27">
        <f t="shared" si="29"/>
        <v>-6.1677088601531378E-2</v>
      </c>
      <c r="H197" s="27">
        <f t="shared" si="36"/>
        <v>-5.5033082105335356E-2</v>
      </c>
      <c r="I197" s="25">
        <f t="shared" si="30"/>
        <v>5</v>
      </c>
    </row>
    <row r="198" spans="1:9" x14ac:dyDescent="0.15">
      <c r="A198" s="3">
        <v>197</v>
      </c>
      <c r="B198" s="28">
        <f>原始价格!B198</f>
        <v>43594.416666666664</v>
      </c>
      <c r="C198" s="1">
        <f>原始价格!D198</f>
        <v>39.18</v>
      </c>
      <c r="D198" s="19">
        <f t="shared" si="33"/>
        <v>39.427667262643261</v>
      </c>
      <c r="E198" s="26">
        <f t="shared" si="34"/>
        <v>39.559081337722041</v>
      </c>
      <c r="F198" s="27">
        <f t="shared" si="35"/>
        <v>-0.13141407507878</v>
      </c>
      <c r="G198" s="27">
        <f t="shared" si="29"/>
        <v>-6.3202399080685562E-2</v>
      </c>
      <c r="H198" s="27">
        <f t="shared" si="36"/>
        <v>-6.821167599809444E-2</v>
      </c>
      <c r="I198" s="25">
        <f t="shared" si="30"/>
        <v>5</v>
      </c>
    </row>
    <row r="199" spans="1:9" x14ac:dyDescent="0.15">
      <c r="A199" s="3">
        <v>198</v>
      </c>
      <c r="B199" s="28">
        <f>原始价格!B199</f>
        <v>43594.420138888891</v>
      </c>
      <c r="C199" s="1">
        <f>原始价格!D199</f>
        <v>39.340000000000003</v>
      </c>
      <c r="D199" s="19">
        <f t="shared" si="33"/>
        <v>39.414179991467378</v>
      </c>
      <c r="E199" s="26">
        <f t="shared" si="34"/>
        <v>39.542853090483369</v>
      </c>
      <c r="F199" s="27">
        <f t="shared" si="35"/>
        <v>-0.128673099015991</v>
      </c>
      <c r="G199" s="27">
        <f t="shared" si="29"/>
        <v>-6.7754427276000229E-2</v>
      </c>
      <c r="H199" s="27">
        <f t="shared" si="36"/>
        <v>-6.0918671739990771E-2</v>
      </c>
      <c r="I199" s="25">
        <f t="shared" si="30"/>
        <v>5</v>
      </c>
    </row>
    <row r="200" spans="1:9" x14ac:dyDescent="0.15">
      <c r="A200" s="3">
        <v>199</v>
      </c>
      <c r="B200" s="28">
        <f>原始价格!B200</f>
        <v>43594.423611111109</v>
      </c>
      <c r="C200" s="1">
        <f>原始价格!D200</f>
        <v>39.979999999999997</v>
      </c>
      <c r="D200" s="19">
        <f t="shared" si="33"/>
        <v>39.501229223549316</v>
      </c>
      <c r="E200" s="26">
        <f t="shared" si="34"/>
        <v>39.575234343040151</v>
      </c>
      <c r="F200" s="27">
        <f t="shared" si="35"/>
        <v>-7.4005119490834659E-2</v>
      </c>
      <c r="G200" s="27">
        <f t="shared" si="29"/>
        <v>-7.0637336551551286E-2</v>
      </c>
      <c r="H200" s="27">
        <f t="shared" si="36"/>
        <v>-3.367782939283373E-3</v>
      </c>
      <c r="I200" s="25">
        <f t="shared" si="30"/>
        <v>5</v>
      </c>
    </row>
    <row r="201" spans="1:9" x14ac:dyDescent="0.15">
      <c r="A201" s="3">
        <v>200</v>
      </c>
      <c r="B201" s="28">
        <f>原始价格!B201</f>
        <v>43594.427083333336</v>
      </c>
      <c r="C201" s="1">
        <f>原始价格!D201</f>
        <v>39.75</v>
      </c>
      <c r="D201" s="19">
        <f t="shared" si="33"/>
        <v>39.53950165069557</v>
      </c>
      <c r="E201" s="26">
        <f t="shared" si="34"/>
        <v>39.588179947259398</v>
      </c>
      <c r="F201" s="27">
        <f t="shared" si="35"/>
        <v>-4.8678296563828383E-2</v>
      </c>
      <c r="G201" s="27">
        <f t="shared" si="29"/>
        <v>-7.4306933367358691E-2</v>
      </c>
      <c r="H201" s="27">
        <f t="shared" si="36"/>
        <v>2.5628636803530308E-2</v>
      </c>
      <c r="I201" s="25">
        <f t="shared" si="30"/>
        <v>6</v>
      </c>
    </row>
    <row r="202" spans="1:9" x14ac:dyDescent="0.15">
      <c r="A202" s="3">
        <v>201</v>
      </c>
      <c r="B202" s="28">
        <f>原始价格!B202</f>
        <v>43594.430555555555</v>
      </c>
      <c r="C202" s="1">
        <f>原始价格!D202</f>
        <v>39.700000000000003</v>
      </c>
      <c r="D202" s="19">
        <f t="shared" ref="D202:D231" si="37">D201*11/13+C202*2/13</f>
        <v>39.564193704434715</v>
      </c>
      <c r="E202" s="26">
        <f t="shared" ref="E202:E231" si="38">E201*25/27+C202*2/27</f>
        <v>39.596462914129077</v>
      </c>
      <c r="F202" s="27">
        <f t="shared" ref="F202:F231" si="39">D202-E202</f>
        <v>-3.2269209694362644E-2</v>
      </c>
      <c r="G202" s="27">
        <f t="shared" ref="G202:G231" si="40">AVERAGE(F194:F202)</f>
        <v>-7.7221527390118505E-2</v>
      </c>
      <c r="H202" s="27">
        <f t="shared" ref="H202:H231" si="41">F202-G202</f>
        <v>4.4952317695755861E-2</v>
      </c>
      <c r="I202" s="25">
        <f t="shared" si="30"/>
        <v>6</v>
      </c>
    </row>
    <row r="203" spans="1:9" x14ac:dyDescent="0.15">
      <c r="A203" s="3">
        <v>202</v>
      </c>
      <c r="B203" s="28">
        <f>原始价格!B203</f>
        <v>43594.434027777781</v>
      </c>
      <c r="C203" s="1">
        <f>原始价格!D203</f>
        <v>39.520000000000003</v>
      </c>
      <c r="D203" s="19">
        <f t="shared" si="37"/>
        <v>39.557394672983214</v>
      </c>
      <c r="E203" s="26">
        <f t="shared" si="38"/>
        <v>39.590798994563961</v>
      </c>
      <c r="F203" s="27">
        <f t="shared" si="39"/>
        <v>-3.340432158074691E-2</v>
      </c>
      <c r="G203" s="27">
        <f t="shared" si="40"/>
        <v>-7.8536388175267452E-2</v>
      </c>
      <c r="H203" s="27">
        <f t="shared" si="41"/>
        <v>4.5132066594520542E-2</v>
      </c>
      <c r="I203" s="25">
        <f t="shared" si="30"/>
        <v>6</v>
      </c>
    </row>
    <row r="204" spans="1:9" x14ac:dyDescent="0.15">
      <c r="A204" s="3">
        <v>203</v>
      </c>
      <c r="B204" s="28">
        <f>原始价格!B204</f>
        <v>43594.4375</v>
      </c>
      <c r="C204" s="1">
        <f>原始价格!D204</f>
        <v>39.33</v>
      </c>
      <c r="D204" s="19">
        <f t="shared" si="37"/>
        <v>39.522410877139635</v>
      </c>
      <c r="E204" s="26">
        <f t="shared" si="38"/>
        <v>39.571480550522189</v>
      </c>
      <c r="F204" s="27">
        <f t="shared" si="39"/>
        <v>-4.9069673382554413E-2</v>
      </c>
      <c r="G204" s="27">
        <f t="shared" si="40"/>
        <v>-7.7696556098325847E-2</v>
      </c>
      <c r="H204" s="27">
        <f t="shared" si="41"/>
        <v>2.8626882715771435E-2</v>
      </c>
      <c r="I204" s="25">
        <f t="shared" ref="I204:I231" si="42">IF((H204&gt;0)*(H203&lt;=0)*(F204&lt;0),I203+1,I203)</f>
        <v>6</v>
      </c>
    </row>
    <row r="205" spans="1:9" x14ac:dyDescent="0.15">
      <c r="A205" s="3">
        <v>204</v>
      </c>
      <c r="B205" s="28">
        <f>原始价格!B205</f>
        <v>43594.440972222219</v>
      </c>
      <c r="C205" s="1">
        <f>原始价格!D205</f>
        <v>39.33</v>
      </c>
      <c r="D205" s="19">
        <f t="shared" si="37"/>
        <v>39.492809203733543</v>
      </c>
      <c r="E205" s="26">
        <f t="shared" si="38"/>
        <v>39.553593102335363</v>
      </c>
      <c r="F205" s="27">
        <f t="shared" si="39"/>
        <v>-6.078389860181943E-2</v>
      </c>
      <c r="G205" s="27">
        <f t="shared" si="40"/>
        <v>-7.5000873790642686E-2</v>
      </c>
      <c r="H205" s="27">
        <f t="shared" si="41"/>
        <v>1.4216975188823255E-2</v>
      </c>
      <c r="I205" s="25">
        <f t="shared" si="42"/>
        <v>6</v>
      </c>
    </row>
    <row r="206" spans="1:9" x14ac:dyDescent="0.15">
      <c r="A206" s="3">
        <v>205</v>
      </c>
      <c r="B206" s="28">
        <f>原始价格!B206</f>
        <v>43594.444444444445</v>
      </c>
      <c r="C206" s="1">
        <f>原始价格!D206</f>
        <v>39.700000000000003</v>
      </c>
      <c r="D206" s="19">
        <f t="shared" si="37"/>
        <v>39.52468471085146</v>
      </c>
      <c r="E206" s="26">
        <f t="shared" si="38"/>
        <v>39.564438057717929</v>
      </c>
      <c r="F206" s="27">
        <f t="shared" si="39"/>
        <v>-3.975334686646903E-2</v>
      </c>
      <c r="G206" s="27">
        <f t="shared" si="40"/>
        <v>-6.6450115586154046E-2</v>
      </c>
      <c r="H206" s="27">
        <f t="shared" si="41"/>
        <v>2.6696768719685016E-2</v>
      </c>
      <c r="I206" s="25">
        <f t="shared" si="42"/>
        <v>6</v>
      </c>
    </row>
    <row r="207" spans="1:9" x14ac:dyDescent="0.15">
      <c r="A207" s="3">
        <v>206</v>
      </c>
      <c r="B207" s="28">
        <f>原始价格!B207</f>
        <v>43594.447916666664</v>
      </c>
      <c r="C207" s="1">
        <f>原始价格!D207</f>
        <v>39.51</v>
      </c>
      <c r="D207" s="19">
        <f t="shared" si="37"/>
        <v>39.522425524566621</v>
      </c>
      <c r="E207" s="26">
        <f t="shared" si="38"/>
        <v>39.560405608998089</v>
      </c>
      <c r="F207" s="27">
        <f t="shared" si="39"/>
        <v>-3.7980084431467276E-2</v>
      </c>
      <c r="G207" s="27">
        <f t="shared" si="40"/>
        <v>-5.6068561069785972E-2</v>
      </c>
      <c r="H207" s="27">
        <f t="shared" si="41"/>
        <v>1.8088476638318696E-2</v>
      </c>
      <c r="I207" s="25">
        <f t="shared" si="42"/>
        <v>6</v>
      </c>
    </row>
    <row r="208" spans="1:9" x14ac:dyDescent="0.15">
      <c r="A208" s="3">
        <v>207</v>
      </c>
      <c r="B208" s="28">
        <f>原始价格!B208</f>
        <v>43594.451388888891</v>
      </c>
      <c r="C208" s="1">
        <f>原始价格!D208</f>
        <v>39.35</v>
      </c>
      <c r="D208" s="19">
        <f t="shared" si="37"/>
        <v>39.495898520787136</v>
      </c>
      <c r="E208" s="26">
        <f t="shared" si="38"/>
        <v>39.54482000833157</v>
      </c>
      <c r="F208" s="27">
        <f t="shared" si="39"/>
        <v>-4.8921487544433262E-2</v>
      </c>
      <c r="G208" s="27">
        <f t="shared" si="40"/>
        <v>-4.7207270906279554E-2</v>
      </c>
      <c r="H208" s="27">
        <f t="shared" si="41"/>
        <v>-1.714216638153708E-3</v>
      </c>
      <c r="I208" s="25">
        <f t="shared" si="42"/>
        <v>6</v>
      </c>
    </row>
    <row r="209" spans="1:9" x14ac:dyDescent="0.15">
      <c r="A209" s="3">
        <v>208</v>
      </c>
      <c r="B209" s="28">
        <f>原始价格!B209</f>
        <v>43594.454861111109</v>
      </c>
      <c r="C209" s="1">
        <f>原始价格!D209</f>
        <v>39.53</v>
      </c>
      <c r="D209" s="19">
        <f t="shared" si="37"/>
        <v>39.501144902204501</v>
      </c>
      <c r="E209" s="26">
        <f t="shared" si="38"/>
        <v>39.543722229936641</v>
      </c>
      <c r="F209" s="27">
        <f t="shared" si="39"/>
        <v>-4.2577327732139736E-2</v>
      </c>
      <c r="G209" s="27">
        <f t="shared" si="40"/>
        <v>-4.3715294044202345E-2</v>
      </c>
      <c r="H209" s="27">
        <f t="shared" si="41"/>
        <v>1.1379663120626091E-3</v>
      </c>
      <c r="I209" s="25">
        <f t="shared" si="42"/>
        <v>7</v>
      </c>
    </row>
    <row r="210" spans="1:9" x14ac:dyDescent="0.15">
      <c r="A210" s="3">
        <v>209</v>
      </c>
      <c r="B210" s="28">
        <f>原始价格!B210</f>
        <v>43594.458333333336</v>
      </c>
      <c r="C210" s="1">
        <f>原始价格!D210</f>
        <v>39.630000000000003</v>
      </c>
      <c r="D210" s="19">
        <f t="shared" si="37"/>
        <v>39.520968763403808</v>
      </c>
      <c r="E210" s="26">
        <f t="shared" si="38"/>
        <v>39.55011317586726</v>
      </c>
      <c r="F210" s="27">
        <f t="shared" si="39"/>
        <v>-2.914441246345234E-2</v>
      </c>
      <c r="G210" s="27">
        <f t="shared" si="40"/>
        <v>-4.1544862477493893E-2</v>
      </c>
      <c r="H210" s="27">
        <f t="shared" si="41"/>
        <v>1.2400450014041553E-2</v>
      </c>
      <c r="I210" s="25">
        <f t="shared" si="42"/>
        <v>7</v>
      </c>
    </row>
    <row r="211" spans="1:9" x14ac:dyDescent="0.15">
      <c r="A211" s="3">
        <v>210</v>
      </c>
      <c r="B211" s="28">
        <f>原始价格!B211</f>
        <v>43594.461805555555</v>
      </c>
      <c r="C211" s="1">
        <f>原始价格!D211</f>
        <v>39.42</v>
      </c>
      <c r="D211" s="19">
        <f t="shared" si="37"/>
        <v>39.505435107495529</v>
      </c>
      <c r="E211" s="26">
        <f t="shared" si="38"/>
        <v>39.540475162840053</v>
      </c>
      <c r="F211" s="27">
        <f t="shared" si="39"/>
        <v>-3.5040055344524035E-2</v>
      </c>
      <c r="G211" s="27">
        <f t="shared" si="40"/>
        <v>-4.1852734216400712E-2</v>
      </c>
      <c r="H211" s="27">
        <f t="shared" si="41"/>
        <v>6.8126788718766776E-3</v>
      </c>
      <c r="I211" s="25">
        <f t="shared" si="42"/>
        <v>7</v>
      </c>
    </row>
    <row r="212" spans="1:9" x14ac:dyDescent="0.15">
      <c r="A212" s="3">
        <v>211</v>
      </c>
      <c r="B212" s="28">
        <f>原始价格!B212</f>
        <v>43594.465277777781</v>
      </c>
      <c r="C212" s="1">
        <f>原始价格!D212</f>
        <v>39.43</v>
      </c>
      <c r="D212" s="19">
        <f t="shared" si="37"/>
        <v>39.493829706342368</v>
      </c>
      <c r="E212" s="26">
        <f t="shared" si="38"/>
        <v>39.532291817444495</v>
      </c>
      <c r="F212" s="27">
        <f t="shared" si="39"/>
        <v>-3.8462111102127494E-2</v>
      </c>
      <c r="G212" s="27">
        <f t="shared" si="40"/>
        <v>-4.2414710829887445E-2</v>
      </c>
      <c r="H212" s="27">
        <f t="shared" si="41"/>
        <v>3.9525997277599506E-3</v>
      </c>
      <c r="I212" s="25">
        <f t="shared" si="42"/>
        <v>7</v>
      </c>
    </row>
    <row r="213" spans="1:9" x14ac:dyDescent="0.15">
      <c r="A213" s="3">
        <v>212</v>
      </c>
      <c r="B213" s="28">
        <f>原始价格!B213</f>
        <v>43594.46875</v>
      </c>
      <c r="C213" s="1">
        <f>原始价格!D213</f>
        <v>39.44</v>
      </c>
      <c r="D213" s="19">
        <f t="shared" si="37"/>
        <v>39.485548213058927</v>
      </c>
      <c r="E213" s="26">
        <f t="shared" si="38"/>
        <v>39.525455386522673</v>
      </c>
      <c r="F213" s="27">
        <f t="shared" si="39"/>
        <v>-3.9907173463745949E-2</v>
      </c>
      <c r="G213" s="27">
        <f t="shared" si="40"/>
        <v>-4.1396655283353172E-2</v>
      </c>
      <c r="H213" s="27">
        <f t="shared" si="41"/>
        <v>1.4894818196072232E-3</v>
      </c>
      <c r="I213" s="25">
        <f t="shared" si="42"/>
        <v>7</v>
      </c>
    </row>
    <row r="214" spans="1:9" x14ac:dyDescent="0.15">
      <c r="A214" s="3">
        <v>213</v>
      </c>
      <c r="B214" s="28">
        <f>原始价格!B214</f>
        <v>43594.472222222219</v>
      </c>
      <c r="C214" s="1">
        <f>原始价格!D214</f>
        <v>39.5</v>
      </c>
      <c r="D214" s="19">
        <f t="shared" si="37"/>
        <v>39.487771564896008</v>
      </c>
      <c r="E214" s="26">
        <f t="shared" si="38"/>
        <v>39.523569802335807</v>
      </c>
      <c r="F214" s="27">
        <f t="shared" si="39"/>
        <v>-3.5798237439799152E-2</v>
      </c>
      <c r="G214" s="27">
        <f t="shared" si="40"/>
        <v>-3.8620470709795365E-2</v>
      </c>
      <c r="H214" s="27">
        <f t="shared" si="41"/>
        <v>2.8222332699962133E-3</v>
      </c>
      <c r="I214" s="25">
        <f t="shared" si="42"/>
        <v>7</v>
      </c>
    </row>
    <row r="215" spans="1:9" x14ac:dyDescent="0.15">
      <c r="A215" s="3">
        <v>214</v>
      </c>
      <c r="B215" s="28">
        <f>原始价格!B215</f>
        <v>43594.475694444445</v>
      </c>
      <c r="C215" s="1">
        <f>原始价格!D215</f>
        <v>39.49</v>
      </c>
      <c r="D215" s="19">
        <f t="shared" si="37"/>
        <v>39.48811440106585</v>
      </c>
      <c r="E215" s="26">
        <f t="shared" si="38"/>
        <v>39.521083150310929</v>
      </c>
      <c r="F215" s="27">
        <f t="shared" si="39"/>
        <v>-3.2968749245078754E-2</v>
      </c>
      <c r="G215" s="27">
        <f t="shared" si="40"/>
        <v>-3.7866626529640887E-2</v>
      </c>
      <c r="H215" s="27">
        <f t="shared" si="41"/>
        <v>4.8978772845621327E-3</v>
      </c>
      <c r="I215" s="25">
        <f t="shared" si="42"/>
        <v>7</v>
      </c>
    </row>
    <row r="216" spans="1:9" x14ac:dyDescent="0.15">
      <c r="A216" s="3">
        <v>215</v>
      </c>
      <c r="B216" s="28">
        <f>原始价格!B216</f>
        <v>43594.479166666664</v>
      </c>
      <c r="C216" s="1">
        <f>原始价格!D216</f>
        <v>39.5</v>
      </c>
      <c r="D216" s="19">
        <f t="shared" si="37"/>
        <v>39.489942954748031</v>
      </c>
      <c r="E216" s="26">
        <f t="shared" si="38"/>
        <v>39.519521435473081</v>
      </c>
      <c r="F216" s="27">
        <f t="shared" si="39"/>
        <v>-2.9578480725049872E-2</v>
      </c>
      <c r="G216" s="27">
        <f t="shared" si="40"/>
        <v>-3.6933115006705625E-2</v>
      </c>
      <c r="H216" s="27">
        <f t="shared" si="41"/>
        <v>7.3546342816557531E-3</v>
      </c>
      <c r="I216" s="25">
        <f t="shared" si="42"/>
        <v>7</v>
      </c>
    </row>
    <row r="217" spans="1:9" x14ac:dyDescent="0.15">
      <c r="A217" s="3">
        <v>216</v>
      </c>
      <c r="B217" s="28">
        <f>原始价格!B217</f>
        <v>43594.545138888891</v>
      </c>
      <c r="C217" s="1">
        <f>原始价格!D217</f>
        <v>39.4</v>
      </c>
      <c r="D217" s="19">
        <f t="shared" si="37"/>
        <v>39.476105577094486</v>
      </c>
      <c r="E217" s="26">
        <f t="shared" si="38"/>
        <v>39.510667995808404</v>
      </c>
      <c r="F217" s="27">
        <f t="shared" si="39"/>
        <v>-3.4562418713917964E-2</v>
      </c>
      <c r="G217" s="27">
        <f t="shared" si="40"/>
        <v>-3.5337662914426145E-2</v>
      </c>
      <c r="H217" s="27">
        <f t="shared" si="41"/>
        <v>7.7524420050818083E-4</v>
      </c>
      <c r="I217" s="25">
        <f t="shared" si="42"/>
        <v>7</v>
      </c>
    </row>
    <row r="218" spans="1:9" x14ac:dyDescent="0.15">
      <c r="A218" s="3">
        <v>217</v>
      </c>
      <c r="B218" s="28">
        <f>原始价格!B218</f>
        <v>43594.548611111109</v>
      </c>
      <c r="C218" s="1">
        <f>原始价格!D218</f>
        <v>39.36</v>
      </c>
      <c r="D218" s="19">
        <f t="shared" si="37"/>
        <v>39.458243180618418</v>
      </c>
      <c r="E218" s="26">
        <f t="shared" si="38"/>
        <v>39.499507403526302</v>
      </c>
      <c r="F218" s="27">
        <f t="shared" si="39"/>
        <v>-4.1264222907884118E-2</v>
      </c>
      <c r="G218" s="27">
        <f t="shared" si="40"/>
        <v>-3.5191762378397745E-2</v>
      </c>
      <c r="H218" s="27">
        <f t="shared" si="41"/>
        <v>-6.0724605294863732E-3</v>
      </c>
      <c r="I218" s="25">
        <f t="shared" si="42"/>
        <v>7</v>
      </c>
    </row>
    <row r="219" spans="1:9" x14ac:dyDescent="0.15">
      <c r="A219" s="3">
        <v>218</v>
      </c>
      <c r="B219" s="28">
        <f>原始价格!B219</f>
        <v>43594.552083333336</v>
      </c>
      <c r="C219" s="1">
        <f>原始价格!D219</f>
        <v>39.5</v>
      </c>
      <c r="D219" s="19">
        <f t="shared" si="37"/>
        <v>39.464667306677114</v>
      </c>
      <c r="E219" s="26">
        <f t="shared" si="38"/>
        <v>39.49954389215398</v>
      </c>
      <c r="F219" s="27">
        <f t="shared" si="39"/>
        <v>-3.4876585476865785E-2</v>
      </c>
      <c r="G219" s="27">
        <f t="shared" si="40"/>
        <v>-3.5828670490999234E-2</v>
      </c>
      <c r="H219" s="27">
        <f t="shared" si="41"/>
        <v>9.520850141334497E-4</v>
      </c>
      <c r="I219" s="25">
        <f t="shared" si="42"/>
        <v>8</v>
      </c>
    </row>
    <row r="220" spans="1:9" x14ac:dyDescent="0.15">
      <c r="A220" s="3">
        <v>219</v>
      </c>
      <c r="B220" s="28">
        <f>原始价格!B220</f>
        <v>43594.555555555555</v>
      </c>
      <c r="C220" s="1">
        <f>原始价格!D220</f>
        <v>39.6</v>
      </c>
      <c r="D220" s="19">
        <f t="shared" si="37"/>
        <v>39.485487721034481</v>
      </c>
      <c r="E220" s="26">
        <f t="shared" si="38"/>
        <v>39.506985085327756</v>
      </c>
      <c r="F220" s="27">
        <f t="shared" si="39"/>
        <v>-2.1497364293274757E-2</v>
      </c>
      <c r="G220" s="27">
        <f t="shared" si="40"/>
        <v>-3.432392704086043E-2</v>
      </c>
      <c r="H220" s="27">
        <f t="shared" si="41"/>
        <v>1.2826562747585674E-2</v>
      </c>
      <c r="I220" s="25">
        <f t="shared" si="42"/>
        <v>8</v>
      </c>
    </row>
    <row r="221" spans="1:9" x14ac:dyDescent="0.15">
      <c r="A221" s="3">
        <v>220</v>
      </c>
      <c r="B221" s="28">
        <f>原始价格!B221</f>
        <v>43594.559027777781</v>
      </c>
      <c r="C221" s="1">
        <f>原始价格!D221</f>
        <v>39.630000000000003</v>
      </c>
      <c r="D221" s="19">
        <f t="shared" si="37"/>
        <v>39.507720379336867</v>
      </c>
      <c r="E221" s="26">
        <f t="shared" si="38"/>
        <v>39.516097301229401</v>
      </c>
      <c r="F221" s="27">
        <f t="shared" si="39"/>
        <v>-8.3769218925340283E-3</v>
      </c>
      <c r="G221" s="27">
        <f t="shared" si="40"/>
        <v>-3.0981128239794486E-2</v>
      </c>
      <c r="H221" s="27">
        <f t="shared" si="41"/>
        <v>2.2604206347260458E-2</v>
      </c>
      <c r="I221" s="25">
        <f t="shared" si="42"/>
        <v>8</v>
      </c>
    </row>
    <row r="222" spans="1:9" x14ac:dyDescent="0.15">
      <c r="A222" s="3">
        <v>221</v>
      </c>
      <c r="B222" s="28">
        <f>原始价格!B222</f>
        <v>43594.5625</v>
      </c>
      <c r="C222" s="1">
        <f>原始价格!D222</f>
        <v>39.69</v>
      </c>
      <c r="D222" s="19">
        <f t="shared" si="37"/>
        <v>39.535763397900425</v>
      </c>
      <c r="E222" s="26">
        <f t="shared" si="38"/>
        <v>39.528978982619812</v>
      </c>
      <c r="F222" s="27">
        <f t="shared" si="39"/>
        <v>6.7844152806131319E-3</v>
      </c>
      <c r="G222" s="27">
        <f t="shared" si="40"/>
        <v>-2.5793173934865701E-2</v>
      </c>
      <c r="H222" s="27">
        <f t="shared" si="41"/>
        <v>3.2577589215478833E-2</v>
      </c>
      <c r="I222" s="25">
        <f t="shared" si="42"/>
        <v>8</v>
      </c>
    </row>
    <row r="223" spans="1:9" x14ac:dyDescent="0.15">
      <c r="A223" s="3">
        <v>222</v>
      </c>
      <c r="B223" s="28">
        <f>原始价格!B223</f>
        <v>43594.565972222219</v>
      </c>
      <c r="C223" s="1">
        <f>原始价格!D223</f>
        <v>39.61</v>
      </c>
      <c r="D223" s="19">
        <f t="shared" si="37"/>
        <v>39.547184413608051</v>
      </c>
      <c r="E223" s="26">
        <f t="shared" si="38"/>
        <v>39.534980539462786</v>
      </c>
      <c r="F223" s="27">
        <f t="shared" si="39"/>
        <v>1.2203874145264137E-2</v>
      </c>
      <c r="G223" s="27">
        <f t="shared" si="40"/>
        <v>-2.045960598096978E-2</v>
      </c>
      <c r="H223" s="27">
        <f t="shared" si="41"/>
        <v>3.2663480126233921E-2</v>
      </c>
      <c r="I223" s="25">
        <f t="shared" si="42"/>
        <v>8</v>
      </c>
    </row>
    <row r="224" spans="1:9" x14ac:dyDescent="0.15">
      <c r="A224" s="3">
        <v>223</v>
      </c>
      <c r="B224" s="28">
        <f>原始价格!B224</f>
        <v>43594.569444444445</v>
      </c>
      <c r="C224" s="1">
        <f>原始价格!D224</f>
        <v>39.64</v>
      </c>
      <c r="D224" s="19">
        <f t="shared" si="37"/>
        <v>39.561463734591428</v>
      </c>
      <c r="E224" s="26">
        <f t="shared" si="38"/>
        <v>39.542759758761839</v>
      </c>
      <c r="F224" s="27">
        <f t="shared" si="39"/>
        <v>1.870397582958816E-2</v>
      </c>
      <c r="G224" s="27">
        <f t="shared" si="40"/>
        <v>-1.4718192083784566E-2</v>
      </c>
      <c r="H224" s="27">
        <f t="shared" si="41"/>
        <v>3.3422167913372727E-2</v>
      </c>
      <c r="I224" s="25">
        <f t="shared" si="42"/>
        <v>8</v>
      </c>
    </row>
    <row r="225" spans="1:9" x14ac:dyDescent="0.15">
      <c r="A225" s="3">
        <v>224</v>
      </c>
      <c r="B225" s="28">
        <f>原始价格!B225</f>
        <v>43594.572916666664</v>
      </c>
      <c r="C225" s="1">
        <f>原始价格!D225</f>
        <v>39.61</v>
      </c>
      <c r="D225" s="19">
        <f t="shared" si="37"/>
        <v>39.56893085234659</v>
      </c>
      <c r="E225" s="26">
        <f t="shared" si="38"/>
        <v>39.547740517372077</v>
      </c>
      <c r="F225" s="27">
        <f t="shared" si="39"/>
        <v>2.1190334974512837E-2</v>
      </c>
      <c r="G225" s="27">
        <f t="shared" si="40"/>
        <v>-9.0772125616109325E-3</v>
      </c>
      <c r="H225" s="27">
        <f t="shared" si="41"/>
        <v>3.0267547536123769E-2</v>
      </c>
      <c r="I225" s="25">
        <f t="shared" si="42"/>
        <v>8</v>
      </c>
    </row>
    <row r="226" spans="1:9" x14ac:dyDescent="0.15">
      <c r="A226" s="3">
        <v>225</v>
      </c>
      <c r="B226" s="28">
        <f>原始价格!B226</f>
        <v>43594.576388888891</v>
      </c>
      <c r="C226" s="1">
        <f>原始价格!D226</f>
        <v>39.69</v>
      </c>
      <c r="D226" s="19">
        <f t="shared" si="37"/>
        <v>39.587556875062496</v>
      </c>
      <c r="E226" s="26">
        <f t="shared" si="38"/>
        <v>39.558278256825993</v>
      </c>
      <c r="F226" s="27">
        <f t="shared" si="39"/>
        <v>2.9278618236503462E-2</v>
      </c>
      <c r="G226" s="27">
        <f t="shared" si="40"/>
        <v>-1.9837640115641067E-3</v>
      </c>
      <c r="H226" s="27">
        <f t="shared" si="41"/>
        <v>3.1262382248067572E-2</v>
      </c>
      <c r="I226" s="25">
        <f t="shared" si="42"/>
        <v>8</v>
      </c>
    </row>
    <row r="227" spans="1:9" x14ac:dyDescent="0.15">
      <c r="A227" s="3">
        <v>226</v>
      </c>
      <c r="B227" s="28">
        <f>原始价格!B227</f>
        <v>43594.579861111109</v>
      </c>
      <c r="C227" s="1">
        <f>原始价格!D227</f>
        <v>39.520000000000003</v>
      </c>
      <c r="D227" s="19">
        <f t="shared" si="37"/>
        <v>39.57716350966826</v>
      </c>
      <c r="E227" s="26">
        <f t="shared" si="38"/>
        <v>39.555442830394441</v>
      </c>
      <c r="F227" s="27">
        <f t="shared" si="39"/>
        <v>2.1720679273819599E-2</v>
      </c>
      <c r="G227" s="27">
        <f t="shared" si="40"/>
        <v>5.0145584530696397E-3</v>
      </c>
      <c r="H227" s="27">
        <f t="shared" si="41"/>
        <v>1.6706120820749959E-2</v>
      </c>
      <c r="I227" s="25">
        <f t="shared" si="42"/>
        <v>8</v>
      </c>
    </row>
    <row r="228" spans="1:9" x14ac:dyDescent="0.15">
      <c r="A228" s="3">
        <v>227</v>
      </c>
      <c r="B228" s="28">
        <f>原始价格!B228</f>
        <v>43594.583333333336</v>
      </c>
      <c r="C228" s="1">
        <f>原始价格!D228</f>
        <v>39.68</v>
      </c>
      <c r="D228" s="19">
        <f t="shared" si="37"/>
        <v>39.592984508180834</v>
      </c>
      <c r="E228" s="26">
        <f t="shared" si="38"/>
        <v>39.564669287402261</v>
      </c>
      <c r="F228" s="27">
        <f t="shared" si="39"/>
        <v>2.8315220778573291E-2</v>
      </c>
      <c r="G228" s="27">
        <f t="shared" si="40"/>
        <v>1.2035870259229538E-2</v>
      </c>
      <c r="H228" s="27">
        <f t="shared" si="41"/>
        <v>1.6279350519343753E-2</v>
      </c>
      <c r="I228" s="25">
        <f t="shared" si="42"/>
        <v>8</v>
      </c>
    </row>
    <row r="229" spans="1:9" x14ac:dyDescent="0.15">
      <c r="A229" s="3">
        <v>228</v>
      </c>
      <c r="B229" s="28">
        <f>原始价格!B229</f>
        <v>43594.586805555555</v>
      </c>
      <c r="C229" s="1">
        <f>原始价格!D229</f>
        <v>39.54</v>
      </c>
      <c r="D229" s="19">
        <f t="shared" si="37"/>
        <v>39.584833045383782</v>
      </c>
      <c r="E229" s="26">
        <f t="shared" si="38"/>
        <v>39.562841932779875</v>
      </c>
      <c r="F229" s="27">
        <f t="shared" si="39"/>
        <v>2.1991112603906515E-2</v>
      </c>
      <c r="G229" s="27">
        <f t="shared" si="40"/>
        <v>1.6867923247805235E-2</v>
      </c>
      <c r="H229" s="27">
        <f t="shared" si="41"/>
        <v>5.1231893561012806E-3</v>
      </c>
      <c r="I229" s="25">
        <f t="shared" si="42"/>
        <v>8</v>
      </c>
    </row>
    <row r="230" spans="1:9" x14ac:dyDescent="0.15">
      <c r="A230" s="3">
        <v>229</v>
      </c>
      <c r="B230" s="28">
        <f>原始价格!B230</f>
        <v>43594.590277777781</v>
      </c>
      <c r="C230" s="1">
        <f>原始价格!D230</f>
        <v>39.51</v>
      </c>
      <c r="D230" s="19">
        <f t="shared" si="37"/>
        <v>39.573320269170893</v>
      </c>
      <c r="E230" s="26">
        <f t="shared" si="38"/>
        <v>39.558927715536925</v>
      </c>
      <c r="F230" s="27">
        <f t="shared" si="39"/>
        <v>1.4392553633967964E-2</v>
      </c>
      <c r="G230" s="27">
        <f t="shared" si="40"/>
        <v>1.939786497297212E-2</v>
      </c>
      <c r="H230" s="27">
        <f t="shared" si="41"/>
        <v>-5.0053113390041565E-3</v>
      </c>
      <c r="I230" s="25">
        <f t="shared" si="42"/>
        <v>8</v>
      </c>
    </row>
    <row r="231" spans="1:9" x14ac:dyDescent="0.15">
      <c r="A231" s="3">
        <v>230</v>
      </c>
      <c r="B231" s="28">
        <f>原始价格!B231</f>
        <v>43594.59375</v>
      </c>
      <c r="C231" s="1">
        <f>原始价格!D231</f>
        <v>39.549999999999997</v>
      </c>
      <c r="D231" s="19">
        <f t="shared" si="37"/>
        <v>39.569732535452289</v>
      </c>
      <c r="E231" s="26">
        <f t="shared" si="38"/>
        <v>39.558266403274928</v>
      </c>
      <c r="F231" s="27">
        <f t="shared" si="39"/>
        <v>1.1466132177361033E-2</v>
      </c>
      <c r="G231" s="27">
        <f t="shared" si="40"/>
        <v>1.9918055739277445E-2</v>
      </c>
      <c r="H231" s="27">
        <f t="shared" si="41"/>
        <v>-8.4519235619164128E-3</v>
      </c>
      <c r="I231" s="25">
        <f t="shared" si="42"/>
        <v>8</v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G10:G20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S231"/>
  <sheetViews>
    <sheetView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P27" sqref="P27"/>
    </sheetView>
  </sheetViews>
  <sheetFormatPr defaultRowHeight="11.25" x14ac:dyDescent="0.15"/>
  <cols>
    <col min="1" max="1" width="4.5" style="3" bestFit="1" customWidth="1"/>
    <col min="2" max="2" width="7.5" style="3" bestFit="1" customWidth="1"/>
    <col min="3" max="3" width="13.875" style="21" bestFit="1" customWidth="1"/>
    <col min="4" max="4" width="7.125" style="1" bestFit="1" customWidth="1"/>
    <col min="5" max="5" width="6" style="19" bestFit="1" customWidth="1"/>
    <col min="6" max="6" width="9" style="26"/>
    <col min="7" max="9" width="5.25" style="27" customWidth="1"/>
    <col min="10" max="11" width="9" style="25"/>
    <col min="12" max="12" width="7.5" style="25" bestFit="1" customWidth="1"/>
    <col min="13" max="13" width="4.5" style="25" bestFit="1" customWidth="1"/>
    <col min="14" max="14" width="6.75" style="25" bestFit="1" customWidth="1"/>
    <col min="15" max="15" width="10.5" style="25" bestFit="1" customWidth="1"/>
    <col min="16" max="16" width="13.875" style="25" bestFit="1" customWidth="1"/>
    <col min="17" max="17" width="12.375" style="25" customWidth="1"/>
    <col min="18" max="16384" width="9" style="17"/>
  </cols>
  <sheetData>
    <row r="1" spans="1:19" ht="12" thickBot="1" x14ac:dyDescent="0.25">
      <c r="A1" s="2" t="s">
        <v>0</v>
      </c>
      <c r="B1" s="2" t="s">
        <v>3620</v>
      </c>
      <c r="C1" s="2" t="s">
        <v>3408</v>
      </c>
      <c r="D1" s="2" t="s">
        <v>3409</v>
      </c>
      <c r="E1" s="18" t="s">
        <v>3411</v>
      </c>
      <c r="F1" s="18" t="s">
        <v>3412</v>
      </c>
      <c r="G1" s="23" t="s">
        <v>3410</v>
      </c>
      <c r="H1" s="23" t="s">
        <v>3413</v>
      </c>
      <c r="I1" s="23" t="s">
        <v>3414</v>
      </c>
      <c r="J1" s="23" t="s">
        <v>3415</v>
      </c>
      <c r="K1" s="23"/>
      <c r="L1" s="23" t="s">
        <v>3435</v>
      </c>
      <c r="M1" s="23" t="s">
        <v>3436</v>
      </c>
      <c r="N1" s="23" t="s">
        <v>3416</v>
      </c>
      <c r="O1" s="23" t="s">
        <v>3410</v>
      </c>
      <c r="P1" s="23" t="s">
        <v>3437</v>
      </c>
      <c r="Q1" s="25" t="s">
        <v>3619</v>
      </c>
      <c r="S1" s="17" t="s">
        <v>3417</v>
      </c>
    </row>
    <row r="2" spans="1:19" ht="12.75" thickTop="1" thickBot="1" x14ac:dyDescent="0.2">
      <c r="A2" s="3">
        <v>1</v>
      </c>
      <c r="B2" s="3">
        <f t="array" ref="B2">LARGE(IF(MOD(MINUTE(股票价格!$B$2:$B$1380),60)=0,ROW(股票价格!$B$2:$B$1380),0),230-A2)</f>
        <v>0</v>
      </c>
      <c r="C2" s="22" t="str">
        <f>IF(B2&gt;0,INDEX(股票价格!B:B,'周期-MIN60'!B2),"-")</f>
        <v>-</v>
      </c>
      <c r="D2" s="1" t="str">
        <f>IF(B2&gt;0,INDEX(股票价格!D:D,'周期-MIN60'!B2),"-")</f>
        <v>-</v>
      </c>
      <c r="L2" s="25">
        <f>MAX(J:J)</f>
        <v>1</v>
      </c>
      <c r="M2" s="25">
        <f t="shared" ref="M2:M22" si="0">IFERROR(MATCH(L2,J:J,0),"-")</f>
        <v>220</v>
      </c>
      <c r="N2" s="26">
        <f t="shared" ref="N2:N22" si="1">IFERROR(INDEX(D:D,M2),"-")</f>
        <v>40.090000000000003</v>
      </c>
      <c r="O2" s="25">
        <f>IFERROR(INDEX(G:G,M2),"-")</f>
        <v>-1.1309343097647258</v>
      </c>
      <c r="P2" s="25">
        <f>IFERROR(($N$2&lt;N2)*($O$2&gt;O2),0)</f>
        <v>0</v>
      </c>
      <c r="Q2" s="24">
        <v>3</v>
      </c>
      <c r="S2" s="24">
        <f ca="1">IFERROR(1*(SUM(OFFSET(P2,0,0,Q2))&gt;0),0)</f>
        <v>0</v>
      </c>
    </row>
    <row r="3" spans="1:19" x14ac:dyDescent="0.15">
      <c r="A3" s="3">
        <v>2</v>
      </c>
      <c r="B3" s="3">
        <f t="array" ref="B3">LARGE(IF(MOD(MINUTE(股票价格!$B$2:$B$1380),60)=0,ROW(股票价格!$B$2:$B$1380),0),230-A3)</f>
        <v>0</v>
      </c>
      <c r="C3" s="22" t="str">
        <f>IF(B3&gt;0,INDEX(股票价格!B:B,'周期-MIN60'!B3),"-")</f>
        <v>-</v>
      </c>
      <c r="D3" s="1" t="str">
        <f>IF(B3&gt;0,INDEX(股票价格!D:D,'周期-MIN60'!B3),"-")</f>
        <v>-</v>
      </c>
      <c r="L3" s="25">
        <f>L2-1</f>
        <v>0</v>
      </c>
      <c r="M3" s="25">
        <f t="shared" si="0"/>
        <v>116</v>
      </c>
      <c r="N3" s="26" t="str">
        <f t="shared" si="1"/>
        <v>-</v>
      </c>
      <c r="O3" s="25">
        <f t="shared" ref="O3:O22" si="2">IFERROR(INDEX(G:G,M3),"-")</f>
        <v>0</v>
      </c>
      <c r="P3" s="25">
        <f>IFERROR(($N$2&lt;N3)*($O$2&gt;O3),0)</f>
        <v>0</v>
      </c>
    </row>
    <row r="4" spans="1:19" x14ac:dyDescent="0.15">
      <c r="A4" s="3">
        <v>3</v>
      </c>
      <c r="B4" s="3">
        <f t="array" ref="B4">LARGE(IF(MOD(MINUTE(股票价格!$B$2:$B$1380),60)=0,ROW(股票价格!$B$2:$B$1380),0),230-A4)</f>
        <v>0</v>
      </c>
      <c r="C4" s="22" t="str">
        <f>IF(B4&gt;0,INDEX(股票价格!B:B,'周期-MIN60'!B4),"-")</f>
        <v>-</v>
      </c>
      <c r="D4" s="1" t="str">
        <f>IF(B4&gt;0,INDEX(股票价格!D:D,'周期-MIN60'!B4),"-")</f>
        <v>-</v>
      </c>
      <c r="L4" s="25">
        <f t="shared" ref="L4:L11" si="3">L3-1</f>
        <v>-1</v>
      </c>
      <c r="M4" s="25" t="str">
        <f t="shared" si="0"/>
        <v>-</v>
      </c>
      <c r="N4" s="26" t="str">
        <f t="shared" si="1"/>
        <v>-</v>
      </c>
      <c r="O4" s="25" t="str">
        <f t="shared" si="2"/>
        <v>-</v>
      </c>
      <c r="P4" s="25">
        <f t="shared" ref="P4:P22" si="4">IFERROR(($N$2&lt;N4)*($O$2&gt;O4),0)</f>
        <v>0</v>
      </c>
    </row>
    <row r="5" spans="1:19" x14ac:dyDescent="0.15">
      <c r="A5" s="3">
        <v>4</v>
      </c>
      <c r="B5" s="3">
        <f t="array" ref="B5">LARGE(IF(MOD(MINUTE(股票价格!$B$2:$B$1380),60)=0,ROW(股票价格!$B$2:$B$1380),0),230-A5)</f>
        <v>0</v>
      </c>
      <c r="C5" s="22" t="str">
        <f>IF(B5&gt;0,INDEX(股票价格!B:B,'周期-MIN60'!B5),"-")</f>
        <v>-</v>
      </c>
      <c r="D5" s="1" t="str">
        <f>IF(B5&gt;0,INDEX(股票价格!D:D,'周期-MIN60'!B5),"-")</f>
        <v>-</v>
      </c>
      <c r="L5" s="25">
        <f t="shared" si="3"/>
        <v>-2</v>
      </c>
      <c r="M5" s="25" t="str">
        <f t="shared" si="0"/>
        <v>-</v>
      </c>
      <c r="N5" s="26" t="str">
        <f t="shared" si="1"/>
        <v>-</v>
      </c>
      <c r="O5" s="25" t="str">
        <f t="shared" si="2"/>
        <v>-</v>
      </c>
      <c r="P5" s="25">
        <f t="shared" si="4"/>
        <v>0</v>
      </c>
    </row>
    <row r="6" spans="1:19" x14ac:dyDescent="0.15">
      <c r="A6" s="3">
        <v>5</v>
      </c>
      <c r="B6" s="3">
        <f t="array" ref="B6">LARGE(IF(MOD(MINUTE(股票价格!$B$2:$B$1380),60)=0,ROW(股票价格!$B$2:$B$1380),0),230-A6)</f>
        <v>0</v>
      </c>
      <c r="C6" s="22" t="str">
        <f>IF(B6&gt;0,INDEX(股票价格!B:B,'周期-MIN60'!B6),"-")</f>
        <v>-</v>
      </c>
      <c r="D6" s="1" t="str">
        <f>IF(B6&gt;0,INDEX(股票价格!D:D,'周期-MIN60'!B6),"-")</f>
        <v>-</v>
      </c>
      <c r="L6" s="25">
        <f t="shared" si="3"/>
        <v>-3</v>
      </c>
      <c r="M6" s="25" t="str">
        <f t="shared" si="0"/>
        <v>-</v>
      </c>
      <c r="N6" s="26" t="str">
        <f t="shared" si="1"/>
        <v>-</v>
      </c>
      <c r="O6" s="25" t="str">
        <f t="shared" si="2"/>
        <v>-</v>
      </c>
      <c r="P6" s="25">
        <f t="shared" si="4"/>
        <v>0</v>
      </c>
    </row>
    <row r="7" spans="1:19" x14ac:dyDescent="0.15">
      <c r="A7" s="3">
        <v>6</v>
      </c>
      <c r="B7" s="3">
        <f t="array" ref="B7">LARGE(IF(MOD(MINUTE(股票价格!$B$2:$B$1380),60)=0,ROW(股票价格!$B$2:$B$1380),0),230-A7)</f>
        <v>0</v>
      </c>
      <c r="C7" s="22" t="str">
        <f>IF(B7&gt;0,INDEX(股票价格!B:B,'周期-MIN60'!B7),"-")</f>
        <v>-</v>
      </c>
      <c r="D7" s="1" t="str">
        <f>IF(B7&gt;0,INDEX(股票价格!D:D,'周期-MIN60'!B7),"-")</f>
        <v>-</v>
      </c>
      <c r="L7" s="25">
        <f t="shared" si="3"/>
        <v>-4</v>
      </c>
      <c r="M7" s="25" t="str">
        <f t="shared" si="0"/>
        <v>-</v>
      </c>
      <c r="N7" s="26" t="str">
        <f t="shared" si="1"/>
        <v>-</v>
      </c>
      <c r="O7" s="25" t="str">
        <f t="shared" si="2"/>
        <v>-</v>
      </c>
      <c r="P7" s="25">
        <f t="shared" si="4"/>
        <v>0</v>
      </c>
    </row>
    <row r="8" spans="1:19" x14ac:dyDescent="0.15">
      <c r="A8" s="3">
        <v>7</v>
      </c>
      <c r="B8" s="3">
        <f t="array" ref="B8">LARGE(IF(MOD(MINUTE(股票价格!$B$2:$B$1380),60)=0,ROW(股票价格!$B$2:$B$1380),0),230-A8)</f>
        <v>0</v>
      </c>
      <c r="C8" s="22" t="str">
        <f>IF(B8&gt;0,INDEX(股票价格!B:B,'周期-MIN60'!B8),"-")</f>
        <v>-</v>
      </c>
      <c r="D8" s="1" t="str">
        <f>IF(B8&gt;0,INDEX(股票价格!D:D,'周期-MIN60'!B8),"-")</f>
        <v>-</v>
      </c>
      <c r="L8" s="25">
        <f t="shared" si="3"/>
        <v>-5</v>
      </c>
      <c r="M8" s="25" t="str">
        <f t="shared" si="0"/>
        <v>-</v>
      </c>
      <c r="N8" s="26" t="str">
        <f t="shared" si="1"/>
        <v>-</v>
      </c>
      <c r="O8" s="25" t="str">
        <f t="shared" si="2"/>
        <v>-</v>
      </c>
      <c r="P8" s="25">
        <f t="shared" si="4"/>
        <v>0</v>
      </c>
    </row>
    <row r="9" spans="1:19" x14ac:dyDescent="0.15">
      <c r="A9" s="3">
        <v>8</v>
      </c>
      <c r="B9" s="3">
        <f t="array" ref="B9">LARGE(IF(MOD(MINUTE(股票价格!$B$2:$B$1380),60)=0,ROW(股票价格!$B$2:$B$1380),0),230-A9)</f>
        <v>0</v>
      </c>
      <c r="C9" s="22" t="str">
        <f>IF(B9&gt;0,INDEX(股票价格!B:B,'周期-MIN60'!B9),"-")</f>
        <v>-</v>
      </c>
      <c r="D9" s="1" t="str">
        <f>IF(B9&gt;0,INDEX(股票价格!D:D,'周期-MIN60'!B9),"-")</f>
        <v>-</v>
      </c>
      <c r="L9" s="25">
        <f t="shared" si="3"/>
        <v>-6</v>
      </c>
      <c r="M9" s="25" t="str">
        <f t="shared" si="0"/>
        <v>-</v>
      </c>
      <c r="N9" s="26" t="str">
        <f t="shared" si="1"/>
        <v>-</v>
      </c>
      <c r="O9" s="25" t="str">
        <f t="shared" si="2"/>
        <v>-</v>
      </c>
      <c r="P9" s="25">
        <f t="shared" si="4"/>
        <v>0</v>
      </c>
    </row>
    <row r="10" spans="1:19" x14ac:dyDescent="0.15">
      <c r="A10" s="3">
        <v>9</v>
      </c>
      <c r="B10" s="3">
        <f t="array" ref="B10">LARGE(IF(MOD(MINUTE(股票价格!$B$2:$B$1380),60)=0,ROW(股票价格!$B$2:$B$1380),0),230-A10)</f>
        <v>0</v>
      </c>
      <c r="C10" s="22" t="str">
        <f>IF(B10&gt;0,INDEX(股票价格!B:B,'周期-MIN60'!B10),"-")</f>
        <v>-</v>
      </c>
      <c r="D10" s="1" t="str">
        <f>IF(B10&gt;0,INDEX(股票价格!D:D,'周期-MIN60'!B10),"-")</f>
        <v>-</v>
      </c>
      <c r="L10" s="25">
        <f t="shared" si="3"/>
        <v>-7</v>
      </c>
      <c r="M10" s="25" t="str">
        <f t="shared" si="0"/>
        <v>-</v>
      </c>
      <c r="N10" s="26" t="str">
        <f t="shared" si="1"/>
        <v>-</v>
      </c>
      <c r="O10" s="25" t="str">
        <f t="shared" si="2"/>
        <v>-</v>
      </c>
      <c r="P10" s="25">
        <f t="shared" si="4"/>
        <v>0</v>
      </c>
    </row>
    <row r="11" spans="1:19" x14ac:dyDescent="0.15">
      <c r="A11" s="3">
        <v>10</v>
      </c>
      <c r="B11" s="3">
        <f t="array" ref="B11">LARGE(IF(MOD(MINUTE(股票价格!$B$2:$B$1380),60)=0,ROW(股票价格!$B$2:$B$1380),0),230-A11)</f>
        <v>0</v>
      </c>
      <c r="C11" s="22" t="str">
        <f>IF(B11&gt;0,INDEX(股票价格!B:B,'周期-MIN60'!B11),"-")</f>
        <v>-</v>
      </c>
      <c r="D11" s="1" t="str">
        <f>IF(B11&gt;0,INDEX(股票价格!D:D,'周期-MIN60'!B11),"-")</f>
        <v>-</v>
      </c>
      <c r="L11" s="25">
        <f t="shared" si="3"/>
        <v>-8</v>
      </c>
      <c r="M11" s="25" t="str">
        <f t="shared" si="0"/>
        <v>-</v>
      </c>
      <c r="N11" s="26" t="str">
        <f t="shared" si="1"/>
        <v>-</v>
      </c>
      <c r="O11" s="25" t="str">
        <f t="shared" si="2"/>
        <v>-</v>
      </c>
      <c r="P11" s="25">
        <f t="shared" si="4"/>
        <v>0</v>
      </c>
    </row>
    <row r="12" spans="1:19" x14ac:dyDescent="0.15">
      <c r="A12" s="3">
        <v>11</v>
      </c>
      <c r="B12" s="3">
        <f t="array" ref="B12">LARGE(IF(MOD(MINUTE(股票价格!$B$2:$B$1380),60)=0,ROW(股票价格!$B$2:$B$1380),0),230-A12)</f>
        <v>0</v>
      </c>
      <c r="C12" s="22" t="str">
        <f>IF(B12&gt;0,INDEX(股票价格!B:B,'周期-MIN60'!B12),"-")</f>
        <v>-</v>
      </c>
      <c r="D12" s="1" t="str">
        <f>IF(B12&gt;0,INDEX(股票价格!D:D,'周期-MIN60'!B12),"-")</f>
        <v>-</v>
      </c>
      <c r="L12" s="25">
        <f>L11-1</f>
        <v>-9</v>
      </c>
      <c r="M12" s="25" t="str">
        <f t="shared" si="0"/>
        <v>-</v>
      </c>
      <c r="N12" s="26" t="str">
        <f t="shared" si="1"/>
        <v>-</v>
      </c>
      <c r="O12" s="25" t="str">
        <f t="shared" si="2"/>
        <v>-</v>
      </c>
      <c r="P12" s="25">
        <f t="shared" si="4"/>
        <v>0</v>
      </c>
    </row>
    <row r="13" spans="1:19" x14ac:dyDescent="0.15">
      <c r="A13" s="3">
        <v>12</v>
      </c>
      <c r="B13" s="3">
        <f t="array" ref="B13">LARGE(IF(MOD(MINUTE(股票价格!$B$2:$B$1380),60)=0,ROW(股票价格!$B$2:$B$1380),0),230-A13)</f>
        <v>0</v>
      </c>
      <c r="C13" s="22" t="str">
        <f>IF(B13&gt;0,INDEX(股票价格!B:B,'周期-MIN60'!B13),"-")</f>
        <v>-</v>
      </c>
      <c r="D13" s="1" t="str">
        <f>IF(B13&gt;0,INDEX(股票价格!D:D,'周期-MIN60'!B13),"-")</f>
        <v>-</v>
      </c>
      <c r="L13" s="25">
        <f t="shared" ref="L13:L22" si="5">L12-1</f>
        <v>-10</v>
      </c>
      <c r="M13" s="25" t="str">
        <f t="shared" si="0"/>
        <v>-</v>
      </c>
      <c r="N13" s="26" t="str">
        <f t="shared" si="1"/>
        <v>-</v>
      </c>
      <c r="O13" s="25" t="str">
        <f t="shared" si="2"/>
        <v>-</v>
      </c>
      <c r="P13" s="25">
        <f t="shared" si="4"/>
        <v>0</v>
      </c>
    </row>
    <row r="14" spans="1:19" x14ac:dyDescent="0.15">
      <c r="A14" s="3">
        <v>13</v>
      </c>
      <c r="B14" s="3">
        <f t="array" ref="B14">LARGE(IF(MOD(MINUTE(股票价格!$B$2:$B$1380),60)=0,ROW(股票价格!$B$2:$B$1380),0),230-A14)</f>
        <v>0</v>
      </c>
      <c r="C14" s="22" t="str">
        <f>IF(B14&gt;0,INDEX(股票价格!B:B,'周期-MIN60'!B14),"-")</f>
        <v>-</v>
      </c>
      <c r="D14" s="1" t="str">
        <f>IF(B14&gt;0,INDEX(股票价格!D:D,'周期-MIN60'!B14),"-")</f>
        <v>-</v>
      </c>
      <c r="L14" s="25">
        <f t="shared" si="5"/>
        <v>-11</v>
      </c>
      <c r="M14" s="25" t="str">
        <f t="shared" si="0"/>
        <v>-</v>
      </c>
      <c r="N14" s="26" t="str">
        <f t="shared" si="1"/>
        <v>-</v>
      </c>
      <c r="O14" s="25" t="str">
        <f t="shared" si="2"/>
        <v>-</v>
      </c>
      <c r="P14" s="25">
        <f t="shared" si="4"/>
        <v>0</v>
      </c>
    </row>
    <row r="15" spans="1:19" x14ac:dyDescent="0.15">
      <c r="A15" s="3">
        <v>14</v>
      </c>
      <c r="B15" s="3">
        <f t="array" ref="B15">LARGE(IF(MOD(MINUTE(股票价格!$B$2:$B$1380),60)=0,ROW(股票价格!$B$2:$B$1380),0),230-A15)</f>
        <v>0</v>
      </c>
      <c r="C15" s="22" t="str">
        <f>IF(B15&gt;0,INDEX(股票价格!B:B,'周期-MIN60'!B15),"-")</f>
        <v>-</v>
      </c>
      <c r="D15" s="1" t="str">
        <f>IF(B15&gt;0,INDEX(股票价格!D:D,'周期-MIN60'!B15),"-")</f>
        <v>-</v>
      </c>
      <c r="L15" s="25">
        <f t="shared" si="5"/>
        <v>-12</v>
      </c>
      <c r="M15" s="25" t="str">
        <f t="shared" si="0"/>
        <v>-</v>
      </c>
      <c r="N15" s="26" t="str">
        <f t="shared" si="1"/>
        <v>-</v>
      </c>
      <c r="O15" s="25" t="str">
        <f t="shared" si="2"/>
        <v>-</v>
      </c>
      <c r="P15" s="25">
        <f t="shared" si="4"/>
        <v>0</v>
      </c>
    </row>
    <row r="16" spans="1:19" x14ac:dyDescent="0.15">
      <c r="A16" s="3">
        <v>15</v>
      </c>
      <c r="B16" s="3">
        <f t="array" ref="B16">LARGE(IF(MOD(MINUTE(股票价格!$B$2:$B$1380),60)=0,ROW(股票价格!$B$2:$B$1380),0),230-A16)</f>
        <v>0</v>
      </c>
      <c r="C16" s="22" t="str">
        <f>IF(B16&gt;0,INDEX(股票价格!B:B,'周期-MIN60'!B16),"-")</f>
        <v>-</v>
      </c>
      <c r="D16" s="1" t="str">
        <f>IF(B16&gt;0,INDEX(股票价格!D:D,'周期-MIN60'!B16),"-")</f>
        <v>-</v>
      </c>
      <c r="L16" s="25">
        <f t="shared" si="5"/>
        <v>-13</v>
      </c>
      <c r="M16" s="25" t="str">
        <f t="shared" si="0"/>
        <v>-</v>
      </c>
      <c r="N16" s="26" t="str">
        <f t="shared" si="1"/>
        <v>-</v>
      </c>
      <c r="O16" s="25" t="str">
        <f t="shared" si="2"/>
        <v>-</v>
      </c>
      <c r="P16" s="25">
        <f t="shared" si="4"/>
        <v>0</v>
      </c>
    </row>
    <row r="17" spans="1:16" x14ac:dyDescent="0.15">
      <c r="A17" s="3">
        <v>16</v>
      </c>
      <c r="B17" s="3">
        <f t="array" ref="B17">LARGE(IF(MOD(MINUTE(股票价格!$B$2:$B$1380),60)=0,ROW(股票价格!$B$2:$B$1380),0),230-A17)</f>
        <v>0</v>
      </c>
      <c r="C17" s="22" t="str">
        <f>IF(B17&gt;0,INDEX(股票价格!B:B,'周期-MIN60'!B17),"-")</f>
        <v>-</v>
      </c>
      <c r="D17" s="1" t="str">
        <f>IF(B17&gt;0,INDEX(股票价格!D:D,'周期-MIN60'!B17),"-")</f>
        <v>-</v>
      </c>
      <c r="L17" s="25">
        <f t="shared" si="5"/>
        <v>-14</v>
      </c>
      <c r="M17" s="25" t="str">
        <f t="shared" si="0"/>
        <v>-</v>
      </c>
      <c r="N17" s="26" t="str">
        <f t="shared" si="1"/>
        <v>-</v>
      </c>
      <c r="O17" s="25" t="str">
        <f t="shared" si="2"/>
        <v>-</v>
      </c>
      <c r="P17" s="25">
        <f t="shared" si="4"/>
        <v>0</v>
      </c>
    </row>
    <row r="18" spans="1:16" x14ac:dyDescent="0.15">
      <c r="A18" s="3">
        <v>17</v>
      </c>
      <c r="B18" s="3">
        <f t="array" ref="B18">LARGE(IF(MOD(MINUTE(股票价格!$B$2:$B$1380),60)=0,ROW(股票价格!$B$2:$B$1380),0),230-A18)</f>
        <v>0</v>
      </c>
      <c r="C18" s="22" t="str">
        <f>IF(B18&gt;0,INDEX(股票价格!B:B,'周期-MIN60'!B18),"-")</f>
        <v>-</v>
      </c>
      <c r="D18" s="1" t="str">
        <f>IF(B18&gt;0,INDEX(股票价格!D:D,'周期-MIN60'!B18),"-")</f>
        <v>-</v>
      </c>
      <c r="L18" s="25">
        <f t="shared" si="5"/>
        <v>-15</v>
      </c>
      <c r="M18" s="25" t="str">
        <f t="shared" si="0"/>
        <v>-</v>
      </c>
      <c r="N18" s="26" t="str">
        <f t="shared" si="1"/>
        <v>-</v>
      </c>
      <c r="O18" s="25" t="str">
        <f t="shared" si="2"/>
        <v>-</v>
      </c>
      <c r="P18" s="25">
        <f t="shared" si="4"/>
        <v>0</v>
      </c>
    </row>
    <row r="19" spans="1:16" x14ac:dyDescent="0.15">
      <c r="A19" s="3">
        <v>18</v>
      </c>
      <c r="B19" s="3">
        <f t="array" ref="B19">LARGE(IF(MOD(MINUTE(股票价格!$B$2:$B$1380),60)=0,ROW(股票价格!$B$2:$B$1380),0),230-A19)</f>
        <v>0</v>
      </c>
      <c r="C19" s="22" t="str">
        <f>IF(B19&gt;0,INDEX(股票价格!B:B,'周期-MIN60'!B19),"-")</f>
        <v>-</v>
      </c>
      <c r="D19" s="1" t="str">
        <f>IF(B19&gt;0,INDEX(股票价格!D:D,'周期-MIN60'!B19),"-")</f>
        <v>-</v>
      </c>
      <c r="L19" s="25">
        <f t="shared" si="5"/>
        <v>-16</v>
      </c>
      <c r="M19" s="25" t="str">
        <f t="shared" si="0"/>
        <v>-</v>
      </c>
      <c r="N19" s="26" t="str">
        <f t="shared" si="1"/>
        <v>-</v>
      </c>
      <c r="O19" s="25" t="str">
        <f t="shared" si="2"/>
        <v>-</v>
      </c>
      <c r="P19" s="25">
        <f t="shared" si="4"/>
        <v>0</v>
      </c>
    </row>
    <row r="20" spans="1:16" x14ac:dyDescent="0.15">
      <c r="A20" s="3">
        <v>19</v>
      </c>
      <c r="B20" s="3">
        <f t="array" ref="B20">LARGE(IF(MOD(MINUTE(股票价格!$B$2:$B$1380),60)=0,ROW(股票价格!$B$2:$B$1380),0),230-A20)</f>
        <v>0</v>
      </c>
      <c r="C20" s="22" t="str">
        <f>IF(B20&gt;0,INDEX(股票价格!B:B,'周期-MIN60'!B20),"-")</f>
        <v>-</v>
      </c>
      <c r="D20" s="1" t="str">
        <f>IF(B20&gt;0,INDEX(股票价格!D:D,'周期-MIN60'!B20),"-")</f>
        <v>-</v>
      </c>
      <c r="L20" s="25">
        <f t="shared" si="5"/>
        <v>-17</v>
      </c>
      <c r="M20" s="25" t="str">
        <f t="shared" si="0"/>
        <v>-</v>
      </c>
      <c r="N20" s="26" t="str">
        <f t="shared" si="1"/>
        <v>-</v>
      </c>
      <c r="O20" s="25" t="str">
        <f t="shared" si="2"/>
        <v>-</v>
      </c>
      <c r="P20" s="25">
        <f t="shared" si="4"/>
        <v>0</v>
      </c>
    </row>
    <row r="21" spans="1:16" x14ac:dyDescent="0.15">
      <c r="A21" s="3">
        <v>20</v>
      </c>
      <c r="B21" s="3">
        <f t="array" ref="B21">LARGE(IF(MOD(MINUTE(股票价格!$B$2:$B$1380),60)=0,ROW(股票价格!$B$2:$B$1380),0),230-A21)</f>
        <v>0</v>
      </c>
      <c r="C21" s="22" t="str">
        <f>IF(B21&gt;0,INDEX(股票价格!B:B,'周期-MIN60'!B21),"-")</f>
        <v>-</v>
      </c>
      <c r="D21" s="1" t="str">
        <f>IF(B21&gt;0,INDEX(股票价格!D:D,'周期-MIN60'!B21),"-")</f>
        <v>-</v>
      </c>
      <c r="L21" s="25">
        <f t="shared" si="5"/>
        <v>-18</v>
      </c>
      <c r="M21" s="25" t="str">
        <f t="shared" si="0"/>
        <v>-</v>
      </c>
      <c r="N21" s="26" t="str">
        <f t="shared" si="1"/>
        <v>-</v>
      </c>
      <c r="O21" s="25" t="str">
        <f t="shared" si="2"/>
        <v>-</v>
      </c>
      <c r="P21" s="25">
        <f t="shared" si="4"/>
        <v>0</v>
      </c>
    </row>
    <row r="22" spans="1:16" x14ac:dyDescent="0.15">
      <c r="A22" s="3">
        <v>21</v>
      </c>
      <c r="B22" s="3">
        <f t="array" ref="B22">LARGE(IF(MOD(MINUTE(股票价格!$B$2:$B$1380),60)=0,ROW(股票价格!$B$2:$B$1380),0),230-A22)</f>
        <v>0</v>
      </c>
      <c r="C22" s="22" t="str">
        <f>IF(B22&gt;0,INDEX(股票价格!B:B,'周期-MIN60'!B22),"-")</f>
        <v>-</v>
      </c>
      <c r="D22" s="1" t="str">
        <f>IF(B22&gt;0,INDEX(股票价格!D:D,'周期-MIN60'!B22),"-")</f>
        <v>-</v>
      </c>
      <c r="L22" s="25">
        <f t="shared" si="5"/>
        <v>-19</v>
      </c>
      <c r="M22" s="25" t="str">
        <f t="shared" si="0"/>
        <v>-</v>
      </c>
      <c r="N22" s="26" t="str">
        <f t="shared" si="1"/>
        <v>-</v>
      </c>
      <c r="O22" s="25" t="str">
        <f t="shared" si="2"/>
        <v>-</v>
      </c>
      <c r="P22" s="25">
        <f t="shared" si="4"/>
        <v>0</v>
      </c>
    </row>
    <row r="23" spans="1:16" x14ac:dyDescent="0.15">
      <c r="A23" s="3">
        <v>22</v>
      </c>
      <c r="B23" s="3">
        <f t="array" ref="B23">LARGE(IF(MOD(MINUTE(股票价格!$B$2:$B$1380),60)=0,ROW(股票价格!$B$2:$B$1380),0),230-A23)</f>
        <v>0</v>
      </c>
      <c r="C23" s="22" t="str">
        <f>IF(B23&gt;0,INDEX(股票价格!B:B,'周期-MIN60'!B23),"-")</f>
        <v>-</v>
      </c>
      <c r="D23" s="1" t="str">
        <f>IF(B23&gt;0,INDEX(股票价格!D:D,'周期-MIN60'!B23),"-")</f>
        <v>-</v>
      </c>
    </row>
    <row r="24" spans="1:16" x14ac:dyDescent="0.15">
      <c r="A24" s="3">
        <v>23</v>
      </c>
      <c r="B24" s="3">
        <f t="array" ref="B24">LARGE(IF(MOD(MINUTE(股票价格!$B$2:$B$1380),60)=0,ROW(股票价格!$B$2:$B$1380),0),230-A24)</f>
        <v>0</v>
      </c>
      <c r="C24" s="22" t="str">
        <f>IF(B24&gt;0,INDEX(股票价格!B:B,'周期-MIN60'!B24),"-")</f>
        <v>-</v>
      </c>
      <c r="D24" s="1" t="str">
        <f>IF(B24&gt;0,INDEX(股票价格!D:D,'周期-MIN60'!B24),"-")</f>
        <v>-</v>
      </c>
    </row>
    <row r="25" spans="1:16" x14ac:dyDescent="0.15">
      <c r="A25" s="3">
        <v>24</v>
      </c>
      <c r="B25" s="3">
        <f t="array" ref="B25">LARGE(IF(MOD(MINUTE(股票价格!$B$2:$B$1380),60)=0,ROW(股票价格!$B$2:$B$1380),0),230-A25)</f>
        <v>0</v>
      </c>
      <c r="C25" s="22" t="str">
        <f>IF(B25&gt;0,INDEX(股票价格!B:B,'周期-MIN60'!B25),"-")</f>
        <v>-</v>
      </c>
      <c r="D25" s="1" t="str">
        <f>IF(B25&gt;0,INDEX(股票价格!D:D,'周期-MIN60'!B25),"-")</f>
        <v>-</v>
      </c>
    </row>
    <row r="26" spans="1:16" x14ac:dyDescent="0.15">
      <c r="A26" s="3">
        <v>25</v>
      </c>
      <c r="B26" s="3">
        <f t="array" ref="B26">LARGE(IF(MOD(MINUTE(股票价格!$B$2:$B$1380),60)=0,ROW(股票价格!$B$2:$B$1380),0),230-A26)</f>
        <v>0</v>
      </c>
      <c r="C26" s="22" t="str">
        <f>IF(B26&gt;0,INDEX(股票价格!B:B,'周期-MIN60'!B26),"-")</f>
        <v>-</v>
      </c>
      <c r="D26" s="1" t="str">
        <f>IF(B26&gt;0,INDEX(股票价格!D:D,'周期-MIN60'!B26),"-")</f>
        <v>-</v>
      </c>
    </row>
    <row r="27" spans="1:16" x14ac:dyDescent="0.15">
      <c r="A27" s="3">
        <v>26</v>
      </c>
      <c r="B27" s="3">
        <f t="array" ref="B27">LARGE(IF(MOD(MINUTE(股票价格!$B$2:$B$1380),60)=0,ROW(股票价格!$B$2:$B$1380),0),230-A27)</f>
        <v>0</v>
      </c>
      <c r="C27" s="22" t="str">
        <f>IF(B27&gt;0,INDEX(股票价格!B:B,'周期-MIN60'!B27),"-")</f>
        <v>-</v>
      </c>
      <c r="D27" s="1" t="str">
        <f>IF(B27&gt;0,INDEX(股票价格!D:D,'周期-MIN60'!B27),"-")</f>
        <v>-</v>
      </c>
    </row>
    <row r="28" spans="1:16" x14ac:dyDescent="0.15">
      <c r="A28" s="3">
        <v>27</v>
      </c>
      <c r="B28" s="3">
        <f t="array" ref="B28">LARGE(IF(MOD(MINUTE(股票价格!$B$2:$B$1380),60)=0,ROW(股票价格!$B$2:$B$1380),0),230-A28)</f>
        <v>0</v>
      </c>
      <c r="C28" s="22" t="str">
        <f>IF(B28&gt;0,INDEX(股票价格!B:B,'周期-MIN60'!B28),"-")</f>
        <v>-</v>
      </c>
      <c r="D28" s="1" t="str">
        <f>IF(B28&gt;0,INDEX(股票价格!D:D,'周期-MIN60'!B28),"-")</f>
        <v>-</v>
      </c>
    </row>
    <row r="29" spans="1:16" x14ac:dyDescent="0.15">
      <c r="A29" s="3">
        <v>28</v>
      </c>
      <c r="B29" s="3">
        <f t="array" ref="B29">LARGE(IF(MOD(MINUTE(股票价格!$B$2:$B$1380),60)=0,ROW(股票价格!$B$2:$B$1380),0),230-A29)</f>
        <v>0</v>
      </c>
      <c r="C29" s="22" t="str">
        <f>IF(B29&gt;0,INDEX(股票价格!B:B,'周期-MIN60'!B29),"-")</f>
        <v>-</v>
      </c>
      <c r="D29" s="1" t="str">
        <f>IF(B29&gt;0,INDEX(股票价格!D:D,'周期-MIN60'!B29),"-")</f>
        <v>-</v>
      </c>
    </row>
    <row r="30" spans="1:16" x14ac:dyDescent="0.15">
      <c r="A30" s="3">
        <v>29</v>
      </c>
      <c r="B30" s="3">
        <f t="array" ref="B30">LARGE(IF(MOD(MINUTE(股票价格!$B$2:$B$1380),60)=0,ROW(股票价格!$B$2:$B$1380),0),230-A30)</f>
        <v>0</v>
      </c>
      <c r="C30" s="22" t="str">
        <f>IF(B30&gt;0,INDEX(股票价格!B:B,'周期-MIN60'!B30),"-")</f>
        <v>-</v>
      </c>
      <c r="D30" s="1" t="str">
        <f>IF(B30&gt;0,INDEX(股票价格!D:D,'周期-MIN60'!B30),"-")</f>
        <v>-</v>
      </c>
    </row>
    <row r="31" spans="1:16" x14ac:dyDescent="0.15">
      <c r="A31" s="3">
        <v>30</v>
      </c>
      <c r="B31" s="3">
        <f t="array" ref="B31">LARGE(IF(MOD(MINUTE(股票价格!$B$2:$B$1380),60)=0,ROW(股票价格!$B$2:$B$1380),0),230-A31)</f>
        <v>0</v>
      </c>
      <c r="C31" s="22" t="str">
        <f>IF(B31&gt;0,INDEX(股票价格!B:B,'周期-MIN60'!B31),"-")</f>
        <v>-</v>
      </c>
      <c r="D31" s="1" t="str">
        <f>IF(B31&gt;0,INDEX(股票价格!D:D,'周期-MIN60'!B31),"-")</f>
        <v>-</v>
      </c>
    </row>
    <row r="32" spans="1:16" x14ac:dyDescent="0.15">
      <c r="A32" s="3">
        <v>31</v>
      </c>
      <c r="B32" s="3">
        <f t="array" ref="B32">LARGE(IF(MOD(MINUTE(股票价格!$B$2:$B$1380),60)=0,ROW(股票价格!$B$2:$B$1380),0),230-A32)</f>
        <v>0</v>
      </c>
      <c r="C32" s="22" t="str">
        <f>IF(B32&gt;0,INDEX(股票价格!B:B,'周期-MIN60'!B32),"-")</f>
        <v>-</v>
      </c>
      <c r="D32" s="1" t="str">
        <f>IF(B32&gt;0,INDEX(股票价格!D:D,'周期-MIN60'!B32),"-")</f>
        <v>-</v>
      </c>
    </row>
    <row r="33" spans="1:4" x14ac:dyDescent="0.15">
      <c r="A33" s="3">
        <v>32</v>
      </c>
      <c r="B33" s="3">
        <f t="array" ref="B33">LARGE(IF(MOD(MINUTE(股票价格!$B$2:$B$1380),60)=0,ROW(股票价格!$B$2:$B$1380),0),230-A33)</f>
        <v>0</v>
      </c>
      <c r="C33" s="22" t="str">
        <f>IF(B33&gt;0,INDEX(股票价格!B:B,'周期-MIN60'!B33),"-")</f>
        <v>-</v>
      </c>
      <c r="D33" s="1" t="str">
        <f>IF(B33&gt;0,INDEX(股票价格!D:D,'周期-MIN60'!B33),"-")</f>
        <v>-</v>
      </c>
    </row>
    <row r="34" spans="1:4" x14ac:dyDescent="0.15">
      <c r="A34" s="3">
        <v>33</v>
      </c>
      <c r="B34" s="3">
        <f t="array" ref="B34">LARGE(IF(MOD(MINUTE(股票价格!$B$2:$B$1380),60)=0,ROW(股票价格!$B$2:$B$1380),0),230-A34)</f>
        <v>0</v>
      </c>
      <c r="C34" s="22" t="str">
        <f>IF(B34&gt;0,INDEX(股票价格!B:B,'周期-MIN60'!B34),"-")</f>
        <v>-</v>
      </c>
      <c r="D34" s="1" t="str">
        <f>IF(B34&gt;0,INDEX(股票价格!D:D,'周期-MIN60'!B34),"-")</f>
        <v>-</v>
      </c>
    </row>
    <row r="35" spans="1:4" x14ac:dyDescent="0.15">
      <c r="A35" s="3">
        <v>34</v>
      </c>
      <c r="B35" s="3">
        <f t="array" ref="B35">LARGE(IF(MOD(MINUTE(股票价格!$B$2:$B$1380),60)=0,ROW(股票价格!$B$2:$B$1380),0),230-A35)</f>
        <v>0</v>
      </c>
      <c r="C35" s="22" t="str">
        <f>IF(B35&gt;0,INDEX(股票价格!B:B,'周期-MIN60'!B35),"-")</f>
        <v>-</v>
      </c>
      <c r="D35" s="1" t="str">
        <f>IF(B35&gt;0,INDEX(股票价格!D:D,'周期-MIN60'!B35),"-")</f>
        <v>-</v>
      </c>
    </row>
    <row r="36" spans="1:4" x14ac:dyDescent="0.15">
      <c r="A36" s="3">
        <v>35</v>
      </c>
      <c r="B36" s="3">
        <f t="array" ref="B36">LARGE(IF(MOD(MINUTE(股票价格!$B$2:$B$1380),60)=0,ROW(股票价格!$B$2:$B$1380),0),230-A36)</f>
        <v>0</v>
      </c>
      <c r="C36" s="22" t="str">
        <f>IF(B36&gt;0,INDEX(股票价格!B:B,'周期-MIN60'!B36),"-")</f>
        <v>-</v>
      </c>
      <c r="D36" s="1" t="str">
        <f>IF(B36&gt;0,INDEX(股票价格!D:D,'周期-MIN60'!B36),"-")</f>
        <v>-</v>
      </c>
    </row>
    <row r="37" spans="1:4" x14ac:dyDescent="0.15">
      <c r="A37" s="3">
        <v>36</v>
      </c>
      <c r="B37" s="3">
        <f t="array" ref="B37">LARGE(IF(MOD(MINUTE(股票价格!$B$2:$B$1380),60)=0,ROW(股票价格!$B$2:$B$1380),0),230-A37)</f>
        <v>0</v>
      </c>
      <c r="C37" s="22" t="str">
        <f>IF(B37&gt;0,INDEX(股票价格!B:B,'周期-MIN60'!B37),"-")</f>
        <v>-</v>
      </c>
      <c r="D37" s="1" t="str">
        <f>IF(B37&gt;0,INDEX(股票价格!D:D,'周期-MIN60'!B37),"-")</f>
        <v>-</v>
      </c>
    </row>
    <row r="38" spans="1:4" x14ac:dyDescent="0.15">
      <c r="A38" s="3">
        <v>37</v>
      </c>
      <c r="B38" s="3">
        <f t="array" ref="B38">LARGE(IF(MOD(MINUTE(股票价格!$B$2:$B$1380),60)=0,ROW(股票价格!$B$2:$B$1380),0),230-A38)</f>
        <v>0</v>
      </c>
      <c r="C38" s="22" t="str">
        <f>IF(B38&gt;0,INDEX(股票价格!B:B,'周期-MIN60'!B38),"-")</f>
        <v>-</v>
      </c>
      <c r="D38" s="1" t="str">
        <f>IF(B38&gt;0,INDEX(股票价格!D:D,'周期-MIN60'!B38),"-")</f>
        <v>-</v>
      </c>
    </row>
    <row r="39" spans="1:4" x14ac:dyDescent="0.15">
      <c r="A39" s="3">
        <v>38</v>
      </c>
      <c r="B39" s="3">
        <f t="array" ref="B39">LARGE(IF(MOD(MINUTE(股票价格!$B$2:$B$1380),60)=0,ROW(股票价格!$B$2:$B$1380),0),230-A39)</f>
        <v>0</v>
      </c>
      <c r="C39" s="22" t="str">
        <f>IF(B39&gt;0,INDEX(股票价格!B:B,'周期-MIN60'!B39),"-")</f>
        <v>-</v>
      </c>
      <c r="D39" s="1" t="str">
        <f>IF(B39&gt;0,INDEX(股票价格!D:D,'周期-MIN60'!B39),"-")</f>
        <v>-</v>
      </c>
    </row>
    <row r="40" spans="1:4" x14ac:dyDescent="0.15">
      <c r="A40" s="3">
        <v>39</v>
      </c>
      <c r="B40" s="3">
        <f t="array" ref="B40">LARGE(IF(MOD(MINUTE(股票价格!$B$2:$B$1380),60)=0,ROW(股票价格!$B$2:$B$1380),0),230-A40)</f>
        <v>0</v>
      </c>
      <c r="C40" s="22" t="str">
        <f>IF(B40&gt;0,INDEX(股票价格!B:B,'周期-MIN60'!B40),"-")</f>
        <v>-</v>
      </c>
      <c r="D40" s="1" t="str">
        <f>IF(B40&gt;0,INDEX(股票价格!D:D,'周期-MIN60'!B40),"-")</f>
        <v>-</v>
      </c>
    </row>
    <row r="41" spans="1:4" x14ac:dyDescent="0.15">
      <c r="A41" s="3">
        <v>40</v>
      </c>
      <c r="B41" s="3">
        <f t="array" ref="B41">LARGE(IF(MOD(MINUTE(股票价格!$B$2:$B$1380),60)=0,ROW(股票价格!$B$2:$B$1380),0),230-A41)</f>
        <v>0</v>
      </c>
      <c r="C41" s="22" t="str">
        <f>IF(B41&gt;0,INDEX(股票价格!B:B,'周期-MIN60'!B41),"-")</f>
        <v>-</v>
      </c>
      <c r="D41" s="1" t="str">
        <f>IF(B41&gt;0,INDEX(股票价格!D:D,'周期-MIN60'!B41),"-")</f>
        <v>-</v>
      </c>
    </row>
    <row r="42" spans="1:4" x14ac:dyDescent="0.15">
      <c r="A42" s="3">
        <v>41</v>
      </c>
      <c r="B42" s="3">
        <f t="array" ref="B42">LARGE(IF(MOD(MINUTE(股票价格!$B$2:$B$1380),60)=0,ROW(股票价格!$B$2:$B$1380),0),230-A42)</f>
        <v>0</v>
      </c>
      <c r="C42" s="22" t="str">
        <f>IF(B42&gt;0,INDEX(股票价格!B:B,'周期-MIN60'!B42),"-")</f>
        <v>-</v>
      </c>
      <c r="D42" s="1" t="str">
        <f>IF(B42&gt;0,INDEX(股票价格!D:D,'周期-MIN60'!B42),"-")</f>
        <v>-</v>
      </c>
    </row>
    <row r="43" spans="1:4" x14ac:dyDescent="0.15">
      <c r="A43" s="3">
        <v>42</v>
      </c>
      <c r="B43" s="3">
        <f t="array" ref="B43">LARGE(IF(MOD(MINUTE(股票价格!$B$2:$B$1380),60)=0,ROW(股票价格!$B$2:$B$1380),0),230-A43)</f>
        <v>0</v>
      </c>
      <c r="C43" s="22" t="str">
        <f>IF(B43&gt;0,INDEX(股票价格!B:B,'周期-MIN60'!B43),"-")</f>
        <v>-</v>
      </c>
      <c r="D43" s="1" t="str">
        <f>IF(B43&gt;0,INDEX(股票价格!D:D,'周期-MIN60'!B43),"-")</f>
        <v>-</v>
      </c>
    </row>
    <row r="44" spans="1:4" x14ac:dyDescent="0.15">
      <c r="A44" s="3">
        <v>43</v>
      </c>
      <c r="B44" s="3">
        <f t="array" ref="B44">LARGE(IF(MOD(MINUTE(股票价格!$B$2:$B$1380),60)=0,ROW(股票价格!$B$2:$B$1380),0),230-A44)</f>
        <v>0</v>
      </c>
      <c r="C44" s="22" t="str">
        <f>IF(B44&gt;0,INDEX(股票价格!B:B,'周期-MIN60'!B44),"-")</f>
        <v>-</v>
      </c>
      <c r="D44" s="1" t="str">
        <f>IF(B44&gt;0,INDEX(股票价格!D:D,'周期-MIN60'!B44),"-")</f>
        <v>-</v>
      </c>
    </row>
    <row r="45" spans="1:4" x14ac:dyDescent="0.15">
      <c r="A45" s="3">
        <v>44</v>
      </c>
      <c r="B45" s="3">
        <f t="array" ref="B45">LARGE(IF(MOD(MINUTE(股票价格!$B$2:$B$1380),60)=0,ROW(股票价格!$B$2:$B$1380),0),230-A45)</f>
        <v>0</v>
      </c>
      <c r="C45" s="22" t="str">
        <f>IF(B45&gt;0,INDEX(股票价格!B:B,'周期-MIN60'!B45),"-")</f>
        <v>-</v>
      </c>
      <c r="D45" s="1" t="str">
        <f>IF(B45&gt;0,INDEX(股票价格!D:D,'周期-MIN60'!B45),"-")</f>
        <v>-</v>
      </c>
    </row>
    <row r="46" spans="1:4" x14ac:dyDescent="0.15">
      <c r="A46" s="3">
        <v>45</v>
      </c>
      <c r="B46" s="3">
        <f t="array" ref="B46">LARGE(IF(MOD(MINUTE(股票价格!$B$2:$B$1380),60)=0,ROW(股票价格!$B$2:$B$1380),0),230-A46)</f>
        <v>0</v>
      </c>
      <c r="C46" s="22" t="str">
        <f>IF(B46&gt;0,INDEX(股票价格!B:B,'周期-MIN60'!B46),"-")</f>
        <v>-</v>
      </c>
      <c r="D46" s="1" t="str">
        <f>IF(B46&gt;0,INDEX(股票价格!D:D,'周期-MIN60'!B46),"-")</f>
        <v>-</v>
      </c>
    </row>
    <row r="47" spans="1:4" x14ac:dyDescent="0.15">
      <c r="A47" s="3">
        <v>46</v>
      </c>
      <c r="B47" s="3">
        <f t="array" ref="B47">LARGE(IF(MOD(MINUTE(股票价格!$B$2:$B$1380),60)=0,ROW(股票价格!$B$2:$B$1380),0),230-A47)</f>
        <v>0</v>
      </c>
      <c r="C47" s="22" t="str">
        <f>IF(B47&gt;0,INDEX(股票价格!B:B,'周期-MIN60'!B47),"-")</f>
        <v>-</v>
      </c>
      <c r="D47" s="1" t="str">
        <f>IF(B47&gt;0,INDEX(股票价格!D:D,'周期-MIN60'!B47),"-")</f>
        <v>-</v>
      </c>
    </row>
    <row r="48" spans="1:4" x14ac:dyDescent="0.15">
      <c r="A48" s="3">
        <v>47</v>
      </c>
      <c r="B48" s="3">
        <f t="array" ref="B48">LARGE(IF(MOD(MINUTE(股票价格!$B$2:$B$1380),60)=0,ROW(股票价格!$B$2:$B$1380),0),230-A48)</f>
        <v>0</v>
      </c>
      <c r="C48" s="22" t="str">
        <f>IF(B48&gt;0,INDEX(股票价格!B:B,'周期-MIN60'!B48),"-")</f>
        <v>-</v>
      </c>
      <c r="D48" s="1" t="str">
        <f>IF(B48&gt;0,INDEX(股票价格!D:D,'周期-MIN60'!B48),"-")</f>
        <v>-</v>
      </c>
    </row>
    <row r="49" spans="1:4" x14ac:dyDescent="0.15">
      <c r="A49" s="3">
        <v>48</v>
      </c>
      <c r="B49" s="3">
        <f t="array" ref="B49">LARGE(IF(MOD(MINUTE(股票价格!$B$2:$B$1380),60)=0,ROW(股票价格!$B$2:$B$1380),0),230-A49)</f>
        <v>0</v>
      </c>
      <c r="C49" s="22" t="str">
        <f>IF(B49&gt;0,INDEX(股票价格!B:B,'周期-MIN60'!B49),"-")</f>
        <v>-</v>
      </c>
      <c r="D49" s="1" t="str">
        <f>IF(B49&gt;0,INDEX(股票价格!D:D,'周期-MIN60'!B49),"-")</f>
        <v>-</v>
      </c>
    </row>
    <row r="50" spans="1:4" x14ac:dyDescent="0.15">
      <c r="A50" s="3">
        <v>49</v>
      </c>
      <c r="B50" s="3">
        <f t="array" ref="B50">LARGE(IF(MOD(MINUTE(股票价格!$B$2:$B$1380),60)=0,ROW(股票价格!$B$2:$B$1380),0),230-A50)</f>
        <v>0</v>
      </c>
      <c r="C50" s="22" t="str">
        <f>IF(B50&gt;0,INDEX(股票价格!B:B,'周期-MIN60'!B50),"-")</f>
        <v>-</v>
      </c>
      <c r="D50" s="1" t="str">
        <f>IF(B50&gt;0,INDEX(股票价格!D:D,'周期-MIN60'!B50),"-")</f>
        <v>-</v>
      </c>
    </row>
    <row r="51" spans="1:4" x14ac:dyDescent="0.15">
      <c r="A51" s="3">
        <v>50</v>
      </c>
      <c r="B51" s="3">
        <f t="array" ref="B51">LARGE(IF(MOD(MINUTE(股票价格!$B$2:$B$1380),60)=0,ROW(股票价格!$B$2:$B$1380),0),230-A51)</f>
        <v>0</v>
      </c>
      <c r="C51" s="22" t="str">
        <f>IF(B51&gt;0,INDEX(股票价格!B:B,'周期-MIN60'!B51),"-")</f>
        <v>-</v>
      </c>
      <c r="D51" s="1" t="str">
        <f>IF(B51&gt;0,INDEX(股票价格!D:D,'周期-MIN60'!B51),"-")</f>
        <v>-</v>
      </c>
    </row>
    <row r="52" spans="1:4" x14ac:dyDescent="0.15">
      <c r="A52" s="3">
        <v>51</v>
      </c>
      <c r="B52" s="3">
        <f t="array" ref="B52">LARGE(IF(MOD(MINUTE(股票价格!$B$2:$B$1380),60)=0,ROW(股票价格!$B$2:$B$1380),0),230-A52)</f>
        <v>0</v>
      </c>
      <c r="C52" s="22" t="str">
        <f>IF(B52&gt;0,INDEX(股票价格!B:B,'周期-MIN60'!B52),"-")</f>
        <v>-</v>
      </c>
      <c r="D52" s="1" t="str">
        <f>IF(B52&gt;0,INDEX(股票价格!D:D,'周期-MIN60'!B52),"-")</f>
        <v>-</v>
      </c>
    </row>
    <row r="53" spans="1:4" x14ac:dyDescent="0.15">
      <c r="A53" s="3">
        <v>52</v>
      </c>
      <c r="B53" s="3">
        <f t="array" ref="B53">LARGE(IF(MOD(MINUTE(股票价格!$B$2:$B$1380),60)=0,ROW(股票价格!$B$2:$B$1380),0),230-A53)</f>
        <v>0</v>
      </c>
      <c r="C53" s="22" t="str">
        <f>IF(B53&gt;0,INDEX(股票价格!B:B,'周期-MIN60'!B53),"-")</f>
        <v>-</v>
      </c>
      <c r="D53" s="1" t="str">
        <f>IF(B53&gt;0,INDEX(股票价格!D:D,'周期-MIN60'!B53),"-")</f>
        <v>-</v>
      </c>
    </row>
    <row r="54" spans="1:4" x14ac:dyDescent="0.15">
      <c r="A54" s="3">
        <v>53</v>
      </c>
      <c r="B54" s="3">
        <f t="array" ref="B54">LARGE(IF(MOD(MINUTE(股票价格!$B$2:$B$1380),60)=0,ROW(股票价格!$B$2:$B$1380),0),230-A54)</f>
        <v>0</v>
      </c>
      <c r="C54" s="22" t="str">
        <f>IF(B54&gt;0,INDEX(股票价格!B:B,'周期-MIN60'!B54),"-")</f>
        <v>-</v>
      </c>
      <c r="D54" s="1" t="str">
        <f>IF(B54&gt;0,INDEX(股票价格!D:D,'周期-MIN60'!B54),"-")</f>
        <v>-</v>
      </c>
    </row>
    <row r="55" spans="1:4" x14ac:dyDescent="0.15">
      <c r="A55" s="3">
        <v>54</v>
      </c>
      <c r="B55" s="3">
        <f t="array" ref="B55">LARGE(IF(MOD(MINUTE(股票价格!$B$2:$B$1380),60)=0,ROW(股票价格!$B$2:$B$1380),0),230-A55)</f>
        <v>0</v>
      </c>
      <c r="C55" s="22" t="str">
        <f>IF(B55&gt;0,INDEX(股票价格!B:B,'周期-MIN60'!B55),"-")</f>
        <v>-</v>
      </c>
      <c r="D55" s="1" t="str">
        <f>IF(B55&gt;0,INDEX(股票价格!D:D,'周期-MIN60'!B55),"-")</f>
        <v>-</v>
      </c>
    </row>
    <row r="56" spans="1:4" x14ac:dyDescent="0.15">
      <c r="A56" s="3">
        <v>55</v>
      </c>
      <c r="B56" s="3">
        <f t="array" ref="B56">LARGE(IF(MOD(MINUTE(股票价格!$B$2:$B$1380),60)=0,ROW(股票价格!$B$2:$B$1380),0),230-A56)</f>
        <v>0</v>
      </c>
      <c r="C56" s="22" t="str">
        <f>IF(B56&gt;0,INDEX(股票价格!B:B,'周期-MIN60'!B56),"-")</f>
        <v>-</v>
      </c>
      <c r="D56" s="1" t="str">
        <f>IF(B56&gt;0,INDEX(股票价格!D:D,'周期-MIN60'!B56),"-")</f>
        <v>-</v>
      </c>
    </row>
    <row r="57" spans="1:4" x14ac:dyDescent="0.15">
      <c r="A57" s="3">
        <v>56</v>
      </c>
      <c r="B57" s="3">
        <f t="array" ref="B57">LARGE(IF(MOD(MINUTE(股票价格!$B$2:$B$1380),60)=0,ROW(股票价格!$B$2:$B$1380),0),230-A57)</f>
        <v>0</v>
      </c>
      <c r="C57" s="22" t="str">
        <f>IF(B57&gt;0,INDEX(股票价格!B:B,'周期-MIN60'!B57),"-")</f>
        <v>-</v>
      </c>
      <c r="D57" s="1" t="str">
        <f>IF(B57&gt;0,INDEX(股票价格!D:D,'周期-MIN60'!B57),"-")</f>
        <v>-</v>
      </c>
    </row>
    <row r="58" spans="1:4" x14ac:dyDescent="0.15">
      <c r="A58" s="3">
        <v>57</v>
      </c>
      <c r="B58" s="3">
        <f t="array" ref="B58">LARGE(IF(MOD(MINUTE(股票价格!$B$2:$B$1380),60)=0,ROW(股票价格!$B$2:$B$1380),0),230-A58)</f>
        <v>0</v>
      </c>
      <c r="C58" s="22" t="str">
        <f>IF(B58&gt;0,INDEX(股票价格!B:B,'周期-MIN60'!B58),"-")</f>
        <v>-</v>
      </c>
      <c r="D58" s="1" t="str">
        <f>IF(B58&gt;0,INDEX(股票价格!D:D,'周期-MIN60'!B58),"-")</f>
        <v>-</v>
      </c>
    </row>
    <row r="59" spans="1:4" x14ac:dyDescent="0.15">
      <c r="A59" s="3">
        <v>58</v>
      </c>
      <c r="B59" s="3">
        <f t="array" ref="B59">LARGE(IF(MOD(MINUTE(股票价格!$B$2:$B$1380),60)=0,ROW(股票价格!$B$2:$B$1380),0),230-A59)</f>
        <v>0</v>
      </c>
      <c r="C59" s="22" t="str">
        <f>IF(B59&gt;0,INDEX(股票价格!B:B,'周期-MIN60'!B59),"-")</f>
        <v>-</v>
      </c>
      <c r="D59" s="1" t="str">
        <f>IF(B59&gt;0,INDEX(股票价格!D:D,'周期-MIN60'!B59),"-")</f>
        <v>-</v>
      </c>
    </row>
    <row r="60" spans="1:4" x14ac:dyDescent="0.15">
      <c r="A60" s="3">
        <v>59</v>
      </c>
      <c r="B60" s="3">
        <f t="array" ref="B60">LARGE(IF(MOD(MINUTE(股票价格!$B$2:$B$1380),60)=0,ROW(股票价格!$B$2:$B$1380),0),230-A60)</f>
        <v>0</v>
      </c>
      <c r="C60" s="22" t="str">
        <f>IF(B60&gt;0,INDEX(股票价格!B:B,'周期-MIN60'!B60),"-")</f>
        <v>-</v>
      </c>
      <c r="D60" s="1" t="str">
        <f>IF(B60&gt;0,INDEX(股票价格!D:D,'周期-MIN60'!B60),"-")</f>
        <v>-</v>
      </c>
    </row>
    <row r="61" spans="1:4" x14ac:dyDescent="0.15">
      <c r="A61" s="3">
        <v>60</v>
      </c>
      <c r="B61" s="3">
        <f t="array" ref="B61">LARGE(IF(MOD(MINUTE(股票价格!$B$2:$B$1380),60)=0,ROW(股票价格!$B$2:$B$1380),0),230-A61)</f>
        <v>0</v>
      </c>
      <c r="C61" s="22" t="str">
        <f>IF(B61&gt;0,INDEX(股票价格!B:B,'周期-MIN60'!B61),"-")</f>
        <v>-</v>
      </c>
      <c r="D61" s="1" t="str">
        <f>IF(B61&gt;0,INDEX(股票价格!D:D,'周期-MIN60'!B61),"-")</f>
        <v>-</v>
      </c>
    </row>
    <row r="62" spans="1:4" x14ac:dyDescent="0.15">
      <c r="A62" s="3">
        <v>61</v>
      </c>
      <c r="B62" s="3">
        <f t="array" ref="B62">LARGE(IF(MOD(MINUTE(股票价格!$B$2:$B$1380),60)=0,ROW(股票价格!$B$2:$B$1380),0),230-A62)</f>
        <v>0</v>
      </c>
      <c r="C62" s="22" t="str">
        <f>IF(B62&gt;0,INDEX(股票价格!B:B,'周期-MIN60'!B62),"-")</f>
        <v>-</v>
      </c>
      <c r="D62" s="1" t="str">
        <f>IF(B62&gt;0,INDEX(股票价格!D:D,'周期-MIN60'!B62),"-")</f>
        <v>-</v>
      </c>
    </row>
    <row r="63" spans="1:4" x14ac:dyDescent="0.15">
      <c r="A63" s="3">
        <v>62</v>
      </c>
      <c r="B63" s="3">
        <f t="array" ref="B63">LARGE(IF(MOD(MINUTE(股票价格!$B$2:$B$1380),60)=0,ROW(股票价格!$B$2:$B$1380),0),230-A63)</f>
        <v>0</v>
      </c>
      <c r="C63" s="22" t="str">
        <f>IF(B63&gt;0,INDEX(股票价格!B:B,'周期-MIN60'!B63),"-")</f>
        <v>-</v>
      </c>
      <c r="D63" s="1" t="str">
        <f>IF(B63&gt;0,INDEX(股票价格!D:D,'周期-MIN60'!B63),"-")</f>
        <v>-</v>
      </c>
    </row>
    <row r="64" spans="1:4" x14ac:dyDescent="0.15">
      <c r="A64" s="3">
        <v>63</v>
      </c>
      <c r="B64" s="3">
        <f t="array" ref="B64">LARGE(IF(MOD(MINUTE(股票价格!$B$2:$B$1380),60)=0,ROW(股票价格!$B$2:$B$1380),0),230-A64)</f>
        <v>0</v>
      </c>
      <c r="C64" s="22" t="str">
        <f>IF(B64&gt;0,INDEX(股票价格!B:B,'周期-MIN60'!B64),"-")</f>
        <v>-</v>
      </c>
      <c r="D64" s="1" t="str">
        <f>IF(B64&gt;0,INDEX(股票价格!D:D,'周期-MIN60'!B64),"-")</f>
        <v>-</v>
      </c>
    </row>
    <row r="65" spans="1:4" x14ac:dyDescent="0.15">
      <c r="A65" s="3">
        <v>64</v>
      </c>
      <c r="B65" s="3">
        <f t="array" ref="B65">LARGE(IF(MOD(MINUTE(股票价格!$B$2:$B$1380),60)=0,ROW(股票价格!$B$2:$B$1380),0),230-A65)</f>
        <v>0</v>
      </c>
      <c r="C65" s="22" t="str">
        <f>IF(B65&gt;0,INDEX(股票价格!B:B,'周期-MIN60'!B65),"-")</f>
        <v>-</v>
      </c>
      <c r="D65" s="1" t="str">
        <f>IF(B65&gt;0,INDEX(股票价格!D:D,'周期-MIN60'!B65),"-")</f>
        <v>-</v>
      </c>
    </row>
    <row r="66" spans="1:4" x14ac:dyDescent="0.15">
      <c r="A66" s="3">
        <v>65</v>
      </c>
      <c r="B66" s="3">
        <f t="array" ref="B66">LARGE(IF(MOD(MINUTE(股票价格!$B$2:$B$1380),60)=0,ROW(股票价格!$B$2:$B$1380),0),230-A66)</f>
        <v>0</v>
      </c>
      <c r="C66" s="22" t="str">
        <f>IF(B66&gt;0,INDEX(股票价格!B:B,'周期-MIN60'!B66),"-")</f>
        <v>-</v>
      </c>
      <c r="D66" s="1" t="str">
        <f>IF(B66&gt;0,INDEX(股票价格!D:D,'周期-MIN60'!B66),"-")</f>
        <v>-</v>
      </c>
    </row>
    <row r="67" spans="1:4" x14ac:dyDescent="0.15">
      <c r="A67" s="3">
        <v>66</v>
      </c>
      <c r="B67" s="3">
        <f t="array" ref="B67">LARGE(IF(MOD(MINUTE(股票价格!$B$2:$B$1380),60)=0,ROW(股票价格!$B$2:$B$1380),0),230-A67)</f>
        <v>0</v>
      </c>
      <c r="C67" s="22" t="str">
        <f>IF(B67&gt;0,INDEX(股票价格!B:B,'周期-MIN60'!B67),"-")</f>
        <v>-</v>
      </c>
      <c r="D67" s="1" t="str">
        <f>IF(B67&gt;0,INDEX(股票价格!D:D,'周期-MIN60'!B67),"-")</f>
        <v>-</v>
      </c>
    </row>
    <row r="68" spans="1:4" x14ac:dyDescent="0.15">
      <c r="A68" s="3">
        <v>67</v>
      </c>
      <c r="B68" s="3">
        <f t="array" ref="B68">LARGE(IF(MOD(MINUTE(股票价格!$B$2:$B$1380),60)=0,ROW(股票价格!$B$2:$B$1380),0),230-A68)</f>
        <v>0</v>
      </c>
      <c r="C68" s="22" t="str">
        <f>IF(B68&gt;0,INDEX(股票价格!B:B,'周期-MIN60'!B68),"-")</f>
        <v>-</v>
      </c>
      <c r="D68" s="1" t="str">
        <f>IF(B68&gt;0,INDEX(股票价格!D:D,'周期-MIN60'!B68),"-")</f>
        <v>-</v>
      </c>
    </row>
    <row r="69" spans="1:4" x14ac:dyDescent="0.15">
      <c r="A69" s="3">
        <v>68</v>
      </c>
      <c r="B69" s="3">
        <f t="array" ref="B69">LARGE(IF(MOD(MINUTE(股票价格!$B$2:$B$1380),60)=0,ROW(股票价格!$B$2:$B$1380),0),230-A69)</f>
        <v>0</v>
      </c>
      <c r="C69" s="22" t="str">
        <f>IF(B69&gt;0,INDEX(股票价格!B:B,'周期-MIN60'!B69),"-")</f>
        <v>-</v>
      </c>
      <c r="D69" s="1" t="str">
        <f>IF(B69&gt;0,INDEX(股票价格!D:D,'周期-MIN60'!B69),"-")</f>
        <v>-</v>
      </c>
    </row>
    <row r="70" spans="1:4" x14ac:dyDescent="0.15">
      <c r="A70" s="3">
        <v>69</v>
      </c>
      <c r="B70" s="3">
        <f t="array" ref="B70">LARGE(IF(MOD(MINUTE(股票价格!$B$2:$B$1380),60)=0,ROW(股票价格!$B$2:$B$1380),0),230-A70)</f>
        <v>0</v>
      </c>
      <c r="C70" s="22" t="str">
        <f>IF(B70&gt;0,INDEX(股票价格!B:B,'周期-MIN60'!B70),"-")</f>
        <v>-</v>
      </c>
      <c r="D70" s="1" t="str">
        <f>IF(B70&gt;0,INDEX(股票价格!D:D,'周期-MIN60'!B70),"-")</f>
        <v>-</v>
      </c>
    </row>
    <row r="71" spans="1:4" x14ac:dyDescent="0.15">
      <c r="A71" s="3">
        <v>70</v>
      </c>
      <c r="B71" s="3">
        <f t="array" ref="B71">LARGE(IF(MOD(MINUTE(股票价格!$B$2:$B$1380),60)=0,ROW(股票价格!$B$2:$B$1380),0),230-A71)</f>
        <v>0</v>
      </c>
      <c r="C71" s="22" t="str">
        <f>IF(B71&gt;0,INDEX(股票价格!B:B,'周期-MIN60'!B71),"-")</f>
        <v>-</v>
      </c>
      <c r="D71" s="1" t="str">
        <f>IF(B71&gt;0,INDEX(股票价格!D:D,'周期-MIN60'!B71),"-")</f>
        <v>-</v>
      </c>
    </row>
    <row r="72" spans="1:4" x14ac:dyDescent="0.15">
      <c r="A72" s="3">
        <v>71</v>
      </c>
      <c r="B72" s="3">
        <f t="array" ref="B72">LARGE(IF(MOD(MINUTE(股票价格!$B$2:$B$1380),60)=0,ROW(股票价格!$B$2:$B$1380),0),230-A72)</f>
        <v>0</v>
      </c>
      <c r="C72" s="22" t="str">
        <f>IF(B72&gt;0,INDEX(股票价格!B:B,'周期-MIN60'!B72),"-")</f>
        <v>-</v>
      </c>
      <c r="D72" s="1" t="str">
        <f>IF(B72&gt;0,INDEX(股票价格!D:D,'周期-MIN60'!B72),"-")</f>
        <v>-</v>
      </c>
    </row>
    <row r="73" spans="1:4" x14ac:dyDescent="0.15">
      <c r="A73" s="3">
        <v>72</v>
      </c>
      <c r="B73" s="3">
        <f t="array" ref="B73">LARGE(IF(MOD(MINUTE(股票价格!$B$2:$B$1380),60)=0,ROW(股票价格!$B$2:$B$1380),0),230-A73)</f>
        <v>0</v>
      </c>
      <c r="C73" s="22" t="str">
        <f>IF(B73&gt;0,INDEX(股票价格!B:B,'周期-MIN60'!B73),"-")</f>
        <v>-</v>
      </c>
      <c r="D73" s="1" t="str">
        <f>IF(B73&gt;0,INDEX(股票价格!D:D,'周期-MIN60'!B73),"-")</f>
        <v>-</v>
      </c>
    </row>
    <row r="74" spans="1:4" x14ac:dyDescent="0.15">
      <c r="A74" s="3">
        <v>73</v>
      </c>
      <c r="B74" s="3">
        <f t="array" ref="B74">LARGE(IF(MOD(MINUTE(股票价格!$B$2:$B$1380),60)=0,ROW(股票价格!$B$2:$B$1380),0),230-A74)</f>
        <v>0</v>
      </c>
      <c r="C74" s="22" t="str">
        <f>IF(B74&gt;0,INDEX(股票价格!B:B,'周期-MIN60'!B74),"-")</f>
        <v>-</v>
      </c>
      <c r="D74" s="1" t="str">
        <f>IF(B74&gt;0,INDEX(股票价格!D:D,'周期-MIN60'!B74),"-")</f>
        <v>-</v>
      </c>
    </row>
    <row r="75" spans="1:4" x14ac:dyDescent="0.15">
      <c r="A75" s="3">
        <v>74</v>
      </c>
      <c r="B75" s="3">
        <f t="array" ref="B75">LARGE(IF(MOD(MINUTE(股票价格!$B$2:$B$1380),60)=0,ROW(股票价格!$B$2:$B$1380),0),230-A75)</f>
        <v>0</v>
      </c>
      <c r="C75" s="22" t="str">
        <f>IF(B75&gt;0,INDEX(股票价格!B:B,'周期-MIN60'!B75),"-")</f>
        <v>-</v>
      </c>
      <c r="D75" s="1" t="str">
        <f>IF(B75&gt;0,INDEX(股票价格!D:D,'周期-MIN60'!B75),"-")</f>
        <v>-</v>
      </c>
    </row>
    <row r="76" spans="1:4" x14ac:dyDescent="0.15">
      <c r="A76" s="3">
        <v>75</v>
      </c>
      <c r="B76" s="3">
        <f t="array" ref="B76">LARGE(IF(MOD(MINUTE(股票价格!$B$2:$B$1380),60)=0,ROW(股票价格!$B$2:$B$1380),0),230-A76)</f>
        <v>0</v>
      </c>
      <c r="C76" s="22" t="str">
        <f>IF(B76&gt;0,INDEX(股票价格!B:B,'周期-MIN60'!B76),"-")</f>
        <v>-</v>
      </c>
      <c r="D76" s="1" t="str">
        <f>IF(B76&gt;0,INDEX(股票价格!D:D,'周期-MIN60'!B76),"-")</f>
        <v>-</v>
      </c>
    </row>
    <row r="77" spans="1:4" x14ac:dyDescent="0.15">
      <c r="A77" s="3">
        <v>76</v>
      </c>
      <c r="B77" s="3">
        <f t="array" ref="B77">LARGE(IF(MOD(MINUTE(股票价格!$B$2:$B$1380),60)=0,ROW(股票价格!$B$2:$B$1380),0),230-A77)</f>
        <v>0</v>
      </c>
      <c r="C77" s="22" t="str">
        <f>IF(B77&gt;0,INDEX(股票价格!B:B,'周期-MIN60'!B77),"-")</f>
        <v>-</v>
      </c>
      <c r="D77" s="1" t="str">
        <f>IF(B77&gt;0,INDEX(股票价格!D:D,'周期-MIN60'!B77),"-")</f>
        <v>-</v>
      </c>
    </row>
    <row r="78" spans="1:4" x14ac:dyDescent="0.15">
      <c r="A78" s="3">
        <v>77</v>
      </c>
      <c r="B78" s="3">
        <f t="array" ref="B78">LARGE(IF(MOD(MINUTE(股票价格!$B$2:$B$1380),60)=0,ROW(股票价格!$B$2:$B$1380),0),230-A78)</f>
        <v>0</v>
      </c>
      <c r="C78" s="22" t="str">
        <f>IF(B78&gt;0,INDEX(股票价格!B:B,'周期-MIN60'!B78),"-")</f>
        <v>-</v>
      </c>
      <c r="D78" s="1" t="str">
        <f>IF(B78&gt;0,INDEX(股票价格!D:D,'周期-MIN60'!B78),"-")</f>
        <v>-</v>
      </c>
    </row>
    <row r="79" spans="1:4" x14ac:dyDescent="0.15">
      <c r="A79" s="3">
        <v>78</v>
      </c>
      <c r="B79" s="3">
        <f t="array" ref="B79">LARGE(IF(MOD(MINUTE(股票价格!$B$2:$B$1380),60)=0,ROW(股票价格!$B$2:$B$1380),0),230-A79)</f>
        <v>0</v>
      </c>
      <c r="C79" s="22" t="str">
        <f>IF(B79&gt;0,INDEX(股票价格!B:B,'周期-MIN60'!B79),"-")</f>
        <v>-</v>
      </c>
      <c r="D79" s="1" t="str">
        <f>IF(B79&gt;0,INDEX(股票价格!D:D,'周期-MIN60'!B79),"-")</f>
        <v>-</v>
      </c>
    </row>
    <row r="80" spans="1:4" x14ac:dyDescent="0.15">
      <c r="A80" s="3">
        <v>79</v>
      </c>
      <c r="B80" s="3">
        <f t="array" ref="B80">LARGE(IF(MOD(MINUTE(股票价格!$B$2:$B$1380),60)=0,ROW(股票价格!$B$2:$B$1380),0),230-A80)</f>
        <v>0</v>
      </c>
      <c r="C80" s="22" t="str">
        <f>IF(B80&gt;0,INDEX(股票价格!B:B,'周期-MIN60'!B80),"-")</f>
        <v>-</v>
      </c>
      <c r="D80" s="1" t="str">
        <f>IF(B80&gt;0,INDEX(股票价格!D:D,'周期-MIN60'!B80),"-")</f>
        <v>-</v>
      </c>
    </row>
    <row r="81" spans="1:4" x14ac:dyDescent="0.15">
      <c r="A81" s="3">
        <v>80</v>
      </c>
      <c r="B81" s="3">
        <f t="array" ref="B81">LARGE(IF(MOD(MINUTE(股票价格!$B$2:$B$1380),60)=0,ROW(股票价格!$B$2:$B$1380),0),230-A81)</f>
        <v>0</v>
      </c>
      <c r="C81" s="22" t="str">
        <f>IF(B81&gt;0,INDEX(股票价格!B:B,'周期-MIN60'!B81),"-")</f>
        <v>-</v>
      </c>
      <c r="D81" s="1" t="str">
        <f>IF(B81&gt;0,INDEX(股票价格!D:D,'周期-MIN60'!B81),"-")</f>
        <v>-</v>
      </c>
    </row>
    <row r="82" spans="1:4" x14ac:dyDescent="0.15">
      <c r="A82" s="3">
        <v>81</v>
      </c>
      <c r="B82" s="3">
        <f t="array" ref="B82">LARGE(IF(MOD(MINUTE(股票价格!$B$2:$B$1380),60)=0,ROW(股票价格!$B$2:$B$1380),0),230-A82)</f>
        <v>0</v>
      </c>
      <c r="C82" s="22" t="str">
        <f>IF(B82&gt;0,INDEX(股票价格!B:B,'周期-MIN60'!B82),"-")</f>
        <v>-</v>
      </c>
      <c r="D82" s="1" t="str">
        <f>IF(B82&gt;0,INDEX(股票价格!D:D,'周期-MIN60'!B82),"-")</f>
        <v>-</v>
      </c>
    </row>
    <row r="83" spans="1:4" x14ac:dyDescent="0.15">
      <c r="A83" s="3">
        <v>82</v>
      </c>
      <c r="B83" s="3">
        <f t="array" ref="B83">LARGE(IF(MOD(MINUTE(股票价格!$B$2:$B$1380),60)=0,ROW(股票价格!$B$2:$B$1380),0),230-A83)</f>
        <v>0</v>
      </c>
      <c r="C83" s="22" t="str">
        <f>IF(B83&gt;0,INDEX(股票价格!B:B,'周期-MIN60'!B83),"-")</f>
        <v>-</v>
      </c>
      <c r="D83" s="1" t="str">
        <f>IF(B83&gt;0,INDEX(股票价格!D:D,'周期-MIN60'!B83),"-")</f>
        <v>-</v>
      </c>
    </row>
    <row r="84" spans="1:4" x14ac:dyDescent="0.15">
      <c r="A84" s="3">
        <v>83</v>
      </c>
      <c r="B84" s="3">
        <f t="array" ref="B84">LARGE(IF(MOD(MINUTE(股票价格!$B$2:$B$1380),60)=0,ROW(股票价格!$B$2:$B$1380),0),230-A84)</f>
        <v>0</v>
      </c>
      <c r="C84" s="22" t="str">
        <f>IF(B84&gt;0,INDEX(股票价格!B:B,'周期-MIN60'!B84),"-")</f>
        <v>-</v>
      </c>
      <c r="D84" s="1" t="str">
        <f>IF(B84&gt;0,INDEX(股票价格!D:D,'周期-MIN60'!B84),"-")</f>
        <v>-</v>
      </c>
    </row>
    <row r="85" spans="1:4" x14ac:dyDescent="0.15">
      <c r="A85" s="3">
        <v>84</v>
      </c>
      <c r="B85" s="3">
        <f t="array" ref="B85">LARGE(IF(MOD(MINUTE(股票价格!$B$2:$B$1380),60)=0,ROW(股票价格!$B$2:$B$1380),0),230-A85)</f>
        <v>0</v>
      </c>
      <c r="C85" s="22" t="str">
        <f>IF(B85&gt;0,INDEX(股票价格!B:B,'周期-MIN60'!B85),"-")</f>
        <v>-</v>
      </c>
      <c r="D85" s="1" t="str">
        <f>IF(B85&gt;0,INDEX(股票价格!D:D,'周期-MIN60'!B85),"-")</f>
        <v>-</v>
      </c>
    </row>
    <row r="86" spans="1:4" x14ac:dyDescent="0.15">
      <c r="A86" s="3">
        <v>85</v>
      </c>
      <c r="B86" s="3">
        <f t="array" ref="B86">LARGE(IF(MOD(MINUTE(股票价格!$B$2:$B$1380),60)=0,ROW(股票价格!$B$2:$B$1380),0),230-A86)</f>
        <v>0</v>
      </c>
      <c r="C86" s="22" t="str">
        <f>IF(B86&gt;0,INDEX(股票价格!B:B,'周期-MIN60'!B86),"-")</f>
        <v>-</v>
      </c>
      <c r="D86" s="1" t="str">
        <f>IF(B86&gt;0,INDEX(股票价格!D:D,'周期-MIN60'!B86),"-")</f>
        <v>-</v>
      </c>
    </row>
    <row r="87" spans="1:4" x14ac:dyDescent="0.15">
      <c r="A87" s="3">
        <v>86</v>
      </c>
      <c r="B87" s="3">
        <f t="array" ref="B87">LARGE(IF(MOD(MINUTE(股票价格!$B$2:$B$1380),60)=0,ROW(股票价格!$B$2:$B$1380),0),230-A87)</f>
        <v>0</v>
      </c>
      <c r="C87" s="22" t="str">
        <f>IF(B87&gt;0,INDEX(股票价格!B:B,'周期-MIN60'!B87),"-")</f>
        <v>-</v>
      </c>
      <c r="D87" s="1" t="str">
        <f>IF(B87&gt;0,INDEX(股票价格!D:D,'周期-MIN60'!B87),"-")</f>
        <v>-</v>
      </c>
    </row>
    <row r="88" spans="1:4" x14ac:dyDescent="0.15">
      <c r="A88" s="3">
        <v>87</v>
      </c>
      <c r="B88" s="3">
        <f t="array" ref="B88">LARGE(IF(MOD(MINUTE(股票价格!$B$2:$B$1380),60)=0,ROW(股票价格!$B$2:$B$1380),0),230-A88)</f>
        <v>0</v>
      </c>
      <c r="C88" s="22" t="str">
        <f>IF(B88&gt;0,INDEX(股票价格!B:B,'周期-MIN60'!B88),"-")</f>
        <v>-</v>
      </c>
      <c r="D88" s="1" t="str">
        <f>IF(B88&gt;0,INDEX(股票价格!D:D,'周期-MIN60'!B88),"-")</f>
        <v>-</v>
      </c>
    </row>
    <row r="89" spans="1:4" x14ac:dyDescent="0.15">
      <c r="A89" s="3">
        <v>88</v>
      </c>
      <c r="B89" s="3">
        <f t="array" ref="B89">LARGE(IF(MOD(MINUTE(股票价格!$B$2:$B$1380),60)=0,ROW(股票价格!$B$2:$B$1380),0),230-A89)</f>
        <v>0</v>
      </c>
      <c r="C89" s="22" t="str">
        <f>IF(B89&gt;0,INDEX(股票价格!B:B,'周期-MIN60'!B89),"-")</f>
        <v>-</v>
      </c>
      <c r="D89" s="1" t="str">
        <f>IF(B89&gt;0,INDEX(股票价格!D:D,'周期-MIN60'!B89),"-")</f>
        <v>-</v>
      </c>
    </row>
    <row r="90" spans="1:4" x14ac:dyDescent="0.15">
      <c r="A90" s="3">
        <v>89</v>
      </c>
      <c r="B90" s="3">
        <f t="array" ref="B90">LARGE(IF(MOD(MINUTE(股票价格!$B$2:$B$1380),60)=0,ROW(股票价格!$B$2:$B$1380),0),230-A90)</f>
        <v>0</v>
      </c>
      <c r="C90" s="22" t="str">
        <f>IF(B90&gt;0,INDEX(股票价格!B:B,'周期-MIN60'!B90),"-")</f>
        <v>-</v>
      </c>
      <c r="D90" s="1" t="str">
        <f>IF(B90&gt;0,INDEX(股票价格!D:D,'周期-MIN60'!B90),"-")</f>
        <v>-</v>
      </c>
    </row>
    <row r="91" spans="1:4" x14ac:dyDescent="0.15">
      <c r="A91" s="3">
        <v>90</v>
      </c>
      <c r="B91" s="3">
        <f t="array" ref="B91">LARGE(IF(MOD(MINUTE(股票价格!$B$2:$B$1380),60)=0,ROW(股票价格!$B$2:$B$1380),0),230-A91)</f>
        <v>0</v>
      </c>
      <c r="C91" s="22" t="str">
        <f>IF(B91&gt;0,INDEX(股票价格!B:B,'周期-MIN60'!B91),"-")</f>
        <v>-</v>
      </c>
      <c r="D91" s="1" t="str">
        <f>IF(B91&gt;0,INDEX(股票价格!D:D,'周期-MIN60'!B91),"-")</f>
        <v>-</v>
      </c>
    </row>
    <row r="92" spans="1:4" x14ac:dyDescent="0.15">
      <c r="A92" s="3">
        <v>91</v>
      </c>
      <c r="B92" s="3">
        <f t="array" ref="B92">LARGE(IF(MOD(MINUTE(股票价格!$B$2:$B$1380),60)=0,ROW(股票价格!$B$2:$B$1380),0),230-A92)</f>
        <v>0</v>
      </c>
      <c r="C92" s="22" t="str">
        <f>IF(B92&gt;0,INDEX(股票价格!B:B,'周期-MIN60'!B92),"-")</f>
        <v>-</v>
      </c>
      <c r="D92" s="1" t="str">
        <f>IF(B92&gt;0,INDEX(股票价格!D:D,'周期-MIN60'!B92),"-")</f>
        <v>-</v>
      </c>
    </row>
    <row r="93" spans="1:4" x14ac:dyDescent="0.15">
      <c r="A93" s="3">
        <v>92</v>
      </c>
      <c r="B93" s="3">
        <f t="array" ref="B93">LARGE(IF(MOD(MINUTE(股票价格!$B$2:$B$1380),60)=0,ROW(股票价格!$B$2:$B$1380),0),230-A93)</f>
        <v>0</v>
      </c>
      <c r="C93" s="22" t="str">
        <f>IF(B93&gt;0,INDEX(股票价格!B:B,'周期-MIN60'!B93),"-")</f>
        <v>-</v>
      </c>
      <c r="D93" s="1" t="str">
        <f>IF(B93&gt;0,INDEX(股票价格!D:D,'周期-MIN60'!B93),"-")</f>
        <v>-</v>
      </c>
    </row>
    <row r="94" spans="1:4" x14ac:dyDescent="0.15">
      <c r="A94" s="3">
        <v>93</v>
      </c>
      <c r="B94" s="3">
        <f t="array" ref="B94">LARGE(IF(MOD(MINUTE(股票价格!$B$2:$B$1380),60)=0,ROW(股票价格!$B$2:$B$1380),0),230-A94)</f>
        <v>0</v>
      </c>
      <c r="C94" s="22" t="str">
        <f>IF(B94&gt;0,INDEX(股票价格!B:B,'周期-MIN60'!B94),"-")</f>
        <v>-</v>
      </c>
      <c r="D94" s="1" t="str">
        <f>IF(B94&gt;0,INDEX(股票价格!D:D,'周期-MIN60'!B94),"-")</f>
        <v>-</v>
      </c>
    </row>
    <row r="95" spans="1:4" x14ac:dyDescent="0.15">
      <c r="A95" s="3">
        <v>94</v>
      </c>
      <c r="B95" s="3">
        <f t="array" ref="B95">LARGE(IF(MOD(MINUTE(股票价格!$B$2:$B$1380),60)=0,ROW(股票价格!$B$2:$B$1380),0),230-A95)</f>
        <v>0</v>
      </c>
      <c r="C95" s="22" t="str">
        <f>IF(B95&gt;0,INDEX(股票价格!B:B,'周期-MIN60'!B95),"-")</f>
        <v>-</v>
      </c>
      <c r="D95" s="1" t="str">
        <f>IF(B95&gt;0,INDEX(股票价格!D:D,'周期-MIN60'!B95),"-")</f>
        <v>-</v>
      </c>
    </row>
    <row r="96" spans="1:4" x14ac:dyDescent="0.15">
      <c r="A96" s="3">
        <v>95</v>
      </c>
      <c r="B96" s="3">
        <f t="array" ref="B96">LARGE(IF(MOD(MINUTE(股票价格!$B$2:$B$1380),60)=0,ROW(股票价格!$B$2:$B$1380),0),230-A96)</f>
        <v>0</v>
      </c>
      <c r="C96" s="22" t="str">
        <f>IF(B96&gt;0,INDEX(股票价格!B:B,'周期-MIN60'!B96),"-")</f>
        <v>-</v>
      </c>
      <c r="D96" s="1" t="str">
        <f>IF(B96&gt;0,INDEX(股票价格!D:D,'周期-MIN60'!B96),"-")</f>
        <v>-</v>
      </c>
    </row>
    <row r="97" spans="1:4" x14ac:dyDescent="0.15">
      <c r="A97" s="3">
        <v>96</v>
      </c>
      <c r="B97" s="3">
        <f t="array" ref="B97">LARGE(IF(MOD(MINUTE(股票价格!$B$2:$B$1380),60)=0,ROW(股票价格!$B$2:$B$1380),0),230-A97)</f>
        <v>0</v>
      </c>
      <c r="C97" s="22" t="str">
        <f>IF(B97&gt;0,INDEX(股票价格!B:B,'周期-MIN60'!B97),"-")</f>
        <v>-</v>
      </c>
      <c r="D97" s="1" t="str">
        <f>IF(B97&gt;0,INDEX(股票价格!D:D,'周期-MIN60'!B97),"-")</f>
        <v>-</v>
      </c>
    </row>
    <row r="98" spans="1:4" x14ac:dyDescent="0.15">
      <c r="A98" s="3">
        <v>97</v>
      </c>
      <c r="B98" s="3">
        <f t="array" ref="B98">LARGE(IF(MOD(MINUTE(股票价格!$B$2:$B$1380),60)=0,ROW(股票价格!$B$2:$B$1380),0),230-A98)</f>
        <v>0</v>
      </c>
      <c r="C98" s="22" t="str">
        <f>IF(B98&gt;0,INDEX(股票价格!B:B,'周期-MIN60'!B98),"-")</f>
        <v>-</v>
      </c>
      <c r="D98" s="1" t="str">
        <f>IF(B98&gt;0,INDEX(股票价格!D:D,'周期-MIN60'!B98),"-")</f>
        <v>-</v>
      </c>
    </row>
    <row r="99" spans="1:4" x14ac:dyDescent="0.15">
      <c r="A99" s="3">
        <v>98</v>
      </c>
      <c r="B99" s="3">
        <f t="array" ref="B99">LARGE(IF(MOD(MINUTE(股票价格!$B$2:$B$1380),60)=0,ROW(股票价格!$B$2:$B$1380),0),230-A99)</f>
        <v>0</v>
      </c>
      <c r="C99" s="22" t="str">
        <f>IF(B99&gt;0,INDEX(股票价格!B:B,'周期-MIN60'!B99),"-")</f>
        <v>-</v>
      </c>
      <c r="D99" s="1" t="str">
        <f>IF(B99&gt;0,INDEX(股票价格!D:D,'周期-MIN60'!B99),"-")</f>
        <v>-</v>
      </c>
    </row>
    <row r="100" spans="1:4" x14ac:dyDescent="0.15">
      <c r="A100" s="3">
        <v>99</v>
      </c>
      <c r="B100" s="3">
        <f t="array" ref="B100">LARGE(IF(MOD(MINUTE(股票价格!$B$2:$B$1380),60)=0,ROW(股票价格!$B$2:$B$1380),0),230-A100)</f>
        <v>0</v>
      </c>
      <c r="C100" s="22" t="str">
        <f>IF(B100&gt;0,INDEX(股票价格!B:B,'周期-MIN60'!B100),"-")</f>
        <v>-</v>
      </c>
      <c r="D100" s="1" t="str">
        <f>IF(B100&gt;0,INDEX(股票价格!D:D,'周期-MIN60'!B100),"-")</f>
        <v>-</v>
      </c>
    </row>
    <row r="101" spans="1:4" x14ac:dyDescent="0.15">
      <c r="A101" s="3">
        <v>100</v>
      </c>
      <c r="B101" s="3">
        <f t="array" ref="B101">LARGE(IF(MOD(MINUTE(股票价格!$B$2:$B$1380),60)=0,ROW(股票价格!$B$2:$B$1380),0),230-A101)</f>
        <v>0</v>
      </c>
      <c r="C101" s="22" t="str">
        <f>IF(B101&gt;0,INDEX(股票价格!B:B,'周期-MIN60'!B101),"-")</f>
        <v>-</v>
      </c>
      <c r="D101" s="1" t="str">
        <f>IF(B101&gt;0,INDEX(股票价格!D:D,'周期-MIN60'!B101),"-")</f>
        <v>-</v>
      </c>
    </row>
    <row r="102" spans="1:4" x14ac:dyDescent="0.15">
      <c r="A102" s="3">
        <v>101</v>
      </c>
      <c r="B102" s="3">
        <f t="array" ref="B102">LARGE(IF(MOD(MINUTE(股票价格!$B$2:$B$1380),60)=0,ROW(股票价格!$B$2:$B$1380),0),230-A102)</f>
        <v>0</v>
      </c>
      <c r="C102" s="22" t="str">
        <f>IF(B102&gt;0,INDEX(股票价格!B:B,'周期-MIN60'!B102),"-")</f>
        <v>-</v>
      </c>
      <c r="D102" s="1" t="str">
        <f>IF(B102&gt;0,INDEX(股票价格!D:D,'周期-MIN60'!B102),"-")</f>
        <v>-</v>
      </c>
    </row>
    <row r="103" spans="1:4" x14ac:dyDescent="0.15">
      <c r="A103" s="3">
        <v>102</v>
      </c>
      <c r="B103" s="3">
        <f t="array" ref="B103">LARGE(IF(MOD(MINUTE(股票价格!$B$2:$B$1380),60)=0,ROW(股票价格!$B$2:$B$1380),0),230-A103)</f>
        <v>0</v>
      </c>
      <c r="C103" s="22" t="str">
        <f>IF(B103&gt;0,INDEX(股票价格!B:B,'周期-MIN60'!B103),"-")</f>
        <v>-</v>
      </c>
      <c r="D103" s="1" t="str">
        <f>IF(B103&gt;0,INDEX(股票价格!D:D,'周期-MIN60'!B103),"-")</f>
        <v>-</v>
      </c>
    </row>
    <row r="104" spans="1:4" x14ac:dyDescent="0.15">
      <c r="A104" s="3">
        <v>103</v>
      </c>
      <c r="B104" s="3">
        <f t="array" ref="B104">LARGE(IF(MOD(MINUTE(股票价格!$B$2:$B$1380),60)=0,ROW(股票价格!$B$2:$B$1380),0),230-A104)</f>
        <v>0</v>
      </c>
      <c r="C104" s="22" t="str">
        <f>IF(B104&gt;0,INDEX(股票价格!B:B,'周期-MIN60'!B104),"-")</f>
        <v>-</v>
      </c>
      <c r="D104" s="1" t="str">
        <f>IF(B104&gt;0,INDEX(股票价格!D:D,'周期-MIN60'!B104),"-")</f>
        <v>-</v>
      </c>
    </row>
    <row r="105" spans="1:4" x14ac:dyDescent="0.15">
      <c r="A105" s="3">
        <v>104</v>
      </c>
      <c r="B105" s="3">
        <f t="array" ref="B105">LARGE(IF(MOD(MINUTE(股票价格!$B$2:$B$1380),60)=0,ROW(股票价格!$B$2:$B$1380),0),230-A105)</f>
        <v>0</v>
      </c>
      <c r="C105" s="22" t="str">
        <f>IF(B105&gt;0,INDEX(股票价格!B:B,'周期-MIN60'!B105),"-")</f>
        <v>-</v>
      </c>
      <c r="D105" s="1" t="str">
        <f>IF(B105&gt;0,INDEX(股票价格!D:D,'周期-MIN60'!B105),"-")</f>
        <v>-</v>
      </c>
    </row>
    <row r="106" spans="1:4" x14ac:dyDescent="0.15">
      <c r="A106" s="3">
        <v>105</v>
      </c>
      <c r="B106" s="3">
        <f t="array" ref="B106">LARGE(IF(MOD(MINUTE(股票价格!$B$2:$B$1380),60)=0,ROW(股票价格!$B$2:$B$1380),0),230-A106)</f>
        <v>0</v>
      </c>
      <c r="C106" s="22" t="str">
        <f>IF(B106&gt;0,INDEX(股票价格!B:B,'周期-MIN60'!B106),"-")</f>
        <v>-</v>
      </c>
      <c r="D106" s="1" t="str">
        <f>IF(B106&gt;0,INDEX(股票价格!D:D,'周期-MIN60'!B106),"-")</f>
        <v>-</v>
      </c>
    </row>
    <row r="107" spans="1:4" x14ac:dyDescent="0.15">
      <c r="A107" s="3">
        <v>106</v>
      </c>
      <c r="B107" s="3">
        <f t="array" ref="B107">LARGE(IF(MOD(MINUTE(股票价格!$B$2:$B$1380),60)=0,ROW(股票价格!$B$2:$B$1380),0),230-A107)</f>
        <v>0</v>
      </c>
      <c r="C107" s="22" t="str">
        <f>IF(B107&gt;0,INDEX(股票价格!B:B,'周期-MIN60'!B107),"-")</f>
        <v>-</v>
      </c>
      <c r="D107" s="1" t="str">
        <f>IF(B107&gt;0,INDEX(股票价格!D:D,'周期-MIN60'!B107),"-")</f>
        <v>-</v>
      </c>
    </row>
    <row r="108" spans="1:4" x14ac:dyDescent="0.15">
      <c r="A108" s="3">
        <v>107</v>
      </c>
      <c r="B108" s="3">
        <f t="array" ref="B108">LARGE(IF(MOD(MINUTE(股票价格!$B$2:$B$1380),60)=0,ROW(股票价格!$B$2:$B$1380),0),230-A108)</f>
        <v>0</v>
      </c>
      <c r="C108" s="22" t="str">
        <f>IF(B108&gt;0,INDEX(股票价格!B:B,'周期-MIN60'!B108),"-")</f>
        <v>-</v>
      </c>
      <c r="D108" s="1" t="str">
        <f>IF(B108&gt;0,INDEX(股票价格!D:D,'周期-MIN60'!B108),"-")</f>
        <v>-</v>
      </c>
    </row>
    <row r="109" spans="1:4" x14ac:dyDescent="0.15">
      <c r="A109" s="3">
        <v>108</v>
      </c>
      <c r="B109" s="3">
        <f t="array" ref="B109">LARGE(IF(MOD(MINUTE(股票价格!$B$2:$B$1380),60)=0,ROW(股票价格!$B$2:$B$1380),0),230-A109)</f>
        <v>0</v>
      </c>
      <c r="C109" s="22" t="str">
        <f>IF(B109&gt;0,INDEX(股票价格!B:B,'周期-MIN60'!B109),"-")</f>
        <v>-</v>
      </c>
      <c r="D109" s="1" t="str">
        <f>IF(B109&gt;0,INDEX(股票价格!D:D,'周期-MIN60'!B109),"-")</f>
        <v>-</v>
      </c>
    </row>
    <row r="110" spans="1:4" x14ac:dyDescent="0.15">
      <c r="A110" s="3">
        <v>109</v>
      </c>
      <c r="B110" s="3">
        <f t="array" ref="B110">LARGE(IF(MOD(MINUTE(股票价格!$B$2:$B$1380),60)=0,ROW(股票价格!$B$2:$B$1380),0),230-A110)</f>
        <v>0</v>
      </c>
      <c r="C110" s="22" t="str">
        <f>IF(B110&gt;0,INDEX(股票价格!B:B,'周期-MIN60'!B110),"-")</f>
        <v>-</v>
      </c>
      <c r="D110" s="1" t="str">
        <f>IF(B110&gt;0,INDEX(股票价格!D:D,'周期-MIN60'!B110),"-")</f>
        <v>-</v>
      </c>
    </row>
    <row r="111" spans="1:4" x14ac:dyDescent="0.15">
      <c r="A111" s="3">
        <v>110</v>
      </c>
      <c r="B111" s="3">
        <f t="array" ref="B111">LARGE(IF(MOD(MINUTE(股票价格!$B$2:$B$1380),60)=0,ROW(股票价格!$B$2:$B$1380),0),230-A111)</f>
        <v>0</v>
      </c>
      <c r="C111" s="22" t="str">
        <f>IF(B111&gt;0,INDEX(股票价格!B:B,'周期-MIN60'!B111),"-")</f>
        <v>-</v>
      </c>
      <c r="D111" s="1" t="str">
        <f>IF(B111&gt;0,INDEX(股票价格!D:D,'周期-MIN60'!B111),"-")</f>
        <v>-</v>
      </c>
    </row>
    <row r="112" spans="1:4" x14ac:dyDescent="0.15">
      <c r="A112" s="3">
        <v>111</v>
      </c>
      <c r="B112" s="3">
        <f t="array" ref="B112">LARGE(IF(MOD(MINUTE(股票价格!$B$2:$B$1380),60)=0,ROW(股票价格!$B$2:$B$1380),0),230-A112)</f>
        <v>0</v>
      </c>
      <c r="C112" s="22" t="str">
        <f>IF(B112&gt;0,INDEX(股票价格!B:B,'周期-MIN60'!B112),"-")</f>
        <v>-</v>
      </c>
      <c r="D112" s="1" t="str">
        <f>IF(B112&gt;0,INDEX(股票价格!D:D,'周期-MIN60'!B112),"-")</f>
        <v>-</v>
      </c>
    </row>
    <row r="113" spans="1:10" x14ac:dyDescent="0.15">
      <c r="A113" s="3">
        <v>112</v>
      </c>
      <c r="B113" s="3">
        <f t="array" ref="B113">LARGE(IF(MOD(MINUTE(股票价格!$B$2:$B$1380),60)=0,ROW(股票价格!$B$2:$B$1380),0),230-A113)</f>
        <v>0</v>
      </c>
      <c r="C113" s="22" t="str">
        <f>IF(B113&gt;0,INDEX(股票价格!B:B,'周期-MIN60'!B113),"-")</f>
        <v>-</v>
      </c>
      <c r="D113" s="1" t="str">
        <f>IF(B113&gt;0,INDEX(股票价格!D:D,'周期-MIN60'!B113),"-")</f>
        <v>-</v>
      </c>
    </row>
    <row r="114" spans="1:10" x14ac:dyDescent="0.15">
      <c r="A114" s="3">
        <v>113</v>
      </c>
      <c r="B114" s="3">
        <f t="array" ref="B114">LARGE(IF(MOD(MINUTE(股票价格!$B$2:$B$1380),60)=0,ROW(股票价格!$B$2:$B$1380),0),230-A114)</f>
        <v>0</v>
      </c>
      <c r="C114" s="22" t="str">
        <f>IF(B114&gt;0,INDEX(股票价格!B:B,'周期-MIN60'!B114),"-")</f>
        <v>-</v>
      </c>
      <c r="D114" s="1" t="str">
        <f>IF(B114&gt;0,INDEX(股票价格!D:D,'周期-MIN60'!B114),"-")</f>
        <v>-</v>
      </c>
    </row>
    <row r="115" spans="1:10" x14ac:dyDescent="0.15">
      <c r="A115" s="3">
        <v>114</v>
      </c>
      <c r="B115" s="3">
        <f t="array" ref="B115">LARGE(IF(MOD(MINUTE(股票价格!$B$2:$B$1380),60)=0,ROW(股票价格!$B$2:$B$1380),0),230-A115)</f>
        <v>0</v>
      </c>
      <c r="C115" s="22" t="str">
        <f>IF(B115&gt;0,INDEX(股票价格!B:B,'周期-MIN60'!B115),"-")</f>
        <v>-</v>
      </c>
      <c r="D115" s="1" t="str">
        <f>IF(B115&gt;0,INDEX(股票价格!D:D,'周期-MIN60'!B115),"-")</f>
        <v>-</v>
      </c>
    </row>
    <row r="116" spans="1:10" x14ac:dyDescent="0.15">
      <c r="A116" s="3">
        <v>115</v>
      </c>
      <c r="B116" s="3">
        <f t="array" ref="B116">LARGE(IF(MOD(MINUTE(股票价格!$B$2:$B$1380),60)=0,ROW(股票价格!$B$2:$B$1380),0),230-A116)</f>
        <v>0</v>
      </c>
      <c r="C116" s="22" t="str">
        <f>IF(B116&gt;0,INDEX(股票价格!B:B,'周期-MIN60'!B116),"-")</f>
        <v>-</v>
      </c>
      <c r="D116" s="1" t="str">
        <f>IF(B116&gt;0,INDEX(股票价格!D:D,'周期-MIN60'!B116),"-")</f>
        <v>-</v>
      </c>
      <c r="J116" s="25">
        <f>IF((I116&gt;0)*(I115&lt;=0)*(G116&lt;0),J115+1,J115)</f>
        <v>0</v>
      </c>
    </row>
    <row r="117" spans="1:10" x14ac:dyDescent="0.15">
      <c r="A117" s="3">
        <v>116</v>
      </c>
      <c r="B117" s="3">
        <f t="array" ref="B117">LARGE(IF(MOD(MINUTE(股票价格!$B$2:$B$1380),60)=0,ROW(股票价格!$B$2:$B$1380),0),230-A117)</f>
        <v>7</v>
      </c>
      <c r="C117" s="22">
        <f>IF(B117&gt;0,INDEX(股票价格!B:B,'周期-MIN60'!B117),"-")</f>
        <v>43591.458333333336</v>
      </c>
      <c r="D117" s="1">
        <f>IF(B117&gt;0,INDEX(股票价格!D:D,'周期-MIN60'!B117),"-")</f>
        <v>40.06</v>
      </c>
      <c r="J117" s="25">
        <f t="shared" ref="J117:J180" si="6">IF((I117&gt;0)*(I116&lt;=0)*(G117&lt;0),J116+1,J116)</f>
        <v>0</v>
      </c>
    </row>
    <row r="118" spans="1:10" x14ac:dyDescent="0.15">
      <c r="A118" s="3">
        <v>117</v>
      </c>
      <c r="B118" s="3">
        <f t="array" ref="B118">LARGE(IF(MOD(MINUTE(股票价格!$B$2:$B$1380),60)=0,ROW(股票价格!$B$2:$B$1380),0),230-A118)</f>
        <v>25</v>
      </c>
      <c r="C118" s="22">
        <f>IF(B118&gt;0,INDEX(股票价格!B:B,'周期-MIN60'!B118),"-")</f>
        <v>43591.583333333336</v>
      </c>
      <c r="D118" s="1">
        <f>IF(B118&gt;0,INDEX(股票价格!D:D,'周期-MIN60'!B118),"-")</f>
        <v>40.049999999999997</v>
      </c>
      <c r="J118" s="25">
        <f t="shared" si="6"/>
        <v>0</v>
      </c>
    </row>
    <row r="119" spans="1:10" x14ac:dyDescent="0.15">
      <c r="A119" s="3">
        <v>118</v>
      </c>
      <c r="B119" s="3">
        <f t="array" ref="B119">LARGE(IF(MOD(MINUTE(股票价格!$B$2:$B$1380),60)=0,ROW(股票价格!$B$2:$B$1380),0),230-A119)</f>
        <v>37</v>
      </c>
      <c r="C119" s="22">
        <f>IF(B119&gt;0,INDEX(股票价格!B:B,'周期-MIN60'!B119),"-")</f>
        <v>43591.625</v>
      </c>
      <c r="D119" s="1">
        <f>IF(B119&gt;0,INDEX(股票价格!D:D,'周期-MIN60'!B119),"-")</f>
        <v>40.049999999999997</v>
      </c>
      <c r="J119" s="25">
        <f t="shared" si="6"/>
        <v>0</v>
      </c>
    </row>
    <row r="120" spans="1:10" x14ac:dyDescent="0.15">
      <c r="A120" s="3">
        <v>119</v>
      </c>
      <c r="B120" s="3">
        <f t="array" ref="B120">LARGE(IF(MOD(MINUTE(股票价格!$B$2:$B$1380),60)=0,ROW(股票价格!$B$2:$B$1380),0),230-A120)</f>
        <v>43</v>
      </c>
      <c r="C120" s="22">
        <f>IF(B120&gt;0,INDEX(股票价格!B:B,'周期-MIN60'!B120),"-")</f>
        <v>43592.416666666664</v>
      </c>
      <c r="D120" s="1">
        <f>IF(B120&gt;0,INDEX(股票价格!D:D,'周期-MIN60'!B120),"-")</f>
        <v>39.31</v>
      </c>
      <c r="J120" s="25">
        <f t="shared" si="6"/>
        <v>0</v>
      </c>
    </row>
    <row r="121" spans="1:10" x14ac:dyDescent="0.15">
      <c r="A121" s="3">
        <v>120</v>
      </c>
      <c r="B121" s="3">
        <f t="array" ref="B121">LARGE(IF(MOD(MINUTE(股票价格!$B$2:$B$1380),60)=0,ROW(股票价格!$B$2:$B$1380),0),230-A121)</f>
        <v>55</v>
      </c>
      <c r="C121" s="22">
        <f>IF(B121&gt;0,INDEX(股票价格!B:B,'周期-MIN60'!B121),"-")</f>
        <v>43592.458333333336</v>
      </c>
      <c r="D121" s="1">
        <f>IF(B121&gt;0,INDEX(股票价格!D:D,'周期-MIN60'!B121),"-")</f>
        <v>40.49</v>
      </c>
      <c r="J121" s="25">
        <f t="shared" si="6"/>
        <v>0</v>
      </c>
    </row>
    <row r="122" spans="1:10" x14ac:dyDescent="0.15">
      <c r="A122" s="3">
        <v>121</v>
      </c>
      <c r="B122" s="3">
        <f t="array" ref="B122">LARGE(IF(MOD(MINUTE(股票价格!$B$2:$B$1380),60)=0,ROW(股票价格!$B$2:$B$1380),0),230-A122)</f>
        <v>73</v>
      </c>
      <c r="C122" s="22">
        <f>IF(B122&gt;0,INDEX(股票价格!B:B,'周期-MIN60'!B122),"-")</f>
        <v>43592.583333333336</v>
      </c>
      <c r="D122" s="1">
        <f>IF(B122&gt;0,INDEX(股票价格!D:D,'周期-MIN60'!B122),"-")</f>
        <v>40.1</v>
      </c>
      <c r="J122" s="25">
        <f t="shared" si="6"/>
        <v>0</v>
      </c>
    </row>
    <row r="123" spans="1:10" x14ac:dyDescent="0.15">
      <c r="A123" s="3">
        <v>122</v>
      </c>
      <c r="B123" s="3">
        <f t="array" ref="B123">LARGE(IF(MOD(MINUTE(股票价格!$B$2:$B$1380),60)=0,ROW(股票价格!$B$2:$B$1380),0),230-A123)</f>
        <v>85</v>
      </c>
      <c r="C123" s="22">
        <f>IF(B123&gt;0,INDEX(股票价格!B:B,'周期-MIN60'!B123),"-")</f>
        <v>43592.625</v>
      </c>
      <c r="D123" s="1">
        <f>IF(B123&gt;0,INDEX(股票价格!D:D,'周期-MIN60'!B123),"-")</f>
        <v>40.26</v>
      </c>
      <c r="J123" s="25">
        <f t="shared" si="6"/>
        <v>0</v>
      </c>
    </row>
    <row r="124" spans="1:10" x14ac:dyDescent="0.15">
      <c r="A124" s="3">
        <v>123</v>
      </c>
      <c r="B124" s="3">
        <f t="array" ref="B124">LARGE(IF(MOD(MINUTE(股票价格!$B$2:$B$1380),60)=0,ROW(股票价格!$B$2:$B$1380),0),230-A124)</f>
        <v>91</v>
      </c>
      <c r="C124" s="22">
        <f>IF(B124&gt;0,INDEX(股票价格!B:B,'周期-MIN60'!B124),"-")</f>
        <v>43593.416666666664</v>
      </c>
      <c r="D124" s="1">
        <f>IF(B124&gt;0,INDEX(股票价格!D:D,'周期-MIN60'!B124),"-")</f>
        <v>39.9</v>
      </c>
      <c r="J124" s="25">
        <f t="shared" si="6"/>
        <v>0</v>
      </c>
    </row>
    <row r="125" spans="1:10" x14ac:dyDescent="0.15">
      <c r="A125" s="3">
        <v>124</v>
      </c>
      <c r="B125" s="3">
        <f t="array" ref="B125">LARGE(IF(MOD(MINUTE(股票价格!$B$2:$B$1380),60)=0,ROW(股票价格!$B$2:$B$1380),0),230-A125)</f>
        <v>103</v>
      </c>
      <c r="C125" s="22">
        <f>IF(B125&gt;0,INDEX(股票价格!B:B,'周期-MIN60'!B125),"-")</f>
        <v>43593.458333333336</v>
      </c>
      <c r="D125" s="1">
        <f>IF(B125&gt;0,INDEX(股票价格!D:D,'周期-MIN60'!B125),"-")</f>
        <v>40.11</v>
      </c>
      <c r="J125" s="25">
        <f t="shared" si="6"/>
        <v>0</v>
      </c>
    </row>
    <row r="126" spans="1:10" x14ac:dyDescent="0.15">
      <c r="A126" s="3">
        <v>125</v>
      </c>
      <c r="B126" s="3">
        <f t="array" ref="B126">LARGE(IF(MOD(MINUTE(股票价格!$B$2:$B$1380),60)=0,ROW(股票价格!$B$2:$B$1380),0),230-A126)</f>
        <v>121</v>
      </c>
      <c r="C126" s="22">
        <f>IF(B126&gt;0,INDEX(股票价格!B:B,'周期-MIN60'!B126),"-")</f>
        <v>43593.583333333336</v>
      </c>
      <c r="D126" s="1">
        <f>IF(B126&gt;0,INDEX(股票价格!D:D,'周期-MIN60'!B126),"-")</f>
        <v>39.619999999999997</v>
      </c>
      <c r="J126" s="25">
        <f t="shared" si="6"/>
        <v>0</v>
      </c>
    </row>
    <row r="127" spans="1:10" x14ac:dyDescent="0.15">
      <c r="A127" s="3">
        <v>126</v>
      </c>
      <c r="B127" s="3">
        <f t="array" ref="B127">LARGE(IF(MOD(MINUTE(股票价格!$B$2:$B$1380),60)=0,ROW(股票价格!$B$2:$B$1380),0),230-A127)</f>
        <v>133</v>
      </c>
      <c r="C127" s="22">
        <f>IF(B127&gt;0,INDEX(股票价格!B:B,'周期-MIN60'!B127),"-")</f>
        <v>43593.625</v>
      </c>
      <c r="D127" s="1">
        <f>IF(B127&gt;0,INDEX(股票价格!D:D,'周期-MIN60'!B127),"-")</f>
        <v>40</v>
      </c>
      <c r="J127" s="25">
        <f t="shared" si="6"/>
        <v>0</v>
      </c>
    </row>
    <row r="128" spans="1:10" x14ac:dyDescent="0.15">
      <c r="A128" s="3">
        <v>127</v>
      </c>
      <c r="B128" s="3">
        <f t="array" ref="B128">LARGE(IF(MOD(MINUTE(股票价格!$B$2:$B$1380),60)=0,ROW(股票价格!$B$2:$B$1380),0),230-A128)</f>
        <v>139</v>
      </c>
      <c r="C128" s="22">
        <f>IF(B128&gt;0,INDEX(股票价格!B:B,'周期-MIN60'!B128),"-")</f>
        <v>43594.416666666664</v>
      </c>
      <c r="D128" s="1">
        <f>IF(B128&gt;0,INDEX(股票价格!D:D,'周期-MIN60'!B128),"-")</f>
        <v>39.18</v>
      </c>
      <c r="J128" s="25">
        <f t="shared" si="6"/>
        <v>0</v>
      </c>
    </row>
    <row r="129" spans="1:10" x14ac:dyDescent="0.15">
      <c r="A129" s="3">
        <v>128</v>
      </c>
      <c r="B129" s="3">
        <f t="array" ref="B129">LARGE(IF(MOD(MINUTE(股票价格!$B$2:$B$1380),60)=0,ROW(股票价格!$B$2:$B$1380),0),230-A129)</f>
        <v>151</v>
      </c>
      <c r="C129" s="22">
        <f>IF(B129&gt;0,INDEX(股票价格!B:B,'周期-MIN60'!B129),"-")</f>
        <v>43594.458333333336</v>
      </c>
      <c r="D129" s="1">
        <f>IF(B129&gt;0,INDEX(股票价格!D:D,'周期-MIN60'!B129),"-")</f>
        <v>39.630000000000003</v>
      </c>
      <c r="J129" s="25">
        <f t="shared" si="6"/>
        <v>0</v>
      </c>
    </row>
    <row r="130" spans="1:10" x14ac:dyDescent="0.15">
      <c r="A130" s="3">
        <v>129</v>
      </c>
      <c r="B130" s="3">
        <f t="array" ref="B130">LARGE(IF(MOD(MINUTE(股票价格!$B$2:$B$1380),60)=0,ROW(股票价格!$B$2:$B$1380),0),230-A130)</f>
        <v>169</v>
      </c>
      <c r="C130" s="22">
        <f>IF(B130&gt;0,INDEX(股票价格!B:B,'周期-MIN60'!B130),"-")</f>
        <v>43594.583333333336</v>
      </c>
      <c r="D130" s="1">
        <f>IF(B130&gt;0,INDEX(股票价格!D:D,'周期-MIN60'!B130),"-")</f>
        <v>39.68</v>
      </c>
      <c r="J130" s="25">
        <f t="shared" si="6"/>
        <v>0</v>
      </c>
    </row>
    <row r="131" spans="1:10" x14ac:dyDescent="0.15">
      <c r="A131" s="3">
        <v>130</v>
      </c>
      <c r="B131" s="3">
        <f t="array" ref="B131">LARGE(IF(MOD(MINUTE(股票价格!$B$2:$B$1380),60)=0,ROW(股票价格!$B$2:$B$1380),0),230-A131)</f>
        <v>181</v>
      </c>
      <c r="C131" s="22">
        <f>IF(B131&gt;0,INDEX(股票价格!B:B,'周期-MIN60'!B131),"-")</f>
        <v>43594.625</v>
      </c>
      <c r="D131" s="1">
        <f>IF(B131&gt;0,INDEX(股票价格!D:D,'周期-MIN60'!B131),"-")</f>
        <v>39.51</v>
      </c>
      <c r="J131" s="25">
        <f t="shared" si="6"/>
        <v>0</v>
      </c>
    </row>
    <row r="132" spans="1:10" x14ac:dyDescent="0.15">
      <c r="A132" s="3">
        <v>131</v>
      </c>
      <c r="B132" s="3">
        <f t="array" ref="B132">LARGE(IF(MOD(MINUTE(股票价格!$B$2:$B$1380),60)=0,ROW(股票价格!$B$2:$B$1380),0),230-A132)</f>
        <v>187</v>
      </c>
      <c r="C132" s="22">
        <f>IF(B132&gt;0,INDEX(股票价格!B:B,'周期-MIN60'!B132),"-")</f>
        <v>43595.416666666664</v>
      </c>
      <c r="D132" s="1">
        <f>IF(B132&gt;0,INDEX(股票价格!D:D,'周期-MIN60'!B132),"-")</f>
        <v>41.7</v>
      </c>
      <c r="J132" s="25">
        <f t="shared" si="6"/>
        <v>0</v>
      </c>
    </row>
    <row r="133" spans="1:10" x14ac:dyDescent="0.15">
      <c r="A133" s="3">
        <v>132</v>
      </c>
      <c r="B133" s="3">
        <f t="array" ref="B133">LARGE(IF(MOD(MINUTE(股票价格!$B$2:$B$1380),60)=0,ROW(股票价格!$B$2:$B$1380),0),230-A133)</f>
        <v>199</v>
      </c>
      <c r="C133" s="22">
        <f>IF(B133&gt;0,INDEX(股票价格!B:B,'周期-MIN60'!B133),"-")</f>
        <v>43595.458333333336</v>
      </c>
      <c r="D133" s="1">
        <f>IF(B133&gt;0,INDEX(股票价格!D:D,'周期-MIN60'!B133),"-")</f>
        <v>41.24</v>
      </c>
      <c r="E133" s="19">
        <f>D133</f>
        <v>41.24</v>
      </c>
      <c r="J133" s="25">
        <f t="shared" si="6"/>
        <v>0</v>
      </c>
    </row>
    <row r="134" spans="1:10" x14ac:dyDescent="0.15">
      <c r="A134" s="3">
        <v>133</v>
      </c>
      <c r="B134" s="3">
        <f t="array" ref="B134">LARGE(IF(MOD(MINUTE(股票价格!$B$2:$B$1380),60)=0,ROW(股票价格!$B$2:$B$1380),0),230-A134)</f>
        <v>217</v>
      </c>
      <c r="C134" s="22">
        <f>IF(B134&gt;0,INDEX(股票价格!B:B,'周期-MIN60'!B134),"-")</f>
        <v>43595.583333333336</v>
      </c>
      <c r="D134" s="1">
        <f>IF(B134&gt;0,INDEX(股票价格!D:D,'周期-MIN60'!B134),"-")</f>
        <v>42.3</v>
      </c>
      <c r="E134" s="19">
        <f>E133*11/13+D134*2/13</f>
        <v>41.403076923076931</v>
      </c>
      <c r="F134" s="26">
        <f t="shared" ref="F134:F194" si="7">F133*25/27+D134*2/27</f>
        <v>3.1333333333333333</v>
      </c>
      <c r="G134" s="27">
        <f t="shared" ref="G134:G194" si="8">E134-F134</f>
        <v>38.269743589743598</v>
      </c>
      <c r="H134" s="27">
        <f t="shared" ref="H134:H139" si="9">AVERAGE(G126:G134)</f>
        <v>38.269743589743598</v>
      </c>
      <c r="I134" s="27">
        <f t="shared" ref="I134:I137" si="10">G134-H134</f>
        <v>0</v>
      </c>
      <c r="J134" s="25">
        <f t="shared" si="6"/>
        <v>0</v>
      </c>
    </row>
    <row r="135" spans="1:10" x14ac:dyDescent="0.15">
      <c r="A135" s="3">
        <v>134</v>
      </c>
      <c r="B135" s="3">
        <f t="array" ref="B135">LARGE(IF(MOD(MINUTE(股票价格!$B$2:$B$1380),60)=0,ROW(股票价格!$B$2:$B$1380),0),230-A135)</f>
        <v>229</v>
      </c>
      <c r="C135" s="22">
        <f>IF(B135&gt;0,INDEX(股票价格!B:B,'周期-MIN60'!B135),"-")</f>
        <v>43595.625</v>
      </c>
      <c r="D135" s="1">
        <f>IF(B135&gt;0,INDEX(股票价格!D:D,'周期-MIN60'!B135),"-")</f>
        <v>42.5</v>
      </c>
      <c r="E135" s="19">
        <f t="shared" ref="E135:E194" si="11">E134*11/13+D135*2/13</f>
        <v>41.571834319526637</v>
      </c>
      <c r="F135" s="26">
        <f t="shared" si="7"/>
        <v>6.0493827160493829</v>
      </c>
      <c r="G135" s="27">
        <f t="shared" si="8"/>
        <v>35.522451603477251</v>
      </c>
      <c r="H135" s="27">
        <f t="shared" si="9"/>
        <v>36.896097596610424</v>
      </c>
      <c r="I135" s="27">
        <f t="shared" si="10"/>
        <v>-1.3736459931331737</v>
      </c>
      <c r="J135" s="25">
        <f t="shared" si="6"/>
        <v>0</v>
      </c>
    </row>
    <row r="136" spans="1:10" x14ac:dyDescent="0.15">
      <c r="A136" s="3">
        <v>135</v>
      </c>
      <c r="B136" s="3">
        <f t="array" ref="B136">LARGE(IF(MOD(MINUTE(股票价格!$B$2:$B$1380),60)=0,ROW(股票价格!$B$2:$B$1380),0),230-A136)</f>
        <v>235</v>
      </c>
      <c r="C136" s="22">
        <f>IF(B136&gt;0,INDEX(股票价格!B:B,'周期-MIN60'!B136),"-")</f>
        <v>43598.416666666664</v>
      </c>
      <c r="D136" s="1">
        <f>IF(B136&gt;0,INDEX(股票价格!D:D,'周期-MIN60'!B136),"-")</f>
        <v>43.3</v>
      </c>
      <c r="E136" s="19">
        <f t="shared" si="11"/>
        <v>41.837705962676388</v>
      </c>
      <c r="F136" s="26">
        <f t="shared" si="7"/>
        <v>8.8086877000457253</v>
      </c>
      <c r="G136" s="27">
        <f t="shared" si="8"/>
        <v>33.029018262630665</v>
      </c>
      <c r="H136" s="27">
        <f t="shared" si="9"/>
        <v>35.6070711519505</v>
      </c>
      <c r="I136" s="27">
        <f t="shared" si="10"/>
        <v>-2.5780528893198351</v>
      </c>
      <c r="J136" s="25">
        <f t="shared" si="6"/>
        <v>0</v>
      </c>
    </row>
    <row r="137" spans="1:10" x14ac:dyDescent="0.15">
      <c r="A137" s="3">
        <v>136</v>
      </c>
      <c r="B137" s="3">
        <f t="array" ref="B137">LARGE(IF(MOD(MINUTE(股票价格!$B$2:$B$1380),60)=0,ROW(股票价格!$B$2:$B$1380),0),230-A137)</f>
        <v>247</v>
      </c>
      <c r="C137" s="22">
        <f>IF(B137&gt;0,INDEX(股票价格!B:B,'周期-MIN60'!B137),"-")</f>
        <v>43598.458333333336</v>
      </c>
      <c r="D137" s="1">
        <f>IF(B137&gt;0,INDEX(股票价格!D:D,'周期-MIN60'!B137),"-")</f>
        <v>44.05</v>
      </c>
      <c r="E137" s="19">
        <f t="shared" si="11"/>
        <v>42.178058891495404</v>
      </c>
      <c r="F137" s="26">
        <f t="shared" si="7"/>
        <v>11.419155277820115</v>
      </c>
      <c r="G137" s="27">
        <f t="shared" si="8"/>
        <v>30.758903613675287</v>
      </c>
      <c r="H137" s="27">
        <f t="shared" si="9"/>
        <v>34.395029267381702</v>
      </c>
      <c r="I137" s="27">
        <f t="shared" si="10"/>
        <v>-3.6361256537064151</v>
      </c>
      <c r="J137" s="25">
        <f t="shared" si="6"/>
        <v>0</v>
      </c>
    </row>
    <row r="138" spans="1:10" x14ac:dyDescent="0.15">
      <c r="A138" s="3">
        <v>137</v>
      </c>
      <c r="B138" s="3">
        <f t="array" ref="B138">LARGE(IF(MOD(MINUTE(股票价格!$B$2:$B$1380),60)=0,ROW(股票价格!$B$2:$B$1380),0),230-A138)</f>
        <v>265</v>
      </c>
      <c r="C138" s="22">
        <f>IF(B138&gt;0,INDEX(股票价格!B:B,'周期-MIN60'!B138),"-")</f>
        <v>43598.583333333336</v>
      </c>
      <c r="D138" s="1">
        <f>IF(B138&gt;0,INDEX(股票价格!D:D,'周期-MIN60'!B138),"-")</f>
        <v>43.71</v>
      </c>
      <c r="E138" s="19">
        <f t="shared" si="11"/>
        <v>42.413742138957652</v>
      </c>
      <c r="F138" s="26">
        <f t="shared" si="7"/>
        <v>13.811069701685293</v>
      </c>
      <c r="G138" s="27">
        <f t="shared" si="8"/>
        <v>28.602672437272361</v>
      </c>
      <c r="H138" s="27">
        <f t="shared" si="9"/>
        <v>33.236557901359831</v>
      </c>
      <c r="I138" s="27">
        <f t="shared" ref="I138:I201" si="12">G138-H138</f>
        <v>-4.63388546408747</v>
      </c>
      <c r="J138" s="25">
        <f t="shared" si="6"/>
        <v>0</v>
      </c>
    </row>
    <row r="139" spans="1:10" x14ac:dyDescent="0.15">
      <c r="A139" s="3">
        <v>138</v>
      </c>
      <c r="B139" s="3">
        <f t="array" ref="B139">LARGE(IF(MOD(MINUTE(股票价格!$B$2:$B$1380),60)=0,ROW(股票价格!$B$2:$B$1380),0),230-A139)</f>
        <v>277</v>
      </c>
      <c r="C139" s="22">
        <f>IF(B139&gt;0,INDEX(股票价格!B:B,'周期-MIN60'!B139),"-")</f>
        <v>43598.625</v>
      </c>
      <c r="D139" s="1">
        <f>IF(B139&gt;0,INDEX(股票价格!D:D,'周期-MIN60'!B139),"-")</f>
        <v>43.66</v>
      </c>
      <c r="E139" s="19">
        <f t="shared" si="11"/>
        <v>42.605474117579547</v>
      </c>
      <c r="F139" s="26">
        <f t="shared" si="7"/>
        <v>16.02210157563453</v>
      </c>
      <c r="G139" s="27">
        <f t="shared" si="8"/>
        <v>26.583372541945018</v>
      </c>
      <c r="H139" s="27">
        <f t="shared" si="9"/>
        <v>32.127693674790699</v>
      </c>
      <c r="I139" s="27">
        <f t="shared" si="12"/>
        <v>-5.5443211328456812</v>
      </c>
      <c r="J139" s="25">
        <f t="shared" si="6"/>
        <v>0</v>
      </c>
    </row>
    <row r="140" spans="1:10" x14ac:dyDescent="0.15">
      <c r="A140" s="3">
        <v>139</v>
      </c>
      <c r="B140" s="3">
        <f t="array" ref="B140">LARGE(IF(MOD(MINUTE(股票价格!$B$2:$B$1380),60)=0,ROW(股票价格!$B$2:$B$1380),0),230-A140)</f>
        <v>283</v>
      </c>
      <c r="C140" s="22">
        <f>IF(B140&gt;0,INDEX(股票价格!B:B,'周期-MIN60'!B140),"-")</f>
        <v>43599.416666666664</v>
      </c>
      <c r="D140" s="1">
        <f>IF(B140&gt;0,INDEX(股票价格!D:D,'周期-MIN60'!B140),"-")</f>
        <v>43.98</v>
      </c>
      <c r="E140" s="19">
        <f t="shared" si="11"/>
        <v>42.816939637951926</v>
      </c>
      <c r="F140" s="26">
        <f t="shared" si="7"/>
        <v>18.093057014476415</v>
      </c>
      <c r="G140" s="27">
        <f t="shared" si="8"/>
        <v>24.723882623475511</v>
      </c>
      <c r="H140" s="27">
        <f t="shared" ref="H140:H201" si="13">AVERAGE(G132:G140)</f>
        <v>31.070006381745667</v>
      </c>
      <c r="I140" s="27">
        <f t="shared" si="12"/>
        <v>-6.3461237582701564</v>
      </c>
      <c r="J140" s="25">
        <f t="shared" si="6"/>
        <v>0</v>
      </c>
    </row>
    <row r="141" spans="1:10" x14ac:dyDescent="0.15">
      <c r="A141" s="3">
        <v>140</v>
      </c>
      <c r="B141" s="3">
        <f t="array" ref="B141">LARGE(IF(MOD(MINUTE(股票价格!$B$2:$B$1380),60)=0,ROW(股票价格!$B$2:$B$1380),0),230-A141)</f>
        <v>295</v>
      </c>
      <c r="C141" s="22">
        <f>IF(B141&gt;0,INDEX(股票价格!B:B,'周期-MIN60'!B141),"-")</f>
        <v>43599.458333333336</v>
      </c>
      <c r="D141" s="1">
        <f>IF(B141&gt;0,INDEX(股票价格!D:D,'周期-MIN60'!B141),"-")</f>
        <v>43.99</v>
      </c>
      <c r="E141" s="19">
        <f t="shared" si="11"/>
        <v>42.997410462882399</v>
      </c>
      <c r="F141" s="26">
        <f t="shared" si="7"/>
        <v>20.011349087478159</v>
      </c>
      <c r="G141" s="27">
        <f t="shared" si="8"/>
        <v>22.98606137540424</v>
      </c>
      <c r="H141" s="27">
        <f t="shared" si="13"/>
        <v>30.059513255952989</v>
      </c>
      <c r="I141" s="27">
        <f t="shared" si="12"/>
        <v>-7.073451880548749</v>
      </c>
      <c r="J141" s="25">
        <f t="shared" si="6"/>
        <v>0</v>
      </c>
    </row>
    <row r="142" spans="1:10" x14ac:dyDescent="0.15">
      <c r="A142" s="3">
        <v>141</v>
      </c>
      <c r="B142" s="3">
        <f t="array" ref="B142">LARGE(IF(MOD(MINUTE(股票价格!$B$2:$B$1380),60)=0,ROW(股票价格!$B$2:$B$1380),0),230-A142)</f>
        <v>313</v>
      </c>
      <c r="C142" s="22">
        <f>IF(B142&gt;0,INDEX(股票价格!B:B,'周期-MIN60'!B142),"-")</f>
        <v>43599.583333333336</v>
      </c>
      <c r="D142" s="1">
        <f>IF(B142&gt;0,INDEX(股票价格!D:D,'周期-MIN60'!B142),"-")</f>
        <v>44</v>
      </c>
      <c r="E142" s="19">
        <f t="shared" si="11"/>
        <v>43.151655007054337</v>
      </c>
      <c r="F142" s="26">
        <f t="shared" si="7"/>
        <v>21.788286192109407</v>
      </c>
      <c r="G142" s="27">
        <f t="shared" si="8"/>
        <v>21.363368814944931</v>
      </c>
      <c r="H142" s="27">
        <f t="shared" si="13"/>
        <v>29.093274984729874</v>
      </c>
      <c r="I142" s="27">
        <f t="shared" si="12"/>
        <v>-7.7299061697849432</v>
      </c>
      <c r="J142" s="25">
        <f t="shared" si="6"/>
        <v>0</v>
      </c>
    </row>
    <row r="143" spans="1:10" x14ac:dyDescent="0.15">
      <c r="A143" s="3">
        <v>142</v>
      </c>
      <c r="B143" s="3">
        <f t="array" ref="B143">LARGE(IF(MOD(MINUTE(股票价格!$B$2:$B$1380),60)=0,ROW(股票价格!$B$2:$B$1380),0),230-A143)</f>
        <v>325</v>
      </c>
      <c r="C143" s="22">
        <f>IF(B143&gt;0,INDEX(股票价格!B:B,'周期-MIN60'!B143),"-")</f>
        <v>43599.625</v>
      </c>
      <c r="D143" s="1">
        <f>IF(B143&gt;0,INDEX(股票价格!D:D,'周期-MIN60'!B143),"-")</f>
        <v>43.99</v>
      </c>
      <c r="E143" s="19">
        <f t="shared" si="11"/>
        <v>43.280631159815208</v>
      </c>
      <c r="F143" s="26">
        <f t="shared" si="7"/>
        <v>23.432857585286488</v>
      </c>
      <c r="G143" s="27">
        <f t="shared" si="8"/>
        <v>19.84777357452872</v>
      </c>
      <c r="H143" s="27">
        <f t="shared" si="13"/>
        <v>27.046389427483774</v>
      </c>
      <c r="I143" s="27">
        <f t="shared" si="12"/>
        <v>-7.1986158529550544</v>
      </c>
      <c r="J143" s="25">
        <f t="shared" si="6"/>
        <v>0</v>
      </c>
    </row>
    <row r="144" spans="1:10" x14ac:dyDescent="0.15">
      <c r="A144" s="3">
        <v>143</v>
      </c>
      <c r="B144" s="3">
        <f t="array" ref="B144">LARGE(IF(MOD(MINUTE(股票价格!$B$2:$B$1380),60)=0,ROW(股票价格!$B$2:$B$1380),0),230-A144)</f>
        <v>331</v>
      </c>
      <c r="C144" s="22">
        <f>IF(B144&gt;0,INDEX(股票价格!B:B,'周期-MIN60'!B144),"-")</f>
        <v>43600.416666666664</v>
      </c>
      <c r="D144" s="1">
        <f>IF(B144&gt;0,INDEX(股票价格!D:D,'周期-MIN60'!B144),"-")</f>
        <v>44.93</v>
      </c>
      <c r="E144" s="19">
        <f t="shared" si="11"/>
        <v>43.534380212151326</v>
      </c>
      <c r="F144" s="26">
        <f t="shared" si="7"/>
        <v>25.025238504894897</v>
      </c>
      <c r="G144" s="27">
        <f t="shared" si="8"/>
        <v>18.509141707256429</v>
      </c>
      <c r="H144" s="27">
        <f t="shared" si="13"/>
        <v>25.156021661237013</v>
      </c>
      <c r="I144" s="27">
        <f t="shared" si="12"/>
        <v>-6.6468799539805836</v>
      </c>
      <c r="J144" s="25">
        <f t="shared" si="6"/>
        <v>0</v>
      </c>
    </row>
    <row r="145" spans="1:10" x14ac:dyDescent="0.15">
      <c r="A145" s="3">
        <v>144</v>
      </c>
      <c r="B145" s="3">
        <f t="array" ref="B145">LARGE(IF(MOD(MINUTE(股票价格!$B$2:$B$1380),60)=0,ROW(股票价格!$B$2:$B$1380),0),230-A145)</f>
        <v>343</v>
      </c>
      <c r="C145" s="22">
        <f>IF(B145&gt;0,INDEX(股票价格!B:B,'周期-MIN60'!B145),"-")</f>
        <v>43600.458333333336</v>
      </c>
      <c r="D145" s="1">
        <f>IF(B145&gt;0,INDEX(股票价格!D:D,'周期-MIN60'!B145),"-")</f>
        <v>45.07</v>
      </c>
      <c r="E145" s="19">
        <f t="shared" si="11"/>
        <v>43.770629410281892</v>
      </c>
      <c r="F145" s="26">
        <f t="shared" si="7"/>
        <v>26.510035652680461</v>
      </c>
      <c r="G145" s="27">
        <f t="shared" si="8"/>
        <v>17.260593757601431</v>
      </c>
      <c r="H145" s="27">
        <f t="shared" si="13"/>
        <v>23.403974494011546</v>
      </c>
      <c r="I145" s="27">
        <f t="shared" si="12"/>
        <v>-6.1433807364101156</v>
      </c>
      <c r="J145" s="25">
        <f t="shared" si="6"/>
        <v>0</v>
      </c>
    </row>
    <row r="146" spans="1:10" x14ac:dyDescent="0.15">
      <c r="A146" s="3">
        <v>145</v>
      </c>
      <c r="B146" s="3">
        <f t="array" ref="B146">LARGE(IF(MOD(MINUTE(股票价格!$B$2:$B$1380),60)=0,ROW(股票价格!$B$2:$B$1380),0),230-A146)</f>
        <v>361</v>
      </c>
      <c r="C146" s="22">
        <f>IF(B146&gt;0,INDEX(股票价格!B:B,'周期-MIN60'!B146),"-")</f>
        <v>43600.583333333336</v>
      </c>
      <c r="D146" s="1">
        <f>IF(B146&gt;0,INDEX(股票价格!D:D,'周期-MIN60'!B146),"-")</f>
        <v>46.54</v>
      </c>
      <c r="E146" s="19">
        <f t="shared" si="11"/>
        <v>44.196686424084675</v>
      </c>
      <c r="F146" s="26">
        <f t="shared" si="7"/>
        <v>27.993736715444872</v>
      </c>
      <c r="G146" s="27">
        <f t="shared" si="8"/>
        <v>16.202949708639803</v>
      </c>
      <c r="H146" s="27">
        <f t="shared" si="13"/>
        <v>21.786646282340939</v>
      </c>
      <c r="I146" s="27">
        <f t="shared" si="12"/>
        <v>-5.5836965737011361</v>
      </c>
      <c r="J146" s="25">
        <f t="shared" si="6"/>
        <v>0</v>
      </c>
    </row>
    <row r="147" spans="1:10" x14ac:dyDescent="0.15">
      <c r="A147" s="3">
        <v>146</v>
      </c>
      <c r="B147" s="3">
        <f t="array" ref="B147">LARGE(IF(MOD(MINUTE(股票价格!$B$2:$B$1380),60)=0,ROW(股票价格!$B$2:$B$1380),0),230-A147)</f>
        <v>373</v>
      </c>
      <c r="C147" s="22">
        <f>IF(B147&gt;0,INDEX(股票价格!B:B,'周期-MIN60'!B147),"-")</f>
        <v>43600.625</v>
      </c>
      <c r="D147" s="1">
        <f>IF(B147&gt;0,INDEX(股票价格!D:D,'周期-MIN60'!B147),"-")</f>
        <v>46.09</v>
      </c>
      <c r="E147" s="19">
        <f t="shared" si="11"/>
        <v>44.487965435763961</v>
      </c>
      <c r="F147" s="26">
        <f t="shared" si="7"/>
        <v>29.334200662448957</v>
      </c>
      <c r="G147" s="27">
        <f t="shared" si="8"/>
        <v>15.153764773315004</v>
      </c>
      <c r="H147" s="27">
        <f t="shared" si="13"/>
        <v>20.2923232085679</v>
      </c>
      <c r="I147" s="27">
        <f t="shared" si="12"/>
        <v>-5.1385584352528966</v>
      </c>
      <c r="J147" s="25">
        <f t="shared" si="6"/>
        <v>0</v>
      </c>
    </row>
    <row r="148" spans="1:10" x14ac:dyDescent="0.15">
      <c r="A148" s="3">
        <v>147</v>
      </c>
      <c r="B148" s="3">
        <f t="array" ref="B148">LARGE(IF(MOD(MINUTE(股票价格!$B$2:$B$1380),60)=0,ROW(股票价格!$B$2:$B$1380),0),230-A148)</f>
        <v>379</v>
      </c>
      <c r="C148" s="22">
        <f>IF(B148&gt;0,INDEX(股票价格!B:B,'周期-MIN60'!B148),"-")</f>
        <v>43601.416666666664</v>
      </c>
      <c r="D148" s="1">
        <f>IF(B148&gt;0,INDEX(股票价格!D:D,'周期-MIN60'!B148),"-")</f>
        <v>45.83</v>
      </c>
      <c r="E148" s="19">
        <f t="shared" si="11"/>
        <v>44.694432291800268</v>
      </c>
      <c r="F148" s="26">
        <f t="shared" si="7"/>
        <v>30.556111724489774</v>
      </c>
      <c r="G148" s="27">
        <f t="shared" si="8"/>
        <v>14.138320567310494</v>
      </c>
      <c r="H148" s="27">
        <f t="shared" si="13"/>
        <v>18.909539655830727</v>
      </c>
      <c r="I148" s="27">
        <f t="shared" si="12"/>
        <v>-4.7712190885202332</v>
      </c>
      <c r="J148" s="25">
        <f t="shared" si="6"/>
        <v>0</v>
      </c>
    </row>
    <row r="149" spans="1:10" x14ac:dyDescent="0.15">
      <c r="A149" s="3">
        <v>148</v>
      </c>
      <c r="B149" s="3">
        <f t="array" ref="B149">LARGE(IF(MOD(MINUTE(股票价格!$B$2:$B$1380),60)=0,ROW(股票价格!$B$2:$B$1380),0),230-A149)</f>
        <v>391</v>
      </c>
      <c r="C149" s="22">
        <f>IF(B149&gt;0,INDEX(股票价格!B:B,'周期-MIN60'!B149),"-")</f>
        <v>43601.458333333336</v>
      </c>
      <c r="D149" s="1">
        <f>IF(B149&gt;0,INDEX(股票价格!D:D,'周期-MIN60'!B149),"-")</f>
        <v>46</v>
      </c>
      <c r="E149" s="19">
        <f t="shared" si="11"/>
        <v>44.895288862292531</v>
      </c>
      <c r="F149" s="26">
        <f t="shared" si="7"/>
        <v>31.700103448601645</v>
      </c>
      <c r="G149" s="27">
        <f t="shared" si="8"/>
        <v>13.195185413690886</v>
      </c>
      <c r="H149" s="27">
        <f t="shared" si="13"/>
        <v>17.628573299187995</v>
      </c>
      <c r="I149" s="27">
        <f t="shared" si="12"/>
        <v>-4.4333878854971083</v>
      </c>
      <c r="J149" s="25">
        <f t="shared" si="6"/>
        <v>0</v>
      </c>
    </row>
    <row r="150" spans="1:10" x14ac:dyDescent="0.15">
      <c r="A150" s="3">
        <v>149</v>
      </c>
      <c r="B150" s="3">
        <f t="array" ref="B150">LARGE(IF(MOD(MINUTE(股票价格!$B$2:$B$1380),60)=0,ROW(股票价格!$B$2:$B$1380),0),230-A150)</f>
        <v>409</v>
      </c>
      <c r="C150" s="22">
        <f>IF(B150&gt;0,INDEX(股票价格!B:B,'周期-MIN60'!B150),"-")</f>
        <v>43601.583333333336</v>
      </c>
      <c r="D150" s="1">
        <f>IF(B150&gt;0,INDEX(股票价格!D:D,'周期-MIN60'!B150),"-")</f>
        <v>46.46</v>
      </c>
      <c r="E150" s="19">
        <f t="shared" si="11"/>
        <v>45.136013652709067</v>
      </c>
      <c r="F150" s="26">
        <f t="shared" si="7"/>
        <v>32.793429119075597</v>
      </c>
      <c r="G150" s="27">
        <f t="shared" si="8"/>
        <v>12.34258453363347</v>
      </c>
      <c r="H150" s="27">
        <f t="shared" si="13"/>
        <v>16.445964761213464</v>
      </c>
      <c r="I150" s="27">
        <f t="shared" si="12"/>
        <v>-4.1033802275799935</v>
      </c>
      <c r="J150" s="25">
        <f t="shared" si="6"/>
        <v>0</v>
      </c>
    </row>
    <row r="151" spans="1:10" x14ac:dyDescent="0.15">
      <c r="A151" s="3">
        <v>150</v>
      </c>
      <c r="B151" s="3">
        <f t="array" ref="B151">LARGE(IF(MOD(MINUTE(股票价格!$B$2:$B$1380),60)=0,ROW(股票价格!$B$2:$B$1380),0),230-A151)</f>
        <v>421</v>
      </c>
      <c r="C151" s="22">
        <f>IF(B151&gt;0,INDEX(股票价格!B:B,'周期-MIN60'!B151),"-")</f>
        <v>43601.625</v>
      </c>
      <c r="D151" s="1">
        <f>IF(B151&gt;0,INDEX(股票价格!D:D,'周期-MIN60'!B151),"-")</f>
        <v>46.7</v>
      </c>
      <c r="E151" s="19">
        <f t="shared" si="11"/>
        <v>45.376626936907677</v>
      </c>
      <c r="F151" s="26">
        <f t="shared" si="7"/>
        <v>33.823545480625555</v>
      </c>
      <c r="G151" s="27">
        <f t="shared" si="8"/>
        <v>11.553081456282122</v>
      </c>
      <c r="H151" s="27">
        <f t="shared" si="13"/>
        <v>15.355932832473151</v>
      </c>
      <c r="I151" s="27">
        <f t="shared" si="12"/>
        <v>-3.802851376191029</v>
      </c>
      <c r="J151" s="25">
        <f t="shared" si="6"/>
        <v>0</v>
      </c>
    </row>
    <row r="152" spans="1:10" x14ac:dyDescent="0.15">
      <c r="A152" s="3">
        <v>151</v>
      </c>
      <c r="B152" s="3">
        <f t="array" ref="B152">LARGE(IF(MOD(MINUTE(股票价格!$B$2:$B$1380),60)=0,ROW(股票价格!$B$2:$B$1380),0),230-A152)</f>
        <v>427</v>
      </c>
      <c r="C152" s="22">
        <f>IF(B152&gt;0,INDEX(股票价格!B:B,'周期-MIN60'!B152),"-")</f>
        <v>43602.416666666664</v>
      </c>
      <c r="D152" s="1">
        <f>IF(B152&gt;0,INDEX(股票价格!D:D,'周期-MIN60'!B152),"-")</f>
        <v>47.03</v>
      </c>
      <c r="E152" s="19">
        <f t="shared" si="11"/>
        <v>45.630992023537267</v>
      </c>
      <c r="F152" s="26">
        <f t="shared" si="7"/>
        <v>34.80180137094959</v>
      </c>
      <c r="G152" s="27">
        <f t="shared" si="8"/>
        <v>10.829190652587677</v>
      </c>
      <c r="H152" s="27">
        <f t="shared" si="13"/>
        <v>14.353868063368591</v>
      </c>
      <c r="I152" s="27">
        <f t="shared" si="12"/>
        <v>-3.5246774107809138</v>
      </c>
      <c r="J152" s="25">
        <f t="shared" si="6"/>
        <v>0</v>
      </c>
    </row>
    <row r="153" spans="1:10" x14ac:dyDescent="0.15">
      <c r="A153" s="3">
        <v>152</v>
      </c>
      <c r="B153" s="3">
        <f t="array" ref="B153">LARGE(IF(MOD(MINUTE(股票价格!$B$2:$B$1380),60)=0,ROW(股票价格!$B$2:$B$1380),0),230-A153)</f>
        <v>439</v>
      </c>
      <c r="C153" s="22">
        <f>IF(B153&gt;0,INDEX(股票价格!B:B,'周期-MIN60'!B153),"-")</f>
        <v>43602.458333333336</v>
      </c>
      <c r="D153" s="1">
        <f>IF(B153&gt;0,INDEX(股票价格!D:D,'周期-MIN60'!B153),"-")</f>
        <v>46.5</v>
      </c>
      <c r="E153" s="19">
        <f t="shared" si="11"/>
        <v>45.764685558377685</v>
      </c>
      <c r="F153" s="26">
        <f t="shared" si="7"/>
        <v>35.6683346027311</v>
      </c>
      <c r="G153" s="27">
        <f t="shared" si="8"/>
        <v>10.096350955646585</v>
      </c>
      <c r="H153" s="27">
        <f t="shared" si="13"/>
        <v>13.41911353541194</v>
      </c>
      <c r="I153" s="27">
        <f t="shared" si="12"/>
        <v>-3.3227625797653548</v>
      </c>
      <c r="J153" s="25">
        <f t="shared" si="6"/>
        <v>0</v>
      </c>
    </row>
    <row r="154" spans="1:10" x14ac:dyDescent="0.15">
      <c r="A154" s="3">
        <v>153</v>
      </c>
      <c r="B154" s="3">
        <f t="array" ref="B154">LARGE(IF(MOD(MINUTE(股票价格!$B$2:$B$1380),60)=0,ROW(股票价格!$B$2:$B$1380),0),230-A154)</f>
        <v>457</v>
      </c>
      <c r="C154" s="22">
        <f>IF(B154&gt;0,INDEX(股票价格!B:B,'周期-MIN60'!B154),"-")</f>
        <v>43602.583333333336</v>
      </c>
      <c r="D154" s="1">
        <f>IF(B154&gt;0,INDEX(股票价格!D:D,'周期-MIN60'!B154),"-")</f>
        <v>45.26</v>
      </c>
      <c r="E154" s="19">
        <f t="shared" si="11"/>
        <v>45.687041626319584</v>
      </c>
      <c r="F154" s="26">
        <f t="shared" si="7"/>
        <v>36.378828335862131</v>
      </c>
      <c r="G154" s="27">
        <f t="shared" si="8"/>
        <v>9.3082132904574522</v>
      </c>
      <c r="H154" s="27">
        <f t="shared" si="13"/>
        <v>12.535515705729274</v>
      </c>
      <c r="I154" s="27">
        <f t="shared" si="12"/>
        <v>-3.2273024152718222</v>
      </c>
      <c r="J154" s="25">
        <f t="shared" si="6"/>
        <v>0</v>
      </c>
    </row>
    <row r="155" spans="1:10" x14ac:dyDescent="0.15">
      <c r="A155" s="3">
        <v>154</v>
      </c>
      <c r="B155" s="3">
        <f t="array" ref="B155">LARGE(IF(MOD(MINUTE(股票价格!$B$2:$B$1380),60)=0,ROW(股票价格!$B$2:$B$1380),0),230-A155)</f>
        <v>469</v>
      </c>
      <c r="C155" s="22">
        <f>IF(B155&gt;0,INDEX(股票价格!B:B,'周期-MIN60'!B155),"-")</f>
        <v>43602.625</v>
      </c>
      <c r="D155" s="1">
        <f>IF(B155&gt;0,INDEX(股票价格!D:D,'周期-MIN60'!B155),"-")</f>
        <v>45.6</v>
      </c>
      <c r="E155" s="19">
        <f t="shared" si="11"/>
        <v>45.673650606885801</v>
      </c>
      <c r="F155" s="26">
        <f t="shared" si="7"/>
        <v>37.061878088761233</v>
      </c>
      <c r="G155" s="27">
        <f t="shared" si="8"/>
        <v>8.6117725181245675</v>
      </c>
      <c r="H155" s="27">
        <f t="shared" si="13"/>
        <v>11.692051573449806</v>
      </c>
      <c r="I155" s="27">
        <f t="shared" si="12"/>
        <v>-3.0802790553252386</v>
      </c>
      <c r="J155" s="25">
        <f t="shared" si="6"/>
        <v>0</v>
      </c>
    </row>
    <row r="156" spans="1:10" x14ac:dyDescent="0.15">
      <c r="A156" s="3">
        <v>155</v>
      </c>
      <c r="B156" s="3">
        <f t="array" ref="B156">LARGE(IF(MOD(MINUTE(股票价格!$B$2:$B$1380),60)=0,ROW(股票价格!$B$2:$B$1380),0),230-A156)</f>
        <v>475</v>
      </c>
      <c r="C156" s="22">
        <f>IF(B156&gt;0,INDEX(股票价格!B:B,'周期-MIN60'!B156),"-")</f>
        <v>43605.416666666664</v>
      </c>
      <c r="D156" s="1">
        <f>IF(B156&gt;0,INDEX(股票价格!D:D,'周期-MIN60'!B156),"-")</f>
        <v>45</v>
      </c>
      <c r="E156" s="19">
        <f t="shared" si="11"/>
        <v>45.570012051980285</v>
      </c>
      <c r="F156" s="26">
        <f t="shared" si="7"/>
        <v>37.649887119223365</v>
      </c>
      <c r="G156" s="27">
        <f t="shared" si="8"/>
        <v>7.9201249327569201</v>
      </c>
      <c r="H156" s="27">
        <f t="shared" si="13"/>
        <v>10.888313813387796</v>
      </c>
      <c r="I156" s="27">
        <f t="shared" si="12"/>
        <v>-2.9681888806308763</v>
      </c>
      <c r="J156" s="25">
        <f t="shared" si="6"/>
        <v>0</v>
      </c>
    </row>
    <row r="157" spans="1:10" x14ac:dyDescent="0.15">
      <c r="A157" s="3">
        <v>156</v>
      </c>
      <c r="B157" s="3">
        <f t="array" ref="B157">LARGE(IF(MOD(MINUTE(股票价格!$B$2:$B$1380),60)=0,ROW(股票价格!$B$2:$B$1380),0),230-A157)</f>
        <v>487</v>
      </c>
      <c r="C157" s="22">
        <f>IF(B157&gt;0,INDEX(股票价格!B:B,'周期-MIN60'!B157),"-")</f>
        <v>43605.458333333336</v>
      </c>
      <c r="D157" s="1">
        <f>IF(B157&gt;0,INDEX(股票价格!D:D,'周期-MIN60'!B157),"-")</f>
        <v>45.56</v>
      </c>
      <c r="E157" s="19">
        <f t="shared" si="11"/>
        <v>45.568471736291009</v>
      </c>
      <c r="F157" s="26">
        <f t="shared" si="7"/>
        <v>38.235821406688302</v>
      </c>
      <c r="G157" s="27">
        <f t="shared" si="8"/>
        <v>7.332650329602707</v>
      </c>
      <c r="H157" s="27">
        <f t="shared" si="13"/>
        <v>10.132128231420264</v>
      </c>
      <c r="I157" s="27">
        <f t="shared" si="12"/>
        <v>-2.7994779018175571</v>
      </c>
      <c r="J157" s="25">
        <f t="shared" si="6"/>
        <v>0</v>
      </c>
    </row>
    <row r="158" spans="1:10" x14ac:dyDescent="0.15">
      <c r="A158" s="3">
        <v>157</v>
      </c>
      <c r="B158" s="3">
        <f t="array" ref="B158">LARGE(IF(MOD(MINUTE(股票价格!$B$2:$B$1380),60)=0,ROW(股票价格!$B$2:$B$1380),0),230-A158)</f>
        <v>505</v>
      </c>
      <c r="C158" s="22">
        <f>IF(B158&gt;0,INDEX(股票价格!B:B,'周期-MIN60'!B158),"-")</f>
        <v>43605.583333333336</v>
      </c>
      <c r="D158" s="1">
        <f>IF(B158&gt;0,INDEX(股票价格!D:D,'周期-MIN60'!B158),"-")</f>
        <v>45.2</v>
      </c>
      <c r="E158" s="19">
        <f t="shared" si="11"/>
        <v>45.51178377686162</v>
      </c>
      <c r="F158" s="26">
        <f t="shared" si="7"/>
        <v>38.751686487674355</v>
      </c>
      <c r="G158" s="27">
        <f t="shared" si="8"/>
        <v>6.7600972891872644</v>
      </c>
      <c r="H158" s="27">
        <f t="shared" si="13"/>
        <v>9.4171184398087497</v>
      </c>
      <c r="I158" s="27">
        <f t="shared" si="12"/>
        <v>-2.6570211506214854</v>
      </c>
      <c r="J158" s="25">
        <f t="shared" si="6"/>
        <v>0</v>
      </c>
    </row>
    <row r="159" spans="1:10" x14ac:dyDescent="0.15">
      <c r="A159" s="3">
        <v>158</v>
      </c>
      <c r="B159" s="3">
        <f t="array" ref="B159">LARGE(IF(MOD(MINUTE(股票价格!$B$2:$B$1380),60)=0,ROW(股票价格!$B$2:$B$1380),0),230-A159)</f>
        <v>517</v>
      </c>
      <c r="C159" s="22">
        <f>IF(B159&gt;0,INDEX(股票价格!B:B,'周期-MIN60'!B159),"-")</f>
        <v>43605.625</v>
      </c>
      <c r="D159" s="1">
        <f>IF(B159&gt;0,INDEX(股票价格!D:D,'周期-MIN60'!B159),"-")</f>
        <v>45.6</v>
      </c>
      <c r="E159" s="19">
        <f t="shared" si="11"/>
        <v>45.52535550349829</v>
      </c>
      <c r="F159" s="26">
        <f t="shared" si="7"/>
        <v>39.25896897006885</v>
      </c>
      <c r="G159" s="27">
        <f t="shared" si="8"/>
        <v>6.26638653342944</v>
      </c>
      <c r="H159" s="27">
        <f t="shared" si="13"/>
        <v>8.7419853286749714</v>
      </c>
      <c r="I159" s="27">
        <f t="shared" si="12"/>
        <v>-2.4755987952455314</v>
      </c>
      <c r="J159" s="25">
        <f t="shared" si="6"/>
        <v>0</v>
      </c>
    </row>
    <row r="160" spans="1:10" x14ac:dyDescent="0.15">
      <c r="A160" s="3">
        <v>159</v>
      </c>
      <c r="B160" s="3">
        <f t="array" ref="B160">LARGE(IF(MOD(MINUTE(股票价格!$B$2:$B$1380),60)=0,ROW(股票价格!$B$2:$B$1380),0),230-A160)</f>
        <v>523</v>
      </c>
      <c r="C160" s="22">
        <f>IF(B160&gt;0,INDEX(股票价格!B:B,'周期-MIN60'!B160),"-")</f>
        <v>43606.416666666664</v>
      </c>
      <c r="D160" s="1">
        <f>IF(B160&gt;0,INDEX(股票价格!D:D,'周期-MIN60'!B160),"-")</f>
        <v>46.05</v>
      </c>
      <c r="E160" s="19">
        <f t="shared" si="11"/>
        <v>45.606070041421624</v>
      </c>
      <c r="F160" s="26">
        <f t="shared" si="7"/>
        <v>39.762008305619304</v>
      </c>
      <c r="G160" s="27">
        <f t="shared" si="8"/>
        <v>5.8440617358023204</v>
      </c>
      <c r="H160" s="27">
        <f t="shared" si="13"/>
        <v>8.107649804177214</v>
      </c>
      <c r="I160" s="27">
        <f t="shared" si="12"/>
        <v>-2.2635880683748937</v>
      </c>
      <c r="J160" s="25">
        <f t="shared" si="6"/>
        <v>0</v>
      </c>
    </row>
    <row r="161" spans="1:10" x14ac:dyDescent="0.15">
      <c r="A161" s="3">
        <v>160</v>
      </c>
      <c r="B161" s="3">
        <f t="array" ref="B161">LARGE(IF(MOD(MINUTE(股票价格!$B$2:$B$1380),60)=0,ROW(股票价格!$B$2:$B$1380),0),230-A161)</f>
        <v>535</v>
      </c>
      <c r="C161" s="22">
        <f>IF(B161&gt;0,INDEX(股票价格!B:B,'周期-MIN60'!B161),"-")</f>
        <v>43606.458333333336</v>
      </c>
      <c r="D161" s="1">
        <f>IF(B161&gt;0,INDEX(股票价格!D:D,'周期-MIN60'!B161),"-")</f>
        <v>46.67</v>
      </c>
      <c r="E161" s="19">
        <f t="shared" si="11"/>
        <v>45.769751573510604</v>
      </c>
      <c r="F161" s="26">
        <f t="shared" si="7"/>
        <v>40.273711394091947</v>
      </c>
      <c r="G161" s="27">
        <f t="shared" si="8"/>
        <v>5.4960401794186566</v>
      </c>
      <c r="H161" s="27">
        <f t="shared" si="13"/>
        <v>7.5150775293806573</v>
      </c>
      <c r="I161" s="27">
        <f t="shared" si="12"/>
        <v>-2.0190373499620007</v>
      </c>
      <c r="J161" s="25">
        <f t="shared" si="6"/>
        <v>0</v>
      </c>
    </row>
    <row r="162" spans="1:10" x14ac:dyDescent="0.15">
      <c r="A162" s="3">
        <v>161</v>
      </c>
      <c r="B162" s="3">
        <f t="array" ref="B162">LARGE(IF(MOD(MINUTE(股票价格!$B$2:$B$1380),60)=0,ROW(股票价格!$B$2:$B$1380),0),230-A162)</f>
        <v>553</v>
      </c>
      <c r="C162" s="22">
        <f>IF(B162&gt;0,INDEX(股票价格!B:B,'周期-MIN60'!B162),"-")</f>
        <v>43606.583333333336</v>
      </c>
      <c r="D162" s="1">
        <f>IF(B162&gt;0,INDEX(股票价格!D:D,'周期-MIN60'!B162),"-")</f>
        <v>46.84</v>
      </c>
      <c r="E162" s="19">
        <f t="shared" si="11"/>
        <v>45.934405177585894</v>
      </c>
      <c r="F162" s="26">
        <f t="shared" si="7"/>
        <v>40.760103142677728</v>
      </c>
      <c r="G162" s="27">
        <f t="shared" si="8"/>
        <v>5.1743020349081661</v>
      </c>
      <c r="H162" s="27">
        <f t="shared" si="13"/>
        <v>6.9681832048541663</v>
      </c>
      <c r="I162" s="27">
        <f t="shared" si="12"/>
        <v>-1.7938811699460002</v>
      </c>
      <c r="J162" s="25">
        <f t="shared" si="6"/>
        <v>0</v>
      </c>
    </row>
    <row r="163" spans="1:10" x14ac:dyDescent="0.15">
      <c r="A163" s="3">
        <v>162</v>
      </c>
      <c r="B163" s="3">
        <f t="array" ref="B163">LARGE(IF(MOD(MINUTE(股票价格!$B$2:$B$1380),60)=0,ROW(股票价格!$B$2:$B$1380),0),230-A163)</f>
        <v>565</v>
      </c>
      <c r="C163" s="22">
        <f>IF(B163&gt;0,INDEX(股票价格!B:B,'周期-MIN60'!B163),"-")</f>
        <v>43606.625</v>
      </c>
      <c r="D163" s="1">
        <f>IF(B163&gt;0,INDEX(股票价格!D:D,'周期-MIN60'!B163),"-")</f>
        <v>46.65</v>
      </c>
      <c r="E163" s="19">
        <f t="shared" si="11"/>
        <v>46.044496688726525</v>
      </c>
      <c r="F163" s="26">
        <f t="shared" si="7"/>
        <v>41.196391798775672</v>
      </c>
      <c r="G163" s="27">
        <f t="shared" si="8"/>
        <v>4.8481048899508536</v>
      </c>
      <c r="H163" s="27">
        <f t="shared" si="13"/>
        <v>6.4726156047978769</v>
      </c>
      <c r="I163" s="27">
        <f t="shared" si="12"/>
        <v>-1.6245107148470233</v>
      </c>
      <c r="J163" s="25">
        <f t="shared" si="6"/>
        <v>0</v>
      </c>
    </row>
    <row r="164" spans="1:10" x14ac:dyDescent="0.15">
      <c r="A164" s="3">
        <v>163</v>
      </c>
      <c r="B164" s="3">
        <f t="array" ref="B164">LARGE(IF(MOD(MINUTE(股票价格!$B$2:$B$1380),60)=0,ROW(股票价格!$B$2:$B$1380),0),230-A164)</f>
        <v>571</v>
      </c>
      <c r="C164" s="22">
        <f>IF(B164&gt;0,INDEX(股票价格!B:B,'周期-MIN60'!B164),"-")</f>
        <v>43607.416666666664</v>
      </c>
      <c r="D164" s="1">
        <f>IF(B164&gt;0,INDEX(股票价格!D:D,'周期-MIN60'!B164),"-")</f>
        <v>47.79</v>
      </c>
      <c r="E164" s="19">
        <f t="shared" si="11"/>
        <v>46.313035659691671</v>
      </c>
      <c r="F164" s="26">
        <f t="shared" si="7"/>
        <v>41.68480722108859</v>
      </c>
      <c r="G164" s="27">
        <f t="shared" si="8"/>
        <v>4.628228438603081</v>
      </c>
      <c r="H164" s="27">
        <f t="shared" si="13"/>
        <v>6.0299995959621562</v>
      </c>
      <c r="I164" s="27">
        <f t="shared" si="12"/>
        <v>-1.4017711573590752</v>
      </c>
      <c r="J164" s="25">
        <f t="shared" si="6"/>
        <v>0</v>
      </c>
    </row>
    <row r="165" spans="1:10" x14ac:dyDescent="0.15">
      <c r="A165" s="3">
        <v>164</v>
      </c>
      <c r="B165" s="3">
        <f t="array" ref="B165">LARGE(IF(MOD(MINUTE(股票价格!$B$2:$B$1380),60)=0,ROW(股票价格!$B$2:$B$1380),0),230-A165)</f>
        <v>583</v>
      </c>
      <c r="C165" s="22">
        <f>IF(B165&gt;0,INDEX(股票价格!B:B,'周期-MIN60'!B165),"-")</f>
        <v>43607.458333333336</v>
      </c>
      <c r="D165" s="1">
        <f>IF(B165&gt;0,INDEX(股票价格!D:D,'周期-MIN60'!B165),"-")</f>
        <v>46.98</v>
      </c>
      <c r="E165" s="19">
        <f t="shared" si="11"/>
        <v>46.415645558200644</v>
      </c>
      <c r="F165" s="26">
        <f t="shared" si="7"/>
        <v>42.077043723230176</v>
      </c>
      <c r="G165" s="27">
        <f t="shared" si="8"/>
        <v>4.3386018349704685</v>
      </c>
      <c r="H165" s="27">
        <f t="shared" si="13"/>
        <v>5.6320525850969956</v>
      </c>
      <c r="I165" s="27">
        <f t="shared" si="12"/>
        <v>-1.2934507501265271</v>
      </c>
      <c r="J165" s="25">
        <f t="shared" si="6"/>
        <v>0</v>
      </c>
    </row>
    <row r="166" spans="1:10" x14ac:dyDescent="0.15">
      <c r="A166" s="3">
        <v>165</v>
      </c>
      <c r="B166" s="3">
        <f t="array" ref="B166">LARGE(IF(MOD(MINUTE(股票价格!$B$2:$B$1380),60)=0,ROW(股票价格!$B$2:$B$1380),0),230-A166)</f>
        <v>601</v>
      </c>
      <c r="C166" s="22">
        <f>IF(B166&gt;0,INDEX(股票价格!B:B,'周期-MIN60'!B166),"-")</f>
        <v>43607.583333333336</v>
      </c>
      <c r="D166" s="1">
        <f>IF(B166&gt;0,INDEX(股票价格!D:D,'周期-MIN60'!B166),"-")</f>
        <v>46.7</v>
      </c>
      <c r="E166" s="19">
        <f t="shared" si="11"/>
        <v>46.459392395400549</v>
      </c>
      <c r="F166" s="26">
        <f t="shared" si="7"/>
        <v>42.41948492891683</v>
      </c>
      <c r="G166" s="27">
        <f t="shared" si="8"/>
        <v>4.0399074664837187</v>
      </c>
      <c r="H166" s="27">
        <f t="shared" si="13"/>
        <v>5.2661922669726628</v>
      </c>
      <c r="I166" s="27">
        <f t="shared" si="12"/>
        <v>-1.2262848004889442</v>
      </c>
      <c r="J166" s="25">
        <f t="shared" si="6"/>
        <v>0</v>
      </c>
    </row>
    <row r="167" spans="1:10" x14ac:dyDescent="0.15">
      <c r="A167" s="3">
        <v>166</v>
      </c>
      <c r="B167" s="3">
        <f t="array" ref="B167">LARGE(IF(MOD(MINUTE(股票价格!$B$2:$B$1380),60)=0,ROW(股票价格!$B$2:$B$1380),0),230-A167)</f>
        <v>613</v>
      </c>
      <c r="C167" s="22">
        <f>IF(B167&gt;0,INDEX(股票价格!B:B,'周期-MIN60'!B167),"-")</f>
        <v>43607.625</v>
      </c>
      <c r="D167" s="1">
        <f>IF(B167&gt;0,INDEX(股票价格!D:D,'周期-MIN60'!B167),"-")</f>
        <v>46.78</v>
      </c>
      <c r="E167" s="19">
        <f t="shared" si="11"/>
        <v>46.508716642262002</v>
      </c>
      <c r="F167" s="26">
        <f t="shared" si="7"/>
        <v>42.742486045293354</v>
      </c>
      <c r="G167" s="27">
        <f t="shared" si="8"/>
        <v>3.7662305969686471</v>
      </c>
      <c r="H167" s="27">
        <f t="shared" si="13"/>
        <v>4.9335404122817055</v>
      </c>
      <c r="I167" s="27">
        <f t="shared" si="12"/>
        <v>-1.1673098153130583</v>
      </c>
      <c r="J167" s="25">
        <f t="shared" si="6"/>
        <v>0</v>
      </c>
    </row>
    <row r="168" spans="1:10" x14ac:dyDescent="0.15">
      <c r="A168" s="3">
        <v>167</v>
      </c>
      <c r="B168" s="3">
        <f t="array" ref="B168">LARGE(IF(MOD(MINUTE(股票价格!$B$2:$B$1380),60)=0,ROW(股票价格!$B$2:$B$1380),0),230-A168)</f>
        <v>619</v>
      </c>
      <c r="C168" s="22">
        <f>IF(B168&gt;0,INDEX(股票价格!B:B,'周期-MIN60'!B168),"-")</f>
        <v>43608.416666666664</v>
      </c>
      <c r="D168" s="1">
        <f>IF(B168&gt;0,INDEX(股票价格!D:D,'周期-MIN60'!B168),"-")</f>
        <v>46.76</v>
      </c>
      <c r="E168" s="19">
        <f t="shared" si="11"/>
        <v>46.54737562037554</v>
      </c>
      <c r="F168" s="26">
        <f t="shared" si="7"/>
        <v>43.040079671567916</v>
      </c>
      <c r="G168" s="27">
        <f t="shared" si="8"/>
        <v>3.5072959488076236</v>
      </c>
      <c r="H168" s="27">
        <f t="shared" si="13"/>
        <v>4.6269747917681707</v>
      </c>
      <c r="I168" s="27">
        <f t="shared" si="12"/>
        <v>-1.1196788429605471</v>
      </c>
      <c r="J168" s="25">
        <f t="shared" si="6"/>
        <v>0</v>
      </c>
    </row>
    <row r="169" spans="1:10" x14ac:dyDescent="0.15">
      <c r="A169" s="3">
        <v>168</v>
      </c>
      <c r="B169" s="3">
        <f t="array" ref="B169">LARGE(IF(MOD(MINUTE(股票价格!$B$2:$B$1380),60)=0,ROW(股票价格!$B$2:$B$1380),0),230-A169)</f>
        <v>631</v>
      </c>
      <c r="C169" s="22">
        <f>IF(B169&gt;0,INDEX(股票价格!B:B,'周期-MIN60'!B169),"-")</f>
        <v>43608.458333333336</v>
      </c>
      <c r="D169" s="1">
        <f>IF(B169&gt;0,INDEX(股票价格!D:D,'周期-MIN60'!B169),"-")</f>
        <v>46.56</v>
      </c>
      <c r="E169" s="19">
        <f t="shared" si="11"/>
        <v>46.549317832625455</v>
      </c>
      <c r="F169" s="26">
        <f t="shared" si="7"/>
        <v>43.300814510711035</v>
      </c>
      <c r="G169" s="27">
        <f t="shared" si="8"/>
        <v>3.2485033219144199</v>
      </c>
      <c r="H169" s="27">
        <f t="shared" si="13"/>
        <v>4.3385794124472925</v>
      </c>
      <c r="I169" s="27">
        <f t="shared" si="12"/>
        <v>-1.0900760905328726</v>
      </c>
      <c r="J169" s="25">
        <f t="shared" si="6"/>
        <v>0</v>
      </c>
    </row>
    <row r="170" spans="1:10" x14ac:dyDescent="0.15">
      <c r="A170" s="3">
        <v>169</v>
      </c>
      <c r="B170" s="3">
        <f t="array" ref="B170">LARGE(IF(MOD(MINUTE(股票价格!$B$2:$B$1380),60)=0,ROW(股票价格!$B$2:$B$1380),0),230-A170)</f>
        <v>649</v>
      </c>
      <c r="C170" s="22">
        <f>IF(B170&gt;0,INDEX(股票价格!B:B,'周期-MIN60'!B170),"-")</f>
        <v>43608.583333333336</v>
      </c>
      <c r="D170" s="1">
        <f>IF(B170&gt;0,INDEX(股票价格!D:D,'周期-MIN60'!B170),"-")</f>
        <v>45.66</v>
      </c>
      <c r="E170" s="19">
        <f t="shared" si="11"/>
        <v>46.412499704529225</v>
      </c>
      <c r="F170" s="26">
        <f t="shared" si="7"/>
        <v>43.475568991399108</v>
      </c>
      <c r="G170" s="27">
        <f t="shared" si="8"/>
        <v>2.936930713130117</v>
      </c>
      <c r="H170" s="27">
        <f t="shared" si="13"/>
        <v>4.0542339161930103</v>
      </c>
      <c r="I170" s="27">
        <f t="shared" si="12"/>
        <v>-1.1173032030628933</v>
      </c>
      <c r="J170" s="25">
        <f t="shared" si="6"/>
        <v>0</v>
      </c>
    </row>
    <row r="171" spans="1:10" x14ac:dyDescent="0.15">
      <c r="A171" s="3">
        <v>170</v>
      </c>
      <c r="B171" s="3">
        <f t="array" ref="B171">LARGE(IF(MOD(MINUTE(股票价格!$B$2:$B$1380),60)=0,ROW(股票价格!$B$2:$B$1380),0),230-A171)</f>
        <v>661</v>
      </c>
      <c r="C171" s="22">
        <f>IF(B171&gt;0,INDEX(股票价格!B:B,'周期-MIN60'!B171),"-")</f>
        <v>43608.625</v>
      </c>
      <c r="D171" s="1">
        <f>IF(B171&gt;0,INDEX(股票价格!D:D,'周期-MIN60'!B171),"-")</f>
        <v>45.41</v>
      </c>
      <c r="E171" s="19">
        <f t="shared" si="11"/>
        <v>46.258268980755496</v>
      </c>
      <c r="F171" s="26">
        <f t="shared" si="7"/>
        <v>43.618860177221393</v>
      </c>
      <c r="G171" s="27">
        <f t="shared" si="8"/>
        <v>2.6394088035341028</v>
      </c>
      <c r="H171" s="27">
        <f t="shared" si="13"/>
        <v>3.7725791127070036</v>
      </c>
      <c r="I171" s="27">
        <f t="shared" si="12"/>
        <v>-1.1331703091729008</v>
      </c>
      <c r="J171" s="25">
        <f t="shared" si="6"/>
        <v>0</v>
      </c>
    </row>
    <row r="172" spans="1:10" x14ac:dyDescent="0.15">
      <c r="A172" s="3">
        <v>171</v>
      </c>
      <c r="B172" s="3">
        <f t="array" ref="B172">LARGE(IF(MOD(MINUTE(股票价格!$B$2:$B$1380),60)=0,ROW(股票价格!$B$2:$B$1380),0),230-A172)</f>
        <v>667</v>
      </c>
      <c r="C172" s="22">
        <f>IF(B172&gt;0,INDEX(股票价格!B:B,'周期-MIN60'!B172),"-")</f>
        <v>43609.416666666664</v>
      </c>
      <c r="D172" s="1">
        <f>IF(B172&gt;0,INDEX(股票价格!D:D,'周期-MIN60'!B172),"-")</f>
        <v>45.63</v>
      </c>
      <c r="E172" s="19">
        <f t="shared" si="11"/>
        <v>46.161612214485423</v>
      </c>
      <c r="F172" s="26">
        <f t="shared" si="7"/>
        <v>43.767833497427219</v>
      </c>
      <c r="G172" s="27">
        <f t="shared" si="8"/>
        <v>2.3937787170582041</v>
      </c>
      <c r="H172" s="27">
        <f t="shared" si="13"/>
        <v>3.4998762046078205</v>
      </c>
      <c r="I172" s="27">
        <f t="shared" si="12"/>
        <v>-1.1060974875496163</v>
      </c>
      <c r="J172" s="25">
        <f t="shared" si="6"/>
        <v>0</v>
      </c>
    </row>
    <row r="173" spans="1:10" x14ac:dyDescent="0.15">
      <c r="A173" s="3">
        <v>172</v>
      </c>
      <c r="B173" s="3">
        <f t="array" ref="B173">LARGE(IF(MOD(MINUTE(股票价格!$B$2:$B$1380),60)=0,ROW(股票价格!$B$2:$B$1380),0),230-A173)</f>
        <v>679</v>
      </c>
      <c r="C173" s="22">
        <f>IF(B173&gt;0,INDEX(股票价格!B:B,'周期-MIN60'!B173),"-")</f>
        <v>43609.458333333336</v>
      </c>
      <c r="D173" s="1">
        <f>IF(B173&gt;0,INDEX(股票价格!D:D,'周期-MIN60'!B173),"-")</f>
        <v>45.3</v>
      </c>
      <c r="E173" s="19">
        <f t="shared" si="11"/>
        <v>46.029056489179972</v>
      </c>
      <c r="F173" s="26">
        <f t="shared" si="7"/>
        <v>43.88132731243261</v>
      </c>
      <c r="G173" s="27">
        <f t="shared" si="8"/>
        <v>2.1477291767473616</v>
      </c>
      <c r="H173" s="27">
        <f t="shared" si="13"/>
        <v>3.2242651755127403</v>
      </c>
      <c r="I173" s="27">
        <f t="shared" si="12"/>
        <v>-1.0765359987653786</v>
      </c>
      <c r="J173" s="25">
        <f t="shared" si="6"/>
        <v>0</v>
      </c>
    </row>
    <row r="174" spans="1:10" x14ac:dyDescent="0.15">
      <c r="A174" s="3">
        <v>173</v>
      </c>
      <c r="B174" s="3">
        <f t="array" ref="B174">LARGE(IF(MOD(MINUTE(股票价格!$B$2:$B$1380),60)=0,ROW(股票价格!$B$2:$B$1380),0),230-A174)</f>
        <v>697</v>
      </c>
      <c r="C174" s="22">
        <f>IF(B174&gt;0,INDEX(股票价格!B:B,'周期-MIN60'!B174),"-")</f>
        <v>43609.583333333336</v>
      </c>
      <c r="D174" s="1">
        <f>IF(B174&gt;0,INDEX(股票价格!D:D,'周期-MIN60'!B174),"-")</f>
        <v>45.39</v>
      </c>
      <c r="E174" s="19">
        <f t="shared" si="11"/>
        <v>45.930740106229209</v>
      </c>
      <c r="F174" s="26">
        <f t="shared" si="7"/>
        <v>43.993080844845011</v>
      </c>
      <c r="G174" s="27">
        <f t="shared" si="8"/>
        <v>1.9376592613841979</v>
      </c>
      <c r="H174" s="27">
        <f t="shared" si="13"/>
        <v>2.9574937784475992</v>
      </c>
      <c r="I174" s="27">
        <f t="shared" si="12"/>
        <v>-1.0198345170634013</v>
      </c>
      <c r="J174" s="25">
        <f t="shared" si="6"/>
        <v>0</v>
      </c>
    </row>
    <row r="175" spans="1:10" x14ac:dyDescent="0.15">
      <c r="A175" s="3">
        <v>174</v>
      </c>
      <c r="B175" s="3">
        <f t="array" ref="B175">LARGE(IF(MOD(MINUTE(股票价格!$B$2:$B$1380),60)=0,ROW(股票价格!$B$2:$B$1380),0),230-A175)</f>
        <v>709</v>
      </c>
      <c r="C175" s="22">
        <f>IF(B175&gt;0,INDEX(股票价格!B:B,'周期-MIN60'!B175),"-")</f>
        <v>43609.625</v>
      </c>
      <c r="D175" s="1">
        <f>IF(B175&gt;0,INDEX(股票价格!D:D,'周期-MIN60'!B175),"-")</f>
        <v>45.2</v>
      </c>
      <c r="E175" s="19">
        <f t="shared" si="11"/>
        <v>45.81831855142471</v>
      </c>
      <c r="F175" s="26">
        <f t="shared" si="7"/>
        <v>44.082482263745376</v>
      </c>
      <c r="G175" s="27">
        <f t="shared" si="8"/>
        <v>1.7358362876793336</v>
      </c>
      <c r="H175" s="27">
        <f t="shared" si="13"/>
        <v>2.7014858696915565</v>
      </c>
      <c r="I175" s="27">
        <f t="shared" si="12"/>
        <v>-0.96564958201222284</v>
      </c>
      <c r="J175" s="25">
        <f t="shared" si="6"/>
        <v>0</v>
      </c>
    </row>
    <row r="176" spans="1:10" x14ac:dyDescent="0.15">
      <c r="A176" s="3">
        <v>175</v>
      </c>
      <c r="B176" s="3">
        <f t="array" ref="B176">LARGE(IF(MOD(MINUTE(股票价格!$B$2:$B$1380),60)=0,ROW(股票价格!$B$2:$B$1380),0),230-A176)</f>
        <v>715</v>
      </c>
      <c r="C176" s="22">
        <f>IF(B176&gt;0,INDEX(股票价格!B:B,'周期-MIN60'!B176),"-")</f>
        <v>43612.416666666664</v>
      </c>
      <c r="D176" s="1">
        <f>IF(B176&gt;0,INDEX(股票价格!D:D,'周期-MIN60'!B176),"-")</f>
        <v>45.7</v>
      </c>
      <c r="E176" s="19">
        <f t="shared" si="11"/>
        <v>45.800115697359374</v>
      </c>
      <c r="F176" s="26">
        <f t="shared" si="7"/>
        <v>44.20229839235683</v>
      </c>
      <c r="G176" s="27">
        <f t="shared" si="8"/>
        <v>1.5978173050025433</v>
      </c>
      <c r="H176" s="27">
        <f t="shared" si="13"/>
        <v>2.4605510594731004</v>
      </c>
      <c r="I176" s="27">
        <f t="shared" si="12"/>
        <v>-0.86273375447055711</v>
      </c>
      <c r="J176" s="25">
        <f t="shared" si="6"/>
        <v>0</v>
      </c>
    </row>
    <row r="177" spans="1:10" x14ac:dyDescent="0.15">
      <c r="A177" s="3">
        <v>176</v>
      </c>
      <c r="B177" s="3">
        <f t="array" ref="B177">LARGE(IF(MOD(MINUTE(股票价格!$B$2:$B$1380),60)=0,ROW(股票价格!$B$2:$B$1380),0),230-A177)</f>
        <v>727</v>
      </c>
      <c r="C177" s="22">
        <f>IF(B177&gt;0,INDEX(股票价格!B:B,'周期-MIN60'!B177),"-")</f>
        <v>43612.458333333336</v>
      </c>
      <c r="D177" s="1">
        <f>IF(B177&gt;0,INDEX(股票价格!D:D,'周期-MIN60'!B177),"-")</f>
        <v>46</v>
      </c>
      <c r="E177" s="19">
        <f t="shared" si="11"/>
        <v>45.830867128534848</v>
      </c>
      <c r="F177" s="26">
        <f t="shared" si="7"/>
        <v>44.335461474404475</v>
      </c>
      <c r="G177" s="27">
        <f t="shared" si="8"/>
        <v>1.4954056541303729</v>
      </c>
      <c r="H177" s="27">
        <f t="shared" si="13"/>
        <v>2.2370076933978504</v>
      </c>
      <c r="I177" s="27">
        <f t="shared" si="12"/>
        <v>-0.74160203926747759</v>
      </c>
      <c r="J177" s="25">
        <f t="shared" si="6"/>
        <v>0</v>
      </c>
    </row>
    <row r="178" spans="1:10" x14ac:dyDescent="0.15">
      <c r="A178" s="3">
        <v>177</v>
      </c>
      <c r="B178" s="3">
        <f t="array" ref="B178">LARGE(IF(MOD(MINUTE(股票价格!$B$2:$B$1380),60)=0,ROW(股票价格!$B$2:$B$1380),0),230-A178)</f>
        <v>745</v>
      </c>
      <c r="C178" s="22">
        <f>IF(B178&gt;0,INDEX(股票价格!B:B,'周期-MIN60'!B178),"-")</f>
        <v>43612.583333333336</v>
      </c>
      <c r="D178" s="1">
        <f>IF(B178&gt;0,INDEX(股票价格!D:D,'周期-MIN60'!B178),"-")</f>
        <v>46.41</v>
      </c>
      <c r="E178" s="19">
        <f t="shared" si="11"/>
        <v>45.919964493375637</v>
      </c>
      <c r="F178" s="26">
        <f t="shared" si="7"/>
        <v>44.489130994818957</v>
      </c>
      <c r="G178" s="27">
        <f t="shared" si="8"/>
        <v>1.4308334985566802</v>
      </c>
      <c r="H178" s="27">
        <f t="shared" si="13"/>
        <v>2.0350443796914348</v>
      </c>
      <c r="I178" s="27">
        <f t="shared" si="12"/>
        <v>-0.60421088113475463</v>
      </c>
      <c r="J178" s="25">
        <f t="shared" si="6"/>
        <v>0</v>
      </c>
    </row>
    <row r="179" spans="1:10" x14ac:dyDescent="0.15">
      <c r="A179" s="3">
        <v>178</v>
      </c>
      <c r="B179" s="3">
        <f t="array" ref="B179">LARGE(IF(MOD(MINUTE(股票价格!$B$2:$B$1380),60)=0,ROW(股票价格!$B$2:$B$1380),0),230-A179)</f>
        <v>757</v>
      </c>
      <c r="C179" s="22">
        <f>IF(B179&gt;0,INDEX(股票价格!B:B,'周期-MIN60'!B179),"-")</f>
        <v>43612.625</v>
      </c>
      <c r="D179" s="1">
        <f>IF(B179&gt;0,INDEX(股票价格!D:D,'周期-MIN60'!B179),"-")</f>
        <v>46.74</v>
      </c>
      <c r="E179" s="19">
        <f t="shared" si="11"/>
        <v>46.046123802087081</v>
      </c>
      <c r="F179" s="26">
        <f t="shared" si="7"/>
        <v>44.655862032239781</v>
      </c>
      <c r="G179" s="27">
        <f t="shared" si="8"/>
        <v>1.3902617698472994</v>
      </c>
      <c r="H179" s="27">
        <f t="shared" si="13"/>
        <v>1.8631922748822329</v>
      </c>
      <c r="I179" s="27">
        <f t="shared" si="12"/>
        <v>-0.4729305050349335</v>
      </c>
      <c r="J179" s="25">
        <f t="shared" si="6"/>
        <v>0</v>
      </c>
    </row>
    <row r="180" spans="1:10" x14ac:dyDescent="0.15">
      <c r="A180" s="3">
        <v>179</v>
      </c>
      <c r="B180" s="3">
        <f t="array" ref="B180">LARGE(IF(MOD(MINUTE(股票价格!$B$2:$B$1380),60)=0,ROW(股票价格!$B$2:$B$1380),0),230-A180)</f>
        <v>763</v>
      </c>
      <c r="C180" s="22">
        <f>IF(B180&gt;0,INDEX(股票价格!B:B,'周期-MIN60'!B180),"-")</f>
        <v>43613.416666666664</v>
      </c>
      <c r="D180" s="1">
        <f>IF(B180&gt;0,INDEX(股票价格!D:D,'周期-MIN60'!B180),"-")</f>
        <v>46.79</v>
      </c>
      <c r="E180" s="19">
        <f t="shared" si="11"/>
        <v>46.160566294073682</v>
      </c>
      <c r="F180" s="26">
        <f t="shared" si="7"/>
        <v>44.813946326147942</v>
      </c>
      <c r="G180" s="27">
        <f t="shared" si="8"/>
        <v>1.34661996792574</v>
      </c>
      <c r="H180" s="27">
        <f t="shared" si="13"/>
        <v>1.7195490709257482</v>
      </c>
      <c r="I180" s="27">
        <f t="shared" si="12"/>
        <v>-0.37292910300000814</v>
      </c>
      <c r="J180" s="25">
        <f t="shared" si="6"/>
        <v>0</v>
      </c>
    </row>
    <row r="181" spans="1:10" x14ac:dyDescent="0.15">
      <c r="A181" s="3">
        <v>180</v>
      </c>
      <c r="B181" s="3">
        <f t="array" ref="B181">LARGE(IF(MOD(MINUTE(股票价格!$B$2:$B$1380),60)=0,ROW(股票价格!$B$2:$B$1380),0),230-A181)</f>
        <v>775</v>
      </c>
      <c r="C181" s="22">
        <f>IF(B181&gt;0,INDEX(股票价格!B:B,'周期-MIN60'!B181),"-")</f>
        <v>43613.458333333336</v>
      </c>
      <c r="D181" s="1">
        <f>IF(B181&gt;0,INDEX(股票价格!D:D,'周期-MIN60'!B181),"-")</f>
        <v>47</v>
      </c>
      <c r="E181" s="19">
        <f t="shared" si="11"/>
        <v>46.289709941139272</v>
      </c>
      <c r="F181" s="26">
        <f t="shared" si="7"/>
        <v>44.97587622791476</v>
      </c>
      <c r="G181" s="27">
        <f t="shared" si="8"/>
        <v>1.3138337132245113</v>
      </c>
      <c r="H181" s="27">
        <f t="shared" si="13"/>
        <v>1.5995551816108933</v>
      </c>
      <c r="I181" s="27">
        <f t="shared" si="12"/>
        <v>-0.28572146838638202</v>
      </c>
      <c r="J181" s="25">
        <f t="shared" ref="J181:J231" si="14">IF((I181&gt;0)*(I180&lt;=0)*(G181&lt;0),J180+1,J180)</f>
        <v>0</v>
      </c>
    </row>
    <row r="182" spans="1:10" x14ac:dyDescent="0.15">
      <c r="A182" s="3">
        <v>181</v>
      </c>
      <c r="B182" s="3">
        <f t="array" ref="B182">LARGE(IF(MOD(MINUTE(股票价格!$B$2:$B$1380),60)=0,ROW(股票价格!$B$2:$B$1380),0),230-A182)</f>
        <v>793</v>
      </c>
      <c r="C182" s="22">
        <f>IF(B182&gt;0,INDEX(股票价格!B:B,'周期-MIN60'!B182),"-")</f>
        <v>43613.583333333336</v>
      </c>
      <c r="D182" s="1">
        <f>IF(B182&gt;0,INDEX(股票价格!D:D,'周期-MIN60'!B182),"-")</f>
        <v>46.68</v>
      </c>
      <c r="E182" s="19">
        <f t="shared" si="11"/>
        <v>46.349754565579381</v>
      </c>
      <c r="F182" s="26">
        <f t="shared" si="7"/>
        <v>45.102107618439589</v>
      </c>
      <c r="G182" s="27">
        <f t="shared" si="8"/>
        <v>1.247646947139792</v>
      </c>
      <c r="H182" s="27">
        <f t="shared" si="13"/>
        <v>1.49954604498783</v>
      </c>
      <c r="I182" s="27">
        <f t="shared" si="12"/>
        <v>-0.25189909784803799</v>
      </c>
      <c r="J182" s="25">
        <f t="shared" si="14"/>
        <v>0</v>
      </c>
    </row>
    <row r="183" spans="1:10" x14ac:dyDescent="0.15">
      <c r="A183" s="3">
        <v>182</v>
      </c>
      <c r="B183" s="3">
        <f t="array" ref="B183">LARGE(IF(MOD(MINUTE(股票价格!$B$2:$B$1380),60)=0,ROW(股票价格!$B$2:$B$1380),0),230-A183)</f>
        <v>805</v>
      </c>
      <c r="C183" s="22">
        <f>IF(B183&gt;0,INDEX(股票价格!B:B,'周期-MIN60'!B183),"-")</f>
        <v>43613.625</v>
      </c>
      <c r="D183" s="1">
        <f>IF(B183&gt;0,INDEX(股票价格!D:D,'周期-MIN60'!B183),"-")</f>
        <v>46.69</v>
      </c>
      <c r="E183" s="19">
        <f t="shared" si="11"/>
        <v>46.402100017028708</v>
      </c>
      <c r="F183" s="26">
        <f t="shared" si="7"/>
        <v>45.219729276332949</v>
      </c>
      <c r="G183" s="27">
        <f t="shared" si="8"/>
        <v>1.1823707406957595</v>
      </c>
      <c r="H183" s="27">
        <f t="shared" si="13"/>
        <v>1.4156250982446703</v>
      </c>
      <c r="I183" s="27">
        <f t="shared" si="12"/>
        <v>-0.23325435754891077</v>
      </c>
      <c r="J183" s="25">
        <f t="shared" si="14"/>
        <v>0</v>
      </c>
    </row>
    <row r="184" spans="1:10" x14ac:dyDescent="0.15">
      <c r="A184" s="3">
        <v>183</v>
      </c>
      <c r="B184" s="3">
        <f t="array" ref="B184">LARGE(IF(MOD(MINUTE(股票价格!$B$2:$B$1380),60)=0,ROW(股票价格!$B$2:$B$1380),0),230-A184)</f>
        <v>811</v>
      </c>
      <c r="C184" s="22">
        <f>IF(B184&gt;0,INDEX(股票价格!B:B,'周期-MIN60'!B184),"-")</f>
        <v>43614.416666666664</v>
      </c>
      <c r="D184" s="1">
        <f>IF(B184&gt;0,INDEX(股票价格!D:D,'周期-MIN60'!B184),"-")</f>
        <v>46.39</v>
      </c>
      <c r="E184" s="19">
        <f t="shared" si="11"/>
        <v>46.400238475947368</v>
      </c>
      <c r="F184" s="26">
        <f t="shared" si="7"/>
        <v>45.306415996604585</v>
      </c>
      <c r="G184" s="27">
        <f t="shared" si="8"/>
        <v>1.0938224793427835</v>
      </c>
      <c r="H184" s="27">
        <f t="shared" si="13"/>
        <v>1.3442902306517202</v>
      </c>
      <c r="I184" s="27">
        <f t="shared" si="12"/>
        <v>-0.25046775130893661</v>
      </c>
      <c r="J184" s="25">
        <f t="shared" si="14"/>
        <v>0</v>
      </c>
    </row>
    <row r="185" spans="1:10" x14ac:dyDescent="0.15">
      <c r="A185" s="3">
        <v>184</v>
      </c>
      <c r="B185" s="3">
        <f t="array" ref="B185">LARGE(IF(MOD(MINUTE(股票价格!$B$2:$B$1380),60)=0,ROW(股票价格!$B$2:$B$1380),0),230-A185)</f>
        <v>823</v>
      </c>
      <c r="C185" s="22">
        <f>IF(B185&gt;0,INDEX(股票价格!B:B,'周期-MIN60'!B185),"-")</f>
        <v>43614.458333333336</v>
      </c>
      <c r="D185" s="1">
        <f>IF(B185&gt;0,INDEX(股票价格!D:D,'周期-MIN60'!B185),"-")</f>
        <v>45.9</v>
      </c>
      <c r="E185" s="19">
        <f t="shared" si="11"/>
        <v>46.323278710417007</v>
      </c>
      <c r="F185" s="26">
        <f t="shared" si="7"/>
        <v>45.350385182041279</v>
      </c>
      <c r="G185" s="27">
        <f t="shared" si="8"/>
        <v>0.97289352837572807</v>
      </c>
      <c r="H185" s="27">
        <f t="shared" si="13"/>
        <v>1.274854255470963</v>
      </c>
      <c r="I185" s="27">
        <f t="shared" si="12"/>
        <v>-0.30196072709523492</v>
      </c>
      <c r="J185" s="25">
        <f t="shared" si="14"/>
        <v>0</v>
      </c>
    </row>
    <row r="186" spans="1:10" x14ac:dyDescent="0.15">
      <c r="A186" s="3">
        <v>185</v>
      </c>
      <c r="B186" s="3">
        <f t="array" ref="B186">LARGE(IF(MOD(MINUTE(股票价格!$B$2:$B$1380),60)=0,ROW(股票价格!$B$2:$B$1380),0),230-A186)</f>
        <v>841</v>
      </c>
      <c r="C186" s="22">
        <f>IF(B186&gt;0,INDEX(股票价格!B:B,'周期-MIN60'!B186),"-")</f>
        <v>43614.583333333336</v>
      </c>
      <c r="D186" s="1">
        <f>IF(B186&gt;0,INDEX(股票价格!D:D,'周期-MIN60'!B186),"-")</f>
        <v>45.85</v>
      </c>
      <c r="E186" s="19">
        <f t="shared" si="11"/>
        <v>46.250466601122085</v>
      </c>
      <c r="F186" s="26">
        <f t="shared" si="7"/>
        <v>45.387393687075267</v>
      </c>
      <c r="G186" s="27">
        <f t="shared" si="8"/>
        <v>0.86307291404681763</v>
      </c>
      <c r="H186" s="27">
        <f t="shared" si="13"/>
        <v>1.2045950621283457</v>
      </c>
      <c r="I186" s="27">
        <f t="shared" si="12"/>
        <v>-0.34152214808152803</v>
      </c>
      <c r="J186" s="25">
        <f t="shared" si="14"/>
        <v>0</v>
      </c>
    </row>
    <row r="187" spans="1:10" x14ac:dyDescent="0.15">
      <c r="A187" s="3">
        <v>186</v>
      </c>
      <c r="B187" s="3">
        <f t="array" ref="B187">LARGE(IF(MOD(MINUTE(股票价格!$B$2:$B$1380),60)=0,ROW(股票价格!$B$2:$B$1380),0),230-A187)</f>
        <v>853</v>
      </c>
      <c r="C187" s="22">
        <f>IF(B187&gt;0,INDEX(股票价格!B:B,'周期-MIN60'!B187),"-")</f>
        <v>43614.625</v>
      </c>
      <c r="D187" s="1">
        <f>IF(B187&gt;0,INDEX(股票价格!D:D,'周期-MIN60'!B187),"-")</f>
        <v>45.92</v>
      </c>
      <c r="E187" s="19">
        <f t="shared" si="11"/>
        <v>46.199625585564846</v>
      </c>
      <c r="F187" s="26">
        <f t="shared" si="7"/>
        <v>45.426846006551173</v>
      </c>
      <c r="G187" s="27">
        <f t="shared" si="8"/>
        <v>0.77277957901367245</v>
      </c>
      <c r="H187" s="27">
        <f t="shared" si="13"/>
        <v>1.1314779599569005</v>
      </c>
      <c r="I187" s="27">
        <f t="shared" si="12"/>
        <v>-0.35869838094322803</v>
      </c>
      <c r="J187" s="25">
        <f t="shared" si="14"/>
        <v>0</v>
      </c>
    </row>
    <row r="188" spans="1:10" x14ac:dyDescent="0.15">
      <c r="A188" s="3">
        <v>187</v>
      </c>
      <c r="B188" s="3">
        <f t="array" ref="B188">LARGE(IF(MOD(MINUTE(股票价格!$B$2:$B$1380),60)=0,ROW(股票价格!$B$2:$B$1380),0),230-A188)</f>
        <v>859</v>
      </c>
      <c r="C188" s="22">
        <f>IF(B188&gt;0,INDEX(股票价格!B:B,'周期-MIN60'!B188),"-")</f>
        <v>43615.416666666664</v>
      </c>
      <c r="D188" s="1">
        <f>IF(B188&gt;0,INDEX(股票价格!D:D,'周期-MIN60'!B188),"-")</f>
        <v>45.55</v>
      </c>
      <c r="E188" s="19">
        <f t="shared" si="11"/>
        <v>46.099683187785644</v>
      </c>
      <c r="F188" s="26">
        <f t="shared" si="7"/>
        <v>45.435968524584425</v>
      </c>
      <c r="G188" s="27">
        <f t="shared" si="8"/>
        <v>0.66371466320121897</v>
      </c>
      <c r="H188" s="27">
        <f t="shared" si="13"/>
        <v>1.0507505036628915</v>
      </c>
      <c r="I188" s="27">
        <f t="shared" si="12"/>
        <v>-0.3870358404616725</v>
      </c>
      <c r="J188" s="25">
        <f t="shared" si="14"/>
        <v>0</v>
      </c>
    </row>
    <row r="189" spans="1:10" x14ac:dyDescent="0.15">
      <c r="A189" s="3">
        <v>188</v>
      </c>
      <c r="B189" s="3">
        <f t="array" ref="B189">LARGE(IF(MOD(MINUTE(股票价格!$B$2:$B$1380),60)=0,ROW(股票价格!$B$2:$B$1380),0),230-A189)</f>
        <v>871</v>
      </c>
      <c r="C189" s="22">
        <f>IF(B189&gt;0,INDEX(股票价格!B:B,'周期-MIN60'!B189),"-")</f>
        <v>43615.458333333336</v>
      </c>
      <c r="D189" s="1">
        <f>IF(B189&gt;0,INDEX(股票价格!D:D,'周期-MIN60'!B189),"-")</f>
        <v>46.03</v>
      </c>
      <c r="E189" s="19">
        <f t="shared" si="11"/>
        <v>46.088962697357083</v>
      </c>
      <c r="F189" s="26">
        <f t="shared" si="7"/>
        <v>45.479970856096685</v>
      </c>
      <c r="G189" s="27">
        <f t="shared" si="8"/>
        <v>0.60899184126039785</v>
      </c>
      <c r="H189" s="27">
        <f t="shared" si="13"/>
        <v>0.96879182292229793</v>
      </c>
      <c r="I189" s="27">
        <f t="shared" si="12"/>
        <v>-0.35979998166190008</v>
      </c>
      <c r="J189" s="25">
        <f t="shared" si="14"/>
        <v>0</v>
      </c>
    </row>
    <row r="190" spans="1:10" x14ac:dyDescent="0.15">
      <c r="A190" s="3">
        <v>189</v>
      </c>
      <c r="B190" s="3">
        <f t="array" ref="B190">LARGE(IF(MOD(MINUTE(股票价格!$B$2:$B$1380),60)=0,ROW(股票价格!$B$2:$B$1380),0),230-A190)</f>
        <v>889</v>
      </c>
      <c r="C190" s="22">
        <f>IF(B190&gt;0,INDEX(股票价格!B:B,'周期-MIN60'!B190),"-")</f>
        <v>43615.583333333336</v>
      </c>
      <c r="D190" s="1">
        <f>IF(B190&gt;0,INDEX(股票价格!D:D,'周期-MIN60'!B190),"-")</f>
        <v>45.72</v>
      </c>
      <c r="E190" s="19">
        <f t="shared" si="11"/>
        <v>46.032199205455996</v>
      </c>
      <c r="F190" s="26">
        <f t="shared" si="7"/>
        <v>45.497750792682112</v>
      </c>
      <c r="G190" s="27">
        <f t="shared" si="8"/>
        <v>0.53444841277388377</v>
      </c>
      <c r="H190" s="27">
        <f t="shared" si="13"/>
        <v>0.88219345620556155</v>
      </c>
      <c r="I190" s="27">
        <f t="shared" si="12"/>
        <v>-0.34774504343167778</v>
      </c>
      <c r="J190" s="25">
        <f t="shared" si="14"/>
        <v>0</v>
      </c>
    </row>
    <row r="191" spans="1:10" x14ac:dyDescent="0.15">
      <c r="A191" s="3">
        <v>190</v>
      </c>
      <c r="B191" s="3">
        <f t="array" ref="B191">LARGE(IF(MOD(MINUTE(股票价格!$B$2:$B$1380),60)=0,ROW(股票价格!$B$2:$B$1380),0),230-A191)</f>
        <v>901</v>
      </c>
      <c r="C191" s="22">
        <f>IF(B191&gt;0,INDEX(股票价格!B:B,'周期-MIN60'!B191),"-")</f>
        <v>43615.625</v>
      </c>
      <c r="D191" s="1">
        <f>IF(B191&gt;0,INDEX(股票价格!D:D,'周期-MIN60'!B191),"-")</f>
        <v>45.99</v>
      </c>
      <c r="E191" s="19">
        <f t="shared" si="11"/>
        <v>46.025707020001228</v>
      </c>
      <c r="F191" s="26">
        <f t="shared" si="7"/>
        <v>45.534213696927878</v>
      </c>
      <c r="G191" s="27">
        <f t="shared" si="8"/>
        <v>0.49149332307334959</v>
      </c>
      <c r="H191" s="27">
        <f t="shared" si="13"/>
        <v>0.79817638686484571</v>
      </c>
      <c r="I191" s="27">
        <f t="shared" si="12"/>
        <v>-0.30668306379149612</v>
      </c>
      <c r="J191" s="25">
        <f t="shared" si="14"/>
        <v>0</v>
      </c>
    </row>
    <row r="192" spans="1:10" x14ac:dyDescent="0.15">
      <c r="A192" s="3">
        <v>191</v>
      </c>
      <c r="B192" s="3">
        <f t="array" ref="B192">LARGE(IF(MOD(MINUTE(股票价格!$B$2:$B$1380),60)=0,ROW(股票价格!$B$2:$B$1380),0),230-A192)</f>
        <v>907</v>
      </c>
      <c r="C192" s="22">
        <f>IF(B192&gt;0,INDEX(股票价格!B:B,'周期-MIN60'!B192),"-")</f>
        <v>43616.416666666664</v>
      </c>
      <c r="D192" s="1">
        <f>IF(B192&gt;0,INDEX(股票价格!D:D,'周期-MIN60'!B192),"-")</f>
        <v>45.97</v>
      </c>
      <c r="E192" s="19">
        <f t="shared" si="11"/>
        <v>46.017136709231806</v>
      </c>
      <c r="F192" s="26">
        <f t="shared" si="7"/>
        <v>45.566494163822107</v>
      </c>
      <c r="G192" s="27">
        <f t="shared" si="8"/>
        <v>0.45064254540969984</v>
      </c>
      <c r="H192" s="27">
        <f t="shared" si="13"/>
        <v>0.71687325405528357</v>
      </c>
      <c r="I192" s="27">
        <f t="shared" si="12"/>
        <v>-0.26623070864558374</v>
      </c>
      <c r="J192" s="25">
        <f t="shared" si="14"/>
        <v>0</v>
      </c>
    </row>
    <row r="193" spans="1:10" x14ac:dyDescent="0.15">
      <c r="A193" s="3">
        <v>192</v>
      </c>
      <c r="B193" s="3">
        <f t="array" ref="B193">LARGE(IF(MOD(MINUTE(股票价格!$B$2:$B$1380),60)=0,ROW(股票价格!$B$2:$B$1380),0),230-A193)</f>
        <v>919</v>
      </c>
      <c r="C193" s="22">
        <f>IF(B193&gt;0,INDEX(股票价格!B:B,'周期-MIN60'!B193),"-")</f>
        <v>43616.458333333336</v>
      </c>
      <c r="D193" s="1">
        <f>IF(B193&gt;0,INDEX(股票价格!D:D,'周期-MIN60'!B193),"-")</f>
        <v>45.85</v>
      </c>
      <c r="E193" s="19">
        <f t="shared" si="11"/>
        <v>45.991423369349988</v>
      </c>
      <c r="F193" s="26">
        <f t="shared" si="7"/>
        <v>45.587494596131585</v>
      </c>
      <c r="G193" s="27">
        <f t="shared" si="8"/>
        <v>0.40392877321840359</v>
      </c>
      <c r="H193" s="27">
        <f t="shared" si="13"/>
        <v>0.64021839781924128</v>
      </c>
      <c r="I193" s="27">
        <f t="shared" si="12"/>
        <v>-0.23628962460083769</v>
      </c>
      <c r="J193" s="25">
        <f t="shared" si="14"/>
        <v>0</v>
      </c>
    </row>
    <row r="194" spans="1:10" x14ac:dyDescent="0.15">
      <c r="A194" s="3">
        <v>193</v>
      </c>
      <c r="B194" s="3">
        <f t="array" ref="B194">LARGE(IF(MOD(MINUTE(股票价格!$B$2:$B$1380),60)=0,ROW(股票价格!$B$2:$B$1380),0),230-A194)</f>
        <v>937</v>
      </c>
      <c r="C194" s="22">
        <f>IF(B194&gt;0,INDEX(股票价格!B:B,'周期-MIN60'!B194),"-")</f>
        <v>43616.583333333336</v>
      </c>
      <c r="D194" s="1">
        <f>IF(B194&gt;0,INDEX(股票价格!D:D,'周期-MIN60'!B194),"-")</f>
        <v>46.07</v>
      </c>
      <c r="E194" s="19">
        <f t="shared" si="11"/>
        <v>46.003512081757684</v>
      </c>
      <c r="F194" s="26">
        <f t="shared" si="7"/>
        <v>45.623235737158879</v>
      </c>
      <c r="G194" s="27">
        <f t="shared" si="8"/>
        <v>0.38027634459880488</v>
      </c>
      <c r="H194" s="27">
        <f t="shared" si="13"/>
        <v>0.57437204406624986</v>
      </c>
      <c r="I194" s="27">
        <f t="shared" si="12"/>
        <v>-0.19409569946744498</v>
      </c>
      <c r="J194" s="25">
        <f t="shared" si="14"/>
        <v>0</v>
      </c>
    </row>
    <row r="195" spans="1:10" x14ac:dyDescent="0.15">
      <c r="A195" s="3">
        <v>194</v>
      </c>
      <c r="B195" s="3">
        <f t="array" ref="B195">LARGE(IF(MOD(MINUTE(股票价格!$B$2:$B$1380),60)=0,ROW(股票价格!$B$2:$B$1380),0),230-A195)</f>
        <v>949</v>
      </c>
      <c r="C195" s="22">
        <f>IF(B195&gt;0,INDEX(股票价格!B:B,'周期-MIN60'!B195),"-")</f>
        <v>43616.625</v>
      </c>
      <c r="D195" s="1">
        <f>IF(B195&gt;0,INDEX(股票价格!D:D,'周期-MIN60'!B195),"-")</f>
        <v>46.13</v>
      </c>
      <c r="E195" s="19">
        <f t="shared" ref="E195:E201" si="15">E194*11/13+D195*2/13</f>
        <v>46.02297176148727</v>
      </c>
      <c r="F195" s="26">
        <f t="shared" ref="F195:F201" si="16">F194*25/27+D195*2/27</f>
        <v>45.660773830702666</v>
      </c>
      <c r="G195" s="27">
        <f t="shared" ref="G195:G201" si="17">E195-F195</f>
        <v>0.36219793078460327</v>
      </c>
      <c r="H195" s="27">
        <f t="shared" si="13"/>
        <v>0.518719268148226</v>
      </c>
      <c r="I195" s="27">
        <f t="shared" si="12"/>
        <v>-0.15652133736362273</v>
      </c>
      <c r="J195" s="25">
        <f t="shared" si="14"/>
        <v>0</v>
      </c>
    </row>
    <row r="196" spans="1:10" x14ac:dyDescent="0.15">
      <c r="A196" s="3">
        <v>195</v>
      </c>
      <c r="B196" s="3">
        <f t="array" ref="B196">LARGE(IF(MOD(MINUTE(股票价格!$B$2:$B$1380),60)=0,ROW(股票价格!$B$2:$B$1380),0),230-A196)</f>
        <v>955</v>
      </c>
      <c r="C196" s="22">
        <f>IF(B196&gt;0,INDEX(股票价格!B:B,'周期-MIN60'!B196),"-")</f>
        <v>43619.416666666664</v>
      </c>
      <c r="D196" s="1">
        <f>IF(B196&gt;0,INDEX(股票价格!D:D,'周期-MIN60'!B196),"-")</f>
        <v>45.55</v>
      </c>
      <c r="E196" s="19">
        <f t="shared" si="15"/>
        <v>45.950206875104612</v>
      </c>
      <c r="F196" s="26">
        <f t="shared" si="16"/>
        <v>45.652568361761723</v>
      </c>
      <c r="G196" s="27">
        <f t="shared" si="17"/>
        <v>0.29763851334288915</v>
      </c>
      <c r="H196" s="27">
        <f t="shared" si="13"/>
        <v>0.4659258164070279</v>
      </c>
      <c r="I196" s="27">
        <f t="shared" si="12"/>
        <v>-0.16828730306413875</v>
      </c>
      <c r="J196" s="25">
        <f t="shared" si="14"/>
        <v>0</v>
      </c>
    </row>
    <row r="197" spans="1:10" x14ac:dyDescent="0.15">
      <c r="A197" s="3">
        <v>196</v>
      </c>
      <c r="B197" s="3">
        <f t="array" ref="B197">LARGE(IF(MOD(MINUTE(股票价格!$B$2:$B$1380),60)=0,ROW(股票价格!$B$2:$B$1380),0),230-A197)</f>
        <v>967</v>
      </c>
      <c r="C197" s="22">
        <f>IF(B197&gt;0,INDEX(股票价格!B:B,'周期-MIN60'!B197),"-")</f>
        <v>43619.458333333336</v>
      </c>
      <c r="D197" s="1">
        <f>IF(B197&gt;0,INDEX(股票价格!D:D,'周期-MIN60'!B197),"-")</f>
        <v>45.44</v>
      </c>
      <c r="E197" s="19">
        <f t="shared" si="15"/>
        <v>45.871713509703902</v>
      </c>
      <c r="F197" s="26">
        <f t="shared" si="16"/>
        <v>45.636822557186782</v>
      </c>
      <c r="G197" s="27">
        <f t="shared" si="17"/>
        <v>0.23489095251711944</v>
      </c>
      <c r="H197" s="27">
        <f t="shared" si="13"/>
        <v>0.41827873744212796</v>
      </c>
      <c r="I197" s="27">
        <f t="shared" si="12"/>
        <v>-0.18338778492500851</v>
      </c>
      <c r="J197" s="25">
        <f t="shared" si="14"/>
        <v>0</v>
      </c>
    </row>
    <row r="198" spans="1:10" x14ac:dyDescent="0.15">
      <c r="A198" s="3">
        <v>197</v>
      </c>
      <c r="B198" s="3">
        <f t="array" ref="B198">LARGE(IF(MOD(MINUTE(股票价格!$B$2:$B$1380),60)=0,ROW(股票价格!$B$2:$B$1380),0),230-A198)</f>
        <v>985</v>
      </c>
      <c r="C198" s="22">
        <f>IF(B198&gt;0,INDEX(股票价格!B:B,'周期-MIN60'!B198),"-")</f>
        <v>43619.583333333336</v>
      </c>
      <c r="D198" s="1">
        <f>IF(B198&gt;0,INDEX(股票价格!D:D,'周期-MIN60'!B198),"-")</f>
        <v>45.16</v>
      </c>
      <c r="E198" s="19">
        <f t="shared" si="15"/>
        <v>45.762219123595614</v>
      </c>
      <c r="F198" s="26">
        <f t="shared" si="16"/>
        <v>45.601502367765541</v>
      </c>
      <c r="G198" s="27">
        <f t="shared" si="17"/>
        <v>0.16071675583007305</v>
      </c>
      <c r="H198" s="27">
        <f t="shared" si="13"/>
        <v>0.3684703946165363</v>
      </c>
      <c r="I198" s="27">
        <f t="shared" si="12"/>
        <v>-0.20775363878646325</v>
      </c>
      <c r="J198" s="25">
        <f t="shared" si="14"/>
        <v>0</v>
      </c>
    </row>
    <row r="199" spans="1:10" x14ac:dyDescent="0.15">
      <c r="A199" s="3">
        <v>198</v>
      </c>
      <c r="B199" s="3">
        <f t="array" ref="B199">LARGE(IF(MOD(MINUTE(股票价格!$B$2:$B$1380),60)=0,ROW(股票价格!$B$2:$B$1380),0),230-A199)</f>
        <v>997</v>
      </c>
      <c r="C199" s="22">
        <f>IF(B199&gt;0,INDEX(股票价格!B:B,'周期-MIN60'!B199),"-")</f>
        <v>43619.625</v>
      </c>
      <c r="D199" s="1">
        <f>IF(B199&gt;0,INDEX(股票价格!D:D,'周期-MIN60'!B199),"-")</f>
        <v>44.87</v>
      </c>
      <c r="E199" s="19">
        <f t="shared" si="15"/>
        <v>45.624954643042443</v>
      </c>
      <c r="F199" s="26">
        <f t="shared" si="16"/>
        <v>45.547317007190316</v>
      </c>
      <c r="G199" s="27">
        <f t="shared" si="17"/>
        <v>7.7637635852127573E-2</v>
      </c>
      <c r="H199" s="27">
        <f t="shared" si="13"/>
        <v>0.31771364162523003</v>
      </c>
      <c r="I199" s="27">
        <f t="shared" si="12"/>
        <v>-0.24007600577310245</v>
      </c>
      <c r="J199" s="25">
        <f t="shared" si="14"/>
        <v>0</v>
      </c>
    </row>
    <row r="200" spans="1:10" x14ac:dyDescent="0.15">
      <c r="A200" s="3">
        <v>199</v>
      </c>
      <c r="B200" s="3">
        <f t="array" ref="B200">LARGE(IF(MOD(MINUTE(股票价格!$B$2:$B$1380),60)=0,ROW(股票价格!$B$2:$B$1380),0),230-A200)</f>
        <v>1003</v>
      </c>
      <c r="C200" s="22">
        <f>IF(B200&gt;0,INDEX(股票价格!B:B,'周期-MIN60'!B200),"-")</f>
        <v>43620.416666666664</v>
      </c>
      <c r="D200" s="1">
        <f>IF(B200&gt;0,INDEX(股票价格!D:D,'周期-MIN60'!B200),"-")</f>
        <v>44.08</v>
      </c>
      <c r="E200" s="19">
        <f t="shared" si="15"/>
        <v>45.387269313343609</v>
      </c>
      <c r="F200" s="26">
        <f t="shared" si="16"/>
        <v>45.438626858509551</v>
      </c>
      <c r="G200" s="27">
        <f t="shared" si="17"/>
        <v>-5.1357545165942042E-2</v>
      </c>
      <c r="H200" s="27">
        <f t="shared" si="13"/>
        <v>0.25739687848753096</v>
      </c>
      <c r="I200" s="27">
        <f t="shared" si="12"/>
        <v>-0.308754423653473</v>
      </c>
      <c r="J200" s="25">
        <f t="shared" si="14"/>
        <v>0</v>
      </c>
    </row>
    <row r="201" spans="1:10" x14ac:dyDescent="0.15">
      <c r="A201" s="3">
        <v>200</v>
      </c>
      <c r="B201" s="3">
        <f t="array" ref="B201">LARGE(IF(MOD(MINUTE(股票价格!$B$2:$B$1380),60)=0,ROW(股票价格!$B$2:$B$1380),0),230-A201)</f>
        <v>1015</v>
      </c>
      <c r="C201" s="22">
        <f>IF(B201&gt;0,INDEX(股票价格!B:B,'周期-MIN60'!B201),"-")</f>
        <v>43620.458333333336</v>
      </c>
      <c r="D201" s="1">
        <f>IF(B201&gt;0,INDEX(股票价格!D:D,'周期-MIN60'!B201),"-")</f>
        <v>43.85</v>
      </c>
      <c r="E201" s="19">
        <f t="shared" si="15"/>
        <v>45.150766342059974</v>
      </c>
      <c r="F201" s="26">
        <f t="shared" si="16"/>
        <v>45.32095079491625</v>
      </c>
      <c r="G201" s="27">
        <f t="shared" si="17"/>
        <v>-0.17018445285627593</v>
      </c>
      <c r="H201" s="27">
        <f t="shared" si="13"/>
        <v>0.18841610090242256</v>
      </c>
      <c r="I201" s="27">
        <f t="shared" si="12"/>
        <v>-0.35860055375869848</v>
      </c>
      <c r="J201" s="25">
        <f t="shared" si="14"/>
        <v>0</v>
      </c>
    </row>
    <row r="202" spans="1:10" x14ac:dyDescent="0.15">
      <c r="A202" s="3">
        <v>201</v>
      </c>
      <c r="B202" s="3">
        <f t="array" ref="B202">LARGE(IF(MOD(MINUTE(股票价格!$B$2:$B$1380),60)=0,ROW(股票价格!$B$2:$B$1380),0),230-A202)</f>
        <v>1033</v>
      </c>
      <c r="C202" s="22">
        <f>IF(B202&gt;0,INDEX(股票价格!B:B,'周期-MIN60'!B202),"-")</f>
        <v>43620.583333333336</v>
      </c>
      <c r="D202" s="1">
        <f>IF(B202&gt;0,INDEX(股票价格!D:D,'周期-MIN60'!B202),"-")</f>
        <v>42.25</v>
      </c>
      <c r="E202" s="19">
        <f t="shared" ref="E202:E231" si="18">E201*11/13+D202*2/13</f>
        <v>44.70449459712767</v>
      </c>
      <c r="F202" s="26">
        <f t="shared" ref="F202:F231" si="19">F201*25/27+D202*2/27</f>
        <v>45.093472958255788</v>
      </c>
      <c r="G202" s="27">
        <f t="shared" ref="G202:G231" si="20">E202-F202</f>
        <v>-0.38897836112811746</v>
      </c>
      <c r="H202" s="27">
        <f t="shared" ref="H202:H231" si="21">AVERAGE(G194:G202)</f>
        <v>0.10031530819725355</v>
      </c>
      <c r="I202" s="27">
        <f t="shared" ref="I202:I231" si="22">G202-H202</f>
        <v>-0.48929366932537099</v>
      </c>
      <c r="J202" s="25">
        <f t="shared" si="14"/>
        <v>0</v>
      </c>
    </row>
    <row r="203" spans="1:10" x14ac:dyDescent="0.15">
      <c r="A203" s="3">
        <v>202</v>
      </c>
      <c r="B203" s="3">
        <f t="array" ref="B203">LARGE(IF(MOD(MINUTE(股票价格!$B$2:$B$1380),60)=0,ROW(股票价格!$B$2:$B$1380),0),230-A203)</f>
        <v>1045</v>
      </c>
      <c r="C203" s="22">
        <f>IF(B203&gt;0,INDEX(股票价格!B:B,'周期-MIN60'!B203),"-")</f>
        <v>43620.625</v>
      </c>
      <c r="D203" s="1">
        <f>IF(B203&gt;0,INDEX(股票价格!D:D,'周期-MIN60'!B203),"-")</f>
        <v>42.95</v>
      </c>
      <c r="E203" s="19">
        <f t="shared" si="18"/>
        <v>44.434572351415724</v>
      </c>
      <c r="F203" s="26">
        <f t="shared" si="19"/>
        <v>44.934697183570179</v>
      </c>
      <c r="G203" s="27">
        <f t="shared" si="20"/>
        <v>-0.50012483215445513</v>
      </c>
      <c r="H203" s="27">
        <f t="shared" si="21"/>
        <v>2.4929552246691048E-3</v>
      </c>
      <c r="I203" s="27">
        <f t="shared" si="22"/>
        <v>-0.50261778737912421</v>
      </c>
      <c r="J203" s="25">
        <f t="shared" si="14"/>
        <v>0</v>
      </c>
    </row>
    <row r="204" spans="1:10" x14ac:dyDescent="0.15">
      <c r="A204" s="3">
        <v>203</v>
      </c>
      <c r="B204" s="3">
        <f t="array" ref="B204">LARGE(IF(MOD(MINUTE(股票价格!$B$2:$B$1380),60)=0,ROW(股票价格!$B$2:$B$1380),0),230-A204)</f>
        <v>1051</v>
      </c>
      <c r="C204" s="22">
        <f>IF(B204&gt;0,INDEX(股票价格!B:B,'周期-MIN60'!B204),"-")</f>
        <v>43621.416666666664</v>
      </c>
      <c r="D204" s="1">
        <f>IF(B204&gt;0,INDEX(股票价格!D:D,'周期-MIN60'!B204),"-")</f>
        <v>42.15</v>
      </c>
      <c r="E204" s="19">
        <f t="shared" si="18"/>
        <v>44.083099681967155</v>
      </c>
      <c r="F204" s="26">
        <f t="shared" si="19"/>
        <v>44.728423318120534</v>
      </c>
      <c r="G204" s="27">
        <f t="shared" si="20"/>
        <v>-0.64532363615337829</v>
      </c>
      <c r="H204" s="27">
        <f t="shared" si="21"/>
        <v>-0.10945388554621774</v>
      </c>
      <c r="I204" s="27">
        <f t="shared" si="22"/>
        <v>-0.53586975060716058</v>
      </c>
      <c r="J204" s="25">
        <f t="shared" si="14"/>
        <v>0</v>
      </c>
    </row>
    <row r="205" spans="1:10" x14ac:dyDescent="0.15">
      <c r="A205" s="3">
        <v>204</v>
      </c>
      <c r="B205" s="3">
        <f t="array" ref="B205">LARGE(IF(MOD(MINUTE(股票价格!$B$2:$B$1380),60)=0,ROW(股票价格!$B$2:$B$1380),0),230-A205)</f>
        <v>1063</v>
      </c>
      <c r="C205" s="22">
        <f>IF(B205&gt;0,INDEX(股票价格!B:B,'周期-MIN60'!B205),"-")</f>
        <v>43621.458333333336</v>
      </c>
      <c r="D205" s="1">
        <f>IF(B205&gt;0,INDEX(股票价格!D:D,'周期-MIN60'!B205),"-")</f>
        <v>42.8</v>
      </c>
      <c r="E205" s="19">
        <f t="shared" si="18"/>
        <v>43.885699730895283</v>
      </c>
      <c r="F205" s="26">
        <f t="shared" si="19"/>
        <v>44.5855771464079</v>
      </c>
      <c r="G205" s="27">
        <f t="shared" si="20"/>
        <v>-0.69987741551261706</v>
      </c>
      <c r="H205" s="27">
        <f t="shared" si="21"/>
        <v>-0.22028898875238509</v>
      </c>
      <c r="I205" s="27">
        <f t="shared" si="22"/>
        <v>-0.47958842676023195</v>
      </c>
      <c r="J205" s="25">
        <f t="shared" si="14"/>
        <v>0</v>
      </c>
    </row>
    <row r="206" spans="1:10" x14ac:dyDescent="0.15">
      <c r="A206" s="3">
        <v>205</v>
      </c>
      <c r="B206" s="3">
        <f t="array" ref="B206">LARGE(IF(MOD(MINUTE(股票价格!$B$2:$B$1380),60)=0,ROW(股票价格!$B$2:$B$1380),0),230-A206)</f>
        <v>1081</v>
      </c>
      <c r="C206" s="22">
        <f>IF(B206&gt;0,INDEX(股票价格!B:B,'周期-MIN60'!B206),"-")</f>
        <v>43621.583333333336</v>
      </c>
      <c r="D206" s="1">
        <f>IF(B206&gt;0,INDEX(股票价格!D:D,'周期-MIN60'!B206),"-")</f>
        <v>43.46</v>
      </c>
      <c r="E206" s="19">
        <f t="shared" si="18"/>
        <v>43.820207464603698</v>
      </c>
      <c r="F206" s="26">
        <f t="shared" si="19"/>
        <v>44.502201061488805</v>
      </c>
      <c r="G206" s="27">
        <f t="shared" si="20"/>
        <v>-0.68199359688510697</v>
      </c>
      <c r="H206" s="27">
        <f t="shared" si="21"/>
        <v>-0.32216504979707694</v>
      </c>
      <c r="I206" s="27">
        <f t="shared" si="22"/>
        <v>-0.35982854708803003</v>
      </c>
      <c r="J206" s="25">
        <f t="shared" si="14"/>
        <v>0</v>
      </c>
    </row>
    <row r="207" spans="1:10" x14ac:dyDescent="0.15">
      <c r="A207" s="3">
        <v>206</v>
      </c>
      <c r="B207" s="3">
        <f t="array" ref="B207">LARGE(IF(MOD(MINUTE(股票价格!$B$2:$B$1380),60)=0,ROW(股票价格!$B$2:$B$1380),0),230-A207)</f>
        <v>1093</v>
      </c>
      <c r="C207" s="22">
        <f>IF(B207&gt;0,INDEX(股票价格!B:B,'周期-MIN60'!B207),"-")</f>
        <v>43621.625</v>
      </c>
      <c r="D207" s="1">
        <f>IF(B207&gt;0,INDEX(股票价格!D:D,'周期-MIN60'!B207),"-")</f>
        <v>42.6</v>
      </c>
      <c r="E207" s="19">
        <f t="shared" si="18"/>
        <v>43.632483239280049</v>
      </c>
      <c r="F207" s="26">
        <f t="shared" si="19"/>
        <v>44.361297279156304</v>
      </c>
      <c r="G207" s="27">
        <f t="shared" si="20"/>
        <v>-0.72881403987625504</v>
      </c>
      <c r="H207" s="27">
        <f t="shared" si="21"/>
        <v>-0.42100180487555783</v>
      </c>
      <c r="I207" s="27">
        <f t="shared" si="22"/>
        <v>-0.30781223500069721</v>
      </c>
      <c r="J207" s="25">
        <f t="shared" si="14"/>
        <v>0</v>
      </c>
    </row>
    <row r="208" spans="1:10" x14ac:dyDescent="0.15">
      <c r="A208" s="3">
        <v>207</v>
      </c>
      <c r="B208" s="3">
        <f t="array" ref="B208">LARGE(IF(MOD(MINUTE(股票价格!$B$2:$B$1380),60)=0,ROW(股票价格!$B$2:$B$1380),0),230-A208)</f>
        <v>1099</v>
      </c>
      <c r="C208" s="22">
        <f>IF(B208&gt;0,INDEX(股票价格!B:B,'周期-MIN60'!B208),"-")</f>
        <v>43622.416666666664</v>
      </c>
      <c r="D208" s="1">
        <f>IF(B208&gt;0,INDEX(股票价格!D:D,'周期-MIN60'!B208),"-")</f>
        <v>42.2</v>
      </c>
      <c r="E208" s="19">
        <f t="shared" si="18"/>
        <v>43.412101202467731</v>
      </c>
      <c r="F208" s="26">
        <f t="shared" si="19"/>
        <v>44.201201184403985</v>
      </c>
      <c r="G208" s="27">
        <f t="shared" si="20"/>
        <v>-0.78909998193625341</v>
      </c>
      <c r="H208" s="27">
        <f t="shared" si="21"/>
        <v>-0.51730598462982236</v>
      </c>
      <c r="I208" s="27">
        <f t="shared" si="22"/>
        <v>-0.27179399730643106</v>
      </c>
      <c r="J208" s="25">
        <f t="shared" si="14"/>
        <v>0</v>
      </c>
    </row>
    <row r="209" spans="1:10" x14ac:dyDescent="0.15">
      <c r="A209" s="3">
        <v>208</v>
      </c>
      <c r="B209" s="3">
        <f t="array" ref="B209">LARGE(IF(MOD(MINUTE(股票价格!$B$2:$B$1380),60)=0,ROW(股票价格!$B$2:$B$1380),0),230-A209)</f>
        <v>1111</v>
      </c>
      <c r="C209" s="22">
        <f>IF(B209&gt;0,INDEX(股票价格!B:B,'周期-MIN60'!B209),"-")</f>
        <v>43622.458333333336</v>
      </c>
      <c r="D209" s="1">
        <f>IF(B209&gt;0,INDEX(股票价格!D:D,'周期-MIN60'!B209),"-")</f>
        <v>42.42</v>
      </c>
      <c r="E209" s="19">
        <f t="shared" si="18"/>
        <v>43.259470248241925</v>
      </c>
      <c r="F209" s="26">
        <f t="shared" si="19"/>
        <v>44.069260355929615</v>
      </c>
      <c r="G209" s="27">
        <f t="shared" si="20"/>
        <v>-0.80979010768768944</v>
      </c>
      <c r="H209" s="27">
        <f t="shared" si="21"/>
        <v>-0.60157626935446096</v>
      </c>
      <c r="I209" s="27">
        <f t="shared" si="22"/>
        <v>-0.20821383833322848</v>
      </c>
      <c r="J209" s="25">
        <f t="shared" si="14"/>
        <v>0</v>
      </c>
    </row>
    <row r="210" spans="1:10" x14ac:dyDescent="0.15">
      <c r="A210" s="3">
        <v>209</v>
      </c>
      <c r="B210" s="3">
        <f t="array" ref="B210">LARGE(IF(MOD(MINUTE(股票价格!$B$2:$B$1380),60)=0,ROW(股票价格!$B$2:$B$1380),0),230-A210)</f>
        <v>1129</v>
      </c>
      <c r="C210" s="22">
        <f>IF(B210&gt;0,INDEX(股票价格!B:B,'周期-MIN60'!B210),"-")</f>
        <v>43622.583333333336</v>
      </c>
      <c r="D210" s="1">
        <f>IF(B210&gt;0,INDEX(股票价格!D:D,'周期-MIN60'!B210),"-")</f>
        <v>41.97</v>
      </c>
      <c r="E210" s="19">
        <f t="shared" si="18"/>
        <v>43.061090210050857</v>
      </c>
      <c r="F210" s="26">
        <f t="shared" si="19"/>
        <v>43.913759588823723</v>
      </c>
      <c r="G210" s="27">
        <f t="shared" si="20"/>
        <v>-0.85266937877286608</v>
      </c>
      <c r="H210" s="27">
        <f t="shared" si="21"/>
        <v>-0.67740792778963765</v>
      </c>
      <c r="I210" s="27">
        <f t="shared" si="22"/>
        <v>-0.17526145098322843</v>
      </c>
      <c r="J210" s="25">
        <f t="shared" si="14"/>
        <v>0</v>
      </c>
    </row>
    <row r="211" spans="1:10" x14ac:dyDescent="0.15">
      <c r="A211" s="3">
        <v>210</v>
      </c>
      <c r="B211" s="3">
        <f t="array" ref="B211">LARGE(IF(MOD(MINUTE(股票价格!$B$2:$B$1380),60)=0,ROW(股票价格!$B$2:$B$1380),0),230-A211)</f>
        <v>1141</v>
      </c>
      <c r="C211" s="22">
        <f>IF(B211&gt;0,INDEX(股票价格!B:B,'周期-MIN60'!B211),"-")</f>
        <v>43622.625</v>
      </c>
      <c r="D211" s="1">
        <f>IF(B211&gt;0,INDEX(股票价格!D:D,'周期-MIN60'!B211),"-")</f>
        <v>41</v>
      </c>
      <c r="E211" s="19">
        <f t="shared" si="18"/>
        <v>42.743999408504571</v>
      </c>
      <c r="F211" s="26">
        <f t="shared" si="19"/>
        <v>43.697925545207148</v>
      </c>
      <c r="G211" s="27">
        <f t="shared" si="20"/>
        <v>-0.95392613670257731</v>
      </c>
      <c r="H211" s="27">
        <f t="shared" si="21"/>
        <v>-0.74017990285346658</v>
      </c>
      <c r="I211" s="27">
        <f t="shared" si="22"/>
        <v>-0.21374623384911073</v>
      </c>
      <c r="J211" s="25">
        <f t="shared" si="14"/>
        <v>0</v>
      </c>
    </row>
    <row r="212" spans="1:10" x14ac:dyDescent="0.15">
      <c r="A212" s="3">
        <v>211</v>
      </c>
      <c r="B212" s="3">
        <f t="array" ref="B212">LARGE(IF(MOD(MINUTE(股票价格!$B$2:$B$1380),60)=0,ROW(股票价格!$B$2:$B$1380),0),230-A212)</f>
        <v>1147</v>
      </c>
      <c r="C212" s="22">
        <f>IF(B212&gt;0,INDEX(股票价格!B:B,'周期-MIN60'!B212),"-")</f>
        <v>43626.416666666664</v>
      </c>
      <c r="D212" s="1">
        <f>IF(B212&gt;0,INDEX(股票价格!D:D,'周期-MIN60'!B212),"-")</f>
        <v>40.799999999999997</v>
      </c>
      <c r="E212" s="19">
        <f t="shared" si="18"/>
        <v>42.444922576426947</v>
      </c>
      <c r="F212" s="26">
        <f t="shared" si="19"/>
        <v>43.483264393710314</v>
      </c>
      <c r="G212" s="27">
        <f t="shared" si="20"/>
        <v>-1.0383418172833672</v>
      </c>
      <c r="H212" s="27">
        <f t="shared" si="21"/>
        <v>-0.79998179009001236</v>
      </c>
      <c r="I212" s="27">
        <f t="shared" si="22"/>
        <v>-0.23836002719335481</v>
      </c>
      <c r="J212" s="25">
        <f t="shared" si="14"/>
        <v>0</v>
      </c>
    </row>
    <row r="213" spans="1:10" x14ac:dyDescent="0.15">
      <c r="A213" s="3">
        <v>212</v>
      </c>
      <c r="B213" s="3">
        <f t="array" ref="B213">LARGE(IF(MOD(MINUTE(股票价格!$B$2:$B$1380),60)=0,ROW(股票价格!$B$2:$B$1380),0),230-A213)</f>
        <v>1159</v>
      </c>
      <c r="C213" s="22">
        <f>IF(B213&gt;0,INDEX(股票价格!B:B,'周期-MIN60'!B213),"-")</f>
        <v>43626.458333333336</v>
      </c>
      <c r="D213" s="1">
        <f>IF(B213&gt;0,INDEX(股票价格!D:D,'周期-MIN60'!B213),"-")</f>
        <v>41.38</v>
      </c>
      <c r="E213" s="19">
        <f t="shared" si="18"/>
        <v>42.281088333899717</v>
      </c>
      <c r="F213" s="26">
        <f t="shared" si="19"/>
        <v>43.327467031213253</v>
      </c>
      <c r="G213" s="27">
        <f t="shared" si="20"/>
        <v>-1.0463786973135356</v>
      </c>
      <c r="H213" s="27">
        <f t="shared" si="21"/>
        <v>-0.84454346355225196</v>
      </c>
      <c r="I213" s="27">
        <f t="shared" si="22"/>
        <v>-0.20183523376128365</v>
      </c>
      <c r="J213" s="25">
        <f t="shared" si="14"/>
        <v>0</v>
      </c>
    </row>
    <row r="214" spans="1:10" x14ac:dyDescent="0.15">
      <c r="A214" s="3">
        <v>213</v>
      </c>
      <c r="B214" s="3">
        <f t="array" ref="B214">LARGE(IF(MOD(MINUTE(股票价格!$B$2:$B$1380),60)=0,ROW(股票价格!$B$2:$B$1380),0),230-A214)</f>
        <v>1177</v>
      </c>
      <c r="C214" s="22">
        <f>IF(B214&gt;0,INDEX(股票价格!B:B,'周期-MIN60'!B214),"-")</f>
        <v>43626.583333333336</v>
      </c>
      <c r="D214" s="1">
        <f>IF(B214&gt;0,INDEX(股票价格!D:D,'周期-MIN60'!B214),"-")</f>
        <v>40.07</v>
      </c>
      <c r="E214" s="19">
        <f t="shared" si="18"/>
        <v>41.940920897915149</v>
      </c>
      <c r="F214" s="26">
        <f t="shared" si="19"/>
        <v>43.086173177049311</v>
      </c>
      <c r="G214" s="27">
        <f t="shared" si="20"/>
        <v>-1.1452522791341622</v>
      </c>
      <c r="H214" s="27">
        <f t="shared" si="21"/>
        <v>-0.89402955951020147</v>
      </c>
      <c r="I214" s="27">
        <f t="shared" si="22"/>
        <v>-0.2512227196239607</v>
      </c>
      <c r="J214" s="25">
        <f t="shared" si="14"/>
        <v>0</v>
      </c>
    </row>
    <row r="215" spans="1:10" x14ac:dyDescent="0.15">
      <c r="A215" s="3">
        <v>214</v>
      </c>
      <c r="B215" s="3">
        <f t="array" ref="B215">LARGE(IF(MOD(MINUTE(股票价格!$B$2:$B$1380),60)=0,ROW(股票价格!$B$2:$B$1380),0),230-A215)</f>
        <v>1189</v>
      </c>
      <c r="C215" s="22">
        <f>IF(B215&gt;0,INDEX(股票价格!B:B,'周期-MIN60'!B215),"-")</f>
        <v>43626.625</v>
      </c>
      <c r="D215" s="1">
        <f>IF(B215&gt;0,INDEX(股票价格!D:D,'周期-MIN60'!B215),"-")</f>
        <v>40.479999999999997</v>
      </c>
      <c r="E215" s="19">
        <f t="shared" si="18"/>
        <v>41.716163836697433</v>
      </c>
      <c r="F215" s="26">
        <f t="shared" si="19"/>
        <v>42.893123312082693</v>
      </c>
      <c r="G215" s="27">
        <f t="shared" si="20"/>
        <v>-1.1769594753852601</v>
      </c>
      <c r="H215" s="27">
        <f t="shared" si="21"/>
        <v>-0.94902576823244067</v>
      </c>
      <c r="I215" s="27">
        <f t="shared" si="22"/>
        <v>-0.22793370715281946</v>
      </c>
      <c r="J215" s="25">
        <f t="shared" si="14"/>
        <v>0</v>
      </c>
    </row>
    <row r="216" spans="1:10" x14ac:dyDescent="0.15">
      <c r="A216" s="3">
        <v>215</v>
      </c>
      <c r="B216" s="3">
        <f t="array" ref="B216">LARGE(IF(MOD(MINUTE(股票价格!$B$2:$B$1380),60)=0,ROW(股票价格!$B$2:$B$1380),0),230-A216)</f>
        <v>1195</v>
      </c>
      <c r="C216" s="22">
        <f>IF(B216&gt;0,INDEX(股票价格!B:B,'周期-MIN60'!B216),"-")</f>
        <v>43627.416666666664</v>
      </c>
      <c r="D216" s="1">
        <f>IF(B216&gt;0,INDEX(股票价格!D:D,'周期-MIN60'!B216),"-")</f>
        <v>39.799999999999997</v>
      </c>
      <c r="E216" s="19">
        <f t="shared" si="18"/>
        <v>41.421369400282444</v>
      </c>
      <c r="F216" s="26">
        <f t="shared" si="19"/>
        <v>42.664003066743234</v>
      </c>
      <c r="G216" s="27">
        <f t="shared" si="20"/>
        <v>-1.2426336664607902</v>
      </c>
      <c r="H216" s="27">
        <f t="shared" si="21"/>
        <v>-1.0061168378529446</v>
      </c>
      <c r="I216" s="27">
        <f t="shared" si="22"/>
        <v>-0.23651682860784562</v>
      </c>
      <c r="J216" s="25">
        <f t="shared" si="14"/>
        <v>0</v>
      </c>
    </row>
    <row r="217" spans="1:10" x14ac:dyDescent="0.15">
      <c r="A217" s="3">
        <v>216</v>
      </c>
      <c r="B217" s="3">
        <f t="array" ref="B217">LARGE(IF(MOD(MINUTE(股票价格!$B$2:$B$1380),60)=0,ROW(股票价格!$B$2:$B$1380),0),230-A217)</f>
        <v>1207</v>
      </c>
      <c r="C217" s="22">
        <f>IF(B217&gt;0,INDEX(股票价格!B:B,'周期-MIN60'!B217),"-")</f>
        <v>43627.458333333336</v>
      </c>
      <c r="D217" s="1">
        <f>IF(B217&gt;0,INDEX(股票价格!D:D,'周期-MIN60'!B217),"-")</f>
        <v>40.340000000000003</v>
      </c>
      <c r="E217" s="19">
        <f t="shared" si="18"/>
        <v>41.255004877162065</v>
      </c>
      <c r="F217" s="26">
        <f t="shared" si="19"/>
        <v>42.491854691428919</v>
      </c>
      <c r="G217" s="27">
        <f t="shared" si="20"/>
        <v>-1.2368498142668543</v>
      </c>
      <c r="H217" s="27">
        <f t="shared" si="21"/>
        <v>-1.0558668192230114</v>
      </c>
      <c r="I217" s="27">
        <f t="shared" si="22"/>
        <v>-0.18098299504384285</v>
      </c>
      <c r="J217" s="25">
        <f t="shared" si="14"/>
        <v>0</v>
      </c>
    </row>
    <row r="218" spans="1:10" x14ac:dyDescent="0.15">
      <c r="A218" s="3">
        <v>217</v>
      </c>
      <c r="B218" s="3">
        <f t="array" ref="B218">LARGE(IF(MOD(MINUTE(股票价格!$B$2:$B$1380),60)=0,ROW(股票价格!$B$2:$B$1380),0),230-A218)</f>
        <v>1225</v>
      </c>
      <c r="C218" s="22">
        <f>IF(B218&gt;0,INDEX(股票价格!B:B,'周期-MIN60'!B218),"-")</f>
        <v>43627.583333333336</v>
      </c>
      <c r="D218" s="1">
        <f>IF(B218&gt;0,INDEX(股票价格!D:D,'周期-MIN60'!B218),"-")</f>
        <v>40.520000000000003</v>
      </c>
      <c r="E218" s="19">
        <f t="shared" si="18"/>
        <v>41.141927203752516</v>
      </c>
      <c r="F218" s="26">
        <f t="shared" si="19"/>
        <v>42.345791380952704</v>
      </c>
      <c r="G218" s="27">
        <f t="shared" si="20"/>
        <v>-1.2038641772001881</v>
      </c>
      <c r="H218" s="27">
        <f t="shared" si="21"/>
        <v>-1.0996528269466224</v>
      </c>
      <c r="I218" s="27">
        <f t="shared" si="22"/>
        <v>-0.10421135025356576</v>
      </c>
      <c r="J218" s="25">
        <f t="shared" si="14"/>
        <v>0</v>
      </c>
    </row>
    <row r="219" spans="1:10" x14ac:dyDescent="0.15">
      <c r="A219" s="3">
        <v>218</v>
      </c>
      <c r="B219" s="3">
        <f t="array" ref="B219">LARGE(IF(MOD(MINUTE(股票价格!$B$2:$B$1380),60)=0,ROW(股票价格!$B$2:$B$1380),0),230-A219)</f>
        <v>1237</v>
      </c>
      <c r="C219" s="22">
        <f>IF(B219&gt;0,INDEX(股票价格!B:B,'周期-MIN60'!B219),"-")</f>
        <v>43627.625</v>
      </c>
      <c r="D219" s="1">
        <f>IF(B219&gt;0,INDEX(股票价格!D:D,'周期-MIN60'!B219),"-")</f>
        <v>40.9</v>
      </c>
      <c r="E219" s="19">
        <f t="shared" si="18"/>
        <v>41.104707633944436</v>
      </c>
      <c r="F219" s="26">
        <f t="shared" si="19"/>
        <v>42.238695723104357</v>
      </c>
      <c r="G219" s="27">
        <f t="shared" si="20"/>
        <v>-1.1339880891599208</v>
      </c>
      <c r="H219" s="27">
        <f t="shared" si="21"/>
        <v>-1.1309104614340728</v>
      </c>
      <c r="I219" s="27">
        <f t="shared" si="22"/>
        <v>-3.0776277258479645E-3</v>
      </c>
      <c r="J219" s="25">
        <f t="shared" si="14"/>
        <v>0</v>
      </c>
    </row>
    <row r="220" spans="1:10" x14ac:dyDescent="0.15">
      <c r="A220" s="3">
        <v>219</v>
      </c>
      <c r="B220" s="3">
        <f t="array" ref="B220">LARGE(IF(MOD(MINUTE(股票价格!$B$2:$B$1380),60)=0,ROW(股票价格!$B$2:$B$1380),0),230-A220)</f>
        <v>1243</v>
      </c>
      <c r="C220" s="22">
        <f>IF(B220&gt;0,INDEX(股票价格!B:B,'周期-MIN60'!B220),"-")</f>
        <v>43628.416666666664</v>
      </c>
      <c r="D220" s="1">
        <f>IF(B220&gt;0,INDEX(股票价格!D:D,'周期-MIN60'!B220),"-")</f>
        <v>40.090000000000003</v>
      </c>
      <c r="E220" s="19">
        <f t="shared" si="18"/>
        <v>40.948598767183753</v>
      </c>
      <c r="F220" s="26">
        <f t="shared" si="19"/>
        <v>42.079533076948479</v>
      </c>
      <c r="G220" s="27">
        <f t="shared" si="20"/>
        <v>-1.1309343097647258</v>
      </c>
      <c r="H220" s="27">
        <f t="shared" si="21"/>
        <v>-1.1505780362187561</v>
      </c>
      <c r="I220" s="27">
        <f t="shared" si="22"/>
        <v>1.9643726454030341E-2</v>
      </c>
      <c r="J220" s="25">
        <f t="shared" si="14"/>
        <v>1</v>
      </c>
    </row>
    <row r="221" spans="1:10" x14ac:dyDescent="0.15">
      <c r="A221" s="3">
        <v>220</v>
      </c>
      <c r="B221" s="3">
        <f t="array" ref="B221">LARGE(IF(MOD(MINUTE(股票价格!$B$2:$B$1380),60)=0,ROW(股票价格!$B$2:$B$1380),0),230-A221)</f>
        <v>1255</v>
      </c>
      <c r="C221" s="22">
        <f>IF(B221&gt;0,INDEX(股票价格!B:B,'周期-MIN60'!B221),"-")</f>
        <v>43628.458333333336</v>
      </c>
      <c r="D221" s="1">
        <f>IF(B221&gt;0,INDEX(股票价格!D:D,'周期-MIN60'!B221),"-")</f>
        <v>40.26</v>
      </c>
      <c r="E221" s="19">
        <f t="shared" si="18"/>
        <v>40.842660495309332</v>
      </c>
      <c r="F221" s="26">
        <f t="shared" si="19"/>
        <v>41.944752849026372</v>
      </c>
      <c r="G221" s="27">
        <f t="shared" si="20"/>
        <v>-1.1020923537170404</v>
      </c>
      <c r="H221" s="27">
        <f t="shared" si="21"/>
        <v>-1.1576614291558309</v>
      </c>
      <c r="I221" s="27">
        <f t="shared" si="22"/>
        <v>5.5569075438790527E-2</v>
      </c>
      <c r="J221" s="25">
        <f t="shared" si="14"/>
        <v>1</v>
      </c>
    </row>
    <row r="222" spans="1:10" x14ac:dyDescent="0.15">
      <c r="A222" s="3">
        <v>221</v>
      </c>
      <c r="B222" s="3">
        <f t="array" ref="B222">LARGE(IF(MOD(MINUTE(股票价格!$B$2:$B$1380),60)=0,ROW(股票价格!$B$2:$B$1380),0),230-A222)</f>
        <v>1273</v>
      </c>
      <c r="C222" s="22">
        <f>IF(B222&gt;0,INDEX(股票价格!B:B,'周期-MIN60'!B222),"-")</f>
        <v>43628.583333333336</v>
      </c>
      <c r="D222" s="1">
        <f>IF(B222&gt;0,INDEX(股票价格!D:D,'周期-MIN60'!B222),"-")</f>
        <v>40.39</v>
      </c>
      <c r="E222" s="19">
        <f t="shared" si="18"/>
        <v>40.773020419107894</v>
      </c>
      <c r="F222" s="26">
        <f t="shared" si="19"/>
        <v>41.829585971320711</v>
      </c>
      <c r="G222" s="27">
        <f t="shared" si="20"/>
        <v>-1.0565655522128168</v>
      </c>
      <c r="H222" s="27">
        <f t="shared" si="21"/>
        <v>-1.1587933019224177</v>
      </c>
      <c r="I222" s="27">
        <f t="shared" si="22"/>
        <v>0.10222774970960091</v>
      </c>
      <c r="J222" s="25">
        <f t="shared" si="14"/>
        <v>1</v>
      </c>
    </row>
    <row r="223" spans="1:10" x14ac:dyDescent="0.15">
      <c r="A223" s="3">
        <v>222</v>
      </c>
      <c r="B223" s="3">
        <f t="array" ref="B223">LARGE(IF(MOD(MINUTE(股票价格!$B$2:$B$1380),60)=0,ROW(股票价格!$B$2:$B$1380),0),230-A223)</f>
        <v>1285</v>
      </c>
      <c r="C223" s="22">
        <f>IF(B223&gt;0,INDEX(股票价格!B:B,'周期-MIN60'!B223),"-")</f>
        <v>43628.625</v>
      </c>
      <c r="D223" s="1">
        <f>IF(B223&gt;0,INDEX(股票价格!D:D,'周期-MIN60'!B223),"-")</f>
        <v>40.630000000000003</v>
      </c>
      <c r="E223" s="19">
        <f t="shared" si="18"/>
        <v>40.75101727770668</v>
      </c>
      <c r="F223" s="26">
        <f t="shared" si="19"/>
        <v>41.740727751222877</v>
      </c>
      <c r="G223" s="27">
        <f t="shared" si="20"/>
        <v>-0.98971047351619745</v>
      </c>
      <c r="H223" s="27">
        <f t="shared" si="21"/>
        <v>-1.1415108790759771</v>
      </c>
      <c r="I223" s="27">
        <f t="shared" si="22"/>
        <v>0.15180040555977969</v>
      </c>
      <c r="J223" s="25">
        <f t="shared" si="14"/>
        <v>1</v>
      </c>
    </row>
    <row r="224" spans="1:10" x14ac:dyDescent="0.15">
      <c r="A224" s="3">
        <v>223</v>
      </c>
      <c r="B224" s="3">
        <f t="array" ref="B224">LARGE(IF(MOD(MINUTE(股票价格!$B$2:$B$1380),60)=0,ROW(股票价格!$B$2:$B$1380),0),230-A224)</f>
        <v>1291</v>
      </c>
      <c r="C224" s="22">
        <f>IF(B224&gt;0,INDEX(股票价格!B:B,'周期-MIN60'!B224),"-")</f>
        <v>43629.416666666664</v>
      </c>
      <c r="D224" s="1">
        <f>IF(B224&gt;0,INDEX(股票价格!D:D,'周期-MIN60'!B224),"-")</f>
        <v>40.6</v>
      </c>
      <c r="E224" s="19">
        <f t="shared" si="18"/>
        <v>40.727783850367189</v>
      </c>
      <c r="F224" s="26">
        <f t="shared" si="19"/>
        <v>41.656229399280441</v>
      </c>
      <c r="G224" s="27">
        <f t="shared" si="20"/>
        <v>-0.92844554891325259</v>
      </c>
      <c r="H224" s="27">
        <f t="shared" si="21"/>
        <v>-1.1138982205790873</v>
      </c>
      <c r="I224" s="27">
        <f t="shared" si="22"/>
        <v>0.18545267166583468</v>
      </c>
      <c r="J224" s="25">
        <f t="shared" si="14"/>
        <v>1</v>
      </c>
    </row>
    <row r="225" spans="1:10" x14ac:dyDescent="0.15">
      <c r="A225" s="3">
        <v>224</v>
      </c>
      <c r="B225" s="3">
        <f t="array" ref="B225">LARGE(IF(MOD(MINUTE(股票价格!$B$2:$B$1380),60)=0,ROW(股票价格!$B$2:$B$1380),0),230-A225)</f>
        <v>1303</v>
      </c>
      <c r="C225" s="22">
        <f>IF(B225&gt;0,INDEX(股票价格!B:B,'周期-MIN60'!B225),"-")</f>
        <v>43629.458333333336</v>
      </c>
      <c r="D225" s="1">
        <f>IF(B225&gt;0,INDEX(股票价格!D:D,'周期-MIN60'!B225),"-")</f>
        <v>40.369999999999997</v>
      </c>
      <c r="E225" s="19">
        <f t="shared" si="18"/>
        <v>40.672740181079931</v>
      </c>
      <c r="F225" s="26">
        <f t="shared" si="19"/>
        <v>41.560953147481889</v>
      </c>
      <c r="G225" s="27">
        <f t="shared" si="20"/>
        <v>-0.88821296640195868</v>
      </c>
      <c r="H225" s="27">
        <f t="shared" si="21"/>
        <v>-1.0745181427947728</v>
      </c>
      <c r="I225" s="27">
        <f t="shared" si="22"/>
        <v>0.18630517639281408</v>
      </c>
      <c r="J225" s="25">
        <f t="shared" si="14"/>
        <v>1</v>
      </c>
    </row>
    <row r="226" spans="1:10" x14ac:dyDescent="0.15">
      <c r="A226" s="3">
        <v>225</v>
      </c>
      <c r="B226" s="3">
        <f t="array" ref="B226">LARGE(IF(MOD(MINUTE(股票价格!$B$2:$B$1380),60)=0,ROW(股票价格!$B$2:$B$1380),0),230-A226)</f>
        <v>1321</v>
      </c>
      <c r="C226" s="22">
        <f>IF(B226&gt;0,INDEX(股票价格!B:B,'周期-MIN60'!B226),"-")</f>
        <v>43629.583333333336</v>
      </c>
      <c r="D226" s="1">
        <f>IF(B226&gt;0,INDEX(股票价格!D:D,'周期-MIN60'!B226),"-")</f>
        <v>41.49</v>
      </c>
      <c r="E226" s="19">
        <f t="shared" si="18"/>
        <v>40.798472460913786</v>
      </c>
      <c r="F226" s="26">
        <f t="shared" si="19"/>
        <v>41.555697358779526</v>
      </c>
      <c r="G226" s="27">
        <f t="shared" si="20"/>
        <v>-0.75722489786573988</v>
      </c>
      <c r="H226" s="27">
        <f t="shared" si="21"/>
        <v>-1.0212264854168711</v>
      </c>
      <c r="I226" s="27">
        <f t="shared" si="22"/>
        <v>0.26400158755113123</v>
      </c>
      <c r="J226" s="25">
        <f t="shared" si="14"/>
        <v>1</v>
      </c>
    </row>
    <row r="227" spans="1:10" x14ac:dyDescent="0.15">
      <c r="A227" s="3">
        <v>226</v>
      </c>
      <c r="B227" s="3">
        <f t="array" ref="B227">LARGE(IF(MOD(MINUTE(股票价格!$B$2:$B$1380),60)=0,ROW(股票价格!$B$2:$B$1380),0),230-A227)</f>
        <v>1333</v>
      </c>
      <c r="C227" s="22">
        <f>IF(B227&gt;0,INDEX(股票价格!B:B,'周期-MIN60'!B227),"-")</f>
        <v>43629.625</v>
      </c>
      <c r="D227" s="1">
        <f>IF(B227&gt;0,INDEX(股票价格!D:D,'周期-MIN60'!B227),"-")</f>
        <v>41.52</v>
      </c>
      <c r="E227" s="19">
        <f t="shared" si="18"/>
        <v>40.909476697696277</v>
      </c>
      <c r="F227" s="26">
        <f t="shared" si="19"/>
        <v>41.553053109981043</v>
      </c>
      <c r="G227" s="27">
        <f t="shared" si="20"/>
        <v>-0.64357641228476581</v>
      </c>
      <c r="H227" s="27">
        <f t="shared" si="21"/>
        <v>-0.95897228931515754</v>
      </c>
      <c r="I227" s="27">
        <f t="shared" si="22"/>
        <v>0.31539587703039174</v>
      </c>
      <c r="J227" s="25">
        <f t="shared" si="14"/>
        <v>1</v>
      </c>
    </row>
    <row r="228" spans="1:10" x14ac:dyDescent="0.15">
      <c r="A228" s="3">
        <v>227</v>
      </c>
      <c r="B228" s="3">
        <f t="array" ref="B228">LARGE(IF(MOD(MINUTE(股票价格!$B$2:$B$1380),60)=0,ROW(股票价格!$B$2:$B$1380),0),230-A228)</f>
        <v>1339</v>
      </c>
      <c r="C228" s="22">
        <f>IF(B228&gt;0,INDEX(股票价格!B:B,'周期-MIN60'!B228),"-")</f>
        <v>43630.416666666664</v>
      </c>
      <c r="D228" s="1">
        <f>IF(B228&gt;0,INDEX(股票价格!D:D,'周期-MIN60'!B228),"-")</f>
        <v>41.94</v>
      </c>
      <c r="E228" s="19">
        <f t="shared" si="18"/>
        <v>41.068018744204544</v>
      </c>
      <c r="F228" s="26">
        <f t="shared" si="19"/>
        <v>41.581715842575043</v>
      </c>
      <c r="G228" s="27">
        <f t="shared" si="20"/>
        <v>-0.51369709837049982</v>
      </c>
      <c r="H228" s="27">
        <f t="shared" si="21"/>
        <v>-0.89005106811633306</v>
      </c>
      <c r="I228" s="27">
        <f t="shared" si="22"/>
        <v>0.37635396974583324</v>
      </c>
      <c r="J228" s="25">
        <f t="shared" si="14"/>
        <v>1</v>
      </c>
    </row>
    <row r="229" spans="1:10" x14ac:dyDescent="0.15">
      <c r="A229" s="3">
        <v>228</v>
      </c>
      <c r="B229" s="3">
        <f t="array" ref="B229">LARGE(IF(MOD(MINUTE(股票价格!$B$2:$B$1380),60)=0,ROW(股票价格!$B$2:$B$1380),0),230-A229)</f>
        <v>1351</v>
      </c>
      <c r="C229" s="22">
        <f>IF(B229&gt;0,INDEX(股票价格!B:B,'周期-MIN60'!B229),"-")</f>
        <v>43630.458333333336</v>
      </c>
      <c r="D229" s="1">
        <f>IF(B229&gt;0,INDEX(股票价格!D:D,'周期-MIN60'!B229),"-")</f>
        <v>41.41</v>
      </c>
      <c r="E229" s="19">
        <f t="shared" si="18"/>
        <v>41.120631245096149</v>
      </c>
      <c r="F229" s="26">
        <f t="shared" si="19"/>
        <v>41.568996150532449</v>
      </c>
      <c r="G229" s="27">
        <f t="shared" si="20"/>
        <v>-0.44836490543629992</v>
      </c>
      <c r="H229" s="27">
        <f t="shared" si="21"/>
        <v>-0.81421002319095237</v>
      </c>
      <c r="I229" s="27">
        <f t="shared" si="22"/>
        <v>0.36584511775465245</v>
      </c>
      <c r="J229" s="25">
        <f t="shared" si="14"/>
        <v>1</v>
      </c>
    </row>
    <row r="230" spans="1:10" x14ac:dyDescent="0.15">
      <c r="A230" s="3">
        <v>229</v>
      </c>
      <c r="B230" s="3">
        <f t="array" ref="B230">LARGE(IF(MOD(MINUTE(股票价格!$B$2:$B$1380),60)=0,ROW(股票价格!$B$2:$B$1380),0),230-A230)</f>
        <v>1369</v>
      </c>
      <c r="C230" s="22">
        <f>IF(B230&gt;0,INDEX(股票价格!B:B,'周期-MIN60'!B230),"-")</f>
        <v>43630.583333333336</v>
      </c>
      <c r="D230" s="1">
        <f>IF(B230&gt;0,INDEX(股票价格!D:D,'周期-MIN60'!B230),"-")</f>
        <v>40.869999999999997</v>
      </c>
      <c r="E230" s="19">
        <f t="shared" si="18"/>
        <v>41.082072592004437</v>
      </c>
      <c r="F230" s="26">
        <f t="shared" si="19"/>
        <v>41.517218657900415</v>
      </c>
      <c r="G230" s="27">
        <f t="shared" si="20"/>
        <v>-0.43514606589597804</v>
      </c>
      <c r="H230" s="27">
        <f t="shared" si="21"/>
        <v>-0.74010488009972319</v>
      </c>
      <c r="I230" s="27">
        <f t="shared" si="22"/>
        <v>0.30495881420374515</v>
      </c>
      <c r="J230" s="25">
        <f t="shared" si="14"/>
        <v>1</v>
      </c>
    </row>
    <row r="231" spans="1:10" x14ac:dyDescent="0.15">
      <c r="A231" s="3">
        <v>230</v>
      </c>
      <c r="B231" s="3">
        <v>1381</v>
      </c>
      <c r="C231" s="22">
        <f>IF(B231&gt;0,INDEX(股票价格!B:B,'周期-MIN60'!B231),"-")</f>
        <v>43630.625</v>
      </c>
      <c r="D231" s="1">
        <f>IF(B231&gt;0,INDEX(股票价格!D:D,'周期-MIN60'!B231),"-")</f>
        <v>40.32</v>
      </c>
      <c r="E231" s="19">
        <f t="shared" si="18"/>
        <v>40.964830654772982</v>
      </c>
      <c r="F231" s="26">
        <f t="shared" si="19"/>
        <v>41.428535794352229</v>
      </c>
      <c r="G231" s="27">
        <f t="shared" si="20"/>
        <v>-0.46370513957924686</v>
      </c>
      <c r="H231" s="27">
        <f t="shared" si="21"/>
        <v>-0.67423150091821549</v>
      </c>
      <c r="I231" s="27">
        <f t="shared" si="22"/>
        <v>0.21052636133896863</v>
      </c>
      <c r="J231" s="25">
        <f t="shared" si="14"/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231"/>
  <sheetViews>
    <sheetView workbookViewId="0">
      <selection activeCell="Q120" sqref="Q120"/>
    </sheetView>
  </sheetViews>
  <sheetFormatPr defaultRowHeight="11.25" x14ac:dyDescent="0.15"/>
  <cols>
    <col min="1" max="1" width="4.5" style="3" bestFit="1" customWidth="1"/>
    <col min="2" max="2" width="7.5" style="3" bestFit="1" customWidth="1"/>
    <col min="3" max="3" width="13.875" style="21" bestFit="1" customWidth="1"/>
    <col min="4" max="4" width="7.125" style="1" bestFit="1" customWidth="1"/>
    <col min="5" max="5" width="6" style="19" bestFit="1" customWidth="1"/>
    <col min="6" max="6" width="9" style="26"/>
    <col min="7" max="9" width="5.25" style="27" customWidth="1"/>
    <col min="10" max="11" width="9" style="25"/>
    <col min="12" max="12" width="7.5" style="25" bestFit="1" customWidth="1"/>
    <col min="13" max="13" width="4.5" style="25" bestFit="1" customWidth="1"/>
    <col min="14" max="14" width="5.25" style="25" customWidth="1"/>
    <col min="15" max="15" width="10.5" style="25" bestFit="1" customWidth="1"/>
    <col min="16" max="16" width="13.875" style="25" bestFit="1" customWidth="1"/>
    <col min="17" max="17" width="12.375" style="25" customWidth="1"/>
    <col min="18" max="16384" width="9" style="17"/>
  </cols>
  <sheetData>
    <row r="1" spans="1:19" ht="12" thickBot="1" x14ac:dyDescent="0.25">
      <c r="A1" s="2" t="s">
        <v>0</v>
      </c>
      <c r="B1" s="2" t="s">
        <v>3620</v>
      </c>
      <c r="C1" s="2" t="s">
        <v>3408</v>
      </c>
      <c r="D1" s="2" t="s">
        <v>3409</v>
      </c>
      <c r="E1" s="18" t="s">
        <v>3411</v>
      </c>
      <c r="F1" s="18" t="s">
        <v>3412</v>
      </c>
      <c r="G1" s="23" t="s">
        <v>3410</v>
      </c>
      <c r="H1" s="23" t="s">
        <v>3413</v>
      </c>
      <c r="I1" s="23" t="s">
        <v>3414</v>
      </c>
      <c r="J1" s="23" t="s">
        <v>3415</v>
      </c>
      <c r="K1" s="23"/>
      <c r="L1" s="23" t="s">
        <v>3435</v>
      </c>
      <c r="M1" s="23" t="s">
        <v>3436</v>
      </c>
      <c r="N1" s="23" t="s">
        <v>3416</v>
      </c>
      <c r="O1" s="23" t="s">
        <v>3410</v>
      </c>
      <c r="P1" s="23" t="s">
        <v>3437</v>
      </c>
      <c r="Q1" s="25" t="s">
        <v>3619</v>
      </c>
      <c r="S1" s="17" t="s">
        <v>3417</v>
      </c>
    </row>
    <row r="2" spans="1:19" ht="12.75" thickTop="1" thickBot="1" x14ac:dyDescent="0.2">
      <c r="A2" s="3">
        <v>1</v>
      </c>
      <c r="B2" s="3">
        <f t="array" ref="B2">LARGE(IF(MOD(MINUTE(股票价格!$B$2:$B$1380),30)=0,ROW(股票价格!$B$2:$B$1380),0),230-A2)</f>
        <v>7</v>
      </c>
      <c r="C2" s="22">
        <f>IF(B2&gt;0,INDEX(股票价格!B:B,'周期-MIN30'!B2),"-")</f>
        <v>43591.458333333336</v>
      </c>
      <c r="D2" s="1">
        <f>IF(B2&gt;0,INDEX(股票价格!D:D,'周期-MIN30'!B2),"-")</f>
        <v>40.06</v>
      </c>
      <c r="E2" s="19">
        <f>D2</f>
        <v>40.06</v>
      </c>
      <c r="F2" s="26">
        <f>D2</f>
        <v>40.06</v>
      </c>
      <c r="G2" s="27">
        <f>E2-F2</f>
        <v>0</v>
      </c>
      <c r="L2" s="25">
        <f>MAX(J:J)</f>
        <v>5</v>
      </c>
      <c r="M2" s="25">
        <f t="shared" ref="M2:M22" si="0">IFERROR(MATCH(L2,J:J,0),"-")</f>
        <v>202</v>
      </c>
      <c r="N2" s="26">
        <f t="shared" ref="N2:N22" si="1">IFERROR(INDEX(D:D,M2),"-")</f>
        <v>40.340000000000003</v>
      </c>
      <c r="O2" s="25">
        <f>IFERROR(INDEX(G:G,M2),"-")</f>
        <v>-0.8303067924253682</v>
      </c>
      <c r="P2" s="25">
        <f>IFERROR(($N$2&lt;N2)*($O$2&gt;O2),0)</f>
        <v>0</v>
      </c>
      <c r="Q2" s="24">
        <v>3</v>
      </c>
      <c r="S2" s="24">
        <f ca="1">IFERROR(1*(SUM(OFFSET(P2,0,0,Q2))&gt;0),0)</f>
        <v>0</v>
      </c>
    </row>
    <row r="3" spans="1:19" x14ac:dyDescent="0.15">
      <c r="A3" s="3">
        <v>2</v>
      </c>
      <c r="B3" s="3">
        <f t="array" ref="B3">LARGE(IF(MOD(MINUTE(股票价格!$B$2:$B$1380),30)=0,ROW(股票价格!$B$2:$B$1380),0),230-A3)</f>
        <v>13</v>
      </c>
      <c r="C3" s="22">
        <f>IF(B3&gt;0,INDEX(股票价格!B:B,'周期-MIN30'!B3),"-")</f>
        <v>43591.479166666664</v>
      </c>
      <c r="D3" s="1">
        <f>IF(B3&gt;0,INDEX(股票价格!D:D,'周期-MIN30'!B3),"-")</f>
        <v>40.049999999999997</v>
      </c>
      <c r="E3" s="19">
        <f t="shared" ref="E3:E66" si="2">E2*11/13+D3*2/13</f>
        <v>40.058461538461543</v>
      </c>
      <c r="F3" s="26">
        <f t="shared" ref="F3:F66" si="3">F2*25/27+D3*2/27</f>
        <v>40.059259259259264</v>
      </c>
      <c r="G3" s="27">
        <f t="shared" ref="G3:G66" si="4">E3-F3</f>
        <v>-7.9772079772055804E-4</v>
      </c>
      <c r="L3" s="25">
        <f>L2-1</f>
        <v>4</v>
      </c>
      <c r="M3" s="25">
        <f t="shared" si="0"/>
        <v>181</v>
      </c>
      <c r="N3" s="26">
        <f t="shared" si="1"/>
        <v>43.46</v>
      </c>
      <c r="O3" s="25">
        <f t="shared" ref="O3:O22" si="5">IFERROR(INDEX(G:G,M3),"-")</f>
        <v>-0.69894193106874525</v>
      </c>
      <c r="P3" s="25">
        <f>IFERROR(($N$2&lt;N3)*($O$2&gt;O3),0)</f>
        <v>0</v>
      </c>
    </row>
    <row r="4" spans="1:19" x14ac:dyDescent="0.15">
      <c r="A4" s="3">
        <v>3</v>
      </c>
      <c r="B4" s="3">
        <f t="array" ref="B4">LARGE(IF(MOD(MINUTE(股票价格!$B$2:$B$1380),30)=0,ROW(股票价格!$B$2:$B$1380),0),230-A4)</f>
        <v>19</v>
      </c>
      <c r="C4" s="22">
        <f>IF(B4&gt;0,INDEX(股票价格!B:B,'周期-MIN30'!B4),"-")</f>
        <v>43591.5625</v>
      </c>
      <c r="D4" s="1">
        <f>IF(B4&gt;0,INDEX(股票价格!D:D,'周期-MIN30'!B4),"-")</f>
        <v>40.049999999999997</v>
      </c>
      <c r="E4" s="19">
        <f t="shared" si="2"/>
        <v>40.057159763313614</v>
      </c>
      <c r="F4" s="26">
        <f t="shared" si="3"/>
        <v>40.058573388203023</v>
      </c>
      <c r="G4" s="27">
        <f t="shared" si="4"/>
        <v>-1.4136248894089931E-3</v>
      </c>
      <c r="L4" s="25">
        <f t="shared" ref="L4:L22" si="6">L3-1</f>
        <v>3</v>
      </c>
      <c r="M4" s="25">
        <f t="shared" si="0"/>
        <v>152</v>
      </c>
      <c r="N4" s="26">
        <f t="shared" si="1"/>
        <v>45.97</v>
      </c>
      <c r="O4" s="25">
        <f t="shared" si="5"/>
        <v>-0.10657186120908335</v>
      </c>
      <c r="P4" s="25">
        <f t="shared" ref="P4:P22" si="7">IFERROR(($N$2&lt;N4)*($O$2&gt;O4),0)</f>
        <v>0</v>
      </c>
    </row>
    <row r="5" spans="1:19" x14ac:dyDescent="0.15">
      <c r="A5" s="3">
        <v>4</v>
      </c>
      <c r="B5" s="3">
        <f t="array" ref="B5">LARGE(IF(MOD(MINUTE(股票价格!$B$2:$B$1380),30)=0,ROW(股票价格!$B$2:$B$1380),0),230-A5)</f>
        <v>25</v>
      </c>
      <c r="C5" s="22">
        <f>IF(B5&gt;0,INDEX(股票价格!B:B,'周期-MIN30'!B5),"-")</f>
        <v>43591.583333333336</v>
      </c>
      <c r="D5" s="1">
        <f>IF(B5&gt;0,INDEX(股票价格!D:D,'周期-MIN30'!B5),"-")</f>
        <v>40.049999999999997</v>
      </c>
      <c r="E5" s="19">
        <f>E4*11/13+D5*2/13</f>
        <v>40.05605826126537</v>
      </c>
      <c r="F5" s="26">
        <f t="shared" si="3"/>
        <v>40.057938322410209</v>
      </c>
      <c r="G5" s="27">
        <f t="shared" si="4"/>
        <v>-1.8800611448384075E-3</v>
      </c>
      <c r="L5" s="25">
        <f t="shared" si="6"/>
        <v>2</v>
      </c>
      <c r="M5" s="25">
        <f t="shared" si="0"/>
        <v>121</v>
      </c>
      <c r="N5" s="26">
        <f t="shared" si="1"/>
        <v>46.12</v>
      </c>
      <c r="O5" s="25">
        <f t="shared" si="5"/>
        <v>-0.1908355767778076</v>
      </c>
      <c r="P5" s="25">
        <f t="shared" si="7"/>
        <v>0</v>
      </c>
    </row>
    <row r="6" spans="1:19" x14ac:dyDescent="0.15">
      <c r="A6" s="3">
        <v>5</v>
      </c>
      <c r="B6" s="3">
        <f t="array" ref="B6">LARGE(IF(MOD(MINUTE(股票价格!$B$2:$B$1380),30)=0,ROW(股票价格!$B$2:$B$1380),0),230-A6)</f>
        <v>31</v>
      </c>
      <c r="C6" s="22">
        <f>IF(B6&gt;0,INDEX(股票价格!B:B,'周期-MIN30'!B6),"-")</f>
        <v>43591.604166666664</v>
      </c>
      <c r="D6" s="1">
        <f>IF(B6&gt;0,INDEX(股票价格!D:D,'周期-MIN30'!B6),"-")</f>
        <v>40.049999999999997</v>
      </c>
      <c r="E6" s="19">
        <f t="shared" si="2"/>
        <v>40.055126221070701</v>
      </c>
      <c r="F6" s="26">
        <f t="shared" si="3"/>
        <v>40.057350298527972</v>
      </c>
      <c r="G6" s="27">
        <f t="shared" si="4"/>
        <v>-2.2240774572708233E-3</v>
      </c>
      <c r="L6" s="25">
        <f t="shared" si="6"/>
        <v>1</v>
      </c>
      <c r="M6" s="25">
        <f t="shared" si="0"/>
        <v>30</v>
      </c>
      <c r="N6" s="26">
        <f t="shared" si="1"/>
        <v>39.799999999999997</v>
      </c>
      <c r="O6" s="25">
        <f t="shared" si="5"/>
        <v>-0.12368662800492558</v>
      </c>
      <c r="P6" s="25">
        <f t="shared" si="7"/>
        <v>0</v>
      </c>
    </row>
    <row r="7" spans="1:19" x14ac:dyDescent="0.15">
      <c r="A7" s="3">
        <v>6</v>
      </c>
      <c r="B7" s="3">
        <f t="array" ref="B7">LARGE(IF(MOD(MINUTE(股票价格!$B$2:$B$1380),30)=0,ROW(股票价格!$B$2:$B$1380),0),230-A7)</f>
        <v>37</v>
      </c>
      <c r="C7" s="22">
        <f>IF(B7&gt;0,INDEX(股票价格!B:B,'周期-MIN30'!B7),"-")</f>
        <v>43591.625</v>
      </c>
      <c r="D7" s="1">
        <f>IF(B7&gt;0,INDEX(股票价格!D:D,'周期-MIN30'!B7),"-")</f>
        <v>40.049999999999997</v>
      </c>
      <c r="E7" s="19">
        <f t="shared" si="2"/>
        <v>40.054337571675212</v>
      </c>
      <c r="F7" s="26">
        <f t="shared" si="3"/>
        <v>40.056805831970344</v>
      </c>
      <c r="G7" s="27">
        <f t="shared" si="4"/>
        <v>-2.4682602951315857E-3</v>
      </c>
      <c r="L7" s="25">
        <f t="shared" si="6"/>
        <v>0</v>
      </c>
      <c r="M7" s="25">
        <f t="shared" si="0"/>
        <v>10</v>
      </c>
      <c r="N7" s="26">
        <f t="shared" si="1"/>
        <v>40.49</v>
      </c>
      <c r="O7" s="25">
        <f t="shared" si="5"/>
        <v>6.247848722652094E-2</v>
      </c>
      <c r="P7" s="25">
        <f t="shared" si="7"/>
        <v>0</v>
      </c>
    </row>
    <row r="8" spans="1:19" x14ac:dyDescent="0.15">
      <c r="A8" s="3">
        <v>7</v>
      </c>
      <c r="B8" s="3">
        <f t="array" ref="B8">LARGE(IF(MOD(MINUTE(股票价格!$B$2:$B$1380),30)=0,ROW(股票价格!$B$2:$B$1380),0),230-A8)</f>
        <v>43</v>
      </c>
      <c r="C8" s="22">
        <f>IF(B8&gt;0,INDEX(股票价格!B:B,'周期-MIN30'!B8),"-")</f>
        <v>43592.416666666664</v>
      </c>
      <c r="D8" s="1">
        <f>IF(B8&gt;0,INDEX(股票价格!D:D,'周期-MIN30'!B8),"-")</f>
        <v>39.31</v>
      </c>
      <c r="E8" s="19">
        <f t="shared" si="2"/>
        <v>39.939824099109792</v>
      </c>
      <c r="F8" s="26">
        <f t="shared" si="3"/>
        <v>40.001486881454021</v>
      </c>
      <c r="G8" s="27">
        <f t="shared" si="4"/>
        <v>-6.1662782344228617E-2</v>
      </c>
      <c r="L8" s="25">
        <f t="shared" si="6"/>
        <v>-1</v>
      </c>
      <c r="M8" s="25" t="str">
        <f t="shared" si="0"/>
        <v>-</v>
      </c>
      <c r="N8" s="26" t="str">
        <f t="shared" si="1"/>
        <v>-</v>
      </c>
      <c r="O8" s="25" t="str">
        <f t="shared" si="5"/>
        <v>-</v>
      </c>
      <c r="P8" s="25">
        <f t="shared" si="7"/>
        <v>0</v>
      </c>
    </row>
    <row r="9" spans="1:19" x14ac:dyDescent="0.15">
      <c r="A9" s="3">
        <v>8</v>
      </c>
      <c r="B9" s="3">
        <f t="array" ref="B9">LARGE(IF(MOD(MINUTE(股票价格!$B$2:$B$1380),30)=0,ROW(股票价格!$B$2:$B$1380),0),230-A9)</f>
        <v>49</v>
      </c>
      <c r="C9" s="22">
        <f>IF(B9&gt;0,INDEX(股票价格!B:B,'周期-MIN30'!B9),"-")</f>
        <v>43592.4375</v>
      </c>
      <c r="D9" s="1">
        <f>IF(B9&gt;0,INDEX(股票价格!D:D,'周期-MIN30'!B9),"-")</f>
        <v>41.1</v>
      </c>
      <c r="E9" s="19">
        <f t="shared" si="2"/>
        <v>40.118312699246751</v>
      </c>
      <c r="F9" s="26">
        <f t="shared" si="3"/>
        <v>40.082858223568536</v>
      </c>
      <c r="G9" s="27">
        <f t="shared" si="4"/>
        <v>3.5454475678214692E-2</v>
      </c>
      <c r="L9" s="25">
        <f t="shared" si="6"/>
        <v>-2</v>
      </c>
      <c r="M9" s="25" t="str">
        <f t="shared" si="0"/>
        <v>-</v>
      </c>
      <c r="N9" s="26" t="str">
        <f t="shared" si="1"/>
        <v>-</v>
      </c>
      <c r="O9" s="25" t="str">
        <f t="shared" si="5"/>
        <v>-</v>
      </c>
      <c r="P9" s="25">
        <f t="shared" si="7"/>
        <v>0</v>
      </c>
    </row>
    <row r="10" spans="1:19" x14ac:dyDescent="0.15">
      <c r="A10" s="3">
        <v>9</v>
      </c>
      <c r="B10" s="3">
        <f t="array" ref="B10">LARGE(IF(MOD(MINUTE(股票价格!$B$2:$B$1380),30)=0,ROW(股票价格!$B$2:$B$1380),0),230-A10)</f>
        <v>55</v>
      </c>
      <c r="C10" s="22">
        <f>IF(B10&gt;0,INDEX(股票价格!B:B,'周期-MIN30'!B10),"-")</f>
        <v>43592.458333333336</v>
      </c>
      <c r="D10" s="1">
        <f>IF(B10&gt;0,INDEX(股票价格!D:D,'周期-MIN30'!B10),"-")</f>
        <v>40.49</v>
      </c>
      <c r="E10" s="19">
        <f t="shared" si="2"/>
        <v>40.175495360901095</v>
      </c>
      <c r="F10" s="26">
        <f t="shared" si="3"/>
        <v>40.113016873674574</v>
      </c>
      <c r="G10" s="27">
        <f t="shared" si="4"/>
        <v>6.247848722652094E-2</v>
      </c>
      <c r="H10" s="27">
        <f>AVERAGE(G2:G10)</f>
        <v>3.0540484417929609E-3</v>
      </c>
      <c r="I10" s="27">
        <f t="shared" ref="I10:I73" si="8">G10-H10</f>
        <v>5.942443878472798E-2</v>
      </c>
      <c r="J10" s="25">
        <v>0</v>
      </c>
      <c r="L10" s="25">
        <f t="shared" si="6"/>
        <v>-3</v>
      </c>
      <c r="M10" s="25" t="str">
        <f t="shared" si="0"/>
        <v>-</v>
      </c>
      <c r="N10" s="26" t="str">
        <f t="shared" si="1"/>
        <v>-</v>
      </c>
      <c r="O10" s="25" t="str">
        <f t="shared" si="5"/>
        <v>-</v>
      </c>
      <c r="P10" s="25">
        <f t="shared" si="7"/>
        <v>0</v>
      </c>
    </row>
    <row r="11" spans="1:19" x14ac:dyDescent="0.15">
      <c r="A11" s="3">
        <v>10</v>
      </c>
      <c r="B11" s="3">
        <f t="array" ref="B11">LARGE(IF(MOD(MINUTE(股票价格!$B$2:$B$1380),30)=0,ROW(股票价格!$B$2:$B$1380),0),230-A11)</f>
        <v>61</v>
      </c>
      <c r="C11" s="22">
        <f>IF(B11&gt;0,INDEX(股票价格!B:B,'周期-MIN30'!B11),"-")</f>
        <v>43592.479166666664</v>
      </c>
      <c r="D11" s="1">
        <f>IF(B11&gt;0,INDEX(股票价格!D:D,'周期-MIN30'!B11),"-")</f>
        <v>40.32</v>
      </c>
      <c r="E11" s="19">
        <f t="shared" si="2"/>
        <v>40.197726843839384</v>
      </c>
      <c r="F11" s="26">
        <f t="shared" si="3"/>
        <v>40.128348957106084</v>
      </c>
      <c r="G11" s="27">
        <f t="shared" si="4"/>
        <v>6.9377886733299476E-2</v>
      </c>
      <c r="H11" s="27">
        <f>AVERAGE(G3:G11)</f>
        <v>1.0762702523270681E-2</v>
      </c>
      <c r="I11" s="27">
        <f t="shared" si="8"/>
        <v>5.8615184210028794E-2</v>
      </c>
      <c r="J11" s="25">
        <f>IF((I11&gt;0)*(I10&lt;=0)*(G11&lt;0),J10+1,J10)</f>
        <v>0</v>
      </c>
      <c r="L11" s="25">
        <f t="shared" si="6"/>
        <v>-4</v>
      </c>
      <c r="M11" s="25" t="str">
        <f t="shared" si="0"/>
        <v>-</v>
      </c>
      <c r="N11" s="26" t="str">
        <f t="shared" si="1"/>
        <v>-</v>
      </c>
      <c r="O11" s="25" t="str">
        <f t="shared" si="5"/>
        <v>-</v>
      </c>
      <c r="P11" s="25">
        <f t="shared" si="7"/>
        <v>0</v>
      </c>
    </row>
    <row r="12" spans="1:19" x14ac:dyDescent="0.15">
      <c r="A12" s="3">
        <v>11</v>
      </c>
      <c r="B12" s="3">
        <f t="array" ref="B12">LARGE(IF(MOD(MINUTE(股票价格!$B$2:$B$1380),30)=0,ROW(股票价格!$B$2:$B$1380),0),230-A12)</f>
        <v>67</v>
      </c>
      <c r="C12" s="22">
        <f>IF(B12&gt;0,INDEX(股票价格!B:B,'周期-MIN30'!B12),"-")</f>
        <v>43592.5625</v>
      </c>
      <c r="D12" s="1">
        <f>IF(B12&gt;0,INDEX(股票价格!D:D,'周期-MIN30'!B12),"-")</f>
        <v>40.270000000000003</v>
      </c>
      <c r="E12" s="19">
        <f t="shared" si="2"/>
        <v>40.20884579094102</v>
      </c>
      <c r="F12" s="26">
        <f t="shared" si="3"/>
        <v>40.138841626950075</v>
      </c>
      <c r="G12" s="27">
        <f t="shared" si="4"/>
        <v>7.0004163990944335E-2</v>
      </c>
      <c r="H12" s="27">
        <f t="shared" ref="H12:H75" si="9">AVERAGE(G4:G12)</f>
        <v>1.8629578610900113E-2</v>
      </c>
      <c r="I12" s="27">
        <f t="shared" si="8"/>
        <v>5.1374585380044219E-2</v>
      </c>
      <c r="J12" s="25">
        <f t="shared" ref="J12:J75" si="10">IF((I12&gt;0)*(I11&lt;=0)*(G12&lt;0),J11+1,J11)</f>
        <v>0</v>
      </c>
      <c r="L12" s="25">
        <f>L11-1</f>
        <v>-5</v>
      </c>
      <c r="M12" s="25" t="str">
        <f t="shared" si="0"/>
        <v>-</v>
      </c>
      <c r="N12" s="26" t="str">
        <f t="shared" si="1"/>
        <v>-</v>
      </c>
      <c r="O12" s="25" t="str">
        <f t="shared" si="5"/>
        <v>-</v>
      </c>
      <c r="P12" s="25">
        <f t="shared" si="7"/>
        <v>0</v>
      </c>
    </row>
    <row r="13" spans="1:19" x14ac:dyDescent="0.15">
      <c r="A13" s="3">
        <v>12</v>
      </c>
      <c r="B13" s="3">
        <f t="array" ref="B13">LARGE(IF(MOD(MINUTE(股票价格!$B$2:$B$1380),30)=0,ROW(股票价格!$B$2:$B$1380),0),230-A13)</f>
        <v>73</v>
      </c>
      <c r="C13" s="22">
        <f>IF(B13&gt;0,INDEX(股票价格!B:B,'周期-MIN30'!B13),"-")</f>
        <v>43592.583333333336</v>
      </c>
      <c r="D13" s="1">
        <f>IF(B13&gt;0,INDEX(股票价格!D:D,'周期-MIN30'!B13),"-")</f>
        <v>40.1</v>
      </c>
      <c r="E13" s="19">
        <f t="shared" si="2"/>
        <v>40.192100284642407</v>
      </c>
      <c r="F13" s="26">
        <f t="shared" si="3"/>
        <v>40.135964469398218</v>
      </c>
      <c r="G13" s="27">
        <f t="shared" si="4"/>
        <v>5.6135815244189757E-2</v>
      </c>
      <c r="H13" s="27">
        <f t="shared" si="9"/>
        <v>2.5023960847966639E-2</v>
      </c>
      <c r="I13" s="27">
        <f t="shared" si="8"/>
        <v>3.1111854396223118E-2</v>
      </c>
      <c r="J13" s="25">
        <f t="shared" si="10"/>
        <v>0</v>
      </c>
      <c r="L13" s="25">
        <f t="shared" si="6"/>
        <v>-6</v>
      </c>
      <c r="M13" s="25" t="str">
        <f t="shared" si="0"/>
        <v>-</v>
      </c>
      <c r="N13" s="26" t="str">
        <f t="shared" si="1"/>
        <v>-</v>
      </c>
      <c r="O13" s="25" t="str">
        <f t="shared" si="5"/>
        <v>-</v>
      </c>
      <c r="P13" s="25">
        <f t="shared" si="7"/>
        <v>0</v>
      </c>
    </row>
    <row r="14" spans="1:19" x14ac:dyDescent="0.15">
      <c r="A14" s="3">
        <v>13</v>
      </c>
      <c r="B14" s="3">
        <f t="array" ref="B14">LARGE(IF(MOD(MINUTE(股票价格!$B$2:$B$1380),30)=0,ROW(股票价格!$B$2:$B$1380),0),230-A14)</f>
        <v>79</v>
      </c>
      <c r="C14" s="22">
        <f>IF(B14&gt;0,INDEX(股票价格!B:B,'周期-MIN30'!B14),"-")</f>
        <v>43592.604166666664</v>
      </c>
      <c r="D14" s="1">
        <f>IF(B14&gt;0,INDEX(股票价格!D:D,'周期-MIN30'!B14),"-")</f>
        <v>40.200000000000003</v>
      </c>
      <c r="E14" s="19">
        <f t="shared" si="2"/>
        <v>40.193315625466653</v>
      </c>
      <c r="F14" s="26">
        <f t="shared" si="3"/>
        <v>40.140707842035383</v>
      </c>
      <c r="G14" s="27">
        <f t="shared" si="4"/>
        <v>5.260778343127015E-2</v>
      </c>
      <c r="H14" s="27">
        <f t="shared" si="9"/>
        <v>3.1078165800867592E-2</v>
      </c>
      <c r="I14" s="27">
        <f t="shared" si="8"/>
        <v>2.1529617630402557E-2</v>
      </c>
      <c r="J14" s="25">
        <f t="shared" si="10"/>
        <v>0</v>
      </c>
      <c r="L14" s="25">
        <f t="shared" si="6"/>
        <v>-7</v>
      </c>
      <c r="M14" s="25" t="str">
        <f t="shared" si="0"/>
        <v>-</v>
      </c>
      <c r="N14" s="26" t="str">
        <f t="shared" si="1"/>
        <v>-</v>
      </c>
      <c r="O14" s="25" t="str">
        <f t="shared" si="5"/>
        <v>-</v>
      </c>
      <c r="P14" s="25">
        <f t="shared" si="7"/>
        <v>0</v>
      </c>
    </row>
    <row r="15" spans="1:19" x14ac:dyDescent="0.15">
      <c r="A15" s="3">
        <v>14</v>
      </c>
      <c r="B15" s="3">
        <f t="array" ref="B15">LARGE(IF(MOD(MINUTE(股票价格!$B$2:$B$1380),30)=0,ROW(股票价格!$B$2:$B$1380),0),230-A15)</f>
        <v>85</v>
      </c>
      <c r="C15" s="22">
        <f>IF(B15&gt;0,INDEX(股票价格!B:B,'周期-MIN30'!B15),"-")</f>
        <v>43592.625</v>
      </c>
      <c r="D15" s="1">
        <f>IF(B15&gt;0,INDEX(股票价格!D:D,'周期-MIN30'!B15),"-")</f>
        <v>40.26</v>
      </c>
      <c r="E15" s="19">
        <f t="shared" si="2"/>
        <v>40.203574760010241</v>
      </c>
      <c r="F15" s="26">
        <f t="shared" si="3"/>
        <v>40.149544298180906</v>
      </c>
      <c r="G15" s="27">
        <f t="shared" si="4"/>
        <v>5.4030461829334797E-2</v>
      </c>
      <c r="H15" s="27">
        <f t="shared" si="9"/>
        <v>3.7328670166045991E-2</v>
      </c>
      <c r="I15" s="27">
        <f t="shared" si="8"/>
        <v>1.6701791663288806E-2</v>
      </c>
      <c r="J15" s="25">
        <f t="shared" si="10"/>
        <v>0</v>
      </c>
      <c r="L15" s="25">
        <f t="shared" si="6"/>
        <v>-8</v>
      </c>
      <c r="M15" s="25" t="str">
        <f t="shared" si="0"/>
        <v>-</v>
      </c>
      <c r="N15" s="26" t="str">
        <f t="shared" si="1"/>
        <v>-</v>
      </c>
      <c r="O15" s="25" t="str">
        <f t="shared" si="5"/>
        <v>-</v>
      </c>
      <c r="P15" s="25">
        <f t="shared" si="7"/>
        <v>0</v>
      </c>
    </row>
    <row r="16" spans="1:19" x14ac:dyDescent="0.15">
      <c r="A16" s="3">
        <v>15</v>
      </c>
      <c r="B16" s="3">
        <f t="array" ref="B16">LARGE(IF(MOD(MINUTE(股票价格!$B$2:$B$1380),30)=0,ROW(股票价格!$B$2:$B$1380),0),230-A16)</f>
        <v>91</v>
      </c>
      <c r="C16" s="22">
        <f>IF(B16&gt;0,INDEX(股票价格!B:B,'周期-MIN30'!B16),"-")</f>
        <v>43593.416666666664</v>
      </c>
      <c r="D16" s="1">
        <f>IF(B16&gt;0,INDEX(股票价格!D:D,'周期-MIN30'!B16),"-")</f>
        <v>39.9</v>
      </c>
      <c r="E16" s="19">
        <f t="shared" si="2"/>
        <v>40.1568709507779</v>
      </c>
      <c r="F16" s="26">
        <f t="shared" si="3"/>
        <v>40.131059535352691</v>
      </c>
      <c r="G16" s="27">
        <f t="shared" si="4"/>
        <v>2.5811415425209816E-2</v>
      </c>
      <c r="H16" s="27">
        <f t="shared" si="9"/>
        <v>4.0470856357195037E-2</v>
      </c>
      <c r="I16" s="27">
        <f t="shared" si="8"/>
        <v>-1.4659440931985221E-2</v>
      </c>
      <c r="J16" s="25">
        <f t="shared" si="10"/>
        <v>0</v>
      </c>
      <c r="L16" s="25">
        <f t="shared" si="6"/>
        <v>-9</v>
      </c>
      <c r="M16" s="25" t="str">
        <f t="shared" si="0"/>
        <v>-</v>
      </c>
      <c r="N16" s="26" t="str">
        <f t="shared" si="1"/>
        <v>-</v>
      </c>
      <c r="O16" s="25" t="str">
        <f t="shared" si="5"/>
        <v>-</v>
      </c>
      <c r="P16" s="25">
        <f t="shared" si="7"/>
        <v>0</v>
      </c>
    </row>
    <row r="17" spans="1:16" x14ac:dyDescent="0.15">
      <c r="A17" s="3">
        <v>16</v>
      </c>
      <c r="B17" s="3">
        <f t="array" ref="B17">LARGE(IF(MOD(MINUTE(股票价格!$B$2:$B$1380),30)=0,ROW(股票价格!$B$2:$B$1380),0),230-A17)</f>
        <v>97</v>
      </c>
      <c r="C17" s="22">
        <f>IF(B17&gt;0,INDEX(股票价格!B:B,'周期-MIN30'!B17),"-")</f>
        <v>43593.4375</v>
      </c>
      <c r="D17" s="1">
        <f>IF(B17&gt;0,INDEX(股票价格!D:D,'周期-MIN30'!B17),"-")</f>
        <v>39.93</v>
      </c>
      <c r="E17" s="19">
        <f t="shared" si="2"/>
        <v>40.121967727581307</v>
      </c>
      <c r="F17" s="26">
        <f t="shared" si="3"/>
        <v>40.116166236437678</v>
      </c>
      <c r="G17" s="27">
        <f t="shared" si="4"/>
        <v>5.801491143628823E-3</v>
      </c>
      <c r="H17" s="27">
        <f t="shared" si="9"/>
        <v>4.7966886744734753E-2</v>
      </c>
      <c r="I17" s="27">
        <f t="shared" si="8"/>
        <v>-4.216539560110593E-2</v>
      </c>
      <c r="J17" s="25">
        <f t="shared" si="10"/>
        <v>0</v>
      </c>
      <c r="L17" s="25">
        <f t="shared" si="6"/>
        <v>-10</v>
      </c>
      <c r="M17" s="25" t="str">
        <f t="shared" si="0"/>
        <v>-</v>
      </c>
      <c r="N17" s="26" t="str">
        <f t="shared" si="1"/>
        <v>-</v>
      </c>
      <c r="O17" s="25" t="str">
        <f t="shared" si="5"/>
        <v>-</v>
      </c>
      <c r="P17" s="25">
        <f t="shared" si="7"/>
        <v>0</v>
      </c>
    </row>
    <row r="18" spans="1:16" x14ac:dyDescent="0.15">
      <c r="A18" s="3">
        <v>17</v>
      </c>
      <c r="B18" s="3">
        <f t="array" ref="B18">LARGE(IF(MOD(MINUTE(股票价格!$B$2:$B$1380),30)=0,ROW(股票价格!$B$2:$B$1380),0),230-A18)</f>
        <v>103</v>
      </c>
      <c r="C18" s="22">
        <f>IF(B18&gt;0,INDEX(股票价格!B:B,'周期-MIN30'!B18),"-")</f>
        <v>43593.458333333336</v>
      </c>
      <c r="D18" s="1">
        <f>IF(B18&gt;0,INDEX(股票价格!D:D,'周期-MIN30'!B18),"-")</f>
        <v>40.11</v>
      </c>
      <c r="E18" s="19">
        <f t="shared" si="2"/>
        <v>40.120126538722644</v>
      </c>
      <c r="F18" s="26">
        <f t="shared" si="3"/>
        <v>40.115709478183042</v>
      </c>
      <c r="G18" s="27">
        <f t="shared" si="4"/>
        <v>4.4170605396018914E-3</v>
      </c>
      <c r="H18" s="27">
        <f t="shared" si="9"/>
        <v>4.4518285062666668E-2</v>
      </c>
      <c r="I18" s="27">
        <f t="shared" si="8"/>
        <v>-4.0101224523064777E-2</v>
      </c>
      <c r="J18" s="25">
        <f t="shared" si="10"/>
        <v>0</v>
      </c>
      <c r="L18" s="25">
        <f t="shared" si="6"/>
        <v>-11</v>
      </c>
      <c r="M18" s="25" t="str">
        <f t="shared" si="0"/>
        <v>-</v>
      </c>
      <c r="N18" s="26" t="str">
        <f t="shared" si="1"/>
        <v>-</v>
      </c>
      <c r="O18" s="25" t="str">
        <f t="shared" si="5"/>
        <v>-</v>
      </c>
      <c r="P18" s="25">
        <f t="shared" si="7"/>
        <v>0</v>
      </c>
    </row>
    <row r="19" spans="1:16" x14ac:dyDescent="0.15">
      <c r="A19" s="3">
        <v>18</v>
      </c>
      <c r="B19" s="3">
        <f t="array" ref="B19">LARGE(IF(MOD(MINUTE(股票价格!$B$2:$B$1380),30)=0,ROW(股票价格!$B$2:$B$1380),0),230-A19)</f>
        <v>109</v>
      </c>
      <c r="C19" s="22">
        <f>IF(B19&gt;0,INDEX(股票价格!B:B,'周期-MIN30'!B19),"-")</f>
        <v>43593.479166666664</v>
      </c>
      <c r="D19" s="1">
        <f>IF(B19&gt;0,INDEX(股票价格!D:D,'周期-MIN30'!B19),"-")</f>
        <v>40.049999999999997</v>
      </c>
      <c r="E19" s="19">
        <f t="shared" si="2"/>
        <v>40.109337840457627</v>
      </c>
      <c r="F19" s="26">
        <f t="shared" si="3"/>
        <v>40.110842109428745</v>
      </c>
      <c r="G19" s="27">
        <f t="shared" si="4"/>
        <v>-1.5042689711179946E-3</v>
      </c>
      <c r="H19" s="27">
        <f t="shared" si="9"/>
        <v>3.7409089929595671E-2</v>
      </c>
      <c r="I19" s="27">
        <f t="shared" si="8"/>
        <v>-3.8913358900713665E-2</v>
      </c>
      <c r="J19" s="25">
        <f t="shared" si="10"/>
        <v>0</v>
      </c>
      <c r="L19" s="25">
        <f t="shared" si="6"/>
        <v>-12</v>
      </c>
      <c r="M19" s="25" t="str">
        <f t="shared" si="0"/>
        <v>-</v>
      </c>
      <c r="N19" s="26" t="str">
        <f t="shared" si="1"/>
        <v>-</v>
      </c>
      <c r="O19" s="25" t="str">
        <f t="shared" si="5"/>
        <v>-</v>
      </c>
      <c r="P19" s="25">
        <f t="shared" si="7"/>
        <v>0</v>
      </c>
    </row>
    <row r="20" spans="1:16" x14ac:dyDescent="0.15">
      <c r="A20" s="3">
        <v>19</v>
      </c>
      <c r="B20" s="3">
        <f t="array" ref="B20">LARGE(IF(MOD(MINUTE(股票价格!$B$2:$B$1380),30)=0,ROW(股票价格!$B$2:$B$1380),0),230-A20)</f>
        <v>115</v>
      </c>
      <c r="C20" s="22">
        <f>IF(B20&gt;0,INDEX(股票价格!B:B,'周期-MIN30'!B20),"-")</f>
        <v>43593.5625</v>
      </c>
      <c r="D20" s="1">
        <f>IF(B20&gt;0,INDEX(股票价格!D:D,'周期-MIN30'!B20),"-")</f>
        <v>39.83</v>
      </c>
      <c r="E20" s="19">
        <f t="shared" si="2"/>
        <v>40.06636278807953</v>
      </c>
      <c r="F20" s="26">
        <f t="shared" si="3"/>
        <v>40.090038990211802</v>
      </c>
      <c r="G20" s="27">
        <f t="shared" si="4"/>
        <v>-2.367620213227184E-2</v>
      </c>
      <c r="H20" s="27">
        <f t="shared" si="9"/>
        <v>2.7069746722309971E-2</v>
      </c>
      <c r="I20" s="27">
        <f t="shared" si="8"/>
        <v>-5.0745948854581807E-2</v>
      </c>
      <c r="J20" s="25">
        <f t="shared" si="10"/>
        <v>0</v>
      </c>
      <c r="L20" s="25">
        <f t="shared" si="6"/>
        <v>-13</v>
      </c>
      <c r="M20" s="25" t="str">
        <f t="shared" si="0"/>
        <v>-</v>
      </c>
      <c r="N20" s="26" t="str">
        <f t="shared" si="1"/>
        <v>-</v>
      </c>
      <c r="O20" s="25" t="str">
        <f t="shared" si="5"/>
        <v>-</v>
      </c>
      <c r="P20" s="25">
        <f t="shared" si="7"/>
        <v>0</v>
      </c>
    </row>
    <row r="21" spans="1:16" x14ac:dyDescent="0.15">
      <c r="A21" s="3">
        <v>20</v>
      </c>
      <c r="B21" s="3">
        <f t="array" ref="B21">LARGE(IF(MOD(MINUTE(股票价格!$B$2:$B$1380),30)=0,ROW(股票价格!$B$2:$B$1380),0),230-A21)</f>
        <v>121</v>
      </c>
      <c r="C21" s="22">
        <f>IF(B21&gt;0,INDEX(股票价格!B:B,'周期-MIN30'!B21),"-")</f>
        <v>43593.583333333336</v>
      </c>
      <c r="D21" s="1">
        <f>IF(B21&gt;0,INDEX(股票价格!D:D,'周期-MIN30'!B21),"-")</f>
        <v>39.619999999999997</v>
      </c>
      <c r="E21" s="19">
        <f t="shared" si="2"/>
        <v>39.997691589913451</v>
      </c>
      <c r="F21" s="26">
        <f t="shared" si="3"/>
        <v>40.055221287233145</v>
      </c>
      <c r="G21" s="27">
        <f t="shared" si="4"/>
        <v>-5.7529697319694151E-2</v>
      </c>
      <c r="H21" s="27">
        <f t="shared" si="9"/>
        <v>1.2899317687794584E-2</v>
      </c>
      <c r="I21" s="27">
        <f t="shared" si="8"/>
        <v>-7.0429015007488729E-2</v>
      </c>
      <c r="J21" s="25">
        <f t="shared" si="10"/>
        <v>0</v>
      </c>
      <c r="L21" s="25">
        <f t="shared" si="6"/>
        <v>-14</v>
      </c>
      <c r="M21" s="25" t="str">
        <f t="shared" si="0"/>
        <v>-</v>
      </c>
      <c r="N21" s="26" t="str">
        <f t="shared" si="1"/>
        <v>-</v>
      </c>
      <c r="O21" s="25" t="str">
        <f t="shared" si="5"/>
        <v>-</v>
      </c>
      <c r="P21" s="25">
        <f t="shared" si="7"/>
        <v>0</v>
      </c>
    </row>
    <row r="22" spans="1:16" x14ac:dyDescent="0.15">
      <c r="A22" s="3">
        <v>21</v>
      </c>
      <c r="B22" s="3">
        <f t="array" ref="B22">LARGE(IF(MOD(MINUTE(股票价格!$B$2:$B$1380),30)=0,ROW(股票价格!$B$2:$B$1380),0),230-A22)</f>
        <v>127</v>
      </c>
      <c r="C22" s="22">
        <f>IF(B22&gt;0,INDEX(股票价格!B:B,'周期-MIN30'!B22),"-")</f>
        <v>43593.604166666664</v>
      </c>
      <c r="D22" s="1">
        <f>IF(B22&gt;0,INDEX(股票价格!D:D,'周期-MIN30'!B22),"-")</f>
        <v>39.43</v>
      </c>
      <c r="E22" s="19">
        <f t="shared" si="2"/>
        <v>39.910354422234455</v>
      </c>
      <c r="F22" s="26">
        <f t="shared" si="3"/>
        <v>40.008908599289946</v>
      </c>
      <c r="G22" s="27">
        <f t="shared" si="4"/>
        <v>-9.85541770554903E-2</v>
      </c>
      <c r="H22" s="27">
        <f t="shared" si="9"/>
        <v>-4.2884592343920896E-3</v>
      </c>
      <c r="I22" s="27">
        <f t="shared" si="8"/>
        <v>-9.4265717821098216E-2</v>
      </c>
      <c r="J22" s="25">
        <f t="shared" si="10"/>
        <v>0</v>
      </c>
      <c r="L22" s="25">
        <f t="shared" si="6"/>
        <v>-15</v>
      </c>
      <c r="M22" s="25" t="str">
        <f t="shared" si="0"/>
        <v>-</v>
      </c>
      <c r="N22" s="26" t="str">
        <f t="shared" si="1"/>
        <v>-</v>
      </c>
      <c r="O22" s="25" t="str">
        <f t="shared" si="5"/>
        <v>-</v>
      </c>
      <c r="P22" s="25">
        <f t="shared" si="7"/>
        <v>0</v>
      </c>
    </row>
    <row r="23" spans="1:16" x14ac:dyDescent="0.15">
      <c r="A23" s="3">
        <v>22</v>
      </c>
      <c r="B23" s="3">
        <f t="array" ref="B23">LARGE(IF(MOD(MINUTE(股票价格!$B$2:$B$1380),30)=0,ROW(股票价格!$B$2:$B$1380),0),230-A23)</f>
        <v>133</v>
      </c>
      <c r="C23" s="22">
        <f>IF(B23&gt;0,INDEX(股票价格!B:B,'周期-MIN30'!B23),"-")</f>
        <v>43593.625</v>
      </c>
      <c r="D23" s="1">
        <f>IF(B23&gt;0,INDEX(股票价格!D:D,'周期-MIN30'!B23),"-")</f>
        <v>40</v>
      </c>
      <c r="E23" s="19">
        <f t="shared" si="2"/>
        <v>39.924146049583001</v>
      </c>
      <c r="F23" s="26">
        <f t="shared" si="3"/>
        <v>40.008248703046242</v>
      </c>
      <c r="G23" s="27">
        <f t="shared" si="4"/>
        <v>-8.4102653463240529E-2</v>
      </c>
      <c r="H23" s="27">
        <f t="shared" si="9"/>
        <v>-1.9478507778226611E-2</v>
      </c>
      <c r="I23" s="27">
        <f t="shared" si="8"/>
        <v>-6.4624145685013915E-2</v>
      </c>
      <c r="J23" s="25">
        <f t="shared" si="10"/>
        <v>0</v>
      </c>
    </row>
    <row r="24" spans="1:16" x14ac:dyDescent="0.15">
      <c r="A24" s="3">
        <v>23</v>
      </c>
      <c r="B24" s="3">
        <f t="array" ref="B24">LARGE(IF(MOD(MINUTE(股票价格!$B$2:$B$1380),30)=0,ROW(股票价格!$B$2:$B$1380),0),230-A24)</f>
        <v>139</v>
      </c>
      <c r="C24" s="22">
        <f>IF(B24&gt;0,INDEX(股票价格!B:B,'周期-MIN30'!B24),"-")</f>
        <v>43594.416666666664</v>
      </c>
      <c r="D24" s="1">
        <f>IF(B24&gt;0,INDEX(股票价格!D:D,'周期-MIN30'!B24),"-")</f>
        <v>39.18</v>
      </c>
      <c r="E24" s="19">
        <f t="shared" si="2"/>
        <v>39.809662041954844</v>
      </c>
      <c r="F24" s="26">
        <f t="shared" si="3"/>
        <v>39.946896947265039</v>
      </c>
      <c r="G24" s="27">
        <f t="shared" si="4"/>
        <v>-0.13723490531019422</v>
      </c>
      <c r="H24" s="27">
        <f t="shared" si="9"/>
        <v>-4.0730215238174279E-2</v>
      </c>
      <c r="I24" s="27">
        <f t="shared" si="8"/>
        <v>-9.650469007201995E-2</v>
      </c>
      <c r="J24" s="25">
        <f t="shared" si="10"/>
        <v>0</v>
      </c>
    </row>
    <row r="25" spans="1:16" x14ac:dyDescent="0.15">
      <c r="A25" s="3">
        <v>24</v>
      </c>
      <c r="B25" s="3">
        <f t="array" ref="B25">LARGE(IF(MOD(MINUTE(股票价格!$B$2:$B$1380),30)=0,ROW(股票价格!$B$2:$B$1380),0),230-A25)</f>
        <v>145</v>
      </c>
      <c r="C25" s="22">
        <f>IF(B25&gt;0,INDEX(股票价格!B:B,'周期-MIN30'!B25),"-")</f>
        <v>43594.4375</v>
      </c>
      <c r="D25" s="1">
        <f>IF(B25&gt;0,INDEX(股票价格!D:D,'周期-MIN30'!B25),"-")</f>
        <v>39.33</v>
      </c>
      <c r="E25" s="19">
        <f t="shared" si="2"/>
        <v>39.735867881654102</v>
      </c>
      <c r="F25" s="26">
        <f t="shared" si="3"/>
        <v>39.90120087709726</v>
      </c>
      <c r="G25" s="27">
        <f t="shared" si="4"/>
        <v>-0.16533299544315838</v>
      </c>
      <c r="H25" s="27">
        <f t="shared" si="9"/>
        <v>-6.1968483112437411E-2</v>
      </c>
      <c r="I25" s="27">
        <f t="shared" si="8"/>
        <v>-0.10336451233072097</v>
      </c>
      <c r="J25" s="25">
        <f t="shared" si="10"/>
        <v>0</v>
      </c>
    </row>
    <row r="26" spans="1:16" x14ac:dyDescent="0.15">
      <c r="A26" s="3">
        <v>25</v>
      </c>
      <c r="B26" s="3">
        <f t="array" ref="B26">LARGE(IF(MOD(MINUTE(股票价格!$B$2:$B$1380),30)=0,ROW(股票价格!$B$2:$B$1380),0),230-A26)</f>
        <v>151</v>
      </c>
      <c r="C26" s="22">
        <f>IF(B26&gt;0,INDEX(股票价格!B:B,'周期-MIN30'!B26),"-")</f>
        <v>43594.458333333336</v>
      </c>
      <c r="D26" s="1">
        <f>IF(B26&gt;0,INDEX(股票价格!D:D,'周期-MIN30'!B26),"-")</f>
        <v>39.630000000000003</v>
      </c>
      <c r="E26" s="19">
        <f t="shared" si="2"/>
        <v>39.719580515245781</v>
      </c>
      <c r="F26" s="26">
        <f t="shared" si="3"/>
        <v>39.881111923238201</v>
      </c>
      <c r="G26" s="27">
        <f t="shared" si="4"/>
        <v>-0.16153140799242038</v>
      </c>
      <c r="H26" s="27">
        <f t="shared" si="9"/>
        <v>-8.0561027460887322E-2</v>
      </c>
      <c r="I26" s="27">
        <f t="shared" si="8"/>
        <v>-8.0970380531533062E-2</v>
      </c>
      <c r="J26" s="25">
        <f t="shared" si="10"/>
        <v>0</v>
      </c>
    </row>
    <row r="27" spans="1:16" x14ac:dyDescent="0.15">
      <c r="A27" s="3">
        <v>26</v>
      </c>
      <c r="B27" s="3">
        <f t="array" ref="B27">LARGE(IF(MOD(MINUTE(股票价格!$B$2:$B$1380),30)=0,ROW(股票价格!$B$2:$B$1380),0),230-A27)</f>
        <v>157</v>
      </c>
      <c r="C27" s="22">
        <f>IF(B27&gt;0,INDEX(股票价格!B:B,'周期-MIN30'!B27),"-")</f>
        <v>43594.479166666664</v>
      </c>
      <c r="D27" s="1">
        <f>IF(B27&gt;0,INDEX(股票价格!D:D,'周期-MIN30'!B27),"-")</f>
        <v>39.5</v>
      </c>
      <c r="E27" s="19">
        <f t="shared" si="2"/>
        <v>39.685798897515667</v>
      </c>
      <c r="F27" s="26">
        <f t="shared" si="3"/>
        <v>39.852881410405736</v>
      </c>
      <c r="G27" s="27">
        <f t="shared" si="4"/>
        <v>-0.16708251289006881</v>
      </c>
      <c r="H27" s="27">
        <f t="shared" si="9"/>
        <v>-9.9616535619739627E-2</v>
      </c>
      <c r="I27" s="27">
        <f t="shared" si="8"/>
        <v>-6.7465977270329186E-2</v>
      </c>
      <c r="J27" s="25">
        <f t="shared" si="10"/>
        <v>0</v>
      </c>
    </row>
    <row r="28" spans="1:16" x14ac:dyDescent="0.15">
      <c r="A28" s="3">
        <v>27</v>
      </c>
      <c r="B28" s="3">
        <f t="array" ref="B28">LARGE(IF(MOD(MINUTE(股票价格!$B$2:$B$1380),30)=0,ROW(股票价格!$B$2:$B$1380),0),230-A28)</f>
        <v>163</v>
      </c>
      <c r="C28" s="22">
        <f>IF(B28&gt;0,INDEX(股票价格!B:B,'周期-MIN30'!B28),"-")</f>
        <v>43594.5625</v>
      </c>
      <c r="D28" s="1">
        <f>IF(B28&gt;0,INDEX(股票价格!D:D,'周期-MIN30'!B28),"-")</f>
        <v>39.69</v>
      </c>
      <c r="E28" s="19">
        <f t="shared" si="2"/>
        <v>39.686445220974797</v>
      </c>
      <c r="F28" s="26">
        <f t="shared" si="3"/>
        <v>39.840816120746048</v>
      </c>
      <c r="G28" s="27">
        <f t="shared" si="4"/>
        <v>-0.1543708997712514</v>
      </c>
      <c r="H28" s="27">
        <f t="shared" si="9"/>
        <v>-0.11660171681975445</v>
      </c>
      <c r="I28" s="27">
        <f t="shared" si="8"/>
        <v>-3.7769182951496949E-2</v>
      </c>
      <c r="J28" s="25">
        <f t="shared" si="10"/>
        <v>0</v>
      </c>
    </row>
    <row r="29" spans="1:16" x14ac:dyDescent="0.15">
      <c r="A29" s="3">
        <v>28</v>
      </c>
      <c r="B29" s="3">
        <f t="array" ref="B29">LARGE(IF(MOD(MINUTE(股票价格!$B$2:$B$1380),30)=0,ROW(股票价格!$B$2:$B$1380),0),230-A29)</f>
        <v>169</v>
      </c>
      <c r="C29" s="22">
        <f>IF(B29&gt;0,INDEX(股票价格!B:B,'周期-MIN30'!B29),"-")</f>
        <v>43594.583333333336</v>
      </c>
      <c r="D29" s="1">
        <f>IF(B29&gt;0,INDEX(股票价格!D:D,'周期-MIN30'!B29),"-")</f>
        <v>39.68</v>
      </c>
      <c r="E29" s="19">
        <f t="shared" si="2"/>
        <v>39.685453648517139</v>
      </c>
      <c r="F29" s="26">
        <f t="shared" si="3"/>
        <v>39.828903815505598</v>
      </c>
      <c r="G29" s="27">
        <f t="shared" si="4"/>
        <v>-0.14345016698845825</v>
      </c>
      <c r="H29" s="27">
        <f t="shared" si="9"/>
        <v>-0.1299099351371085</v>
      </c>
      <c r="I29" s="27">
        <f t="shared" si="8"/>
        <v>-1.3540231851349754E-2</v>
      </c>
      <c r="J29" s="25">
        <f t="shared" si="10"/>
        <v>0</v>
      </c>
    </row>
    <row r="30" spans="1:16" x14ac:dyDescent="0.15">
      <c r="A30" s="3">
        <v>29</v>
      </c>
      <c r="B30" s="3">
        <f t="array" ref="B30">LARGE(IF(MOD(MINUTE(股票价格!$B$2:$B$1380),30)=0,ROW(股票价格!$B$2:$B$1380),0),230-A30)</f>
        <v>175</v>
      </c>
      <c r="C30" s="22">
        <f>IF(B30&gt;0,INDEX(股票价格!B:B,'周期-MIN30'!B30),"-")</f>
        <v>43594.604166666664</v>
      </c>
      <c r="D30" s="1">
        <f>IF(B30&gt;0,INDEX(股票价格!D:D,'周期-MIN30'!B30),"-")</f>
        <v>39.799999999999997</v>
      </c>
      <c r="E30" s="19">
        <f t="shared" si="2"/>
        <v>39.703076164129889</v>
      </c>
      <c r="F30" s="26">
        <f t="shared" si="3"/>
        <v>39.826762792134815</v>
      </c>
      <c r="G30" s="27">
        <f t="shared" si="4"/>
        <v>-0.12368662800492558</v>
      </c>
      <c r="H30" s="27">
        <f t="shared" si="9"/>
        <v>-0.13726070521324532</v>
      </c>
      <c r="I30" s="27">
        <f t="shared" si="8"/>
        <v>1.357407720831974E-2</v>
      </c>
      <c r="J30" s="25">
        <f t="shared" si="10"/>
        <v>1</v>
      </c>
    </row>
    <row r="31" spans="1:16" x14ac:dyDescent="0.15">
      <c r="A31" s="3">
        <v>30</v>
      </c>
      <c r="B31" s="3">
        <f t="array" ref="B31">LARGE(IF(MOD(MINUTE(股票价格!$B$2:$B$1380),30)=0,ROW(股票价格!$B$2:$B$1380),0),230-A31)</f>
        <v>181</v>
      </c>
      <c r="C31" s="22">
        <f>IF(B31&gt;0,INDEX(股票价格!B:B,'周期-MIN30'!B31),"-")</f>
        <v>43594.625</v>
      </c>
      <c r="D31" s="1">
        <f>IF(B31&gt;0,INDEX(股票价格!D:D,'周期-MIN30'!B31),"-")</f>
        <v>39.51</v>
      </c>
      <c r="E31" s="19">
        <f t="shared" si="2"/>
        <v>39.673372138879138</v>
      </c>
      <c r="F31" s="26">
        <f t="shared" si="3"/>
        <v>39.80329888160631</v>
      </c>
      <c r="G31" s="27">
        <f t="shared" si="4"/>
        <v>-0.12992674272717153</v>
      </c>
      <c r="H31" s="27">
        <f t="shared" si="9"/>
        <v>-0.14074654584343213</v>
      </c>
      <c r="I31" s="27">
        <f t="shared" si="8"/>
        <v>1.0819803116260601E-2</v>
      </c>
      <c r="J31" s="25">
        <f t="shared" si="10"/>
        <v>1</v>
      </c>
    </row>
    <row r="32" spans="1:16" x14ac:dyDescent="0.15">
      <c r="A32" s="3">
        <v>31</v>
      </c>
      <c r="B32" s="3">
        <f t="array" ref="B32">LARGE(IF(MOD(MINUTE(股票价格!$B$2:$B$1380),30)=0,ROW(股票价格!$B$2:$B$1380),0),230-A32)</f>
        <v>187</v>
      </c>
      <c r="C32" s="22">
        <f>IF(B32&gt;0,INDEX(股票价格!B:B,'周期-MIN30'!B32),"-")</f>
        <v>43595.416666666664</v>
      </c>
      <c r="D32" s="1">
        <f>IF(B32&gt;0,INDEX(股票价格!D:D,'周期-MIN30'!B32),"-")</f>
        <v>41.7</v>
      </c>
      <c r="E32" s="19">
        <f t="shared" si="2"/>
        <v>39.985161040590043</v>
      </c>
      <c r="F32" s="26">
        <f t="shared" si="3"/>
        <v>39.943795260746583</v>
      </c>
      <c r="G32" s="27">
        <f t="shared" si="4"/>
        <v>4.1365779843459904E-2</v>
      </c>
      <c r="H32" s="27">
        <f t="shared" si="9"/>
        <v>-0.12680560880935429</v>
      </c>
      <c r="I32" s="27">
        <f t="shared" si="8"/>
        <v>0.1681713886528142</v>
      </c>
      <c r="J32" s="25">
        <f t="shared" si="10"/>
        <v>1</v>
      </c>
    </row>
    <row r="33" spans="1:10" x14ac:dyDescent="0.15">
      <c r="A33" s="3">
        <v>32</v>
      </c>
      <c r="B33" s="3">
        <f t="array" ref="B33">LARGE(IF(MOD(MINUTE(股票价格!$B$2:$B$1380),30)=0,ROW(股票价格!$B$2:$B$1380),0),230-A33)</f>
        <v>193</v>
      </c>
      <c r="C33" s="22">
        <f>IF(B33&gt;0,INDEX(股票价格!B:B,'周期-MIN30'!B33),"-")</f>
        <v>43595.4375</v>
      </c>
      <c r="D33" s="1">
        <f>IF(B33&gt;0,INDEX(股票价格!D:D,'周期-MIN30'!B33),"-")</f>
        <v>41.58</v>
      </c>
      <c r="E33" s="19">
        <f t="shared" si="2"/>
        <v>40.23052088049927</v>
      </c>
      <c r="F33" s="26">
        <f t="shared" si="3"/>
        <v>40.064995611802388</v>
      </c>
      <c r="G33" s="27">
        <f t="shared" si="4"/>
        <v>0.16552526869688222</v>
      </c>
      <c r="H33" s="27">
        <f t="shared" si="9"/>
        <v>-9.3165589475234692E-2</v>
      </c>
      <c r="I33" s="27">
        <f t="shared" si="8"/>
        <v>0.2586908581721169</v>
      </c>
      <c r="J33" s="25">
        <f t="shared" si="10"/>
        <v>1</v>
      </c>
    </row>
    <row r="34" spans="1:10" x14ac:dyDescent="0.15">
      <c r="A34" s="3">
        <v>33</v>
      </c>
      <c r="B34" s="3">
        <f t="array" ref="B34">LARGE(IF(MOD(MINUTE(股票价格!$B$2:$B$1380),30)=0,ROW(股票价格!$B$2:$B$1380),0),230-A34)</f>
        <v>199</v>
      </c>
      <c r="C34" s="22">
        <f>IF(B34&gt;0,INDEX(股票价格!B:B,'周期-MIN30'!B34),"-")</f>
        <v>43595.458333333336</v>
      </c>
      <c r="D34" s="1">
        <f>IF(B34&gt;0,INDEX(股票价格!D:D,'周期-MIN30'!B34),"-")</f>
        <v>41.24</v>
      </c>
      <c r="E34" s="19">
        <f t="shared" si="2"/>
        <v>40.385825360422459</v>
      </c>
      <c r="F34" s="26">
        <f t="shared" si="3"/>
        <v>40.152032973891096</v>
      </c>
      <c r="G34" s="27">
        <f t="shared" si="4"/>
        <v>0.23379238653136269</v>
      </c>
      <c r="H34" s="27">
        <f t="shared" si="9"/>
        <v>-4.8818324811399014E-2</v>
      </c>
      <c r="I34" s="27">
        <f t="shared" si="8"/>
        <v>0.28261071134276172</v>
      </c>
      <c r="J34" s="25">
        <f t="shared" si="10"/>
        <v>1</v>
      </c>
    </row>
    <row r="35" spans="1:10" x14ac:dyDescent="0.15">
      <c r="A35" s="3">
        <v>34</v>
      </c>
      <c r="B35" s="3">
        <f t="array" ref="B35">LARGE(IF(MOD(MINUTE(股票价格!$B$2:$B$1380),30)=0,ROW(股票价格!$B$2:$B$1380),0),230-A35)</f>
        <v>205</v>
      </c>
      <c r="C35" s="22">
        <f>IF(B35&gt;0,INDEX(股票价格!B:B,'周期-MIN30'!B35),"-")</f>
        <v>43595.479166666664</v>
      </c>
      <c r="D35" s="1">
        <f>IF(B35&gt;0,INDEX(股票价格!D:D,'周期-MIN30'!B35),"-")</f>
        <v>41.21</v>
      </c>
      <c r="E35" s="19">
        <f t="shared" si="2"/>
        <v>40.512621458818998</v>
      </c>
      <c r="F35" s="26">
        <f t="shared" si="3"/>
        <v>40.230400901751011</v>
      </c>
      <c r="G35" s="27">
        <f t="shared" si="4"/>
        <v>0.28222055706798699</v>
      </c>
      <c r="H35" s="27">
        <f t="shared" si="9"/>
        <v>4.8744908420180383E-4</v>
      </c>
      <c r="I35" s="27">
        <f t="shared" si="8"/>
        <v>0.2817331079837852</v>
      </c>
      <c r="J35" s="25">
        <f t="shared" si="10"/>
        <v>1</v>
      </c>
    </row>
    <row r="36" spans="1:10" x14ac:dyDescent="0.15">
      <c r="A36" s="3">
        <v>35</v>
      </c>
      <c r="B36" s="3">
        <f t="array" ref="B36">LARGE(IF(MOD(MINUTE(股票价格!$B$2:$B$1380),30)=0,ROW(股票价格!$B$2:$B$1380),0),230-A36)</f>
        <v>211</v>
      </c>
      <c r="C36" s="22">
        <f>IF(B36&gt;0,INDEX(股票价格!B:B,'周期-MIN30'!B36),"-")</f>
        <v>43595.5625</v>
      </c>
      <c r="D36" s="1">
        <f>IF(B36&gt;0,INDEX(股票价格!D:D,'周期-MIN30'!B36),"-")</f>
        <v>41.2</v>
      </c>
      <c r="E36" s="19">
        <f t="shared" si="2"/>
        <v>40.618372003616074</v>
      </c>
      <c r="F36" s="26">
        <f t="shared" si="3"/>
        <v>40.30222305717686</v>
      </c>
      <c r="G36" s="27">
        <f t="shared" si="4"/>
        <v>0.31614894643921332</v>
      </c>
      <c r="H36" s="27">
        <f t="shared" si="9"/>
        <v>5.4179833454122042E-2</v>
      </c>
      <c r="I36" s="27">
        <f t="shared" si="8"/>
        <v>0.26196911298509129</v>
      </c>
      <c r="J36" s="25">
        <f t="shared" si="10"/>
        <v>1</v>
      </c>
    </row>
    <row r="37" spans="1:10" x14ac:dyDescent="0.15">
      <c r="A37" s="3">
        <v>36</v>
      </c>
      <c r="B37" s="3">
        <f t="array" ref="B37">LARGE(IF(MOD(MINUTE(股票价格!$B$2:$B$1380),30)=0,ROW(股票价格!$B$2:$B$1380),0),230-A37)</f>
        <v>217</v>
      </c>
      <c r="C37" s="22">
        <f>IF(B37&gt;0,INDEX(股票价格!B:B,'周期-MIN30'!B37),"-")</f>
        <v>43595.583333333336</v>
      </c>
      <c r="D37" s="1">
        <f>IF(B37&gt;0,INDEX(股票价格!D:D,'周期-MIN30'!B37),"-")</f>
        <v>42.3</v>
      </c>
      <c r="E37" s="19">
        <f t="shared" si="2"/>
        <v>40.877084003059757</v>
      </c>
      <c r="F37" s="26">
        <f t="shared" si="3"/>
        <v>40.450206534423018</v>
      </c>
      <c r="G37" s="27">
        <f t="shared" si="4"/>
        <v>0.42687746863673937</v>
      </c>
      <c r="H37" s="27">
        <f t="shared" si="9"/>
        <v>0.11876298549945435</v>
      </c>
      <c r="I37" s="27">
        <f t="shared" si="8"/>
        <v>0.30811448313728501</v>
      </c>
      <c r="J37" s="25">
        <f t="shared" si="10"/>
        <v>1</v>
      </c>
    </row>
    <row r="38" spans="1:10" x14ac:dyDescent="0.15">
      <c r="A38" s="3">
        <v>37</v>
      </c>
      <c r="B38" s="3">
        <f t="array" ref="B38">LARGE(IF(MOD(MINUTE(股票价格!$B$2:$B$1380),30)=0,ROW(股票价格!$B$2:$B$1380),0),230-A38)</f>
        <v>223</v>
      </c>
      <c r="C38" s="22">
        <f>IF(B38&gt;0,INDEX(股票价格!B:B,'周期-MIN30'!B38),"-")</f>
        <v>43595.604166666664</v>
      </c>
      <c r="D38" s="1">
        <f>IF(B38&gt;0,INDEX(股票价格!D:D,'周期-MIN30'!B38),"-")</f>
        <v>42.37</v>
      </c>
      <c r="E38" s="19">
        <f t="shared" si="2"/>
        <v>41.10676338720441</v>
      </c>
      <c r="F38" s="26">
        <f t="shared" si="3"/>
        <v>40.59241345779909</v>
      </c>
      <c r="G38" s="27">
        <f t="shared" si="4"/>
        <v>0.51434992940531998</v>
      </c>
      <c r="H38" s="27">
        <f t="shared" si="9"/>
        <v>0.19185188509876305</v>
      </c>
      <c r="I38" s="27">
        <f t="shared" si="8"/>
        <v>0.32249804430655693</v>
      </c>
      <c r="J38" s="25">
        <f t="shared" si="10"/>
        <v>1</v>
      </c>
    </row>
    <row r="39" spans="1:10" x14ac:dyDescent="0.15">
      <c r="A39" s="3">
        <v>38</v>
      </c>
      <c r="B39" s="3">
        <f t="array" ref="B39">LARGE(IF(MOD(MINUTE(股票价格!$B$2:$B$1380),30)=0,ROW(股票价格!$B$2:$B$1380),0),230-A39)</f>
        <v>229</v>
      </c>
      <c r="C39" s="22">
        <f>IF(B39&gt;0,INDEX(股票价格!B:B,'周期-MIN30'!B39),"-")</f>
        <v>43595.625</v>
      </c>
      <c r="D39" s="1">
        <f>IF(B39&gt;0,INDEX(股票价格!D:D,'周期-MIN30'!B39),"-")</f>
        <v>42.5</v>
      </c>
      <c r="E39" s="19">
        <f t="shared" si="2"/>
        <v>41.321107481480659</v>
      </c>
      <c r="F39" s="26">
        <f t="shared" si="3"/>
        <v>40.733716164628781</v>
      </c>
      <c r="G39" s="27">
        <f t="shared" si="4"/>
        <v>0.58739131685187829</v>
      </c>
      <c r="H39" s="27">
        <f t="shared" si="9"/>
        <v>0.27086054563840789</v>
      </c>
      <c r="I39" s="27">
        <f t="shared" si="8"/>
        <v>0.3165307712134704</v>
      </c>
      <c r="J39" s="25">
        <f t="shared" si="10"/>
        <v>1</v>
      </c>
    </row>
    <row r="40" spans="1:10" x14ac:dyDescent="0.15">
      <c r="A40" s="3">
        <v>39</v>
      </c>
      <c r="B40" s="3">
        <f t="array" ref="B40">LARGE(IF(MOD(MINUTE(股票价格!$B$2:$B$1380),30)=0,ROW(股票价格!$B$2:$B$1380),0),230-A40)</f>
        <v>235</v>
      </c>
      <c r="C40" s="22">
        <f>IF(B40&gt;0,INDEX(股票价格!B:B,'周期-MIN30'!B40),"-")</f>
        <v>43598.416666666664</v>
      </c>
      <c r="D40" s="1">
        <f>IF(B40&gt;0,INDEX(股票价格!D:D,'周期-MIN30'!B40),"-")</f>
        <v>43.3</v>
      </c>
      <c r="E40" s="19">
        <f t="shared" si="2"/>
        <v>41.625552484329788</v>
      </c>
      <c r="F40" s="26">
        <f t="shared" si="3"/>
        <v>40.923811263545169</v>
      </c>
      <c r="G40" s="27">
        <f t="shared" si="4"/>
        <v>0.7017412207846192</v>
      </c>
      <c r="H40" s="27">
        <f t="shared" si="9"/>
        <v>0.36326809713971797</v>
      </c>
      <c r="I40" s="27">
        <f t="shared" si="8"/>
        <v>0.33847312364490123</v>
      </c>
      <c r="J40" s="25">
        <f t="shared" si="10"/>
        <v>1</v>
      </c>
    </row>
    <row r="41" spans="1:10" x14ac:dyDescent="0.15">
      <c r="A41" s="3">
        <v>40</v>
      </c>
      <c r="B41" s="3">
        <f t="array" ref="B41">LARGE(IF(MOD(MINUTE(股票价格!$B$2:$B$1380),30)=0,ROW(股票价格!$B$2:$B$1380),0),230-A41)</f>
        <v>241</v>
      </c>
      <c r="C41" s="22">
        <f>IF(B41&gt;0,INDEX(股票价格!B:B,'周期-MIN30'!B41),"-")</f>
        <v>43598.4375</v>
      </c>
      <c r="D41" s="1">
        <f>IF(B41&gt;0,INDEX(股票价格!D:D,'周期-MIN30'!B41),"-")</f>
        <v>43.89</v>
      </c>
      <c r="E41" s="19">
        <f t="shared" si="2"/>
        <v>41.973929025202125</v>
      </c>
      <c r="F41" s="26">
        <f t="shared" si="3"/>
        <v>41.143528947727006</v>
      </c>
      <c r="G41" s="27">
        <f t="shared" si="4"/>
        <v>0.83040007747511879</v>
      </c>
      <c r="H41" s="27">
        <f t="shared" si="9"/>
        <v>0.45093857465434678</v>
      </c>
      <c r="I41" s="27">
        <f t="shared" si="8"/>
        <v>0.37946150282077201</v>
      </c>
      <c r="J41" s="25">
        <f t="shared" si="10"/>
        <v>1</v>
      </c>
    </row>
    <row r="42" spans="1:10" x14ac:dyDescent="0.15">
      <c r="A42" s="3">
        <v>41</v>
      </c>
      <c r="B42" s="3">
        <f t="array" ref="B42">LARGE(IF(MOD(MINUTE(股票价格!$B$2:$B$1380),30)=0,ROW(股票价格!$B$2:$B$1380),0),230-A42)</f>
        <v>247</v>
      </c>
      <c r="C42" s="22">
        <f>IF(B42&gt;0,INDEX(股票价格!B:B,'周期-MIN30'!B42),"-")</f>
        <v>43598.458333333336</v>
      </c>
      <c r="D42" s="1">
        <f>IF(B42&gt;0,INDEX(股票价格!D:D,'周期-MIN30'!B42),"-")</f>
        <v>44.05</v>
      </c>
      <c r="E42" s="19">
        <f t="shared" si="2"/>
        <v>42.293324559786413</v>
      </c>
      <c r="F42" s="26">
        <f t="shared" si="3"/>
        <v>41.358823099747227</v>
      </c>
      <c r="G42" s="27">
        <f t="shared" si="4"/>
        <v>0.93450146003918633</v>
      </c>
      <c r="H42" s="27">
        <f t="shared" si="9"/>
        <v>0.53638037369238056</v>
      </c>
      <c r="I42" s="27">
        <f t="shared" si="8"/>
        <v>0.39812108634680576</v>
      </c>
      <c r="J42" s="25">
        <f t="shared" si="10"/>
        <v>1</v>
      </c>
    </row>
    <row r="43" spans="1:10" x14ac:dyDescent="0.15">
      <c r="A43" s="3">
        <v>42</v>
      </c>
      <c r="B43" s="3">
        <f t="array" ref="B43">LARGE(IF(MOD(MINUTE(股票价格!$B$2:$B$1380),30)=0,ROW(股票价格!$B$2:$B$1380),0),230-A43)</f>
        <v>253</v>
      </c>
      <c r="C43" s="22">
        <f>IF(B43&gt;0,INDEX(股票价格!B:B,'周期-MIN30'!B43),"-")</f>
        <v>43598.479166666664</v>
      </c>
      <c r="D43" s="1">
        <f>IF(B43&gt;0,INDEX(股票价格!D:D,'周期-MIN30'!B43),"-")</f>
        <v>44.06</v>
      </c>
      <c r="E43" s="19">
        <f t="shared" si="2"/>
        <v>42.565120781357734</v>
      </c>
      <c r="F43" s="26">
        <f t="shared" si="3"/>
        <v>41.558910277543724</v>
      </c>
      <c r="G43" s="27">
        <f t="shared" si="4"/>
        <v>1.0062105038140103</v>
      </c>
      <c r="H43" s="27">
        <f t="shared" si="9"/>
        <v>0.62220460894600804</v>
      </c>
      <c r="I43" s="27">
        <f t="shared" si="8"/>
        <v>0.3840058948680023</v>
      </c>
      <c r="J43" s="25">
        <f t="shared" si="10"/>
        <v>1</v>
      </c>
    </row>
    <row r="44" spans="1:10" x14ac:dyDescent="0.15">
      <c r="A44" s="3">
        <v>43</v>
      </c>
      <c r="B44" s="3">
        <f t="array" ref="B44">LARGE(IF(MOD(MINUTE(股票价格!$B$2:$B$1380),30)=0,ROW(股票价格!$B$2:$B$1380),0),230-A44)</f>
        <v>259</v>
      </c>
      <c r="C44" s="22">
        <f>IF(B44&gt;0,INDEX(股票价格!B:B,'周期-MIN30'!B44),"-")</f>
        <v>43598.5625</v>
      </c>
      <c r="D44" s="1">
        <f>IF(B44&gt;0,INDEX(股票价格!D:D,'周期-MIN30'!B44),"-")</f>
        <v>43.75</v>
      </c>
      <c r="E44" s="19">
        <f t="shared" si="2"/>
        <v>42.747409891918089</v>
      </c>
      <c r="F44" s="26">
        <f t="shared" si="3"/>
        <v>41.721213219947899</v>
      </c>
      <c r="G44" s="27">
        <f t="shared" si="4"/>
        <v>1.0261966719701903</v>
      </c>
      <c r="H44" s="27">
        <f t="shared" si="9"/>
        <v>0.70486862171291953</v>
      </c>
      <c r="I44" s="27">
        <f t="shared" si="8"/>
        <v>0.32132805025727074</v>
      </c>
      <c r="J44" s="25">
        <f t="shared" si="10"/>
        <v>1</v>
      </c>
    </row>
    <row r="45" spans="1:10" x14ac:dyDescent="0.15">
      <c r="A45" s="3">
        <v>44</v>
      </c>
      <c r="B45" s="3">
        <f t="array" ref="B45">LARGE(IF(MOD(MINUTE(股票价格!$B$2:$B$1380),30)=0,ROW(股票价格!$B$2:$B$1380),0),230-A45)</f>
        <v>265</v>
      </c>
      <c r="C45" s="22">
        <f>IF(B45&gt;0,INDEX(股票价格!B:B,'周期-MIN30'!B45),"-")</f>
        <v>43598.583333333336</v>
      </c>
      <c r="D45" s="1">
        <f>IF(B45&gt;0,INDEX(股票价格!D:D,'周期-MIN30'!B45),"-")</f>
        <v>43.71</v>
      </c>
      <c r="E45" s="19">
        <f t="shared" si="2"/>
        <v>42.895500677776845</v>
      </c>
      <c r="F45" s="26">
        <f t="shared" si="3"/>
        <v>41.868530759211012</v>
      </c>
      <c r="G45" s="27">
        <f t="shared" si="4"/>
        <v>1.0269699185658325</v>
      </c>
      <c r="H45" s="27">
        <f t="shared" si="9"/>
        <v>0.78384872972698838</v>
      </c>
      <c r="I45" s="27">
        <f t="shared" si="8"/>
        <v>0.24312118883884415</v>
      </c>
      <c r="J45" s="25">
        <f t="shared" si="10"/>
        <v>1</v>
      </c>
    </row>
    <row r="46" spans="1:10" x14ac:dyDescent="0.15">
      <c r="A46" s="3">
        <v>45</v>
      </c>
      <c r="B46" s="3">
        <f t="array" ref="B46">LARGE(IF(MOD(MINUTE(股票价格!$B$2:$B$1380),30)=0,ROW(股票价格!$B$2:$B$1380),0),230-A46)</f>
        <v>271</v>
      </c>
      <c r="C46" s="22">
        <f>IF(B46&gt;0,INDEX(股票价格!B:B,'周期-MIN30'!B46),"-")</f>
        <v>43598.604166666664</v>
      </c>
      <c r="D46" s="1">
        <f>IF(B46&gt;0,INDEX(股票价格!D:D,'周期-MIN30'!B46),"-")</f>
        <v>43.59</v>
      </c>
      <c r="E46" s="19">
        <f t="shared" si="2"/>
        <v>43.002346727349639</v>
      </c>
      <c r="F46" s="26">
        <f t="shared" si="3"/>
        <v>41.996046999269453</v>
      </c>
      <c r="G46" s="27">
        <f t="shared" si="4"/>
        <v>1.0062997280801866</v>
      </c>
      <c r="H46" s="27">
        <f t="shared" si="9"/>
        <v>0.8482289807762603</v>
      </c>
      <c r="I46" s="27">
        <f t="shared" si="8"/>
        <v>0.15807074730392634</v>
      </c>
      <c r="J46" s="25">
        <f t="shared" si="10"/>
        <v>1</v>
      </c>
    </row>
    <row r="47" spans="1:10" x14ac:dyDescent="0.15">
      <c r="A47" s="3">
        <v>46</v>
      </c>
      <c r="B47" s="3">
        <f t="array" ref="B47">LARGE(IF(MOD(MINUTE(股票价格!$B$2:$B$1380),30)=0,ROW(股票价格!$B$2:$B$1380),0),230-A47)</f>
        <v>277</v>
      </c>
      <c r="C47" s="22">
        <f>IF(B47&gt;0,INDEX(股票价格!B:B,'周期-MIN30'!B47),"-")</f>
        <v>43598.625</v>
      </c>
      <c r="D47" s="1">
        <f>IF(B47&gt;0,INDEX(股票价格!D:D,'周期-MIN30'!B47),"-")</f>
        <v>43.66</v>
      </c>
      <c r="E47" s="19">
        <f t="shared" si="2"/>
        <v>43.103524153911231</v>
      </c>
      <c r="F47" s="26">
        <f t="shared" si="3"/>
        <v>42.119302777101346</v>
      </c>
      <c r="G47" s="27">
        <f t="shared" si="4"/>
        <v>0.98422137680988442</v>
      </c>
      <c r="H47" s="27">
        <f t="shared" si="9"/>
        <v>0.9004369193767674</v>
      </c>
      <c r="I47" s="27">
        <f t="shared" si="8"/>
        <v>8.3784457433117021E-2</v>
      </c>
      <c r="J47" s="25">
        <f t="shared" si="10"/>
        <v>1</v>
      </c>
    </row>
    <row r="48" spans="1:10" x14ac:dyDescent="0.15">
      <c r="A48" s="3">
        <v>47</v>
      </c>
      <c r="B48" s="3">
        <f t="array" ref="B48">LARGE(IF(MOD(MINUTE(股票价格!$B$2:$B$1380),30)=0,ROW(股票价格!$B$2:$B$1380),0),230-A48)</f>
        <v>283</v>
      </c>
      <c r="C48" s="22">
        <f>IF(B48&gt;0,INDEX(股票价格!B:B,'周期-MIN30'!B48),"-")</f>
        <v>43599.416666666664</v>
      </c>
      <c r="D48" s="1">
        <f>IF(B48&gt;0,INDEX(股票价格!D:D,'周期-MIN30'!B48),"-")</f>
        <v>43.98</v>
      </c>
      <c r="E48" s="19">
        <f t="shared" si="2"/>
        <v>43.23836659177104</v>
      </c>
      <c r="F48" s="26">
        <f t="shared" si="3"/>
        <v>42.257132201019765</v>
      </c>
      <c r="G48" s="27">
        <f t="shared" si="4"/>
        <v>0.9812343907512755</v>
      </c>
      <c r="H48" s="27">
        <f t="shared" si="9"/>
        <v>0.94419726092114487</v>
      </c>
      <c r="I48" s="27">
        <f t="shared" si="8"/>
        <v>3.7037129830130633E-2</v>
      </c>
      <c r="J48" s="25">
        <f t="shared" si="10"/>
        <v>1</v>
      </c>
    </row>
    <row r="49" spans="1:10" x14ac:dyDescent="0.15">
      <c r="A49" s="3">
        <v>48</v>
      </c>
      <c r="B49" s="3">
        <f t="array" ref="B49">LARGE(IF(MOD(MINUTE(股票价格!$B$2:$B$1380),30)=0,ROW(股票价格!$B$2:$B$1380),0),230-A49)</f>
        <v>289</v>
      </c>
      <c r="C49" s="22">
        <f>IF(B49&gt;0,INDEX(股票价格!B:B,'周期-MIN30'!B49),"-")</f>
        <v>43599.4375</v>
      </c>
      <c r="D49" s="1">
        <f>IF(B49&gt;0,INDEX(股票价格!D:D,'周期-MIN30'!B49),"-")</f>
        <v>43.98</v>
      </c>
      <c r="E49" s="19">
        <f t="shared" si="2"/>
        <v>43.352464039190878</v>
      </c>
      <c r="F49" s="26">
        <f t="shared" si="3"/>
        <v>42.384752037981265</v>
      </c>
      <c r="G49" s="27">
        <f t="shared" si="4"/>
        <v>0.96771200120961254</v>
      </c>
      <c r="H49" s="27">
        <f t="shared" si="9"/>
        <v>0.97374956985725525</v>
      </c>
      <c r="I49" s="27">
        <f t="shared" si="8"/>
        <v>-6.0375686476427104E-3</v>
      </c>
      <c r="J49" s="25">
        <f t="shared" si="10"/>
        <v>1</v>
      </c>
    </row>
    <row r="50" spans="1:10" x14ac:dyDescent="0.15">
      <c r="A50" s="3">
        <v>49</v>
      </c>
      <c r="B50" s="3">
        <f t="array" ref="B50">LARGE(IF(MOD(MINUTE(股票价格!$B$2:$B$1380),30)=0,ROW(股票价格!$B$2:$B$1380),0),230-A50)</f>
        <v>295</v>
      </c>
      <c r="C50" s="22">
        <f>IF(B50&gt;0,INDEX(股票价格!B:B,'周期-MIN30'!B50),"-")</f>
        <v>43599.458333333336</v>
      </c>
      <c r="D50" s="1">
        <f>IF(B50&gt;0,INDEX(股票价格!D:D,'周期-MIN30'!B50),"-")</f>
        <v>43.99</v>
      </c>
      <c r="E50" s="19">
        <f t="shared" si="2"/>
        <v>43.450546494699971</v>
      </c>
      <c r="F50" s="26">
        <f t="shared" si="3"/>
        <v>42.503659294427095</v>
      </c>
      <c r="G50" s="27">
        <f t="shared" si="4"/>
        <v>0.94688720027287587</v>
      </c>
      <c r="H50" s="27">
        <f t="shared" si="9"/>
        <v>0.9866925835014505</v>
      </c>
      <c r="I50" s="27">
        <f t="shared" si="8"/>
        <v>-3.9805383228574631E-2</v>
      </c>
      <c r="J50" s="25">
        <f t="shared" si="10"/>
        <v>1</v>
      </c>
    </row>
    <row r="51" spans="1:10" x14ac:dyDescent="0.15">
      <c r="A51" s="3">
        <v>50</v>
      </c>
      <c r="B51" s="3">
        <f t="array" ref="B51">LARGE(IF(MOD(MINUTE(股票价格!$B$2:$B$1380),30)=0,ROW(股票价格!$B$2:$B$1380),0),230-A51)</f>
        <v>301</v>
      </c>
      <c r="C51" s="22">
        <f>IF(B51&gt;0,INDEX(股票价格!B:B,'周期-MIN30'!B51),"-")</f>
        <v>43599.479166666664</v>
      </c>
      <c r="D51" s="1">
        <f>IF(B51&gt;0,INDEX(股票价格!D:D,'周期-MIN30'!B51),"-")</f>
        <v>43.8</v>
      </c>
      <c r="E51" s="19">
        <f t="shared" si="2"/>
        <v>43.504308572438433</v>
      </c>
      <c r="F51" s="26">
        <f t="shared" si="3"/>
        <v>42.599684531876946</v>
      </c>
      <c r="G51" s="27">
        <f t="shared" si="4"/>
        <v>0.90462404056148671</v>
      </c>
      <c r="H51" s="27">
        <f t="shared" si="9"/>
        <v>0.9833728702261505</v>
      </c>
      <c r="I51" s="27">
        <f t="shared" si="8"/>
        <v>-7.8748829664663789E-2</v>
      </c>
      <c r="J51" s="25">
        <f t="shared" si="10"/>
        <v>1</v>
      </c>
    </row>
    <row r="52" spans="1:10" x14ac:dyDescent="0.15">
      <c r="A52" s="3">
        <v>51</v>
      </c>
      <c r="B52" s="3">
        <f t="array" ref="B52">LARGE(IF(MOD(MINUTE(股票价格!$B$2:$B$1380),30)=0,ROW(股票价格!$B$2:$B$1380),0),230-A52)</f>
        <v>307</v>
      </c>
      <c r="C52" s="22">
        <f>IF(B52&gt;0,INDEX(股票价格!B:B,'周期-MIN30'!B52),"-")</f>
        <v>43599.5625</v>
      </c>
      <c r="D52" s="1">
        <f>IF(B52&gt;0,INDEX(股票价格!D:D,'周期-MIN30'!B52),"-")</f>
        <v>43.98</v>
      </c>
      <c r="E52" s="19">
        <f t="shared" si="2"/>
        <v>43.577491868986364</v>
      </c>
      <c r="F52" s="26">
        <f t="shared" si="3"/>
        <v>42.70193012210828</v>
      </c>
      <c r="G52" s="27">
        <f t="shared" si="4"/>
        <v>0.87556174687808408</v>
      </c>
      <c r="H52" s="27">
        <f t="shared" si="9"/>
        <v>0.96885634167771428</v>
      </c>
      <c r="I52" s="27">
        <f t="shared" si="8"/>
        <v>-9.3294594799630204E-2</v>
      </c>
      <c r="J52" s="25">
        <f t="shared" si="10"/>
        <v>1</v>
      </c>
    </row>
    <row r="53" spans="1:10" x14ac:dyDescent="0.15">
      <c r="A53" s="3">
        <v>52</v>
      </c>
      <c r="B53" s="3">
        <f t="array" ref="B53">LARGE(IF(MOD(MINUTE(股票价格!$B$2:$B$1380),30)=0,ROW(股票价格!$B$2:$B$1380),0),230-A53)</f>
        <v>313</v>
      </c>
      <c r="C53" s="22">
        <f>IF(B53&gt;0,INDEX(股票价格!B:B,'周期-MIN30'!B53),"-")</f>
        <v>43599.583333333336</v>
      </c>
      <c r="D53" s="1">
        <f>IF(B53&gt;0,INDEX(股票价格!D:D,'周期-MIN30'!B53),"-")</f>
        <v>44</v>
      </c>
      <c r="E53" s="19">
        <f t="shared" si="2"/>
        <v>43.642493119911535</v>
      </c>
      <c r="F53" s="26">
        <f t="shared" si="3"/>
        <v>42.798083446396554</v>
      </c>
      <c r="G53" s="27">
        <f t="shared" si="4"/>
        <v>0.84440967351498131</v>
      </c>
      <c r="H53" s="27">
        <f t="shared" si="9"/>
        <v>0.94865778629380215</v>
      </c>
      <c r="I53" s="27">
        <f t="shared" si="8"/>
        <v>-0.10424811277882085</v>
      </c>
      <c r="J53" s="25">
        <f t="shared" si="10"/>
        <v>1</v>
      </c>
    </row>
    <row r="54" spans="1:10" x14ac:dyDescent="0.15">
      <c r="A54" s="3">
        <v>53</v>
      </c>
      <c r="B54" s="3">
        <f t="array" ref="B54">LARGE(IF(MOD(MINUTE(股票价格!$B$2:$B$1380),30)=0,ROW(股票价格!$B$2:$B$1380),0),230-A54)</f>
        <v>319</v>
      </c>
      <c r="C54" s="22">
        <f>IF(B54&gt;0,INDEX(股票价格!B:B,'周期-MIN30'!B54),"-")</f>
        <v>43599.604166666664</v>
      </c>
      <c r="D54" s="1">
        <f>IF(B54&gt;0,INDEX(股票价格!D:D,'周期-MIN30'!B54),"-")</f>
        <v>44.03</v>
      </c>
      <c r="E54" s="19">
        <f t="shared" si="2"/>
        <v>43.702109563002068</v>
      </c>
      <c r="F54" s="26">
        <f t="shared" si="3"/>
        <v>42.889336524441248</v>
      </c>
      <c r="G54" s="27">
        <f t="shared" si="4"/>
        <v>0.81277303856082028</v>
      </c>
      <c r="H54" s="27">
        <f t="shared" si="9"/>
        <v>0.92485813295991193</v>
      </c>
      <c r="I54" s="27">
        <f t="shared" si="8"/>
        <v>-0.11208509439909164</v>
      </c>
      <c r="J54" s="25">
        <f t="shared" si="10"/>
        <v>1</v>
      </c>
    </row>
    <row r="55" spans="1:10" x14ac:dyDescent="0.15">
      <c r="A55" s="3">
        <v>54</v>
      </c>
      <c r="B55" s="3">
        <f t="array" ref="B55">LARGE(IF(MOD(MINUTE(股票价格!$B$2:$B$1380),30)=0,ROW(股票价格!$B$2:$B$1380),0),230-A55)</f>
        <v>325</v>
      </c>
      <c r="C55" s="22">
        <f>IF(B55&gt;0,INDEX(股票价格!B:B,'周期-MIN30'!B55),"-")</f>
        <v>43599.625</v>
      </c>
      <c r="D55" s="1">
        <f>IF(B55&gt;0,INDEX(股票价格!D:D,'周期-MIN30'!B55),"-")</f>
        <v>43.99</v>
      </c>
      <c r="E55" s="19">
        <f t="shared" si="2"/>
        <v>43.74640039946329</v>
      </c>
      <c r="F55" s="26">
        <f t="shared" si="3"/>
        <v>42.970867152260418</v>
      </c>
      <c r="G55" s="27">
        <f t="shared" si="4"/>
        <v>0.77553324720287264</v>
      </c>
      <c r="H55" s="27">
        <f t="shared" si="9"/>
        <v>0.89921741286243262</v>
      </c>
      <c r="I55" s="27">
        <f t="shared" si="8"/>
        <v>-0.12368416565955997</v>
      </c>
      <c r="J55" s="25">
        <f t="shared" si="10"/>
        <v>1</v>
      </c>
    </row>
    <row r="56" spans="1:10" x14ac:dyDescent="0.15">
      <c r="A56" s="3">
        <v>55</v>
      </c>
      <c r="B56" s="3">
        <f t="array" ref="B56">LARGE(IF(MOD(MINUTE(股票价格!$B$2:$B$1380),30)=0,ROW(股票价格!$B$2:$B$1380),0),230-A56)</f>
        <v>331</v>
      </c>
      <c r="C56" s="22">
        <f>IF(B56&gt;0,INDEX(股票价格!B:B,'周期-MIN30'!B56),"-")</f>
        <v>43600.416666666664</v>
      </c>
      <c r="D56" s="1">
        <f>IF(B56&gt;0,INDEX(股票价格!D:D,'周期-MIN30'!B56),"-")</f>
        <v>44.93</v>
      </c>
      <c r="E56" s="19">
        <f t="shared" si="2"/>
        <v>43.928492645699706</v>
      </c>
      <c r="F56" s="26">
        <f t="shared" si="3"/>
        <v>43.115988103944829</v>
      </c>
      <c r="G56" s="27">
        <f t="shared" si="4"/>
        <v>0.81250454175487619</v>
      </c>
      <c r="H56" s="27">
        <f t="shared" si="9"/>
        <v>0.8801377645229872</v>
      </c>
      <c r="I56" s="27">
        <f t="shared" si="8"/>
        <v>-6.7633222768111012E-2</v>
      </c>
      <c r="J56" s="25">
        <f t="shared" si="10"/>
        <v>1</v>
      </c>
    </row>
    <row r="57" spans="1:10" x14ac:dyDescent="0.15">
      <c r="A57" s="3">
        <v>56</v>
      </c>
      <c r="B57" s="3">
        <f t="array" ref="B57">LARGE(IF(MOD(MINUTE(股票价格!$B$2:$B$1380),30)=0,ROW(股票价格!$B$2:$B$1380),0),230-A57)</f>
        <v>337</v>
      </c>
      <c r="C57" s="22">
        <f>IF(B57&gt;0,INDEX(股票价格!B:B,'周期-MIN30'!B57),"-")</f>
        <v>43600.4375</v>
      </c>
      <c r="D57" s="1">
        <f>IF(B57&gt;0,INDEX(股票价格!D:D,'周期-MIN30'!B57),"-")</f>
        <v>45.04</v>
      </c>
      <c r="E57" s="19">
        <f t="shared" si="2"/>
        <v>44.099493777130519</v>
      </c>
      <c r="F57" s="26">
        <f t="shared" si="3"/>
        <v>43.258507503652616</v>
      </c>
      <c r="G57" s="27">
        <f t="shared" si="4"/>
        <v>0.84098627347790256</v>
      </c>
      <c r="H57" s="27">
        <f t="shared" si="9"/>
        <v>0.86455464038150132</v>
      </c>
      <c r="I57" s="27">
        <f t="shared" si="8"/>
        <v>-2.3568366903598759E-2</v>
      </c>
      <c r="J57" s="25">
        <f t="shared" si="10"/>
        <v>1</v>
      </c>
    </row>
    <row r="58" spans="1:10" x14ac:dyDescent="0.15">
      <c r="A58" s="3">
        <v>57</v>
      </c>
      <c r="B58" s="3">
        <f t="array" ref="B58">LARGE(IF(MOD(MINUTE(股票价格!$B$2:$B$1380),30)=0,ROW(股票价格!$B$2:$B$1380),0),230-A58)</f>
        <v>343</v>
      </c>
      <c r="C58" s="22">
        <f>IF(B58&gt;0,INDEX(股票价格!B:B,'周期-MIN30'!B58),"-")</f>
        <v>43600.458333333336</v>
      </c>
      <c r="D58" s="1">
        <f>IF(B58&gt;0,INDEX(股票价格!D:D,'周期-MIN30'!B58),"-")</f>
        <v>45.07</v>
      </c>
      <c r="E58" s="19">
        <f t="shared" si="2"/>
        <v>44.248802426802747</v>
      </c>
      <c r="F58" s="26">
        <f t="shared" si="3"/>
        <v>43.392692133011685</v>
      </c>
      <c r="G58" s="27">
        <f t="shared" si="4"/>
        <v>0.85611029379106185</v>
      </c>
      <c r="H58" s="27">
        <f t="shared" si="9"/>
        <v>0.85215445066832907</v>
      </c>
      <c r="I58" s="27">
        <f t="shared" si="8"/>
        <v>3.9558431227327828E-3</v>
      </c>
      <c r="J58" s="25">
        <f t="shared" si="10"/>
        <v>1</v>
      </c>
    </row>
    <row r="59" spans="1:10" x14ac:dyDescent="0.15">
      <c r="A59" s="3">
        <v>58</v>
      </c>
      <c r="B59" s="3">
        <f t="array" ref="B59">LARGE(IF(MOD(MINUTE(股票价格!$B$2:$B$1380),30)=0,ROW(股票价格!$B$2:$B$1380),0),230-A59)</f>
        <v>349</v>
      </c>
      <c r="C59" s="22">
        <f>IF(B59&gt;0,INDEX(股票价格!B:B,'周期-MIN30'!B59),"-")</f>
        <v>43600.479166666664</v>
      </c>
      <c r="D59" s="1">
        <f>IF(B59&gt;0,INDEX(股票价格!D:D,'周期-MIN30'!B59),"-")</f>
        <v>45.2</v>
      </c>
      <c r="E59" s="19">
        <f t="shared" si="2"/>
        <v>44.395140514986934</v>
      </c>
      <c r="F59" s="26">
        <f t="shared" si="3"/>
        <v>43.526566789825637</v>
      </c>
      <c r="G59" s="27">
        <f t="shared" si="4"/>
        <v>0.86857372516129772</v>
      </c>
      <c r="H59" s="27">
        <f t="shared" si="9"/>
        <v>0.8434529534337093</v>
      </c>
      <c r="I59" s="27">
        <f t="shared" si="8"/>
        <v>2.512077172758842E-2</v>
      </c>
      <c r="J59" s="25">
        <f t="shared" si="10"/>
        <v>1</v>
      </c>
    </row>
    <row r="60" spans="1:10" x14ac:dyDescent="0.15">
      <c r="A60" s="3">
        <v>59</v>
      </c>
      <c r="B60" s="3">
        <f t="array" ref="B60">LARGE(IF(MOD(MINUTE(股票价格!$B$2:$B$1380),30)=0,ROW(股票价格!$B$2:$B$1380),0),230-A60)</f>
        <v>355</v>
      </c>
      <c r="C60" s="22">
        <f>IF(B60&gt;0,INDEX(股票价格!B:B,'周期-MIN30'!B60),"-")</f>
        <v>43600.5625</v>
      </c>
      <c r="D60" s="1">
        <f>IF(B60&gt;0,INDEX(股票价格!D:D,'周期-MIN30'!B60),"-")</f>
        <v>45.53</v>
      </c>
      <c r="E60" s="19">
        <f t="shared" si="2"/>
        <v>44.569734281912027</v>
      </c>
      <c r="F60" s="26">
        <f t="shared" si="3"/>
        <v>43.674969249838554</v>
      </c>
      <c r="G60" s="27">
        <f t="shared" si="4"/>
        <v>0.89476503207347236</v>
      </c>
      <c r="H60" s="27">
        <f t="shared" si="9"/>
        <v>0.84235750804615206</v>
      </c>
      <c r="I60" s="27">
        <f t="shared" si="8"/>
        <v>5.2407524027320296E-2</v>
      </c>
      <c r="J60" s="25">
        <f t="shared" si="10"/>
        <v>1</v>
      </c>
    </row>
    <row r="61" spans="1:10" x14ac:dyDescent="0.15">
      <c r="A61" s="3">
        <v>60</v>
      </c>
      <c r="B61" s="3">
        <f t="array" ref="B61">LARGE(IF(MOD(MINUTE(股票价格!$B$2:$B$1380),30)=0,ROW(股票价格!$B$2:$B$1380),0),230-A61)</f>
        <v>361</v>
      </c>
      <c r="C61" s="22">
        <f>IF(B61&gt;0,INDEX(股票价格!B:B,'周期-MIN30'!B61),"-")</f>
        <v>43600.583333333336</v>
      </c>
      <c r="D61" s="1">
        <f>IF(B61&gt;0,INDEX(股票价格!D:D,'周期-MIN30'!B61),"-")</f>
        <v>46.54</v>
      </c>
      <c r="E61" s="19">
        <f t="shared" si="2"/>
        <v>44.872852084694784</v>
      </c>
      <c r="F61" s="26">
        <f t="shared" si="3"/>
        <v>43.88719374985051</v>
      </c>
      <c r="G61" s="27">
        <f t="shared" si="4"/>
        <v>0.98565833484427401</v>
      </c>
      <c r="H61" s="27">
        <f t="shared" si="9"/>
        <v>0.85459046226461766</v>
      </c>
      <c r="I61" s="27">
        <f t="shared" si="8"/>
        <v>0.13106787257965635</v>
      </c>
      <c r="J61" s="25">
        <f t="shared" si="10"/>
        <v>1</v>
      </c>
    </row>
    <row r="62" spans="1:10" x14ac:dyDescent="0.15">
      <c r="A62" s="3">
        <v>61</v>
      </c>
      <c r="B62" s="3">
        <f t="array" ref="B62">LARGE(IF(MOD(MINUTE(股票价格!$B$2:$B$1380),30)=0,ROW(股票价格!$B$2:$B$1380),0),230-A62)</f>
        <v>367</v>
      </c>
      <c r="C62" s="22">
        <f>IF(B62&gt;0,INDEX(股票价格!B:B,'周期-MIN30'!B62),"-")</f>
        <v>43600.604166666664</v>
      </c>
      <c r="D62" s="1">
        <f>IF(B62&gt;0,INDEX(股票价格!D:D,'周期-MIN30'!B62),"-")</f>
        <v>46.22</v>
      </c>
      <c r="E62" s="19">
        <f t="shared" si="2"/>
        <v>45.080105610126353</v>
      </c>
      <c r="F62" s="26">
        <f t="shared" si="3"/>
        <v>44.059994212824549</v>
      </c>
      <c r="G62" s="27">
        <f t="shared" si="4"/>
        <v>1.0201113973018039</v>
      </c>
      <c r="H62" s="27">
        <f t="shared" si="9"/>
        <v>0.87411287601870902</v>
      </c>
      <c r="I62" s="27">
        <f t="shared" si="8"/>
        <v>0.14599852128309487</v>
      </c>
      <c r="J62" s="25">
        <f t="shared" si="10"/>
        <v>1</v>
      </c>
    </row>
    <row r="63" spans="1:10" x14ac:dyDescent="0.15">
      <c r="A63" s="3">
        <v>62</v>
      </c>
      <c r="B63" s="3">
        <f t="array" ref="B63">LARGE(IF(MOD(MINUTE(股票价格!$B$2:$B$1380),30)=0,ROW(股票价格!$B$2:$B$1380),0),230-A63)</f>
        <v>373</v>
      </c>
      <c r="C63" s="22">
        <f>IF(B63&gt;0,INDEX(股票价格!B:B,'周期-MIN30'!B63),"-")</f>
        <v>43600.625</v>
      </c>
      <c r="D63" s="1">
        <f>IF(B63&gt;0,INDEX(股票价格!D:D,'周期-MIN30'!B63),"-")</f>
        <v>46.09</v>
      </c>
      <c r="E63" s="19">
        <f t="shared" si="2"/>
        <v>45.235473977799224</v>
      </c>
      <c r="F63" s="26">
        <f t="shared" si="3"/>
        <v>44.210365011874579</v>
      </c>
      <c r="G63" s="27">
        <f t="shared" si="4"/>
        <v>1.0251089659246446</v>
      </c>
      <c r="H63" s="27">
        <f t="shared" si="9"/>
        <v>0.89770575683691178</v>
      </c>
      <c r="I63" s="27">
        <f t="shared" si="8"/>
        <v>0.12740320908773284</v>
      </c>
      <c r="J63" s="25">
        <f t="shared" si="10"/>
        <v>1</v>
      </c>
    </row>
    <row r="64" spans="1:10" x14ac:dyDescent="0.15">
      <c r="A64" s="3">
        <v>63</v>
      </c>
      <c r="B64" s="3">
        <f t="array" ref="B64">LARGE(IF(MOD(MINUTE(股票价格!$B$2:$B$1380),30)=0,ROW(股票价格!$B$2:$B$1380),0),230-A64)</f>
        <v>379</v>
      </c>
      <c r="C64" s="22">
        <f>IF(B64&gt;0,INDEX(股票价格!B:B,'周期-MIN30'!B64),"-")</f>
        <v>43601.416666666664</v>
      </c>
      <c r="D64" s="1">
        <f>IF(B64&gt;0,INDEX(股票价格!D:D,'周期-MIN30'!B64),"-")</f>
        <v>45.83</v>
      </c>
      <c r="E64" s="19">
        <f t="shared" si="2"/>
        <v>45.326939519676273</v>
      </c>
      <c r="F64" s="26">
        <f t="shared" si="3"/>
        <v>44.330337973957946</v>
      </c>
      <c r="G64" s="27">
        <f t="shared" si="4"/>
        <v>0.99660154571832749</v>
      </c>
      <c r="H64" s="27">
        <f t="shared" si="9"/>
        <v>0.92226890111640669</v>
      </c>
      <c r="I64" s="27">
        <f t="shared" si="8"/>
        <v>7.4332644601920794E-2</v>
      </c>
      <c r="J64" s="25">
        <f t="shared" si="10"/>
        <v>1</v>
      </c>
    </row>
    <row r="65" spans="1:10" x14ac:dyDescent="0.15">
      <c r="A65" s="3">
        <v>64</v>
      </c>
      <c r="B65" s="3">
        <f t="array" ref="B65">LARGE(IF(MOD(MINUTE(股票价格!$B$2:$B$1380),30)=0,ROW(股票价格!$B$2:$B$1380),0),230-A65)</f>
        <v>385</v>
      </c>
      <c r="C65" s="22">
        <f>IF(B65&gt;0,INDEX(股票价格!B:B,'周期-MIN30'!B65),"-")</f>
        <v>43601.4375</v>
      </c>
      <c r="D65" s="1">
        <f>IF(B65&gt;0,INDEX(股票价格!D:D,'周期-MIN30'!B65),"-")</f>
        <v>46.06</v>
      </c>
      <c r="E65" s="19">
        <f t="shared" si="2"/>
        <v>45.439718055110696</v>
      </c>
      <c r="F65" s="26">
        <f t="shared" si="3"/>
        <v>44.458461086998099</v>
      </c>
      <c r="G65" s="27">
        <f t="shared" si="4"/>
        <v>0.98125696811259644</v>
      </c>
      <c r="H65" s="27">
        <f t="shared" si="9"/>
        <v>0.94101917071170904</v>
      </c>
      <c r="I65" s="27">
        <f t="shared" si="8"/>
        <v>4.0237797400887398E-2</v>
      </c>
      <c r="J65" s="25">
        <f t="shared" si="10"/>
        <v>1</v>
      </c>
    </row>
    <row r="66" spans="1:10" x14ac:dyDescent="0.15">
      <c r="A66" s="3">
        <v>65</v>
      </c>
      <c r="B66" s="3">
        <f t="array" ref="B66">LARGE(IF(MOD(MINUTE(股票价格!$B$2:$B$1380),30)=0,ROW(股票价格!$B$2:$B$1380),0),230-A66)</f>
        <v>391</v>
      </c>
      <c r="C66" s="22">
        <f>IF(B66&gt;0,INDEX(股票价格!B:B,'周期-MIN30'!B66),"-")</f>
        <v>43601.458333333336</v>
      </c>
      <c r="D66" s="1">
        <f>IF(B66&gt;0,INDEX(股票价格!D:D,'周期-MIN30'!B66),"-")</f>
        <v>46</v>
      </c>
      <c r="E66" s="19">
        <f t="shared" si="2"/>
        <v>45.525915277401353</v>
      </c>
      <c r="F66" s="26">
        <f t="shared" si="3"/>
        <v>44.572649154627861</v>
      </c>
      <c r="G66" s="27">
        <f t="shared" si="4"/>
        <v>0.95326612277349199</v>
      </c>
      <c r="H66" s="27">
        <f t="shared" si="9"/>
        <v>0.95349470952233006</v>
      </c>
      <c r="I66" s="27">
        <f t="shared" si="8"/>
        <v>-2.2858674883807772E-4</v>
      </c>
      <c r="J66" s="25">
        <f t="shared" si="10"/>
        <v>1</v>
      </c>
    </row>
    <row r="67" spans="1:10" x14ac:dyDescent="0.15">
      <c r="A67" s="3">
        <v>66</v>
      </c>
      <c r="B67" s="3">
        <f t="array" ref="B67">LARGE(IF(MOD(MINUTE(股票价格!$B$2:$B$1380),30)=0,ROW(股票价格!$B$2:$B$1380),0),230-A67)</f>
        <v>397</v>
      </c>
      <c r="C67" s="22">
        <f>IF(B67&gt;0,INDEX(股票价格!B:B,'周期-MIN30'!B67),"-")</f>
        <v>43601.479166666664</v>
      </c>
      <c r="D67" s="1">
        <f>IF(B67&gt;0,INDEX(股票价格!D:D,'周期-MIN30'!B67),"-")</f>
        <v>46.26</v>
      </c>
      <c r="E67" s="19">
        <f t="shared" ref="E67:E130" si="11">E66*11/13+D67*2/13</f>
        <v>45.63885138857038</v>
      </c>
      <c r="F67" s="26">
        <f t="shared" ref="F67:F130" si="12">F66*25/27+D67*2/27</f>
        <v>44.697638106136914</v>
      </c>
      <c r="G67" s="27">
        <f t="shared" ref="G67:G130" si="13">E67-F67</f>
        <v>0.94121328243346625</v>
      </c>
      <c r="H67" s="27">
        <f t="shared" si="9"/>
        <v>0.9629505971492639</v>
      </c>
      <c r="I67" s="27">
        <f t="shared" si="8"/>
        <v>-2.1737314715797651E-2</v>
      </c>
      <c r="J67" s="25">
        <f t="shared" si="10"/>
        <v>1</v>
      </c>
    </row>
    <row r="68" spans="1:10" x14ac:dyDescent="0.15">
      <c r="A68" s="3">
        <v>67</v>
      </c>
      <c r="B68" s="3">
        <f t="array" ref="B68">LARGE(IF(MOD(MINUTE(股票价格!$B$2:$B$1380),30)=0,ROW(股票价格!$B$2:$B$1380),0),230-A68)</f>
        <v>403</v>
      </c>
      <c r="C68" s="22">
        <f>IF(B68&gt;0,INDEX(股票价格!B:B,'周期-MIN30'!B68),"-")</f>
        <v>43601.5625</v>
      </c>
      <c r="D68" s="1">
        <f>IF(B68&gt;0,INDEX(股票价格!D:D,'周期-MIN30'!B68),"-")</f>
        <v>46.1</v>
      </c>
      <c r="E68" s="19">
        <f t="shared" si="11"/>
        <v>45.709797328790323</v>
      </c>
      <c r="F68" s="26">
        <f t="shared" si="12"/>
        <v>44.801516764941589</v>
      </c>
      <c r="G68" s="27">
        <f t="shared" si="13"/>
        <v>0.90828056384873435</v>
      </c>
      <c r="H68" s="27">
        <f t="shared" si="9"/>
        <v>0.96736246811453463</v>
      </c>
      <c r="I68" s="27">
        <f t="shared" si="8"/>
        <v>-5.9081904265800289E-2</v>
      </c>
      <c r="J68" s="25">
        <f t="shared" si="10"/>
        <v>1</v>
      </c>
    </row>
    <row r="69" spans="1:10" x14ac:dyDescent="0.15">
      <c r="A69" s="3">
        <v>68</v>
      </c>
      <c r="B69" s="3">
        <f t="array" ref="B69">LARGE(IF(MOD(MINUTE(股票价格!$B$2:$B$1380),30)=0,ROW(股票价格!$B$2:$B$1380),0),230-A69)</f>
        <v>409</v>
      </c>
      <c r="C69" s="22">
        <f>IF(B69&gt;0,INDEX(股票价格!B:B,'周期-MIN30'!B69),"-")</f>
        <v>43601.583333333336</v>
      </c>
      <c r="D69" s="1">
        <f>IF(B69&gt;0,INDEX(股票价格!D:D,'周期-MIN30'!B69),"-")</f>
        <v>46.46</v>
      </c>
      <c r="E69" s="19">
        <f t="shared" si="11"/>
        <v>45.825213124361049</v>
      </c>
      <c r="F69" s="26">
        <f t="shared" si="12"/>
        <v>44.924367374945916</v>
      </c>
      <c r="G69" s="27">
        <f t="shared" si="13"/>
        <v>0.90084574941513296</v>
      </c>
      <c r="H69" s="27">
        <f t="shared" si="9"/>
        <v>0.96803810337471907</v>
      </c>
      <c r="I69" s="27">
        <f t="shared" si="8"/>
        <v>-6.7192353959586115E-2</v>
      </c>
      <c r="J69" s="25">
        <f t="shared" si="10"/>
        <v>1</v>
      </c>
    </row>
    <row r="70" spans="1:10" x14ac:dyDescent="0.15">
      <c r="A70" s="3">
        <v>69</v>
      </c>
      <c r="B70" s="3">
        <f t="array" ref="B70">LARGE(IF(MOD(MINUTE(股票价格!$B$2:$B$1380),30)=0,ROW(股票价格!$B$2:$B$1380),0),230-A70)</f>
        <v>415</v>
      </c>
      <c r="C70" s="22">
        <f>IF(B70&gt;0,INDEX(股票价格!B:B,'周期-MIN30'!B70),"-")</f>
        <v>43601.604166666664</v>
      </c>
      <c r="D70" s="1">
        <f>IF(B70&gt;0,INDEX(股票价格!D:D,'周期-MIN30'!B70),"-")</f>
        <v>46.35</v>
      </c>
      <c r="E70" s="19">
        <f t="shared" si="11"/>
        <v>45.905949566767042</v>
      </c>
      <c r="F70" s="26">
        <f t="shared" si="12"/>
        <v>45.029969791616594</v>
      </c>
      <c r="G70" s="27">
        <f t="shared" si="13"/>
        <v>0.87597977515044789</v>
      </c>
      <c r="H70" s="27">
        <f t="shared" si="9"/>
        <v>0.95585159674207176</v>
      </c>
      <c r="I70" s="27">
        <f t="shared" si="8"/>
        <v>-7.9871821591623871E-2</v>
      </c>
      <c r="J70" s="25">
        <f t="shared" si="10"/>
        <v>1</v>
      </c>
    </row>
    <row r="71" spans="1:10" x14ac:dyDescent="0.15">
      <c r="A71" s="3">
        <v>70</v>
      </c>
      <c r="B71" s="3">
        <f t="array" ref="B71">LARGE(IF(MOD(MINUTE(股票价格!$B$2:$B$1380),30)=0,ROW(股票价格!$B$2:$B$1380),0),230-A71)</f>
        <v>421</v>
      </c>
      <c r="C71" s="22">
        <f>IF(B71&gt;0,INDEX(股票价格!B:B,'周期-MIN30'!B71),"-")</f>
        <v>43601.625</v>
      </c>
      <c r="D71" s="1">
        <f>IF(B71&gt;0,INDEX(股票价格!D:D,'周期-MIN30'!B71),"-")</f>
        <v>46.7</v>
      </c>
      <c r="E71" s="19">
        <f t="shared" si="11"/>
        <v>46.028111171879807</v>
      </c>
      <c r="F71" s="26">
        <f t="shared" si="12"/>
        <v>45.153675732978328</v>
      </c>
      <c r="G71" s="27">
        <f t="shared" si="13"/>
        <v>0.87443543890147879</v>
      </c>
      <c r="H71" s="27">
        <f t="shared" si="9"/>
        <v>0.93966537914203563</v>
      </c>
      <c r="I71" s="27">
        <f t="shared" si="8"/>
        <v>-6.5229940240556838E-2</v>
      </c>
      <c r="J71" s="25">
        <f t="shared" si="10"/>
        <v>1</v>
      </c>
    </row>
    <row r="72" spans="1:10" x14ac:dyDescent="0.15">
      <c r="A72" s="3">
        <v>71</v>
      </c>
      <c r="B72" s="3">
        <f t="array" ref="B72">LARGE(IF(MOD(MINUTE(股票价格!$B$2:$B$1380),30)=0,ROW(股票价格!$B$2:$B$1380),0),230-A72)</f>
        <v>427</v>
      </c>
      <c r="C72" s="22">
        <f>IF(B72&gt;0,INDEX(股票价格!B:B,'周期-MIN30'!B72),"-")</f>
        <v>43602.416666666664</v>
      </c>
      <c r="D72" s="1">
        <f>IF(B72&gt;0,INDEX(股票价格!D:D,'周期-MIN30'!B72),"-")</f>
        <v>47.03</v>
      </c>
      <c r="E72" s="19">
        <f t="shared" si="11"/>
        <v>46.182247914667528</v>
      </c>
      <c r="F72" s="26">
        <f t="shared" si="12"/>
        <v>45.292662715720674</v>
      </c>
      <c r="G72" s="27">
        <f t="shared" si="13"/>
        <v>0.88958519894685395</v>
      </c>
      <c r="H72" s="27">
        <f t="shared" si="9"/>
        <v>0.92460718281117005</v>
      </c>
      <c r="I72" s="27">
        <f t="shared" si="8"/>
        <v>-3.5021983864316097E-2</v>
      </c>
      <c r="J72" s="25">
        <f t="shared" si="10"/>
        <v>1</v>
      </c>
    </row>
    <row r="73" spans="1:10" x14ac:dyDescent="0.15">
      <c r="A73" s="3">
        <v>72</v>
      </c>
      <c r="B73" s="3">
        <f t="array" ref="B73">LARGE(IF(MOD(MINUTE(股票价格!$B$2:$B$1380),30)=0,ROW(股票价格!$B$2:$B$1380),0),230-A73)</f>
        <v>433</v>
      </c>
      <c r="C73" s="22">
        <f>IF(B73&gt;0,INDEX(股票价格!B:B,'周期-MIN30'!B73),"-")</f>
        <v>43602.4375</v>
      </c>
      <c r="D73" s="1">
        <f>IF(B73&gt;0,INDEX(股票价格!D:D,'周期-MIN30'!B73),"-")</f>
        <v>46.5</v>
      </c>
      <c r="E73" s="19">
        <f t="shared" si="11"/>
        <v>46.23113285087252</v>
      </c>
      <c r="F73" s="26">
        <f t="shared" si="12"/>
        <v>45.382095107148771</v>
      </c>
      <c r="G73" s="27">
        <f t="shared" si="13"/>
        <v>0.84903774372374841</v>
      </c>
      <c r="H73" s="27">
        <f t="shared" si="9"/>
        <v>0.90821120481177231</v>
      </c>
      <c r="I73" s="27">
        <f t="shared" si="8"/>
        <v>-5.9173461088023904E-2</v>
      </c>
      <c r="J73" s="25">
        <f t="shared" si="10"/>
        <v>1</v>
      </c>
    </row>
    <row r="74" spans="1:10" x14ac:dyDescent="0.15">
      <c r="A74" s="3">
        <v>73</v>
      </c>
      <c r="B74" s="3">
        <f t="array" ref="B74">LARGE(IF(MOD(MINUTE(股票价格!$B$2:$B$1380),30)=0,ROW(股票价格!$B$2:$B$1380),0),230-A74)</f>
        <v>439</v>
      </c>
      <c r="C74" s="22">
        <f>IF(B74&gt;0,INDEX(股票价格!B:B,'周期-MIN30'!B74),"-")</f>
        <v>43602.458333333336</v>
      </c>
      <c r="D74" s="1">
        <f>IF(B74&gt;0,INDEX(股票价格!D:D,'周期-MIN30'!B74),"-")</f>
        <v>46.5</v>
      </c>
      <c r="E74" s="19">
        <f t="shared" si="11"/>
        <v>46.272497027661366</v>
      </c>
      <c r="F74" s="26">
        <f t="shared" si="12"/>
        <v>45.464902876989598</v>
      </c>
      <c r="G74" s="27">
        <f t="shared" si="13"/>
        <v>0.80759415067176832</v>
      </c>
      <c r="H74" s="27">
        <f t="shared" si="9"/>
        <v>0.88891533620723584</v>
      </c>
      <c r="I74" s="27">
        <f t="shared" ref="I74:I137" si="14">G74-H74</f>
        <v>-8.1321185535467522E-2</v>
      </c>
      <c r="J74" s="25">
        <f t="shared" si="10"/>
        <v>1</v>
      </c>
    </row>
    <row r="75" spans="1:10" x14ac:dyDescent="0.15">
      <c r="A75" s="3">
        <v>74</v>
      </c>
      <c r="B75" s="3">
        <f t="array" ref="B75">LARGE(IF(MOD(MINUTE(股票价格!$B$2:$B$1380),30)=0,ROW(股票价格!$B$2:$B$1380),0),230-A75)</f>
        <v>445</v>
      </c>
      <c r="C75" s="22">
        <f>IF(B75&gt;0,INDEX(股票价格!B:B,'周期-MIN30'!B75),"-")</f>
        <v>43602.479166666664</v>
      </c>
      <c r="D75" s="1">
        <f>IF(B75&gt;0,INDEX(股票价格!D:D,'周期-MIN30'!B75),"-")</f>
        <v>45.92</v>
      </c>
      <c r="E75" s="19">
        <f t="shared" si="11"/>
        <v>46.218266715713462</v>
      </c>
      <c r="F75" s="26">
        <f t="shared" si="12"/>
        <v>45.498613774990368</v>
      </c>
      <c r="G75" s="27">
        <f t="shared" si="13"/>
        <v>0.71965294072309405</v>
      </c>
      <c r="H75" s="27">
        <f t="shared" si="9"/>
        <v>0.86295831597941386</v>
      </c>
      <c r="I75" s="27">
        <f t="shared" si="14"/>
        <v>-0.14330537525631981</v>
      </c>
      <c r="J75" s="25">
        <f t="shared" si="10"/>
        <v>1</v>
      </c>
    </row>
    <row r="76" spans="1:10" x14ac:dyDescent="0.15">
      <c r="A76" s="3">
        <v>75</v>
      </c>
      <c r="B76" s="3">
        <f t="array" ref="B76">LARGE(IF(MOD(MINUTE(股票价格!$B$2:$B$1380),30)=0,ROW(股票价格!$B$2:$B$1380),0),230-A76)</f>
        <v>451</v>
      </c>
      <c r="C76" s="22">
        <f>IF(B76&gt;0,INDEX(股票价格!B:B,'周期-MIN30'!B76),"-")</f>
        <v>43602.5625</v>
      </c>
      <c r="D76" s="1">
        <f>IF(B76&gt;0,INDEX(股票价格!D:D,'周期-MIN30'!B76),"-")</f>
        <v>45.7</v>
      </c>
      <c r="E76" s="19">
        <f t="shared" si="11"/>
        <v>46.138533374834466</v>
      </c>
      <c r="F76" s="26">
        <f t="shared" si="12"/>
        <v>45.513531273139236</v>
      </c>
      <c r="G76" s="27">
        <f t="shared" si="13"/>
        <v>0.62500210169523029</v>
      </c>
      <c r="H76" s="27">
        <f t="shared" ref="H76:H139" si="15">AVERAGE(G68:G76)</f>
        <v>0.82782374034183215</v>
      </c>
      <c r="I76" s="27">
        <f t="shared" si="14"/>
        <v>-0.20282163864660185</v>
      </c>
      <c r="J76" s="25">
        <f t="shared" ref="J76:J139" si="16">IF((I76&gt;0)*(I75&lt;=0)*(G76&lt;0),J75+1,J75)</f>
        <v>1</v>
      </c>
    </row>
    <row r="77" spans="1:10" x14ac:dyDescent="0.15">
      <c r="A77" s="3">
        <v>76</v>
      </c>
      <c r="B77" s="3">
        <f t="array" ref="B77">LARGE(IF(MOD(MINUTE(股票价格!$B$2:$B$1380),30)=0,ROW(股票价格!$B$2:$B$1380),0),230-A77)</f>
        <v>457</v>
      </c>
      <c r="C77" s="22">
        <f>IF(B77&gt;0,INDEX(股票价格!B:B,'周期-MIN30'!B77),"-")</f>
        <v>43602.583333333336</v>
      </c>
      <c r="D77" s="1">
        <f>IF(B77&gt;0,INDEX(股票价格!D:D,'周期-MIN30'!B77),"-")</f>
        <v>45.26</v>
      </c>
      <c r="E77" s="19">
        <f t="shared" si="11"/>
        <v>46.003374394090699</v>
      </c>
      <c r="F77" s="26">
        <f t="shared" si="12"/>
        <v>45.494751178832622</v>
      </c>
      <c r="G77" s="27">
        <f t="shared" si="13"/>
        <v>0.5086232152580763</v>
      </c>
      <c r="H77" s="27">
        <f t="shared" si="15"/>
        <v>0.78341736827620345</v>
      </c>
      <c r="I77" s="27">
        <f t="shared" si="14"/>
        <v>-0.27479415301812715</v>
      </c>
      <c r="J77" s="25">
        <f t="shared" si="16"/>
        <v>1</v>
      </c>
    </row>
    <row r="78" spans="1:10" x14ac:dyDescent="0.15">
      <c r="A78" s="3">
        <v>77</v>
      </c>
      <c r="B78" s="3">
        <f t="array" ref="B78">LARGE(IF(MOD(MINUTE(股票价格!$B$2:$B$1380),30)=0,ROW(股票价格!$B$2:$B$1380),0),230-A78)</f>
        <v>463</v>
      </c>
      <c r="C78" s="22">
        <f>IF(B78&gt;0,INDEX(股票价格!B:B,'周期-MIN30'!B78),"-")</f>
        <v>43602.604166666664</v>
      </c>
      <c r="D78" s="1">
        <f>IF(B78&gt;0,INDEX(股票价格!D:D,'周期-MIN30'!B78),"-")</f>
        <v>45.37</v>
      </c>
      <c r="E78" s="19">
        <f t="shared" si="11"/>
        <v>45.905932179615199</v>
      </c>
      <c r="F78" s="26">
        <f t="shared" si="12"/>
        <v>45.485510350770944</v>
      </c>
      <c r="G78" s="27">
        <f t="shared" si="13"/>
        <v>0.42042182884425472</v>
      </c>
      <c r="H78" s="27">
        <f t="shared" si="15"/>
        <v>0.73003693265721692</v>
      </c>
      <c r="I78" s="27">
        <f t="shared" si="14"/>
        <v>-0.3096151038129622</v>
      </c>
      <c r="J78" s="25">
        <f t="shared" si="16"/>
        <v>1</v>
      </c>
    </row>
    <row r="79" spans="1:10" x14ac:dyDescent="0.15">
      <c r="A79" s="3">
        <v>78</v>
      </c>
      <c r="B79" s="3">
        <f t="array" ref="B79">LARGE(IF(MOD(MINUTE(股票价格!$B$2:$B$1380),30)=0,ROW(股票价格!$B$2:$B$1380),0),230-A79)</f>
        <v>469</v>
      </c>
      <c r="C79" s="22">
        <f>IF(B79&gt;0,INDEX(股票价格!B:B,'周期-MIN30'!B79),"-")</f>
        <v>43602.625</v>
      </c>
      <c r="D79" s="1">
        <f>IF(B79&gt;0,INDEX(股票价格!D:D,'周期-MIN30'!B79),"-")</f>
        <v>45.6</v>
      </c>
      <c r="E79" s="19">
        <f t="shared" si="11"/>
        <v>45.858865690443636</v>
      </c>
      <c r="F79" s="26">
        <f t="shared" si="12"/>
        <v>45.493991065528654</v>
      </c>
      <c r="G79" s="27">
        <f t="shared" si="13"/>
        <v>0.36487462491498235</v>
      </c>
      <c r="H79" s="27">
        <f t="shared" si="15"/>
        <v>0.67324747151994302</v>
      </c>
      <c r="I79" s="27">
        <f t="shared" si="14"/>
        <v>-0.30837284660496067</v>
      </c>
      <c r="J79" s="25">
        <f t="shared" si="16"/>
        <v>1</v>
      </c>
    </row>
    <row r="80" spans="1:10" x14ac:dyDescent="0.15">
      <c r="A80" s="3">
        <v>79</v>
      </c>
      <c r="B80" s="3">
        <f t="array" ref="B80">LARGE(IF(MOD(MINUTE(股票价格!$B$2:$B$1380),30)=0,ROW(股票价格!$B$2:$B$1380),0),230-A80)</f>
        <v>475</v>
      </c>
      <c r="C80" s="22">
        <f>IF(B80&gt;0,INDEX(股票价格!B:B,'周期-MIN30'!B80),"-")</f>
        <v>43605.416666666664</v>
      </c>
      <c r="D80" s="1">
        <f>IF(B80&gt;0,INDEX(股票价格!D:D,'周期-MIN30'!B80),"-")</f>
        <v>45</v>
      </c>
      <c r="E80" s="19">
        <f t="shared" si="11"/>
        <v>45.726732507298465</v>
      </c>
      <c r="F80" s="26">
        <f t="shared" si="12"/>
        <v>45.457399134748755</v>
      </c>
      <c r="G80" s="27">
        <f t="shared" si="13"/>
        <v>0.26933337254970979</v>
      </c>
      <c r="H80" s="27">
        <f t="shared" si="15"/>
        <v>0.60601390859196869</v>
      </c>
      <c r="I80" s="27">
        <f t="shared" si="14"/>
        <v>-0.33668053604225889</v>
      </c>
      <c r="J80" s="25">
        <f t="shared" si="16"/>
        <v>1</v>
      </c>
    </row>
    <row r="81" spans="1:10" x14ac:dyDescent="0.15">
      <c r="A81" s="3">
        <v>80</v>
      </c>
      <c r="B81" s="3">
        <f t="array" ref="B81">LARGE(IF(MOD(MINUTE(股票价格!$B$2:$B$1380),30)=0,ROW(股票价格!$B$2:$B$1380),0),230-A81)</f>
        <v>481</v>
      </c>
      <c r="C81" s="22">
        <f>IF(B81&gt;0,INDEX(股票价格!B:B,'周期-MIN30'!B81),"-")</f>
        <v>43605.4375</v>
      </c>
      <c r="D81" s="1">
        <f>IF(B81&gt;0,INDEX(股票价格!D:D,'周期-MIN30'!B81),"-")</f>
        <v>44.97</v>
      </c>
      <c r="E81" s="19">
        <f t="shared" si="11"/>
        <v>45.610312121560234</v>
      </c>
      <c r="F81" s="26">
        <f t="shared" si="12"/>
        <v>45.421295495137741</v>
      </c>
      <c r="G81" s="27">
        <f t="shared" si="13"/>
        <v>0.18901662642249306</v>
      </c>
      <c r="H81" s="27">
        <f t="shared" si="15"/>
        <v>0.52817295608926196</v>
      </c>
      <c r="I81" s="27">
        <f t="shared" si="14"/>
        <v>-0.3391563296667689</v>
      </c>
      <c r="J81" s="25">
        <f t="shared" si="16"/>
        <v>1</v>
      </c>
    </row>
    <row r="82" spans="1:10" x14ac:dyDescent="0.15">
      <c r="A82" s="3">
        <v>81</v>
      </c>
      <c r="B82" s="3">
        <f t="array" ref="B82">LARGE(IF(MOD(MINUTE(股票价格!$B$2:$B$1380),30)=0,ROW(股票价格!$B$2:$B$1380),0),230-A82)</f>
        <v>487</v>
      </c>
      <c r="C82" s="22">
        <f>IF(B82&gt;0,INDEX(股票价格!B:B,'周期-MIN30'!B82),"-")</f>
        <v>43605.458333333336</v>
      </c>
      <c r="D82" s="1">
        <f>IF(B82&gt;0,INDEX(股票价格!D:D,'周期-MIN30'!B82),"-")</f>
        <v>45.56</v>
      </c>
      <c r="E82" s="19">
        <f t="shared" si="11"/>
        <v>45.602571795166355</v>
      </c>
      <c r="F82" s="26">
        <f t="shared" si="12"/>
        <v>45.431569902905309</v>
      </c>
      <c r="G82" s="27">
        <f t="shared" si="13"/>
        <v>0.1710018922610459</v>
      </c>
      <c r="H82" s="27">
        <f t="shared" si="15"/>
        <v>0.45283563926007275</v>
      </c>
      <c r="I82" s="27">
        <f t="shared" si="14"/>
        <v>-0.28183374699902686</v>
      </c>
      <c r="J82" s="25">
        <f t="shared" si="16"/>
        <v>1</v>
      </c>
    </row>
    <row r="83" spans="1:10" x14ac:dyDescent="0.15">
      <c r="A83" s="3">
        <v>82</v>
      </c>
      <c r="B83" s="3">
        <f t="array" ref="B83">LARGE(IF(MOD(MINUTE(股票价格!$B$2:$B$1380),30)=0,ROW(股票价格!$B$2:$B$1380),0),230-A83)</f>
        <v>493</v>
      </c>
      <c r="C83" s="22">
        <f>IF(B83&gt;0,INDEX(股票价格!B:B,'周期-MIN30'!B83),"-")</f>
        <v>43605.479166666664</v>
      </c>
      <c r="D83" s="1">
        <f>IF(B83&gt;0,INDEX(股票价格!D:D,'周期-MIN30'!B83),"-")</f>
        <v>45.3</v>
      </c>
      <c r="E83" s="19">
        <f t="shared" si="11"/>
        <v>45.556022288217683</v>
      </c>
      <c r="F83" s="26">
        <f t="shared" si="12"/>
        <v>45.421823984171581</v>
      </c>
      <c r="G83" s="27">
        <f t="shared" si="13"/>
        <v>0.13419830404610167</v>
      </c>
      <c r="H83" s="27">
        <f t="shared" si="15"/>
        <v>0.37801387852388757</v>
      </c>
      <c r="I83" s="27">
        <f t="shared" si="14"/>
        <v>-0.2438155744777859</v>
      </c>
      <c r="J83" s="25">
        <f t="shared" si="16"/>
        <v>1</v>
      </c>
    </row>
    <row r="84" spans="1:10" x14ac:dyDescent="0.15">
      <c r="A84" s="3">
        <v>83</v>
      </c>
      <c r="B84" s="3">
        <f t="array" ref="B84">LARGE(IF(MOD(MINUTE(股票价格!$B$2:$B$1380),30)=0,ROW(股票价格!$B$2:$B$1380),0),230-A84)</f>
        <v>499</v>
      </c>
      <c r="C84" s="22">
        <f>IF(B84&gt;0,INDEX(股票价格!B:B,'周期-MIN30'!B84),"-")</f>
        <v>43605.5625</v>
      </c>
      <c r="D84" s="1">
        <f>IF(B84&gt;0,INDEX(股票价格!D:D,'周期-MIN30'!B84),"-")</f>
        <v>45.2</v>
      </c>
      <c r="E84" s="19">
        <f t="shared" si="11"/>
        <v>45.501249628491891</v>
      </c>
      <c r="F84" s="26">
        <f t="shared" si="12"/>
        <v>45.405392577936645</v>
      </c>
      <c r="G84" s="27">
        <f t="shared" si="13"/>
        <v>9.5857050555245848E-2</v>
      </c>
      <c r="H84" s="27">
        <f t="shared" si="15"/>
        <v>0.30870322406079331</v>
      </c>
      <c r="I84" s="27">
        <f t="shared" si="14"/>
        <v>-0.21284617350554746</v>
      </c>
      <c r="J84" s="25">
        <f t="shared" si="16"/>
        <v>1</v>
      </c>
    </row>
    <row r="85" spans="1:10" x14ac:dyDescent="0.15">
      <c r="A85" s="3">
        <v>84</v>
      </c>
      <c r="B85" s="3">
        <f t="array" ref="B85">LARGE(IF(MOD(MINUTE(股票价格!$B$2:$B$1380),30)=0,ROW(股票价格!$B$2:$B$1380),0),230-A85)</f>
        <v>505</v>
      </c>
      <c r="C85" s="22">
        <f>IF(B85&gt;0,INDEX(股票价格!B:B,'周期-MIN30'!B85),"-")</f>
        <v>43605.583333333336</v>
      </c>
      <c r="D85" s="1">
        <f>IF(B85&gt;0,INDEX(股票价格!D:D,'周期-MIN30'!B85),"-")</f>
        <v>45.2</v>
      </c>
      <c r="E85" s="19">
        <f t="shared" si="11"/>
        <v>45.454903531800824</v>
      </c>
      <c r="F85" s="26">
        <f t="shared" si="12"/>
        <v>45.390178312904304</v>
      </c>
      <c r="G85" s="27">
        <f t="shared" si="13"/>
        <v>6.4725218896519721E-2</v>
      </c>
      <c r="H85" s="27">
        <f t="shared" si="15"/>
        <v>0.24645023708315883</v>
      </c>
      <c r="I85" s="27">
        <f t="shared" si="14"/>
        <v>-0.18172501818663911</v>
      </c>
      <c r="J85" s="25">
        <f t="shared" si="16"/>
        <v>1</v>
      </c>
    </row>
    <row r="86" spans="1:10" x14ac:dyDescent="0.15">
      <c r="A86" s="3">
        <v>85</v>
      </c>
      <c r="B86" s="3">
        <f t="array" ref="B86">LARGE(IF(MOD(MINUTE(股票价格!$B$2:$B$1380),30)=0,ROW(股票价格!$B$2:$B$1380),0),230-A86)</f>
        <v>511</v>
      </c>
      <c r="C86" s="22">
        <f>IF(B86&gt;0,INDEX(股票价格!B:B,'周期-MIN30'!B86),"-")</f>
        <v>43605.604166666664</v>
      </c>
      <c r="D86" s="1">
        <f>IF(B86&gt;0,INDEX(股票价格!D:D,'周期-MIN30'!B86),"-")</f>
        <v>45</v>
      </c>
      <c r="E86" s="19">
        <f t="shared" si="11"/>
        <v>45.384918373062234</v>
      </c>
      <c r="F86" s="26">
        <f t="shared" si="12"/>
        <v>45.361276215652133</v>
      </c>
      <c r="G86" s="27">
        <f t="shared" si="13"/>
        <v>2.3642157410101561E-2</v>
      </c>
      <c r="H86" s="27">
        <f t="shared" si="15"/>
        <v>0.19256345287782828</v>
      </c>
      <c r="I86" s="27">
        <f t="shared" si="14"/>
        <v>-0.16892129546772672</v>
      </c>
      <c r="J86" s="25">
        <f t="shared" si="16"/>
        <v>1</v>
      </c>
    </row>
    <row r="87" spans="1:10" x14ac:dyDescent="0.15">
      <c r="A87" s="3">
        <v>86</v>
      </c>
      <c r="B87" s="3">
        <f t="array" ref="B87">LARGE(IF(MOD(MINUTE(股票价格!$B$2:$B$1380),30)=0,ROW(股票价格!$B$2:$B$1380),0),230-A87)</f>
        <v>517</v>
      </c>
      <c r="C87" s="22">
        <f>IF(B87&gt;0,INDEX(股票价格!B:B,'周期-MIN30'!B87),"-")</f>
        <v>43605.625</v>
      </c>
      <c r="D87" s="1">
        <f>IF(B87&gt;0,INDEX(股票价格!D:D,'周期-MIN30'!B87),"-")</f>
        <v>45.6</v>
      </c>
      <c r="E87" s="19">
        <f t="shared" si="11"/>
        <v>45.418007854129584</v>
      </c>
      <c r="F87" s="26">
        <f t="shared" si="12"/>
        <v>45.37895945893716</v>
      </c>
      <c r="G87" s="27">
        <f t="shared" si="13"/>
        <v>3.9048395192423868E-2</v>
      </c>
      <c r="H87" s="27">
        <f t="shared" si="15"/>
        <v>0.15018862691651375</v>
      </c>
      <c r="I87" s="27">
        <f t="shared" si="14"/>
        <v>-0.11114023172408988</v>
      </c>
      <c r="J87" s="25">
        <f t="shared" si="16"/>
        <v>1</v>
      </c>
    </row>
    <row r="88" spans="1:10" x14ac:dyDescent="0.15">
      <c r="A88" s="3">
        <v>87</v>
      </c>
      <c r="B88" s="3">
        <f t="array" ref="B88">LARGE(IF(MOD(MINUTE(股票价格!$B$2:$B$1380),30)=0,ROW(股票价格!$B$2:$B$1380),0),230-A88)</f>
        <v>523</v>
      </c>
      <c r="C88" s="22">
        <f>IF(B88&gt;0,INDEX(股票价格!B:B,'周期-MIN30'!B88),"-")</f>
        <v>43606.416666666664</v>
      </c>
      <c r="D88" s="1">
        <f>IF(B88&gt;0,INDEX(股票价格!D:D,'周期-MIN30'!B88),"-")</f>
        <v>46.05</v>
      </c>
      <c r="E88" s="19">
        <f t="shared" si="11"/>
        <v>45.515237415032722</v>
      </c>
      <c r="F88" s="26">
        <f t="shared" si="12"/>
        <v>45.428666165682557</v>
      </c>
      <c r="G88" s="27">
        <f t="shared" si="13"/>
        <v>8.6571249350164692E-2</v>
      </c>
      <c r="H88" s="27">
        <f t="shared" si="15"/>
        <v>0.11926602963153402</v>
      </c>
      <c r="I88" s="27">
        <f t="shared" si="14"/>
        <v>-3.2694780281369323E-2</v>
      </c>
      <c r="J88" s="25">
        <f t="shared" si="16"/>
        <v>1</v>
      </c>
    </row>
    <row r="89" spans="1:10" x14ac:dyDescent="0.15">
      <c r="A89" s="3">
        <v>88</v>
      </c>
      <c r="B89" s="3">
        <f t="array" ref="B89">LARGE(IF(MOD(MINUTE(股票价格!$B$2:$B$1380),30)=0,ROW(股票价格!$B$2:$B$1380),0),230-A89)</f>
        <v>529</v>
      </c>
      <c r="C89" s="22">
        <f>IF(B89&gt;0,INDEX(股票价格!B:B,'周期-MIN30'!B89),"-")</f>
        <v>43606.4375</v>
      </c>
      <c r="D89" s="1">
        <f>IF(B89&gt;0,INDEX(股票价格!D:D,'周期-MIN30'!B89),"-")</f>
        <v>45.94</v>
      </c>
      <c r="E89" s="19">
        <f t="shared" si="11"/>
        <v>45.580585505027685</v>
      </c>
      <c r="F89" s="26">
        <f t="shared" si="12"/>
        <v>45.466542746002361</v>
      </c>
      <c r="G89" s="27">
        <f t="shared" si="13"/>
        <v>0.1140427590253239</v>
      </c>
      <c r="H89" s="27">
        <f t="shared" si="15"/>
        <v>0.10201151701771335</v>
      </c>
      <c r="I89" s="27">
        <f t="shared" si="14"/>
        <v>1.2031242007610549E-2</v>
      </c>
      <c r="J89" s="25">
        <f t="shared" si="16"/>
        <v>1</v>
      </c>
    </row>
    <row r="90" spans="1:10" x14ac:dyDescent="0.15">
      <c r="A90" s="3">
        <v>89</v>
      </c>
      <c r="B90" s="3">
        <f t="array" ref="B90">LARGE(IF(MOD(MINUTE(股票价格!$B$2:$B$1380),30)=0,ROW(股票价格!$B$2:$B$1380),0),230-A90)</f>
        <v>535</v>
      </c>
      <c r="C90" s="22">
        <f>IF(B90&gt;0,INDEX(股票价格!B:B,'周期-MIN30'!B90),"-")</f>
        <v>43606.458333333336</v>
      </c>
      <c r="D90" s="1">
        <f>IF(B90&gt;0,INDEX(股票价格!D:D,'周期-MIN30'!B90),"-")</f>
        <v>46.67</v>
      </c>
      <c r="E90" s="19">
        <f t="shared" si="11"/>
        <v>45.748187735023429</v>
      </c>
      <c r="F90" s="26">
        <f t="shared" si="12"/>
        <v>45.555687727779969</v>
      </c>
      <c r="G90" s="27">
        <f t="shared" si="13"/>
        <v>0.19250000724345995</v>
      </c>
      <c r="H90" s="27">
        <f t="shared" si="15"/>
        <v>0.10239855933115412</v>
      </c>
      <c r="I90" s="27">
        <f t="shared" si="14"/>
        <v>9.0101447912305829E-2</v>
      </c>
      <c r="J90" s="25">
        <f t="shared" si="16"/>
        <v>1</v>
      </c>
    </row>
    <row r="91" spans="1:10" x14ac:dyDescent="0.15">
      <c r="A91" s="3">
        <v>90</v>
      </c>
      <c r="B91" s="3">
        <f t="array" ref="B91">LARGE(IF(MOD(MINUTE(股票价格!$B$2:$B$1380),30)=0,ROW(股票价格!$B$2:$B$1380),0),230-A91)</f>
        <v>541</v>
      </c>
      <c r="C91" s="22">
        <f>IF(B91&gt;0,INDEX(股票价格!B:B,'周期-MIN30'!B91),"-")</f>
        <v>43606.479166666664</v>
      </c>
      <c r="D91" s="1">
        <f>IF(B91&gt;0,INDEX(股票价格!D:D,'周期-MIN30'!B91),"-")</f>
        <v>46.7</v>
      </c>
      <c r="E91" s="19">
        <f t="shared" si="11"/>
        <v>45.894620391173667</v>
      </c>
      <c r="F91" s="26">
        <f t="shared" si="12"/>
        <v>45.640451599796272</v>
      </c>
      <c r="G91" s="27">
        <f t="shared" si="13"/>
        <v>0.25416879137739556</v>
      </c>
      <c r="H91" s="27">
        <f t="shared" si="15"/>
        <v>0.11163932589963742</v>
      </c>
      <c r="I91" s="27">
        <f t="shared" si="14"/>
        <v>0.14252946547775813</v>
      </c>
      <c r="J91" s="25">
        <f t="shared" si="16"/>
        <v>1</v>
      </c>
    </row>
    <row r="92" spans="1:10" x14ac:dyDescent="0.15">
      <c r="A92" s="3">
        <v>91</v>
      </c>
      <c r="B92" s="3">
        <f t="array" ref="B92">LARGE(IF(MOD(MINUTE(股票价格!$B$2:$B$1380),30)=0,ROW(股票价格!$B$2:$B$1380),0),230-A92)</f>
        <v>547</v>
      </c>
      <c r="C92" s="22">
        <f>IF(B92&gt;0,INDEX(股票价格!B:B,'周期-MIN30'!B92),"-")</f>
        <v>43606.5625</v>
      </c>
      <c r="D92" s="1">
        <f>IF(B92&gt;0,INDEX(股票价格!D:D,'周期-MIN30'!B92),"-")</f>
        <v>46.55</v>
      </c>
      <c r="E92" s="19">
        <f t="shared" si="11"/>
        <v>45.995448023300796</v>
      </c>
      <c r="F92" s="26">
        <f t="shared" si="12"/>
        <v>45.707825555366917</v>
      </c>
      <c r="G92" s="27">
        <f t="shared" si="13"/>
        <v>0.28762246793387902</v>
      </c>
      <c r="H92" s="27">
        <f t="shared" si="15"/>
        <v>0.12868645522050157</v>
      </c>
      <c r="I92" s="27">
        <f t="shared" si="14"/>
        <v>0.15893601271337746</v>
      </c>
      <c r="J92" s="25">
        <f t="shared" si="16"/>
        <v>1</v>
      </c>
    </row>
    <row r="93" spans="1:10" x14ac:dyDescent="0.15">
      <c r="A93" s="3">
        <v>92</v>
      </c>
      <c r="B93" s="3">
        <f t="array" ref="B93">LARGE(IF(MOD(MINUTE(股票价格!$B$2:$B$1380),30)=0,ROW(股票价格!$B$2:$B$1380),0),230-A93)</f>
        <v>553</v>
      </c>
      <c r="C93" s="22">
        <f>IF(B93&gt;0,INDEX(股票价格!B:B,'周期-MIN30'!B93),"-")</f>
        <v>43606.583333333336</v>
      </c>
      <c r="D93" s="1">
        <f>IF(B93&gt;0,INDEX(股票价格!D:D,'周期-MIN30'!B93),"-")</f>
        <v>46.84</v>
      </c>
      <c r="E93" s="19">
        <f t="shared" si="11"/>
        <v>46.125379096639136</v>
      </c>
      <c r="F93" s="26">
        <f t="shared" si="12"/>
        <v>45.79169032904344</v>
      </c>
      <c r="G93" s="27">
        <f t="shared" si="13"/>
        <v>0.33368876759569588</v>
      </c>
      <c r="H93" s="27">
        <f t="shared" si="15"/>
        <v>0.15511220155832936</v>
      </c>
      <c r="I93" s="27">
        <f t="shared" si="14"/>
        <v>0.17857656603736652</v>
      </c>
      <c r="J93" s="25">
        <f t="shared" si="16"/>
        <v>1</v>
      </c>
    </row>
    <row r="94" spans="1:10" x14ac:dyDescent="0.15">
      <c r="A94" s="3">
        <v>93</v>
      </c>
      <c r="B94" s="3">
        <f t="array" ref="B94">LARGE(IF(MOD(MINUTE(股票价格!$B$2:$B$1380),30)=0,ROW(股票价格!$B$2:$B$1380),0),230-A94)</f>
        <v>559</v>
      </c>
      <c r="C94" s="22">
        <f>IF(B94&gt;0,INDEX(股票价格!B:B,'周期-MIN30'!B94),"-")</f>
        <v>43606.604166666664</v>
      </c>
      <c r="D94" s="1">
        <f>IF(B94&gt;0,INDEX(股票价格!D:D,'周期-MIN30'!B94),"-")</f>
        <v>46.98</v>
      </c>
      <c r="E94" s="19">
        <f t="shared" si="11"/>
        <v>46.256859235617732</v>
      </c>
      <c r="F94" s="26">
        <f t="shared" si="12"/>
        <v>45.879713267632809</v>
      </c>
      <c r="G94" s="27">
        <f t="shared" si="13"/>
        <v>0.37714596798492295</v>
      </c>
      <c r="H94" s="27">
        <f t="shared" si="15"/>
        <v>0.18982561812370749</v>
      </c>
      <c r="I94" s="27">
        <f t="shared" si="14"/>
        <v>0.18732034986121546</v>
      </c>
      <c r="J94" s="25">
        <f t="shared" si="16"/>
        <v>1</v>
      </c>
    </row>
    <row r="95" spans="1:10" x14ac:dyDescent="0.15">
      <c r="A95" s="3">
        <v>94</v>
      </c>
      <c r="B95" s="3">
        <f t="array" ref="B95">LARGE(IF(MOD(MINUTE(股票价格!$B$2:$B$1380),30)=0,ROW(股票价格!$B$2:$B$1380),0),230-A95)</f>
        <v>565</v>
      </c>
      <c r="C95" s="22">
        <f>IF(B95&gt;0,INDEX(股票价格!B:B,'周期-MIN30'!B95),"-")</f>
        <v>43606.625</v>
      </c>
      <c r="D95" s="1">
        <f>IF(B95&gt;0,INDEX(股票价格!D:D,'周期-MIN30'!B95),"-")</f>
        <v>46.65</v>
      </c>
      <c r="E95" s="19">
        <f t="shared" si="11"/>
        <v>46.317342430138076</v>
      </c>
      <c r="F95" s="26">
        <f t="shared" si="12"/>
        <v>45.936771544104452</v>
      </c>
      <c r="G95" s="27">
        <f t="shared" si="13"/>
        <v>0.38057088603362388</v>
      </c>
      <c r="H95" s="27">
        <f t="shared" si="15"/>
        <v>0.22948436574854331</v>
      </c>
      <c r="I95" s="27">
        <f t="shared" si="14"/>
        <v>0.15108652028508057</v>
      </c>
      <c r="J95" s="25">
        <f t="shared" si="16"/>
        <v>1</v>
      </c>
    </row>
    <row r="96" spans="1:10" x14ac:dyDescent="0.15">
      <c r="A96" s="3">
        <v>95</v>
      </c>
      <c r="B96" s="3">
        <f t="array" ref="B96">LARGE(IF(MOD(MINUTE(股票价格!$B$2:$B$1380),30)=0,ROW(股票价格!$B$2:$B$1380),0),230-A96)</f>
        <v>571</v>
      </c>
      <c r="C96" s="22">
        <f>IF(B96&gt;0,INDEX(股票价格!B:B,'周期-MIN30'!B96),"-")</f>
        <v>43607.416666666664</v>
      </c>
      <c r="D96" s="1">
        <f>IF(B96&gt;0,INDEX(股票价格!D:D,'周期-MIN30'!B96),"-")</f>
        <v>47.79</v>
      </c>
      <c r="E96" s="19">
        <f t="shared" si="11"/>
        <v>46.543905133193753</v>
      </c>
      <c r="F96" s="26">
        <f t="shared" si="12"/>
        <v>46.074047726022634</v>
      </c>
      <c r="G96" s="27">
        <f t="shared" si="13"/>
        <v>0.46985740717111923</v>
      </c>
      <c r="H96" s="27">
        <f t="shared" si="15"/>
        <v>0.27735203374617612</v>
      </c>
      <c r="I96" s="27">
        <f t="shared" si="14"/>
        <v>0.19250537342494312</v>
      </c>
      <c r="J96" s="25">
        <f t="shared" si="16"/>
        <v>1</v>
      </c>
    </row>
    <row r="97" spans="1:10" x14ac:dyDescent="0.15">
      <c r="A97" s="3">
        <v>96</v>
      </c>
      <c r="B97" s="3">
        <f t="array" ref="B97">LARGE(IF(MOD(MINUTE(股票价格!$B$2:$B$1380),30)=0,ROW(股票价格!$B$2:$B$1380),0),230-A97)</f>
        <v>577</v>
      </c>
      <c r="C97" s="22">
        <f>IF(B97&gt;0,INDEX(股票价格!B:B,'周期-MIN30'!B97),"-")</f>
        <v>43607.4375</v>
      </c>
      <c r="D97" s="1">
        <f>IF(B97&gt;0,INDEX(股票价格!D:D,'周期-MIN30'!B97),"-")</f>
        <v>47.06</v>
      </c>
      <c r="E97" s="19">
        <f t="shared" si="11"/>
        <v>46.623304343471638</v>
      </c>
      <c r="F97" s="26">
        <f t="shared" si="12"/>
        <v>46.147081227798736</v>
      </c>
      <c r="G97" s="27">
        <f t="shared" si="13"/>
        <v>0.47622311567290154</v>
      </c>
      <c r="H97" s="27">
        <f t="shared" si="15"/>
        <v>0.32064668555981357</v>
      </c>
      <c r="I97" s="27">
        <f t="shared" si="14"/>
        <v>0.15557643011308797</v>
      </c>
      <c r="J97" s="25">
        <f t="shared" si="16"/>
        <v>1</v>
      </c>
    </row>
    <row r="98" spans="1:10" x14ac:dyDescent="0.15">
      <c r="A98" s="3">
        <v>97</v>
      </c>
      <c r="B98" s="3">
        <f t="array" ref="B98">LARGE(IF(MOD(MINUTE(股票价格!$B$2:$B$1380),30)=0,ROW(股票价格!$B$2:$B$1380),0),230-A98)</f>
        <v>583</v>
      </c>
      <c r="C98" s="22">
        <f>IF(B98&gt;0,INDEX(股票价格!B:B,'周期-MIN30'!B98),"-")</f>
        <v>43607.458333333336</v>
      </c>
      <c r="D98" s="1">
        <f>IF(B98&gt;0,INDEX(股票价格!D:D,'周期-MIN30'!B98),"-")</f>
        <v>46.98</v>
      </c>
      <c r="E98" s="19">
        <f t="shared" si="11"/>
        <v>46.678180598322157</v>
      </c>
      <c r="F98" s="26">
        <f t="shared" si="12"/>
        <v>46.208778914628454</v>
      </c>
      <c r="G98" s="27">
        <f t="shared" si="13"/>
        <v>0.46940168369370383</v>
      </c>
      <c r="H98" s="27">
        <f t="shared" si="15"/>
        <v>0.36013101052296687</v>
      </c>
      <c r="I98" s="27">
        <f t="shared" si="14"/>
        <v>0.10927067317073696</v>
      </c>
      <c r="J98" s="25">
        <f t="shared" si="16"/>
        <v>1</v>
      </c>
    </row>
    <row r="99" spans="1:10" x14ac:dyDescent="0.15">
      <c r="A99" s="3">
        <v>98</v>
      </c>
      <c r="B99" s="3">
        <f t="array" ref="B99">LARGE(IF(MOD(MINUTE(股票价格!$B$2:$B$1380),30)=0,ROW(股票价格!$B$2:$B$1380),0),230-A99)</f>
        <v>589</v>
      </c>
      <c r="C99" s="22">
        <f>IF(B99&gt;0,INDEX(股票价格!B:B,'周期-MIN30'!B99),"-")</f>
        <v>43607.479166666664</v>
      </c>
      <c r="D99" s="1">
        <f>IF(B99&gt;0,INDEX(股票价格!D:D,'周期-MIN30'!B99),"-")</f>
        <v>46.99</v>
      </c>
      <c r="E99" s="19">
        <f t="shared" si="11"/>
        <v>46.726152813964902</v>
      </c>
      <c r="F99" s="26">
        <f t="shared" si="12"/>
        <v>46.266647143174495</v>
      </c>
      <c r="G99" s="27">
        <f t="shared" si="13"/>
        <v>0.45950567079040638</v>
      </c>
      <c r="H99" s="27">
        <f t="shared" si="15"/>
        <v>0.38979830647262759</v>
      </c>
      <c r="I99" s="27">
        <f t="shared" si="14"/>
        <v>6.9707364317778797E-2</v>
      </c>
      <c r="J99" s="25">
        <f t="shared" si="16"/>
        <v>1</v>
      </c>
    </row>
    <row r="100" spans="1:10" x14ac:dyDescent="0.15">
      <c r="A100" s="3">
        <v>99</v>
      </c>
      <c r="B100" s="3">
        <f t="array" ref="B100">LARGE(IF(MOD(MINUTE(股票价格!$B$2:$B$1380),30)=0,ROW(股票价格!$B$2:$B$1380),0),230-A100)</f>
        <v>595</v>
      </c>
      <c r="C100" s="22">
        <f>IF(B100&gt;0,INDEX(股票价格!B:B,'周期-MIN30'!B100),"-")</f>
        <v>43607.5625</v>
      </c>
      <c r="D100" s="1">
        <f>IF(B100&gt;0,INDEX(股票价格!D:D,'周期-MIN30'!B100),"-")</f>
        <v>46.91</v>
      </c>
      <c r="E100" s="19">
        <f t="shared" si="11"/>
        <v>46.754436996431835</v>
      </c>
      <c r="F100" s="26">
        <f t="shared" si="12"/>
        <v>46.314302910346754</v>
      </c>
      <c r="G100" s="27">
        <f t="shared" si="13"/>
        <v>0.44013408608508087</v>
      </c>
      <c r="H100" s="27">
        <f t="shared" si="15"/>
        <v>0.41046111699570376</v>
      </c>
      <c r="I100" s="27">
        <f t="shared" si="14"/>
        <v>2.967296908937711E-2</v>
      </c>
      <c r="J100" s="25">
        <f t="shared" si="16"/>
        <v>1</v>
      </c>
    </row>
    <row r="101" spans="1:10" x14ac:dyDescent="0.15">
      <c r="A101" s="3">
        <v>100</v>
      </c>
      <c r="B101" s="3">
        <f t="array" ref="B101">LARGE(IF(MOD(MINUTE(股票价格!$B$2:$B$1380),30)=0,ROW(股票价格!$B$2:$B$1380),0),230-A101)</f>
        <v>601</v>
      </c>
      <c r="C101" s="22">
        <f>IF(B101&gt;0,INDEX(股票价格!B:B,'周期-MIN30'!B101),"-")</f>
        <v>43607.583333333336</v>
      </c>
      <c r="D101" s="1">
        <f>IF(B101&gt;0,INDEX(股票价格!D:D,'周期-MIN30'!B101),"-")</f>
        <v>46.7</v>
      </c>
      <c r="E101" s="19">
        <f t="shared" si="11"/>
        <v>46.746062073903857</v>
      </c>
      <c r="F101" s="26">
        <f t="shared" si="12"/>
        <v>46.342873065135883</v>
      </c>
      <c r="G101" s="27">
        <f t="shared" si="13"/>
        <v>0.40318900876797414</v>
      </c>
      <c r="H101" s="27">
        <f t="shared" si="15"/>
        <v>0.42330184375504765</v>
      </c>
      <c r="I101" s="27">
        <f t="shared" si="14"/>
        <v>-2.0112834987073502E-2</v>
      </c>
      <c r="J101" s="25">
        <f t="shared" si="16"/>
        <v>1</v>
      </c>
    </row>
    <row r="102" spans="1:10" x14ac:dyDescent="0.15">
      <c r="A102" s="3">
        <v>101</v>
      </c>
      <c r="B102" s="3">
        <f t="array" ref="B102">LARGE(IF(MOD(MINUTE(股票价格!$B$2:$B$1380),30)=0,ROW(股票价格!$B$2:$B$1380),0),230-A102)</f>
        <v>607</v>
      </c>
      <c r="C102" s="22">
        <f>IF(B102&gt;0,INDEX(股票价格!B:B,'周期-MIN30'!B102),"-")</f>
        <v>43607.604166666664</v>
      </c>
      <c r="D102" s="1">
        <f>IF(B102&gt;0,INDEX(股票价格!D:D,'周期-MIN30'!B102),"-")</f>
        <v>46.64</v>
      </c>
      <c r="E102" s="19">
        <f t="shared" si="11"/>
        <v>46.729744831764798</v>
      </c>
      <c r="F102" s="26">
        <f t="shared" si="12"/>
        <v>46.364882467718409</v>
      </c>
      <c r="G102" s="27">
        <f t="shared" si="13"/>
        <v>0.36486236404638817</v>
      </c>
      <c r="H102" s="27">
        <f t="shared" si="15"/>
        <v>0.42676557669401344</v>
      </c>
      <c r="I102" s="27">
        <f t="shared" si="14"/>
        <v>-6.1903212647625272E-2</v>
      </c>
      <c r="J102" s="25">
        <f t="shared" si="16"/>
        <v>1</v>
      </c>
    </row>
    <row r="103" spans="1:10" x14ac:dyDescent="0.15">
      <c r="A103" s="3">
        <v>102</v>
      </c>
      <c r="B103" s="3">
        <f t="array" ref="B103">LARGE(IF(MOD(MINUTE(股票价格!$B$2:$B$1380),30)=0,ROW(股票价格!$B$2:$B$1380),0),230-A103)</f>
        <v>613</v>
      </c>
      <c r="C103" s="22">
        <f>IF(B103&gt;0,INDEX(股票价格!B:B,'周期-MIN30'!B103),"-")</f>
        <v>43607.625</v>
      </c>
      <c r="D103" s="1">
        <f>IF(B103&gt;0,INDEX(股票价格!D:D,'周期-MIN30'!B103),"-")</f>
        <v>46.78</v>
      </c>
      <c r="E103" s="19">
        <f t="shared" si="11"/>
        <v>46.737476396108683</v>
      </c>
      <c r="F103" s="26">
        <f t="shared" si="12"/>
        <v>46.39563191455408</v>
      </c>
      <c r="G103" s="27">
        <f t="shared" si="13"/>
        <v>0.34184448155460245</v>
      </c>
      <c r="H103" s="27">
        <f t="shared" si="15"/>
        <v>0.42284318931286674</v>
      </c>
      <c r="I103" s="27">
        <f t="shared" si="14"/>
        <v>-8.0998707758264288E-2</v>
      </c>
      <c r="J103" s="25">
        <f t="shared" si="16"/>
        <v>1</v>
      </c>
    </row>
    <row r="104" spans="1:10" x14ac:dyDescent="0.15">
      <c r="A104" s="3">
        <v>103</v>
      </c>
      <c r="B104" s="3">
        <f t="array" ref="B104">LARGE(IF(MOD(MINUTE(股票价格!$B$2:$B$1380),30)=0,ROW(股票价格!$B$2:$B$1380),0),230-A104)</f>
        <v>619</v>
      </c>
      <c r="C104" s="22">
        <f>IF(B104&gt;0,INDEX(股票价格!B:B,'周期-MIN30'!B104),"-")</f>
        <v>43608.416666666664</v>
      </c>
      <c r="D104" s="1">
        <f>IF(B104&gt;0,INDEX(股票价格!D:D,'周期-MIN30'!B104),"-")</f>
        <v>46.76</v>
      </c>
      <c r="E104" s="19">
        <f t="shared" si="11"/>
        <v>46.740941565938115</v>
      </c>
      <c r="F104" s="26">
        <f t="shared" si="12"/>
        <v>46.422622143105627</v>
      </c>
      <c r="G104" s="27">
        <f t="shared" si="13"/>
        <v>0.31831942283248793</v>
      </c>
      <c r="H104" s="27">
        <f t="shared" si="15"/>
        <v>0.41592636006829609</v>
      </c>
      <c r="I104" s="27">
        <f t="shared" si="14"/>
        <v>-9.7606937235808156E-2</v>
      </c>
      <c r="J104" s="25">
        <f t="shared" si="16"/>
        <v>1</v>
      </c>
    </row>
    <row r="105" spans="1:10" x14ac:dyDescent="0.15">
      <c r="A105" s="3">
        <v>104</v>
      </c>
      <c r="B105" s="3">
        <f t="array" ref="B105">LARGE(IF(MOD(MINUTE(股票价格!$B$2:$B$1380),30)=0,ROW(股票价格!$B$2:$B$1380),0),230-A105)</f>
        <v>625</v>
      </c>
      <c r="C105" s="22">
        <f>IF(B105&gt;0,INDEX(股票价格!B:B,'周期-MIN30'!B105),"-")</f>
        <v>43608.4375</v>
      </c>
      <c r="D105" s="1">
        <f>IF(B105&gt;0,INDEX(股票价格!D:D,'周期-MIN30'!B105),"-")</f>
        <v>46.35</v>
      </c>
      <c r="E105" s="19">
        <f t="shared" si="11"/>
        <v>46.680796709639942</v>
      </c>
      <c r="F105" s="26">
        <f t="shared" si="12"/>
        <v>46.417242725097807</v>
      </c>
      <c r="G105" s="27">
        <f t="shared" si="13"/>
        <v>0.26355398454213486</v>
      </c>
      <c r="H105" s="27">
        <f t="shared" si="15"/>
        <v>0.39300375755396444</v>
      </c>
      <c r="I105" s="27">
        <f t="shared" si="14"/>
        <v>-0.12944977301182958</v>
      </c>
      <c r="J105" s="25">
        <f t="shared" si="16"/>
        <v>1</v>
      </c>
    </row>
    <row r="106" spans="1:10" x14ac:dyDescent="0.15">
      <c r="A106" s="3">
        <v>105</v>
      </c>
      <c r="B106" s="3">
        <f t="array" ref="B106">LARGE(IF(MOD(MINUTE(股票价格!$B$2:$B$1380),30)=0,ROW(股票价格!$B$2:$B$1380),0),230-A106)</f>
        <v>631</v>
      </c>
      <c r="C106" s="22">
        <f>IF(B106&gt;0,INDEX(股票价格!B:B,'周期-MIN30'!B106),"-")</f>
        <v>43608.458333333336</v>
      </c>
      <c r="D106" s="1">
        <f>IF(B106&gt;0,INDEX(股票价格!D:D,'周期-MIN30'!B106),"-")</f>
        <v>46.56</v>
      </c>
      <c r="E106" s="19">
        <f t="shared" si="11"/>
        <v>46.662212600464571</v>
      </c>
      <c r="F106" s="26">
        <f t="shared" si="12"/>
        <v>46.427817338053522</v>
      </c>
      <c r="G106" s="27">
        <f t="shared" si="13"/>
        <v>0.23439526241104858</v>
      </c>
      <c r="H106" s="27">
        <f t="shared" si="15"/>
        <v>0.36613399608042524</v>
      </c>
      <c r="I106" s="27">
        <f t="shared" si="14"/>
        <v>-0.13173873366937666</v>
      </c>
      <c r="J106" s="25">
        <f t="shared" si="16"/>
        <v>1</v>
      </c>
    </row>
    <row r="107" spans="1:10" x14ac:dyDescent="0.15">
      <c r="A107" s="3">
        <v>106</v>
      </c>
      <c r="B107" s="3">
        <f t="array" ref="B107">LARGE(IF(MOD(MINUTE(股票价格!$B$2:$B$1380),30)=0,ROW(股票价格!$B$2:$B$1380),0),230-A107)</f>
        <v>637</v>
      </c>
      <c r="C107" s="22">
        <f>IF(B107&gt;0,INDEX(股票价格!B:B,'周期-MIN30'!B107),"-")</f>
        <v>43608.479166666664</v>
      </c>
      <c r="D107" s="1">
        <f>IF(B107&gt;0,INDEX(股票价格!D:D,'周期-MIN30'!B107),"-")</f>
        <v>46.24</v>
      </c>
      <c r="E107" s="19">
        <f t="shared" si="11"/>
        <v>46.597256815777712</v>
      </c>
      <c r="F107" s="26">
        <f t="shared" si="12"/>
        <v>46.413904942642148</v>
      </c>
      <c r="G107" s="27">
        <f t="shared" si="13"/>
        <v>0.18335187313556389</v>
      </c>
      <c r="H107" s="27">
        <f t="shared" si="15"/>
        <v>0.33435068379618749</v>
      </c>
      <c r="I107" s="27">
        <f t="shared" si="14"/>
        <v>-0.15099881066062359</v>
      </c>
      <c r="J107" s="25">
        <f t="shared" si="16"/>
        <v>1</v>
      </c>
    </row>
    <row r="108" spans="1:10" x14ac:dyDescent="0.15">
      <c r="A108" s="3">
        <v>107</v>
      </c>
      <c r="B108" s="3">
        <f t="array" ref="B108">LARGE(IF(MOD(MINUTE(股票价格!$B$2:$B$1380),30)=0,ROW(股票价格!$B$2:$B$1380),0),230-A108)</f>
        <v>643</v>
      </c>
      <c r="C108" s="22">
        <f>IF(B108&gt;0,INDEX(股票价格!B:B,'周期-MIN30'!B108),"-")</f>
        <v>43608.5625</v>
      </c>
      <c r="D108" s="1">
        <f>IF(B108&gt;0,INDEX(股票价格!D:D,'周期-MIN30'!B108),"-")</f>
        <v>46</v>
      </c>
      <c r="E108" s="19">
        <f t="shared" si="11"/>
        <v>46.505371151811914</v>
      </c>
      <c r="F108" s="26">
        <f t="shared" si="12"/>
        <v>46.383245317261249</v>
      </c>
      <c r="G108" s="27">
        <f t="shared" si="13"/>
        <v>0.1221258345506655</v>
      </c>
      <c r="H108" s="27">
        <f t="shared" si="15"/>
        <v>0.29686403532510514</v>
      </c>
      <c r="I108" s="27">
        <f t="shared" si="14"/>
        <v>-0.17473820077443963</v>
      </c>
      <c r="J108" s="25">
        <f t="shared" si="16"/>
        <v>1</v>
      </c>
    </row>
    <row r="109" spans="1:10" x14ac:dyDescent="0.15">
      <c r="A109" s="3">
        <v>108</v>
      </c>
      <c r="B109" s="3">
        <f t="array" ref="B109">LARGE(IF(MOD(MINUTE(股票价格!$B$2:$B$1380),30)=0,ROW(股票价格!$B$2:$B$1380),0),230-A109)</f>
        <v>649</v>
      </c>
      <c r="C109" s="22">
        <f>IF(B109&gt;0,INDEX(股票价格!B:B,'周期-MIN30'!B109),"-")</f>
        <v>43608.583333333336</v>
      </c>
      <c r="D109" s="1">
        <f>IF(B109&gt;0,INDEX(股票价格!D:D,'周期-MIN30'!B109),"-")</f>
        <v>45.66</v>
      </c>
      <c r="E109" s="19">
        <f t="shared" si="11"/>
        <v>46.375314051533152</v>
      </c>
      <c r="F109" s="26">
        <f t="shared" si="12"/>
        <v>46.329671590056719</v>
      </c>
      <c r="G109" s="27">
        <f t="shared" si="13"/>
        <v>4.5642461476433027E-2</v>
      </c>
      <c r="H109" s="27">
        <f t="shared" si="15"/>
        <v>0.25303163259081096</v>
      </c>
      <c r="I109" s="27">
        <f t="shared" si="14"/>
        <v>-0.20738917111437793</v>
      </c>
      <c r="J109" s="25">
        <f t="shared" si="16"/>
        <v>1</v>
      </c>
    </row>
    <row r="110" spans="1:10" x14ac:dyDescent="0.15">
      <c r="A110" s="3">
        <v>109</v>
      </c>
      <c r="B110" s="3">
        <f t="array" ref="B110">LARGE(IF(MOD(MINUTE(股票价格!$B$2:$B$1380),30)=0,ROW(股票价格!$B$2:$B$1380),0),230-A110)</f>
        <v>655</v>
      </c>
      <c r="C110" s="22">
        <f>IF(B110&gt;0,INDEX(股票价格!B:B,'周期-MIN30'!B110),"-")</f>
        <v>43608.604166666664</v>
      </c>
      <c r="D110" s="1">
        <f>IF(B110&gt;0,INDEX(股票价格!D:D,'周期-MIN30'!B110),"-")</f>
        <v>45.44</v>
      </c>
      <c r="E110" s="19">
        <f t="shared" si="11"/>
        <v>46.231419582066515</v>
      </c>
      <c r="F110" s="26">
        <f t="shared" si="12"/>
        <v>46.263769990793264</v>
      </c>
      <c r="G110" s="27">
        <f t="shared" si="13"/>
        <v>-3.2350408726749436E-2</v>
      </c>
      <c r="H110" s="27">
        <f t="shared" si="15"/>
        <v>0.20463836398028612</v>
      </c>
      <c r="I110" s="27">
        <f t="shared" si="14"/>
        <v>-0.23698877270703556</v>
      </c>
      <c r="J110" s="25">
        <f t="shared" si="16"/>
        <v>1</v>
      </c>
    </row>
    <row r="111" spans="1:10" x14ac:dyDescent="0.15">
      <c r="A111" s="3">
        <v>110</v>
      </c>
      <c r="B111" s="3">
        <f t="array" ref="B111">LARGE(IF(MOD(MINUTE(股票价格!$B$2:$B$1380),30)=0,ROW(股票价格!$B$2:$B$1380),0),230-A111)</f>
        <v>661</v>
      </c>
      <c r="C111" s="22">
        <f>IF(B111&gt;0,INDEX(股票价格!B:B,'周期-MIN30'!B111),"-")</f>
        <v>43608.625</v>
      </c>
      <c r="D111" s="1">
        <f>IF(B111&gt;0,INDEX(股票价格!D:D,'周期-MIN30'!B111),"-")</f>
        <v>45.41</v>
      </c>
      <c r="E111" s="19">
        <f t="shared" si="11"/>
        <v>46.105047338671667</v>
      </c>
      <c r="F111" s="26">
        <f t="shared" si="12"/>
        <v>46.200527769253021</v>
      </c>
      <c r="G111" s="27">
        <f t="shared" si="13"/>
        <v>-9.5480430581353914E-2</v>
      </c>
      <c r="H111" s="27">
        <f t="shared" si="15"/>
        <v>0.15348916457720366</v>
      </c>
      <c r="I111" s="27">
        <f t="shared" si="14"/>
        <v>-0.24896959515855757</v>
      </c>
      <c r="J111" s="25">
        <f t="shared" si="16"/>
        <v>1</v>
      </c>
    </row>
    <row r="112" spans="1:10" x14ac:dyDescent="0.15">
      <c r="A112" s="3">
        <v>111</v>
      </c>
      <c r="B112" s="3">
        <f t="array" ref="B112">LARGE(IF(MOD(MINUTE(股票价格!$B$2:$B$1380),30)=0,ROW(股票价格!$B$2:$B$1380),0),230-A112)</f>
        <v>667</v>
      </c>
      <c r="C112" s="22">
        <f>IF(B112&gt;0,INDEX(股票价格!B:B,'周期-MIN30'!B112),"-")</f>
        <v>43609.416666666664</v>
      </c>
      <c r="D112" s="1">
        <f>IF(B112&gt;0,INDEX(股票价格!D:D,'周期-MIN30'!B112),"-")</f>
        <v>45.63</v>
      </c>
      <c r="E112" s="19">
        <f t="shared" si="11"/>
        <v>46.031963132722183</v>
      </c>
      <c r="F112" s="26">
        <f t="shared" si="12"/>
        <v>46.158266453012061</v>
      </c>
      <c r="G112" s="27">
        <f t="shared" si="13"/>
        <v>-0.12630332028987823</v>
      </c>
      <c r="H112" s="27">
        <f t="shared" si="15"/>
        <v>0.10147274215003914</v>
      </c>
      <c r="I112" s="27">
        <f t="shared" si="14"/>
        <v>-0.22777606243991738</v>
      </c>
      <c r="J112" s="25">
        <f t="shared" si="16"/>
        <v>1</v>
      </c>
    </row>
    <row r="113" spans="1:10" x14ac:dyDescent="0.15">
      <c r="A113" s="3">
        <v>112</v>
      </c>
      <c r="B113" s="3">
        <f t="array" ref="B113">LARGE(IF(MOD(MINUTE(股票价格!$B$2:$B$1380),30)=0,ROW(股票价格!$B$2:$B$1380),0),230-A113)</f>
        <v>673</v>
      </c>
      <c r="C113" s="22">
        <f>IF(B113&gt;0,INDEX(股票价格!B:B,'周期-MIN30'!B113),"-")</f>
        <v>43609.4375</v>
      </c>
      <c r="D113" s="1">
        <f>IF(B113&gt;0,INDEX(股票价格!D:D,'周期-MIN30'!B113),"-")</f>
        <v>45.33</v>
      </c>
      <c r="E113" s="19">
        <f t="shared" si="11"/>
        <v>45.923968804611079</v>
      </c>
      <c r="F113" s="26">
        <f t="shared" si="12"/>
        <v>46.09691338241857</v>
      </c>
      <c r="G113" s="27">
        <f t="shared" si="13"/>
        <v>-0.17294457780749184</v>
      </c>
      <c r="H113" s="27">
        <f t="shared" si="15"/>
        <v>4.6887853190041379E-2</v>
      </c>
      <c r="I113" s="27">
        <f t="shared" si="14"/>
        <v>-0.21983243099753322</v>
      </c>
      <c r="J113" s="25">
        <f t="shared" si="16"/>
        <v>1</v>
      </c>
    </row>
    <row r="114" spans="1:10" x14ac:dyDescent="0.15">
      <c r="A114" s="3">
        <v>113</v>
      </c>
      <c r="B114" s="3">
        <f t="array" ref="B114">LARGE(IF(MOD(MINUTE(股票价格!$B$2:$B$1380),30)=0,ROW(股票价格!$B$2:$B$1380),0),230-A114)</f>
        <v>679</v>
      </c>
      <c r="C114" s="22">
        <f>IF(B114&gt;0,INDEX(股票价格!B:B,'周期-MIN30'!B114),"-")</f>
        <v>43609.458333333336</v>
      </c>
      <c r="D114" s="1">
        <f>IF(B114&gt;0,INDEX(股票价格!D:D,'周期-MIN30'!B114),"-")</f>
        <v>45.3</v>
      </c>
      <c r="E114" s="19">
        <f t="shared" si="11"/>
        <v>45.827973603901683</v>
      </c>
      <c r="F114" s="26">
        <f t="shared" si="12"/>
        <v>46.037882761498672</v>
      </c>
      <c r="G114" s="27">
        <f t="shared" si="13"/>
        <v>-0.20990915759698936</v>
      </c>
      <c r="H114" s="27">
        <f t="shared" si="15"/>
        <v>-5.7191626031946425E-3</v>
      </c>
      <c r="I114" s="27">
        <f t="shared" si="14"/>
        <v>-0.20418999499379473</v>
      </c>
      <c r="J114" s="25">
        <f t="shared" si="16"/>
        <v>1</v>
      </c>
    </row>
    <row r="115" spans="1:10" x14ac:dyDescent="0.15">
      <c r="A115" s="3">
        <v>114</v>
      </c>
      <c r="B115" s="3">
        <f t="array" ref="B115">LARGE(IF(MOD(MINUTE(股票价格!$B$2:$B$1380),30)=0,ROW(股票价格!$B$2:$B$1380),0),230-A115)</f>
        <v>685</v>
      </c>
      <c r="C115" s="22">
        <f>IF(B115&gt;0,INDEX(股票价格!B:B,'周期-MIN30'!B115),"-")</f>
        <v>43609.479166666664</v>
      </c>
      <c r="D115" s="1">
        <f>IF(B115&gt;0,INDEX(股票价格!D:D,'周期-MIN30'!B115),"-")</f>
        <v>44.87</v>
      </c>
      <c r="E115" s="19">
        <f t="shared" si="11"/>
        <v>45.680593049455268</v>
      </c>
      <c r="F115" s="26">
        <f t="shared" si="12"/>
        <v>45.951372927313585</v>
      </c>
      <c r="G115" s="27">
        <f t="shared" si="13"/>
        <v>-0.27077987785831681</v>
      </c>
      <c r="H115" s="27">
        <f t="shared" si="15"/>
        <v>-6.184973374423524E-2</v>
      </c>
      <c r="I115" s="27">
        <f t="shared" si="14"/>
        <v>-0.20893014411408156</v>
      </c>
      <c r="J115" s="25">
        <f t="shared" si="16"/>
        <v>1</v>
      </c>
    </row>
    <row r="116" spans="1:10" x14ac:dyDescent="0.15">
      <c r="A116" s="3">
        <v>115</v>
      </c>
      <c r="B116" s="3">
        <f t="array" ref="B116">LARGE(IF(MOD(MINUTE(股票价格!$B$2:$B$1380),30)=0,ROW(股票价格!$B$2:$B$1380),0),230-A116)</f>
        <v>691</v>
      </c>
      <c r="C116" s="22">
        <f>IF(B116&gt;0,INDEX(股票价格!B:B,'周期-MIN30'!B116),"-")</f>
        <v>43609.5625</v>
      </c>
      <c r="D116" s="1">
        <f>IF(B116&gt;0,INDEX(股票价格!D:D,'周期-MIN30'!B116),"-")</f>
        <v>44.98</v>
      </c>
      <c r="E116" s="19">
        <f t="shared" si="11"/>
        <v>45.57280950338523</v>
      </c>
      <c r="F116" s="26">
        <f t="shared" si="12"/>
        <v>45.879419377142213</v>
      </c>
      <c r="G116" s="27">
        <f t="shared" si="13"/>
        <v>-0.30660987375698312</v>
      </c>
      <c r="H116" s="27">
        <f t="shared" si="15"/>
        <v>-0.11628992784340714</v>
      </c>
      <c r="I116" s="27">
        <f t="shared" si="14"/>
        <v>-0.19031994591357598</v>
      </c>
      <c r="J116" s="25">
        <f t="shared" si="16"/>
        <v>1</v>
      </c>
    </row>
    <row r="117" spans="1:10" x14ac:dyDescent="0.15">
      <c r="A117" s="3">
        <v>116</v>
      </c>
      <c r="B117" s="3">
        <f t="array" ref="B117">LARGE(IF(MOD(MINUTE(股票价格!$B$2:$B$1380),30)=0,ROW(股票价格!$B$2:$B$1380),0),230-A117)</f>
        <v>697</v>
      </c>
      <c r="C117" s="22">
        <f>IF(B117&gt;0,INDEX(股票价格!B:B,'周期-MIN30'!B117),"-")</f>
        <v>43609.583333333336</v>
      </c>
      <c r="D117" s="1">
        <f>IF(B117&gt;0,INDEX(股票价格!D:D,'周期-MIN30'!B117),"-")</f>
        <v>45.39</v>
      </c>
      <c r="E117" s="19">
        <f t="shared" si="11"/>
        <v>45.54468496440289</v>
      </c>
      <c r="F117" s="26">
        <f t="shared" si="12"/>
        <v>45.843166089946493</v>
      </c>
      <c r="G117" s="27">
        <f t="shared" si="13"/>
        <v>-0.29848112554360284</v>
      </c>
      <c r="H117" s="27">
        <f t="shared" si="15"/>
        <v>-0.16302403452054806</v>
      </c>
      <c r="I117" s="27">
        <f t="shared" si="14"/>
        <v>-0.13545709102305478</v>
      </c>
      <c r="J117" s="25">
        <f t="shared" si="16"/>
        <v>1</v>
      </c>
    </row>
    <row r="118" spans="1:10" x14ac:dyDescent="0.15">
      <c r="A118" s="3">
        <v>117</v>
      </c>
      <c r="B118" s="3">
        <f t="array" ref="B118">LARGE(IF(MOD(MINUTE(股票价格!$B$2:$B$1380),30)=0,ROW(股票价格!$B$2:$B$1380),0),230-A118)</f>
        <v>703</v>
      </c>
      <c r="C118" s="22">
        <f>IF(B118&gt;0,INDEX(股票价格!B:B,'周期-MIN30'!B118),"-")</f>
        <v>43609.604166666664</v>
      </c>
      <c r="D118" s="1">
        <f>IF(B118&gt;0,INDEX(股票价格!D:D,'周期-MIN30'!B118),"-")</f>
        <v>45.23</v>
      </c>
      <c r="E118" s="19">
        <f t="shared" si="11"/>
        <v>45.496271892956287</v>
      </c>
      <c r="F118" s="26">
        <f t="shared" si="12"/>
        <v>45.797746379580083</v>
      </c>
      <c r="G118" s="27">
        <f t="shared" si="13"/>
        <v>-0.30147448662379617</v>
      </c>
      <c r="H118" s="27">
        <f t="shared" si="15"/>
        <v>-0.20159258430946242</v>
      </c>
      <c r="I118" s="27">
        <f t="shared" si="14"/>
        <v>-9.9881902314333748E-2</v>
      </c>
      <c r="J118" s="25">
        <f t="shared" si="16"/>
        <v>1</v>
      </c>
    </row>
    <row r="119" spans="1:10" x14ac:dyDescent="0.15">
      <c r="A119" s="3">
        <v>118</v>
      </c>
      <c r="B119" s="3">
        <f t="array" ref="B119">LARGE(IF(MOD(MINUTE(股票价格!$B$2:$B$1380),30)=0,ROW(股票价格!$B$2:$B$1380),0),230-A119)</f>
        <v>709</v>
      </c>
      <c r="C119" s="22">
        <f>IF(B119&gt;0,INDEX(股票价格!B:B,'周期-MIN30'!B119),"-")</f>
        <v>43609.625</v>
      </c>
      <c r="D119" s="1">
        <f>IF(B119&gt;0,INDEX(股票价格!D:D,'周期-MIN30'!B119),"-")</f>
        <v>45.2</v>
      </c>
      <c r="E119" s="19">
        <f t="shared" si="11"/>
        <v>45.450691601732245</v>
      </c>
      <c r="F119" s="26">
        <f t="shared" si="12"/>
        <v>45.75346886998156</v>
      </c>
      <c r="G119" s="27">
        <f t="shared" si="13"/>
        <v>-0.30277726824931506</v>
      </c>
      <c r="H119" s="27">
        <f t="shared" si="15"/>
        <v>-0.23164001314530303</v>
      </c>
      <c r="I119" s="27">
        <f t="shared" si="14"/>
        <v>-7.1137255104012032E-2</v>
      </c>
      <c r="J119" s="25">
        <f t="shared" si="16"/>
        <v>1</v>
      </c>
    </row>
    <row r="120" spans="1:10" x14ac:dyDescent="0.15">
      <c r="A120" s="3">
        <v>119</v>
      </c>
      <c r="B120" s="3">
        <f t="array" ref="B120">LARGE(IF(MOD(MINUTE(股票价格!$B$2:$B$1380),30)=0,ROW(股票价格!$B$2:$B$1380),0),230-A120)</f>
        <v>715</v>
      </c>
      <c r="C120" s="22">
        <f>IF(B120&gt;0,INDEX(股票价格!B:B,'周期-MIN30'!B120),"-")</f>
        <v>43612.416666666664</v>
      </c>
      <c r="D120" s="1">
        <f>IF(B120&gt;0,INDEX(股票价格!D:D,'周期-MIN30'!B120),"-")</f>
        <v>45.7</v>
      </c>
      <c r="E120" s="19">
        <f t="shared" si="11"/>
        <v>45.489046739927282</v>
      </c>
      <c r="F120" s="26">
        <f t="shared" si="12"/>
        <v>45.749508212945891</v>
      </c>
      <c r="G120" s="27">
        <f t="shared" si="13"/>
        <v>-0.26046147301860856</v>
      </c>
      <c r="H120" s="27">
        <f t="shared" si="15"/>
        <v>-0.24997124008277577</v>
      </c>
      <c r="I120" s="27">
        <f t="shared" si="14"/>
        <v>-1.0490232935832788E-2</v>
      </c>
      <c r="J120" s="25">
        <f t="shared" si="16"/>
        <v>1</v>
      </c>
    </row>
    <row r="121" spans="1:10" x14ac:dyDescent="0.15">
      <c r="A121" s="3">
        <v>120</v>
      </c>
      <c r="B121" s="3">
        <f t="array" ref="B121">LARGE(IF(MOD(MINUTE(股票价格!$B$2:$B$1380),30)=0,ROW(股票价格!$B$2:$B$1380),0),230-A121)</f>
        <v>721</v>
      </c>
      <c r="C121" s="22">
        <f>IF(B121&gt;0,INDEX(股票价格!B:B,'周期-MIN30'!B121),"-")</f>
        <v>43612.4375</v>
      </c>
      <c r="D121" s="1">
        <f>IF(B121&gt;0,INDEX(股票价格!D:D,'周期-MIN30'!B121),"-")</f>
        <v>46.12</v>
      </c>
      <c r="E121" s="19">
        <f t="shared" si="11"/>
        <v>45.586116472246168</v>
      </c>
      <c r="F121" s="26">
        <f t="shared" si="12"/>
        <v>45.776952049023976</v>
      </c>
      <c r="G121" s="27">
        <f t="shared" si="13"/>
        <v>-0.1908355767778076</v>
      </c>
      <c r="H121" s="27">
        <f t="shared" si="15"/>
        <v>-0.25714149080365684</v>
      </c>
      <c r="I121" s="27">
        <f t="shared" si="14"/>
        <v>6.6305914025849233E-2</v>
      </c>
      <c r="J121" s="25">
        <f t="shared" si="16"/>
        <v>2</v>
      </c>
    </row>
    <row r="122" spans="1:10" x14ac:dyDescent="0.15">
      <c r="A122" s="3">
        <v>121</v>
      </c>
      <c r="B122" s="3">
        <f t="array" ref="B122">LARGE(IF(MOD(MINUTE(股票价格!$B$2:$B$1380),30)=0,ROW(股票价格!$B$2:$B$1380),0),230-A122)</f>
        <v>727</v>
      </c>
      <c r="C122" s="22">
        <f>IF(B122&gt;0,INDEX(股票价格!B:B,'周期-MIN30'!B122),"-")</f>
        <v>43612.458333333336</v>
      </c>
      <c r="D122" s="1">
        <f>IF(B122&gt;0,INDEX(股票价格!D:D,'周期-MIN30'!B122),"-")</f>
        <v>46</v>
      </c>
      <c r="E122" s="19">
        <f t="shared" si="11"/>
        <v>45.649790861131379</v>
      </c>
      <c r="F122" s="26">
        <f t="shared" si="12"/>
        <v>45.793474119466644</v>
      </c>
      <c r="G122" s="27">
        <f t="shared" si="13"/>
        <v>-0.14368325833526541</v>
      </c>
      <c r="H122" s="27">
        <f t="shared" si="15"/>
        <v>-0.25389023308452052</v>
      </c>
      <c r="I122" s="27">
        <f t="shared" si="14"/>
        <v>0.11020697474925512</v>
      </c>
      <c r="J122" s="25">
        <f t="shared" si="16"/>
        <v>2</v>
      </c>
    </row>
    <row r="123" spans="1:10" x14ac:dyDescent="0.15">
      <c r="A123" s="3">
        <v>122</v>
      </c>
      <c r="B123" s="3">
        <f t="array" ref="B123">LARGE(IF(MOD(MINUTE(股票价格!$B$2:$B$1380),30)=0,ROW(股票价格!$B$2:$B$1380),0),230-A123)</f>
        <v>733</v>
      </c>
      <c r="C123" s="22">
        <f>IF(B123&gt;0,INDEX(股票价格!B:B,'周期-MIN30'!B123),"-")</f>
        <v>43612.479166666664</v>
      </c>
      <c r="D123" s="1">
        <f>IF(B123&gt;0,INDEX(股票价格!D:D,'周期-MIN30'!B123),"-")</f>
        <v>46.07</v>
      </c>
      <c r="E123" s="19">
        <f t="shared" si="11"/>
        <v>45.714438420957322</v>
      </c>
      <c r="F123" s="26">
        <f t="shared" si="12"/>
        <v>45.813957518024672</v>
      </c>
      <c r="G123" s="27">
        <f t="shared" si="13"/>
        <v>-9.9519097067350515E-2</v>
      </c>
      <c r="H123" s="27">
        <f t="shared" si="15"/>
        <v>-0.24162467080344957</v>
      </c>
      <c r="I123" s="27">
        <f t="shared" si="14"/>
        <v>0.14210557373609906</v>
      </c>
      <c r="J123" s="25">
        <f t="shared" si="16"/>
        <v>2</v>
      </c>
    </row>
    <row r="124" spans="1:10" x14ac:dyDescent="0.15">
      <c r="A124" s="3">
        <v>123</v>
      </c>
      <c r="B124" s="3">
        <f t="array" ref="B124">LARGE(IF(MOD(MINUTE(股票价格!$B$2:$B$1380),30)=0,ROW(股票价格!$B$2:$B$1380),0),230-A124)</f>
        <v>739</v>
      </c>
      <c r="C124" s="22">
        <f>IF(B124&gt;0,INDEX(股票价格!B:B,'周期-MIN30'!B124),"-")</f>
        <v>43612.5625</v>
      </c>
      <c r="D124" s="1">
        <f>IF(B124&gt;0,INDEX(股票价格!D:D,'周期-MIN30'!B124),"-")</f>
        <v>46.22</v>
      </c>
      <c r="E124" s="19">
        <f t="shared" si="11"/>
        <v>45.792217125425424</v>
      </c>
      <c r="F124" s="26">
        <f t="shared" si="12"/>
        <v>45.844034738911731</v>
      </c>
      <c r="G124" s="27">
        <f t="shared" si="13"/>
        <v>-5.1817613486306868E-2</v>
      </c>
      <c r="H124" s="27">
        <f t="shared" si="15"/>
        <v>-0.21729553031767068</v>
      </c>
      <c r="I124" s="27">
        <f t="shared" si="14"/>
        <v>0.16547791683136381</v>
      </c>
      <c r="J124" s="25">
        <f t="shared" si="16"/>
        <v>2</v>
      </c>
    </row>
    <row r="125" spans="1:10" x14ac:dyDescent="0.15">
      <c r="A125" s="3">
        <v>124</v>
      </c>
      <c r="B125" s="3">
        <f t="array" ref="B125">LARGE(IF(MOD(MINUTE(股票价格!$B$2:$B$1380),30)=0,ROW(股票价格!$B$2:$B$1380),0),230-A125)</f>
        <v>745</v>
      </c>
      <c r="C125" s="22">
        <f>IF(B125&gt;0,INDEX(股票价格!B:B,'周期-MIN30'!B125),"-")</f>
        <v>43612.583333333336</v>
      </c>
      <c r="D125" s="1">
        <f>IF(B125&gt;0,INDEX(股票价格!D:D,'周期-MIN30'!B125),"-")</f>
        <v>46.41</v>
      </c>
      <c r="E125" s="19">
        <f t="shared" si="11"/>
        <v>45.887260644590746</v>
      </c>
      <c r="F125" s="26">
        <f t="shared" si="12"/>
        <v>45.885958091584932</v>
      </c>
      <c r="G125" s="27">
        <f t="shared" si="13"/>
        <v>1.3025530058143886E-3</v>
      </c>
      <c r="H125" s="27">
        <f t="shared" si="15"/>
        <v>-0.18308303845513763</v>
      </c>
      <c r="I125" s="27">
        <f t="shared" si="14"/>
        <v>0.18438559146095201</v>
      </c>
      <c r="J125" s="25">
        <f t="shared" si="16"/>
        <v>2</v>
      </c>
    </row>
    <row r="126" spans="1:10" x14ac:dyDescent="0.15">
      <c r="A126" s="3">
        <v>125</v>
      </c>
      <c r="B126" s="3">
        <f t="array" ref="B126">LARGE(IF(MOD(MINUTE(股票价格!$B$2:$B$1380),30)=0,ROW(股票价格!$B$2:$B$1380),0),230-A126)</f>
        <v>751</v>
      </c>
      <c r="C126" s="22">
        <f>IF(B126&gt;0,INDEX(股票价格!B:B,'周期-MIN30'!B126),"-")</f>
        <v>43612.604166666664</v>
      </c>
      <c r="D126" s="1">
        <f>IF(B126&gt;0,INDEX(股票价格!D:D,'周期-MIN30'!B126),"-")</f>
        <v>46.74</v>
      </c>
      <c r="E126" s="19">
        <f t="shared" si="11"/>
        <v>46.018451314653717</v>
      </c>
      <c r="F126" s="26">
        <f t="shared" si="12"/>
        <v>45.949220455171236</v>
      </c>
      <c r="G126" s="27">
        <f t="shared" si="13"/>
        <v>6.9230859482480867E-2</v>
      </c>
      <c r="H126" s="27">
        <f t="shared" si="15"/>
        <v>-0.14222615123001722</v>
      </c>
      <c r="I126" s="27">
        <f t="shared" si="14"/>
        <v>0.21145701071249809</v>
      </c>
      <c r="J126" s="25">
        <f t="shared" si="16"/>
        <v>2</v>
      </c>
    </row>
    <row r="127" spans="1:10" x14ac:dyDescent="0.15">
      <c r="A127" s="3">
        <v>126</v>
      </c>
      <c r="B127" s="3">
        <f t="array" ref="B127">LARGE(IF(MOD(MINUTE(股票价格!$B$2:$B$1380),30)=0,ROW(股票价格!$B$2:$B$1380),0),230-A127)</f>
        <v>757</v>
      </c>
      <c r="C127" s="22">
        <f>IF(B127&gt;0,INDEX(股票价格!B:B,'周期-MIN30'!B127),"-")</f>
        <v>43612.625</v>
      </c>
      <c r="D127" s="1">
        <f>IF(B127&gt;0,INDEX(股票价格!D:D,'周期-MIN30'!B127),"-")</f>
        <v>46.74</v>
      </c>
      <c r="E127" s="19">
        <f t="shared" si="11"/>
        <v>46.129458804706999</v>
      </c>
      <c r="F127" s="26">
        <f t="shared" si="12"/>
        <v>46.007796717751141</v>
      </c>
      <c r="G127" s="27">
        <f t="shared" si="13"/>
        <v>0.12166208695585823</v>
      </c>
      <c r="H127" s="27">
        <f t="shared" si="15"/>
        <v>-9.5210976387833393E-2</v>
      </c>
      <c r="I127" s="27">
        <f t="shared" si="14"/>
        <v>0.21687306334369161</v>
      </c>
      <c r="J127" s="25">
        <f t="shared" si="16"/>
        <v>2</v>
      </c>
    </row>
    <row r="128" spans="1:10" x14ac:dyDescent="0.15">
      <c r="A128" s="3">
        <v>127</v>
      </c>
      <c r="B128" s="3">
        <f t="array" ref="B128">LARGE(IF(MOD(MINUTE(股票价格!$B$2:$B$1380),30)=0,ROW(股票价格!$B$2:$B$1380),0),230-A128)</f>
        <v>763</v>
      </c>
      <c r="C128" s="22">
        <f>IF(B128&gt;0,INDEX(股票价格!B:B,'周期-MIN30'!B128),"-")</f>
        <v>43613.416666666664</v>
      </c>
      <c r="D128" s="1">
        <f>IF(B128&gt;0,INDEX(股票价格!D:D,'周期-MIN30'!B128),"-")</f>
        <v>46.79</v>
      </c>
      <c r="E128" s="19">
        <f t="shared" si="11"/>
        <v>46.231080527059767</v>
      </c>
      <c r="F128" s="26">
        <f t="shared" si="12"/>
        <v>46.06573770162143</v>
      </c>
      <c r="G128" s="27">
        <f t="shared" si="13"/>
        <v>0.16534282543833712</v>
      </c>
      <c r="H128" s="27">
        <f t="shared" si="15"/>
        <v>-4.3197632644760925E-2</v>
      </c>
      <c r="I128" s="27">
        <f t="shared" si="14"/>
        <v>0.20854045808309804</v>
      </c>
      <c r="J128" s="25">
        <f t="shared" si="16"/>
        <v>2</v>
      </c>
    </row>
    <row r="129" spans="1:10" x14ac:dyDescent="0.15">
      <c r="A129" s="3">
        <v>128</v>
      </c>
      <c r="B129" s="3">
        <f t="array" ref="B129">LARGE(IF(MOD(MINUTE(股票价格!$B$2:$B$1380),30)=0,ROW(股票价格!$B$2:$B$1380),0),230-A129)</f>
        <v>769</v>
      </c>
      <c r="C129" s="22">
        <f>IF(B129&gt;0,INDEX(股票价格!B:B,'周期-MIN30'!B129),"-")</f>
        <v>43613.4375</v>
      </c>
      <c r="D129" s="1">
        <f>IF(B129&gt;0,INDEX(股票价格!D:D,'周期-MIN30'!B129),"-")</f>
        <v>47.1</v>
      </c>
      <c r="E129" s="19">
        <f t="shared" si="11"/>
        <v>46.364760445973644</v>
      </c>
      <c r="F129" s="26">
        <f t="shared" si="12"/>
        <v>46.142349723723541</v>
      </c>
      <c r="G129" s="27">
        <f t="shared" si="13"/>
        <v>0.22241072225010328</v>
      </c>
      <c r="H129" s="27">
        <f t="shared" si="15"/>
        <v>1.0454833496207053E-2</v>
      </c>
      <c r="I129" s="27">
        <f t="shared" si="14"/>
        <v>0.21195588875389623</v>
      </c>
      <c r="J129" s="25">
        <f t="shared" si="16"/>
        <v>2</v>
      </c>
    </row>
    <row r="130" spans="1:10" x14ac:dyDescent="0.15">
      <c r="A130" s="3">
        <v>129</v>
      </c>
      <c r="B130" s="3">
        <f t="array" ref="B130">LARGE(IF(MOD(MINUTE(股票价格!$B$2:$B$1380),30)=0,ROW(股票价格!$B$2:$B$1380),0),230-A130)</f>
        <v>775</v>
      </c>
      <c r="C130" s="22">
        <f>IF(B130&gt;0,INDEX(股票价格!B:B,'周期-MIN30'!B130),"-")</f>
        <v>43613.458333333336</v>
      </c>
      <c r="D130" s="1">
        <f>IF(B130&gt;0,INDEX(股票价格!D:D,'周期-MIN30'!B130),"-")</f>
        <v>47</v>
      </c>
      <c r="E130" s="19">
        <f t="shared" si="11"/>
        <v>46.462489608131548</v>
      </c>
      <c r="F130" s="26">
        <f t="shared" si="12"/>
        <v>46.205879373818092</v>
      </c>
      <c r="G130" s="27">
        <f t="shared" si="13"/>
        <v>0.25661023431345598</v>
      </c>
      <c r="H130" s="27">
        <f t="shared" si="15"/>
        <v>6.0171034728569675E-2</v>
      </c>
      <c r="I130" s="27">
        <f t="shared" si="14"/>
        <v>0.19643919958488631</v>
      </c>
      <c r="J130" s="25">
        <f t="shared" si="16"/>
        <v>2</v>
      </c>
    </row>
    <row r="131" spans="1:10" x14ac:dyDescent="0.15">
      <c r="A131" s="3">
        <v>130</v>
      </c>
      <c r="B131" s="3">
        <f t="array" ref="B131">LARGE(IF(MOD(MINUTE(股票价格!$B$2:$B$1380),30)=0,ROW(股票价格!$B$2:$B$1380),0),230-A131)</f>
        <v>781</v>
      </c>
      <c r="C131" s="22">
        <f>IF(B131&gt;0,INDEX(股票价格!B:B,'周期-MIN30'!B131),"-")</f>
        <v>43613.479166666664</v>
      </c>
      <c r="D131" s="1">
        <f>IF(B131&gt;0,INDEX(股票价格!D:D,'周期-MIN30'!B131),"-")</f>
        <v>46.75</v>
      </c>
      <c r="E131" s="19">
        <f t="shared" ref="E131:E194" si="17">E130*11/13+D131*2/13</f>
        <v>46.506721976111315</v>
      </c>
      <c r="F131" s="26">
        <f t="shared" ref="F131:F194" si="18">F130*25/27+D131*2/27</f>
        <v>46.246184605387121</v>
      </c>
      <c r="G131" s="27">
        <f t="shared" ref="G131:G194" si="19">E131-F131</f>
        <v>0.26053737072419381</v>
      </c>
      <c r="H131" s="27">
        <f t="shared" si="15"/>
        <v>0.10508443795739847</v>
      </c>
      <c r="I131" s="27">
        <f t="shared" si="14"/>
        <v>0.15545293276679534</v>
      </c>
      <c r="J131" s="25">
        <f t="shared" si="16"/>
        <v>2</v>
      </c>
    </row>
    <row r="132" spans="1:10" x14ac:dyDescent="0.15">
      <c r="A132" s="3">
        <v>131</v>
      </c>
      <c r="B132" s="3">
        <f t="array" ref="B132">LARGE(IF(MOD(MINUTE(股票价格!$B$2:$B$1380),30)=0,ROW(股票价格!$B$2:$B$1380),0),230-A132)</f>
        <v>787</v>
      </c>
      <c r="C132" s="22">
        <f>IF(B132&gt;0,INDEX(股票价格!B:B,'周期-MIN30'!B132),"-")</f>
        <v>43613.5625</v>
      </c>
      <c r="D132" s="1">
        <f>IF(B132&gt;0,INDEX(股票价格!D:D,'周期-MIN30'!B132),"-")</f>
        <v>46.72</v>
      </c>
      <c r="E132" s="19">
        <f t="shared" si="17"/>
        <v>46.539533979786498</v>
      </c>
      <c r="F132" s="26">
        <f t="shared" si="18"/>
        <v>46.281282042025111</v>
      </c>
      <c r="G132" s="27">
        <f t="shared" si="19"/>
        <v>0.25825193776138633</v>
      </c>
      <c r="H132" s="27">
        <f t="shared" si="15"/>
        <v>0.14483677516059146</v>
      </c>
      <c r="I132" s="27">
        <f t="shared" si="14"/>
        <v>0.11341516260079487</v>
      </c>
      <c r="J132" s="25">
        <f t="shared" si="16"/>
        <v>2</v>
      </c>
    </row>
    <row r="133" spans="1:10" x14ac:dyDescent="0.15">
      <c r="A133" s="3">
        <v>132</v>
      </c>
      <c r="B133" s="3">
        <f t="array" ref="B133">LARGE(IF(MOD(MINUTE(股票价格!$B$2:$B$1380),30)=0,ROW(股票价格!$B$2:$B$1380),0),230-A133)</f>
        <v>793</v>
      </c>
      <c r="C133" s="22">
        <f>IF(B133&gt;0,INDEX(股票价格!B:B,'周期-MIN30'!B133),"-")</f>
        <v>43613.583333333336</v>
      </c>
      <c r="D133" s="1">
        <f>IF(B133&gt;0,INDEX(股票价格!D:D,'周期-MIN30'!B133),"-")</f>
        <v>46.68</v>
      </c>
      <c r="E133" s="19">
        <f t="shared" si="17"/>
        <v>46.561144136742421</v>
      </c>
      <c r="F133" s="26">
        <f t="shared" si="18"/>
        <v>46.310816705578809</v>
      </c>
      <c r="G133" s="27">
        <f t="shared" si="19"/>
        <v>0.25032743116361189</v>
      </c>
      <c r="H133" s="27">
        <f t="shared" si="15"/>
        <v>0.17840844678836021</v>
      </c>
      <c r="I133" s="27">
        <f t="shared" si="14"/>
        <v>7.1918984375251682E-2</v>
      </c>
      <c r="J133" s="25">
        <f t="shared" si="16"/>
        <v>2</v>
      </c>
    </row>
    <row r="134" spans="1:10" x14ac:dyDescent="0.15">
      <c r="A134" s="3">
        <v>133</v>
      </c>
      <c r="B134" s="3">
        <f t="array" ref="B134">LARGE(IF(MOD(MINUTE(股票价格!$B$2:$B$1380),30)=0,ROW(股票价格!$B$2:$B$1380),0),230-A134)</f>
        <v>799</v>
      </c>
      <c r="C134" s="22">
        <f>IF(B134&gt;0,INDEX(股票价格!B:B,'周期-MIN30'!B134),"-")</f>
        <v>43613.604166666664</v>
      </c>
      <c r="D134" s="1">
        <f>IF(B134&gt;0,INDEX(股票价格!D:D,'周期-MIN30'!B134),"-")</f>
        <v>46.74</v>
      </c>
      <c r="E134" s="19">
        <f t="shared" si="17"/>
        <v>46.588660423397428</v>
      </c>
      <c r="F134" s="26">
        <f t="shared" si="18"/>
        <v>46.342608060721119</v>
      </c>
      <c r="G134" s="27">
        <f t="shared" si="19"/>
        <v>0.24605236267630914</v>
      </c>
      <c r="H134" s="27">
        <f t="shared" si="15"/>
        <v>0.20560287008508185</v>
      </c>
      <c r="I134" s="27">
        <f t="shared" si="14"/>
        <v>4.0449492591227293E-2</v>
      </c>
      <c r="J134" s="25">
        <f t="shared" si="16"/>
        <v>2</v>
      </c>
    </row>
    <row r="135" spans="1:10" x14ac:dyDescent="0.15">
      <c r="A135" s="3">
        <v>134</v>
      </c>
      <c r="B135" s="3">
        <f t="array" ref="B135">LARGE(IF(MOD(MINUTE(股票价格!$B$2:$B$1380),30)=0,ROW(股票价格!$B$2:$B$1380),0),230-A135)</f>
        <v>805</v>
      </c>
      <c r="C135" s="22">
        <f>IF(B135&gt;0,INDEX(股票价格!B:B,'周期-MIN30'!B135),"-")</f>
        <v>43613.625</v>
      </c>
      <c r="D135" s="1">
        <f>IF(B135&gt;0,INDEX(股票价格!D:D,'周期-MIN30'!B135),"-")</f>
        <v>46.69</v>
      </c>
      <c r="E135" s="19">
        <f t="shared" si="17"/>
        <v>46.60425112749013</v>
      </c>
      <c r="F135" s="26">
        <f t="shared" si="18"/>
        <v>46.368340796963999</v>
      </c>
      <c r="G135" s="27">
        <f t="shared" si="19"/>
        <v>0.23591033052613142</v>
      </c>
      <c r="H135" s="27">
        <f t="shared" si="15"/>
        <v>0.22412281131215414</v>
      </c>
      <c r="I135" s="27">
        <f t="shared" si="14"/>
        <v>1.1787519213977277E-2</v>
      </c>
      <c r="J135" s="25">
        <f t="shared" si="16"/>
        <v>2</v>
      </c>
    </row>
    <row r="136" spans="1:10" x14ac:dyDescent="0.15">
      <c r="A136" s="3">
        <v>135</v>
      </c>
      <c r="B136" s="3">
        <f t="array" ref="B136">LARGE(IF(MOD(MINUTE(股票价格!$B$2:$B$1380),30)=0,ROW(股票价格!$B$2:$B$1380),0),230-A136)</f>
        <v>811</v>
      </c>
      <c r="C136" s="22">
        <f>IF(B136&gt;0,INDEX(股票价格!B:B,'周期-MIN30'!B136),"-")</f>
        <v>43614.416666666664</v>
      </c>
      <c r="D136" s="1">
        <f>IF(B136&gt;0,INDEX(股票价格!D:D,'周期-MIN30'!B136),"-")</f>
        <v>46.39</v>
      </c>
      <c r="E136" s="19">
        <f t="shared" si="17"/>
        <v>46.571289415568572</v>
      </c>
      <c r="F136" s="26">
        <f t="shared" si="18"/>
        <v>46.369945182374082</v>
      </c>
      <c r="G136" s="27">
        <f t="shared" si="19"/>
        <v>0.20134423319449013</v>
      </c>
      <c r="H136" s="27">
        <f t="shared" si="15"/>
        <v>0.23297638311644656</v>
      </c>
      <c r="I136" s="27">
        <f t="shared" si="14"/>
        <v>-3.1632149921956426E-2</v>
      </c>
      <c r="J136" s="25">
        <f t="shared" si="16"/>
        <v>2</v>
      </c>
    </row>
    <row r="137" spans="1:10" x14ac:dyDescent="0.15">
      <c r="A137" s="3">
        <v>136</v>
      </c>
      <c r="B137" s="3">
        <f t="array" ref="B137">LARGE(IF(MOD(MINUTE(股票价格!$B$2:$B$1380),30)=0,ROW(股票价格!$B$2:$B$1380),0),230-A137)</f>
        <v>817</v>
      </c>
      <c r="C137" s="22">
        <f>IF(B137&gt;0,INDEX(股票价格!B:B,'周期-MIN30'!B137),"-")</f>
        <v>43614.4375</v>
      </c>
      <c r="D137" s="1">
        <f>IF(B137&gt;0,INDEX(股票价格!D:D,'周期-MIN30'!B137),"-")</f>
        <v>46.23</v>
      </c>
      <c r="E137" s="19">
        <f t="shared" si="17"/>
        <v>46.518783351634951</v>
      </c>
      <c r="F137" s="26">
        <f t="shared" si="18"/>
        <v>46.359578872568598</v>
      </c>
      <c r="G137" s="27">
        <f t="shared" si="19"/>
        <v>0.1592044790663536</v>
      </c>
      <c r="H137" s="27">
        <f t="shared" si="15"/>
        <v>0.23229434463067061</v>
      </c>
      <c r="I137" s="27">
        <f t="shared" si="14"/>
        <v>-7.3089865564317014E-2</v>
      </c>
      <c r="J137" s="25">
        <f t="shared" si="16"/>
        <v>2</v>
      </c>
    </row>
    <row r="138" spans="1:10" x14ac:dyDescent="0.15">
      <c r="A138" s="3">
        <v>137</v>
      </c>
      <c r="B138" s="3">
        <f t="array" ref="B138">LARGE(IF(MOD(MINUTE(股票价格!$B$2:$B$1380),30)=0,ROW(股票价格!$B$2:$B$1380),0),230-A138)</f>
        <v>823</v>
      </c>
      <c r="C138" s="22">
        <f>IF(B138&gt;0,INDEX(股票价格!B:B,'周期-MIN30'!B138),"-")</f>
        <v>43614.458333333336</v>
      </c>
      <c r="D138" s="1">
        <f>IF(B138&gt;0,INDEX(股票价格!D:D,'周期-MIN30'!B138),"-")</f>
        <v>45.9</v>
      </c>
      <c r="E138" s="19">
        <f t="shared" si="17"/>
        <v>46.42358591292188</v>
      </c>
      <c r="F138" s="26">
        <f t="shared" si="18"/>
        <v>46.325535993119075</v>
      </c>
      <c r="G138" s="27">
        <f t="shared" si="19"/>
        <v>9.8049919802804197E-2</v>
      </c>
      <c r="H138" s="27">
        <f t="shared" si="15"/>
        <v>0.21847647769208184</v>
      </c>
      <c r="I138" s="27">
        <f t="shared" ref="I138:I201" si="20">G138-H138</f>
        <v>-0.12042655788927764</v>
      </c>
      <c r="J138" s="25">
        <f t="shared" si="16"/>
        <v>2</v>
      </c>
    </row>
    <row r="139" spans="1:10" x14ac:dyDescent="0.15">
      <c r="A139" s="3">
        <v>138</v>
      </c>
      <c r="B139" s="3">
        <f t="array" ref="B139">LARGE(IF(MOD(MINUTE(股票价格!$B$2:$B$1380),30)=0,ROW(股票价格!$B$2:$B$1380),0),230-A139)</f>
        <v>829</v>
      </c>
      <c r="C139" s="22">
        <f>IF(B139&gt;0,INDEX(股票价格!B:B,'周期-MIN30'!B139),"-")</f>
        <v>43614.479166666664</v>
      </c>
      <c r="D139" s="1">
        <f>IF(B139&gt;0,INDEX(股票价格!D:D,'周期-MIN30'!B139),"-")</f>
        <v>46.2</v>
      </c>
      <c r="E139" s="19">
        <f t="shared" si="17"/>
        <v>46.389188080164665</v>
      </c>
      <c r="F139" s="26">
        <f t="shared" si="18"/>
        <v>46.31623703066581</v>
      </c>
      <c r="G139" s="27">
        <f t="shared" si="19"/>
        <v>7.2951049498854559E-2</v>
      </c>
      <c r="H139" s="27">
        <f t="shared" si="15"/>
        <v>0.19806990160157056</v>
      </c>
      <c r="I139" s="27">
        <f t="shared" si="20"/>
        <v>-0.125118852102716</v>
      </c>
      <c r="J139" s="25">
        <f t="shared" si="16"/>
        <v>2</v>
      </c>
    </row>
    <row r="140" spans="1:10" x14ac:dyDescent="0.15">
      <c r="A140" s="3">
        <v>139</v>
      </c>
      <c r="B140" s="3">
        <f t="array" ref="B140">LARGE(IF(MOD(MINUTE(股票价格!$B$2:$B$1380),30)=0,ROW(股票价格!$B$2:$B$1380),0),230-A140)</f>
        <v>835</v>
      </c>
      <c r="C140" s="22">
        <f>IF(B140&gt;0,INDEX(股票价格!B:B,'周期-MIN30'!B140),"-")</f>
        <v>43614.5625</v>
      </c>
      <c r="D140" s="1">
        <f>IF(B140&gt;0,INDEX(股票价格!D:D,'周期-MIN30'!B140),"-")</f>
        <v>46.35</v>
      </c>
      <c r="E140" s="19">
        <f t="shared" si="17"/>
        <v>46.383159144754721</v>
      </c>
      <c r="F140" s="26">
        <f t="shared" si="18"/>
        <v>46.318737991357224</v>
      </c>
      <c r="G140" s="27">
        <f t="shared" si="19"/>
        <v>6.4421153397496767E-2</v>
      </c>
      <c r="H140" s="27">
        <f t="shared" ref="H140:H201" si="21">AVERAGE(G132:G140)</f>
        <v>0.17627921078749312</v>
      </c>
      <c r="I140" s="27">
        <f t="shared" si="20"/>
        <v>-0.11185805738999635</v>
      </c>
      <c r="J140" s="25">
        <f t="shared" ref="J140:J203" si="22">IF((I140&gt;0)*(I139&lt;=0)*(G140&lt;0),J139+1,J139)</f>
        <v>2</v>
      </c>
    </row>
    <row r="141" spans="1:10" x14ac:dyDescent="0.15">
      <c r="A141" s="3">
        <v>140</v>
      </c>
      <c r="B141" s="3">
        <f t="array" ref="B141">LARGE(IF(MOD(MINUTE(股票价格!$B$2:$B$1380),30)=0,ROW(股票价格!$B$2:$B$1380),0),230-A141)</f>
        <v>841</v>
      </c>
      <c r="C141" s="22">
        <f>IF(B141&gt;0,INDEX(股票价格!B:B,'周期-MIN30'!B141),"-")</f>
        <v>43614.583333333336</v>
      </c>
      <c r="D141" s="1">
        <f>IF(B141&gt;0,INDEX(股票价格!D:D,'周期-MIN30'!B141),"-")</f>
        <v>45.85</v>
      </c>
      <c r="E141" s="19">
        <f t="shared" si="17"/>
        <v>46.301134660946303</v>
      </c>
      <c r="F141" s="26">
        <f t="shared" si="18"/>
        <v>46.284016658664093</v>
      </c>
      <c r="G141" s="27">
        <f t="shared" si="19"/>
        <v>1.7118002282209943E-2</v>
      </c>
      <c r="H141" s="27">
        <f t="shared" si="21"/>
        <v>0.14948655128980684</v>
      </c>
      <c r="I141" s="27">
        <f t="shared" si="20"/>
        <v>-0.1323685490075969</v>
      </c>
      <c r="J141" s="25">
        <f t="shared" si="22"/>
        <v>2</v>
      </c>
    </row>
    <row r="142" spans="1:10" x14ac:dyDescent="0.15">
      <c r="A142" s="3">
        <v>141</v>
      </c>
      <c r="B142" s="3">
        <f t="array" ref="B142">LARGE(IF(MOD(MINUTE(股票价格!$B$2:$B$1380),30)=0,ROW(股票价格!$B$2:$B$1380),0),230-A142)</f>
        <v>847</v>
      </c>
      <c r="C142" s="22">
        <f>IF(B142&gt;0,INDEX(股票价格!B:B,'周期-MIN30'!B142),"-")</f>
        <v>43614.604166666664</v>
      </c>
      <c r="D142" s="1">
        <f>IF(B142&gt;0,INDEX(股票价格!D:D,'周期-MIN30'!B142),"-")</f>
        <v>45.8</v>
      </c>
      <c r="E142" s="19">
        <f t="shared" si="17"/>
        <v>46.224037020800722</v>
      </c>
      <c r="F142" s="26">
        <f t="shared" si="18"/>
        <v>46.248163572837122</v>
      </c>
      <c r="G142" s="27">
        <f t="shared" si="19"/>
        <v>-2.4126552036399573E-2</v>
      </c>
      <c r="H142" s="27">
        <f t="shared" si="21"/>
        <v>0.11899166426758336</v>
      </c>
      <c r="I142" s="27">
        <f t="shared" si="20"/>
        <v>-0.14311821630398291</v>
      </c>
      <c r="J142" s="25">
        <f t="shared" si="22"/>
        <v>2</v>
      </c>
    </row>
    <row r="143" spans="1:10" x14ac:dyDescent="0.15">
      <c r="A143" s="3">
        <v>142</v>
      </c>
      <c r="B143" s="3">
        <f t="array" ref="B143">LARGE(IF(MOD(MINUTE(股票价格!$B$2:$B$1380),30)=0,ROW(股票价格!$B$2:$B$1380),0),230-A143)</f>
        <v>853</v>
      </c>
      <c r="C143" s="22">
        <f>IF(B143&gt;0,INDEX(股票价格!B:B,'周期-MIN30'!B143),"-")</f>
        <v>43614.625</v>
      </c>
      <c r="D143" s="1">
        <f>IF(B143&gt;0,INDEX(股票价格!D:D,'周期-MIN30'!B143),"-")</f>
        <v>45.92</v>
      </c>
      <c r="E143" s="19">
        <f t="shared" si="17"/>
        <v>46.177262094523691</v>
      </c>
      <c r="F143" s="26">
        <f t="shared" si="18"/>
        <v>46.223855160034368</v>
      </c>
      <c r="G143" s="27">
        <f t="shared" si="19"/>
        <v>-4.6593065510677434E-2</v>
      </c>
      <c r="H143" s="27">
        <f t="shared" si="21"/>
        <v>8.6475505580140402E-2</v>
      </c>
      <c r="I143" s="27">
        <f t="shared" si="20"/>
        <v>-0.13306857109081782</v>
      </c>
      <c r="J143" s="25">
        <f t="shared" si="22"/>
        <v>2</v>
      </c>
    </row>
    <row r="144" spans="1:10" x14ac:dyDescent="0.15">
      <c r="A144" s="3">
        <v>143</v>
      </c>
      <c r="B144" s="3">
        <f t="array" ref="B144">LARGE(IF(MOD(MINUTE(股票价格!$B$2:$B$1380),30)=0,ROW(股票价格!$B$2:$B$1380),0),230-A144)</f>
        <v>859</v>
      </c>
      <c r="C144" s="22">
        <f>IF(B144&gt;0,INDEX(股票价格!B:B,'周期-MIN30'!B144),"-")</f>
        <v>43615.416666666664</v>
      </c>
      <c r="D144" s="1">
        <f>IF(B144&gt;0,INDEX(股票价格!D:D,'周期-MIN30'!B144),"-")</f>
        <v>45.55</v>
      </c>
      <c r="E144" s="19">
        <f t="shared" si="17"/>
        <v>46.080760233827739</v>
      </c>
      <c r="F144" s="26">
        <f t="shared" si="18"/>
        <v>46.173939962994787</v>
      </c>
      <c r="G144" s="27">
        <f t="shared" si="19"/>
        <v>-9.3179729167047753E-2</v>
      </c>
      <c r="H144" s="27">
        <f t="shared" si="21"/>
        <v>4.9909943392009382E-2</v>
      </c>
      <c r="I144" s="27">
        <f t="shared" si="20"/>
        <v>-0.14308967255905714</v>
      </c>
      <c r="J144" s="25">
        <f t="shared" si="22"/>
        <v>2</v>
      </c>
    </row>
    <row r="145" spans="1:10" x14ac:dyDescent="0.15">
      <c r="A145" s="3">
        <v>144</v>
      </c>
      <c r="B145" s="3">
        <f t="array" ref="B145">LARGE(IF(MOD(MINUTE(股票价格!$B$2:$B$1380),30)=0,ROW(股票价格!$B$2:$B$1380),0),230-A145)</f>
        <v>865</v>
      </c>
      <c r="C145" s="22">
        <f>IF(B145&gt;0,INDEX(股票价格!B:B,'周期-MIN30'!B145),"-")</f>
        <v>43615.4375</v>
      </c>
      <c r="D145" s="1">
        <f>IF(B145&gt;0,INDEX(股票价格!D:D,'周期-MIN30'!B145),"-")</f>
        <v>45.94</v>
      </c>
      <c r="E145" s="19">
        <f t="shared" si="17"/>
        <v>46.059104813238854</v>
      </c>
      <c r="F145" s="26">
        <f t="shared" si="18"/>
        <v>46.156611076847028</v>
      </c>
      <c r="G145" s="27">
        <f t="shared" si="19"/>
        <v>-9.7506263608174493E-2</v>
      </c>
      <c r="H145" s="27">
        <f t="shared" si="21"/>
        <v>1.6704332636157757E-2</v>
      </c>
      <c r="I145" s="27">
        <f t="shared" si="20"/>
        <v>-0.11421059624433225</v>
      </c>
      <c r="J145" s="25">
        <f t="shared" si="22"/>
        <v>2</v>
      </c>
    </row>
    <row r="146" spans="1:10" x14ac:dyDescent="0.15">
      <c r="A146" s="3">
        <v>145</v>
      </c>
      <c r="B146" s="3">
        <f t="array" ref="B146">LARGE(IF(MOD(MINUTE(股票价格!$B$2:$B$1380),30)=0,ROW(股票价格!$B$2:$B$1380),0),230-A146)</f>
        <v>871</v>
      </c>
      <c r="C146" s="22">
        <f>IF(B146&gt;0,INDEX(股票价格!B:B,'周期-MIN30'!B146),"-")</f>
        <v>43615.458333333336</v>
      </c>
      <c r="D146" s="1">
        <f>IF(B146&gt;0,INDEX(股票价格!D:D,'周期-MIN30'!B146),"-")</f>
        <v>46.03</v>
      </c>
      <c r="E146" s="19">
        <f t="shared" si="17"/>
        <v>46.054627149663645</v>
      </c>
      <c r="F146" s="26">
        <f t="shared" si="18"/>
        <v>46.14723247856206</v>
      </c>
      <c r="G146" s="27">
        <f t="shared" si="19"/>
        <v>-9.2605328898414996E-2</v>
      </c>
      <c r="H146" s="27">
        <f t="shared" si="21"/>
        <v>-1.1274534915483199E-2</v>
      </c>
      <c r="I146" s="27">
        <f t="shared" si="20"/>
        <v>-8.1330793982931804E-2</v>
      </c>
      <c r="J146" s="25">
        <f t="shared" si="22"/>
        <v>2</v>
      </c>
    </row>
    <row r="147" spans="1:10" x14ac:dyDescent="0.15">
      <c r="A147" s="3">
        <v>146</v>
      </c>
      <c r="B147" s="3">
        <f t="array" ref="B147">LARGE(IF(MOD(MINUTE(股票价格!$B$2:$B$1380),30)=0,ROW(股票价格!$B$2:$B$1380),0),230-A147)</f>
        <v>877</v>
      </c>
      <c r="C147" s="22">
        <f>IF(B147&gt;0,INDEX(股票价格!B:B,'周期-MIN30'!B147),"-")</f>
        <v>43615.479166666664</v>
      </c>
      <c r="D147" s="1">
        <f>IF(B147&gt;0,INDEX(股票价格!D:D,'周期-MIN30'!B147),"-")</f>
        <v>45.87</v>
      </c>
      <c r="E147" s="19">
        <f t="shared" si="17"/>
        <v>46.026222972792318</v>
      </c>
      <c r="F147" s="26">
        <f t="shared" si="18"/>
        <v>46.126696739409319</v>
      </c>
      <c r="G147" s="27">
        <f t="shared" si="19"/>
        <v>-0.10047376661700014</v>
      </c>
      <c r="H147" s="27">
        <f t="shared" si="21"/>
        <v>-3.3332722295461456E-2</v>
      </c>
      <c r="I147" s="27">
        <f t="shared" si="20"/>
        <v>-6.7141044321538682E-2</v>
      </c>
      <c r="J147" s="25">
        <f t="shared" si="22"/>
        <v>2</v>
      </c>
    </row>
    <row r="148" spans="1:10" x14ac:dyDescent="0.15">
      <c r="A148" s="3">
        <v>147</v>
      </c>
      <c r="B148" s="3">
        <f t="array" ref="B148">LARGE(IF(MOD(MINUTE(股票价格!$B$2:$B$1380),30)=0,ROW(股票价格!$B$2:$B$1380),0),230-A148)</f>
        <v>883</v>
      </c>
      <c r="C148" s="22">
        <f>IF(B148&gt;0,INDEX(股票价格!B:B,'周期-MIN30'!B148),"-")</f>
        <v>43615.5625</v>
      </c>
      <c r="D148" s="1">
        <f>IF(B148&gt;0,INDEX(股票价格!D:D,'周期-MIN30'!B148),"-")</f>
        <v>45.83</v>
      </c>
      <c r="E148" s="19">
        <f t="shared" si="17"/>
        <v>45.996034823131964</v>
      </c>
      <c r="F148" s="26">
        <f t="shared" si="18"/>
        <v>46.104719203156776</v>
      </c>
      <c r="G148" s="27">
        <f t="shared" si="19"/>
        <v>-0.10868438002481184</v>
      </c>
      <c r="H148" s="27">
        <f t="shared" si="21"/>
        <v>-5.3514436686979944E-2</v>
      </c>
      <c r="I148" s="27">
        <f t="shared" si="20"/>
        <v>-5.51699433378319E-2</v>
      </c>
      <c r="J148" s="25">
        <f t="shared" si="22"/>
        <v>2</v>
      </c>
    </row>
    <row r="149" spans="1:10" x14ac:dyDescent="0.15">
      <c r="A149" s="3">
        <v>148</v>
      </c>
      <c r="B149" s="3">
        <f t="array" ref="B149">LARGE(IF(MOD(MINUTE(股票价格!$B$2:$B$1380),30)=0,ROW(股票价格!$B$2:$B$1380),0),230-A149)</f>
        <v>889</v>
      </c>
      <c r="C149" s="22">
        <f>IF(B149&gt;0,INDEX(股票价格!B:B,'周期-MIN30'!B149),"-")</f>
        <v>43615.583333333336</v>
      </c>
      <c r="D149" s="1">
        <f>IF(B149&gt;0,INDEX(股票价格!D:D,'周期-MIN30'!B149),"-")</f>
        <v>45.72</v>
      </c>
      <c r="E149" s="19">
        <f t="shared" si="17"/>
        <v>45.95356792726551</v>
      </c>
      <c r="F149" s="26">
        <f t="shared" si="18"/>
        <v>46.076221484404414</v>
      </c>
      <c r="G149" s="27">
        <f t="shared" si="19"/>
        <v>-0.12265355713890358</v>
      </c>
      <c r="H149" s="27">
        <f t="shared" si="21"/>
        <v>-7.430051563546887E-2</v>
      </c>
      <c r="I149" s="27">
        <f t="shared" si="20"/>
        <v>-4.835304150343471E-2</v>
      </c>
      <c r="J149" s="25">
        <f t="shared" si="22"/>
        <v>2</v>
      </c>
    </row>
    <row r="150" spans="1:10" x14ac:dyDescent="0.15">
      <c r="A150" s="3">
        <v>149</v>
      </c>
      <c r="B150" s="3">
        <f t="array" ref="B150">LARGE(IF(MOD(MINUTE(股票价格!$B$2:$B$1380),30)=0,ROW(股票价格!$B$2:$B$1380),0),230-A150)</f>
        <v>895</v>
      </c>
      <c r="C150" s="22">
        <f>IF(B150&gt;0,INDEX(股票价格!B:B,'周期-MIN30'!B150),"-")</f>
        <v>43615.604166666664</v>
      </c>
      <c r="D150" s="1">
        <f>IF(B150&gt;0,INDEX(股票价格!D:D,'周期-MIN30'!B150),"-")</f>
        <v>45.68</v>
      </c>
      <c r="E150" s="19">
        <f t="shared" si="17"/>
        <v>45.911480553840043</v>
      </c>
      <c r="F150" s="26">
        <f t="shared" si="18"/>
        <v>46.046871744818901</v>
      </c>
      <c r="G150" s="27">
        <f t="shared" si="19"/>
        <v>-0.13539119097885788</v>
      </c>
      <c r="H150" s="27">
        <f t="shared" si="21"/>
        <v>-9.1245981553365302E-2</v>
      </c>
      <c r="I150" s="27">
        <f t="shared" si="20"/>
        <v>-4.4145209425492576E-2</v>
      </c>
      <c r="J150" s="25">
        <f t="shared" si="22"/>
        <v>2</v>
      </c>
    </row>
    <row r="151" spans="1:10" x14ac:dyDescent="0.15">
      <c r="A151" s="3">
        <v>150</v>
      </c>
      <c r="B151" s="3">
        <f t="array" ref="B151">LARGE(IF(MOD(MINUTE(股票价格!$B$2:$B$1380),30)=0,ROW(股票价格!$B$2:$B$1380),0),230-A151)</f>
        <v>901</v>
      </c>
      <c r="C151" s="22">
        <f>IF(B151&gt;0,INDEX(股票价格!B:B,'周期-MIN30'!B151),"-")</f>
        <v>43615.625</v>
      </c>
      <c r="D151" s="1">
        <f>IF(B151&gt;0,INDEX(股票价格!D:D,'周期-MIN30'!B151),"-")</f>
        <v>45.99</v>
      </c>
      <c r="E151" s="19">
        <f t="shared" si="17"/>
        <v>45.92356046863388</v>
      </c>
      <c r="F151" s="26">
        <f t="shared" si="18"/>
        <v>46.042659022980466</v>
      </c>
      <c r="G151" s="27">
        <f t="shared" si="19"/>
        <v>-0.11909855434658567</v>
      </c>
      <c r="H151" s="27">
        <f t="shared" si="21"/>
        <v>-0.10179842625449709</v>
      </c>
      <c r="I151" s="27">
        <f t="shared" si="20"/>
        <v>-1.7300128092088585E-2</v>
      </c>
      <c r="J151" s="25">
        <f t="shared" si="22"/>
        <v>2</v>
      </c>
    </row>
    <row r="152" spans="1:10" x14ac:dyDescent="0.15">
      <c r="A152" s="3">
        <v>151</v>
      </c>
      <c r="B152" s="3">
        <f t="array" ref="B152">LARGE(IF(MOD(MINUTE(股票价格!$B$2:$B$1380),30)=0,ROW(股票价格!$B$2:$B$1380),0),230-A152)</f>
        <v>907</v>
      </c>
      <c r="C152" s="22">
        <f>IF(B152&gt;0,INDEX(股票价格!B:B,'周期-MIN30'!B152),"-")</f>
        <v>43616.416666666664</v>
      </c>
      <c r="D152" s="1">
        <f>IF(B152&gt;0,INDEX(股票价格!D:D,'周期-MIN30'!B152),"-")</f>
        <v>45.97</v>
      </c>
      <c r="E152" s="19">
        <f t="shared" si="17"/>
        <v>45.930705011920978</v>
      </c>
      <c r="F152" s="26">
        <f t="shared" si="18"/>
        <v>46.037276873130061</v>
      </c>
      <c r="G152" s="27">
        <f t="shared" si="19"/>
        <v>-0.10657186120908335</v>
      </c>
      <c r="H152" s="27">
        <f t="shared" si="21"/>
        <v>-0.1084627368876533</v>
      </c>
      <c r="I152" s="27">
        <f t="shared" si="20"/>
        <v>1.8908756785699504E-3</v>
      </c>
      <c r="J152" s="25">
        <f t="shared" si="22"/>
        <v>3</v>
      </c>
    </row>
    <row r="153" spans="1:10" x14ac:dyDescent="0.15">
      <c r="A153" s="3">
        <v>152</v>
      </c>
      <c r="B153" s="3">
        <f t="array" ref="B153">LARGE(IF(MOD(MINUTE(股票价格!$B$2:$B$1380),30)=0,ROW(股票价格!$B$2:$B$1380),0),230-A153)</f>
        <v>913</v>
      </c>
      <c r="C153" s="22">
        <f>IF(B153&gt;0,INDEX(股票价格!B:B,'周期-MIN30'!B153),"-")</f>
        <v>43616.4375</v>
      </c>
      <c r="D153" s="1">
        <f>IF(B153&gt;0,INDEX(股票价格!D:D,'周期-MIN30'!B153),"-")</f>
        <v>46.07</v>
      </c>
      <c r="E153" s="19">
        <f t="shared" si="17"/>
        <v>45.952135010086984</v>
      </c>
      <c r="F153" s="26">
        <f t="shared" si="18"/>
        <v>46.039700808453759</v>
      </c>
      <c r="G153" s="27">
        <f t="shared" si="19"/>
        <v>-8.7565798366775027E-2</v>
      </c>
      <c r="H153" s="27">
        <f t="shared" si="21"/>
        <v>-0.10783896679873411</v>
      </c>
      <c r="I153" s="27">
        <f t="shared" si="20"/>
        <v>2.0273168431959088E-2</v>
      </c>
      <c r="J153" s="25">
        <f t="shared" si="22"/>
        <v>3</v>
      </c>
    </row>
    <row r="154" spans="1:10" x14ac:dyDescent="0.15">
      <c r="A154" s="3">
        <v>153</v>
      </c>
      <c r="B154" s="3">
        <f t="array" ref="B154">LARGE(IF(MOD(MINUTE(股票价格!$B$2:$B$1380),30)=0,ROW(股票价格!$B$2:$B$1380),0),230-A154)</f>
        <v>919</v>
      </c>
      <c r="C154" s="22">
        <f>IF(B154&gt;0,INDEX(股票价格!B:B,'周期-MIN30'!B154),"-")</f>
        <v>43616.458333333336</v>
      </c>
      <c r="D154" s="1">
        <f>IF(B154&gt;0,INDEX(股票价格!D:D,'周期-MIN30'!B154),"-")</f>
        <v>45.85</v>
      </c>
      <c r="E154" s="19">
        <f t="shared" si="17"/>
        <v>45.93642193161206</v>
      </c>
      <c r="F154" s="26">
        <f t="shared" si="18"/>
        <v>46.025648896716447</v>
      </c>
      <c r="G154" s="27">
        <f t="shared" si="19"/>
        <v>-8.9226965104387546E-2</v>
      </c>
      <c r="H154" s="27">
        <f t="shared" si="21"/>
        <v>-0.10691904474275778</v>
      </c>
      <c r="I154" s="27">
        <f t="shared" si="20"/>
        <v>1.7692079638370231E-2</v>
      </c>
      <c r="J154" s="25">
        <f t="shared" si="22"/>
        <v>3</v>
      </c>
    </row>
    <row r="155" spans="1:10" x14ac:dyDescent="0.15">
      <c r="A155" s="3">
        <v>154</v>
      </c>
      <c r="B155" s="3">
        <f t="array" ref="B155">LARGE(IF(MOD(MINUTE(股票价格!$B$2:$B$1380),30)=0,ROW(股票价格!$B$2:$B$1380),0),230-A155)</f>
        <v>925</v>
      </c>
      <c r="C155" s="22">
        <f>IF(B155&gt;0,INDEX(股票价格!B:B,'周期-MIN30'!B155),"-")</f>
        <v>43616.479166666664</v>
      </c>
      <c r="D155" s="1">
        <f>IF(B155&gt;0,INDEX(股票价格!D:D,'周期-MIN30'!B155),"-")</f>
        <v>45.74</v>
      </c>
      <c r="E155" s="19">
        <f t="shared" si="17"/>
        <v>45.906203172902508</v>
      </c>
      <c r="F155" s="26">
        <f t="shared" si="18"/>
        <v>46.004489719181898</v>
      </c>
      <c r="G155" s="27">
        <f t="shared" si="19"/>
        <v>-9.8286546279389597E-2</v>
      </c>
      <c r="H155" s="27">
        <f t="shared" si="21"/>
        <v>-0.10755029111842163</v>
      </c>
      <c r="I155" s="27">
        <f t="shared" si="20"/>
        <v>9.2637448390320287E-3</v>
      </c>
      <c r="J155" s="25">
        <f t="shared" si="22"/>
        <v>3</v>
      </c>
    </row>
    <row r="156" spans="1:10" x14ac:dyDescent="0.15">
      <c r="A156" s="3">
        <v>155</v>
      </c>
      <c r="B156" s="3">
        <f t="array" ref="B156">LARGE(IF(MOD(MINUTE(股票价格!$B$2:$B$1380),30)=0,ROW(股票价格!$B$2:$B$1380),0),230-A156)</f>
        <v>931</v>
      </c>
      <c r="C156" s="22">
        <f>IF(B156&gt;0,INDEX(股票价格!B:B,'周期-MIN30'!B156),"-")</f>
        <v>43616.5625</v>
      </c>
      <c r="D156" s="1">
        <f>IF(B156&gt;0,INDEX(股票价格!D:D,'周期-MIN30'!B156),"-")</f>
        <v>45.92</v>
      </c>
      <c r="E156" s="19">
        <f t="shared" si="17"/>
        <v>45.90832576168674</v>
      </c>
      <c r="F156" s="26">
        <f t="shared" si="18"/>
        <v>45.998231221464728</v>
      </c>
      <c r="G156" s="27">
        <f t="shared" si="19"/>
        <v>-8.9905459777988028E-2</v>
      </c>
      <c r="H156" s="27">
        <f t="shared" si="21"/>
        <v>-0.10637603480297583</v>
      </c>
      <c r="I156" s="27">
        <f t="shared" si="20"/>
        <v>1.6470575024987805E-2</v>
      </c>
      <c r="J156" s="25">
        <f t="shared" si="22"/>
        <v>3</v>
      </c>
    </row>
    <row r="157" spans="1:10" x14ac:dyDescent="0.15">
      <c r="A157" s="3">
        <v>156</v>
      </c>
      <c r="B157" s="3">
        <f t="array" ref="B157">LARGE(IF(MOD(MINUTE(股票价格!$B$2:$B$1380),30)=0,ROW(股票价格!$B$2:$B$1380),0),230-A157)</f>
        <v>937</v>
      </c>
      <c r="C157" s="22">
        <f>IF(B157&gt;0,INDEX(股票价格!B:B,'周期-MIN30'!B157),"-")</f>
        <v>43616.583333333336</v>
      </c>
      <c r="D157" s="1">
        <f>IF(B157&gt;0,INDEX(股票价格!D:D,'周期-MIN30'!B157),"-")</f>
        <v>46.07</v>
      </c>
      <c r="E157" s="19">
        <f t="shared" si="17"/>
        <v>45.933198721427239</v>
      </c>
      <c r="F157" s="26">
        <f t="shared" si="18"/>
        <v>46.003547427282157</v>
      </c>
      <c r="G157" s="27">
        <f t="shared" si="19"/>
        <v>-7.0348705854918592E-2</v>
      </c>
      <c r="H157" s="27">
        <f t="shared" si="21"/>
        <v>-0.10211651545076547</v>
      </c>
      <c r="I157" s="27">
        <f t="shared" si="20"/>
        <v>3.176780959584688E-2</v>
      </c>
      <c r="J157" s="25">
        <f t="shared" si="22"/>
        <v>3</v>
      </c>
    </row>
    <row r="158" spans="1:10" x14ac:dyDescent="0.15">
      <c r="A158" s="3">
        <v>157</v>
      </c>
      <c r="B158" s="3">
        <f t="array" ref="B158">LARGE(IF(MOD(MINUTE(股票价格!$B$2:$B$1380),30)=0,ROW(股票价格!$B$2:$B$1380),0),230-A158)</f>
        <v>943</v>
      </c>
      <c r="C158" s="22">
        <f>IF(B158&gt;0,INDEX(股票价格!B:B,'周期-MIN30'!B158),"-")</f>
        <v>43616.604166666664</v>
      </c>
      <c r="D158" s="1">
        <f>IF(B158&gt;0,INDEX(股票价格!D:D,'周期-MIN30'!B158),"-")</f>
        <v>45.88</v>
      </c>
      <c r="E158" s="19">
        <f t="shared" si="17"/>
        <v>45.925014302746121</v>
      </c>
      <c r="F158" s="26">
        <f t="shared" si="18"/>
        <v>45.994395766002</v>
      </c>
      <c r="G158" s="27">
        <f t="shared" si="19"/>
        <v>-6.9381463255879794E-2</v>
      </c>
      <c r="H158" s="27">
        <f t="shared" si="21"/>
        <v>-9.6197393908207279E-2</v>
      </c>
      <c r="I158" s="27">
        <f t="shared" si="20"/>
        <v>2.6815930652327485E-2</v>
      </c>
      <c r="J158" s="25">
        <f t="shared" si="22"/>
        <v>3</v>
      </c>
    </row>
    <row r="159" spans="1:10" x14ac:dyDescent="0.15">
      <c r="A159" s="3">
        <v>158</v>
      </c>
      <c r="B159" s="3">
        <f t="array" ref="B159">LARGE(IF(MOD(MINUTE(股票价格!$B$2:$B$1380),30)=0,ROW(股票价格!$B$2:$B$1380),0),230-A159)</f>
        <v>949</v>
      </c>
      <c r="C159" s="22">
        <f>IF(B159&gt;0,INDEX(股票价格!B:B,'周期-MIN30'!B159),"-")</f>
        <v>43616.625</v>
      </c>
      <c r="D159" s="1">
        <f>IF(B159&gt;0,INDEX(股票价格!D:D,'周期-MIN30'!B159),"-")</f>
        <v>46.13</v>
      </c>
      <c r="E159" s="19">
        <f t="shared" si="17"/>
        <v>45.956550563862102</v>
      </c>
      <c r="F159" s="26">
        <f t="shared" si="18"/>
        <v>46.004440524075932</v>
      </c>
      <c r="G159" s="27">
        <f t="shared" si="19"/>
        <v>-4.7889960213829852E-2</v>
      </c>
      <c r="H159" s="27">
        <f t="shared" si="21"/>
        <v>-8.647503493431527E-2</v>
      </c>
      <c r="I159" s="27">
        <f t="shared" si="20"/>
        <v>3.8585074720485418E-2</v>
      </c>
      <c r="J159" s="25">
        <f t="shared" si="22"/>
        <v>3</v>
      </c>
    </row>
    <row r="160" spans="1:10" x14ac:dyDescent="0.15">
      <c r="A160" s="3">
        <v>159</v>
      </c>
      <c r="B160" s="3">
        <f t="array" ref="B160">LARGE(IF(MOD(MINUTE(股票价格!$B$2:$B$1380),30)=0,ROW(股票价格!$B$2:$B$1380),0),230-A160)</f>
        <v>955</v>
      </c>
      <c r="C160" s="22">
        <f>IF(B160&gt;0,INDEX(股票价格!B:B,'周期-MIN30'!B160),"-")</f>
        <v>43619.416666666664</v>
      </c>
      <c r="D160" s="1">
        <f>IF(B160&gt;0,INDEX(股票价格!D:D,'周期-MIN30'!B160),"-")</f>
        <v>45.55</v>
      </c>
      <c r="E160" s="19">
        <f t="shared" si="17"/>
        <v>45.894004323267936</v>
      </c>
      <c r="F160" s="26">
        <f t="shared" si="18"/>
        <v>45.970778263033274</v>
      </c>
      <c r="G160" s="27">
        <f t="shared" si="19"/>
        <v>-7.6773939765338639E-2</v>
      </c>
      <c r="H160" s="27">
        <f t="shared" si="21"/>
        <v>-8.1772299980843385E-2</v>
      </c>
      <c r="I160" s="27">
        <f t="shared" si="20"/>
        <v>4.9983602155047463E-3</v>
      </c>
      <c r="J160" s="25">
        <f t="shared" si="22"/>
        <v>3</v>
      </c>
    </row>
    <row r="161" spans="1:10" x14ac:dyDescent="0.15">
      <c r="A161" s="3">
        <v>160</v>
      </c>
      <c r="B161" s="3">
        <f t="array" ref="B161">LARGE(IF(MOD(MINUTE(股票价格!$B$2:$B$1380),30)=0,ROW(股票价格!$B$2:$B$1380),0),230-A161)</f>
        <v>961</v>
      </c>
      <c r="C161" s="22">
        <f>IF(B161&gt;0,INDEX(股票价格!B:B,'周期-MIN30'!B161),"-")</f>
        <v>43619.4375</v>
      </c>
      <c r="D161" s="1">
        <f>IF(B161&gt;0,INDEX(股票价格!D:D,'周期-MIN30'!B161),"-")</f>
        <v>45.11</v>
      </c>
      <c r="E161" s="19">
        <f t="shared" si="17"/>
        <v>45.773388273534401</v>
      </c>
      <c r="F161" s="26">
        <f t="shared" si="18"/>
        <v>45.907016910215994</v>
      </c>
      <c r="G161" s="27">
        <f t="shared" si="19"/>
        <v>-0.13362863668159264</v>
      </c>
      <c r="H161" s="27">
        <f t="shared" si="21"/>
        <v>-8.4778608366677749E-2</v>
      </c>
      <c r="I161" s="27">
        <f t="shared" si="20"/>
        <v>-4.885002831491489E-2</v>
      </c>
      <c r="J161" s="25">
        <f t="shared" si="22"/>
        <v>3</v>
      </c>
    </row>
    <row r="162" spans="1:10" x14ac:dyDescent="0.15">
      <c r="A162" s="3">
        <v>161</v>
      </c>
      <c r="B162" s="3">
        <f t="array" ref="B162">LARGE(IF(MOD(MINUTE(股票价格!$B$2:$B$1380),30)=0,ROW(股票价格!$B$2:$B$1380),0),230-A162)</f>
        <v>967</v>
      </c>
      <c r="C162" s="22">
        <f>IF(B162&gt;0,INDEX(股票价格!B:B,'周期-MIN30'!B162),"-")</f>
        <v>43619.458333333336</v>
      </c>
      <c r="D162" s="1">
        <f>IF(B162&gt;0,INDEX(股票价格!D:D,'周期-MIN30'!B162),"-")</f>
        <v>45.44</v>
      </c>
      <c r="E162" s="19">
        <f t="shared" si="17"/>
        <v>45.722097769913724</v>
      </c>
      <c r="F162" s="26">
        <f t="shared" si="18"/>
        <v>45.872423065014814</v>
      </c>
      <c r="G162" s="27">
        <f t="shared" si="19"/>
        <v>-0.15032529510109072</v>
      </c>
      <c r="H162" s="27">
        <f t="shared" si="21"/>
        <v>-9.1751885781601705E-2</v>
      </c>
      <c r="I162" s="27">
        <f t="shared" si="20"/>
        <v>-5.8573409319489012E-2</v>
      </c>
      <c r="J162" s="25">
        <f t="shared" si="22"/>
        <v>3</v>
      </c>
    </row>
    <row r="163" spans="1:10" x14ac:dyDescent="0.15">
      <c r="A163" s="3">
        <v>162</v>
      </c>
      <c r="B163" s="3">
        <f t="array" ref="B163">LARGE(IF(MOD(MINUTE(股票价格!$B$2:$B$1380),30)=0,ROW(股票价格!$B$2:$B$1380),0),230-A163)</f>
        <v>973</v>
      </c>
      <c r="C163" s="22">
        <f>IF(B163&gt;0,INDEX(股票价格!B:B,'周期-MIN30'!B163),"-")</f>
        <v>43619.479166666664</v>
      </c>
      <c r="D163" s="1">
        <f>IF(B163&gt;0,INDEX(股票价格!D:D,'周期-MIN30'!B163),"-")</f>
        <v>45.04</v>
      </c>
      <c r="E163" s="19">
        <f t="shared" si="17"/>
        <v>45.617159651465457</v>
      </c>
      <c r="F163" s="26">
        <f t="shared" si="18"/>
        <v>45.810762097235944</v>
      </c>
      <c r="G163" s="27">
        <f t="shared" si="19"/>
        <v>-0.19360244577048746</v>
      </c>
      <c r="H163" s="27">
        <f t="shared" si="21"/>
        <v>-0.10334916141116837</v>
      </c>
      <c r="I163" s="27">
        <f t="shared" si="20"/>
        <v>-9.0253284359319091E-2</v>
      </c>
      <c r="J163" s="25">
        <f t="shared" si="22"/>
        <v>3</v>
      </c>
    </row>
    <row r="164" spans="1:10" x14ac:dyDescent="0.15">
      <c r="A164" s="3">
        <v>163</v>
      </c>
      <c r="B164" s="3">
        <f t="array" ref="B164">LARGE(IF(MOD(MINUTE(股票价格!$B$2:$B$1380),30)=0,ROW(股票价格!$B$2:$B$1380),0),230-A164)</f>
        <v>979</v>
      </c>
      <c r="C164" s="22">
        <f>IF(B164&gt;0,INDEX(股票价格!B:B,'周期-MIN30'!B164),"-")</f>
        <v>43619.5625</v>
      </c>
      <c r="D164" s="1">
        <f>IF(B164&gt;0,INDEX(股票价格!D:D,'周期-MIN30'!B164),"-")</f>
        <v>45.08</v>
      </c>
      <c r="E164" s="19">
        <f t="shared" si="17"/>
        <v>45.534519705086154</v>
      </c>
      <c r="F164" s="26">
        <f t="shared" si="18"/>
        <v>45.756631571514767</v>
      </c>
      <c r="G164" s="27">
        <f t="shared" si="19"/>
        <v>-0.22211186642861236</v>
      </c>
      <c r="H164" s="27">
        <f t="shared" si="21"/>
        <v>-0.11710753031663756</v>
      </c>
      <c r="I164" s="27">
        <f t="shared" si="20"/>
        <v>-0.10500433611197479</v>
      </c>
      <c r="J164" s="25">
        <f t="shared" si="22"/>
        <v>3</v>
      </c>
    </row>
    <row r="165" spans="1:10" x14ac:dyDescent="0.15">
      <c r="A165" s="3">
        <v>164</v>
      </c>
      <c r="B165" s="3">
        <f t="array" ref="B165">LARGE(IF(MOD(MINUTE(股票价格!$B$2:$B$1380),30)=0,ROW(股票价格!$B$2:$B$1380),0),230-A165)</f>
        <v>985</v>
      </c>
      <c r="C165" s="22">
        <f>IF(B165&gt;0,INDEX(股票价格!B:B,'周期-MIN30'!B165),"-")</f>
        <v>43619.583333333336</v>
      </c>
      <c r="D165" s="1">
        <f>IF(B165&gt;0,INDEX(股票价格!D:D,'周期-MIN30'!B165),"-")</f>
        <v>45.16</v>
      </c>
      <c r="E165" s="19">
        <f t="shared" si="17"/>
        <v>45.476901288919052</v>
      </c>
      <c r="F165" s="26">
        <f t="shared" si="18"/>
        <v>45.71243664029145</v>
      </c>
      <c r="G165" s="27">
        <f t="shared" si="19"/>
        <v>-0.23553535137239834</v>
      </c>
      <c r="H165" s="27">
        <f t="shared" si="21"/>
        <v>-0.13328862938268315</v>
      </c>
      <c r="I165" s="27">
        <f t="shared" si="20"/>
        <v>-0.10224672198971518</v>
      </c>
      <c r="J165" s="25">
        <f t="shared" si="22"/>
        <v>3</v>
      </c>
    </row>
    <row r="166" spans="1:10" x14ac:dyDescent="0.15">
      <c r="A166" s="3">
        <v>165</v>
      </c>
      <c r="B166" s="3">
        <f t="array" ref="B166">LARGE(IF(MOD(MINUTE(股票价格!$B$2:$B$1380),30)=0,ROW(股票价格!$B$2:$B$1380),0),230-A166)</f>
        <v>991</v>
      </c>
      <c r="C166" s="22">
        <f>IF(B166&gt;0,INDEX(股票价格!B:B,'周期-MIN30'!B166),"-")</f>
        <v>43619.604166666664</v>
      </c>
      <c r="D166" s="1">
        <f>IF(B166&gt;0,INDEX(股票价格!D:D,'周期-MIN30'!B166),"-")</f>
        <v>45.22</v>
      </c>
      <c r="E166" s="19">
        <f t="shared" si="17"/>
        <v>45.437378013700737</v>
      </c>
      <c r="F166" s="26">
        <f t="shared" si="18"/>
        <v>45.675959852121721</v>
      </c>
      <c r="G166" s="27">
        <f t="shared" si="19"/>
        <v>-0.23858183842098413</v>
      </c>
      <c r="H166" s="27">
        <f t="shared" si="21"/>
        <v>-0.15198119966780155</v>
      </c>
      <c r="I166" s="27">
        <f t="shared" si="20"/>
        <v>-8.6600638753182579E-2</v>
      </c>
      <c r="J166" s="25">
        <f t="shared" si="22"/>
        <v>3</v>
      </c>
    </row>
    <row r="167" spans="1:10" x14ac:dyDescent="0.15">
      <c r="A167" s="3">
        <v>166</v>
      </c>
      <c r="B167" s="3">
        <f t="array" ref="B167">LARGE(IF(MOD(MINUTE(股票价格!$B$2:$B$1380),30)=0,ROW(股票价格!$B$2:$B$1380),0),230-A167)</f>
        <v>997</v>
      </c>
      <c r="C167" s="22">
        <f>IF(B167&gt;0,INDEX(股票价格!B:B,'周期-MIN30'!B167),"-")</f>
        <v>43619.625</v>
      </c>
      <c r="D167" s="1">
        <f>IF(B167&gt;0,INDEX(股票价格!D:D,'周期-MIN30'!B167),"-")</f>
        <v>44.87</v>
      </c>
      <c r="E167" s="19">
        <f t="shared" si="17"/>
        <v>45.350089088516015</v>
      </c>
      <c r="F167" s="26">
        <f t="shared" si="18"/>
        <v>45.616259122334924</v>
      </c>
      <c r="G167" s="27">
        <f t="shared" si="19"/>
        <v>-0.26617003381890925</v>
      </c>
      <c r="H167" s="27">
        <f t="shared" si="21"/>
        <v>-0.17384659639702704</v>
      </c>
      <c r="I167" s="27">
        <f t="shared" si="20"/>
        <v>-9.2323437421882204E-2</v>
      </c>
      <c r="J167" s="25">
        <f t="shared" si="22"/>
        <v>3</v>
      </c>
    </row>
    <row r="168" spans="1:10" x14ac:dyDescent="0.15">
      <c r="A168" s="3">
        <v>167</v>
      </c>
      <c r="B168" s="3">
        <f t="array" ref="B168">LARGE(IF(MOD(MINUTE(股票价格!$B$2:$B$1380),30)=0,ROW(股票价格!$B$2:$B$1380),0),230-A168)</f>
        <v>1003</v>
      </c>
      <c r="C168" s="22">
        <f>IF(B168&gt;0,INDEX(股票价格!B:B,'周期-MIN30'!B168),"-")</f>
        <v>43620.416666666664</v>
      </c>
      <c r="D168" s="1">
        <f>IF(B168&gt;0,INDEX(股票价格!D:D,'周期-MIN30'!B168),"-")</f>
        <v>44.08</v>
      </c>
      <c r="E168" s="19">
        <f t="shared" si="17"/>
        <v>45.154690767205857</v>
      </c>
      <c r="F168" s="26">
        <f t="shared" si="18"/>
        <v>45.502462150310109</v>
      </c>
      <c r="G168" s="27">
        <f t="shared" si="19"/>
        <v>-0.34777138310425215</v>
      </c>
      <c r="H168" s="27">
        <f t="shared" si="21"/>
        <v>-0.20716675449596286</v>
      </c>
      <c r="I168" s="27">
        <f t="shared" si="20"/>
        <v>-0.14060462860828929</v>
      </c>
      <c r="J168" s="25">
        <f t="shared" si="22"/>
        <v>3</v>
      </c>
    </row>
    <row r="169" spans="1:10" x14ac:dyDescent="0.15">
      <c r="A169" s="3">
        <v>168</v>
      </c>
      <c r="B169" s="3">
        <f t="array" ref="B169">LARGE(IF(MOD(MINUTE(股票价格!$B$2:$B$1380),30)=0,ROW(股票价格!$B$2:$B$1380),0),230-A169)</f>
        <v>1009</v>
      </c>
      <c r="C169" s="22">
        <f>IF(B169&gt;0,INDEX(股票价格!B:B,'周期-MIN30'!B169),"-")</f>
        <v>43620.4375</v>
      </c>
      <c r="D169" s="1">
        <f>IF(B169&gt;0,INDEX(股票价格!D:D,'周期-MIN30'!B169),"-")</f>
        <v>43.54</v>
      </c>
      <c r="E169" s="19">
        <f t="shared" si="17"/>
        <v>44.90627680302034</v>
      </c>
      <c r="F169" s="26">
        <f t="shared" si="18"/>
        <v>45.357094583620473</v>
      </c>
      <c r="G169" s="27">
        <f t="shared" si="19"/>
        <v>-0.45081778060013278</v>
      </c>
      <c r="H169" s="27">
        <f t="shared" si="21"/>
        <v>-0.24872718125538443</v>
      </c>
      <c r="I169" s="27">
        <f t="shared" si="20"/>
        <v>-0.20209059934474835</v>
      </c>
      <c r="J169" s="25">
        <f t="shared" si="22"/>
        <v>3</v>
      </c>
    </row>
    <row r="170" spans="1:10" x14ac:dyDescent="0.15">
      <c r="A170" s="3">
        <v>169</v>
      </c>
      <c r="B170" s="3">
        <f t="array" ref="B170">LARGE(IF(MOD(MINUTE(股票价格!$B$2:$B$1380),30)=0,ROW(股票价格!$B$2:$B$1380),0),230-A170)</f>
        <v>1015</v>
      </c>
      <c r="C170" s="22">
        <f>IF(B170&gt;0,INDEX(股票价格!B:B,'周期-MIN30'!B170),"-")</f>
        <v>43620.458333333336</v>
      </c>
      <c r="D170" s="1">
        <f>IF(B170&gt;0,INDEX(股票价格!D:D,'周期-MIN30'!B170),"-")</f>
        <v>43.85</v>
      </c>
      <c r="E170" s="19">
        <f t="shared" si="17"/>
        <v>44.743772679478745</v>
      </c>
      <c r="F170" s="26">
        <f t="shared" si="18"/>
        <v>45.24545794779673</v>
      </c>
      <c r="G170" s="27">
        <f t="shared" si="19"/>
        <v>-0.50168526831798488</v>
      </c>
      <c r="H170" s="27">
        <f t="shared" si="21"/>
        <v>-0.28962236254831691</v>
      </c>
      <c r="I170" s="27">
        <f t="shared" si="20"/>
        <v>-0.21206290576966796</v>
      </c>
      <c r="J170" s="25">
        <f t="shared" si="22"/>
        <v>3</v>
      </c>
    </row>
    <row r="171" spans="1:10" x14ac:dyDescent="0.15">
      <c r="A171" s="3">
        <v>170</v>
      </c>
      <c r="B171" s="3">
        <f t="array" ref="B171">LARGE(IF(MOD(MINUTE(股票价格!$B$2:$B$1380),30)=0,ROW(股票价格!$B$2:$B$1380),0),230-A171)</f>
        <v>1021</v>
      </c>
      <c r="C171" s="22">
        <f>IF(B171&gt;0,INDEX(股票价格!B:B,'周期-MIN30'!B171),"-")</f>
        <v>43620.479166666664</v>
      </c>
      <c r="D171" s="1">
        <f>IF(B171&gt;0,INDEX(股票价格!D:D,'周期-MIN30'!B171),"-")</f>
        <v>43.6</v>
      </c>
      <c r="E171" s="19">
        <f t="shared" si="17"/>
        <v>44.56780765186663</v>
      </c>
      <c r="F171" s="26">
        <f t="shared" si="18"/>
        <v>45.123572173885862</v>
      </c>
      <c r="G171" s="27">
        <f t="shared" si="19"/>
        <v>-0.55576452201923132</v>
      </c>
      <c r="H171" s="27">
        <f t="shared" si="21"/>
        <v>-0.33467116553922138</v>
      </c>
      <c r="I171" s="27">
        <f t="shared" si="20"/>
        <v>-0.22109335648000994</v>
      </c>
      <c r="J171" s="25">
        <f t="shared" si="22"/>
        <v>3</v>
      </c>
    </row>
    <row r="172" spans="1:10" x14ac:dyDescent="0.15">
      <c r="A172" s="3">
        <v>171</v>
      </c>
      <c r="B172" s="3">
        <f t="array" ref="B172">LARGE(IF(MOD(MINUTE(股票价格!$B$2:$B$1380),30)=0,ROW(股票价格!$B$2:$B$1380),0),230-A172)</f>
        <v>1027</v>
      </c>
      <c r="C172" s="22">
        <f>IF(B172&gt;0,INDEX(股票价格!B:B,'周期-MIN30'!B172),"-")</f>
        <v>43620.5625</v>
      </c>
      <c r="D172" s="1">
        <f>IF(B172&gt;0,INDEX(股票价格!D:D,'周期-MIN30'!B172),"-")</f>
        <v>43.65</v>
      </c>
      <c r="E172" s="19">
        <f t="shared" si="17"/>
        <v>44.426606474656374</v>
      </c>
      <c r="F172" s="26">
        <f t="shared" si="18"/>
        <v>45.014418679523942</v>
      </c>
      <c r="G172" s="27">
        <f t="shared" si="19"/>
        <v>-0.5878122048675678</v>
      </c>
      <c r="H172" s="27">
        <f t="shared" si="21"/>
        <v>-0.37847224988334144</v>
      </c>
      <c r="I172" s="27">
        <f t="shared" si="20"/>
        <v>-0.20933995498422636</v>
      </c>
      <c r="J172" s="25">
        <f t="shared" si="22"/>
        <v>3</v>
      </c>
    </row>
    <row r="173" spans="1:10" x14ac:dyDescent="0.15">
      <c r="A173" s="3">
        <v>172</v>
      </c>
      <c r="B173" s="3">
        <f t="array" ref="B173">LARGE(IF(MOD(MINUTE(股票价格!$B$2:$B$1380),30)=0,ROW(股票价格!$B$2:$B$1380),0),230-A173)</f>
        <v>1033</v>
      </c>
      <c r="C173" s="22">
        <f>IF(B173&gt;0,INDEX(股票价格!B:B,'周期-MIN30'!B173),"-")</f>
        <v>43620.583333333336</v>
      </c>
      <c r="D173" s="1">
        <f>IF(B173&gt;0,INDEX(股票价格!D:D,'周期-MIN30'!B173),"-")</f>
        <v>42.25</v>
      </c>
      <c r="E173" s="19">
        <f t="shared" si="17"/>
        <v>44.091743940093856</v>
      </c>
      <c r="F173" s="26">
        <f t="shared" si="18"/>
        <v>44.809646925485126</v>
      </c>
      <c r="G173" s="27">
        <f t="shared" si="19"/>
        <v>-0.71790298539126951</v>
      </c>
      <c r="H173" s="27">
        <f t="shared" si="21"/>
        <v>-0.43356015199030334</v>
      </c>
      <c r="I173" s="27">
        <f t="shared" si="20"/>
        <v>-0.28434283340096617</v>
      </c>
      <c r="J173" s="25">
        <f t="shared" si="22"/>
        <v>3</v>
      </c>
    </row>
    <row r="174" spans="1:10" x14ac:dyDescent="0.15">
      <c r="A174" s="3">
        <v>173</v>
      </c>
      <c r="B174" s="3">
        <f t="array" ref="B174">LARGE(IF(MOD(MINUTE(股票价格!$B$2:$B$1380),30)=0,ROW(股票价格!$B$2:$B$1380),0),230-A174)</f>
        <v>1039</v>
      </c>
      <c r="C174" s="22">
        <f>IF(B174&gt;0,INDEX(股票价格!B:B,'周期-MIN30'!B174),"-")</f>
        <v>43620.604166666664</v>
      </c>
      <c r="D174" s="1">
        <f>IF(B174&gt;0,INDEX(股票价格!D:D,'周期-MIN30'!B174),"-")</f>
        <v>42.99</v>
      </c>
      <c r="E174" s="19">
        <f t="shared" si="17"/>
        <v>43.922244872387111</v>
      </c>
      <c r="F174" s="26">
        <f t="shared" si="18"/>
        <v>44.674858264338077</v>
      </c>
      <c r="G174" s="27">
        <f t="shared" si="19"/>
        <v>-0.7526133919509661</v>
      </c>
      <c r="H174" s="27">
        <f t="shared" si="21"/>
        <v>-0.49101326761014419</v>
      </c>
      <c r="I174" s="27">
        <f t="shared" si="20"/>
        <v>-0.26160012434082192</v>
      </c>
      <c r="J174" s="25">
        <f t="shared" si="22"/>
        <v>3</v>
      </c>
    </row>
    <row r="175" spans="1:10" x14ac:dyDescent="0.15">
      <c r="A175" s="3">
        <v>174</v>
      </c>
      <c r="B175" s="3">
        <f t="array" ref="B175">LARGE(IF(MOD(MINUTE(股票价格!$B$2:$B$1380),30)=0,ROW(股票价格!$B$2:$B$1380),0),230-A175)</f>
        <v>1045</v>
      </c>
      <c r="C175" s="22">
        <f>IF(B175&gt;0,INDEX(股票价格!B:B,'周期-MIN30'!B175),"-")</f>
        <v>43620.625</v>
      </c>
      <c r="D175" s="1">
        <f>IF(B175&gt;0,INDEX(股票价格!D:D,'周期-MIN30'!B175),"-")</f>
        <v>42.95</v>
      </c>
      <c r="E175" s="19">
        <f t="shared" si="17"/>
        <v>43.772668738173714</v>
      </c>
      <c r="F175" s="26">
        <f t="shared" si="18"/>
        <v>44.547090985498222</v>
      </c>
      <c r="G175" s="27">
        <f t="shared" si="19"/>
        <v>-0.77442224732450882</v>
      </c>
      <c r="H175" s="27">
        <f t="shared" si="21"/>
        <v>-0.55055109082164699</v>
      </c>
      <c r="I175" s="27">
        <f t="shared" si="20"/>
        <v>-0.22387115650286182</v>
      </c>
      <c r="J175" s="25">
        <f t="shared" si="22"/>
        <v>3</v>
      </c>
    </row>
    <row r="176" spans="1:10" x14ac:dyDescent="0.15">
      <c r="A176" s="3">
        <v>175</v>
      </c>
      <c r="B176" s="3">
        <f t="array" ref="B176">LARGE(IF(MOD(MINUTE(股票价格!$B$2:$B$1380),30)=0,ROW(股票价格!$B$2:$B$1380),0),230-A176)</f>
        <v>1051</v>
      </c>
      <c r="C176" s="22">
        <f>IF(B176&gt;0,INDEX(股票价格!B:B,'周期-MIN30'!B176),"-")</f>
        <v>43621.416666666664</v>
      </c>
      <c r="D176" s="1">
        <f>IF(B176&gt;0,INDEX(股票价格!D:D,'周期-MIN30'!B176),"-")</f>
        <v>42.15</v>
      </c>
      <c r="E176" s="19">
        <f t="shared" si="17"/>
        <v>43.5230273938393</v>
      </c>
      <c r="F176" s="26">
        <f t="shared" si="18"/>
        <v>44.369528690276134</v>
      </c>
      <c r="G176" s="27">
        <f t="shared" si="19"/>
        <v>-0.84650129643683414</v>
      </c>
      <c r="H176" s="27">
        <f t="shared" si="21"/>
        <v>-0.61503234222363856</v>
      </c>
      <c r="I176" s="27">
        <f t="shared" si="20"/>
        <v>-0.23146895421319558</v>
      </c>
      <c r="J176" s="25">
        <f t="shared" si="22"/>
        <v>3</v>
      </c>
    </row>
    <row r="177" spans="1:10" x14ac:dyDescent="0.15">
      <c r="A177" s="3">
        <v>176</v>
      </c>
      <c r="B177" s="3">
        <f t="array" ref="B177">LARGE(IF(MOD(MINUTE(股票价格!$B$2:$B$1380),30)=0,ROW(股票价格!$B$2:$B$1380),0),230-A177)</f>
        <v>1057</v>
      </c>
      <c r="C177" s="22">
        <f>IF(B177&gt;0,INDEX(股票价格!B:B,'周期-MIN30'!B177),"-")</f>
        <v>43621.4375</v>
      </c>
      <c r="D177" s="1">
        <f>IF(B177&gt;0,INDEX(股票价格!D:D,'周期-MIN30'!B177),"-")</f>
        <v>42.42</v>
      </c>
      <c r="E177" s="19">
        <f t="shared" si="17"/>
        <v>43.353330871710178</v>
      </c>
      <c r="F177" s="26">
        <f t="shared" si="18"/>
        <v>44.225119157663094</v>
      </c>
      <c r="G177" s="27">
        <f t="shared" si="19"/>
        <v>-0.87178828595291691</v>
      </c>
      <c r="H177" s="27">
        <f t="shared" si="21"/>
        <v>-0.67325644254015693</v>
      </c>
      <c r="I177" s="27">
        <f t="shared" si="20"/>
        <v>-0.19853184341275998</v>
      </c>
      <c r="J177" s="25">
        <f t="shared" si="22"/>
        <v>3</v>
      </c>
    </row>
    <row r="178" spans="1:10" x14ac:dyDescent="0.15">
      <c r="A178" s="3">
        <v>177</v>
      </c>
      <c r="B178" s="3">
        <f t="array" ref="B178">LARGE(IF(MOD(MINUTE(股票价格!$B$2:$B$1380),30)=0,ROW(股票价格!$B$2:$B$1380),0),230-A178)</f>
        <v>1063</v>
      </c>
      <c r="C178" s="22">
        <f>IF(B178&gt;0,INDEX(股票价格!B:B,'周期-MIN30'!B178),"-")</f>
        <v>43621.458333333336</v>
      </c>
      <c r="D178" s="1">
        <f>IF(B178&gt;0,INDEX(股票价格!D:D,'周期-MIN30'!B178),"-")</f>
        <v>42.8</v>
      </c>
      <c r="E178" s="19">
        <f t="shared" si="17"/>
        <v>43.268203045293227</v>
      </c>
      <c r="F178" s="26">
        <f t="shared" si="18"/>
        <v>44.119554775613977</v>
      </c>
      <c r="G178" s="27">
        <f t="shared" si="19"/>
        <v>-0.85135173032075073</v>
      </c>
      <c r="H178" s="27">
        <f t="shared" si="21"/>
        <v>-0.71776021473133667</v>
      </c>
      <c r="I178" s="27">
        <f t="shared" si="20"/>
        <v>-0.13359151558941407</v>
      </c>
      <c r="J178" s="25">
        <f t="shared" si="22"/>
        <v>3</v>
      </c>
    </row>
    <row r="179" spans="1:10" x14ac:dyDescent="0.15">
      <c r="A179" s="3">
        <v>178</v>
      </c>
      <c r="B179" s="3">
        <f t="array" ref="B179">LARGE(IF(MOD(MINUTE(股票价格!$B$2:$B$1380),30)=0,ROW(股票价格!$B$2:$B$1380),0),230-A179)</f>
        <v>1069</v>
      </c>
      <c r="C179" s="22">
        <f>IF(B179&gt;0,INDEX(股票价格!B:B,'周期-MIN30'!B179),"-")</f>
        <v>43621.479166666664</v>
      </c>
      <c r="D179" s="1">
        <f>IF(B179&gt;0,INDEX(股票价格!D:D,'周期-MIN30'!B179),"-")</f>
        <v>42.68</v>
      </c>
      <c r="E179" s="19">
        <f t="shared" si="17"/>
        <v>43.17771026909427</v>
      </c>
      <c r="F179" s="26">
        <f t="shared" si="18"/>
        <v>44.012921088531463</v>
      </c>
      <c r="G179" s="27">
        <f t="shared" si="19"/>
        <v>-0.83521081943719366</v>
      </c>
      <c r="H179" s="27">
        <f t="shared" si="21"/>
        <v>-0.75481860930013767</v>
      </c>
      <c r="I179" s="27">
        <f t="shared" si="20"/>
        <v>-8.0392210137055997E-2</v>
      </c>
      <c r="J179" s="25">
        <f t="shared" si="22"/>
        <v>3</v>
      </c>
    </row>
    <row r="180" spans="1:10" x14ac:dyDescent="0.15">
      <c r="A180" s="3">
        <v>179</v>
      </c>
      <c r="B180" s="3">
        <f t="array" ref="B180">LARGE(IF(MOD(MINUTE(股票价格!$B$2:$B$1380),30)=0,ROW(股票价格!$B$2:$B$1380),0),230-A180)</f>
        <v>1075</v>
      </c>
      <c r="C180" s="22">
        <f>IF(B180&gt;0,INDEX(股票价格!B:B,'周期-MIN30'!B180),"-")</f>
        <v>43621.5625</v>
      </c>
      <c r="D180" s="1">
        <f>IF(B180&gt;0,INDEX(股票价格!D:D,'周期-MIN30'!B180),"-")</f>
        <v>43.09</v>
      </c>
      <c r="E180" s="19">
        <f t="shared" si="17"/>
        <v>43.164216381541308</v>
      </c>
      <c r="F180" s="26">
        <f t="shared" si="18"/>
        <v>43.944556563455059</v>
      </c>
      <c r="G180" s="27">
        <f t="shared" si="19"/>
        <v>-0.78034018191375054</v>
      </c>
      <c r="H180" s="27">
        <f t="shared" si="21"/>
        <v>-0.77977146039952872</v>
      </c>
      <c r="I180" s="27">
        <f t="shared" si="20"/>
        <v>-5.6872151422182604E-4</v>
      </c>
      <c r="J180" s="25">
        <f t="shared" si="22"/>
        <v>3</v>
      </c>
    </row>
    <row r="181" spans="1:10" x14ac:dyDescent="0.15">
      <c r="A181" s="3">
        <v>180</v>
      </c>
      <c r="B181" s="3">
        <f t="array" ref="B181">LARGE(IF(MOD(MINUTE(股票价格!$B$2:$B$1380),30)=0,ROW(股票价格!$B$2:$B$1380),0),230-A181)</f>
        <v>1081</v>
      </c>
      <c r="C181" s="22">
        <f>IF(B181&gt;0,INDEX(股票价格!B:B,'周期-MIN30'!B181),"-")</f>
        <v>43621.583333333336</v>
      </c>
      <c r="D181" s="1">
        <f>IF(B181&gt;0,INDEX(股票价格!D:D,'周期-MIN30'!B181),"-")</f>
        <v>43.46</v>
      </c>
      <c r="E181" s="19">
        <f t="shared" si="17"/>
        <v>43.209721553611871</v>
      </c>
      <c r="F181" s="26">
        <f t="shared" si="18"/>
        <v>43.908663484680616</v>
      </c>
      <c r="G181" s="27">
        <f t="shared" si="19"/>
        <v>-0.69894193106874525</v>
      </c>
      <c r="H181" s="27">
        <f t="shared" si="21"/>
        <v>-0.79211920775521505</v>
      </c>
      <c r="I181" s="27">
        <f t="shared" si="20"/>
        <v>9.3177276686469801E-2</v>
      </c>
      <c r="J181" s="25">
        <f t="shared" si="22"/>
        <v>4</v>
      </c>
    </row>
    <row r="182" spans="1:10" x14ac:dyDescent="0.15">
      <c r="A182" s="3">
        <v>181</v>
      </c>
      <c r="B182" s="3">
        <f t="array" ref="B182">LARGE(IF(MOD(MINUTE(股票价格!$B$2:$B$1380),30)=0,ROW(股票价格!$B$2:$B$1380),0),230-A182)</f>
        <v>1087</v>
      </c>
      <c r="C182" s="22">
        <f>IF(B182&gt;0,INDEX(股票价格!B:B,'周期-MIN30'!B182),"-")</f>
        <v>43621.604166666664</v>
      </c>
      <c r="D182" s="1">
        <f>IF(B182&gt;0,INDEX(股票价格!D:D,'周期-MIN30'!B182),"-")</f>
        <v>42.91</v>
      </c>
      <c r="E182" s="19">
        <f t="shared" si="17"/>
        <v>43.163610545363888</v>
      </c>
      <c r="F182" s="26">
        <f t="shared" si="18"/>
        <v>43.834688411741311</v>
      </c>
      <c r="G182" s="27">
        <f t="shared" si="19"/>
        <v>-0.6710778663774235</v>
      </c>
      <c r="H182" s="27">
        <f t="shared" si="21"/>
        <v>-0.78691641675367663</v>
      </c>
      <c r="I182" s="27">
        <f t="shared" si="20"/>
        <v>0.11583855037625312</v>
      </c>
      <c r="J182" s="25">
        <f t="shared" si="22"/>
        <v>4</v>
      </c>
    </row>
    <row r="183" spans="1:10" x14ac:dyDescent="0.15">
      <c r="A183" s="3">
        <v>182</v>
      </c>
      <c r="B183" s="3">
        <f t="array" ref="B183">LARGE(IF(MOD(MINUTE(股票价格!$B$2:$B$1380),30)=0,ROW(股票价格!$B$2:$B$1380),0),230-A183)</f>
        <v>1093</v>
      </c>
      <c r="C183" s="22">
        <f>IF(B183&gt;0,INDEX(股票价格!B:B,'周期-MIN30'!B183),"-")</f>
        <v>43621.625</v>
      </c>
      <c r="D183" s="1">
        <f>IF(B183&gt;0,INDEX(股票价格!D:D,'周期-MIN30'!B183),"-")</f>
        <v>42.6</v>
      </c>
      <c r="E183" s="19">
        <f t="shared" si="17"/>
        <v>43.076901230692521</v>
      </c>
      <c r="F183" s="26">
        <f t="shared" si="18"/>
        <v>43.743230010871585</v>
      </c>
      <c r="G183" s="27">
        <f t="shared" si="19"/>
        <v>-0.66632878017906449</v>
      </c>
      <c r="H183" s="27">
        <f t="shared" si="21"/>
        <v>-0.77732923766790973</v>
      </c>
      <c r="I183" s="27">
        <f t="shared" si="20"/>
        <v>0.11100045748884524</v>
      </c>
      <c r="J183" s="25">
        <f t="shared" si="22"/>
        <v>4</v>
      </c>
    </row>
    <row r="184" spans="1:10" x14ac:dyDescent="0.15">
      <c r="A184" s="3">
        <v>183</v>
      </c>
      <c r="B184" s="3">
        <f t="array" ref="B184">LARGE(IF(MOD(MINUTE(股票价格!$B$2:$B$1380),30)=0,ROW(股票价格!$B$2:$B$1380),0),230-A184)</f>
        <v>1099</v>
      </c>
      <c r="C184" s="22">
        <f>IF(B184&gt;0,INDEX(股票价格!B:B,'周期-MIN30'!B184),"-")</f>
        <v>43622.416666666664</v>
      </c>
      <c r="D184" s="1">
        <f>IF(B184&gt;0,INDEX(股票价格!D:D,'周期-MIN30'!B184),"-")</f>
        <v>42.2</v>
      </c>
      <c r="E184" s="19">
        <f t="shared" si="17"/>
        <v>42.941993349047515</v>
      </c>
      <c r="F184" s="26">
        <f t="shared" si="18"/>
        <v>43.628916676732949</v>
      </c>
      <c r="G184" s="27">
        <f t="shared" si="19"/>
        <v>-0.68692332768543451</v>
      </c>
      <c r="H184" s="27">
        <f t="shared" si="21"/>
        <v>-0.7676071354857904</v>
      </c>
      <c r="I184" s="27">
        <f t="shared" si="20"/>
        <v>8.0683807800355889E-2</v>
      </c>
      <c r="J184" s="25">
        <f t="shared" si="22"/>
        <v>4</v>
      </c>
    </row>
    <row r="185" spans="1:10" x14ac:dyDescent="0.15">
      <c r="A185" s="3">
        <v>184</v>
      </c>
      <c r="B185" s="3">
        <f t="array" ref="B185">LARGE(IF(MOD(MINUTE(股票价格!$B$2:$B$1380),30)=0,ROW(股票价格!$B$2:$B$1380),0),230-A185)</f>
        <v>1105</v>
      </c>
      <c r="C185" s="22">
        <f>IF(B185&gt;0,INDEX(股票价格!B:B,'周期-MIN30'!B185),"-")</f>
        <v>43622.4375</v>
      </c>
      <c r="D185" s="1">
        <f>IF(B185&gt;0,INDEX(股票价格!D:D,'周期-MIN30'!B185),"-")</f>
        <v>42.43</v>
      </c>
      <c r="E185" s="19">
        <f t="shared" si="17"/>
        <v>42.863225141501744</v>
      </c>
      <c r="F185" s="26">
        <f t="shared" si="18"/>
        <v>43.540108034011993</v>
      </c>
      <c r="G185" s="27">
        <f t="shared" si="19"/>
        <v>-0.67688289251024969</v>
      </c>
      <c r="H185" s="27">
        <f t="shared" si="21"/>
        <v>-0.74876064616061433</v>
      </c>
      <c r="I185" s="27">
        <f t="shared" si="20"/>
        <v>7.187775365036464E-2</v>
      </c>
      <c r="J185" s="25">
        <f t="shared" si="22"/>
        <v>4</v>
      </c>
    </row>
    <row r="186" spans="1:10" x14ac:dyDescent="0.15">
      <c r="A186" s="3">
        <v>185</v>
      </c>
      <c r="B186" s="3">
        <f t="array" ref="B186">LARGE(IF(MOD(MINUTE(股票价格!$B$2:$B$1380),30)=0,ROW(股票价格!$B$2:$B$1380),0),230-A186)</f>
        <v>1111</v>
      </c>
      <c r="C186" s="22">
        <f>IF(B186&gt;0,INDEX(股票价格!B:B,'周期-MIN30'!B186),"-")</f>
        <v>43622.458333333336</v>
      </c>
      <c r="D186" s="1">
        <f>IF(B186&gt;0,INDEX(股票价格!D:D,'周期-MIN30'!B186),"-")</f>
        <v>42.42</v>
      </c>
      <c r="E186" s="19">
        <f t="shared" si="17"/>
        <v>42.79503665819378</v>
      </c>
      <c r="F186" s="26">
        <f t="shared" si="18"/>
        <v>43.457137068529626</v>
      </c>
      <c r="G186" s="27">
        <f t="shared" si="19"/>
        <v>-0.66210041033584588</v>
      </c>
      <c r="H186" s="27">
        <f t="shared" si="21"/>
        <v>-0.72546199331427319</v>
      </c>
      <c r="I186" s="27">
        <f t="shared" si="20"/>
        <v>6.3361582978427311E-2</v>
      </c>
      <c r="J186" s="25">
        <f t="shared" si="22"/>
        <v>4</v>
      </c>
    </row>
    <row r="187" spans="1:10" x14ac:dyDescent="0.15">
      <c r="A187" s="3">
        <v>186</v>
      </c>
      <c r="B187" s="3">
        <f t="array" ref="B187">LARGE(IF(MOD(MINUTE(股票价格!$B$2:$B$1380),30)=0,ROW(股票价格!$B$2:$B$1380),0),230-A187)</f>
        <v>1117</v>
      </c>
      <c r="C187" s="22">
        <f>IF(B187&gt;0,INDEX(股票价格!B:B,'周期-MIN30'!B187),"-")</f>
        <v>43622.479166666664</v>
      </c>
      <c r="D187" s="1">
        <f>IF(B187&gt;0,INDEX(股票价格!D:D,'周期-MIN30'!B187),"-")</f>
        <v>42.37</v>
      </c>
      <c r="E187" s="19">
        <f t="shared" si="17"/>
        <v>42.729646403087045</v>
      </c>
      <c r="F187" s="26">
        <f t="shared" si="18"/>
        <v>43.376608396786693</v>
      </c>
      <c r="G187" s="27">
        <f t="shared" si="19"/>
        <v>-0.64696199369964802</v>
      </c>
      <c r="H187" s="27">
        <f t="shared" si="21"/>
        <v>-0.70275202257859504</v>
      </c>
      <c r="I187" s="27">
        <f t="shared" si="20"/>
        <v>5.5790028878947018E-2</v>
      </c>
      <c r="J187" s="25">
        <f t="shared" si="22"/>
        <v>4</v>
      </c>
    </row>
    <row r="188" spans="1:10" x14ac:dyDescent="0.15">
      <c r="A188" s="3">
        <v>187</v>
      </c>
      <c r="B188" s="3">
        <f t="array" ref="B188">LARGE(IF(MOD(MINUTE(股票价格!$B$2:$B$1380),30)=0,ROW(股票价格!$B$2:$B$1380),0),230-A188)</f>
        <v>1123</v>
      </c>
      <c r="C188" s="22">
        <f>IF(B188&gt;0,INDEX(股票价格!B:B,'周期-MIN30'!B188),"-")</f>
        <v>43622.5625</v>
      </c>
      <c r="D188" s="1">
        <f>IF(B188&gt;0,INDEX(股票价格!D:D,'周期-MIN30'!B188),"-")</f>
        <v>42.09</v>
      </c>
      <c r="E188" s="19">
        <f t="shared" si="17"/>
        <v>42.63123926415058</v>
      </c>
      <c r="F188" s="26">
        <f t="shared" si="18"/>
        <v>43.281304071098788</v>
      </c>
      <c r="G188" s="27">
        <f t="shared" si="19"/>
        <v>-0.65006480694820823</v>
      </c>
      <c r="H188" s="27">
        <f t="shared" si="21"/>
        <v>-0.6821802434131522</v>
      </c>
      <c r="I188" s="27">
        <f t="shared" si="20"/>
        <v>3.2115436464943969E-2</v>
      </c>
      <c r="J188" s="25">
        <f t="shared" si="22"/>
        <v>4</v>
      </c>
    </row>
    <row r="189" spans="1:10" x14ac:dyDescent="0.15">
      <c r="A189" s="3">
        <v>188</v>
      </c>
      <c r="B189" s="3">
        <f t="array" ref="B189">LARGE(IF(MOD(MINUTE(股票价格!$B$2:$B$1380),30)=0,ROW(股票价格!$B$2:$B$1380),0),230-A189)</f>
        <v>1129</v>
      </c>
      <c r="C189" s="22">
        <f>IF(B189&gt;0,INDEX(股票价格!B:B,'周期-MIN30'!B189),"-")</f>
        <v>43622.583333333336</v>
      </c>
      <c r="D189" s="1">
        <f>IF(B189&gt;0,INDEX(股票价格!D:D,'周期-MIN30'!B189),"-")</f>
        <v>41.97</v>
      </c>
      <c r="E189" s="19">
        <f t="shared" si="17"/>
        <v>42.529510146588954</v>
      </c>
      <c r="F189" s="26">
        <f t="shared" si="18"/>
        <v>43.184170436202578</v>
      </c>
      <c r="G189" s="27">
        <f t="shared" si="19"/>
        <v>-0.65466028961362355</v>
      </c>
      <c r="H189" s="27">
        <f t="shared" si="21"/>
        <v>-0.66821581093536031</v>
      </c>
      <c r="I189" s="27">
        <f t="shared" si="20"/>
        <v>1.3555521321736763E-2</v>
      </c>
      <c r="J189" s="25">
        <f t="shared" si="22"/>
        <v>4</v>
      </c>
    </row>
    <row r="190" spans="1:10" x14ac:dyDescent="0.15">
      <c r="A190" s="3">
        <v>189</v>
      </c>
      <c r="B190" s="3">
        <f t="array" ref="B190">LARGE(IF(MOD(MINUTE(股票价格!$B$2:$B$1380),30)=0,ROW(股票价格!$B$2:$B$1380),0),230-A190)</f>
        <v>1135</v>
      </c>
      <c r="C190" s="22">
        <f>IF(B190&gt;0,INDEX(股票价格!B:B,'周期-MIN30'!B190),"-")</f>
        <v>43622.604166666664</v>
      </c>
      <c r="D190" s="1">
        <f>IF(B190&gt;0,INDEX(股票价格!D:D,'周期-MIN30'!B190),"-")</f>
        <v>41.47</v>
      </c>
      <c r="E190" s="19">
        <f t="shared" si="17"/>
        <v>42.366508585575275</v>
      </c>
      <c r="F190" s="26">
        <f t="shared" si="18"/>
        <v>43.057194848335719</v>
      </c>
      <c r="G190" s="27">
        <f t="shared" si="19"/>
        <v>-0.69068626276044398</v>
      </c>
      <c r="H190" s="27">
        <f t="shared" si="21"/>
        <v>-0.66729851445666022</v>
      </c>
      <c r="I190" s="27">
        <f t="shared" si="20"/>
        <v>-2.3387748303783762E-2</v>
      </c>
      <c r="J190" s="25">
        <f t="shared" si="22"/>
        <v>4</v>
      </c>
    </row>
    <row r="191" spans="1:10" x14ac:dyDescent="0.15">
      <c r="A191" s="3">
        <v>190</v>
      </c>
      <c r="B191" s="3">
        <f t="array" ref="B191">LARGE(IF(MOD(MINUTE(股票价格!$B$2:$B$1380),30)=0,ROW(股票价格!$B$2:$B$1380),0),230-A191)</f>
        <v>1141</v>
      </c>
      <c r="C191" s="22">
        <f>IF(B191&gt;0,INDEX(股票价格!B:B,'周期-MIN30'!B191),"-")</f>
        <v>43622.625</v>
      </c>
      <c r="D191" s="1">
        <f>IF(B191&gt;0,INDEX(股票价格!D:D,'周期-MIN30'!B191),"-")</f>
        <v>41</v>
      </c>
      <c r="E191" s="19">
        <f t="shared" si="17"/>
        <v>42.156276495486772</v>
      </c>
      <c r="F191" s="26">
        <f t="shared" si="18"/>
        <v>42.904810044755301</v>
      </c>
      <c r="G191" s="27">
        <f t="shared" si="19"/>
        <v>-0.74853354926852944</v>
      </c>
      <c r="H191" s="27">
        <f t="shared" si="21"/>
        <v>-0.67590470144456083</v>
      </c>
      <c r="I191" s="27">
        <f t="shared" si="20"/>
        <v>-7.2628847823968612E-2</v>
      </c>
      <c r="J191" s="25">
        <f t="shared" si="22"/>
        <v>4</v>
      </c>
    </row>
    <row r="192" spans="1:10" x14ac:dyDescent="0.15">
      <c r="A192" s="3">
        <v>191</v>
      </c>
      <c r="B192" s="3">
        <f t="array" ref="B192">LARGE(IF(MOD(MINUTE(股票价格!$B$2:$B$1380),30)=0,ROW(股票价格!$B$2:$B$1380),0),230-A192)</f>
        <v>1147</v>
      </c>
      <c r="C192" s="22">
        <f>IF(B192&gt;0,INDEX(股票价格!B:B,'周期-MIN30'!B192),"-")</f>
        <v>43626.416666666664</v>
      </c>
      <c r="D192" s="1">
        <f>IF(B192&gt;0,INDEX(股票价格!D:D,'周期-MIN30'!B192),"-")</f>
        <v>40.799999999999997</v>
      </c>
      <c r="E192" s="19">
        <f t="shared" si="17"/>
        <v>41.947618573104194</v>
      </c>
      <c r="F192" s="26">
        <f t="shared" si="18"/>
        <v>42.748898189588246</v>
      </c>
      <c r="G192" s="27">
        <f t="shared" si="19"/>
        <v>-0.80127961648405233</v>
      </c>
      <c r="H192" s="27">
        <f t="shared" si="21"/>
        <v>-0.69089923881178172</v>
      </c>
      <c r="I192" s="27">
        <f t="shared" si="20"/>
        <v>-0.1103803776722706</v>
      </c>
      <c r="J192" s="25">
        <f t="shared" si="22"/>
        <v>4</v>
      </c>
    </row>
    <row r="193" spans="1:10" x14ac:dyDescent="0.15">
      <c r="A193" s="3">
        <v>192</v>
      </c>
      <c r="B193" s="3">
        <f t="array" ref="B193">LARGE(IF(MOD(MINUTE(股票价格!$B$2:$B$1380),30)=0,ROW(股票价格!$B$2:$B$1380),0),230-A193)</f>
        <v>1153</v>
      </c>
      <c r="C193" s="22">
        <f>IF(B193&gt;0,INDEX(股票价格!B:B,'周期-MIN30'!B193),"-")</f>
        <v>43626.4375</v>
      </c>
      <c r="D193" s="1">
        <f>IF(B193&gt;0,INDEX(股票价格!D:D,'周期-MIN30'!B193),"-")</f>
        <v>40.96</v>
      </c>
      <c r="E193" s="19">
        <f t="shared" si="17"/>
        <v>41.795677254165092</v>
      </c>
      <c r="F193" s="26">
        <f t="shared" si="18"/>
        <v>42.616387212581714</v>
      </c>
      <c r="G193" s="27">
        <f t="shared" si="19"/>
        <v>-0.82070995841662153</v>
      </c>
      <c r="H193" s="27">
        <f t="shared" si="21"/>
        <v>-0.70576442000413586</v>
      </c>
      <c r="I193" s="27">
        <f t="shared" si="20"/>
        <v>-0.11494553841248567</v>
      </c>
      <c r="J193" s="25">
        <f t="shared" si="22"/>
        <v>4</v>
      </c>
    </row>
    <row r="194" spans="1:10" x14ac:dyDescent="0.15">
      <c r="A194" s="3">
        <v>193</v>
      </c>
      <c r="B194" s="3">
        <f t="array" ref="B194">LARGE(IF(MOD(MINUTE(股票价格!$B$2:$B$1380),30)=0,ROW(股票价格!$B$2:$B$1380),0),230-A194)</f>
        <v>1159</v>
      </c>
      <c r="C194" s="22">
        <f>IF(B194&gt;0,INDEX(股票价格!B:B,'周期-MIN30'!B194),"-")</f>
        <v>43626.458333333336</v>
      </c>
      <c r="D194" s="1">
        <f>IF(B194&gt;0,INDEX(股票价格!D:D,'周期-MIN30'!B194),"-")</f>
        <v>41.38</v>
      </c>
      <c r="E194" s="19">
        <f t="shared" si="17"/>
        <v>41.731726907370458</v>
      </c>
      <c r="F194" s="26">
        <f t="shared" si="18"/>
        <v>42.524802974612697</v>
      </c>
      <c r="G194" s="27">
        <f t="shared" si="19"/>
        <v>-0.79307606724223945</v>
      </c>
      <c r="H194" s="27">
        <f t="shared" si="21"/>
        <v>-0.71867477275213476</v>
      </c>
      <c r="I194" s="27">
        <f t="shared" si="20"/>
        <v>-7.4401294490104686E-2</v>
      </c>
      <c r="J194" s="25">
        <f t="shared" si="22"/>
        <v>4</v>
      </c>
    </row>
    <row r="195" spans="1:10" x14ac:dyDescent="0.15">
      <c r="A195" s="3">
        <v>194</v>
      </c>
      <c r="B195" s="3">
        <f t="array" ref="B195">LARGE(IF(MOD(MINUTE(股票价格!$B$2:$B$1380),30)=0,ROW(股票价格!$B$2:$B$1380),0),230-A195)</f>
        <v>1165</v>
      </c>
      <c r="C195" s="22">
        <f>IF(B195&gt;0,INDEX(股票价格!B:B,'周期-MIN30'!B195),"-")</f>
        <v>43626.479166666664</v>
      </c>
      <c r="D195" s="1">
        <f>IF(B195&gt;0,INDEX(股票价格!D:D,'周期-MIN30'!B195),"-")</f>
        <v>41.3</v>
      </c>
      <c r="E195" s="19">
        <f t="shared" ref="E195:E201" si="23">E194*11/13+D195*2/13</f>
        <v>41.665307383159622</v>
      </c>
      <c r="F195" s="26">
        <f t="shared" ref="F195:F201" si="24">F194*25/27+D195*2/27</f>
        <v>42.434076828345084</v>
      </c>
      <c r="G195" s="27">
        <f t="shared" ref="G195:G201" si="25">E195-F195</f>
        <v>-0.76876944518546253</v>
      </c>
      <c r="H195" s="27">
        <f t="shared" si="21"/>
        <v>-0.7305268877354254</v>
      </c>
      <c r="I195" s="27">
        <f t="shared" si="20"/>
        <v>-3.8242557450037129E-2</v>
      </c>
      <c r="J195" s="25">
        <f t="shared" si="22"/>
        <v>4</v>
      </c>
    </row>
    <row r="196" spans="1:10" x14ac:dyDescent="0.15">
      <c r="A196" s="3">
        <v>195</v>
      </c>
      <c r="B196" s="3">
        <f t="array" ref="B196">LARGE(IF(MOD(MINUTE(股票价格!$B$2:$B$1380),30)=0,ROW(股票价格!$B$2:$B$1380),0),230-A196)</f>
        <v>1171</v>
      </c>
      <c r="C196" s="22">
        <f>IF(B196&gt;0,INDEX(股票价格!B:B,'周期-MIN30'!B196),"-")</f>
        <v>43626.5625</v>
      </c>
      <c r="D196" s="1">
        <f>IF(B196&gt;0,INDEX(股票价格!D:D,'周期-MIN30'!B196),"-")</f>
        <v>40.79</v>
      </c>
      <c r="E196" s="19">
        <f t="shared" si="23"/>
        <v>41.530644708827374</v>
      </c>
      <c r="F196" s="26">
        <f t="shared" si="24"/>
        <v>42.312293359578781</v>
      </c>
      <c r="G196" s="27">
        <f t="shared" si="25"/>
        <v>-0.7816486507514071</v>
      </c>
      <c r="H196" s="27">
        <f t="shared" si="21"/>
        <v>-0.74549207185228761</v>
      </c>
      <c r="I196" s="27">
        <f t="shared" si="20"/>
        <v>-3.6156578899119496E-2</v>
      </c>
      <c r="J196" s="25">
        <f t="shared" si="22"/>
        <v>4</v>
      </c>
    </row>
    <row r="197" spans="1:10" x14ac:dyDescent="0.15">
      <c r="A197" s="3">
        <v>196</v>
      </c>
      <c r="B197" s="3">
        <f t="array" ref="B197">LARGE(IF(MOD(MINUTE(股票价格!$B$2:$B$1380),30)=0,ROW(股票价格!$B$2:$B$1380),0),230-A197)</f>
        <v>1177</v>
      </c>
      <c r="C197" s="22">
        <f>IF(B197&gt;0,INDEX(股票价格!B:B,'周期-MIN30'!B197),"-")</f>
        <v>43626.583333333336</v>
      </c>
      <c r="D197" s="1">
        <f>IF(B197&gt;0,INDEX(股票价格!D:D,'周期-MIN30'!B197),"-")</f>
        <v>40.07</v>
      </c>
      <c r="E197" s="19">
        <f t="shared" si="23"/>
        <v>41.305930138238551</v>
      </c>
      <c r="F197" s="26">
        <f t="shared" si="24"/>
        <v>42.146197555165536</v>
      </c>
      <c r="G197" s="27">
        <f t="shared" si="25"/>
        <v>-0.84026741692698437</v>
      </c>
      <c r="H197" s="27">
        <f t="shared" si="21"/>
        <v>-0.76662569518326273</v>
      </c>
      <c r="I197" s="27">
        <f t="shared" si="20"/>
        <v>-7.3641721743721633E-2</v>
      </c>
      <c r="J197" s="25">
        <f t="shared" si="22"/>
        <v>4</v>
      </c>
    </row>
    <row r="198" spans="1:10" x14ac:dyDescent="0.15">
      <c r="A198" s="3">
        <v>197</v>
      </c>
      <c r="B198" s="3">
        <f t="array" ref="B198">LARGE(IF(MOD(MINUTE(股票价格!$B$2:$B$1380),30)=0,ROW(股票价格!$B$2:$B$1380),0),230-A198)</f>
        <v>1183</v>
      </c>
      <c r="C198" s="22">
        <f>IF(B198&gt;0,INDEX(股票价格!B:B,'周期-MIN30'!B198),"-")</f>
        <v>43626.604166666664</v>
      </c>
      <c r="D198" s="1">
        <f>IF(B198&gt;0,INDEX(股票价格!D:D,'周期-MIN30'!B198),"-")</f>
        <v>39.85</v>
      </c>
      <c r="E198" s="19">
        <f t="shared" si="23"/>
        <v>41.081940886201856</v>
      </c>
      <c r="F198" s="26">
        <f t="shared" si="24"/>
        <v>41.976108847375492</v>
      </c>
      <c r="G198" s="27">
        <f t="shared" si="25"/>
        <v>-0.89416796117363617</v>
      </c>
      <c r="H198" s="27">
        <f t="shared" si="21"/>
        <v>-0.79323765868993079</v>
      </c>
      <c r="I198" s="27">
        <f t="shared" si="20"/>
        <v>-0.10093030248370538</v>
      </c>
      <c r="J198" s="25">
        <f t="shared" si="22"/>
        <v>4</v>
      </c>
    </row>
    <row r="199" spans="1:10" x14ac:dyDescent="0.15">
      <c r="A199" s="3">
        <v>198</v>
      </c>
      <c r="B199" s="3">
        <f t="array" ref="B199">LARGE(IF(MOD(MINUTE(股票价格!$B$2:$B$1380),30)=0,ROW(股票价格!$B$2:$B$1380),0),230-A199)</f>
        <v>1189</v>
      </c>
      <c r="C199" s="22">
        <f>IF(B199&gt;0,INDEX(股票价格!B:B,'周期-MIN30'!B199),"-")</f>
        <v>43626.625</v>
      </c>
      <c r="D199" s="1">
        <f>IF(B199&gt;0,INDEX(股票价格!D:D,'周期-MIN30'!B199),"-")</f>
        <v>40.479999999999997</v>
      </c>
      <c r="E199" s="19">
        <f t="shared" si="23"/>
        <v>40.989334596016953</v>
      </c>
      <c r="F199" s="26">
        <f t="shared" si="24"/>
        <v>41.865285969792119</v>
      </c>
      <c r="G199" s="27">
        <f t="shared" si="25"/>
        <v>-0.87595137377516608</v>
      </c>
      <c r="H199" s="27">
        <f t="shared" si="21"/>
        <v>-0.81382267102489991</v>
      </c>
      <c r="I199" s="27">
        <f t="shared" si="20"/>
        <v>-6.2128702750266163E-2</v>
      </c>
      <c r="J199" s="25">
        <f t="shared" si="22"/>
        <v>4</v>
      </c>
    </row>
    <row r="200" spans="1:10" x14ac:dyDescent="0.15">
      <c r="A200" s="3">
        <v>199</v>
      </c>
      <c r="B200" s="3">
        <f t="array" ref="B200">LARGE(IF(MOD(MINUTE(股票价格!$B$2:$B$1380),30)=0,ROW(股票价格!$B$2:$B$1380),0),230-A200)</f>
        <v>1195</v>
      </c>
      <c r="C200" s="22">
        <f>IF(B200&gt;0,INDEX(股票价格!B:B,'周期-MIN30'!B200),"-")</f>
        <v>43627.416666666664</v>
      </c>
      <c r="D200" s="1">
        <f>IF(B200&gt;0,INDEX(股票价格!D:D,'周期-MIN30'!B200),"-")</f>
        <v>39.799999999999997</v>
      </c>
      <c r="E200" s="19">
        <f t="shared" si="23"/>
        <v>40.806360042783574</v>
      </c>
      <c r="F200" s="26">
        <f t="shared" si="24"/>
        <v>41.712301823881596</v>
      </c>
      <c r="G200" s="27">
        <f t="shared" si="25"/>
        <v>-0.90594178109802215</v>
      </c>
      <c r="H200" s="27">
        <f t="shared" si="21"/>
        <v>-0.83131247456151014</v>
      </c>
      <c r="I200" s="27">
        <f t="shared" si="20"/>
        <v>-7.4629306536512008E-2</v>
      </c>
      <c r="J200" s="25">
        <f t="shared" si="22"/>
        <v>4</v>
      </c>
    </row>
    <row r="201" spans="1:10" x14ac:dyDescent="0.15">
      <c r="A201" s="3">
        <v>200</v>
      </c>
      <c r="B201" s="3">
        <f t="array" ref="B201">LARGE(IF(MOD(MINUTE(股票价格!$B$2:$B$1380),30)=0,ROW(股票价格!$B$2:$B$1380),0),230-A201)</f>
        <v>1201</v>
      </c>
      <c r="C201" s="22">
        <f>IF(B201&gt;0,INDEX(股票价格!B:B,'周期-MIN30'!B201),"-")</f>
        <v>43627.4375</v>
      </c>
      <c r="D201" s="1">
        <f>IF(B201&gt;0,INDEX(股票价格!D:D,'周期-MIN30'!B201),"-")</f>
        <v>40.54</v>
      </c>
      <c r="E201" s="19">
        <f t="shared" si="23"/>
        <v>40.765381574663024</v>
      </c>
      <c r="F201" s="26">
        <f t="shared" si="24"/>
        <v>41.62546465174222</v>
      </c>
      <c r="G201" s="27">
        <f t="shared" si="25"/>
        <v>-0.86008307707919585</v>
      </c>
      <c r="H201" s="27">
        <f t="shared" si="21"/>
        <v>-0.83784619240541502</v>
      </c>
      <c r="I201" s="27">
        <f t="shared" si="20"/>
        <v>-2.2236884673780821E-2</v>
      </c>
      <c r="J201" s="25">
        <f t="shared" si="22"/>
        <v>4</v>
      </c>
    </row>
    <row r="202" spans="1:10" x14ac:dyDescent="0.15">
      <c r="A202" s="3">
        <v>201</v>
      </c>
      <c r="B202" s="3">
        <f t="array" ref="B202">LARGE(IF(MOD(MINUTE(股票价格!$B$2:$B$1380),30)=0,ROW(股票价格!$B$2:$B$1380),0),230-A202)</f>
        <v>1207</v>
      </c>
      <c r="C202" s="22">
        <f>IF(B202&gt;0,INDEX(股票价格!B:B,'周期-MIN30'!B202),"-")</f>
        <v>43627.458333333336</v>
      </c>
      <c r="D202" s="1">
        <f>IF(B202&gt;0,INDEX(股票价格!D:D,'周期-MIN30'!B202),"-")</f>
        <v>40.340000000000003</v>
      </c>
      <c r="E202" s="19">
        <f t="shared" ref="E202:E231" si="26">E201*11/13+D202*2/13</f>
        <v>40.699938255484099</v>
      </c>
      <c r="F202" s="26">
        <f t="shared" ref="F202:F231" si="27">F201*25/27+D202*2/27</f>
        <v>41.530245047909467</v>
      </c>
      <c r="G202" s="27">
        <f t="shared" ref="G202:G231" si="28">E202-F202</f>
        <v>-0.8303067924253682</v>
      </c>
      <c r="H202" s="27">
        <f t="shared" ref="H202:H231" si="29">AVERAGE(G194:G202)</f>
        <v>-0.83891250729527578</v>
      </c>
      <c r="I202" s="27">
        <f t="shared" ref="I202:I231" si="30">G202-H202</f>
        <v>8.6057148699075769E-3</v>
      </c>
      <c r="J202" s="25">
        <f t="shared" si="22"/>
        <v>5</v>
      </c>
    </row>
    <row r="203" spans="1:10" x14ac:dyDescent="0.15">
      <c r="A203" s="3">
        <v>202</v>
      </c>
      <c r="B203" s="3">
        <f t="array" ref="B203">LARGE(IF(MOD(MINUTE(股票价格!$B$2:$B$1380),30)=0,ROW(股票价格!$B$2:$B$1380),0),230-A203)</f>
        <v>1213</v>
      </c>
      <c r="C203" s="22">
        <f>IF(B203&gt;0,INDEX(股票价格!B:B,'周期-MIN30'!B203),"-")</f>
        <v>43627.479166666664</v>
      </c>
      <c r="D203" s="1">
        <f>IF(B203&gt;0,INDEX(股票价格!D:D,'周期-MIN30'!B203),"-")</f>
        <v>40.6</v>
      </c>
      <c r="E203" s="19">
        <f t="shared" si="26"/>
        <v>40.684563139255779</v>
      </c>
      <c r="F203" s="26">
        <f t="shared" si="27"/>
        <v>41.461338007323576</v>
      </c>
      <c r="G203" s="27">
        <f t="shared" si="28"/>
        <v>-0.77677486806779683</v>
      </c>
      <c r="H203" s="27">
        <f t="shared" si="29"/>
        <v>-0.83710126294255993</v>
      </c>
      <c r="I203" s="27">
        <f t="shared" si="30"/>
        <v>6.0326394874763101E-2</v>
      </c>
      <c r="J203" s="25">
        <f t="shared" si="22"/>
        <v>5</v>
      </c>
    </row>
    <row r="204" spans="1:10" x14ac:dyDescent="0.15">
      <c r="A204" s="3">
        <v>203</v>
      </c>
      <c r="B204" s="3">
        <f t="array" ref="B204">LARGE(IF(MOD(MINUTE(股票价格!$B$2:$B$1380),30)=0,ROW(股票价格!$B$2:$B$1380),0),230-A204)</f>
        <v>1219</v>
      </c>
      <c r="C204" s="22">
        <f>IF(B204&gt;0,INDEX(股票价格!B:B,'周期-MIN30'!B204),"-")</f>
        <v>43627.5625</v>
      </c>
      <c r="D204" s="1">
        <f>IF(B204&gt;0,INDEX(股票价格!D:D,'周期-MIN30'!B204),"-")</f>
        <v>40.5</v>
      </c>
      <c r="E204" s="19">
        <f t="shared" si="26"/>
        <v>40.656168810139505</v>
      </c>
      <c r="F204" s="26">
        <f t="shared" si="27"/>
        <v>41.390127784558864</v>
      </c>
      <c r="G204" s="27">
        <f t="shared" si="28"/>
        <v>-0.73395897441935887</v>
      </c>
      <c r="H204" s="27">
        <f t="shared" si="29"/>
        <v>-0.83323343285743734</v>
      </c>
      <c r="I204" s="27">
        <f t="shared" si="30"/>
        <v>9.9274458438078472E-2</v>
      </c>
      <c r="J204" s="25">
        <f t="shared" ref="J204:J231" si="31">IF((I204&gt;0)*(I203&lt;=0)*(G204&lt;0),J203+1,J203)</f>
        <v>5</v>
      </c>
    </row>
    <row r="205" spans="1:10" x14ac:dyDescent="0.15">
      <c r="A205" s="3">
        <v>204</v>
      </c>
      <c r="B205" s="3">
        <f t="array" ref="B205">LARGE(IF(MOD(MINUTE(股票价格!$B$2:$B$1380),30)=0,ROW(股票价格!$B$2:$B$1380),0),230-A205)</f>
        <v>1225</v>
      </c>
      <c r="C205" s="22">
        <f>IF(B205&gt;0,INDEX(股票价格!B:B,'周期-MIN30'!B205),"-")</f>
        <v>43627.583333333336</v>
      </c>
      <c r="D205" s="1">
        <f>IF(B205&gt;0,INDEX(股票价格!D:D,'周期-MIN30'!B205),"-")</f>
        <v>40.520000000000003</v>
      </c>
      <c r="E205" s="19">
        <f t="shared" si="26"/>
        <v>40.635219762425734</v>
      </c>
      <c r="F205" s="26">
        <f t="shared" si="27"/>
        <v>41.325673874591544</v>
      </c>
      <c r="G205" s="27">
        <f t="shared" si="28"/>
        <v>-0.69045411216580987</v>
      </c>
      <c r="H205" s="27">
        <f t="shared" si="29"/>
        <v>-0.82310070634792654</v>
      </c>
      <c r="I205" s="27">
        <f t="shared" si="30"/>
        <v>0.13264659418211666</v>
      </c>
      <c r="J205" s="25">
        <f t="shared" si="31"/>
        <v>5</v>
      </c>
    </row>
    <row r="206" spans="1:10" x14ac:dyDescent="0.15">
      <c r="A206" s="3">
        <v>205</v>
      </c>
      <c r="B206" s="3">
        <f t="array" ref="B206">LARGE(IF(MOD(MINUTE(股票价格!$B$2:$B$1380),30)=0,ROW(股票价格!$B$2:$B$1380),0),230-A206)</f>
        <v>1231</v>
      </c>
      <c r="C206" s="22">
        <f>IF(B206&gt;0,INDEX(股票价格!B:B,'周期-MIN30'!B206),"-")</f>
        <v>43627.604166666664</v>
      </c>
      <c r="D206" s="1">
        <f>IF(B206&gt;0,INDEX(股票价格!D:D,'周期-MIN30'!B206),"-")</f>
        <v>40.85</v>
      </c>
      <c r="E206" s="19">
        <f t="shared" si="26"/>
        <v>40.668262875898698</v>
      </c>
      <c r="F206" s="26">
        <f t="shared" si="27"/>
        <v>41.290438772769953</v>
      </c>
      <c r="G206" s="27">
        <f t="shared" si="28"/>
        <v>-0.62217589687125496</v>
      </c>
      <c r="H206" s="27">
        <f t="shared" si="29"/>
        <v>-0.79886831523062318</v>
      </c>
      <c r="I206" s="27">
        <f t="shared" si="30"/>
        <v>0.17669241835936822</v>
      </c>
      <c r="J206" s="25">
        <f t="shared" si="31"/>
        <v>5</v>
      </c>
    </row>
    <row r="207" spans="1:10" x14ac:dyDescent="0.15">
      <c r="A207" s="3">
        <v>206</v>
      </c>
      <c r="B207" s="3">
        <f t="array" ref="B207">LARGE(IF(MOD(MINUTE(股票价格!$B$2:$B$1380),30)=0,ROW(股票价格!$B$2:$B$1380),0),230-A207)</f>
        <v>1237</v>
      </c>
      <c r="C207" s="22">
        <f>IF(B207&gt;0,INDEX(股票价格!B:B,'周期-MIN30'!B207),"-")</f>
        <v>43627.625</v>
      </c>
      <c r="D207" s="1">
        <f>IF(B207&gt;0,INDEX(股票价格!D:D,'周期-MIN30'!B207),"-")</f>
        <v>40.9</v>
      </c>
      <c r="E207" s="19">
        <f t="shared" si="26"/>
        <v>40.703914741145056</v>
      </c>
      <c r="F207" s="26">
        <f t="shared" si="27"/>
        <v>41.261517382194398</v>
      </c>
      <c r="G207" s="27">
        <f t="shared" si="28"/>
        <v>-0.55760264104934265</v>
      </c>
      <c r="H207" s="27">
        <f t="shared" si="29"/>
        <v>-0.76147216855014621</v>
      </c>
      <c r="I207" s="27">
        <f t="shared" si="30"/>
        <v>0.20386952750080356</v>
      </c>
      <c r="J207" s="25">
        <f t="shared" si="31"/>
        <v>5</v>
      </c>
    </row>
    <row r="208" spans="1:10" x14ac:dyDescent="0.15">
      <c r="A208" s="3">
        <v>207</v>
      </c>
      <c r="B208" s="3">
        <f t="array" ref="B208">LARGE(IF(MOD(MINUTE(股票价格!$B$2:$B$1380),30)=0,ROW(股票价格!$B$2:$B$1380),0),230-A208)</f>
        <v>1243</v>
      </c>
      <c r="C208" s="22">
        <f>IF(B208&gt;0,INDEX(股票价格!B:B,'周期-MIN30'!B208),"-")</f>
        <v>43628.416666666664</v>
      </c>
      <c r="D208" s="1">
        <f>IF(B208&gt;0,INDEX(股票价格!D:D,'周期-MIN30'!B208),"-")</f>
        <v>40.090000000000003</v>
      </c>
      <c r="E208" s="19">
        <f t="shared" si="26"/>
        <v>40.609466319430432</v>
      </c>
      <c r="F208" s="26">
        <f t="shared" si="27"/>
        <v>41.174738316846664</v>
      </c>
      <c r="G208" s="27">
        <f t="shared" si="28"/>
        <v>-0.56527199741623235</v>
      </c>
      <c r="H208" s="27">
        <f t="shared" si="29"/>
        <v>-0.72695223784359797</v>
      </c>
      <c r="I208" s="27">
        <f t="shared" si="30"/>
        <v>0.16168024042736562</v>
      </c>
      <c r="J208" s="25">
        <f t="shared" si="31"/>
        <v>5</v>
      </c>
    </row>
    <row r="209" spans="1:10" x14ac:dyDescent="0.15">
      <c r="A209" s="3">
        <v>208</v>
      </c>
      <c r="B209" s="3">
        <f t="array" ref="B209">LARGE(IF(MOD(MINUTE(股票价格!$B$2:$B$1380),30)=0,ROW(股票价格!$B$2:$B$1380),0),230-A209)</f>
        <v>1249</v>
      </c>
      <c r="C209" s="22">
        <f>IF(B209&gt;0,INDEX(股票价格!B:B,'周期-MIN30'!B209),"-")</f>
        <v>43628.4375</v>
      </c>
      <c r="D209" s="1">
        <f>IF(B209&gt;0,INDEX(股票价格!D:D,'周期-MIN30'!B209),"-")</f>
        <v>39.950000000000003</v>
      </c>
      <c r="E209" s="19">
        <f t="shared" si="26"/>
        <v>40.508009962594976</v>
      </c>
      <c r="F209" s="26">
        <f t="shared" si="27"/>
        <v>41.084016960043208</v>
      </c>
      <c r="G209" s="27">
        <f t="shared" si="28"/>
        <v>-0.57600699744823203</v>
      </c>
      <c r="H209" s="27">
        <f t="shared" si="29"/>
        <v>-0.6902928174380657</v>
      </c>
      <c r="I209" s="27">
        <f t="shared" si="30"/>
        <v>0.11428581998983367</v>
      </c>
      <c r="J209" s="25">
        <f t="shared" si="31"/>
        <v>5</v>
      </c>
    </row>
    <row r="210" spans="1:10" x14ac:dyDescent="0.15">
      <c r="A210" s="3">
        <v>209</v>
      </c>
      <c r="B210" s="3">
        <f t="array" ref="B210">LARGE(IF(MOD(MINUTE(股票价格!$B$2:$B$1380),30)=0,ROW(股票价格!$B$2:$B$1380),0),230-A210)</f>
        <v>1255</v>
      </c>
      <c r="C210" s="22">
        <f>IF(B210&gt;0,INDEX(股票价格!B:B,'周期-MIN30'!B210),"-")</f>
        <v>43628.458333333336</v>
      </c>
      <c r="D210" s="1">
        <f>IF(B210&gt;0,INDEX(股票价格!D:D,'周期-MIN30'!B210),"-")</f>
        <v>40.26</v>
      </c>
      <c r="E210" s="19">
        <f t="shared" si="26"/>
        <v>40.469854583734211</v>
      </c>
      <c r="F210" s="26">
        <f t="shared" si="27"/>
        <v>41.02297866670667</v>
      </c>
      <c r="G210" s="27">
        <f t="shared" si="28"/>
        <v>-0.55312408297245952</v>
      </c>
      <c r="H210" s="27">
        <f t="shared" si="29"/>
        <v>-0.65618626253731727</v>
      </c>
      <c r="I210" s="27">
        <f t="shared" si="30"/>
        <v>0.10306217956485775</v>
      </c>
      <c r="J210" s="25">
        <f t="shared" si="31"/>
        <v>5</v>
      </c>
    </row>
    <row r="211" spans="1:10" x14ac:dyDescent="0.15">
      <c r="A211" s="3">
        <v>210</v>
      </c>
      <c r="B211" s="3">
        <f t="array" ref="B211">LARGE(IF(MOD(MINUTE(股票价格!$B$2:$B$1380),30)=0,ROW(股票价格!$B$2:$B$1380),0),230-A211)</f>
        <v>1261</v>
      </c>
      <c r="C211" s="22">
        <f>IF(B211&gt;0,INDEX(股票价格!B:B,'周期-MIN30'!B211),"-")</f>
        <v>43628.479166666664</v>
      </c>
      <c r="D211" s="1">
        <f>IF(B211&gt;0,INDEX(股票价格!D:D,'周期-MIN30'!B211),"-")</f>
        <v>40.19</v>
      </c>
      <c r="E211" s="19">
        <f t="shared" si="26"/>
        <v>40.426800032390489</v>
      </c>
      <c r="F211" s="26">
        <f t="shared" si="27"/>
        <v>40.96127654324691</v>
      </c>
      <c r="G211" s="27">
        <f t="shared" si="28"/>
        <v>-0.53447651085642178</v>
      </c>
      <c r="H211" s="27">
        <f t="shared" si="29"/>
        <v>-0.62331623125187874</v>
      </c>
      <c r="I211" s="27">
        <f t="shared" si="30"/>
        <v>8.8839720395456956E-2</v>
      </c>
      <c r="J211" s="25">
        <f t="shared" si="31"/>
        <v>5</v>
      </c>
    </row>
    <row r="212" spans="1:10" x14ac:dyDescent="0.15">
      <c r="A212" s="3">
        <v>211</v>
      </c>
      <c r="B212" s="3">
        <f t="array" ref="B212">LARGE(IF(MOD(MINUTE(股票价格!$B$2:$B$1380),30)=0,ROW(股票价格!$B$2:$B$1380),0),230-A212)</f>
        <v>1267</v>
      </c>
      <c r="C212" s="22">
        <f>IF(B212&gt;0,INDEX(股票价格!B:B,'周期-MIN30'!B212),"-")</f>
        <v>43628.5625</v>
      </c>
      <c r="D212" s="1">
        <f>IF(B212&gt;0,INDEX(股票价格!D:D,'周期-MIN30'!B212),"-")</f>
        <v>39.97</v>
      </c>
      <c r="E212" s="19">
        <f t="shared" si="26"/>
        <v>40.356523104330414</v>
      </c>
      <c r="F212" s="26">
        <f t="shared" si="27"/>
        <v>40.887848651154549</v>
      </c>
      <c r="G212" s="27">
        <f t="shared" si="28"/>
        <v>-0.53132554682413513</v>
      </c>
      <c r="H212" s="27">
        <f t="shared" si="29"/>
        <v>-0.5960440844470275</v>
      </c>
      <c r="I212" s="27">
        <f t="shared" si="30"/>
        <v>6.4718537622892369E-2</v>
      </c>
      <c r="J212" s="25">
        <f t="shared" si="31"/>
        <v>5</v>
      </c>
    </row>
    <row r="213" spans="1:10" x14ac:dyDescent="0.15">
      <c r="A213" s="3">
        <v>212</v>
      </c>
      <c r="B213" s="3">
        <f t="array" ref="B213">LARGE(IF(MOD(MINUTE(股票价格!$B$2:$B$1380),30)=0,ROW(股票价格!$B$2:$B$1380),0),230-A213)</f>
        <v>1273</v>
      </c>
      <c r="C213" s="22">
        <f>IF(B213&gt;0,INDEX(股票价格!B:B,'周期-MIN30'!B213),"-")</f>
        <v>43628.583333333336</v>
      </c>
      <c r="D213" s="1">
        <f>IF(B213&gt;0,INDEX(股票价格!D:D,'周期-MIN30'!B213),"-")</f>
        <v>40.39</v>
      </c>
      <c r="E213" s="19">
        <f t="shared" si="26"/>
        <v>40.361673395971891</v>
      </c>
      <c r="F213" s="26">
        <f t="shared" si="27"/>
        <v>40.850970973291254</v>
      </c>
      <c r="G213" s="27">
        <f t="shared" si="28"/>
        <v>-0.48929757731936263</v>
      </c>
      <c r="H213" s="27">
        <f t="shared" si="29"/>
        <v>-0.56885948476925008</v>
      </c>
      <c r="I213" s="27">
        <f t="shared" si="30"/>
        <v>7.9561907449887448E-2</v>
      </c>
      <c r="J213" s="25">
        <f t="shared" si="31"/>
        <v>5</v>
      </c>
    </row>
    <row r="214" spans="1:10" x14ac:dyDescent="0.15">
      <c r="A214" s="3">
        <v>213</v>
      </c>
      <c r="B214" s="3">
        <f t="array" ref="B214">LARGE(IF(MOD(MINUTE(股票价格!$B$2:$B$1380),30)=0,ROW(股票价格!$B$2:$B$1380),0),230-A214)</f>
        <v>1279</v>
      </c>
      <c r="C214" s="22">
        <f>IF(B214&gt;0,INDEX(股票价格!B:B,'周期-MIN30'!B214),"-")</f>
        <v>43628.604166666664</v>
      </c>
      <c r="D214" s="1">
        <f>IF(B214&gt;0,INDEX(股票价格!D:D,'周期-MIN30'!B214),"-")</f>
        <v>40.69</v>
      </c>
      <c r="E214" s="19">
        <f t="shared" si="26"/>
        <v>40.412185181206986</v>
      </c>
      <c r="F214" s="26">
        <f t="shared" si="27"/>
        <v>40.839047197491901</v>
      </c>
      <c r="G214" s="27">
        <f t="shared" si="28"/>
        <v>-0.4268620162849146</v>
      </c>
      <c r="H214" s="27">
        <f t="shared" si="29"/>
        <v>-0.5395714741158173</v>
      </c>
      <c r="I214" s="27">
        <f t="shared" si="30"/>
        <v>0.11270945783090269</v>
      </c>
      <c r="J214" s="25">
        <f t="shared" si="31"/>
        <v>5</v>
      </c>
    </row>
    <row r="215" spans="1:10" x14ac:dyDescent="0.15">
      <c r="A215" s="3">
        <v>214</v>
      </c>
      <c r="B215" s="3">
        <f t="array" ref="B215">LARGE(IF(MOD(MINUTE(股票价格!$B$2:$B$1380),30)=0,ROW(股票价格!$B$2:$B$1380),0),230-A215)</f>
        <v>1285</v>
      </c>
      <c r="C215" s="22">
        <f>IF(B215&gt;0,INDEX(股票价格!B:B,'周期-MIN30'!B215),"-")</f>
        <v>43628.625</v>
      </c>
      <c r="D215" s="1">
        <f>IF(B215&gt;0,INDEX(股票价格!D:D,'周期-MIN30'!B215),"-")</f>
        <v>40.630000000000003</v>
      </c>
      <c r="E215" s="19">
        <f t="shared" si="26"/>
        <v>40.445695153328991</v>
      </c>
      <c r="F215" s="26">
        <f t="shared" si="27"/>
        <v>40.823562219899905</v>
      </c>
      <c r="G215" s="27">
        <f t="shared" si="28"/>
        <v>-0.37786706657091429</v>
      </c>
      <c r="H215" s="27">
        <f t="shared" si="29"/>
        <v>-0.51242604852689055</v>
      </c>
      <c r="I215" s="27">
        <f t="shared" si="30"/>
        <v>0.13455898195597626</v>
      </c>
      <c r="J215" s="25">
        <f t="shared" si="31"/>
        <v>5</v>
      </c>
    </row>
    <row r="216" spans="1:10" x14ac:dyDescent="0.15">
      <c r="A216" s="3">
        <v>215</v>
      </c>
      <c r="B216" s="3">
        <f t="array" ref="B216">LARGE(IF(MOD(MINUTE(股票价格!$B$2:$B$1380),30)=0,ROW(股票价格!$B$2:$B$1380),0),230-A216)</f>
        <v>1291</v>
      </c>
      <c r="C216" s="22">
        <f>IF(B216&gt;0,INDEX(股票价格!B:B,'周期-MIN30'!B216),"-")</f>
        <v>43629.416666666664</v>
      </c>
      <c r="D216" s="1">
        <f>IF(B216&gt;0,INDEX(股票价格!D:D,'周期-MIN30'!B216),"-")</f>
        <v>40.6</v>
      </c>
      <c r="E216" s="19">
        <f t="shared" si="26"/>
        <v>40.46943436050914</v>
      </c>
      <c r="F216" s="26">
        <f t="shared" si="27"/>
        <v>40.807002055462874</v>
      </c>
      <c r="G216" s="27">
        <f t="shared" si="28"/>
        <v>-0.33756769495373362</v>
      </c>
      <c r="H216" s="27">
        <f t="shared" si="29"/>
        <v>-0.48797772118293398</v>
      </c>
      <c r="I216" s="27">
        <f t="shared" si="30"/>
        <v>0.15041002622920036</v>
      </c>
      <c r="J216" s="25">
        <f t="shared" si="31"/>
        <v>5</v>
      </c>
    </row>
    <row r="217" spans="1:10" x14ac:dyDescent="0.15">
      <c r="A217" s="3">
        <v>216</v>
      </c>
      <c r="B217" s="3">
        <f t="array" ref="B217">LARGE(IF(MOD(MINUTE(股票价格!$B$2:$B$1380),30)=0,ROW(股票价格!$B$2:$B$1380),0),230-A217)</f>
        <v>1297</v>
      </c>
      <c r="C217" s="22">
        <f>IF(B217&gt;0,INDEX(股票价格!B:B,'周期-MIN30'!B217),"-")</f>
        <v>43629.4375</v>
      </c>
      <c r="D217" s="1">
        <f>IF(B217&gt;0,INDEX(股票价格!D:D,'周期-MIN30'!B217),"-")</f>
        <v>40.47</v>
      </c>
      <c r="E217" s="19">
        <f t="shared" si="26"/>
        <v>40.469521381969273</v>
      </c>
      <c r="F217" s="26">
        <f t="shared" si="27"/>
        <v>40.782038940243396</v>
      </c>
      <c r="G217" s="27">
        <f t="shared" si="28"/>
        <v>-0.31251755827412353</v>
      </c>
      <c r="H217" s="27">
        <f t="shared" si="29"/>
        <v>-0.45989389461158858</v>
      </c>
      <c r="I217" s="27">
        <f t="shared" si="30"/>
        <v>0.14737633633746505</v>
      </c>
      <c r="J217" s="25">
        <f t="shared" si="31"/>
        <v>5</v>
      </c>
    </row>
    <row r="218" spans="1:10" x14ac:dyDescent="0.15">
      <c r="A218" s="3">
        <v>217</v>
      </c>
      <c r="B218" s="3">
        <f t="array" ref="B218">LARGE(IF(MOD(MINUTE(股票价格!$B$2:$B$1380),30)=0,ROW(股票价格!$B$2:$B$1380),0),230-A218)</f>
        <v>1303</v>
      </c>
      <c r="C218" s="22">
        <f>IF(B218&gt;0,INDEX(股票价格!B:B,'周期-MIN30'!B218),"-")</f>
        <v>43629.458333333336</v>
      </c>
      <c r="D218" s="1">
        <f>IF(B218&gt;0,INDEX(股票价格!D:D,'周期-MIN30'!B218),"-")</f>
        <v>40.369999999999997</v>
      </c>
      <c r="E218" s="19">
        <f t="shared" si="26"/>
        <v>40.454210400127842</v>
      </c>
      <c r="F218" s="26">
        <f t="shared" si="27"/>
        <v>40.751517537262409</v>
      </c>
      <c r="G218" s="27">
        <f t="shared" si="28"/>
        <v>-0.2973071371345668</v>
      </c>
      <c r="H218" s="27">
        <f t="shared" si="29"/>
        <v>-0.42892724346562577</v>
      </c>
      <c r="I218" s="27">
        <f t="shared" si="30"/>
        <v>0.13162010633105897</v>
      </c>
      <c r="J218" s="25">
        <f t="shared" si="31"/>
        <v>5</v>
      </c>
    </row>
    <row r="219" spans="1:10" x14ac:dyDescent="0.15">
      <c r="A219" s="3">
        <v>218</v>
      </c>
      <c r="B219" s="3">
        <f t="array" ref="B219">LARGE(IF(MOD(MINUTE(股票价格!$B$2:$B$1380),30)=0,ROW(股票价格!$B$2:$B$1380),0),230-A219)</f>
        <v>1309</v>
      </c>
      <c r="C219" s="22">
        <f>IF(B219&gt;0,INDEX(股票价格!B:B,'周期-MIN30'!B219),"-")</f>
        <v>43629.479166666664</v>
      </c>
      <c r="D219" s="1">
        <f>IF(B219&gt;0,INDEX(股票价格!D:D,'周期-MIN30'!B219),"-")</f>
        <v>40.590000000000003</v>
      </c>
      <c r="E219" s="19">
        <f t="shared" si="26"/>
        <v>40.475101107800484</v>
      </c>
      <c r="F219" s="26">
        <f t="shared" si="27"/>
        <v>40.739553275242969</v>
      </c>
      <c r="G219" s="27">
        <f t="shared" si="28"/>
        <v>-0.26445216744248512</v>
      </c>
      <c r="H219" s="27">
        <f t="shared" si="29"/>
        <v>-0.39685258618451752</v>
      </c>
      <c r="I219" s="27">
        <f t="shared" si="30"/>
        <v>0.1324004187420324</v>
      </c>
      <c r="J219" s="25">
        <f t="shared" si="31"/>
        <v>5</v>
      </c>
    </row>
    <row r="220" spans="1:10" x14ac:dyDescent="0.15">
      <c r="A220" s="3">
        <v>219</v>
      </c>
      <c r="B220" s="3">
        <f t="array" ref="B220">LARGE(IF(MOD(MINUTE(股票价格!$B$2:$B$1380),30)=0,ROW(股票价格!$B$2:$B$1380),0),230-A220)</f>
        <v>1315</v>
      </c>
      <c r="C220" s="22">
        <f>IF(B220&gt;0,INDEX(股票价格!B:B,'周期-MIN30'!B220),"-")</f>
        <v>43629.5625</v>
      </c>
      <c r="D220" s="1">
        <f>IF(B220&gt;0,INDEX(股票价格!D:D,'周期-MIN30'!B220),"-")</f>
        <v>40.79</v>
      </c>
      <c r="E220" s="19">
        <f t="shared" si="26"/>
        <v>40.523547091215796</v>
      </c>
      <c r="F220" s="26">
        <f t="shared" si="27"/>
        <v>40.743290069669413</v>
      </c>
      <c r="G220" s="27">
        <f t="shared" si="28"/>
        <v>-0.2197429784536169</v>
      </c>
      <c r="H220" s="27">
        <f t="shared" si="29"/>
        <v>-0.36188219369531693</v>
      </c>
      <c r="I220" s="27">
        <f t="shared" si="30"/>
        <v>0.14213921524170003</v>
      </c>
      <c r="J220" s="25">
        <f t="shared" si="31"/>
        <v>5</v>
      </c>
    </row>
    <row r="221" spans="1:10" x14ac:dyDescent="0.15">
      <c r="A221" s="3">
        <v>220</v>
      </c>
      <c r="B221" s="3">
        <f t="array" ref="B221">LARGE(IF(MOD(MINUTE(股票价格!$B$2:$B$1380),30)=0,ROW(股票价格!$B$2:$B$1380),0),230-A221)</f>
        <v>1321</v>
      </c>
      <c r="C221" s="22">
        <f>IF(B221&gt;0,INDEX(股票价格!B:B,'周期-MIN30'!B221),"-")</f>
        <v>43629.583333333336</v>
      </c>
      <c r="D221" s="1">
        <f>IF(B221&gt;0,INDEX(股票价格!D:D,'周期-MIN30'!B221),"-")</f>
        <v>41.49</v>
      </c>
      <c r="E221" s="19">
        <f t="shared" si="26"/>
        <v>40.672232154105671</v>
      </c>
      <c r="F221" s="26">
        <f t="shared" si="27"/>
        <v>40.798601916360568</v>
      </c>
      <c r="G221" s="27">
        <f t="shared" si="28"/>
        <v>-0.12636976225489605</v>
      </c>
      <c r="H221" s="27">
        <f t="shared" si="29"/>
        <v>-0.31688710652095708</v>
      </c>
      <c r="I221" s="27">
        <f t="shared" si="30"/>
        <v>0.19051734426606104</v>
      </c>
      <c r="J221" s="25">
        <f t="shared" si="31"/>
        <v>5</v>
      </c>
    </row>
    <row r="222" spans="1:10" x14ac:dyDescent="0.15">
      <c r="A222" s="3">
        <v>221</v>
      </c>
      <c r="B222" s="3">
        <f t="array" ref="B222">LARGE(IF(MOD(MINUTE(股票价格!$B$2:$B$1380),30)=0,ROW(股票价格!$B$2:$B$1380),0),230-A222)</f>
        <v>1327</v>
      </c>
      <c r="C222" s="22">
        <f>IF(B222&gt;0,INDEX(股票价格!B:B,'周期-MIN30'!B222),"-")</f>
        <v>43629.604166666664</v>
      </c>
      <c r="D222" s="1">
        <f>IF(B222&gt;0,INDEX(股票价格!D:D,'周期-MIN30'!B222),"-")</f>
        <v>41.16</v>
      </c>
      <c r="E222" s="19">
        <f t="shared" si="26"/>
        <v>40.747273361166336</v>
      </c>
      <c r="F222" s="26">
        <f t="shared" si="27"/>
        <v>40.825372144778306</v>
      </c>
      <c r="G222" s="27">
        <f t="shared" si="28"/>
        <v>-7.8098783611970646E-2</v>
      </c>
      <c r="H222" s="27">
        <f t="shared" si="29"/>
        <v>-0.27119835166458017</v>
      </c>
      <c r="I222" s="27">
        <f t="shared" si="30"/>
        <v>0.19309956805260953</v>
      </c>
      <c r="J222" s="25">
        <f t="shared" si="31"/>
        <v>5</v>
      </c>
    </row>
    <row r="223" spans="1:10" x14ac:dyDescent="0.15">
      <c r="A223" s="3">
        <v>222</v>
      </c>
      <c r="B223" s="3">
        <f t="array" ref="B223">LARGE(IF(MOD(MINUTE(股票价格!$B$2:$B$1380),30)=0,ROW(股票价格!$B$2:$B$1380),0),230-A223)</f>
        <v>1333</v>
      </c>
      <c r="C223" s="22">
        <f>IF(B223&gt;0,INDEX(股票价格!B:B,'周期-MIN30'!B223),"-")</f>
        <v>43629.625</v>
      </c>
      <c r="D223" s="1">
        <f>IF(B223&gt;0,INDEX(股票价格!D:D,'周期-MIN30'!B223),"-")</f>
        <v>41.52</v>
      </c>
      <c r="E223" s="19">
        <f t="shared" si="26"/>
        <v>40.866154382525366</v>
      </c>
      <c r="F223" s="26">
        <f t="shared" si="27"/>
        <v>40.876826059979912</v>
      </c>
      <c r="G223" s="27">
        <f t="shared" si="28"/>
        <v>-1.0671677454546113E-2</v>
      </c>
      <c r="H223" s="27">
        <f t="shared" si="29"/>
        <v>-0.22495498068342812</v>
      </c>
      <c r="I223" s="27">
        <f t="shared" si="30"/>
        <v>0.214283303228882</v>
      </c>
      <c r="J223" s="25">
        <f t="shared" si="31"/>
        <v>5</v>
      </c>
    </row>
    <row r="224" spans="1:10" x14ac:dyDescent="0.15">
      <c r="A224" s="3">
        <v>223</v>
      </c>
      <c r="B224" s="3">
        <f t="array" ref="B224">LARGE(IF(MOD(MINUTE(股票价格!$B$2:$B$1380),30)=0,ROW(股票价格!$B$2:$B$1380),0),230-A224)</f>
        <v>1339</v>
      </c>
      <c r="C224" s="22">
        <f>IF(B224&gt;0,INDEX(股票价格!B:B,'周期-MIN30'!B224),"-")</f>
        <v>43630.416666666664</v>
      </c>
      <c r="D224" s="1">
        <f>IF(B224&gt;0,INDEX(股票价格!D:D,'周期-MIN30'!B224),"-")</f>
        <v>41.94</v>
      </c>
      <c r="E224" s="19">
        <f t="shared" si="26"/>
        <v>41.031361400598385</v>
      </c>
      <c r="F224" s="26">
        <f t="shared" si="27"/>
        <v>40.95557968516659</v>
      </c>
      <c r="G224" s="27">
        <f t="shared" si="28"/>
        <v>7.5781715431794794E-2</v>
      </c>
      <c r="H224" s="27">
        <f t="shared" si="29"/>
        <v>-0.17454956046090489</v>
      </c>
      <c r="I224" s="27">
        <f t="shared" si="30"/>
        <v>0.25033127589269966</v>
      </c>
      <c r="J224" s="25">
        <f t="shared" si="31"/>
        <v>5</v>
      </c>
    </row>
    <row r="225" spans="1:10" x14ac:dyDescent="0.15">
      <c r="A225" s="3">
        <v>224</v>
      </c>
      <c r="B225" s="3">
        <f t="array" ref="B225">LARGE(IF(MOD(MINUTE(股票价格!$B$2:$B$1380),30)=0,ROW(股票价格!$B$2:$B$1380),0),230-A225)</f>
        <v>1345</v>
      </c>
      <c r="C225" s="22">
        <f>IF(B225&gt;0,INDEX(股票价格!B:B,'周期-MIN30'!B225),"-")</f>
        <v>43630.4375</v>
      </c>
      <c r="D225" s="1">
        <f>IF(B225&gt;0,INDEX(股票价格!D:D,'周期-MIN30'!B225),"-")</f>
        <v>41.48</v>
      </c>
      <c r="E225" s="19">
        <f t="shared" si="26"/>
        <v>41.100382723583252</v>
      </c>
      <c r="F225" s="26">
        <f t="shared" si="27"/>
        <v>40.99442563441351</v>
      </c>
      <c r="G225" s="27">
        <f t="shared" si="28"/>
        <v>0.10595708916974189</v>
      </c>
      <c r="H225" s="27">
        <f t="shared" si="29"/>
        <v>-0.12526902889162983</v>
      </c>
      <c r="I225" s="27">
        <f t="shared" si="30"/>
        <v>0.23122611806137172</v>
      </c>
      <c r="J225" s="25">
        <f t="shared" si="31"/>
        <v>5</v>
      </c>
    </row>
    <row r="226" spans="1:10" x14ac:dyDescent="0.15">
      <c r="A226" s="3">
        <v>225</v>
      </c>
      <c r="B226" s="3">
        <f t="array" ref="B226">LARGE(IF(MOD(MINUTE(股票价格!$B$2:$B$1380),30)=0,ROW(股票价格!$B$2:$B$1380),0),230-A226)</f>
        <v>1351</v>
      </c>
      <c r="C226" s="22">
        <f>IF(B226&gt;0,INDEX(股票价格!B:B,'周期-MIN30'!B226),"-")</f>
        <v>43630.458333333336</v>
      </c>
      <c r="D226" s="1">
        <f>IF(B226&gt;0,INDEX(股票价格!D:D,'周期-MIN30'!B226),"-")</f>
        <v>41.41</v>
      </c>
      <c r="E226" s="19">
        <f t="shared" si="26"/>
        <v>41.148016150724288</v>
      </c>
      <c r="F226" s="26">
        <f t="shared" si="27"/>
        <v>41.025208920753251</v>
      </c>
      <c r="G226" s="27">
        <f t="shared" si="28"/>
        <v>0.12280722997103766</v>
      </c>
      <c r="H226" s="27">
        <f t="shared" si="29"/>
        <v>-7.6899607975500814E-2</v>
      </c>
      <c r="I226" s="27">
        <f t="shared" si="30"/>
        <v>0.19970683794653848</v>
      </c>
      <c r="J226" s="25">
        <f t="shared" si="31"/>
        <v>5</v>
      </c>
    </row>
    <row r="227" spans="1:10" x14ac:dyDescent="0.15">
      <c r="A227" s="3">
        <v>226</v>
      </c>
      <c r="B227" s="3">
        <f t="array" ref="B227">LARGE(IF(MOD(MINUTE(股票价格!$B$2:$B$1380),30)=0,ROW(股票价格!$B$2:$B$1380),0),230-A227)</f>
        <v>1357</v>
      </c>
      <c r="C227" s="22">
        <f>IF(B227&gt;0,INDEX(股票价格!B:B,'周期-MIN30'!B227),"-")</f>
        <v>43630.479166666664</v>
      </c>
      <c r="D227" s="1">
        <f>IF(B227&gt;0,INDEX(股票价格!D:D,'周期-MIN30'!B227),"-")</f>
        <v>41.22</v>
      </c>
      <c r="E227" s="19">
        <f t="shared" si="26"/>
        <v>41.159090589074395</v>
      </c>
      <c r="F227" s="26">
        <f t="shared" si="27"/>
        <v>41.039637889586345</v>
      </c>
      <c r="G227" s="27">
        <f t="shared" si="28"/>
        <v>0.11945269948805048</v>
      </c>
      <c r="H227" s="27">
        <f t="shared" si="29"/>
        <v>-3.0592959461876665E-2</v>
      </c>
      <c r="I227" s="27">
        <f t="shared" si="30"/>
        <v>0.15004565894992716</v>
      </c>
      <c r="J227" s="25">
        <f t="shared" si="31"/>
        <v>5</v>
      </c>
    </row>
    <row r="228" spans="1:10" x14ac:dyDescent="0.15">
      <c r="A228" s="3">
        <v>227</v>
      </c>
      <c r="B228" s="3">
        <f t="array" ref="B228">LARGE(IF(MOD(MINUTE(股票价格!$B$2:$B$1380),30)=0,ROW(股票价格!$B$2:$B$1380),0),230-A228)</f>
        <v>1363</v>
      </c>
      <c r="C228" s="22">
        <f>IF(B228&gt;0,INDEX(股票价格!B:B,'周期-MIN30'!B228),"-")</f>
        <v>43630.5625</v>
      </c>
      <c r="D228" s="1">
        <f>IF(B228&gt;0,INDEX(股票价格!D:D,'周期-MIN30'!B228),"-")</f>
        <v>41.2</v>
      </c>
      <c r="E228" s="19">
        <f t="shared" si="26"/>
        <v>41.165384344601414</v>
      </c>
      <c r="F228" s="26">
        <f t="shared" si="27"/>
        <v>41.0515165644318</v>
      </c>
      <c r="G228" s="27">
        <f t="shared" si="28"/>
        <v>0.1138677801696133</v>
      </c>
      <c r="H228" s="27">
        <f t="shared" si="29"/>
        <v>1.1442590272800935E-2</v>
      </c>
      <c r="I228" s="27">
        <f t="shared" si="30"/>
        <v>0.10242518989681236</v>
      </c>
      <c r="J228" s="25">
        <f t="shared" si="31"/>
        <v>5</v>
      </c>
    </row>
    <row r="229" spans="1:10" x14ac:dyDescent="0.15">
      <c r="A229" s="3">
        <v>228</v>
      </c>
      <c r="B229" s="3">
        <f t="array" ref="B229">LARGE(IF(MOD(MINUTE(股票价格!$B$2:$B$1380),30)=0,ROW(股票价格!$B$2:$B$1380),0),230-A229)</f>
        <v>1369</v>
      </c>
      <c r="C229" s="22">
        <f>IF(B229&gt;0,INDEX(股票价格!B:B,'周期-MIN30'!B229),"-")</f>
        <v>43630.583333333336</v>
      </c>
      <c r="D229" s="1">
        <f>IF(B229&gt;0,INDEX(股票价格!D:D,'周期-MIN30'!B229),"-")</f>
        <v>40.869999999999997</v>
      </c>
      <c r="E229" s="19">
        <f t="shared" si="26"/>
        <v>41.119940599278124</v>
      </c>
      <c r="F229" s="26">
        <f t="shared" si="27"/>
        <v>41.038070892992415</v>
      </c>
      <c r="G229" s="27">
        <f t="shared" si="28"/>
        <v>8.1869706285708332E-2</v>
      </c>
      <c r="H229" s="27">
        <f t="shared" si="29"/>
        <v>4.4955110799392628E-2</v>
      </c>
      <c r="I229" s="27">
        <f t="shared" si="30"/>
        <v>3.6914595486315704E-2</v>
      </c>
      <c r="J229" s="25">
        <f t="shared" si="31"/>
        <v>5</v>
      </c>
    </row>
    <row r="230" spans="1:10" x14ac:dyDescent="0.15">
      <c r="A230" s="3">
        <v>229</v>
      </c>
      <c r="B230" s="3">
        <f t="array" ref="B230">LARGE(IF(MOD(MINUTE(股票价格!$B$2:$B$1380),30)=0,ROW(股票价格!$B$2:$B$1380),0),230-A230)</f>
        <v>1375</v>
      </c>
      <c r="C230" s="22">
        <f>IF(B230&gt;0,INDEX(股票价格!B:B,'周期-MIN30'!B230),"-")</f>
        <v>43630.604166666664</v>
      </c>
      <c r="D230" s="1">
        <f>IF(B230&gt;0,INDEX(股票价格!D:D,'周期-MIN30'!B230),"-")</f>
        <v>40.450000000000003</v>
      </c>
      <c r="E230" s="19">
        <f t="shared" si="26"/>
        <v>41.016872814773798</v>
      </c>
      <c r="F230" s="26">
        <f t="shared" si="27"/>
        <v>40.994510086104086</v>
      </c>
      <c r="G230" s="27">
        <f t="shared" si="28"/>
        <v>2.236272866971234E-2</v>
      </c>
      <c r="H230" s="27">
        <f t="shared" si="29"/>
        <v>6.1480943124349118E-2</v>
      </c>
      <c r="I230" s="27">
        <f t="shared" si="30"/>
        <v>-3.9118214454636778E-2</v>
      </c>
      <c r="J230" s="25">
        <f t="shared" si="31"/>
        <v>5</v>
      </c>
    </row>
    <row r="231" spans="1:10" x14ac:dyDescent="0.15">
      <c r="A231" s="3">
        <v>230</v>
      </c>
      <c r="B231" s="3">
        <v>1381</v>
      </c>
      <c r="C231" s="22">
        <f>IF(B231&gt;0,INDEX(股票价格!B:B,'周期-MIN30'!B231),"-")</f>
        <v>43630.625</v>
      </c>
      <c r="D231" s="1">
        <f>IF(B231&gt;0,INDEX(股票价格!D:D,'周期-MIN30'!B231),"-")</f>
        <v>40.32</v>
      </c>
      <c r="E231" s="19">
        <f t="shared" si="26"/>
        <v>40.909661612500905</v>
      </c>
      <c r="F231" s="26">
        <f t="shared" si="27"/>
        <v>40.944546376022295</v>
      </c>
      <c r="G231" s="27">
        <f t="shared" si="28"/>
        <v>-3.4884763521390028E-2</v>
      </c>
      <c r="H231" s="27">
        <f t="shared" si="29"/>
        <v>6.62825009121914E-2</v>
      </c>
      <c r="I231" s="27">
        <f t="shared" si="30"/>
        <v>-0.10116726443358143</v>
      </c>
      <c r="J231" s="25">
        <f t="shared" si="31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S231"/>
  <sheetViews>
    <sheetView workbookViewId="0">
      <selection activeCell="J11" sqref="J11:J231"/>
    </sheetView>
  </sheetViews>
  <sheetFormatPr defaultRowHeight="11.25" x14ac:dyDescent="0.15"/>
  <cols>
    <col min="1" max="1" width="4.5" style="3" bestFit="1" customWidth="1"/>
    <col min="2" max="2" width="7.5" style="3" bestFit="1" customWidth="1"/>
    <col min="3" max="3" width="13.875" style="21" bestFit="1" customWidth="1"/>
    <col min="4" max="4" width="7.125" style="1" bestFit="1" customWidth="1"/>
    <col min="5" max="5" width="6" style="19" bestFit="1" customWidth="1"/>
    <col min="6" max="6" width="9" style="26"/>
    <col min="7" max="9" width="5.25" style="27" customWidth="1"/>
    <col min="10" max="11" width="9" style="25"/>
    <col min="12" max="12" width="7.5" style="25" bestFit="1" customWidth="1"/>
    <col min="13" max="13" width="4.5" style="25" bestFit="1" customWidth="1"/>
    <col min="14" max="14" width="6.75" style="25" bestFit="1" customWidth="1"/>
    <col min="15" max="15" width="10.5" style="25" bestFit="1" customWidth="1"/>
    <col min="16" max="16" width="13.875" style="25" bestFit="1" customWidth="1"/>
    <col min="17" max="17" width="12.375" style="25" customWidth="1"/>
    <col min="18" max="16384" width="9" style="17"/>
  </cols>
  <sheetData>
    <row r="1" spans="1:19" ht="12" thickBot="1" x14ac:dyDescent="0.25">
      <c r="A1" s="2" t="s">
        <v>0</v>
      </c>
      <c r="B1" s="2" t="s">
        <v>3620</v>
      </c>
      <c r="C1" s="2" t="s">
        <v>3408</v>
      </c>
      <c r="D1" s="2" t="s">
        <v>3409</v>
      </c>
      <c r="E1" s="18" t="s">
        <v>3411</v>
      </c>
      <c r="F1" s="18" t="s">
        <v>3412</v>
      </c>
      <c r="G1" s="23" t="s">
        <v>3410</v>
      </c>
      <c r="H1" s="23" t="s">
        <v>3413</v>
      </c>
      <c r="I1" s="23" t="s">
        <v>3414</v>
      </c>
      <c r="J1" s="23" t="s">
        <v>3415</v>
      </c>
      <c r="K1" s="23"/>
      <c r="L1" s="23" t="s">
        <v>3435</v>
      </c>
      <c r="M1" s="23" t="s">
        <v>3436</v>
      </c>
      <c r="N1" s="23" t="s">
        <v>3416</v>
      </c>
      <c r="O1" s="23" t="s">
        <v>3410</v>
      </c>
      <c r="P1" s="23" t="s">
        <v>3437</v>
      </c>
      <c r="Q1" s="25" t="s">
        <v>3619</v>
      </c>
      <c r="S1" s="17" t="s">
        <v>3417</v>
      </c>
    </row>
    <row r="2" spans="1:19" ht="12.75" thickTop="1" thickBot="1" x14ac:dyDescent="0.2">
      <c r="A2" s="3">
        <v>1</v>
      </c>
      <c r="B2" s="3">
        <f t="array" ref="B2">LARGE(IF(MOD(MINUTE(股票价格!$B$2:$B$1380),15)=0,ROW(股票价格!$B$2:$B$1380),0),230-A2)</f>
        <v>694</v>
      </c>
      <c r="C2" s="22">
        <f>INDEX(股票价格!B:B,'周期-MIN15'!B2)</f>
        <v>43609.572916666664</v>
      </c>
      <c r="D2" s="1">
        <f>INDEX(股票价格!D:D,'周期-MIN15'!B2)</f>
        <v>45.18</v>
      </c>
      <c r="E2" s="19">
        <f>D2</f>
        <v>45.18</v>
      </c>
      <c r="F2" s="26">
        <f>D2</f>
        <v>45.18</v>
      </c>
      <c r="G2" s="27">
        <f>E2-F2</f>
        <v>0</v>
      </c>
      <c r="L2" s="25">
        <f>MAX(J:J)</f>
        <v>10</v>
      </c>
      <c r="M2" s="25">
        <f t="shared" ref="M2:M22" si="0">IFERROR(MATCH(L2,J:J,0),"-")</f>
        <v>195</v>
      </c>
      <c r="N2" s="26">
        <f t="shared" ref="N2:N22" si="1">IFERROR(INDEX(D:D,M2),"-")</f>
        <v>40.39</v>
      </c>
      <c r="O2" s="25">
        <f>IFERROR(INDEX(G:G,M2),"-")</f>
        <v>-0.14610622591509781</v>
      </c>
      <c r="P2" s="25">
        <f>IFERROR(($N$2&lt;N2)*($O$2&gt;O2),0)</f>
        <v>0</v>
      </c>
      <c r="Q2" s="24">
        <v>3</v>
      </c>
      <c r="S2" s="24">
        <f ca="1">IFERROR(1*(SUM(OFFSET(P2,0,0,Q2))&gt;0),0)</f>
        <v>1</v>
      </c>
    </row>
    <row r="3" spans="1:19" x14ac:dyDescent="0.15">
      <c r="A3" s="3">
        <v>2</v>
      </c>
      <c r="B3" s="3">
        <f t="array" ref="B3">LARGE(IF(MOD(MINUTE(股票价格!$B$2:$B$1380),15)=0,ROW(股票价格!$B$2:$B$1380),0),230-A3)</f>
        <v>697</v>
      </c>
      <c r="C3" s="22">
        <f>INDEX(股票价格!B:B,'周期-MIN15'!B3)</f>
        <v>43609.583333333336</v>
      </c>
      <c r="D3" s="1">
        <f>INDEX(股票价格!D:D,'周期-MIN15'!B3)</f>
        <v>45.39</v>
      </c>
      <c r="E3" s="19">
        <f t="shared" ref="E3:E66" si="2">E2*11/13+D3*2/13</f>
        <v>45.212307692307689</v>
      </c>
      <c r="F3" s="26">
        <f t="shared" ref="F3:F66" si="3">F2*25/27+D3*2/27</f>
        <v>45.195555555555558</v>
      </c>
      <c r="G3" s="27">
        <f t="shared" ref="G3:G66" si="4">E3-F3</f>
        <v>1.6752136752131719E-2</v>
      </c>
      <c r="L3" s="25">
        <f>L2-1</f>
        <v>9</v>
      </c>
      <c r="M3" s="25">
        <f t="shared" si="0"/>
        <v>171</v>
      </c>
      <c r="N3" s="26">
        <f t="shared" si="1"/>
        <v>40.54</v>
      </c>
      <c r="O3" s="25">
        <f t="shared" ref="O3:O22" si="5">IFERROR(INDEX(G:G,M3),"-")</f>
        <v>-0.47215984459137417</v>
      </c>
      <c r="P3" s="25">
        <f>IFERROR(($N$2&lt;N3)*($O$2&gt;O3),0)</f>
        <v>1</v>
      </c>
    </row>
    <row r="4" spans="1:19" x14ac:dyDescent="0.15">
      <c r="A4" s="3">
        <v>3</v>
      </c>
      <c r="B4" s="3">
        <f t="array" ref="B4">LARGE(IF(MOD(MINUTE(股票价格!$B$2:$B$1380),15)=0,ROW(股票价格!$B$2:$B$1380),0),230-A4)</f>
        <v>700</v>
      </c>
      <c r="C4" s="22">
        <f>INDEX(股票价格!B:B,'周期-MIN15'!B4)</f>
        <v>43609.59375</v>
      </c>
      <c r="D4" s="1">
        <f>INDEX(股票价格!D:D,'周期-MIN15'!B4)</f>
        <v>45.2</v>
      </c>
      <c r="E4" s="19">
        <f t="shared" si="2"/>
        <v>45.210414201183426</v>
      </c>
      <c r="F4" s="26">
        <f t="shared" si="3"/>
        <v>45.195884773662556</v>
      </c>
      <c r="G4" s="27">
        <f t="shared" si="4"/>
        <v>1.4529427520869831E-2</v>
      </c>
      <c r="L4" s="25">
        <f t="shared" ref="L4:L11" si="6">L3-1</f>
        <v>8</v>
      </c>
      <c r="M4" s="25">
        <f t="shared" si="0"/>
        <v>158</v>
      </c>
      <c r="N4" s="26">
        <f t="shared" si="1"/>
        <v>41.35</v>
      </c>
      <c r="O4" s="25">
        <f t="shared" si="5"/>
        <v>-0.44894472997098944</v>
      </c>
      <c r="P4" s="25">
        <f t="shared" ref="P4:P22" si="7">IFERROR(($N$2&lt;N4)*($O$2&gt;O4),0)</f>
        <v>1</v>
      </c>
    </row>
    <row r="5" spans="1:19" x14ac:dyDescent="0.15">
      <c r="A5" s="3">
        <v>4</v>
      </c>
      <c r="B5" s="3">
        <f t="array" ref="B5">LARGE(IF(MOD(MINUTE(股票价格!$B$2:$B$1380),15)=0,ROW(股票价格!$B$2:$B$1380),0),230-A5)</f>
        <v>703</v>
      </c>
      <c r="C5" s="22">
        <f>INDEX(股票价格!B:B,'周期-MIN15'!B5)</f>
        <v>43609.604166666664</v>
      </c>
      <c r="D5" s="1">
        <f>INDEX(股票价格!D:D,'周期-MIN15'!B5)</f>
        <v>45.23</v>
      </c>
      <c r="E5" s="19">
        <f t="shared" si="2"/>
        <v>45.213427401001354</v>
      </c>
      <c r="F5" s="26">
        <f t="shared" si="3"/>
        <v>45.198411827465328</v>
      </c>
      <c r="G5" s="27">
        <f t="shared" si="4"/>
        <v>1.5015573536025784E-2</v>
      </c>
      <c r="L5" s="25">
        <f t="shared" si="6"/>
        <v>7</v>
      </c>
      <c r="M5" s="25">
        <f t="shared" si="0"/>
        <v>146</v>
      </c>
      <c r="N5" s="26">
        <f t="shared" si="1"/>
        <v>42.22</v>
      </c>
      <c r="O5" s="25">
        <f t="shared" si="5"/>
        <v>-0.28796083203009459</v>
      </c>
      <c r="P5" s="25">
        <f t="shared" si="7"/>
        <v>1</v>
      </c>
    </row>
    <row r="6" spans="1:19" x14ac:dyDescent="0.15">
      <c r="A6" s="3">
        <v>5</v>
      </c>
      <c r="B6" s="3">
        <f t="array" ref="B6">LARGE(IF(MOD(MINUTE(股票价格!$B$2:$B$1380),15)=0,ROW(股票价格!$B$2:$B$1380),0),230-A6)</f>
        <v>706</v>
      </c>
      <c r="C6" s="22">
        <f>INDEX(股票价格!B:B,'周期-MIN15'!B6)</f>
        <v>43609.614583333336</v>
      </c>
      <c r="D6" s="1">
        <f>INDEX(股票价格!D:D,'周期-MIN15'!B6)</f>
        <v>45.23</v>
      </c>
      <c r="E6" s="19">
        <f t="shared" si="2"/>
        <v>45.215977031616532</v>
      </c>
      <c r="F6" s="26">
        <f t="shared" si="3"/>
        <v>45.200751692097526</v>
      </c>
      <c r="G6" s="27">
        <f t="shared" si="4"/>
        <v>1.5225339519005843E-2</v>
      </c>
      <c r="L6" s="25">
        <f t="shared" si="6"/>
        <v>6</v>
      </c>
      <c r="M6" s="25">
        <f t="shared" si="0"/>
        <v>143</v>
      </c>
      <c r="N6" s="26">
        <f t="shared" si="1"/>
        <v>42.37</v>
      </c>
      <c r="O6" s="25">
        <f t="shared" si="5"/>
        <v>-0.27217167428037925</v>
      </c>
      <c r="P6" s="25">
        <f t="shared" si="7"/>
        <v>1</v>
      </c>
    </row>
    <row r="7" spans="1:19" x14ac:dyDescent="0.15">
      <c r="A7" s="3">
        <v>6</v>
      </c>
      <c r="B7" s="3">
        <f t="array" ref="B7">LARGE(IF(MOD(MINUTE(股票价格!$B$2:$B$1380),15)=0,ROW(股票价格!$B$2:$B$1380),0),230-A7)</f>
        <v>709</v>
      </c>
      <c r="C7" s="22">
        <f>INDEX(股票价格!B:B,'周期-MIN15'!B7)</f>
        <v>43609.625</v>
      </c>
      <c r="D7" s="1">
        <f>INDEX(股票价格!D:D,'周期-MIN15'!B7)</f>
        <v>45.2</v>
      </c>
      <c r="E7" s="19">
        <f t="shared" si="2"/>
        <v>45.213519026752451</v>
      </c>
      <c r="F7" s="26">
        <f t="shared" si="3"/>
        <v>45.200696011201416</v>
      </c>
      <c r="G7" s="27">
        <f t="shared" si="4"/>
        <v>1.2823015551035155E-2</v>
      </c>
      <c r="L7" s="25">
        <f t="shared" si="6"/>
        <v>5</v>
      </c>
      <c r="M7" s="25">
        <f t="shared" si="0"/>
        <v>123</v>
      </c>
      <c r="N7" s="26">
        <f t="shared" si="1"/>
        <v>42.42</v>
      </c>
      <c r="O7" s="25">
        <f t="shared" si="5"/>
        <v>-0.64242670282699521</v>
      </c>
      <c r="P7" s="25">
        <f t="shared" si="7"/>
        <v>1</v>
      </c>
    </row>
    <row r="8" spans="1:19" x14ac:dyDescent="0.15">
      <c r="A8" s="3">
        <v>7</v>
      </c>
      <c r="B8" s="3">
        <f t="array" ref="B8">LARGE(IF(MOD(MINUTE(股票价格!$B$2:$B$1380),15)=0,ROW(股票价格!$B$2:$B$1380),0),230-A8)</f>
        <v>712</v>
      </c>
      <c r="C8" s="22">
        <f>INDEX(股票价格!B:B,'周期-MIN15'!B8)</f>
        <v>43612.40625</v>
      </c>
      <c r="D8" s="1">
        <f>INDEX(股票价格!D:D,'周期-MIN15'!B8)</f>
        <v>45.48</v>
      </c>
      <c r="E8" s="19">
        <f t="shared" si="2"/>
        <v>45.254516099559766</v>
      </c>
      <c r="F8" s="26">
        <f t="shared" si="3"/>
        <v>45.22138519555687</v>
      </c>
      <c r="G8" s="27">
        <f t="shared" si="4"/>
        <v>3.3130904002895534E-2</v>
      </c>
      <c r="L8" s="25">
        <f t="shared" si="6"/>
        <v>4</v>
      </c>
      <c r="M8" s="25">
        <f t="shared" si="0"/>
        <v>101</v>
      </c>
      <c r="N8" s="26">
        <f t="shared" si="1"/>
        <v>45.22</v>
      </c>
      <c r="O8" s="25">
        <f t="shared" si="5"/>
        <v>-0.20501327252603829</v>
      </c>
      <c r="P8" s="25">
        <f t="shared" si="7"/>
        <v>1</v>
      </c>
    </row>
    <row r="9" spans="1:19" x14ac:dyDescent="0.15">
      <c r="A9" s="3">
        <v>8</v>
      </c>
      <c r="B9" s="3">
        <f t="array" ref="B9">LARGE(IF(MOD(MINUTE(股票价格!$B$2:$B$1380),15)=0,ROW(股票价格!$B$2:$B$1380),0),230-A9)</f>
        <v>715</v>
      </c>
      <c r="C9" s="22">
        <f>INDEX(股票价格!B:B,'周期-MIN15'!B9)</f>
        <v>43612.416666666664</v>
      </c>
      <c r="D9" s="1">
        <f>INDEX(股票价格!D:D,'周期-MIN15'!B9)</f>
        <v>45.7</v>
      </c>
      <c r="E9" s="19">
        <f t="shared" si="2"/>
        <v>45.323052084242882</v>
      </c>
      <c r="F9" s="26">
        <f t="shared" si="3"/>
        <v>45.256838144034141</v>
      </c>
      <c r="G9" s="27">
        <f t="shared" si="4"/>
        <v>6.6213940208740496E-2</v>
      </c>
      <c r="L9" s="25">
        <f t="shared" si="6"/>
        <v>3</v>
      </c>
      <c r="M9" s="25">
        <f t="shared" si="0"/>
        <v>82</v>
      </c>
      <c r="N9" s="26">
        <f t="shared" si="1"/>
        <v>46.28</v>
      </c>
      <c r="O9" s="25">
        <f t="shared" si="5"/>
        <v>-3.1009191002482339E-3</v>
      </c>
      <c r="P9" s="25">
        <f t="shared" si="7"/>
        <v>0</v>
      </c>
    </row>
    <row r="10" spans="1:19" x14ac:dyDescent="0.15">
      <c r="A10" s="3">
        <v>9</v>
      </c>
      <c r="B10" s="3">
        <f t="array" ref="B10">LARGE(IF(MOD(MINUTE(股票价格!$B$2:$B$1380),15)=0,ROW(股票价格!$B$2:$B$1380),0),230-A10)</f>
        <v>718</v>
      </c>
      <c r="C10" s="22">
        <f>INDEX(股票价格!B:B,'周期-MIN15'!B10)</f>
        <v>43612.427083333336</v>
      </c>
      <c r="D10" s="1">
        <f>INDEX(股票价格!D:D,'周期-MIN15'!B10)</f>
        <v>46.06</v>
      </c>
      <c r="E10" s="19">
        <f t="shared" si="2"/>
        <v>45.436428686667057</v>
      </c>
      <c r="F10" s="26">
        <f t="shared" si="3"/>
        <v>45.316331614846426</v>
      </c>
      <c r="G10" s="27">
        <f t="shared" si="4"/>
        <v>0.12009707182063067</v>
      </c>
      <c r="H10" s="27">
        <f>AVERAGE(G2:G10)</f>
        <v>3.2643045434592781E-2</v>
      </c>
      <c r="I10" s="27">
        <f t="shared" ref="I10:I73" si="8">G10-H10</f>
        <v>8.7454026386037886E-2</v>
      </c>
      <c r="J10" s="25">
        <v>0</v>
      </c>
      <c r="L10" s="25">
        <f t="shared" si="6"/>
        <v>2</v>
      </c>
      <c r="M10" s="25">
        <f t="shared" si="0"/>
        <v>70</v>
      </c>
      <c r="N10" s="26">
        <f t="shared" si="1"/>
        <v>45.87</v>
      </c>
      <c r="O10" s="25">
        <f t="shared" si="5"/>
        <v>-0.11789317852132797</v>
      </c>
      <c r="P10" s="25">
        <f t="shared" si="7"/>
        <v>0</v>
      </c>
    </row>
    <row r="11" spans="1:19" x14ac:dyDescent="0.15">
      <c r="A11" s="3">
        <v>10</v>
      </c>
      <c r="B11" s="3">
        <f t="array" ref="B11">LARGE(IF(MOD(MINUTE(股票价格!$B$2:$B$1380),15)=0,ROW(股票价格!$B$2:$B$1380),0),230-A11)</f>
        <v>721</v>
      </c>
      <c r="C11" s="22">
        <f>INDEX(股票价格!B:B,'周期-MIN15'!B11)</f>
        <v>43612.4375</v>
      </c>
      <c r="D11" s="1">
        <f>INDEX(股票价格!D:D,'周期-MIN15'!B11)</f>
        <v>46.12</v>
      </c>
      <c r="E11" s="19">
        <f t="shared" si="2"/>
        <v>45.541593504102899</v>
      </c>
      <c r="F11" s="26">
        <f t="shared" si="3"/>
        <v>45.375862606339275</v>
      </c>
      <c r="G11" s="27">
        <f t="shared" si="4"/>
        <v>0.16573089776362337</v>
      </c>
      <c r="H11" s="27">
        <f>AVERAGE(G3:G11)</f>
        <v>5.1057589630550931E-2</v>
      </c>
      <c r="I11" s="27">
        <f t="shared" si="8"/>
        <v>0.11467330813307244</v>
      </c>
      <c r="J11" s="25">
        <f>IF((I11&gt;0)*(I10&lt;=0)*(G11&lt;0),J10+1,J10)</f>
        <v>0</v>
      </c>
      <c r="L11" s="25">
        <f t="shared" si="6"/>
        <v>1</v>
      </c>
      <c r="M11" s="25">
        <f t="shared" si="0"/>
        <v>60</v>
      </c>
      <c r="N11" s="26">
        <f t="shared" si="1"/>
        <v>45.93</v>
      </c>
      <c r="O11" s="25">
        <f t="shared" si="5"/>
        <v>-0.15387827703184342</v>
      </c>
      <c r="P11" s="25">
        <f t="shared" si="7"/>
        <v>1</v>
      </c>
    </row>
    <row r="12" spans="1:19" x14ac:dyDescent="0.15">
      <c r="A12" s="3">
        <v>11</v>
      </c>
      <c r="B12" s="3">
        <f t="array" ref="B12">LARGE(IF(MOD(MINUTE(股票价格!$B$2:$B$1380),15)=0,ROW(股票价格!$B$2:$B$1380),0),230-A12)</f>
        <v>724</v>
      </c>
      <c r="C12" s="22">
        <f>INDEX(股票价格!B:B,'周期-MIN15'!B12)</f>
        <v>43612.447916666664</v>
      </c>
      <c r="D12" s="1">
        <f>INDEX(股票价格!D:D,'周期-MIN15'!B12)</f>
        <v>46.17</v>
      </c>
      <c r="E12" s="19">
        <f t="shared" si="2"/>
        <v>45.638271426548613</v>
      </c>
      <c r="F12" s="26">
        <f t="shared" si="3"/>
        <v>45.434687598462297</v>
      </c>
      <c r="G12" s="27">
        <f t="shared" si="4"/>
        <v>0.20358382808631603</v>
      </c>
      <c r="H12" s="27">
        <f t="shared" ref="H12:H75" si="9">AVERAGE(G4:G12)</f>
        <v>7.1816666445460309E-2</v>
      </c>
      <c r="I12" s="27">
        <f t="shared" si="8"/>
        <v>0.13176716164085572</v>
      </c>
      <c r="J12" s="25">
        <f t="shared" ref="J12:J75" si="10">IF((I12&gt;0)*(I11&lt;=0)*(G12&lt;0),J11+1,J11)</f>
        <v>0</v>
      </c>
      <c r="L12" s="25">
        <f>L11-1</f>
        <v>0</v>
      </c>
      <c r="M12" s="25">
        <f t="shared" si="0"/>
        <v>10</v>
      </c>
      <c r="N12" s="26">
        <f t="shared" si="1"/>
        <v>46.06</v>
      </c>
      <c r="O12" s="25">
        <f t="shared" si="5"/>
        <v>0.12009707182063067</v>
      </c>
      <c r="P12" s="25">
        <f t="shared" si="7"/>
        <v>0</v>
      </c>
    </row>
    <row r="13" spans="1:19" x14ac:dyDescent="0.15">
      <c r="A13" s="3">
        <v>12</v>
      </c>
      <c r="B13" s="3">
        <f t="array" ref="B13">LARGE(IF(MOD(MINUTE(股票价格!$B$2:$B$1380),15)=0,ROW(股票价格!$B$2:$B$1380),0),230-A13)</f>
        <v>727</v>
      </c>
      <c r="C13" s="22">
        <f>INDEX(股票价格!B:B,'周期-MIN15'!B13)</f>
        <v>43612.458333333336</v>
      </c>
      <c r="D13" s="1">
        <f>INDEX(股票价格!D:D,'周期-MIN15'!B13)</f>
        <v>46</v>
      </c>
      <c r="E13" s="19">
        <f t="shared" si="2"/>
        <v>45.693921976310364</v>
      </c>
      <c r="F13" s="26">
        <f t="shared" si="3"/>
        <v>45.476562591168793</v>
      </c>
      <c r="G13" s="27">
        <f t="shared" si="4"/>
        <v>0.21735938514157027</v>
      </c>
      <c r="H13" s="27">
        <f t="shared" si="9"/>
        <v>9.4353328403315909E-2</v>
      </c>
      <c r="I13" s="27">
        <f t="shared" si="8"/>
        <v>0.12300605673825436</v>
      </c>
      <c r="J13" s="25">
        <f t="shared" si="10"/>
        <v>0</v>
      </c>
      <c r="L13" s="25">
        <f t="shared" ref="L13:L22" si="11">L12-1</f>
        <v>-1</v>
      </c>
      <c r="M13" s="25" t="str">
        <f t="shared" si="0"/>
        <v>-</v>
      </c>
      <c r="N13" s="26" t="str">
        <f t="shared" si="1"/>
        <v>-</v>
      </c>
      <c r="O13" s="25" t="str">
        <f t="shared" si="5"/>
        <v>-</v>
      </c>
      <c r="P13" s="25">
        <f t="shared" si="7"/>
        <v>0</v>
      </c>
    </row>
    <row r="14" spans="1:19" x14ac:dyDescent="0.15">
      <c r="A14" s="3">
        <v>13</v>
      </c>
      <c r="B14" s="3">
        <f t="array" ref="B14">LARGE(IF(MOD(MINUTE(股票价格!$B$2:$B$1380),15)=0,ROW(股票价格!$B$2:$B$1380),0),230-A14)</f>
        <v>730</v>
      </c>
      <c r="C14" s="22">
        <f>INDEX(股票价格!B:B,'周期-MIN15'!B14)</f>
        <v>43612.46875</v>
      </c>
      <c r="D14" s="1">
        <f>INDEX(股票价格!D:D,'周期-MIN15'!B14)</f>
        <v>46.1</v>
      </c>
      <c r="E14" s="19">
        <f t="shared" si="2"/>
        <v>45.756395518416461</v>
      </c>
      <c r="F14" s="26">
        <f t="shared" si="3"/>
        <v>45.522743139971112</v>
      </c>
      <c r="G14" s="27">
        <f t="shared" si="4"/>
        <v>0.23365237844534903</v>
      </c>
      <c r="H14" s="27">
        <f t="shared" si="9"/>
        <v>0.11864630672657404</v>
      </c>
      <c r="I14" s="27">
        <f t="shared" si="8"/>
        <v>0.11500607171877499</v>
      </c>
      <c r="J14" s="25">
        <f t="shared" si="10"/>
        <v>0</v>
      </c>
      <c r="L14" s="25">
        <f t="shared" si="11"/>
        <v>-2</v>
      </c>
      <c r="M14" s="25" t="str">
        <f t="shared" si="0"/>
        <v>-</v>
      </c>
      <c r="N14" s="26" t="str">
        <f t="shared" si="1"/>
        <v>-</v>
      </c>
      <c r="O14" s="25" t="str">
        <f t="shared" si="5"/>
        <v>-</v>
      </c>
      <c r="P14" s="25">
        <f t="shared" si="7"/>
        <v>0</v>
      </c>
    </row>
    <row r="15" spans="1:19" x14ac:dyDescent="0.15">
      <c r="A15" s="3">
        <v>14</v>
      </c>
      <c r="B15" s="3">
        <f t="array" ref="B15">LARGE(IF(MOD(MINUTE(股票价格!$B$2:$B$1380),15)=0,ROW(股票价格!$B$2:$B$1380),0),230-A15)</f>
        <v>733</v>
      </c>
      <c r="C15" s="22">
        <f>INDEX(股票价格!B:B,'周期-MIN15'!B15)</f>
        <v>43612.479166666664</v>
      </c>
      <c r="D15" s="1">
        <f>INDEX(股票价格!D:D,'周期-MIN15'!B15)</f>
        <v>46.07</v>
      </c>
      <c r="E15" s="19">
        <f t="shared" si="2"/>
        <v>45.80464236173701</v>
      </c>
      <c r="F15" s="26">
        <f t="shared" si="3"/>
        <v>45.563280685158446</v>
      </c>
      <c r="G15" s="27">
        <f t="shared" si="4"/>
        <v>0.24136167657856333</v>
      </c>
      <c r="H15" s="27">
        <f t="shared" si="9"/>
        <v>0.14377256639985822</v>
      </c>
      <c r="I15" s="27">
        <f t="shared" si="8"/>
        <v>9.7589110178705113E-2</v>
      </c>
      <c r="J15" s="25">
        <f t="shared" si="10"/>
        <v>0</v>
      </c>
      <c r="L15" s="25">
        <f t="shared" si="11"/>
        <v>-3</v>
      </c>
      <c r="M15" s="25" t="str">
        <f t="shared" si="0"/>
        <v>-</v>
      </c>
      <c r="N15" s="26" t="str">
        <f t="shared" si="1"/>
        <v>-</v>
      </c>
      <c r="O15" s="25" t="str">
        <f t="shared" si="5"/>
        <v>-</v>
      </c>
      <c r="P15" s="25">
        <f t="shared" si="7"/>
        <v>0</v>
      </c>
    </row>
    <row r="16" spans="1:19" x14ac:dyDescent="0.15">
      <c r="A16" s="3">
        <v>15</v>
      </c>
      <c r="B16" s="3">
        <f t="array" ref="B16">LARGE(IF(MOD(MINUTE(股票价格!$B$2:$B$1380),15)=0,ROW(股票价格!$B$2:$B$1380),0),230-A16)</f>
        <v>736</v>
      </c>
      <c r="C16" s="22">
        <f>INDEX(股票价格!B:B,'周期-MIN15'!B16)</f>
        <v>43612.552083333336</v>
      </c>
      <c r="D16" s="1">
        <f>INDEX(股票价格!D:D,'周期-MIN15'!B16)</f>
        <v>46.3</v>
      </c>
      <c r="E16" s="19">
        <f t="shared" si="2"/>
        <v>45.880851229162083</v>
      </c>
      <c r="F16" s="26">
        <f t="shared" si="3"/>
        <v>45.617852486257817</v>
      </c>
      <c r="G16" s="27">
        <f t="shared" si="4"/>
        <v>0.26299874290426573</v>
      </c>
      <c r="H16" s="27">
        <f t="shared" si="9"/>
        <v>0.17156986943910604</v>
      </c>
      <c r="I16" s="27">
        <f t="shared" si="8"/>
        <v>9.1428873465159682E-2</v>
      </c>
      <c r="J16" s="25">
        <f t="shared" si="10"/>
        <v>0</v>
      </c>
      <c r="L16" s="25">
        <f t="shared" si="11"/>
        <v>-4</v>
      </c>
      <c r="M16" s="25" t="str">
        <f t="shared" si="0"/>
        <v>-</v>
      </c>
      <c r="N16" s="26" t="str">
        <f t="shared" si="1"/>
        <v>-</v>
      </c>
      <c r="O16" s="25" t="str">
        <f t="shared" si="5"/>
        <v>-</v>
      </c>
      <c r="P16" s="25">
        <f t="shared" si="7"/>
        <v>0</v>
      </c>
    </row>
    <row r="17" spans="1:16" x14ac:dyDescent="0.15">
      <c r="A17" s="3">
        <v>16</v>
      </c>
      <c r="B17" s="3">
        <f t="array" ref="B17">LARGE(IF(MOD(MINUTE(股票价格!$B$2:$B$1380),15)=0,ROW(股票价格!$B$2:$B$1380),0),230-A17)</f>
        <v>739</v>
      </c>
      <c r="C17" s="22">
        <f>INDEX(股票价格!B:B,'周期-MIN15'!B17)</f>
        <v>43612.5625</v>
      </c>
      <c r="D17" s="1">
        <f>INDEX(股票价格!D:D,'周期-MIN15'!B17)</f>
        <v>46.22</v>
      </c>
      <c r="E17" s="19">
        <f t="shared" si="2"/>
        <v>45.93302796313715</v>
      </c>
      <c r="F17" s="26">
        <f t="shared" si="3"/>
        <v>45.662456005794269</v>
      </c>
      <c r="G17" s="27">
        <f t="shared" si="4"/>
        <v>0.27057195734288086</v>
      </c>
      <c r="H17" s="27">
        <f t="shared" si="9"/>
        <v>0.19795220869910443</v>
      </c>
      <c r="I17" s="27">
        <f t="shared" si="8"/>
        <v>7.2619748643776433E-2</v>
      </c>
      <c r="J17" s="25">
        <f t="shared" si="10"/>
        <v>0</v>
      </c>
      <c r="L17" s="25">
        <f t="shared" si="11"/>
        <v>-5</v>
      </c>
      <c r="M17" s="25" t="str">
        <f t="shared" si="0"/>
        <v>-</v>
      </c>
      <c r="N17" s="26" t="str">
        <f t="shared" si="1"/>
        <v>-</v>
      </c>
      <c r="O17" s="25" t="str">
        <f t="shared" si="5"/>
        <v>-</v>
      </c>
      <c r="P17" s="25">
        <f t="shared" si="7"/>
        <v>0</v>
      </c>
    </row>
    <row r="18" spans="1:16" x14ac:dyDescent="0.15">
      <c r="A18" s="3">
        <v>17</v>
      </c>
      <c r="B18" s="3">
        <f t="array" ref="B18">LARGE(IF(MOD(MINUTE(股票价格!$B$2:$B$1380),15)=0,ROW(股票价格!$B$2:$B$1380),0),230-A18)</f>
        <v>742</v>
      </c>
      <c r="C18" s="22">
        <f>INDEX(股票价格!B:B,'周期-MIN15'!B18)</f>
        <v>43612.572916666664</v>
      </c>
      <c r="D18" s="1">
        <f>INDEX(股票价格!D:D,'周期-MIN15'!B18)</f>
        <v>46.22</v>
      </c>
      <c r="E18" s="19">
        <f t="shared" si="2"/>
        <v>45.977177507269893</v>
      </c>
      <c r="F18" s="26">
        <f t="shared" si="3"/>
        <v>45.703755560920612</v>
      </c>
      <c r="G18" s="27">
        <f t="shared" si="4"/>
        <v>0.27342194634928063</v>
      </c>
      <c r="H18" s="27">
        <f t="shared" si="9"/>
        <v>0.22097532049249777</v>
      </c>
      <c r="I18" s="27">
        <f t="shared" si="8"/>
        <v>5.2446625856782864E-2</v>
      </c>
      <c r="J18" s="25">
        <f t="shared" si="10"/>
        <v>0</v>
      </c>
      <c r="L18" s="25">
        <f t="shared" si="11"/>
        <v>-6</v>
      </c>
      <c r="M18" s="25" t="str">
        <f t="shared" si="0"/>
        <v>-</v>
      </c>
      <c r="N18" s="26" t="str">
        <f t="shared" si="1"/>
        <v>-</v>
      </c>
      <c r="O18" s="25" t="str">
        <f t="shared" si="5"/>
        <v>-</v>
      </c>
      <c r="P18" s="25">
        <f t="shared" si="7"/>
        <v>0</v>
      </c>
    </row>
    <row r="19" spans="1:16" x14ac:dyDescent="0.15">
      <c r="A19" s="3">
        <v>18</v>
      </c>
      <c r="B19" s="3">
        <f t="array" ref="B19">LARGE(IF(MOD(MINUTE(股票价格!$B$2:$B$1380),15)=0,ROW(股票价格!$B$2:$B$1380),0),230-A19)</f>
        <v>745</v>
      </c>
      <c r="C19" s="22">
        <f>INDEX(股票价格!B:B,'周期-MIN15'!B19)</f>
        <v>43612.583333333336</v>
      </c>
      <c r="D19" s="1">
        <f>INDEX(股票价格!D:D,'周期-MIN15'!B19)</f>
        <v>46.41</v>
      </c>
      <c r="E19" s="19">
        <f t="shared" si="2"/>
        <v>46.043765583074524</v>
      </c>
      <c r="F19" s="26">
        <f t="shared" si="3"/>
        <v>45.756069963815378</v>
      </c>
      <c r="G19" s="27">
        <f t="shared" si="4"/>
        <v>0.28769561925914644</v>
      </c>
      <c r="H19" s="27">
        <f t="shared" si="9"/>
        <v>0.23959738131899952</v>
      </c>
      <c r="I19" s="27">
        <f t="shared" si="8"/>
        <v>4.8098237940146921E-2</v>
      </c>
      <c r="J19" s="25">
        <f t="shared" si="10"/>
        <v>0</v>
      </c>
      <c r="L19" s="25">
        <f t="shared" si="11"/>
        <v>-7</v>
      </c>
      <c r="M19" s="25" t="str">
        <f t="shared" si="0"/>
        <v>-</v>
      </c>
      <c r="N19" s="26" t="str">
        <f t="shared" si="1"/>
        <v>-</v>
      </c>
      <c r="O19" s="25" t="str">
        <f t="shared" si="5"/>
        <v>-</v>
      </c>
      <c r="P19" s="25">
        <f t="shared" si="7"/>
        <v>0</v>
      </c>
    </row>
    <row r="20" spans="1:16" x14ac:dyDescent="0.15">
      <c r="A20" s="3">
        <v>19</v>
      </c>
      <c r="B20" s="3">
        <f t="array" ref="B20">LARGE(IF(MOD(MINUTE(股票价格!$B$2:$B$1380),15)=0,ROW(股票价格!$B$2:$B$1380),0),230-A20)</f>
        <v>748</v>
      </c>
      <c r="C20" s="22">
        <f>INDEX(股票价格!B:B,'周期-MIN15'!B20)</f>
        <v>43612.59375</v>
      </c>
      <c r="D20" s="1">
        <f>INDEX(股票价格!D:D,'周期-MIN15'!B20)</f>
        <v>46.6</v>
      </c>
      <c r="E20" s="19">
        <f t="shared" si="2"/>
        <v>46.129340108755372</v>
      </c>
      <c r="F20" s="26">
        <f t="shared" si="3"/>
        <v>45.818583299829051</v>
      </c>
      <c r="G20" s="27">
        <f t="shared" si="4"/>
        <v>0.31075680892632107</v>
      </c>
      <c r="H20" s="27">
        <f t="shared" si="9"/>
        <v>0.25571137144818817</v>
      </c>
      <c r="I20" s="27">
        <f t="shared" si="8"/>
        <v>5.5045437478132897E-2</v>
      </c>
      <c r="J20" s="25">
        <f t="shared" si="10"/>
        <v>0</v>
      </c>
      <c r="L20" s="25">
        <f t="shared" si="11"/>
        <v>-8</v>
      </c>
      <c r="M20" s="25" t="str">
        <f t="shared" si="0"/>
        <v>-</v>
      </c>
      <c r="N20" s="26" t="str">
        <f t="shared" si="1"/>
        <v>-</v>
      </c>
      <c r="O20" s="25" t="str">
        <f t="shared" si="5"/>
        <v>-</v>
      </c>
      <c r="P20" s="25">
        <f t="shared" si="7"/>
        <v>0</v>
      </c>
    </row>
    <row r="21" spans="1:16" x14ac:dyDescent="0.15">
      <c r="A21" s="3">
        <v>20</v>
      </c>
      <c r="B21" s="3">
        <f t="array" ref="B21">LARGE(IF(MOD(MINUTE(股票价格!$B$2:$B$1380),15)=0,ROW(股票价格!$B$2:$B$1380),0),230-A21)</f>
        <v>751</v>
      </c>
      <c r="C21" s="22">
        <f>INDEX(股票价格!B:B,'周期-MIN15'!B21)</f>
        <v>43612.604166666664</v>
      </c>
      <c r="D21" s="1">
        <f>INDEX(股票价格!D:D,'周期-MIN15'!B21)</f>
        <v>46.74</v>
      </c>
      <c r="E21" s="19">
        <f t="shared" si="2"/>
        <v>46.223287784331461</v>
      </c>
      <c r="F21" s="26">
        <f t="shared" si="3"/>
        <v>45.886836388730607</v>
      </c>
      <c r="G21" s="27">
        <f t="shared" si="4"/>
        <v>0.33645139560085369</v>
      </c>
      <c r="H21" s="27">
        <f t="shared" si="9"/>
        <v>0.27047443450535902</v>
      </c>
      <c r="I21" s="27">
        <f t="shared" si="8"/>
        <v>6.5976961095494668E-2</v>
      </c>
      <c r="J21" s="25">
        <f t="shared" si="10"/>
        <v>0</v>
      </c>
      <c r="L21" s="25">
        <f t="shared" si="11"/>
        <v>-9</v>
      </c>
      <c r="M21" s="25" t="str">
        <f t="shared" si="0"/>
        <v>-</v>
      </c>
      <c r="N21" s="26" t="str">
        <f t="shared" si="1"/>
        <v>-</v>
      </c>
      <c r="O21" s="25" t="str">
        <f t="shared" si="5"/>
        <v>-</v>
      </c>
      <c r="P21" s="25">
        <f t="shared" si="7"/>
        <v>0</v>
      </c>
    </row>
    <row r="22" spans="1:16" x14ac:dyDescent="0.15">
      <c r="A22" s="3">
        <v>21</v>
      </c>
      <c r="B22" s="3">
        <f t="array" ref="B22">LARGE(IF(MOD(MINUTE(股票价格!$B$2:$B$1380),15)=0,ROW(股票价格!$B$2:$B$1380),0),230-A22)</f>
        <v>754</v>
      </c>
      <c r="C22" s="22">
        <f>INDEX(股票价格!B:B,'周期-MIN15'!B22)</f>
        <v>43612.614583333336</v>
      </c>
      <c r="D22" s="1">
        <f>INDEX(股票价格!D:D,'周期-MIN15'!B22)</f>
        <v>46.78</v>
      </c>
      <c r="E22" s="19">
        <f t="shared" si="2"/>
        <v>46.308935817511241</v>
      </c>
      <c r="F22" s="26">
        <f t="shared" si="3"/>
        <v>45.952996656232045</v>
      </c>
      <c r="G22" s="27">
        <f t="shared" si="4"/>
        <v>0.35593916127919556</v>
      </c>
      <c r="H22" s="27">
        <f t="shared" si="9"/>
        <v>0.28587218740953957</v>
      </c>
      <c r="I22" s="27">
        <f t="shared" si="8"/>
        <v>7.0066973869655991E-2</v>
      </c>
      <c r="J22" s="25">
        <f t="shared" si="10"/>
        <v>0</v>
      </c>
      <c r="L22" s="25">
        <f t="shared" si="11"/>
        <v>-10</v>
      </c>
      <c r="M22" s="25" t="str">
        <f t="shared" si="0"/>
        <v>-</v>
      </c>
      <c r="N22" s="26" t="str">
        <f t="shared" si="1"/>
        <v>-</v>
      </c>
      <c r="O22" s="25" t="str">
        <f t="shared" si="5"/>
        <v>-</v>
      </c>
      <c r="P22" s="25">
        <f t="shared" si="7"/>
        <v>0</v>
      </c>
    </row>
    <row r="23" spans="1:16" x14ac:dyDescent="0.15">
      <c r="A23" s="3">
        <v>22</v>
      </c>
      <c r="B23" s="3">
        <f t="array" ref="B23">LARGE(IF(MOD(MINUTE(股票价格!$B$2:$B$1380),15)=0,ROW(股票价格!$B$2:$B$1380),0),230-A23)</f>
        <v>757</v>
      </c>
      <c r="C23" s="22">
        <f>INDEX(股票价格!B:B,'周期-MIN15'!B23)</f>
        <v>43612.625</v>
      </c>
      <c r="D23" s="1">
        <f>INDEX(股票价格!D:D,'周期-MIN15'!B23)</f>
        <v>46.74</v>
      </c>
      <c r="E23" s="19">
        <f t="shared" si="2"/>
        <v>46.375253384047966</v>
      </c>
      <c r="F23" s="26">
        <f t="shared" si="3"/>
        <v>46.011293200214858</v>
      </c>
      <c r="G23" s="27">
        <f t="shared" si="4"/>
        <v>0.36396018383310746</v>
      </c>
      <c r="H23" s="27">
        <f t="shared" si="9"/>
        <v>0.30035083245262384</v>
      </c>
      <c r="I23" s="27">
        <f t="shared" si="8"/>
        <v>6.3609351380483625E-2</v>
      </c>
      <c r="J23" s="25">
        <f t="shared" si="10"/>
        <v>0</v>
      </c>
    </row>
    <row r="24" spans="1:16" x14ac:dyDescent="0.15">
      <c r="A24" s="3">
        <v>23</v>
      </c>
      <c r="B24" s="3">
        <f t="array" ref="B24">LARGE(IF(MOD(MINUTE(股票价格!$B$2:$B$1380),15)=0,ROW(股票价格!$B$2:$B$1380),0),230-A24)</f>
        <v>760</v>
      </c>
      <c r="C24" s="22">
        <f>INDEX(股票价格!B:B,'周期-MIN15'!B24)</f>
        <v>43613.40625</v>
      </c>
      <c r="D24" s="1">
        <f>INDEX(股票价格!D:D,'周期-MIN15'!B24)</f>
        <v>46.44</v>
      </c>
      <c r="E24" s="19">
        <f t="shared" si="2"/>
        <v>46.385214401886742</v>
      </c>
      <c r="F24" s="26">
        <f t="shared" si="3"/>
        <v>46.043049259458201</v>
      </c>
      <c r="G24" s="27">
        <f t="shared" si="4"/>
        <v>0.34216514242854146</v>
      </c>
      <c r="H24" s="27">
        <f t="shared" si="9"/>
        <v>0.31155121754706588</v>
      </c>
      <c r="I24" s="27">
        <f t="shared" si="8"/>
        <v>3.0613924881475574E-2</v>
      </c>
      <c r="J24" s="25">
        <f t="shared" si="10"/>
        <v>0</v>
      </c>
    </row>
    <row r="25" spans="1:16" x14ac:dyDescent="0.15">
      <c r="A25" s="3">
        <v>24</v>
      </c>
      <c r="B25" s="3">
        <f t="array" ref="B25">LARGE(IF(MOD(MINUTE(股票价格!$B$2:$B$1380),15)=0,ROW(股票价格!$B$2:$B$1380),0),230-A25)</f>
        <v>763</v>
      </c>
      <c r="C25" s="22">
        <f>INDEX(股票价格!B:B,'周期-MIN15'!B25)</f>
        <v>43613.416666666664</v>
      </c>
      <c r="D25" s="1">
        <f>INDEX(股票价格!D:D,'周期-MIN15'!B25)</f>
        <v>46.79</v>
      </c>
      <c r="E25" s="19">
        <f t="shared" si="2"/>
        <v>46.447489109288782</v>
      </c>
      <c r="F25" s="26">
        <f t="shared" si="3"/>
        <v>46.098378943942777</v>
      </c>
      <c r="G25" s="27">
        <f t="shared" si="4"/>
        <v>0.34911016534600492</v>
      </c>
      <c r="H25" s="27">
        <f t="shared" si="9"/>
        <v>0.32111915337392577</v>
      </c>
      <c r="I25" s="27">
        <f t="shared" si="8"/>
        <v>2.7991011972079149E-2</v>
      </c>
      <c r="J25" s="25">
        <f t="shared" si="10"/>
        <v>0</v>
      </c>
    </row>
    <row r="26" spans="1:16" x14ac:dyDescent="0.15">
      <c r="A26" s="3">
        <v>25</v>
      </c>
      <c r="B26" s="3">
        <f t="array" ref="B26">LARGE(IF(MOD(MINUTE(股票价格!$B$2:$B$1380),15)=0,ROW(股票价格!$B$2:$B$1380),0),230-A26)</f>
        <v>766</v>
      </c>
      <c r="C26" s="22">
        <f>INDEX(股票价格!B:B,'周期-MIN15'!B26)</f>
        <v>43613.427083333336</v>
      </c>
      <c r="D26" s="1">
        <f>INDEX(股票价格!D:D,'周期-MIN15'!B26)</f>
        <v>47.25</v>
      </c>
      <c r="E26" s="19">
        <f t="shared" si="2"/>
        <v>46.570952323244349</v>
      </c>
      <c r="F26" s="26">
        <f t="shared" si="3"/>
        <v>46.183684207354425</v>
      </c>
      <c r="G26" s="27">
        <f t="shared" si="4"/>
        <v>0.38726811588992405</v>
      </c>
      <c r="H26" s="27">
        <f t="shared" si="9"/>
        <v>0.33408539321248615</v>
      </c>
      <c r="I26" s="27">
        <f t="shared" si="8"/>
        <v>5.3182722677437899E-2</v>
      </c>
      <c r="J26" s="25">
        <f t="shared" si="10"/>
        <v>0</v>
      </c>
    </row>
    <row r="27" spans="1:16" x14ac:dyDescent="0.15">
      <c r="A27" s="3">
        <v>26</v>
      </c>
      <c r="B27" s="3">
        <f t="array" ref="B27">LARGE(IF(MOD(MINUTE(股票价格!$B$2:$B$1380),15)=0,ROW(股票价格!$B$2:$B$1380),0),230-A27)</f>
        <v>769</v>
      </c>
      <c r="C27" s="22">
        <f>INDEX(股票价格!B:B,'周期-MIN15'!B27)</f>
        <v>43613.4375</v>
      </c>
      <c r="D27" s="1">
        <f>INDEX(股票价格!D:D,'周期-MIN15'!B27)</f>
        <v>47.1</v>
      </c>
      <c r="E27" s="19">
        <f t="shared" si="2"/>
        <v>46.652344273514451</v>
      </c>
      <c r="F27" s="26">
        <f t="shared" si="3"/>
        <v>46.251559451254096</v>
      </c>
      <c r="G27" s="27">
        <f t="shared" si="4"/>
        <v>0.40078482226035561</v>
      </c>
      <c r="H27" s="27">
        <f t="shared" si="9"/>
        <v>0.34823682386927224</v>
      </c>
      <c r="I27" s="27">
        <f t="shared" si="8"/>
        <v>5.2547998391083373E-2</v>
      </c>
      <c r="J27" s="25">
        <f t="shared" si="10"/>
        <v>0</v>
      </c>
    </row>
    <row r="28" spans="1:16" x14ac:dyDescent="0.15">
      <c r="A28" s="3">
        <v>27</v>
      </c>
      <c r="B28" s="3">
        <f t="array" ref="B28">LARGE(IF(MOD(MINUTE(股票价格!$B$2:$B$1380),15)=0,ROW(股票价格!$B$2:$B$1380),0),230-A28)</f>
        <v>772</v>
      </c>
      <c r="C28" s="22">
        <f>INDEX(股票价格!B:B,'周期-MIN15'!B28)</f>
        <v>43613.447916666664</v>
      </c>
      <c r="D28" s="1">
        <f>INDEX(股票价格!D:D,'周期-MIN15'!B28)</f>
        <v>46.82</v>
      </c>
      <c r="E28" s="19">
        <f t="shared" si="2"/>
        <v>46.678137462204532</v>
      </c>
      <c r="F28" s="26">
        <f t="shared" si="3"/>
        <v>46.293666158568605</v>
      </c>
      <c r="G28" s="27">
        <f t="shared" si="4"/>
        <v>0.38447130363592663</v>
      </c>
      <c r="H28" s="27">
        <f t="shared" si="9"/>
        <v>0.35898967768891449</v>
      </c>
      <c r="I28" s="27">
        <f t="shared" si="8"/>
        <v>2.5481625947012143E-2</v>
      </c>
      <c r="J28" s="25">
        <f t="shared" si="10"/>
        <v>0</v>
      </c>
    </row>
    <row r="29" spans="1:16" x14ac:dyDescent="0.15">
      <c r="A29" s="3">
        <v>28</v>
      </c>
      <c r="B29" s="3">
        <f t="array" ref="B29">LARGE(IF(MOD(MINUTE(股票价格!$B$2:$B$1380),15)=0,ROW(股票价格!$B$2:$B$1380),0),230-A29)</f>
        <v>775</v>
      </c>
      <c r="C29" s="22">
        <f>INDEX(股票价格!B:B,'周期-MIN15'!B29)</f>
        <v>43613.458333333336</v>
      </c>
      <c r="D29" s="1">
        <f>INDEX(股票价格!D:D,'周期-MIN15'!B29)</f>
        <v>47</v>
      </c>
      <c r="E29" s="19">
        <f t="shared" si="2"/>
        <v>46.727654775711528</v>
      </c>
      <c r="F29" s="26">
        <f t="shared" si="3"/>
        <v>46.345987183859819</v>
      </c>
      <c r="G29" s="27">
        <f t="shared" si="4"/>
        <v>0.38166759185170918</v>
      </c>
      <c r="H29" s="27">
        <f t="shared" si="9"/>
        <v>0.36686865356951315</v>
      </c>
      <c r="I29" s="27">
        <f t="shared" si="8"/>
        <v>1.4798938282196028E-2</v>
      </c>
      <c r="J29" s="25">
        <f t="shared" si="10"/>
        <v>0</v>
      </c>
    </row>
    <row r="30" spans="1:16" x14ac:dyDescent="0.15">
      <c r="A30" s="3">
        <v>29</v>
      </c>
      <c r="B30" s="3">
        <f t="array" ref="B30">LARGE(IF(MOD(MINUTE(股票价格!$B$2:$B$1380),15)=0,ROW(股票价格!$B$2:$B$1380),0),230-A30)</f>
        <v>778</v>
      </c>
      <c r="C30" s="22">
        <f>INDEX(股票价格!B:B,'周期-MIN15'!B30)</f>
        <v>43613.46875</v>
      </c>
      <c r="D30" s="1">
        <f>INDEX(股票价格!D:D,'周期-MIN15'!B30)</f>
        <v>46.74</v>
      </c>
      <c r="E30" s="19">
        <f t="shared" si="2"/>
        <v>46.729554040986685</v>
      </c>
      <c r="F30" s="26">
        <f t="shared" si="3"/>
        <v>46.375173318388718</v>
      </c>
      <c r="G30" s="27">
        <f t="shared" si="4"/>
        <v>0.35438072259796627</v>
      </c>
      <c r="H30" s="27">
        <f t="shared" si="9"/>
        <v>0.36886080101363677</v>
      </c>
      <c r="I30" s="27">
        <f t="shared" si="8"/>
        <v>-1.4480078415670505E-2</v>
      </c>
      <c r="J30" s="25">
        <f t="shared" si="10"/>
        <v>0</v>
      </c>
    </row>
    <row r="31" spans="1:16" x14ac:dyDescent="0.15">
      <c r="A31" s="3">
        <v>30</v>
      </c>
      <c r="B31" s="3">
        <f t="array" ref="B31">LARGE(IF(MOD(MINUTE(股票价格!$B$2:$B$1380),15)=0,ROW(股票价格!$B$2:$B$1380),0),230-A31)</f>
        <v>781</v>
      </c>
      <c r="C31" s="22">
        <f>INDEX(股票价格!B:B,'周期-MIN15'!B31)</f>
        <v>43613.479166666664</v>
      </c>
      <c r="D31" s="1">
        <f>INDEX(股票价格!D:D,'周期-MIN15'!B31)</f>
        <v>46.75</v>
      </c>
      <c r="E31" s="19">
        <f t="shared" si="2"/>
        <v>46.732699573142582</v>
      </c>
      <c r="F31" s="26">
        <f t="shared" si="3"/>
        <v>46.402938257767325</v>
      </c>
      <c r="G31" s="27">
        <f t="shared" si="4"/>
        <v>0.32976131537525788</v>
      </c>
      <c r="H31" s="27">
        <f t="shared" si="9"/>
        <v>0.36595215146875482</v>
      </c>
      <c r="I31" s="27">
        <f t="shared" si="8"/>
        <v>-3.6190836093496936E-2</v>
      </c>
      <c r="J31" s="25">
        <f t="shared" si="10"/>
        <v>0</v>
      </c>
    </row>
    <row r="32" spans="1:16" x14ac:dyDescent="0.15">
      <c r="A32" s="3">
        <v>31</v>
      </c>
      <c r="B32" s="3">
        <f t="array" ref="B32">LARGE(IF(MOD(MINUTE(股票价格!$B$2:$B$1380),15)=0,ROW(股票价格!$B$2:$B$1380),0),230-A32)</f>
        <v>784</v>
      </c>
      <c r="C32" s="22">
        <f>INDEX(股票价格!B:B,'周期-MIN15'!B32)</f>
        <v>43613.552083333336</v>
      </c>
      <c r="D32" s="1">
        <f>INDEX(股票价格!D:D,'周期-MIN15'!B32)</f>
        <v>46.68</v>
      </c>
      <c r="E32" s="19">
        <f t="shared" si="2"/>
        <v>46.724591946505264</v>
      </c>
      <c r="F32" s="26">
        <f t="shared" si="3"/>
        <v>46.42346134978456</v>
      </c>
      <c r="G32" s="27">
        <f t="shared" si="4"/>
        <v>0.30113059672070364</v>
      </c>
      <c r="H32" s="27">
        <f t="shared" si="9"/>
        <v>0.35897108623404328</v>
      </c>
      <c r="I32" s="27">
        <f t="shared" si="8"/>
        <v>-5.7840489513339644E-2</v>
      </c>
      <c r="J32" s="25">
        <f t="shared" si="10"/>
        <v>0</v>
      </c>
    </row>
    <row r="33" spans="1:10" x14ac:dyDescent="0.15">
      <c r="A33" s="3">
        <v>32</v>
      </c>
      <c r="B33" s="3">
        <f t="array" ref="B33">LARGE(IF(MOD(MINUTE(股票价格!$B$2:$B$1380),15)=0,ROW(股票价格!$B$2:$B$1380),0),230-A33)</f>
        <v>787</v>
      </c>
      <c r="C33" s="22">
        <f>INDEX(股票价格!B:B,'周期-MIN15'!B33)</f>
        <v>43613.5625</v>
      </c>
      <c r="D33" s="1">
        <f>INDEX(股票价格!D:D,'周期-MIN15'!B33)</f>
        <v>46.72</v>
      </c>
      <c r="E33" s="19">
        <f t="shared" si="2"/>
        <v>46.723885493196768</v>
      </c>
      <c r="F33" s="26">
        <f t="shared" si="3"/>
        <v>46.445427175726437</v>
      </c>
      <c r="G33" s="27">
        <f t="shared" si="4"/>
        <v>0.27845831747033145</v>
      </c>
      <c r="H33" s="27">
        <f t="shared" si="9"/>
        <v>0.35189255012757553</v>
      </c>
      <c r="I33" s="27">
        <f t="shared" si="8"/>
        <v>-7.3434232657244081E-2</v>
      </c>
      <c r="J33" s="25">
        <f t="shared" si="10"/>
        <v>0</v>
      </c>
    </row>
    <row r="34" spans="1:10" x14ac:dyDescent="0.15">
      <c r="A34" s="3">
        <v>33</v>
      </c>
      <c r="B34" s="3">
        <f t="array" ref="B34">LARGE(IF(MOD(MINUTE(股票价格!$B$2:$B$1380),15)=0,ROW(股票价格!$B$2:$B$1380),0),230-A34)</f>
        <v>790</v>
      </c>
      <c r="C34" s="22">
        <f>INDEX(股票价格!B:B,'周期-MIN15'!B34)</f>
        <v>43613.572916666664</v>
      </c>
      <c r="D34" s="1">
        <f>INDEX(股票价格!D:D,'周期-MIN15'!B34)</f>
        <v>46.53</v>
      </c>
      <c r="E34" s="19">
        <f t="shared" si="2"/>
        <v>46.694056955781882</v>
      </c>
      <c r="F34" s="26">
        <f t="shared" si="3"/>
        <v>46.45169182937633</v>
      </c>
      <c r="G34" s="27">
        <f t="shared" si="4"/>
        <v>0.24236512640555219</v>
      </c>
      <c r="H34" s="27">
        <f t="shared" si="9"/>
        <v>0.34003199024530301</v>
      </c>
      <c r="I34" s="27">
        <f t="shared" si="8"/>
        <v>-9.7666863839750817E-2</v>
      </c>
      <c r="J34" s="25">
        <f t="shared" si="10"/>
        <v>0</v>
      </c>
    </row>
    <row r="35" spans="1:10" x14ac:dyDescent="0.15">
      <c r="A35" s="3">
        <v>34</v>
      </c>
      <c r="B35" s="3">
        <f t="array" ref="B35">LARGE(IF(MOD(MINUTE(股票价格!$B$2:$B$1380),15)=0,ROW(股票价格!$B$2:$B$1380),0),230-A35)</f>
        <v>793</v>
      </c>
      <c r="C35" s="22">
        <f>INDEX(股票价格!B:B,'周期-MIN15'!B35)</f>
        <v>43613.583333333336</v>
      </c>
      <c r="D35" s="1">
        <f>INDEX(股票价格!D:D,'周期-MIN15'!B35)</f>
        <v>46.68</v>
      </c>
      <c r="E35" s="19">
        <f t="shared" si="2"/>
        <v>46.691894347200048</v>
      </c>
      <c r="F35" s="26">
        <f t="shared" si="3"/>
        <v>46.468603545718828</v>
      </c>
      <c r="G35" s="27">
        <f t="shared" si="4"/>
        <v>0.2232908014812196</v>
      </c>
      <c r="H35" s="27">
        <f t="shared" si="9"/>
        <v>0.32181228864433581</v>
      </c>
      <c r="I35" s="27">
        <f t="shared" si="8"/>
        <v>-9.8521487163116206E-2</v>
      </c>
      <c r="J35" s="25">
        <f t="shared" si="10"/>
        <v>0</v>
      </c>
    </row>
    <row r="36" spans="1:10" x14ac:dyDescent="0.15">
      <c r="A36" s="3">
        <v>35</v>
      </c>
      <c r="B36" s="3">
        <f t="array" ref="B36">LARGE(IF(MOD(MINUTE(股票价格!$B$2:$B$1380),15)=0,ROW(股票价格!$B$2:$B$1380),0),230-A36)</f>
        <v>796</v>
      </c>
      <c r="C36" s="22">
        <f>INDEX(股票价格!B:B,'周期-MIN15'!B36)</f>
        <v>43613.59375</v>
      </c>
      <c r="D36" s="1">
        <f>INDEX(股票价格!D:D,'周期-MIN15'!B36)</f>
        <v>46.6</v>
      </c>
      <c r="E36" s="19">
        <f t="shared" si="2"/>
        <v>46.677756755323117</v>
      </c>
      <c r="F36" s="26">
        <f t="shared" si="3"/>
        <v>46.478336616406317</v>
      </c>
      <c r="G36" s="27">
        <f t="shared" si="4"/>
        <v>0.19942013891679977</v>
      </c>
      <c r="H36" s="27">
        <f t="shared" si="9"/>
        <v>0.29943843493949629</v>
      </c>
      <c r="I36" s="27">
        <f t="shared" si="8"/>
        <v>-0.10001829602269652</v>
      </c>
      <c r="J36" s="25">
        <f t="shared" si="10"/>
        <v>0</v>
      </c>
    </row>
    <row r="37" spans="1:10" x14ac:dyDescent="0.15">
      <c r="A37" s="3">
        <v>36</v>
      </c>
      <c r="B37" s="3">
        <f t="array" ref="B37">LARGE(IF(MOD(MINUTE(股票价格!$B$2:$B$1380),15)=0,ROW(股票价格!$B$2:$B$1380),0),230-A37)</f>
        <v>799</v>
      </c>
      <c r="C37" s="22">
        <f>INDEX(股票价格!B:B,'周期-MIN15'!B37)</f>
        <v>43613.604166666664</v>
      </c>
      <c r="D37" s="1">
        <f>INDEX(股票价格!D:D,'周期-MIN15'!B37)</f>
        <v>46.74</v>
      </c>
      <c r="E37" s="19">
        <f t="shared" si="2"/>
        <v>46.68733263911956</v>
      </c>
      <c r="F37" s="26">
        <f t="shared" si="3"/>
        <v>46.497719089265104</v>
      </c>
      <c r="G37" s="27">
        <f t="shared" si="4"/>
        <v>0.18961354985445666</v>
      </c>
      <c r="H37" s="27">
        <f t="shared" si="9"/>
        <v>0.27778757340822186</v>
      </c>
      <c r="I37" s="27">
        <f t="shared" si="8"/>
        <v>-8.8174023553765191E-2</v>
      </c>
      <c r="J37" s="25">
        <f t="shared" si="10"/>
        <v>0</v>
      </c>
    </row>
    <row r="38" spans="1:10" x14ac:dyDescent="0.15">
      <c r="A38" s="3">
        <v>37</v>
      </c>
      <c r="B38" s="3">
        <f t="array" ref="B38">LARGE(IF(MOD(MINUTE(股票价格!$B$2:$B$1380),15)=0,ROW(股票价格!$B$2:$B$1380),0),230-A38)</f>
        <v>802</v>
      </c>
      <c r="C38" s="22">
        <f>INDEX(股票价格!B:B,'周期-MIN15'!B38)</f>
        <v>43613.614583333336</v>
      </c>
      <c r="D38" s="1">
        <f>INDEX(股票价格!D:D,'周期-MIN15'!B38)</f>
        <v>46.69</v>
      </c>
      <c r="E38" s="19">
        <f t="shared" si="2"/>
        <v>46.687743002331935</v>
      </c>
      <c r="F38" s="26">
        <f t="shared" si="3"/>
        <v>46.511962119689905</v>
      </c>
      <c r="G38" s="27">
        <f t="shared" si="4"/>
        <v>0.17578088264203018</v>
      </c>
      <c r="H38" s="27">
        <f t="shared" si="9"/>
        <v>0.25491127238492417</v>
      </c>
      <c r="I38" s="27">
        <f t="shared" si="8"/>
        <v>-7.9130389742893992E-2</v>
      </c>
      <c r="J38" s="25">
        <f t="shared" si="10"/>
        <v>0</v>
      </c>
    </row>
    <row r="39" spans="1:10" x14ac:dyDescent="0.15">
      <c r="A39" s="3">
        <v>38</v>
      </c>
      <c r="B39" s="3">
        <f t="array" ref="B39">LARGE(IF(MOD(MINUTE(股票价格!$B$2:$B$1380),15)=0,ROW(股票价格!$B$2:$B$1380),0),230-A39)</f>
        <v>805</v>
      </c>
      <c r="C39" s="22">
        <f>INDEX(股票价格!B:B,'周期-MIN15'!B39)</f>
        <v>43613.625</v>
      </c>
      <c r="D39" s="1">
        <f>INDEX(股票价格!D:D,'周期-MIN15'!B39)</f>
        <v>46.69</v>
      </c>
      <c r="E39" s="19">
        <f t="shared" si="2"/>
        <v>46.688090232742404</v>
      </c>
      <c r="F39" s="26">
        <f t="shared" si="3"/>
        <v>46.525150110823986</v>
      </c>
      <c r="G39" s="27">
        <f t="shared" si="4"/>
        <v>0.16294012191841745</v>
      </c>
      <c r="H39" s="27">
        <f t="shared" si="9"/>
        <v>0.23364009453164097</v>
      </c>
      <c r="I39" s="27">
        <f t="shared" si="8"/>
        <v>-7.0699972613223527E-2</v>
      </c>
      <c r="J39" s="25">
        <f t="shared" si="10"/>
        <v>0</v>
      </c>
    </row>
    <row r="40" spans="1:10" x14ac:dyDescent="0.15">
      <c r="A40" s="3">
        <v>39</v>
      </c>
      <c r="B40" s="3">
        <f t="array" ref="B40">LARGE(IF(MOD(MINUTE(股票价格!$B$2:$B$1380),15)=0,ROW(股票价格!$B$2:$B$1380),0),230-A40)</f>
        <v>808</v>
      </c>
      <c r="C40" s="22">
        <f>INDEX(股票价格!B:B,'周期-MIN15'!B40)</f>
        <v>43614.40625</v>
      </c>
      <c r="D40" s="1">
        <f>INDEX(股票价格!D:D,'周期-MIN15'!B40)</f>
        <v>46.65</v>
      </c>
      <c r="E40" s="19">
        <f t="shared" si="2"/>
        <v>46.682230196935876</v>
      </c>
      <c r="F40" s="26">
        <f t="shared" si="3"/>
        <v>46.534398250762955</v>
      </c>
      <c r="G40" s="27">
        <f t="shared" si="4"/>
        <v>0.14783194617292139</v>
      </c>
      <c r="H40" s="27">
        <f t="shared" si="9"/>
        <v>0.21342572017582581</v>
      </c>
      <c r="I40" s="27">
        <f t="shared" si="8"/>
        <v>-6.559377400290442E-2</v>
      </c>
      <c r="J40" s="25">
        <f t="shared" si="10"/>
        <v>0</v>
      </c>
    </row>
    <row r="41" spans="1:10" x14ac:dyDescent="0.15">
      <c r="A41" s="3">
        <v>40</v>
      </c>
      <c r="B41" s="3">
        <f t="array" ref="B41">LARGE(IF(MOD(MINUTE(股票价格!$B$2:$B$1380),15)=0,ROW(股票价格!$B$2:$B$1380),0),230-A41)</f>
        <v>811</v>
      </c>
      <c r="C41" s="22">
        <f>INDEX(股票价格!B:B,'周期-MIN15'!B41)</f>
        <v>43614.416666666664</v>
      </c>
      <c r="D41" s="1">
        <f>INDEX(股票价格!D:D,'周期-MIN15'!B41)</f>
        <v>46.39</v>
      </c>
      <c r="E41" s="19">
        <f t="shared" si="2"/>
        <v>46.637271705099586</v>
      </c>
      <c r="F41" s="26">
        <f t="shared" si="3"/>
        <v>46.523702084039769</v>
      </c>
      <c r="G41" s="27">
        <f t="shared" si="4"/>
        <v>0.11356962105981694</v>
      </c>
      <c r="H41" s="27">
        <f t="shared" si="9"/>
        <v>0.19258561176906064</v>
      </c>
      <c r="I41" s="27">
        <f t="shared" si="8"/>
        <v>-7.90159907092437E-2</v>
      </c>
      <c r="J41" s="25">
        <f t="shared" si="10"/>
        <v>0</v>
      </c>
    </row>
    <row r="42" spans="1:10" x14ac:dyDescent="0.15">
      <c r="A42" s="3">
        <v>41</v>
      </c>
      <c r="B42" s="3">
        <f t="array" ref="B42">LARGE(IF(MOD(MINUTE(股票价格!$B$2:$B$1380),15)=0,ROW(股票价格!$B$2:$B$1380),0),230-A42)</f>
        <v>814</v>
      </c>
      <c r="C42" s="22">
        <f>INDEX(股票价格!B:B,'周期-MIN15'!B42)</f>
        <v>43614.427083333336</v>
      </c>
      <c r="D42" s="1">
        <f>INDEX(股票价格!D:D,'周期-MIN15'!B42)</f>
        <v>46.36</v>
      </c>
      <c r="E42" s="19">
        <f t="shared" si="2"/>
        <v>46.594614519699654</v>
      </c>
      <c r="F42" s="26">
        <f t="shared" si="3"/>
        <v>46.511576003740529</v>
      </c>
      <c r="G42" s="27">
        <f t="shared" si="4"/>
        <v>8.3038515959124481E-2</v>
      </c>
      <c r="H42" s="27">
        <f t="shared" si="9"/>
        <v>0.17087230049003763</v>
      </c>
      <c r="I42" s="27">
        <f t="shared" si="8"/>
        <v>-8.7833784530913145E-2</v>
      </c>
      <c r="J42" s="25">
        <f t="shared" si="10"/>
        <v>0</v>
      </c>
    </row>
    <row r="43" spans="1:10" x14ac:dyDescent="0.15">
      <c r="A43" s="3">
        <v>42</v>
      </c>
      <c r="B43" s="3">
        <f t="array" ref="B43">LARGE(IF(MOD(MINUTE(股票价格!$B$2:$B$1380),15)=0,ROW(股票价格!$B$2:$B$1380),0),230-A43)</f>
        <v>817</v>
      </c>
      <c r="C43" s="22">
        <f>INDEX(股票价格!B:B,'周期-MIN15'!B43)</f>
        <v>43614.4375</v>
      </c>
      <c r="D43" s="1">
        <f>INDEX(股票价格!D:D,'周期-MIN15'!B43)</f>
        <v>46.23</v>
      </c>
      <c r="E43" s="19">
        <f t="shared" si="2"/>
        <v>46.538519978207404</v>
      </c>
      <c r="F43" s="26">
        <f t="shared" si="3"/>
        <v>46.490718521981975</v>
      </c>
      <c r="G43" s="27">
        <f t="shared" si="4"/>
        <v>4.7801456225428751E-2</v>
      </c>
      <c r="H43" s="27">
        <f t="shared" si="9"/>
        <v>0.14925411491446836</v>
      </c>
      <c r="I43" s="27">
        <f t="shared" si="8"/>
        <v>-0.1014526586890396</v>
      </c>
      <c r="J43" s="25">
        <f t="shared" si="10"/>
        <v>0</v>
      </c>
    </row>
    <row r="44" spans="1:10" x14ac:dyDescent="0.15">
      <c r="A44" s="3">
        <v>43</v>
      </c>
      <c r="B44" s="3">
        <f t="array" ref="B44">LARGE(IF(MOD(MINUTE(股票价格!$B$2:$B$1380),15)=0,ROW(股票价格!$B$2:$B$1380),0),230-A44)</f>
        <v>820</v>
      </c>
      <c r="C44" s="22">
        <f>INDEX(股票价格!B:B,'周期-MIN15'!B44)</f>
        <v>43614.447916666664</v>
      </c>
      <c r="D44" s="1">
        <f>INDEX(股票价格!D:D,'周期-MIN15'!B44)</f>
        <v>46</v>
      </c>
      <c r="E44" s="19">
        <f t="shared" si="2"/>
        <v>46.455670750790873</v>
      </c>
      <c r="F44" s="26">
        <f t="shared" si="3"/>
        <v>46.454369001835154</v>
      </c>
      <c r="G44" s="27">
        <f t="shared" si="4"/>
        <v>1.3017489557185513E-3</v>
      </c>
      <c r="H44" s="27">
        <f t="shared" si="9"/>
        <v>0.12458866463385714</v>
      </c>
      <c r="I44" s="27">
        <f t="shared" si="8"/>
        <v>-0.12328691567813858</v>
      </c>
      <c r="J44" s="25">
        <f t="shared" si="10"/>
        <v>0</v>
      </c>
    </row>
    <row r="45" spans="1:10" x14ac:dyDescent="0.15">
      <c r="A45" s="3">
        <v>44</v>
      </c>
      <c r="B45" s="3">
        <f t="array" ref="B45">LARGE(IF(MOD(MINUTE(股票价格!$B$2:$B$1380),15)=0,ROW(股票价格!$B$2:$B$1380),0),230-A45)</f>
        <v>823</v>
      </c>
      <c r="C45" s="22">
        <f>INDEX(股票价格!B:B,'周期-MIN15'!B45)</f>
        <v>43614.458333333336</v>
      </c>
      <c r="D45" s="1">
        <f>INDEX(股票价格!D:D,'周期-MIN15'!B45)</f>
        <v>45.9</v>
      </c>
      <c r="E45" s="19">
        <f t="shared" si="2"/>
        <v>46.370182942976889</v>
      </c>
      <c r="F45" s="26">
        <f t="shared" si="3"/>
        <v>46.413304631328849</v>
      </c>
      <c r="G45" s="27">
        <f t="shared" si="4"/>
        <v>-4.3121688351959619E-2</v>
      </c>
      <c r="H45" s="27">
        <f t="shared" si="9"/>
        <v>9.7639572715106093E-2</v>
      </c>
      <c r="I45" s="27">
        <f t="shared" si="8"/>
        <v>-0.14076126106706571</v>
      </c>
      <c r="J45" s="25">
        <f t="shared" si="10"/>
        <v>0</v>
      </c>
    </row>
    <row r="46" spans="1:10" x14ac:dyDescent="0.15">
      <c r="A46" s="3">
        <v>45</v>
      </c>
      <c r="B46" s="3">
        <f t="array" ref="B46">LARGE(IF(MOD(MINUTE(股票价格!$B$2:$B$1380),15)=0,ROW(股票价格!$B$2:$B$1380),0),230-A46)</f>
        <v>826</v>
      </c>
      <c r="C46" s="22">
        <f>INDEX(股票价格!B:B,'周期-MIN15'!B46)</f>
        <v>43614.46875</v>
      </c>
      <c r="D46" s="1">
        <f>INDEX(股票价格!D:D,'周期-MIN15'!B46)</f>
        <v>46.13</v>
      </c>
      <c r="E46" s="19">
        <f t="shared" si="2"/>
        <v>46.333231720980443</v>
      </c>
      <c r="F46" s="26">
        <f t="shared" si="3"/>
        <v>46.392319103082272</v>
      </c>
      <c r="G46" s="27">
        <f t="shared" si="4"/>
        <v>-5.9087382101829178E-2</v>
      </c>
      <c r="H46" s="27">
        <f t="shared" si="9"/>
        <v>7.0006135831074331E-2</v>
      </c>
      <c r="I46" s="27">
        <f t="shared" si="8"/>
        <v>-0.12909351793290352</v>
      </c>
      <c r="J46" s="25">
        <f t="shared" si="10"/>
        <v>0</v>
      </c>
    </row>
    <row r="47" spans="1:10" x14ac:dyDescent="0.15">
      <c r="A47" s="3">
        <v>46</v>
      </c>
      <c r="B47" s="3">
        <f t="array" ref="B47">LARGE(IF(MOD(MINUTE(股票价格!$B$2:$B$1380),15)=0,ROW(股票价格!$B$2:$B$1380),0),230-A47)</f>
        <v>829</v>
      </c>
      <c r="C47" s="22">
        <f>INDEX(股票价格!B:B,'周期-MIN15'!B47)</f>
        <v>43614.479166666664</v>
      </c>
      <c r="D47" s="1">
        <f>INDEX(股票价格!D:D,'周期-MIN15'!B47)</f>
        <v>46.2</v>
      </c>
      <c r="E47" s="19">
        <f t="shared" si="2"/>
        <v>46.312734533137302</v>
      </c>
      <c r="F47" s="26">
        <f t="shared" si="3"/>
        <v>46.378073243594699</v>
      </c>
      <c r="G47" s="27">
        <f t="shared" si="4"/>
        <v>-6.5338710457396587E-2</v>
      </c>
      <c r="H47" s="27">
        <f t="shared" si="9"/>
        <v>4.3215069931138023E-2</v>
      </c>
      <c r="I47" s="27">
        <f t="shared" si="8"/>
        <v>-0.10855378038853461</v>
      </c>
      <c r="J47" s="25">
        <f t="shared" si="10"/>
        <v>0</v>
      </c>
    </row>
    <row r="48" spans="1:10" x14ac:dyDescent="0.15">
      <c r="A48" s="3">
        <v>47</v>
      </c>
      <c r="B48" s="3">
        <f t="array" ref="B48">LARGE(IF(MOD(MINUTE(股票价格!$B$2:$B$1380),15)=0,ROW(股票价格!$B$2:$B$1380),0),230-A48)</f>
        <v>832</v>
      </c>
      <c r="C48" s="22">
        <f>INDEX(股票价格!B:B,'周期-MIN15'!B48)</f>
        <v>43614.552083333336</v>
      </c>
      <c r="D48" s="1">
        <f>INDEX(股票价格!D:D,'周期-MIN15'!B48)</f>
        <v>46.23</v>
      </c>
      <c r="E48" s="19">
        <f t="shared" si="2"/>
        <v>46.300006143423872</v>
      </c>
      <c r="F48" s="26">
        <f t="shared" si="3"/>
        <v>46.36710485518028</v>
      </c>
      <c r="G48" s="27">
        <f t="shared" si="4"/>
        <v>-6.7098711756408136E-2</v>
      </c>
      <c r="H48" s="27">
        <f t="shared" si="9"/>
        <v>1.7655199522824065E-2</v>
      </c>
      <c r="I48" s="27">
        <f t="shared" si="8"/>
        <v>-8.4753911279232208E-2</v>
      </c>
      <c r="J48" s="25">
        <f t="shared" si="10"/>
        <v>0</v>
      </c>
    </row>
    <row r="49" spans="1:10" x14ac:dyDescent="0.15">
      <c r="A49" s="3">
        <v>48</v>
      </c>
      <c r="B49" s="3">
        <f t="array" ref="B49">LARGE(IF(MOD(MINUTE(股票价格!$B$2:$B$1380),15)=0,ROW(股票价格!$B$2:$B$1380),0),230-A49)</f>
        <v>835</v>
      </c>
      <c r="C49" s="22">
        <f>INDEX(股票价格!B:B,'周期-MIN15'!B49)</f>
        <v>43614.5625</v>
      </c>
      <c r="D49" s="1">
        <f>INDEX(股票价格!D:D,'周期-MIN15'!B49)</f>
        <v>46.35</v>
      </c>
      <c r="E49" s="19">
        <f t="shared" si="2"/>
        <v>46.307697505974048</v>
      </c>
      <c r="F49" s="26">
        <f t="shared" si="3"/>
        <v>46.365837828870625</v>
      </c>
      <c r="G49" s="27">
        <f t="shared" si="4"/>
        <v>-5.814032289657689E-2</v>
      </c>
      <c r="H49" s="27">
        <f t="shared" si="9"/>
        <v>-5.2306081515646318E-3</v>
      </c>
      <c r="I49" s="27">
        <f t="shared" si="8"/>
        <v>-5.2909714745012257E-2</v>
      </c>
      <c r="J49" s="25">
        <f t="shared" si="10"/>
        <v>0</v>
      </c>
    </row>
    <row r="50" spans="1:10" x14ac:dyDescent="0.15">
      <c r="A50" s="3">
        <v>49</v>
      </c>
      <c r="B50" s="3">
        <f t="array" ref="B50">LARGE(IF(MOD(MINUTE(股票价格!$B$2:$B$1380),15)=0,ROW(股票价格!$B$2:$B$1380),0),230-A50)</f>
        <v>838</v>
      </c>
      <c r="C50" s="22">
        <f>INDEX(股票价格!B:B,'周期-MIN15'!B50)</f>
        <v>43614.572916666664</v>
      </c>
      <c r="D50" s="1">
        <f>INDEX(股票价格!D:D,'周期-MIN15'!B50)</f>
        <v>46.35</v>
      </c>
      <c r="E50" s="19">
        <f t="shared" si="2"/>
        <v>46.314205581978044</v>
      </c>
      <c r="F50" s="26">
        <f t="shared" si="3"/>
        <v>46.364664656361697</v>
      </c>
      <c r="G50" s="27">
        <f t="shared" si="4"/>
        <v>-5.0459074383653046E-2</v>
      </c>
      <c r="H50" s="27">
        <f t="shared" si="9"/>
        <v>-2.345601875639463E-2</v>
      </c>
      <c r="I50" s="27">
        <f t="shared" si="8"/>
        <v>-2.7003055627258417E-2</v>
      </c>
      <c r="J50" s="25">
        <f t="shared" si="10"/>
        <v>0</v>
      </c>
    </row>
    <row r="51" spans="1:10" x14ac:dyDescent="0.15">
      <c r="A51" s="3">
        <v>50</v>
      </c>
      <c r="B51" s="3">
        <f t="array" ref="B51">LARGE(IF(MOD(MINUTE(股票价格!$B$2:$B$1380),15)=0,ROW(股票价格!$B$2:$B$1380),0),230-A51)</f>
        <v>841</v>
      </c>
      <c r="C51" s="22">
        <f>INDEX(股票价格!B:B,'周期-MIN15'!B51)</f>
        <v>43614.583333333336</v>
      </c>
      <c r="D51" s="1">
        <f>INDEX(股票价格!D:D,'周期-MIN15'!B51)</f>
        <v>45.85</v>
      </c>
      <c r="E51" s="19">
        <f t="shared" si="2"/>
        <v>46.242789338596801</v>
      </c>
      <c r="F51" s="26">
        <f t="shared" si="3"/>
        <v>46.326541348483055</v>
      </c>
      <c r="G51" s="27">
        <f t="shared" si="4"/>
        <v>-8.3752009886254086E-2</v>
      </c>
      <c r="H51" s="27">
        <f t="shared" si="9"/>
        <v>-4.1988299405881141E-2</v>
      </c>
      <c r="I51" s="27">
        <f t="shared" si="8"/>
        <v>-4.1763710480372945E-2</v>
      </c>
      <c r="J51" s="25">
        <f t="shared" si="10"/>
        <v>0</v>
      </c>
    </row>
    <row r="52" spans="1:10" x14ac:dyDescent="0.15">
      <c r="A52" s="3">
        <v>51</v>
      </c>
      <c r="B52" s="3">
        <f t="array" ref="B52">LARGE(IF(MOD(MINUTE(股票价格!$B$2:$B$1380),15)=0,ROW(股票价格!$B$2:$B$1380),0),230-A52)</f>
        <v>844</v>
      </c>
      <c r="C52" s="22">
        <f>INDEX(股票价格!B:B,'周期-MIN15'!B52)</f>
        <v>43614.59375</v>
      </c>
      <c r="D52" s="1">
        <f>INDEX(股票价格!D:D,'周期-MIN15'!B52)</f>
        <v>45.71</v>
      </c>
      <c r="E52" s="19">
        <f t="shared" si="2"/>
        <v>46.160821748043446</v>
      </c>
      <c r="F52" s="26">
        <f t="shared" si="3"/>
        <v>46.28087161896579</v>
      </c>
      <c r="G52" s="27">
        <f t="shared" si="4"/>
        <v>-0.12004987092234387</v>
      </c>
      <c r="H52" s="27">
        <f t="shared" si="9"/>
        <v>-6.0638446866744765E-2</v>
      </c>
      <c r="I52" s="27">
        <f t="shared" si="8"/>
        <v>-5.9411424055599106E-2</v>
      </c>
      <c r="J52" s="25">
        <f t="shared" si="10"/>
        <v>0</v>
      </c>
    </row>
    <row r="53" spans="1:10" x14ac:dyDescent="0.15">
      <c r="A53" s="3">
        <v>52</v>
      </c>
      <c r="B53" s="3">
        <f t="array" ref="B53">LARGE(IF(MOD(MINUTE(股票价格!$B$2:$B$1380),15)=0,ROW(股票价格!$B$2:$B$1380),0),230-A53)</f>
        <v>847</v>
      </c>
      <c r="C53" s="22">
        <f>INDEX(股票价格!B:B,'周期-MIN15'!B53)</f>
        <v>43614.604166666664</v>
      </c>
      <c r="D53" s="1">
        <f>INDEX(股票价格!D:D,'周期-MIN15'!B53)</f>
        <v>45.8</v>
      </c>
      <c r="E53" s="19">
        <f t="shared" si="2"/>
        <v>46.105310709882914</v>
      </c>
      <c r="F53" s="26">
        <f t="shared" si="3"/>
        <v>46.245251499042404</v>
      </c>
      <c r="G53" s="27">
        <f t="shared" si="4"/>
        <v>-0.13994078915948904</v>
      </c>
      <c r="H53" s="27">
        <f t="shared" si="9"/>
        <v>-7.6332062212878943E-2</v>
      </c>
      <c r="I53" s="27">
        <f t="shared" si="8"/>
        <v>-6.36087269466101E-2</v>
      </c>
      <c r="J53" s="25">
        <f t="shared" si="10"/>
        <v>0</v>
      </c>
    </row>
    <row r="54" spans="1:10" x14ac:dyDescent="0.15">
      <c r="A54" s="3">
        <v>53</v>
      </c>
      <c r="B54" s="3">
        <f t="array" ref="B54">LARGE(IF(MOD(MINUTE(股票价格!$B$2:$B$1380),15)=0,ROW(股票价格!$B$2:$B$1380),0),230-A54)</f>
        <v>850</v>
      </c>
      <c r="C54" s="22">
        <f>INDEX(股票价格!B:B,'周期-MIN15'!B54)</f>
        <v>43614.614583333336</v>
      </c>
      <c r="D54" s="1">
        <f>INDEX(股票价格!D:D,'周期-MIN15'!B54)</f>
        <v>45.72</v>
      </c>
      <c r="E54" s="19">
        <f t="shared" si="2"/>
        <v>46.046032139131697</v>
      </c>
      <c r="F54" s="26">
        <f t="shared" si="3"/>
        <v>46.206343980594824</v>
      </c>
      <c r="G54" s="27">
        <f t="shared" si="4"/>
        <v>-0.16031184146312683</v>
      </c>
      <c r="H54" s="27">
        <f t="shared" si="9"/>
        <v>-8.9353190336341967E-2</v>
      </c>
      <c r="I54" s="27">
        <f t="shared" si="8"/>
        <v>-7.0958651126784858E-2</v>
      </c>
      <c r="J54" s="25">
        <f t="shared" si="10"/>
        <v>0</v>
      </c>
    </row>
    <row r="55" spans="1:10" x14ac:dyDescent="0.15">
      <c r="A55" s="3">
        <v>54</v>
      </c>
      <c r="B55" s="3">
        <f t="array" ref="B55">LARGE(IF(MOD(MINUTE(股票价格!$B$2:$B$1380),15)=0,ROW(股票价格!$B$2:$B$1380),0),230-A55)</f>
        <v>853</v>
      </c>
      <c r="C55" s="22">
        <f>INDEX(股票价格!B:B,'周期-MIN15'!B55)</f>
        <v>43614.625</v>
      </c>
      <c r="D55" s="1">
        <f>INDEX(股票价格!D:D,'周期-MIN15'!B55)</f>
        <v>45.92</v>
      </c>
      <c r="E55" s="19">
        <f t="shared" si="2"/>
        <v>46.026642579265285</v>
      </c>
      <c r="F55" s="26">
        <f t="shared" si="3"/>
        <v>46.185133315365576</v>
      </c>
      <c r="G55" s="27">
        <f t="shared" si="4"/>
        <v>-0.15849073610029052</v>
      </c>
      <c r="H55" s="27">
        <f t="shared" si="9"/>
        <v>-0.10039800744728211</v>
      </c>
      <c r="I55" s="27">
        <f t="shared" si="8"/>
        <v>-5.8092728653008407E-2</v>
      </c>
      <c r="J55" s="25">
        <f t="shared" si="10"/>
        <v>0</v>
      </c>
    </row>
    <row r="56" spans="1:10" x14ac:dyDescent="0.15">
      <c r="A56" s="3">
        <v>55</v>
      </c>
      <c r="B56" s="3">
        <f t="array" ref="B56">LARGE(IF(MOD(MINUTE(股票价格!$B$2:$B$1380),15)=0,ROW(股票价格!$B$2:$B$1380),0),230-A56)</f>
        <v>856</v>
      </c>
      <c r="C56" s="22">
        <f>INDEX(股票价格!B:B,'周期-MIN15'!B56)</f>
        <v>43615.40625</v>
      </c>
      <c r="D56" s="1">
        <f>INDEX(股票价格!D:D,'周期-MIN15'!B56)</f>
        <v>45.59</v>
      </c>
      <c r="E56" s="19">
        <f t="shared" si="2"/>
        <v>45.959466797839859</v>
      </c>
      <c r="F56" s="26">
        <f t="shared" si="3"/>
        <v>46.14104936607923</v>
      </c>
      <c r="G56" s="27">
        <f t="shared" si="4"/>
        <v>-0.1815825682393708</v>
      </c>
      <c r="H56" s="27">
        <f t="shared" si="9"/>
        <v>-0.11331399164527925</v>
      </c>
      <c r="I56" s="27">
        <f t="shared" si="8"/>
        <v>-6.8268576594091551E-2</v>
      </c>
      <c r="J56" s="25">
        <f t="shared" si="10"/>
        <v>0</v>
      </c>
    </row>
    <row r="57" spans="1:10" x14ac:dyDescent="0.15">
      <c r="A57" s="3">
        <v>56</v>
      </c>
      <c r="B57" s="3">
        <f t="array" ref="B57">LARGE(IF(MOD(MINUTE(股票价格!$B$2:$B$1380),15)=0,ROW(股票价格!$B$2:$B$1380),0),230-A57)</f>
        <v>859</v>
      </c>
      <c r="C57" s="22">
        <f>INDEX(股票价格!B:B,'周期-MIN15'!B57)</f>
        <v>43615.416666666664</v>
      </c>
      <c r="D57" s="1">
        <f>INDEX(股票价格!D:D,'周期-MIN15'!B57)</f>
        <v>45.55</v>
      </c>
      <c r="E57" s="19">
        <f t="shared" si="2"/>
        <v>45.896471905864502</v>
      </c>
      <c r="F57" s="26">
        <f t="shared" si="3"/>
        <v>46.097267931554846</v>
      </c>
      <c r="G57" s="27">
        <f t="shared" si="4"/>
        <v>-0.20079602569034449</v>
      </c>
      <c r="H57" s="27">
        <f t="shared" si="9"/>
        <v>-0.12816924874904995</v>
      </c>
      <c r="I57" s="27">
        <f t="shared" si="8"/>
        <v>-7.2626776941294546E-2</v>
      </c>
      <c r="J57" s="25">
        <f t="shared" si="10"/>
        <v>0</v>
      </c>
    </row>
    <row r="58" spans="1:10" x14ac:dyDescent="0.15">
      <c r="A58" s="3">
        <v>57</v>
      </c>
      <c r="B58" s="3">
        <f t="array" ref="B58">LARGE(IF(MOD(MINUTE(股票价格!$B$2:$B$1380),15)=0,ROW(股票价格!$B$2:$B$1380),0),230-A58)</f>
        <v>862</v>
      </c>
      <c r="C58" s="22">
        <f>INDEX(股票价格!B:B,'周期-MIN15'!B58)</f>
        <v>43615.427083333336</v>
      </c>
      <c r="D58" s="1">
        <f>INDEX(股票价格!D:D,'周期-MIN15'!B58)</f>
        <v>45.9</v>
      </c>
      <c r="E58" s="19">
        <f t="shared" si="2"/>
        <v>45.897014689577659</v>
      </c>
      <c r="F58" s="26">
        <f t="shared" si="3"/>
        <v>46.082655492180407</v>
      </c>
      <c r="G58" s="27">
        <f t="shared" si="4"/>
        <v>-0.18564080260274807</v>
      </c>
      <c r="H58" s="27">
        <f t="shared" si="9"/>
        <v>-0.14233596871640231</v>
      </c>
      <c r="I58" s="27">
        <f t="shared" si="8"/>
        <v>-4.3304833886345762E-2</v>
      </c>
      <c r="J58" s="25">
        <f t="shared" si="10"/>
        <v>0</v>
      </c>
    </row>
    <row r="59" spans="1:10" x14ac:dyDescent="0.15">
      <c r="A59" s="3">
        <v>58</v>
      </c>
      <c r="B59" s="3">
        <f t="array" ref="B59">LARGE(IF(MOD(MINUTE(股票价格!$B$2:$B$1380),15)=0,ROW(股票价格!$B$2:$B$1380),0),230-A59)</f>
        <v>865</v>
      </c>
      <c r="C59" s="22">
        <f>INDEX(股票价格!B:B,'周期-MIN15'!B59)</f>
        <v>43615.4375</v>
      </c>
      <c r="D59" s="1">
        <f>INDEX(股票价格!D:D,'周期-MIN15'!B59)</f>
        <v>45.94</v>
      </c>
      <c r="E59" s="19">
        <f t="shared" si="2"/>
        <v>45.903627814258016</v>
      </c>
      <c r="F59" s="26">
        <f t="shared" si="3"/>
        <v>46.07208841868556</v>
      </c>
      <c r="G59" s="27">
        <f t="shared" si="4"/>
        <v>-0.16846060442754407</v>
      </c>
      <c r="H59" s="27">
        <f t="shared" si="9"/>
        <v>-0.15544724983239019</v>
      </c>
      <c r="I59" s="27">
        <f t="shared" si="8"/>
        <v>-1.3013354595153875E-2</v>
      </c>
      <c r="J59" s="25">
        <f t="shared" si="10"/>
        <v>0</v>
      </c>
    </row>
    <row r="60" spans="1:10" x14ac:dyDescent="0.15">
      <c r="A60" s="3">
        <v>59</v>
      </c>
      <c r="B60" s="3">
        <f t="array" ref="B60">LARGE(IF(MOD(MINUTE(股票价格!$B$2:$B$1380),15)=0,ROW(股票价格!$B$2:$B$1380),0),230-A60)</f>
        <v>868</v>
      </c>
      <c r="C60" s="22">
        <f>INDEX(股票价格!B:B,'周期-MIN15'!B60)</f>
        <v>43615.447916666664</v>
      </c>
      <c r="D60" s="1">
        <f>INDEX(股票价格!D:D,'周期-MIN15'!B60)</f>
        <v>45.93</v>
      </c>
      <c r="E60" s="19">
        <f t="shared" si="2"/>
        <v>45.907685073602934</v>
      </c>
      <c r="F60" s="26">
        <f t="shared" si="3"/>
        <v>46.061563350634778</v>
      </c>
      <c r="G60" s="27">
        <f t="shared" si="4"/>
        <v>-0.15387827703184342</v>
      </c>
      <c r="H60" s="27">
        <f t="shared" si="9"/>
        <v>-0.16323905729301125</v>
      </c>
      <c r="I60" s="27">
        <f t="shared" si="8"/>
        <v>9.3607802611678226E-3</v>
      </c>
      <c r="J60" s="25">
        <f t="shared" si="10"/>
        <v>1</v>
      </c>
    </row>
    <row r="61" spans="1:10" x14ac:dyDescent="0.15">
      <c r="A61" s="3">
        <v>60</v>
      </c>
      <c r="B61" s="3">
        <f t="array" ref="B61">LARGE(IF(MOD(MINUTE(股票价格!$B$2:$B$1380),15)=0,ROW(股票价格!$B$2:$B$1380),0),230-A61)</f>
        <v>871</v>
      </c>
      <c r="C61" s="22">
        <f>INDEX(股票价格!B:B,'周期-MIN15'!B61)</f>
        <v>43615.458333333336</v>
      </c>
      <c r="D61" s="1">
        <f>INDEX(股票价格!D:D,'周期-MIN15'!B61)</f>
        <v>46.03</v>
      </c>
      <c r="E61" s="19">
        <f t="shared" si="2"/>
        <v>45.926502754587105</v>
      </c>
      <c r="F61" s="26">
        <f t="shared" si="3"/>
        <v>46.059225324661831</v>
      </c>
      <c r="G61" s="27">
        <f t="shared" si="4"/>
        <v>-0.13272257007472632</v>
      </c>
      <c r="H61" s="27">
        <f t="shared" si="9"/>
        <v>-0.16464713497660929</v>
      </c>
      <c r="I61" s="27">
        <f t="shared" si="8"/>
        <v>3.1924564901882974E-2</v>
      </c>
      <c r="J61" s="25">
        <f t="shared" si="10"/>
        <v>1</v>
      </c>
    </row>
    <row r="62" spans="1:10" x14ac:dyDescent="0.15">
      <c r="A62" s="3">
        <v>61</v>
      </c>
      <c r="B62" s="3">
        <f t="array" ref="B62">LARGE(IF(MOD(MINUTE(股票价格!$B$2:$B$1380),15)=0,ROW(股票价格!$B$2:$B$1380),0),230-A62)</f>
        <v>874</v>
      </c>
      <c r="C62" s="22">
        <f>INDEX(股票价格!B:B,'周期-MIN15'!B62)</f>
        <v>43615.46875</v>
      </c>
      <c r="D62" s="1">
        <f>INDEX(股票价格!D:D,'周期-MIN15'!B62)</f>
        <v>45.88</v>
      </c>
      <c r="E62" s="19">
        <f t="shared" si="2"/>
        <v>45.919348484650627</v>
      </c>
      <c r="F62" s="26">
        <f t="shared" si="3"/>
        <v>46.045949374686884</v>
      </c>
      <c r="G62" s="27">
        <f t="shared" si="4"/>
        <v>-0.12660089003625785</v>
      </c>
      <c r="H62" s="27">
        <f t="shared" si="9"/>
        <v>-0.16316492396291693</v>
      </c>
      <c r="I62" s="27">
        <f t="shared" si="8"/>
        <v>3.6564033926659079E-2</v>
      </c>
      <c r="J62" s="25">
        <f t="shared" si="10"/>
        <v>1</v>
      </c>
    </row>
    <row r="63" spans="1:10" x14ac:dyDescent="0.15">
      <c r="A63" s="3">
        <v>62</v>
      </c>
      <c r="B63" s="3">
        <f t="array" ref="B63">LARGE(IF(MOD(MINUTE(股票价格!$B$2:$B$1380),15)=0,ROW(股票价格!$B$2:$B$1380),0),230-A63)</f>
        <v>877</v>
      </c>
      <c r="C63" s="22">
        <f>INDEX(股票价格!B:B,'周期-MIN15'!B63)</f>
        <v>43615.479166666664</v>
      </c>
      <c r="D63" s="1">
        <f>INDEX(股票价格!D:D,'周期-MIN15'!B63)</f>
        <v>45.87</v>
      </c>
      <c r="E63" s="19">
        <f t="shared" si="2"/>
        <v>45.911756410088991</v>
      </c>
      <c r="F63" s="26">
        <f t="shared" si="3"/>
        <v>46.032916087673044</v>
      </c>
      <c r="G63" s="27">
        <f t="shared" si="4"/>
        <v>-0.12115967758405333</v>
      </c>
      <c r="H63" s="27">
        <f t="shared" si="9"/>
        <v>-0.15881468353190875</v>
      </c>
      <c r="I63" s="27">
        <f t="shared" si="8"/>
        <v>3.7655005947855424E-2</v>
      </c>
      <c r="J63" s="25">
        <f t="shared" si="10"/>
        <v>1</v>
      </c>
    </row>
    <row r="64" spans="1:10" x14ac:dyDescent="0.15">
      <c r="A64" s="3">
        <v>63</v>
      </c>
      <c r="B64" s="3">
        <f t="array" ref="B64">LARGE(IF(MOD(MINUTE(股票价格!$B$2:$B$1380),15)=0,ROW(股票价格!$B$2:$B$1380),0),230-A64)</f>
        <v>880</v>
      </c>
      <c r="C64" s="22">
        <f>INDEX(股票价格!B:B,'周期-MIN15'!B64)</f>
        <v>43615.552083333336</v>
      </c>
      <c r="D64" s="1">
        <f>INDEX(股票价格!D:D,'周期-MIN15'!B64)</f>
        <v>45.86</v>
      </c>
      <c r="E64" s="19">
        <f t="shared" si="2"/>
        <v>45.903793885459919</v>
      </c>
      <c r="F64" s="26">
        <f t="shared" si="3"/>
        <v>46.020107488586156</v>
      </c>
      <c r="G64" s="27">
        <f t="shared" si="4"/>
        <v>-0.11631360312623684</v>
      </c>
      <c r="H64" s="27">
        <f t="shared" si="9"/>
        <v>-0.15412833542368057</v>
      </c>
      <c r="I64" s="27">
        <f t="shared" si="8"/>
        <v>3.7814732297443726E-2</v>
      </c>
      <c r="J64" s="25">
        <f t="shared" si="10"/>
        <v>1</v>
      </c>
    </row>
    <row r="65" spans="1:10" x14ac:dyDescent="0.15">
      <c r="A65" s="3">
        <v>64</v>
      </c>
      <c r="B65" s="3">
        <f t="array" ref="B65">LARGE(IF(MOD(MINUTE(股票价格!$B$2:$B$1380),15)=0,ROW(股票价格!$B$2:$B$1380),0),230-A65)</f>
        <v>883</v>
      </c>
      <c r="C65" s="22">
        <f>INDEX(股票价格!B:B,'周期-MIN15'!B65)</f>
        <v>43615.5625</v>
      </c>
      <c r="D65" s="1">
        <f>INDEX(股票价格!D:D,'周期-MIN15'!B65)</f>
        <v>45.83</v>
      </c>
      <c r="E65" s="19">
        <f t="shared" si="2"/>
        <v>45.892440980004551</v>
      </c>
      <c r="F65" s="26">
        <f t="shared" si="3"/>
        <v>46.006025452394589</v>
      </c>
      <c r="G65" s="27">
        <f t="shared" si="4"/>
        <v>-0.11358447239003766</v>
      </c>
      <c r="H65" s="27">
        <f t="shared" si="9"/>
        <v>-0.14657299144042135</v>
      </c>
      <c r="I65" s="27">
        <f t="shared" si="8"/>
        <v>3.2988519050383691E-2</v>
      </c>
      <c r="J65" s="25">
        <f t="shared" si="10"/>
        <v>1</v>
      </c>
    </row>
    <row r="66" spans="1:10" x14ac:dyDescent="0.15">
      <c r="A66" s="3">
        <v>65</v>
      </c>
      <c r="B66" s="3">
        <f t="array" ref="B66">LARGE(IF(MOD(MINUTE(股票价格!$B$2:$B$1380),15)=0,ROW(股票价格!$B$2:$B$1380),0),230-A66)</f>
        <v>886</v>
      </c>
      <c r="C66" s="22">
        <f>INDEX(股票价格!B:B,'周期-MIN15'!B66)</f>
        <v>43615.572916666664</v>
      </c>
      <c r="D66" s="1">
        <f>INDEX(股票价格!D:D,'周期-MIN15'!B66)</f>
        <v>45.66</v>
      </c>
      <c r="E66" s="19">
        <f t="shared" si="2"/>
        <v>45.85668082923462</v>
      </c>
      <c r="F66" s="26">
        <f t="shared" si="3"/>
        <v>45.980393937402397</v>
      </c>
      <c r="G66" s="27">
        <f t="shared" si="4"/>
        <v>-0.12371310816777736</v>
      </c>
      <c r="H66" s="27">
        <f t="shared" si="9"/>
        <v>-0.13800822282680278</v>
      </c>
      <c r="I66" s="27">
        <f t="shared" si="8"/>
        <v>1.4295114659025415E-2</v>
      </c>
      <c r="J66" s="25">
        <f t="shared" si="10"/>
        <v>1</v>
      </c>
    </row>
    <row r="67" spans="1:10" x14ac:dyDescent="0.15">
      <c r="A67" s="3">
        <v>66</v>
      </c>
      <c r="B67" s="3">
        <f t="array" ref="B67">LARGE(IF(MOD(MINUTE(股票价格!$B$2:$B$1380),15)=0,ROW(股票价格!$B$2:$B$1380),0),230-A67)</f>
        <v>889</v>
      </c>
      <c r="C67" s="22">
        <f>INDEX(股票价格!B:B,'周期-MIN15'!B67)</f>
        <v>43615.583333333336</v>
      </c>
      <c r="D67" s="1">
        <f>INDEX(股票价格!D:D,'周期-MIN15'!B67)</f>
        <v>45.72</v>
      </c>
      <c r="E67" s="19">
        <f t="shared" ref="E67:E130" si="12">E66*11/13+D67*2/13</f>
        <v>45.83565300935237</v>
      </c>
      <c r="F67" s="26">
        <f t="shared" ref="F67:F130" si="13">F66*25/27+D67*2/27</f>
        <v>45.961105497594815</v>
      </c>
      <c r="G67" s="27">
        <f t="shared" ref="G67:G130" si="14">E67-F67</f>
        <v>-0.12545248824244482</v>
      </c>
      <c r="H67" s="27">
        <f t="shared" si="9"/>
        <v>-0.13132063234232463</v>
      </c>
      <c r="I67" s="27">
        <f t="shared" si="8"/>
        <v>5.8681440998798184E-3</v>
      </c>
      <c r="J67" s="25">
        <f t="shared" si="10"/>
        <v>1</v>
      </c>
    </row>
    <row r="68" spans="1:10" x14ac:dyDescent="0.15">
      <c r="A68" s="3">
        <v>67</v>
      </c>
      <c r="B68" s="3">
        <f t="array" ref="B68">LARGE(IF(MOD(MINUTE(股票价格!$B$2:$B$1380),15)=0,ROW(股票价格!$B$2:$B$1380),0),230-A68)</f>
        <v>892</v>
      </c>
      <c r="C68" s="22">
        <f>INDEX(股票价格!B:B,'周期-MIN15'!B68)</f>
        <v>43615.59375</v>
      </c>
      <c r="D68" s="1">
        <f>INDEX(股票价格!D:D,'周期-MIN15'!B68)</f>
        <v>45.59</v>
      </c>
      <c r="E68" s="19">
        <f t="shared" si="12"/>
        <v>45.797860238682773</v>
      </c>
      <c r="F68" s="26">
        <f t="shared" si="13"/>
        <v>45.933616201476681</v>
      </c>
      <c r="G68" s="27">
        <f t="shared" si="14"/>
        <v>-0.13575596279390822</v>
      </c>
      <c r="H68" s="27">
        <f t="shared" si="9"/>
        <v>-0.12768678327192065</v>
      </c>
      <c r="I68" s="27">
        <f t="shared" si="8"/>
        <v>-8.0691795219875739E-3</v>
      </c>
      <c r="J68" s="25">
        <f t="shared" si="10"/>
        <v>1</v>
      </c>
    </row>
    <row r="69" spans="1:10" x14ac:dyDescent="0.15">
      <c r="A69" s="3">
        <v>68</v>
      </c>
      <c r="B69" s="3">
        <f t="array" ref="B69">LARGE(IF(MOD(MINUTE(股票价格!$B$2:$B$1380),15)=0,ROW(股票价格!$B$2:$B$1380),0),230-A69)</f>
        <v>895</v>
      </c>
      <c r="C69" s="22">
        <f>INDEX(股票价格!B:B,'周期-MIN15'!B69)</f>
        <v>43615.604166666664</v>
      </c>
      <c r="D69" s="1">
        <f>INDEX(股票价格!D:D,'周期-MIN15'!B69)</f>
        <v>45.68</v>
      </c>
      <c r="E69" s="19">
        <f t="shared" si="12"/>
        <v>45.779727894270032</v>
      </c>
      <c r="F69" s="26">
        <f t="shared" si="13"/>
        <v>45.914829816182106</v>
      </c>
      <c r="G69" s="27">
        <f t="shared" si="14"/>
        <v>-0.13510192191207437</v>
      </c>
      <c r="H69" s="27">
        <f t="shared" si="9"/>
        <v>-0.12560052159194632</v>
      </c>
      <c r="I69" s="27">
        <f t="shared" si="8"/>
        <v>-9.5014003201280561E-3</v>
      </c>
      <c r="J69" s="25">
        <f t="shared" si="10"/>
        <v>1</v>
      </c>
    </row>
    <row r="70" spans="1:10" x14ac:dyDescent="0.15">
      <c r="A70" s="3">
        <v>69</v>
      </c>
      <c r="B70" s="3">
        <f t="array" ref="B70">LARGE(IF(MOD(MINUTE(股票价格!$B$2:$B$1380),15)=0,ROW(股票价格!$B$2:$B$1380),0),230-A70)</f>
        <v>898</v>
      </c>
      <c r="C70" s="22">
        <f>INDEX(股票价格!B:B,'周期-MIN15'!B70)</f>
        <v>43615.614583333336</v>
      </c>
      <c r="D70" s="1">
        <f>INDEX(股票价格!D:D,'周期-MIN15'!B70)</f>
        <v>45.87</v>
      </c>
      <c r="E70" s="19">
        <f t="shared" si="12"/>
        <v>45.793615910536182</v>
      </c>
      <c r="F70" s="26">
        <f t="shared" si="13"/>
        <v>45.91150908905751</v>
      </c>
      <c r="G70" s="27">
        <f t="shared" si="14"/>
        <v>-0.11789317852132797</v>
      </c>
      <c r="H70" s="27">
        <f t="shared" si="9"/>
        <v>-0.1239528114193465</v>
      </c>
      <c r="I70" s="27">
        <f t="shared" si="8"/>
        <v>6.0596328980185299E-3</v>
      </c>
      <c r="J70" s="25">
        <f t="shared" si="10"/>
        <v>2</v>
      </c>
    </row>
    <row r="71" spans="1:10" x14ac:dyDescent="0.15">
      <c r="A71" s="3">
        <v>70</v>
      </c>
      <c r="B71" s="3">
        <f t="array" ref="B71">LARGE(IF(MOD(MINUTE(股票价格!$B$2:$B$1380),15)=0,ROW(股票价格!$B$2:$B$1380),0),230-A71)</f>
        <v>901</v>
      </c>
      <c r="C71" s="22">
        <f>INDEX(股票价格!B:B,'周期-MIN15'!B71)</f>
        <v>43615.625</v>
      </c>
      <c r="D71" s="1">
        <f>INDEX(股票价格!D:D,'周期-MIN15'!B71)</f>
        <v>45.99</v>
      </c>
      <c r="E71" s="19">
        <f t="shared" si="12"/>
        <v>45.823828847376767</v>
      </c>
      <c r="F71" s="26">
        <f t="shared" si="13"/>
        <v>45.917323230608801</v>
      </c>
      <c r="G71" s="27">
        <f t="shared" si="14"/>
        <v>-9.3494383232034295E-2</v>
      </c>
      <c r="H71" s="27">
        <f t="shared" si="9"/>
        <v>-0.12027431066332166</v>
      </c>
      <c r="I71" s="27">
        <f t="shared" si="8"/>
        <v>2.6779927431287362E-2</v>
      </c>
      <c r="J71" s="25">
        <f t="shared" si="10"/>
        <v>2</v>
      </c>
    </row>
    <row r="72" spans="1:10" x14ac:dyDescent="0.15">
      <c r="A72" s="3">
        <v>71</v>
      </c>
      <c r="B72" s="3">
        <f t="array" ref="B72">LARGE(IF(MOD(MINUTE(股票价格!$B$2:$B$1380),15)=0,ROW(股票价格!$B$2:$B$1380),0),230-A72)</f>
        <v>904</v>
      </c>
      <c r="C72" s="22">
        <f>INDEX(股票价格!B:B,'周期-MIN15'!B72)</f>
        <v>43616.40625</v>
      </c>
      <c r="D72" s="1">
        <f>INDEX(股票价格!D:D,'周期-MIN15'!B72)</f>
        <v>46.17</v>
      </c>
      <c r="E72" s="19">
        <f t="shared" si="12"/>
        <v>45.877085947780344</v>
      </c>
      <c r="F72" s="26">
        <f t="shared" si="13"/>
        <v>45.93604002834148</v>
      </c>
      <c r="G72" s="27">
        <f t="shared" si="14"/>
        <v>-5.8954080561136379E-2</v>
      </c>
      <c r="H72" s="27">
        <f t="shared" si="9"/>
        <v>-0.11336257766077533</v>
      </c>
      <c r="I72" s="27">
        <f t="shared" si="8"/>
        <v>5.440849709963895E-2</v>
      </c>
      <c r="J72" s="25">
        <f t="shared" si="10"/>
        <v>2</v>
      </c>
    </row>
    <row r="73" spans="1:10" x14ac:dyDescent="0.15">
      <c r="A73" s="3">
        <v>72</v>
      </c>
      <c r="B73" s="3">
        <f t="array" ref="B73">LARGE(IF(MOD(MINUTE(股票价格!$B$2:$B$1380),15)=0,ROW(股票价格!$B$2:$B$1380),0),230-A73)</f>
        <v>907</v>
      </c>
      <c r="C73" s="22">
        <f>INDEX(股票价格!B:B,'周期-MIN15'!B73)</f>
        <v>43616.416666666664</v>
      </c>
      <c r="D73" s="1">
        <f>INDEX(股票价格!D:D,'周期-MIN15'!B73)</f>
        <v>45.97</v>
      </c>
      <c r="E73" s="19">
        <f t="shared" si="12"/>
        <v>45.891380417352593</v>
      </c>
      <c r="F73" s="26">
        <f t="shared" si="13"/>
        <v>45.938555581797658</v>
      </c>
      <c r="G73" s="27">
        <f t="shared" si="14"/>
        <v>-4.7175164445064866E-2</v>
      </c>
      <c r="H73" s="27">
        <f t="shared" si="9"/>
        <v>-0.10568052891842289</v>
      </c>
      <c r="I73" s="27">
        <f t="shared" si="8"/>
        <v>5.8505364473358024E-2</v>
      </c>
      <c r="J73" s="25">
        <f t="shared" si="10"/>
        <v>2</v>
      </c>
    </row>
    <row r="74" spans="1:10" x14ac:dyDescent="0.15">
      <c r="A74" s="3">
        <v>73</v>
      </c>
      <c r="B74" s="3">
        <f t="array" ref="B74">LARGE(IF(MOD(MINUTE(股票价格!$B$2:$B$1380),15)=0,ROW(股票价格!$B$2:$B$1380),0),230-A74)</f>
        <v>910</v>
      </c>
      <c r="C74" s="22">
        <f>INDEX(股票价格!B:B,'周期-MIN15'!B74)</f>
        <v>43616.427083333336</v>
      </c>
      <c r="D74" s="1">
        <f>INDEX(股票价格!D:D,'周期-MIN15'!B74)</f>
        <v>46.05</v>
      </c>
      <c r="E74" s="19">
        <f t="shared" si="12"/>
        <v>45.915783430067577</v>
      </c>
      <c r="F74" s="26">
        <f t="shared" si="13"/>
        <v>45.94681072388672</v>
      </c>
      <c r="G74" s="27">
        <f t="shared" si="14"/>
        <v>-3.1027293819143154E-2</v>
      </c>
      <c r="H74" s="27">
        <f t="shared" si="9"/>
        <v>-9.6507509077212381E-2</v>
      </c>
      <c r="I74" s="27">
        <f t="shared" ref="I74:I137" si="15">G74-H74</f>
        <v>6.5480215258069227E-2</v>
      </c>
      <c r="J74" s="25">
        <f t="shared" si="10"/>
        <v>2</v>
      </c>
    </row>
    <row r="75" spans="1:10" x14ac:dyDescent="0.15">
      <c r="A75" s="3">
        <v>74</v>
      </c>
      <c r="B75" s="3">
        <f t="array" ref="B75">LARGE(IF(MOD(MINUTE(股票价格!$B$2:$B$1380),15)=0,ROW(股票价格!$B$2:$B$1380),0),230-A75)</f>
        <v>913</v>
      </c>
      <c r="C75" s="22">
        <f>INDEX(股票价格!B:B,'周期-MIN15'!B75)</f>
        <v>43616.4375</v>
      </c>
      <c r="D75" s="1">
        <f>INDEX(股票价格!D:D,'周期-MIN15'!B75)</f>
        <v>46.07</v>
      </c>
      <c r="E75" s="19">
        <f t="shared" si="12"/>
        <v>45.93950905621103</v>
      </c>
      <c r="F75" s="26">
        <f t="shared" si="13"/>
        <v>45.955935855450669</v>
      </c>
      <c r="G75" s="27">
        <f t="shared" si="14"/>
        <v>-1.6426799239638967E-2</v>
      </c>
      <c r="H75" s="27">
        <f t="shared" si="9"/>
        <v>-8.4586808085197002E-2</v>
      </c>
      <c r="I75" s="27">
        <f t="shared" si="15"/>
        <v>6.8160008845558034E-2</v>
      </c>
      <c r="J75" s="25">
        <f t="shared" si="10"/>
        <v>2</v>
      </c>
    </row>
    <row r="76" spans="1:10" x14ac:dyDescent="0.15">
      <c r="A76" s="3">
        <v>75</v>
      </c>
      <c r="B76" s="3">
        <f t="array" ref="B76">LARGE(IF(MOD(MINUTE(股票价格!$B$2:$B$1380),15)=0,ROW(股票价格!$B$2:$B$1380),0),230-A76)</f>
        <v>916</v>
      </c>
      <c r="C76" s="22">
        <f>INDEX(股票价格!B:B,'周期-MIN15'!B76)</f>
        <v>43616.447916666664</v>
      </c>
      <c r="D76" s="1">
        <f>INDEX(股票价格!D:D,'周期-MIN15'!B76)</f>
        <v>45.82</v>
      </c>
      <c r="E76" s="19">
        <f t="shared" si="12"/>
        <v>45.921123047563178</v>
      </c>
      <c r="F76" s="26">
        <f t="shared" si="13"/>
        <v>45.945866532824695</v>
      </c>
      <c r="G76" s="27">
        <f t="shared" si="14"/>
        <v>-2.4743485261517151E-2</v>
      </c>
      <c r="H76" s="27">
        <f t="shared" ref="H76:H139" si="16">AVERAGE(G68:G76)</f>
        <v>-7.3396918865093932E-2</v>
      </c>
      <c r="I76" s="27">
        <f t="shared" si="15"/>
        <v>4.8653433603576782E-2</v>
      </c>
      <c r="J76" s="25">
        <f t="shared" ref="J76:J139" si="17">IF((I76&gt;0)*(I75&lt;=0)*(G76&lt;0),J75+1,J75)</f>
        <v>2</v>
      </c>
    </row>
    <row r="77" spans="1:10" x14ac:dyDescent="0.15">
      <c r="A77" s="3">
        <v>76</v>
      </c>
      <c r="B77" s="3">
        <f t="array" ref="B77">LARGE(IF(MOD(MINUTE(股票价格!$B$2:$B$1380),15)=0,ROW(股票价格!$B$2:$B$1380),0),230-A77)</f>
        <v>919</v>
      </c>
      <c r="C77" s="22">
        <f>INDEX(股票价格!B:B,'周期-MIN15'!B77)</f>
        <v>43616.458333333336</v>
      </c>
      <c r="D77" s="1">
        <f>INDEX(股票价格!D:D,'周期-MIN15'!B77)</f>
        <v>45.85</v>
      </c>
      <c r="E77" s="19">
        <f t="shared" si="12"/>
        <v>45.910181040245767</v>
      </c>
      <c r="F77" s="26">
        <f t="shared" si="13"/>
        <v>45.938765308171014</v>
      </c>
      <c r="G77" s="27">
        <f t="shared" si="14"/>
        <v>-2.858426792524682E-2</v>
      </c>
      <c r="H77" s="27">
        <f t="shared" si="16"/>
        <v>-6.1488952768575994E-2</v>
      </c>
      <c r="I77" s="27">
        <f t="shared" si="15"/>
        <v>3.2904684843329174E-2</v>
      </c>
      <c r="J77" s="25">
        <f t="shared" si="17"/>
        <v>2</v>
      </c>
    </row>
    <row r="78" spans="1:10" x14ac:dyDescent="0.15">
      <c r="A78" s="3">
        <v>77</v>
      </c>
      <c r="B78" s="3">
        <f t="array" ref="B78">LARGE(IF(MOD(MINUTE(股票价格!$B$2:$B$1380),15)=0,ROW(股票价格!$B$2:$B$1380),0),230-A78)</f>
        <v>922</v>
      </c>
      <c r="C78" s="22">
        <f>INDEX(股票价格!B:B,'周期-MIN15'!B78)</f>
        <v>43616.46875</v>
      </c>
      <c r="D78" s="1">
        <f>INDEX(股票价格!D:D,'周期-MIN15'!B78)</f>
        <v>45.95</v>
      </c>
      <c r="E78" s="19">
        <f t="shared" si="12"/>
        <v>45.916307034054114</v>
      </c>
      <c r="F78" s="26">
        <f t="shared" si="13"/>
        <v>45.939597507565757</v>
      </c>
      <c r="G78" s="27">
        <f t="shared" si="14"/>
        <v>-2.3290473511643484E-2</v>
      </c>
      <c r="H78" s="27">
        <f t="shared" si="16"/>
        <v>-4.9065458501861454E-2</v>
      </c>
      <c r="I78" s="27">
        <f t="shared" si="15"/>
        <v>2.5774984990217971E-2</v>
      </c>
      <c r="J78" s="25">
        <f t="shared" si="17"/>
        <v>2</v>
      </c>
    </row>
    <row r="79" spans="1:10" x14ac:dyDescent="0.15">
      <c r="A79" s="3">
        <v>78</v>
      </c>
      <c r="B79" s="3">
        <f t="array" ref="B79">LARGE(IF(MOD(MINUTE(股票价格!$B$2:$B$1380),15)=0,ROW(股票价格!$B$2:$B$1380),0),230-A79)</f>
        <v>925</v>
      </c>
      <c r="C79" s="22">
        <f>INDEX(股票价格!B:B,'周期-MIN15'!B79)</f>
        <v>43616.479166666664</v>
      </c>
      <c r="D79" s="1">
        <f>INDEX(股票价格!D:D,'周期-MIN15'!B79)</f>
        <v>45.74</v>
      </c>
      <c r="E79" s="19">
        <f t="shared" si="12"/>
        <v>45.889182874968867</v>
      </c>
      <c r="F79" s="26">
        <f t="shared" si="13"/>
        <v>45.924812507005335</v>
      </c>
      <c r="G79" s="27">
        <f t="shared" si="14"/>
        <v>-3.562963203646774E-2</v>
      </c>
      <c r="H79" s="27">
        <f t="shared" si="16"/>
        <v>-3.9925064447988094E-2</v>
      </c>
      <c r="I79" s="27">
        <f t="shared" si="15"/>
        <v>4.2954324115203543E-3</v>
      </c>
      <c r="J79" s="25">
        <f t="shared" si="17"/>
        <v>2</v>
      </c>
    </row>
    <row r="80" spans="1:10" x14ac:dyDescent="0.15">
      <c r="A80" s="3">
        <v>79</v>
      </c>
      <c r="B80" s="3">
        <f t="array" ref="B80">LARGE(IF(MOD(MINUTE(股票价格!$B$2:$B$1380),15)=0,ROW(股票价格!$B$2:$B$1380),0),230-A80)</f>
        <v>928</v>
      </c>
      <c r="C80" s="22">
        <f>INDEX(股票价格!B:B,'周期-MIN15'!B80)</f>
        <v>43616.552083333336</v>
      </c>
      <c r="D80" s="1">
        <f>INDEX(股票价格!D:D,'周期-MIN15'!B80)</f>
        <v>45.72</v>
      </c>
      <c r="E80" s="19">
        <f t="shared" si="12"/>
        <v>45.863154740358276</v>
      </c>
      <c r="F80" s="26">
        <f t="shared" si="13"/>
        <v>45.909641210190131</v>
      </c>
      <c r="G80" s="27">
        <f t="shared" si="14"/>
        <v>-4.6486469831855004E-2</v>
      </c>
      <c r="H80" s="27">
        <f t="shared" si="16"/>
        <v>-3.4701962959079284E-2</v>
      </c>
      <c r="I80" s="27">
        <f t="shared" si="15"/>
        <v>-1.178450687277572E-2</v>
      </c>
      <c r="J80" s="25">
        <f t="shared" si="17"/>
        <v>2</v>
      </c>
    </row>
    <row r="81" spans="1:10" x14ac:dyDescent="0.15">
      <c r="A81" s="3">
        <v>80</v>
      </c>
      <c r="B81" s="3">
        <f t="array" ref="B81">LARGE(IF(MOD(MINUTE(股票价格!$B$2:$B$1380),15)=0,ROW(股票价格!$B$2:$B$1380),0),230-A81)</f>
        <v>931</v>
      </c>
      <c r="C81" s="22">
        <f>INDEX(股票价格!B:B,'周期-MIN15'!B81)</f>
        <v>43616.5625</v>
      </c>
      <c r="D81" s="1">
        <f>INDEX(股票价格!D:D,'周期-MIN15'!B81)</f>
        <v>45.92</v>
      </c>
      <c r="E81" s="19">
        <f t="shared" si="12"/>
        <v>45.871900164918543</v>
      </c>
      <c r="F81" s="26">
        <f t="shared" si="13"/>
        <v>45.910408527953827</v>
      </c>
      <c r="G81" s="27">
        <f t="shared" si="14"/>
        <v>-3.8508363035283821E-2</v>
      </c>
      <c r="H81" s="27">
        <f t="shared" si="16"/>
        <v>-3.2430216567317892E-2</v>
      </c>
      <c r="I81" s="27">
        <f t="shared" si="15"/>
        <v>-6.0781464679659294E-3</v>
      </c>
      <c r="J81" s="25">
        <f t="shared" si="17"/>
        <v>2</v>
      </c>
    </row>
    <row r="82" spans="1:10" x14ac:dyDescent="0.15">
      <c r="A82" s="3">
        <v>81</v>
      </c>
      <c r="B82" s="3">
        <f t="array" ref="B82">LARGE(IF(MOD(MINUTE(股票价格!$B$2:$B$1380),15)=0,ROW(股票价格!$B$2:$B$1380),0),230-A82)</f>
        <v>934</v>
      </c>
      <c r="C82" s="22">
        <f>INDEX(股票价格!B:B,'周期-MIN15'!B82)</f>
        <v>43616.572916666664</v>
      </c>
      <c r="D82" s="1">
        <f>INDEX(股票价格!D:D,'周期-MIN15'!B82)</f>
        <v>46.28</v>
      </c>
      <c r="E82" s="19">
        <f t="shared" si="12"/>
        <v>45.93468475493107</v>
      </c>
      <c r="F82" s="26">
        <f t="shared" si="13"/>
        <v>45.937785674031318</v>
      </c>
      <c r="G82" s="27">
        <f t="shared" si="14"/>
        <v>-3.1009191002482339E-3</v>
      </c>
      <c r="H82" s="27">
        <f t="shared" si="16"/>
        <v>-2.7533078195671596E-2</v>
      </c>
      <c r="I82" s="27">
        <f t="shared" si="15"/>
        <v>2.4432159095423362E-2</v>
      </c>
      <c r="J82" s="25">
        <f t="shared" si="17"/>
        <v>3</v>
      </c>
    </row>
    <row r="83" spans="1:10" x14ac:dyDescent="0.15">
      <c r="A83" s="3">
        <v>82</v>
      </c>
      <c r="B83" s="3">
        <f t="array" ref="B83">LARGE(IF(MOD(MINUTE(股票价格!$B$2:$B$1380),15)=0,ROW(股票价格!$B$2:$B$1380),0),230-A83)</f>
        <v>937</v>
      </c>
      <c r="C83" s="22">
        <f>INDEX(股票价格!B:B,'周期-MIN15'!B83)</f>
        <v>43616.583333333336</v>
      </c>
      <c r="D83" s="1">
        <f>INDEX(股票价格!D:D,'周期-MIN15'!B83)</f>
        <v>46.07</v>
      </c>
      <c r="E83" s="19">
        <f t="shared" si="12"/>
        <v>45.955502484941675</v>
      </c>
      <c r="F83" s="26">
        <f t="shared" si="13"/>
        <v>45.947579327806778</v>
      </c>
      <c r="G83" s="27">
        <f t="shared" si="14"/>
        <v>7.9231571348969965E-3</v>
      </c>
      <c r="H83" s="27">
        <f t="shared" si="16"/>
        <v>-2.3205250311889358E-2</v>
      </c>
      <c r="I83" s="27">
        <f t="shared" si="15"/>
        <v>3.1128407446786355E-2</v>
      </c>
      <c r="J83" s="25">
        <f t="shared" si="17"/>
        <v>3</v>
      </c>
    </row>
    <row r="84" spans="1:10" x14ac:dyDescent="0.15">
      <c r="A84" s="3">
        <v>83</v>
      </c>
      <c r="B84" s="3">
        <f t="array" ref="B84">LARGE(IF(MOD(MINUTE(股票价格!$B$2:$B$1380),15)=0,ROW(股票价格!$B$2:$B$1380),0),230-A84)</f>
        <v>940</v>
      </c>
      <c r="C84" s="22">
        <f>INDEX(股票价格!B:B,'周期-MIN15'!B84)</f>
        <v>43616.59375</v>
      </c>
      <c r="D84" s="1">
        <f>INDEX(股票价格!D:D,'周期-MIN15'!B84)</f>
        <v>45.88</v>
      </c>
      <c r="E84" s="19">
        <f t="shared" si="12"/>
        <v>45.943886718027571</v>
      </c>
      <c r="F84" s="26">
        <f t="shared" si="13"/>
        <v>45.942573451672949</v>
      </c>
      <c r="G84" s="27">
        <f t="shared" si="14"/>
        <v>1.3132663546215895E-3</v>
      </c>
      <c r="H84" s="27">
        <f t="shared" si="16"/>
        <v>-2.1234131912527075E-2</v>
      </c>
      <c r="I84" s="27">
        <f t="shared" si="15"/>
        <v>2.2547398267148664E-2</v>
      </c>
      <c r="J84" s="25">
        <f t="shared" si="17"/>
        <v>3</v>
      </c>
    </row>
    <row r="85" spans="1:10" x14ac:dyDescent="0.15">
      <c r="A85" s="3">
        <v>84</v>
      </c>
      <c r="B85" s="3">
        <f t="array" ref="B85">LARGE(IF(MOD(MINUTE(股票价格!$B$2:$B$1380),15)=0,ROW(股票价格!$B$2:$B$1380),0),230-A85)</f>
        <v>943</v>
      </c>
      <c r="C85" s="22">
        <f>INDEX(股票价格!B:B,'周期-MIN15'!B85)</f>
        <v>43616.604166666664</v>
      </c>
      <c r="D85" s="1">
        <f>INDEX(股票价格!D:D,'周期-MIN15'!B85)</f>
        <v>45.88</v>
      </c>
      <c r="E85" s="19">
        <f t="shared" si="12"/>
        <v>45.934057992177173</v>
      </c>
      <c r="F85" s="26">
        <f t="shared" si="13"/>
        <v>45.937938381178661</v>
      </c>
      <c r="G85" s="27">
        <f t="shared" si="14"/>
        <v>-3.8803890014875719E-3</v>
      </c>
      <c r="H85" s="27">
        <f t="shared" si="16"/>
        <v>-1.8916010105857122E-2</v>
      </c>
      <c r="I85" s="27">
        <f t="shared" si="15"/>
        <v>1.503562110436955E-2</v>
      </c>
      <c r="J85" s="25">
        <f t="shared" si="17"/>
        <v>3</v>
      </c>
    </row>
    <row r="86" spans="1:10" x14ac:dyDescent="0.15">
      <c r="A86" s="3">
        <v>85</v>
      </c>
      <c r="B86" s="3">
        <f t="array" ref="B86">LARGE(IF(MOD(MINUTE(股票价格!$B$2:$B$1380),15)=0,ROW(股票价格!$B$2:$B$1380),0),230-A86)</f>
        <v>946</v>
      </c>
      <c r="C86" s="22">
        <f>INDEX(股票价格!B:B,'周期-MIN15'!B86)</f>
        <v>43616.614583333336</v>
      </c>
      <c r="D86" s="1">
        <f>INDEX(股票价格!D:D,'周期-MIN15'!B86)</f>
        <v>46.04</v>
      </c>
      <c r="E86" s="19">
        <f t="shared" si="12"/>
        <v>45.950356762611456</v>
      </c>
      <c r="F86" s="26">
        <f t="shared" si="13"/>
        <v>45.945498501091357</v>
      </c>
      <c r="G86" s="27">
        <f t="shared" si="14"/>
        <v>4.8582615200984947E-3</v>
      </c>
      <c r="H86" s="27">
        <f t="shared" si="16"/>
        <v>-1.5200173500818752E-2</v>
      </c>
      <c r="I86" s="27">
        <f t="shared" si="15"/>
        <v>2.0058435020917247E-2</v>
      </c>
      <c r="J86" s="25">
        <f t="shared" si="17"/>
        <v>3</v>
      </c>
    </row>
    <row r="87" spans="1:10" x14ac:dyDescent="0.15">
      <c r="A87" s="3">
        <v>86</v>
      </c>
      <c r="B87" s="3">
        <f t="array" ref="B87">LARGE(IF(MOD(MINUTE(股票价格!$B$2:$B$1380),15)=0,ROW(股票价格!$B$2:$B$1380),0),230-A87)</f>
        <v>949</v>
      </c>
      <c r="C87" s="22">
        <f>INDEX(股票价格!B:B,'周期-MIN15'!B87)</f>
        <v>43616.625</v>
      </c>
      <c r="D87" s="1">
        <f>INDEX(股票价格!D:D,'周期-MIN15'!B87)</f>
        <v>46.13</v>
      </c>
      <c r="E87" s="19">
        <f t="shared" si="12"/>
        <v>45.977994183748152</v>
      </c>
      <c r="F87" s="26">
        <f t="shared" si="13"/>
        <v>45.959165278788291</v>
      </c>
      <c r="G87" s="27">
        <f t="shared" si="14"/>
        <v>1.8828904959860893E-2</v>
      </c>
      <c r="H87" s="27">
        <f t="shared" si="16"/>
        <v>-1.0520242559540489E-2</v>
      </c>
      <c r="I87" s="27">
        <f t="shared" si="15"/>
        <v>2.9349147519401382E-2</v>
      </c>
      <c r="J87" s="25">
        <f t="shared" si="17"/>
        <v>3</v>
      </c>
    </row>
    <row r="88" spans="1:10" x14ac:dyDescent="0.15">
      <c r="A88" s="3">
        <v>87</v>
      </c>
      <c r="B88" s="3">
        <f t="array" ref="B88">LARGE(IF(MOD(MINUTE(股票价格!$B$2:$B$1380),15)=0,ROW(股票价格!$B$2:$B$1380),0),230-A88)</f>
        <v>952</v>
      </c>
      <c r="C88" s="22">
        <f>INDEX(股票价格!B:B,'周期-MIN15'!B88)</f>
        <v>43619.40625</v>
      </c>
      <c r="D88" s="1">
        <f>INDEX(股票价格!D:D,'周期-MIN15'!B88)</f>
        <v>46</v>
      </c>
      <c r="E88" s="19">
        <f t="shared" si="12"/>
        <v>45.981379693940738</v>
      </c>
      <c r="F88" s="26">
        <f t="shared" si="13"/>
        <v>45.962190072952112</v>
      </c>
      <c r="G88" s="27">
        <f t="shared" si="14"/>
        <v>1.9189620988626643E-2</v>
      </c>
      <c r="H88" s="27">
        <f t="shared" si="16"/>
        <v>-4.4292144456411124E-3</v>
      </c>
      <c r="I88" s="27">
        <f t="shared" si="15"/>
        <v>2.3618835434267755E-2</v>
      </c>
      <c r="J88" s="25">
        <f t="shared" si="17"/>
        <v>3</v>
      </c>
    </row>
    <row r="89" spans="1:10" x14ac:dyDescent="0.15">
      <c r="A89" s="3">
        <v>88</v>
      </c>
      <c r="B89" s="3">
        <f t="array" ref="B89">LARGE(IF(MOD(MINUTE(股票价格!$B$2:$B$1380),15)=0,ROW(股票价格!$B$2:$B$1380),0),230-A89)</f>
        <v>955</v>
      </c>
      <c r="C89" s="22">
        <f>INDEX(股票价格!B:B,'周期-MIN15'!B89)</f>
        <v>43619.416666666664</v>
      </c>
      <c r="D89" s="1">
        <f>INDEX(股票价格!D:D,'周期-MIN15'!B89)</f>
        <v>45.55</v>
      </c>
      <c r="E89" s="19">
        <f t="shared" si="12"/>
        <v>45.915013587180624</v>
      </c>
      <c r="F89" s="26">
        <f t="shared" si="13"/>
        <v>45.931657474955657</v>
      </c>
      <c r="G89" s="27">
        <f t="shared" si="14"/>
        <v>-1.664388777503234E-2</v>
      </c>
      <c r="H89" s="27">
        <f t="shared" si="16"/>
        <v>-1.113371994883039E-3</v>
      </c>
      <c r="I89" s="27">
        <f t="shared" si="15"/>
        <v>-1.5530515780149301E-2</v>
      </c>
      <c r="J89" s="25">
        <f t="shared" si="17"/>
        <v>3</v>
      </c>
    </row>
    <row r="90" spans="1:10" x14ac:dyDescent="0.15">
      <c r="A90" s="3">
        <v>89</v>
      </c>
      <c r="B90" s="3">
        <f t="array" ref="B90">LARGE(IF(MOD(MINUTE(股票价格!$B$2:$B$1380),15)=0,ROW(股票价格!$B$2:$B$1380),0),230-A90)</f>
        <v>958</v>
      </c>
      <c r="C90" s="22">
        <f>INDEX(股票价格!B:B,'周期-MIN15'!B90)</f>
        <v>43619.427083333336</v>
      </c>
      <c r="D90" s="1">
        <f>INDEX(股票价格!D:D,'周期-MIN15'!B90)</f>
        <v>45.44</v>
      </c>
      <c r="E90" s="19">
        <f t="shared" si="12"/>
        <v>45.841934573768221</v>
      </c>
      <c r="F90" s="26">
        <f t="shared" si="13"/>
        <v>45.895238402736723</v>
      </c>
      <c r="G90" s="27">
        <f t="shared" si="14"/>
        <v>-5.3303828968502387E-2</v>
      </c>
      <c r="H90" s="27">
        <f t="shared" si="16"/>
        <v>-2.7573126541295461E-3</v>
      </c>
      <c r="I90" s="27">
        <f t="shared" si="15"/>
        <v>-5.054651631437284E-2</v>
      </c>
      <c r="J90" s="25">
        <f t="shared" si="17"/>
        <v>3</v>
      </c>
    </row>
    <row r="91" spans="1:10" x14ac:dyDescent="0.15">
      <c r="A91" s="3">
        <v>90</v>
      </c>
      <c r="B91" s="3">
        <f t="array" ref="B91">LARGE(IF(MOD(MINUTE(股票价格!$B$2:$B$1380),15)=0,ROW(股票价格!$B$2:$B$1380),0),230-A91)</f>
        <v>961</v>
      </c>
      <c r="C91" s="22">
        <f>INDEX(股票价格!B:B,'周期-MIN15'!B91)</f>
        <v>43619.4375</v>
      </c>
      <c r="D91" s="1">
        <f>INDEX(股票价格!D:D,'周期-MIN15'!B91)</f>
        <v>45.11</v>
      </c>
      <c r="E91" s="19">
        <f t="shared" si="12"/>
        <v>45.729329254726956</v>
      </c>
      <c r="F91" s="26">
        <f t="shared" si="13"/>
        <v>45.837072595126592</v>
      </c>
      <c r="G91" s="27">
        <f t="shared" si="14"/>
        <v>-0.10774334039963662</v>
      </c>
      <c r="H91" s="27">
        <f t="shared" si="16"/>
        <v>-1.438424835406159E-2</v>
      </c>
      <c r="I91" s="27">
        <f t="shared" si="15"/>
        <v>-9.3359092045575034E-2</v>
      </c>
      <c r="J91" s="25">
        <f t="shared" si="17"/>
        <v>3</v>
      </c>
    </row>
    <row r="92" spans="1:10" x14ac:dyDescent="0.15">
      <c r="A92" s="3">
        <v>91</v>
      </c>
      <c r="B92" s="3">
        <f t="array" ref="B92">LARGE(IF(MOD(MINUTE(股票价格!$B$2:$B$1380),15)=0,ROW(股票价格!$B$2:$B$1380),0),230-A92)</f>
        <v>964</v>
      </c>
      <c r="C92" s="22">
        <f>INDEX(股票价格!B:B,'周期-MIN15'!B92)</f>
        <v>43619.447916666664</v>
      </c>
      <c r="D92" s="1">
        <f>INDEX(股票价格!D:D,'周期-MIN15'!B92)</f>
        <v>45.09</v>
      </c>
      <c r="E92" s="19">
        <f t="shared" si="12"/>
        <v>45.630970907845892</v>
      </c>
      <c r="F92" s="26">
        <f t="shared" si="13"/>
        <v>45.781733884376479</v>
      </c>
      <c r="G92" s="27">
        <f t="shared" si="14"/>
        <v>-0.15076297653058646</v>
      </c>
      <c r="H92" s="27">
        <f t="shared" si="16"/>
        <v>-3.201604098355975E-2</v>
      </c>
      <c r="I92" s="27">
        <f t="shared" si="15"/>
        <v>-0.1187469355470267</v>
      </c>
      <c r="J92" s="25">
        <f t="shared" si="17"/>
        <v>3</v>
      </c>
    </row>
    <row r="93" spans="1:10" x14ac:dyDescent="0.15">
      <c r="A93" s="3">
        <v>92</v>
      </c>
      <c r="B93" s="3">
        <f t="array" ref="B93">LARGE(IF(MOD(MINUTE(股票价格!$B$2:$B$1380),15)=0,ROW(股票价格!$B$2:$B$1380),0),230-A93)</f>
        <v>967</v>
      </c>
      <c r="C93" s="22">
        <f>INDEX(股票价格!B:B,'周期-MIN15'!B93)</f>
        <v>43619.458333333336</v>
      </c>
      <c r="D93" s="1">
        <f>INDEX(股票价格!D:D,'周期-MIN15'!B93)</f>
        <v>45.44</v>
      </c>
      <c r="E93" s="19">
        <f t="shared" si="12"/>
        <v>45.601590768177296</v>
      </c>
      <c r="F93" s="26">
        <f t="shared" si="13"/>
        <v>45.756420263311561</v>
      </c>
      <c r="G93" s="27">
        <f t="shared" si="14"/>
        <v>-0.15482949513426547</v>
      </c>
      <c r="H93" s="27">
        <f t="shared" si="16"/>
        <v>-4.9365236704547205E-2</v>
      </c>
      <c r="I93" s="27">
        <f t="shared" si="15"/>
        <v>-0.10546425842971827</v>
      </c>
      <c r="J93" s="25">
        <f t="shared" si="17"/>
        <v>3</v>
      </c>
    </row>
    <row r="94" spans="1:10" x14ac:dyDescent="0.15">
      <c r="A94" s="3">
        <v>93</v>
      </c>
      <c r="B94" s="3">
        <f t="array" ref="B94">LARGE(IF(MOD(MINUTE(股票价格!$B$2:$B$1380),15)=0,ROW(股票价格!$B$2:$B$1380),0),230-A94)</f>
        <v>970</v>
      </c>
      <c r="C94" s="22">
        <f>INDEX(股票价格!B:B,'周期-MIN15'!B94)</f>
        <v>43619.46875</v>
      </c>
      <c r="D94" s="1">
        <f>INDEX(股票价格!D:D,'周期-MIN15'!B94)</f>
        <v>45.01</v>
      </c>
      <c r="E94" s="19">
        <f t="shared" si="12"/>
        <v>45.510576803842326</v>
      </c>
      <c r="F94" s="26">
        <f t="shared" si="13"/>
        <v>45.701129873436635</v>
      </c>
      <c r="G94" s="27">
        <f t="shared" si="14"/>
        <v>-0.19055306959430851</v>
      </c>
      <c r="H94" s="27">
        <f t="shared" si="16"/>
        <v>-7.0106645659305078E-2</v>
      </c>
      <c r="I94" s="27">
        <f t="shared" si="15"/>
        <v>-0.12044642393500343</v>
      </c>
      <c r="J94" s="25">
        <f t="shared" si="17"/>
        <v>3</v>
      </c>
    </row>
    <row r="95" spans="1:10" x14ac:dyDescent="0.15">
      <c r="A95" s="3">
        <v>94</v>
      </c>
      <c r="B95" s="3">
        <f t="array" ref="B95">LARGE(IF(MOD(MINUTE(股票价格!$B$2:$B$1380),15)=0,ROW(股票价格!$B$2:$B$1380),0),230-A95)</f>
        <v>973</v>
      </c>
      <c r="C95" s="22">
        <f>INDEX(股票价格!B:B,'周期-MIN15'!B95)</f>
        <v>43619.479166666664</v>
      </c>
      <c r="D95" s="1">
        <f>INDEX(股票价格!D:D,'周期-MIN15'!B95)</f>
        <v>45.04</v>
      </c>
      <c r="E95" s="19">
        <f t="shared" si="12"/>
        <v>45.438180372481966</v>
      </c>
      <c r="F95" s="26">
        <f t="shared" si="13"/>
        <v>45.652157290219108</v>
      </c>
      <c r="G95" s="27">
        <f t="shared" si="14"/>
        <v>-0.213976917737142</v>
      </c>
      <c r="H95" s="27">
        <f t="shared" si="16"/>
        <v>-9.4421665576776254E-2</v>
      </c>
      <c r="I95" s="27">
        <f t="shared" si="15"/>
        <v>-0.11955525216036575</v>
      </c>
      <c r="J95" s="25">
        <f t="shared" si="17"/>
        <v>3</v>
      </c>
    </row>
    <row r="96" spans="1:10" x14ac:dyDescent="0.15">
      <c r="A96" s="3">
        <v>95</v>
      </c>
      <c r="B96" s="3">
        <f t="array" ref="B96">LARGE(IF(MOD(MINUTE(股票价格!$B$2:$B$1380),15)=0,ROW(股票价格!$B$2:$B$1380),0),230-A96)</f>
        <v>976</v>
      </c>
      <c r="C96" s="22">
        <f>INDEX(股票价格!B:B,'周期-MIN15'!B96)</f>
        <v>43619.552083333336</v>
      </c>
      <c r="D96" s="1">
        <f>INDEX(股票价格!D:D,'周期-MIN15'!B96)</f>
        <v>45.1</v>
      </c>
      <c r="E96" s="19">
        <f t="shared" si="12"/>
        <v>45.386152622869361</v>
      </c>
      <c r="F96" s="26">
        <f t="shared" si="13"/>
        <v>45.611256750202884</v>
      </c>
      <c r="G96" s="27">
        <f t="shared" si="14"/>
        <v>-0.22510412733352325</v>
      </c>
      <c r="H96" s="27">
        <f t="shared" si="16"/>
        <v>-0.12152533583159671</v>
      </c>
      <c r="I96" s="27">
        <f t="shared" si="15"/>
        <v>-0.10357879150192655</v>
      </c>
      <c r="J96" s="25">
        <f t="shared" si="17"/>
        <v>3</v>
      </c>
    </row>
    <row r="97" spans="1:10" x14ac:dyDescent="0.15">
      <c r="A97" s="3">
        <v>96</v>
      </c>
      <c r="B97" s="3">
        <f t="array" ref="B97">LARGE(IF(MOD(MINUTE(股票价格!$B$2:$B$1380),15)=0,ROW(股票价格!$B$2:$B$1380),0),230-A97)</f>
        <v>979</v>
      </c>
      <c r="C97" s="22">
        <f>INDEX(股票价格!B:B,'周期-MIN15'!B97)</f>
        <v>43619.5625</v>
      </c>
      <c r="D97" s="1">
        <f>INDEX(股票价格!D:D,'周期-MIN15'!B97)</f>
        <v>45.08</v>
      </c>
      <c r="E97" s="19">
        <f t="shared" si="12"/>
        <v>45.339052219350997</v>
      </c>
      <c r="F97" s="26">
        <f t="shared" si="13"/>
        <v>45.571904398336002</v>
      </c>
      <c r="G97" s="27">
        <f t="shared" si="14"/>
        <v>-0.23285217898500576</v>
      </c>
      <c r="H97" s="27">
        <f t="shared" si="16"/>
        <v>-0.14952998027311143</v>
      </c>
      <c r="I97" s="27">
        <f t="shared" si="15"/>
        <v>-8.3322198711894335E-2</v>
      </c>
      <c r="J97" s="25">
        <f t="shared" si="17"/>
        <v>3</v>
      </c>
    </row>
    <row r="98" spans="1:10" x14ac:dyDescent="0.15">
      <c r="A98" s="3">
        <v>97</v>
      </c>
      <c r="B98" s="3">
        <f t="array" ref="B98">LARGE(IF(MOD(MINUTE(股票价格!$B$2:$B$1380),15)=0,ROW(股票价格!$B$2:$B$1380),0),230-A98)</f>
        <v>982</v>
      </c>
      <c r="C98" s="22">
        <f>INDEX(股票价格!B:B,'周期-MIN15'!B98)</f>
        <v>43619.572916666664</v>
      </c>
      <c r="D98" s="1">
        <f>INDEX(股票价格!D:D,'周期-MIN15'!B98)</f>
        <v>45.23</v>
      </c>
      <c r="E98" s="19">
        <f t="shared" si="12"/>
        <v>45.322274954835464</v>
      </c>
      <c r="F98" s="26">
        <f t="shared" si="13"/>
        <v>45.546578146607409</v>
      </c>
      <c r="G98" s="27">
        <f t="shared" si="14"/>
        <v>-0.22430319177194491</v>
      </c>
      <c r="H98" s="27">
        <f t="shared" si="16"/>
        <v>-0.17260323627276838</v>
      </c>
      <c r="I98" s="27">
        <f t="shared" si="15"/>
        <v>-5.1699955499176525E-2</v>
      </c>
      <c r="J98" s="25">
        <f t="shared" si="17"/>
        <v>3</v>
      </c>
    </row>
    <row r="99" spans="1:10" x14ac:dyDescent="0.15">
      <c r="A99" s="3">
        <v>98</v>
      </c>
      <c r="B99" s="3">
        <f t="array" ref="B99">LARGE(IF(MOD(MINUTE(股票价格!$B$2:$B$1380),15)=0,ROW(股票价格!$B$2:$B$1380),0),230-A99)</f>
        <v>985</v>
      </c>
      <c r="C99" s="22">
        <f>INDEX(股票价格!B:B,'周期-MIN15'!B99)</f>
        <v>43619.583333333336</v>
      </c>
      <c r="D99" s="1">
        <f>INDEX(股票价格!D:D,'周期-MIN15'!B99)</f>
        <v>45.16</v>
      </c>
      <c r="E99" s="19">
        <f t="shared" si="12"/>
        <v>45.29730957716847</v>
      </c>
      <c r="F99" s="26">
        <f t="shared" si="13"/>
        <v>45.517942728340195</v>
      </c>
      <c r="G99" s="27">
        <f t="shared" si="14"/>
        <v>-0.22063315117172522</v>
      </c>
      <c r="H99" s="27">
        <f t="shared" si="16"/>
        <v>-0.19119538318423757</v>
      </c>
      <c r="I99" s="27">
        <f t="shared" si="15"/>
        <v>-2.9437767987487651E-2</v>
      </c>
      <c r="J99" s="25">
        <f t="shared" si="17"/>
        <v>3</v>
      </c>
    </row>
    <row r="100" spans="1:10" x14ac:dyDescent="0.15">
      <c r="A100" s="3">
        <v>99</v>
      </c>
      <c r="B100" s="3">
        <f t="array" ref="B100">LARGE(IF(MOD(MINUTE(股票价格!$B$2:$B$1380),15)=0,ROW(股票价格!$B$2:$B$1380),0),230-A100)</f>
        <v>988</v>
      </c>
      <c r="C100" s="22">
        <f>INDEX(股票价格!B:B,'周期-MIN15'!B100)</f>
        <v>43619.59375</v>
      </c>
      <c r="D100" s="1">
        <f>INDEX(股票价格!D:D,'周期-MIN15'!B100)</f>
        <v>45.14</v>
      </c>
      <c r="E100" s="19">
        <f t="shared" si="12"/>
        <v>45.273108103757934</v>
      </c>
      <c r="F100" s="26">
        <f t="shared" si="13"/>
        <v>45.489946970685367</v>
      </c>
      <c r="G100" s="27">
        <f t="shared" si="14"/>
        <v>-0.21683886692743215</v>
      </c>
      <c r="H100" s="27">
        <f t="shared" si="16"/>
        <v>-0.20331710835399264</v>
      </c>
      <c r="I100" s="27">
        <f t="shared" si="15"/>
        <v>-1.3521758573439513E-2</v>
      </c>
      <c r="J100" s="25">
        <f t="shared" si="17"/>
        <v>3</v>
      </c>
    </row>
    <row r="101" spans="1:10" x14ac:dyDescent="0.15">
      <c r="A101" s="3">
        <v>100</v>
      </c>
      <c r="B101" s="3">
        <f t="array" ref="B101">LARGE(IF(MOD(MINUTE(股票价格!$B$2:$B$1380),15)=0,ROW(股票价格!$B$2:$B$1380),0),230-A101)</f>
        <v>991</v>
      </c>
      <c r="C101" s="22">
        <f>INDEX(股票价格!B:B,'周期-MIN15'!B101)</f>
        <v>43619.604166666664</v>
      </c>
      <c r="D101" s="1">
        <f>INDEX(股票价格!D:D,'周期-MIN15'!B101)</f>
        <v>45.22</v>
      </c>
      <c r="E101" s="19">
        <f t="shared" si="12"/>
        <v>45.26493762625671</v>
      </c>
      <c r="F101" s="26">
        <f t="shared" si="13"/>
        <v>45.469950898782749</v>
      </c>
      <c r="G101" s="27">
        <f t="shared" si="14"/>
        <v>-0.20501327252603829</v>
      </c>
      <c r="H101" s="27">
        <f t="shared" si="16"/>
        <v>-0.20934491902015395</v>
      </c>
      <c r="I101" s="27">
        <f t="shared" si="15"/>
        <v>4.3316464941156596E-3</v>
      </c>
      <c r="J101" s="25">
        <f t="shared" si="17"/>
        <v>4</v>
      </c>
    </row>
    <row r="102" spans="1:10" x14ac:dyDescent="0.15">
      <c r="A102" s="3">
        <v>101</v>
      </c>
      <c r="B102" s="3">
        <f t="array" ref="B102">LARGE(IF(MOD(MINUTE(股票价格!$B$2:$B$1380),15)=0,ROW(股票价格!$B$2:$B$1380),0),230-A102)</f>
        <v>994</v>
      </c>
      <c r="C102" s="22">
        <f>INDEX(股票价格!B:B,'周期-MIN15'!B102)</f>
        <v>43619.614583333336</v>
      </c>
      <c r="D102" s="1">
        <f>INDEX(股票价格!D:D,'周期-MIN15'!B102)</f>
        <v>45.15</v>
      </c>
      <c r="E102" s="19">
        <f t="shared" si="12"/>
        <v>45.247254914524909</v>
      </c>
      <c r="F102" s="26">
        <f t="shared" si="13"/>
        <v>45.446250832206239</v>
      </c>
      <c r="G102" s="27">
        <f t="shared" si="14"/>
        <v>-0.19899591768133007</v>
      </c>
      <c r="H102" s="27">
        <f t="shared" si="16"/>
        <v>-0.21425229930316114</v>
      </c>
      <c r="I102" s="27">
        <f t="shared" si="15"/>
        <v>1.5256381621831072E-2</v>
      </c>
      <c r="J102" s="25">
        <f t="shared" si="17"/>
        <v>4</v>
      </c>
    </row>
    <row r="103" spans="1:10" x14ac:dyDescent="0.15">
      <c r="A103" s="3">
        <v>102</v>
      </c>
      <c r="B103" s="3">
        <f t="array" ref="B103">LARGE(IF(MOD(MINUTE(股票价格!$B$2:$B$1380),15)=0,ROW(股票价格!$B$2:$B$1380),0),230-A103)</f>
        <v>997</v>
      </c>
      <c r="C103" s="22">
        <f>INDEX(股票价格!B:B,'周期-MIN15'!B103)</f>
        <v>43619.625</v>
      </c>
      <c r="D103" s="1">
        <f>INDEX(股票价格!D:D,'周期-MIN15'!B103)</f>
        <v>44.87</v>
      </c>
      <c r="E103" s="19">
        <f t="shared" si="12"/>
        <v>45.189215696905691</v>
      </c>
      <c r="F103" s="26">
        <f t="shared" si="13"/>
        <v>45.403565585376157</v>
      </c>
      <c r="G103" s="27">
        <f t="shared" si="14"/>
        <v>-0.21434988847046554</v>
      </c>
      <c r="H103" s="27">
        <f t="shared" si="16"/>
        <v>-0.2168963902894008</v>
      </c>
      <c r="I103" s="27">
        <f t="shared" si="15"/>
        <v>2.5465018189352595E-3</v>
      </c>
      <c r="J103" s="25">
        <f t="shared" si="17"/>
        <v>4</v>
      </c>
    </row>
    <row r="104" spans="1:10" x14ac:dyDescent="0.15">
      <c r="A104" s="3">
        <v>103</v>
      </c>
      <c r="B104" s="3">
        <f t="array" ref="B104">LARGE(IF(MOD(MINUTE(股票价格!$B$2:$B$1380),15)=0,ROW(股票价格!$B$2:$B$1380),0),230-A104)</f>
        <v>1000</v>
      </c>
      <c r="C104" s="22">
        <f>INDEX(股票价格!B:B,'周期-MIN15'!B104)</f>
        <v>43620.40625</v>
      </c>
      <c r="D104" s="1">
        <f>INDEX(股票价格!D:D,'周期-MIN15'!B104)</f>
        <v>44.45</v>
      </c>
      <c r="E104" s="19">
        <f t="shared" si="12"/>
        <v>45.075490205074047</v>
      </c>
      <c r="F104" s="26">
        <f t="shared" si="13"/>
        <v>45.332931097570508</v>
      </c>
      <c r="G104" s="27">
        <f t="shared" si="14"/>
        <v>-0.25744089249646152</v>
      </c>
      <c r="H104" s="27">
        <f t="shared" si="16"/>
        <v>-0.22172572081821407</v>
      </c>
      <c r="I104" s="27">
        <f t="shared" si="15"/>
        <v>-3.5715171678247448E-2</v>
      </c>
      <c r="J104" s="25">
        <f t="shared" si="17"/>
        <v>4</v>
      </c>
    </row>
    <row r="105" spans="1:10" x14ac:dyDescent="0.15">
      <c r="A105" s="3">
        <v>104</v>
      </c>
      <c r="B105" s="3">
        <f t="array" ref="B105">LARGE(IF(MOD(MINUTE(股票价格!$B$2:$B$1380),15)=0,ROW(股票价格!$B$2:$B$1380),0),230-A105)</f>
        <v>1003</v>
      </c>
      <c r="C105" s="22">
        <f>INDEX(股票价格!B:B,'周期-MIN15'!B105)</f>
        <v>43620.416666666664</v>
      </c>
      <c r="D105" s="1">
        <f>INDEX(股票价格!D:D,'周期-MIN15'!B105)</f>
        <v>44.08</v>
      </c>
      <c r="E105" s="19">
        <f t="shared" si="12"/>
        <v>44.922337865831885</v>
      </c>
      <c r="F105" s="26">
        <f t="shared" si="13"/>
        <v>45.240121386639359</v>
      </c>
      <c r="G105" s="27">
        <f t="shared" si="14"/>
        <v>-0.31778352080747396</v>
      </c>
      <c r="H105" s="27">
        <f t="shared" si="16"/>
        <v>-0.2320234312042086</v>
      </c>
      <c r="I105" s="27">
        <f t="shared" si="15"/>
        <v>-8.5760089603265366E-2</v>
      </c>
      <c r="J105" s="25">
        <f t="shared" si="17"/>
        <v>4</v>
      </c>
    </row>
    <row r="106" spans="1:10" x14ac:dyDescent="0.15">
      <c r="A106" s="3">
        <v>105</v>
      </c>
      <c r="B106" s="3">
        <f t="array" ref="B106">LARGE(IF(MOD(MINUTE(股票价格!$B$2:$B$1380),15)=0,ROW(股票价格!$B$2:$B$1380),0),230-A106)</f>
        <v>1006</v>
      </c>
      <c r="C106" s="22">
        <f>INDEX(股票价格!B:B,'周期-MIN15'!B106)</f>
        <v>43620.427083333336</v>
      </c>
      <c r="D106" s="1">
        <f>INDEX(股票价格!D:D,'周期-MIN15'!B106)</f>
        <v>43.78</v>
      </c>
      <c r="E106" s="19">
        <f t="shared" si="12"/>
        <v>44.746593578780825</v>
      </c>
      <c r="F106" s="26">
        <f t="shared" si="13"/>
        <v>45.131964246888295</v>
      </c>
      <c r="G106" s="27">
        <f t="shared" si="14"/>
        <v>-0.38537066810746978</v>
      </c>
      <c r="H106" s="27">
        <f t="shared" si="16"/>
        <v>-0.2489699299955935</v>
      </c>
      <c r="I106" s="27">
        <f t="shared" si="15"/>
        <v>-0.13640073811187628</v>
      </c>
      <c r="J106" s="25">
        <f t="shared" si="17"/>
        <v>4</v>
      </c>
    </row>
    <row r="107" spans="1:10" x14ac:dyDescent="0.15">
      <c r="A107" s="3">
        <v>106</v>
      </c>
      <c r="B107" s="3">
        <f t="array" ref="B107">LARGE(IF(MOD(MINUTE(股票价格!$B$2:$B$1380),15)=0,ROW(股票价格!$B$2:$B$1380),0),230-A107)</f>
        <v>1009</v>
      </c>
      <c r="C107" s="22">
        <f>INDEX(股票价格!B:B,'周期-MIN15'!B107)</f>
        <v>43620.4375</v>
      </c>
      <c r="D107" s="1">
        <f>INDEX(股票价格!D:D,'周期-MIN15'!B107)</f>
        <v>43.54</v>
      </c>
      <c r="E107" s="19">
        <f t="shared" si="12"/>
        <v>44.560963797429928</v>
      </c>
      <c r="F107" s="26">
        <f t="shared" si="13"/>
        <v>45.014040969341011</v>
      </c>
      <c r="G107" s="27">
        <f t="shared" si="14"/>
        <v>-0.4530771719110831</v>
      </c>
      <c r="H107" s="27">
        <f t="shared" si="16"/>
        <v>-0.27438926112216439</v>
      </c>
      <c r="I107" s="27">
        <f t="shared" si="15"/>
        <v>-0.17868791078891871</v>
      </c>
      <c r="J107" s="25">
        <f t="shared" si="17"/>
        <v>4</v>
      </c>
    </row>
    <row r="108" spans="1:10" x14ac:dyDescent="0.15">
      <c r="A108" s="3">
        <v>107</v>
      </c>
      <c r="B108" s="3">
        <f t="array" ref="B108">LARGE(IF(MOD(MINUTE(股票价格!$B$2:$B$1380),15)=0,ROW(股票价格!$B$2:$B$1380),0),230-A108)</f>
        <v>1012</v>
      </c>
      <c r="C108" s="22">
        <f>INDEX(股票价格!B:B,'周期-MIN15'!B108)</f>
        <v>43620.447916666664</v>
      </c>
      <c r="D108" s="1">
        <f>INDEX(股票价格!D:D,'周期-MIN15'!B108)</f>
        <v>43.6</v>
      </c>
      <c r="E108" s="19">
        <f t="shared" si="12"/>
        <v>44.413123213209936</v>
      </c>
      <c r="F108" s="26">
        <f t="shared" si="13"/>
        <v>44.90929719383427</v>
      </c>
      <c r="G108" s="27">
        <f t="shared" si="14"/>
        <v>-0.49617398062433438</v>
      </c>
      <c r="H108" s="27">
        <f t="shared" si="16"/>
        <v>-0.30500490883912096</v>
      </c>
      <c r="I108" s="27">
        <f t="shared" si="15"/>
        <v>-0.19116907178521342</v>
      </c>
      <c r="J108" s="25">
        <f t="shared" si="17"/>
        <v>4</v>
      </c>
    </row>
    <row r="109" spans="1:10" x14ac:dyDescent="0.15">
      <c r="A109" s="3">
        <v>108</v>
      </c>
      <c r="B109" s="3">
        <f t="array" ref="B109">LARGE(IF(MOD(MINUTE(股票价格!$B$2:$B$1380),15)=0,ROW(股票价格!$B$2:$B$1380),0),230-A109)</f>
        <v>1015</v>
      </c>
      <c r="C109" s="22">
        <f>INDEX(股票价格!B:B,'周期-MIN15'!B109)</f>
        <v>43620.458333333336</v>
      </c>
      <c r="D109" s="1">
        <f>INDEX(股票价格!D:D,'周期-MIN15'!B109)</f>
        <v>43.85</v>
      </c>
      <c r="E109" s="19">
        <f t="shared" si="12"/>
        <v>44.326488872716098</v>
      </c>
      <c r="F109" s="26">
        <f t="shared" si="13"/>
        <v>44.830830735031732</v>
      </c>
      <c r="G109" s="27">
        <f t="shared" si="14"/>
        <v>-0.50434186231563416</v>
      </c>
      <c r="H109" s="27">
        <f t="shared" si="16"/>
        <v>-0.33694968610447673</v>
      </c>
      <c r="I109" s="27">
        <f t="shared" si="15"/>
        <v>-0.16739217621115743</v>
      </c>
      <c r="J109" s="25">
        <f t="shared" si="17"/>
        <v>4</v>
      </c>
    </row>
    <row r="110" spans="1:10" x14ac:dyDescent="0.15">
      <c r="A110" s="3">
        <v>109</v>
      </c>
      <c r="B110" s="3">
        <f t="array" ref="B110">LARGE(IF(MOD(MINUTE(股票价格!$B$2:$B$1380),15)=0,ROW(股票价格!$B$2:$B$1380),0),230-A110)</f>
        <v>1018</v>
      </c>
      <c r="C110" s="22">
        <f>INDEX(股票价格!B:B,'周期-MIN15'!B110)</f>
        <v>43620.46875</v>
      </c>
      <c r="D110" s="1">
        <f>INDEX(股票价格!D:D,'周期-MIN15'!B110)</f>
        <v>43.5</v>
      </c>
      <c r="E110" s="19">
        <f t="shared" si="12"/>
        <v>44.199336738452082</v>
      </c>
      <c r="F110" s="26">
        <f t="shared" si="13"/>
        <v>44.732250680584933</v>
      </c>
      <c r="G110" s="27">
        <f t="shared" si="14"/>
        <v>-0.53291394213285059</v>
      </c>
      <c r="H110" s="27">
        <f t="shared" si="16"/>
        <v>-0.37338309383856699</v>
      </c>
      <c r="I110" s="27">
        <f t="shared" si="15"/>
        <v>-0.1595308482942836</v>
      </c>
      <c r="J110" s="25">
        <f t="shared" si="17"/>
        <v>4</v>
      </c>
    </row>
    <row r="111" spans="1:10" x14ac:dyDescent="0.15">
      <c r="A111" s="3">
        <v>110</v>
      </c>
      <c r="B111" s="3">
        <f t="array" ref="B111">LARGE(IF(MOD(MINUTE(股票价格!$B$2:$B$1380),15)=0,ROW(股票价格!$B$2:$B$1380),0),230-A111)</f>
        <v>1021</v>
      </c>
      <c r="C111" s="22">
        <f>INDEX(股票价格!B:B,'周期-MIN15'!B111)</f>
        <v>43620.479166666664</v>
      </c>
      <c r="D111" s="1">
        <f>INDEX(股票价格!D:D,'周期-MIN15'!B111)</f>
        <v>43.6</v>
      </c>
      <c r="E111" s="19">
        <f t="shared" si="12"/>
        <v>44.10713108638253</v>
      </c>
      <c r="F111" s="26">
        <f t="shared" si="13"/>
        <v>44.648380259800859</v>
      </c>
      <c r="G111" s="27">
        <f t="shared" si="14"/>
        <v>-0.54124917341832912</v>
      </c>
      <c r="H111" s="27">
        <f t="shared" si="16"/>
        <v>-0.41141123336490026</v>
      </c>
      <c r="I111" s="27">
        <f t="shared" si="15"/>
        <v>-0.12983794005342886</v>
      </c>
      <c r="J111" s="25">
        <f t="shared" si="17"/>
        <v>4</v>
      </c>
    </row>
    <row r="112" spans="1:10" x14ac:dyDescent="0.15">
      <c r="A112" s="3">
        <v>111</v>
      </c>
      <c r="B112" s="3">
        <f t="array" ref="B112">LARGE(IF(MOD(MINUTE(股票价格!$B$2:$B$1380),15)=0,ROW(股票价格!$B$2:$B$1380),0),230-A112)</f>
        <v>1024</v>
      </c>
      <c r="C112" s="22">
        <f>INDEX(股票价格!B:B,'周期-MIN15'!B112)</f>
        <v>43620.552083333336</v>
      </c>
      <c r="D112" s="1">
        <f>INDEX(股票价格!D:D,'周期-MIN15'!B112)</f>
        <v>43.49</v>
      </c>
      <c r="E112" s="19">
        <f t="shared" si="12"/>
        <v>44.012187842323684</v>
      </c>
      <c r="F112" s="26">
        <f t="shared" si="13"/>
        <v>44.562574314630425</v>
      </c>
      <c r="G112" s="27">
        <f t="shared" si="14"/>
        <v>-0.55038647230674087</v>
      </c>
      <c r="H112" s="27">
        <f t="shared" si="16"/>
        <v>-0.44874863156893086</v>
      </c>
      <c r="I112" s="27">
        <f t="shared" si="15"/>
        <v>-0.10163784073781001</v>
      </c>
      <c r="J112" s="25">
        <f t="shared" si="17"/>
        <v>4</v>
      </c>
    </row>
    <row r="113" spans="1:10" x14ac:dyDescent="0.15">
      <c r="A113" s="3">
        <v>112</v>
      </c>
      <c r="B113" s="3">
        <f t="array" ref="B113">LARGE(IF(MOD(MINUTE(股票价格!$B$2:$B$1380),15)=0,ROW(股票价格!$B$2:$B$1380),0),230-A113)</f>
        <v>1027</v>
      </c>
      <c r="C113" s="22">
        <f>INDEX(股票价格!B:B,'周期-MIN15'!B113)</f>
        <v>43620.5625</v>
      </c>
      <c r="D113" s="1">
        <f>INDEX(股票价格!D:D,'周期-MIN15'!B113)</f>
        <v>43.65</v>
      </c>
      <c r="E113" s="19">
        <f t="shared" si="12"/>
        <v>43.956466635812347</v>
      </c>
      <c r="F113" s="26">
        <f t="shared" si="13"/>
        <v>44.494976217250397</v>
      </c>
      <c r="G113" s="27">
        <f t="shared" si="14"/>
        <v>-0.53850958143804917</v>
      </c>
      <c r="H113" s="27">
        <f t="shared" si="16"/>
        <v>-0.47997848589577391</v>
      </c>
      <c r="I113" s="27">
        <f t="shared" si="15"/>
        <v>-5.8531095542275258E-2</v>
      </c>
      <c r="J113" s="25">
        <f t="shared" si="17"/>
        <v>4</v>
      </c>
    </row>
    <row r="114" spans="1:10" x14ac:dyDescent="0.15">
      <c r="A114" s="3">
        <v>113</v>
      </c>
      <c r="B114" s="3">
        <f t="array" ref="B114">LARGE(IF(MOD(MINUTE(股票价格!$B$2:$B$1380),15)=0,ROW(股票价格!$B$2:$B$1380),0),230-A114)</f>
        <v>1030</v>
      </c>
      <c r="C114" s="22">
        <f>INDEX(股票价格!B:B,'周期-MIN15'!B114)</f>
        <v>43620.572916666664</v>
      </c>
      <c r="D114" s="1">
        <f>INDEX(股票价格!D:D,'周期-MIN15'!B114)</f>
        <v>42.98</v>
      </c>
      <c r="E114" s="19">
        <f t="shared" si="12"/>
        <v>43.806240999533529</v>
      </c>
      <c r="F114" s="26">
        <f t="shared" si="13"/>
        <v>44.38275575671333</v>
      </c>
      <c r="G114" s="27">
        <f t="shared" si="14"/>
        <v>-0.57651475717980105</v>
      </c>
      <c r="H114" s="27">
        <f t="shared" si="16"/>
        <v>-0.50872640104825473</v>
      </c>
      <c r="I114" s="27">
        <f t="shared" si="15"/>
        <v>-6.7788356131546323E-2</v>
      </c>
      <c r="J114" s="25">
        <f t="shared" si="17"/>
        <v>4</v>
      </c>
    </row>
    <row r="115" spans="1:10" x14ac:dyDescent="0.15">
      <c r="A115" s="3">
        <v>114</v>
      </c>
      <c r="B115" s="3">
        <f t="array" ref="B115">LARGE(IF(MOD(MINUTE(股票价格!$B$2:$B$1380),15)=0,ROW(股票价格!$B$2:$B$1380),0),230-A115)</f>
        <v>1033</v>
      </c>
      <c r="C115" s="22">
        <f>INDEX(股票价格!B:B,'周期-MIN15'!B115)</f>
        <v>43620.583333333336</v>
      </c>
      <c r="D115" s="1">
        <f>INDEX(股票价格!D:D,'周期-MIN15'!B115)</f>
        <v>42.25</v>
      </c>
      <c r="E115" s="19">
        <f t="shared" si="12"/>
        <v>43.5668193072976</v>
      </c>
      <c r="F115" s="26">
        <f t="shared" si="13"/>
        <v>44.224773848808638</v>
      </c>
      <c r="G115" s="27">
        <f t="shared" si="14"/>
        <v>-0.65795454151103883</v>
      </c>
      <c r="H115" s="27">
        <f t="shared" si="16"/>
        <v>-0.53901349809309573</v>
      </c>
      <c r="I115" s="27">
        <f t="shared" si="15"/>
        <v>-0.11894104341794309</v>
      </c>
      <c r="J115" s="25">
        <f t="shared" si="17"/>
        <v>4</v>
      </c>
    </row>
    <row r="116" spans="1:10" x14ac:dyDescent="0.15">
      <c r="A116" s="3">
        <v>115</v>
      </c>
      <c r="B116" s="3">
        <f t="array" ref="B116">LARGE(IF(MOD(MINUTE(股票价格!$B$2:$B$1380),15)=0,ROW(股票价格!$B$2:$B$1380),0),230-A116)</f>
        <v>1036</v>
      </c>
      <c r="C116" s="22">
        <f>INDEX(股票价格!B:B,'周期-MIN15'!B116)</f>
        <v>43620.59375</v>
      </c>
      <c r="D116" s="1">
        <f>INDEX(股票价格!D:D,'周期-MIN15'!B116)</f>
        <v>42.89</v>
      </c>
      <c r="E116" s="19">
        <f t="shared" si="12"/>
        <v>43.462693260021041</v>
      </c>
      <c r="F116" s="26">
        <f t="shared" si="13"/>
        <v>44.125901711859846</v>
      </c>
      <c r="G116" s="27">
        <f t="shared" si="14"/>
        <v>-0.6632084518388055</v>
      </c>
      <c r="H116" s="27">
        <f t="shared" si="16"/>
        <v>-0.5623614180850649</v>
      </c>
      <c r="I116" s="27">
        <f t="shared" si="15"/>
        <v>-0.1008470337537406</v>
      </c>
      <c r="J116" s="25">
        <f t="shared" si="17"/>
        <v>4</v>
      </c>
    </row>
    <row r="117" spans="1:10" x14ac:dyDescent="0.15">
      <c r="A117" s="3">
        <v>116</v>
      </c>
      <c r="B117" s="3">
        <f t="array" ref="B117">LARGE(IF(MOD(MINUTE(股票价格!$B$2:$B$1380),15)=0,ROW(股票价格!$B$2:$B$1380),0),230-A117)</f>
        <v>1039</v>
      </c>
      <c r="C117" s="22">
        <f>INDEX(股票价格!B:B,'周期-MIN15'!B117)</f>
        <v>43620.604166666664</v>
      </c>
      <c r="D117" s="1">
        <f>INDEX(股票价格!D:D,'周期-MIN15'!B117)</f>
        <v>42.99</v>
      </c>
      <c r="E117" s="19">
        <f t="shared" si="12"/>
        <v>43.389971220017799</v>
      </c>
      <c r="F117" s="26">
        <f t="shared" si="13"/>
        <v>44.041760844314666</v>
      </c>
      <c r="G117" s="27">
        <f t="shared" si="14"/>
        <v>-0.65178962429686749</v>
      </c>
      <c r="H117" s="27">
        <f t="shared" si="16"/>
        <v>-0.57965204515979074</v>
      </c>
      <c r="I117" s="27">
        <f t="shared" si="15"/>
        <v>-7.2137579137076746E-2</v>
      </c>
      <c r="J117" s="25">
        <f t="shared" si="17"/>
        <v>4</v>
      </c>
    </row>
    <row r="118" spans="1:10" x14ac:dyDescent="0.15">
      <c r="A118" s="3">
        <v>117</v>
      </c>
      <c r="B118" s="3">
        <f t="array" ref="B118">LARGE(IF(MOD(MINUTE(股票价格!$B$2:$B$1380),15)=0,ROW(股票价格!$B$2:$B$1380),0),230-A118)</f>
        <v>1042</v>
      </c>
      <c r="C118" s="22">
        <f>INDEX(股票价格!B:B,'周期-MIN15'!B118)</f>
        <v>43620.614583333336</v>
      </c>
      <c r="D118" s="1">
        <f>INDEX(股票价格!D:D,'周期-MIN15'!B118)</f>
        <v>42.89</v>
      </c>
      <c r="E118" s="19">
        <f t="shared" si="12"/>
        <v>43.313052570784293</v>
      </c>
      <c r="F118" s="26">
        <f t="shared" si="13"/>
        <v>43.956445226217284</v>
      </c>
      <c r="G118" s="27">
        <f t="shared" si="14"/>
        <v>-0.64339265543299007</v>
      </c>
      <c r="H118" s="27">
        <f t="shared" si="16"/>
        <v>-0.59510213328394146</v>
      </c>
      <c r="I118" s="27">
        <f t="shared" si="15"/>
        <v>-4.8290522149048609E-2</v>
      </c>
      <c r="J118" s="25">
        <f t="shared" si="17"/>
        <v>4</v>
      </c>
    </row>
    <row r="119" spans="1:10" x14ac:dyDescent="0.15">
      <c r="A119" s="3">
        <v>118</v>
      </c>
      <c r="B119" s="3">
        <f t="array" ref="B119">LARGE(IF(MOD(MINUTE(股票价格!$B$2:$B$1380),15)=0,ROW(股票价格!$B$2:$B$1380),0),230-A119)</f>
        <v>1045</v>
      </c>
      <c r="C119" s="22">
        <f>INDEX(股票价格!B:B,'周期-MIN15'!B119)</f>
        <v>43620.625</v>
      </c>
      <c r="D119" s="1">
        <f>INDEX(股票价格!D:D,'周期-MIN15'!B119)</f>
        <v>42.95</v>
      </c>
      <c r="E119" s="19">
        <f t="shared" si="12"/>
        <v>43.257198329125174</v>
      </c>
      <c r="F119" s="26">
        <f t="shared" si="13"/>
        <v>43.881893727978969</v>
      </c>
      <c r="G119" s="27">
        <f t="shared" si="14"/>
        <v>-0.62469539885379533</v>
      </c>
      <c r="H119" s="27">
        <f t="shared" si="16"/>
        <v>-0.60530007291960197</v>
      </c>
      <c r="I119" s="27">
        <f t="shared" si="15"/>
        <v>-1.9395325934193353E-2</v>
      </c>
      <c r="J119" s="25">
        <f t="shared" si="17"/>
        <v>4</v>
      </c>
    </row>
    <row r="120" spans="1:10" x14ac:dyDescent="0.15">
      <c r="A120" s="3">
        <v>119</v>
      </c>
      <c r="B120" s="3">
        <f t="array" ref="B120">LARGE(IF(MOD(MINUTE(股票价格!$B$2:$B$1380),15)=0,ROW(股票价格!$B$2:$B$1380),0),230-A120)</f>
        <v>1048</v>
      </c>
      <c r="C120" s="22">
        <f>INDEX(股票价格!B:B,'周期-MIN15'!B120)</f>
        <v>43621.40625</v>
      </c>
      <c r="D120" s="1">
        <f>INDEX(股票价格!D:D,'周期-MIN15'!B120)</f>
        <v>42.8</v>
      </c>
      <c r="E120" s="19">
        <f t="shared" si="12"/>
        <v>43.186860124644376</v>
      </c>
      <c r="F120" s="26">
        <f t="shared" si="13"/>
        <v>43.801753451832376</v>
      </c>
      <c r="G120" s="27">
        <f t="shared" si="14"/>
        <v>-0.61489332718799972</v>
      </c>
      <c r="H120" s="27">
        <f t="shared" si="16"/>
        <v>-0.61348275667178753</v>
      </c>
      <c r="I120" s="27">
        <f t="shared" si="15"/>
        <v>-1.410570516212184E-3</v>
      </c>
      <c r="J120" s="25">
        <f t="shared" si="17"/>
        <v>4</v>
      </c>
    </row>
    <row r="121" spans="1:10" x14ac:dyDescent="0.15">
      <c r="A121" s="3">
        <v>120</v>
      </c>
      <c r="B121" s="3">
        <f t="array" ref="B121">LARGE(IF(MOD(MINUTE(股票价格!$B$2:$B$1380),15)=0,ROW(股票价格!$B$2:$B$1380),0),230-A121)</f>
        <v>1051</v>
      </c>
      <c r="C121" s="22">
        <f>INDEX(股票价格!B:B,'周期-MIN15'!B121)</f>
        <v>43621.416666666664</v>
      </c>
      <c r="D121" s="1">
        <f>INDEX(股票价格!D:D,'周期-MIN15'!B121)</f>
        <v>42.15</v>
      </c>
      <c r="E121" s="19">
        <f t="shared" si="12"/>
        <v>43.027343182391391</v>
      </c>
      <c r="F121" s="26">
        <f t="shared" si="13"/>
        <v>43.679401344289232</v>
      </c>
      <c r="G121" s="27">
        <f t="shared" si="14"/>
        <v>-0.65205816189784116</v>
      </c>
      <c r="H121" s="27">
        <f t="shared" si="16"/>
        <v>-0.62477961107079871</v>
      </c>
      <c r="I121" s="27">
        <f t="shared" si="15"/>
        <v>-2.7278550827042447E-2</v>
      </c>
      <c r="J121" s="25">
        <f t="shared" si="17"/>
        <v>4</v>
      </c>
    </row>
    <row r="122" spans="1:10" x14ac:dyDescent="0.15">
      <c r="A122" s="3">
        <v>121</v>
      </c>
      <c r="B122" s="3">
        <f t="array" ref="B122">LARGE(IF(MOD(MINUTE(股票价格!$B$2:$B$1380),15)=0,ROW(股票价格!$B$2:$B$1380),0),230-A122)</f>
        <v>1054</v>
      </c>
      <c r="C122" s="22">
        <f>INDEX(股票价格!B:B,'周期-MIN15'!B122)</f>
        <v>43621.427083333336</v>
      </c>
      <c r="D122" s="1">
        <f>INDEX(股票价格!D:D,'周期-MIN15'!B122)</f>
        <v>42.46</v>
      </c>
      <c r="E122" s="19">
        <f t="shared" si="12"/>
        <v>42.940059615869636</v>
      </c>
      <c r="F122" s="26">
        <f t="shared" si="13"/>
        <v>43.589075318786328</v>
      </c>
      <c r="G122" s="27">
        <f t="shared" si="14"/>
        <v>-0.64901570291669231</v>
      </c>
      <c r="H122" s="27">
        <f t="shared" si="16"/>
        <v>-0.63705806901287021</v>
      </c>
      <c r="I122" s="27">
        <f t="shared" si="15"/>
        <v>-1.1957633903822096E-2</v>
      </c>
      <c r="J122" s="25">
        <f t="shared" si="17"/>
        <v>4</v>
      </c>
    </row>
    <row r="123" spans="1:10" x14ac:dyDescent="0.15">
      <c r="A123" s="3">
        <v>122</v>
      </c>
      <c r="B123" s="3">
        <f t="array" ref="B123">LARGE(IF(MOD(MINUTE(股票价格!$B$2:$B$1380),15)=0,ROW(股票价格!$B$2:$B$1380),0),230-A123)</f>
        <v>1057</v>
      </c>
      <c r="C123" s="22">
        <f>INDEX(股票价格!B:B,'周期-MIN15'!B123)</f>
        <v>43621.4375</v>
      </c>
      <c r="D123" s="1">
        <f>INDEX(股票价格!D:D,'周期-MIN15'!B123)</f>
        <v>42.42</v>
      </c>
      <c r="E123" s="19">
        <f t="shared" si="12"/>
        <v>42.860050444197384</v>
      </c>
      <c r="F123" s="26">
        <f t="shared" si="13"/>
        <v>43.502477147024379</v>
      </c>
      <c r="G123" s="27">
        <f t="shared" si="14"/>
        <v>-0.64242670282699521</v>
      </c>
      <c r="H123" s="27">
        <f t="shared" si="16"/>
        <v>-0.64438161852922504</v>
      </c>
      <c r="I123" s="27">
        <f t="shared" si="15"/>
        <v>1.9549157022298314E-3</v>
      </c>
      <c r="J123" s="25">
        <f t="shared" si="17"/>
        <v>5</v>
      </c>
    </row>
    <row r="124" spans="1:10" x14ac:dyDescent="0.15">
      <c r="A124" s="3">
        <v>123</v>
      </c>
      <c r="B124" s="3">
        <f t="array" ref="B124">LARGE(IF(MOD(MINUTE(股票价格!$B$2:$B$1380),15)=0,ROW(股票价格!$B$2:$B$1380),0),230-A124)</f>
        <v>1060</v>
      </c>
      <c r="C124" s="22">
        <f>INDEX(股票价格!B:B,'周期-MIN15'!B124)</f>
        <v>43621.447916666664</v>
      </c>
      <c r="D124" s="1">
        <f>INDEX(股票价格!D:D,'周期-MIN15'!B124)</f>
        <v>42.41</v>
      </c>
      <c r="E124" s="19">
        <f t="shared" si="12"/>
        <v>42.790811914320869</v>
      </c>
      <c r="F124" s="26">
        <f t="shared" si="13"/>
        <v>43.421552913911469</v>
      </c>
      <c r="G124" s="27">
        <f t="shared" si="14"/>
        <v>-0.63074099959059993</v>
      </c>
      <c r="H124" s="27">
        <f t="shared" si="16"/>
        <v>-0.64135789164917634</v>
      </c>
      <c r="I124" s="27">
        <f t="shared" si="15"/>
        <v>1.061689205857641E-2</v>
      </c>
      <c r="J124" s="25">
        <f t="shared" si="17"/>
        <v>5</v>
      </c>
    </row>
    <row r="125" spans="1:10" x14ac:dyDescent="0.15">
      <c r="A125" s="3">
        <v>124</v>
      </c>
      <c r="B125" s="3">
        <f t="array" ref="B125">LARGE(IF(MOD(MINUTE(股票价格!$B$2:$B$1380),15)=0,ROW(股票价格!$B$2:$B$1380),0),230-A125)</f>
        <v>1063</v>
      </c>
      <c r="C125" s="22">
        <f>INDEX(股票价格!B:B,'周期-MIN15'!B125)</f>
        <v>43621.458333333336</v>
      </c>
      <c r="D125" s="1">
        <f>INDEX(股票价格!D:D,'周期-MIN15'!B125)</f>
        <v>42.8</v>
      </c>
      <c r="E125" s="19">
        <f t="shared" si="12"/>
        <v>42.79222546596381</v>
      </c>
      <c r="F125" s="26">
        <f t="shared" si="13"/>
        <v>43.375511957325436</v>
      </c>
      <c r="G125" s="27">
        <f t="shared" si="14"/>
        <v>-0.58328649136162625</v>
      </c>
      <c r="H125" s="27">
        <f t="shared" si="16"/>
        <v>-0.63247767381837861</v>
      </c>
      <c r="I125" s="27">
        <f t="shared" si="15"/>
        <v>4.9191182456752358E-2</v>
      </c>
      <c r="J125" s="25">
        <f t="shared" si="17"/>
        <v>5</v>
      </c>
    </row>
    <row r="126" spans="1:10" x14ac:dyDescent="0.15">
      <c r="A126" s="3">
        <v>125</v>
      </c>
      <c r="B126" s="3">
        <f t="array" ref="B126">LARGE(IF(MOD(MINUTE(股票价格!$B$2:$B$1380),15)=0,ROW(股票价格!$B$2:$B$1380),0),230-A126)</f>
        <v>1066</v>
      </c>
      <c r="C126" s="22">
        <f>INDEX(股票价格!B:B,'周期-MIN15'!B126)</f>
        <v>43621.46875</v>
      </c>
      <c r="D126" s="1">
        <f>INDEX(股票价格!D:D,'周期-MIN15'!B126)</f>
        <v>42.7</v>
      </c>
      <c r="E126" s="19">
        <f t="shared" si="12"/>
        <v>42.778036932738608</v>
      </c>
      <c r="F126" s="26">
        <f t="shared" si="13"/>
        <v>43.325474034560592</v>
      </c>
      <c r="G126" s="27">
        <f t="shared" si="14"/>
        <v>-0.54743710182198413</v>
      </c>
      <c r="H126" s="27">
        <f t="shared" si="16"/>
        <v>-0.62088294909894715</v>
      </c>
      <c r="I126" s="27">
        <f t="shared" si="15"/>
        <v>7.3445847276963017E-2</v>
      </c>
      <c r="J126" s="25">
        <f t="shared" si="17"/>
        <v>5</v>
      </c>
    </row>
    <row r="127" spans="1:10" x14ac:dyDescent="0.15">
      <c r="A127" s="3">
        <v>126</v>
      </c>
      <c r="B127" s="3">
        <f t="array" ref="B127">LARGE(IF(MOD(MINUTE(股票价格!$B$2:$B$1380),15)=0,ROW(股票价格!$B$2:$B$1380),0),230-A127)</f>
        <v>1069</v>
      </c>
      <c r="C127" s="22">
        <f>INDEX(股票价格!B:B,'周期-MIN15'!B127)</f>
        <v>43621.479166666664</v>
      </c>
      <c r="D127" s="1">
        <f>INDEX(股票价格!D:D,'周期-MIN15'!B127)</f>
        <v>42.68</v>
      </c>
      <c r="E127" s="19">
        <f t="shared" si="12"/>
        <v>42.762954327701898</v>
      </c>
      <c r="F127" s="26">
        <f t="shared" si="13"/>
        <v>43.277661143111658</v>
      </c>
      <c r="G127" s="27">
        <f t="shared" si="14"/>
        <v>-0.5147068154097596</v>
      </c>
      <c r="H127" s="27">
        <f t="shared" si="16"/>
        <v>-0.60658452242969929</v>
      </c>
      <c r="I127" s="27">
        <f t="shared" si="15"/>
        <v>9.1877707019939692E-2</v>
      </c>
      <c r="J127" s="25">
        <f t="shared" si="17"/>
        <v>5</v>
      </c>
    </row>
    <row r="128" spans="1:10" x14ac:dyDescent="0.15">
      <c r="A128" s="3">
        <v>127</v>
      </c>
      <c r="B128" s="3">
        <f t="array" ref="B128">LARGE(IF(MOD(MINUTE(股票价格!$B$2:$B$1380),15)=0,ROW(股票价格!$B$2:$B$1380),0),230-A128)</f>
        <v>1072</v>
      </c>
      <c r="C128" s="22">
        <f>INDEX(股票价格!B:B,'周期-MIN15'!B128)</f>
        <v>43621.552083333336</v>
      </c>
      <c r="D128" s="1">
        <f>INDEX(股票价格!D:D,'周期-MIN15'!B128)</f>
        <v>43.08</v>
      </c>
      <c r="E128" s="19">
        <f t="shared" si="12"/>
        <v>42.811730584978527</v>
      </c>
      <c r="F128" s="26">
        <f t="shared" si="13"/>
        <v>43.263019576955237</v>
      </c>
      <c r="G128" s="27">
        <f t="shared" si="14"/>
        <v>-0.45128899197671046</v>
      </c>
      <c r="H128" s="27">
        <f t="shared" si="16"/>
        <v>-0.58731714388780099</v>
      </c>
      <c r="I128" s="27">
        <f t="shared" si="15"/>
        <v>0.13602815191109052</v>
      </c>
      <c r="J128" s="25">
        <f t="shared" si="17"/>
        <v>5</v>
      </c>
    </row>
    <row r="129" spans="1:10" x14ac:dyDescent="0.15">
      <c r="A129" s="3">
        <v>128</v>
      </c>
      <c r="B129" s="3">
        <f t="array" ref="B129">LARGE(IF(MOD(MINUTE(股票价格!$B$2:$B$1380),15)=0,ROW(股票价格!$B$2:$B$1380),0),230-A129)</f>
        <v>1075</v>
      </c>
      <c r="C129" s="22">
        <f>INDEX(股票价格!B:B,'周期-MIN15'!B129)</f>
        <v>43621.5625</v>
      </c>
      <c r="D129" s="1">
        <f>INDEX(股票价格!D:D,'周期-MIN15'!B129)</f>
        <v>43.09</v>
      </c>
      <c r="E129" s="19">
        <f t="shared" si="12"/>
        <v>42.8545412642126</v>
      </c>
      <c r="F129" s="26">
        <f t="shared" si="13"/>
        <v>43.250203311995591</v>
      </c>
      <c r="G129" s="27">
        <f t="shared" si="14"/>
        <v>-0.39566204778299152</v>
      </c>
      <c r="H129" s="27">
        <f t="shared" si="16"/>
        <v>-0.56295811284280006</v>
      </c>
      <c r="I129" s="27">
        <f t="shared" si="15"/>
        <v>0.16729606505980854</v>
      </c>
      <c r="J129" s="25">
        <f t="shared" si="17"/>
        <v>5</v>
      </c>
    </row>
    <row r="130" spans="1:10" x14ac:dyDescent="0.15">
      <c r="A130" s="3">
        <v>129</v>
      </c>
      <c r="B130" s="3">
        <f t="array" ref="B130">LARGE(IF(MOD(MINUTE(股票价格!$B$2:$B$1380),15)=0,ROW(股票价格!$B$2:$B$1380),0),230-A130)</f>
        <v>1078</v>
      </c>
      <c r="C130" s="22">
        <f>INDEX(股票价格!B:B,'周期-MIN15'!B130)</f>
        <v>43621.572916666664</v>
      </c>
      <c r="D130" s="1">
        <f>INDEX(股票价格!D:D,'周期-MIN15'!B130)</f>
        <v>43.46</v>
      </c>
      <c r="E130" s="19">
        <f t="shared" si="12"/>
        <v>42.947688762026047</v>
      </c>
      <c r="F130" s="26">
        <f t="shared" si="13"/>
        <v>43.265743807403325</v>
      </c>
      <c r="G130" s="27">
        <f t="shared" si="14"/>
        <v>-0.31805504537727813</v>
      </c>
      <c r="H130" s="27">
        <f t="shared" si="16"/>
        <v>-0.52584665545162634</v>
      </c>
      <c r="I130" s="27">
        <f t="shared" si="15"/>
        <v>0.20779161007434821</v>
      </c>
      <c r="J130" s="25">
        <f t="shared" si="17"/>
        <v>5</v>
      </c>
    </row>
    <row r="131" spans="1:10" x14ac:dyDescent="0.15">
      <c r="A131" s="3">
        <v>130</v>
      </c>
      <c r="B131" s="3">
        <f t="array" ref="B131">LARGE(IF(MOD(MINUTE(股票价格!$B$2:$B$1380),15)=0,ROW(股票价格!$B$2:$B$1380),0),230-A131)</f>
        <v>1081</v>
      </c>
      <c r="C131" s="22">
        <f>INDEX(股票价格!B:B,'周期-MIN15'!B131)</f>
        <v>43621.583333333336</v>
      </c>
      <c r="D131" s="1">
        <f>INDEX(股票价格!D:D,'周期-MIN15'!B131)</f>
        <v>43.46</v>
      </c>
      <c r="E131" s="19">
        <f t="shared" ref="E131:E194" si="18">E130*11/13+D131*2/13</f>
        <v>43.026505875560503</v>
      </c>
      <c r="F131" s="26">
        <f t="shared" ref="F131:F194" si="19">F130*25/27+D131*2/27</f>
        <v>43.280133155003078</v>
      </c>
      <c r="G131" s="27">
        <f t="shared" ref="G131:G194" si="20">E131-F131</f>
        <v>-0.25362727944257557</v>
      </c>
      <c r="H131" s="27">
        <f t="shared" si="16"/>
        <v>-0.48191460839894673</v>
      </c>
      <c r="I131" s="27">
        <f t="shared" si="15"/>
        <v>0.22828732895637116</v>
      </c>
      <c r="J131" s="25">
        <f t="shared" si="17"/>
        <v>5</v>
      </c>
    </row>
    <row r="132" spans="1:10" x14ac:dyDescent="0.15">
      <c r="A132" s="3">
        <v>131</v>
      </c>
      <c r="B132" s="3">
        <f t="array" ref="B132">LARGE(IF(MOD(MINUTE(股票价格!$B$2:$B$1380),15)=0,ROW(股票价格!$B$2:$B$1380),0),230-A132)</f>
        <v>1084</v>
      </c>
      <c r="C132" s="22">
        <f>INDEX(股票价格!B:B,'周期-MIN15'!B132)</f>
        <v>43621.59375</v>
      </c>
      <c r="D132" s="1">
        <f>INDEX(股票价格!D:D,'周期-MIN15'!B132)</f>
        <v>43</v>
      </c>
      <c r="E132" s="19">
        <f t="shared" si="18"/>
        <v>43.022428048551191</v>
      </c>
      <c r="F132" s="26">
        <f t="shared" si="19"/>
        <v>43.259382550928777</v>
      </c>
      <c r="G132" s="27">
        <f t="shared" si="20"/>
        <v>-0.23695450237758564</v>
      </c>
      <c r="H132" s="27">
        <f t="shared" si="16"/>
        <v>-0.43686214168234572</v>
      </c>
      <c r="I132" s="27">
        <f t="shared" si="15"/>
        <v>0.19990763930476008</v>
      </c>
      <c r="J132" s="25">
        <f t="shared" si="17"/>
        <v>5</v>
      </c>
    </row>
    <row r="133" spans="1:10" x14ac:dyDescent="0.15">
      <c r="A133" s="3">
        <v>132</v>
      </c>
      <c r="B133" s="3">
        <f t="array" ref="B133">LARGE(IF(MOD(MINUTE(股票价格!$B$2:$B$1380),15)=0,ROW(股票价格!$B$2:$B$1380),0),230-A133)</f>
        <v>1087</v>
      </c>
      <c r="C133" s="22">
        <f>INDEX(股票价格!B:B,'周期-MIN15'!B133)</f>
        <v>43621.604166666664</v>
      </c>
      <c r="D133" s="1">
        <f>INDEX(股票价格!D:D,'周期-MIN15'!B133)</f>
        <v>42.91</v>
      </c>
      <c r="E133" s="19">
        <f t="shared" si="18"/>
        <v>43.005131425697158</v>
      </c>
      <c r="F133" s="26">
        <f t="shared" si="19"/>
        <v>43.233502361971084</v>
      </c>
      <c r="G133" s="27">
        <f t="shared" si="20"/>
        <v>-0.22837093627392591</v>
      </c>
      <c r="H133" s="27">
        <f t="shared" si="16"/>
        <v>-0.39215435686938194</v>
      </c>
      <c r="I133" s="27">
        <f t="shared" si="15"/>
        <v>0.16378342059545603</v>
      </c>
      <c r="J133" s="25">
        <f t="shared" si="17"/>
        <v>5</v>
      </c>
    </row>
    <row r="134" spans="1:10" x14ac:dyDescent="0.15">
      <c r="A134" s="3">
        <v>133</v>
      </c>
      <c r="B134" s="3">
        <f t="array" ref="B134">LARGE(IF(MOD(MINUTE(股票价格!$B$2:$B$1380),15)=0,ROW(股票价格!$B$2:$B$1380),0),230-A134)</f>
        <v>1090</v>
      </c>
      <c r="C134" s="22">
        <f>INDEX(股票价格!B:B,'周期-MIN15'!B134)</f>
        <v>43621.614583333336</v>
      </c>
      <c r="D134" s="1">
        <f>INDEX(股票价格!D:D,'周期-MIN15'!B134)</f>
        <v>42.92</v>
      </c>
      <c r="E134" s="19">
        <f t="shared" si="18"/>
        <v>42.992034283282209</v>
      </c>
      <c r="F134" s="26">
        <f t="shared" si="19"/>
        <v>43.210279964788043</v>
      </c>
      <c r="G134" s="27">
        <f t="shared" si="20"/>
        <v>-0.21824568150583445</v>
      </c>
      <c r="H134" s="27">
        <f t="shared" si="16"/>
        <v>-0.35159426688540507</v>
      </c>
      <c r="I134" s="27">
        <f t="shared" si="15"/>
        <v>0.13334858537957062</v>
      </c>
      <c r="J134" s="25">
        <f t="shared" si="17"/>
        <v>5</v>
      </c>
    </row>
    <row r="135" spans="1:10" x14ac:dyDescent="0.15">
      <c r="A135" s="3">
        <v>134</v>
      </c>
      <c r="B135" s="3">
        <f t="array" ref="B135">LARGE(IF(MOD(MINUTE(股票价格!$B$2:$B$1380),15)=0,ROW(股票价格!$B$2:$B$1380),0),230-A135)</f>
        <v>1093</v>
      </c>
      <c r="C135" s="22">
        <f>INDEX(股票价格!B:B,'周期-MIN15'!B135)</f>
        <v>43621.625</v>
      </c>
      <c r="D135" s="1">
        <f>INDEX(股票价格!D:D,'周期-MIN15'!B135)</f>
        <v>42.6</v>
      </c>
      <c r="E135" s="19">
        <f t="shared" si="18"/>
        <v>42.931721316623403</v>
      </c>
      <c r="F135" s="26">
        <f t="shared" si="19"/>
        <v>43.165074041470412</v>
      </c>
      <c r="G135" s="27">
        <f t="shared" si="20"/>
        <v>-0.23335272484700909</v>
      </c>
      <c r="H135" s="27">
        <f t="shared" si="16"/>
        <v>-0.31669600277707449</v>
      </c>
      <c r="I135" s="27">
        <f t="shared" si="15"/>
        <v>8.3343277930065407E-2</v>
      </c>
      <c r="J135" s="25">
        <f t="shared" si="17"/>
        <v>5</v>
      </c>
    </row>
    <row r="136" spans="1:10" x14ac:dyDescent="0.15">
      <c r="A136" s="3">
        <v>135</v>
      </c>
      <c r="B136" s="3">
        <f t="array" ref="B136">LARGE(IF(MOD(MINUTE(股票价格!$B$2:$B$1380),15)=0,ROW(股票价格!$B$2:$B$1380),0),230-A136)</f>
        <v>1096</v>
      </c>
      <c r="C136" s="22">
        <f>INDEX(股票价格!B:B,'周期-MIN15'!B136)</f>
        <v>43622.40625</v>
      </c>
      <c r="D136" s="1">
        <f>INDEX(股票价格!D:D,'周期-MIN15'!B136)</f>
        <v>42.21</v>
      </c>
      <c r="E136" s="19">
        <f t="shared" si="18"/>
        <v>42.820687267912113</v>
      </c>
      <c r="F136" s="26">
        <f t="shared" si="19"/>
        <v>43.09432781617631</v>
      </c>
      <c r="G136" s="27">
        <f t="shared" si="20"/>
        <v>-0.27364054826419704</v>
      </c>
      <c r="H136" s="27">
        <f t="shared" si="16"/>
        <v>-0.2899108619831231</v>
      </c>
      <c r="I136" s="27">
        <f t="shared" si="15"/>
        <v>1.6270313718926066E-2</v>
      </c>
      <c r="J136" s="25">
        <f t="shared" si="17"/>
        <v>5</v>
      </c>
    </row>
    <row r="137" spans="1:10" x14ac:dyDescent="0.15">
      <c r="A137" s="3">
        <v>136</v>
      </c>
      <c r="B137" s="3">
        <f t="array" ref="B137">LARGE(IF(MOD(MINUTE(股票价格!$B$2:$B$1380),15)=0,ROW(股票价格!$B$2:$B$1380),0),230-A137)</f>
        <v>1099</v>
      </c>
      <c r="C137" s="22">
        <f>INDEX(股票价格!B:B,'周期-MIN15'!B137)</f>
        <v>43622.416666666664</v>
      </c>
      <c r="D137" s="1">
        <f>INDEX(股票价格!D:D,'周期-MIN15'!B137)</f>
        <v>42.2</v>
      </c>
      <c r="E137" s="19">
        <f t="shared" si="18"/>
        <v>42.725196919002556</v>
      </c>
      <c r="F137" s="26">
        <f t="shared" si="19"/>
        <v>43.028081311274363</v>
      </c>
      <c r="G137" s="27">
        <f t="shared" si="20"/>
        <v>-0.30288439227180675</v>
      </c>
      <c r="H137" s="27">
        <f t="shared" si="16"/>
        <v>-0.27342146201591155</v>
      </c>
      <c r="I137" s="27">
        <f t="shared" si="15"/>
        <v>-2.9462930255895192E-2</v>
      </c>
      <c r="J137" s="25">
        <f t="shared" si="17"/>
        <v>5</v>
      </c>
    </row>
    <row r="138" spans="1:10" x14ac:dyDescent="0.15">
      <c r="A138" s="3">
        <v>137</v>
      </c>
      <c r="B138" s="3">
        <f t="array" ref="B138">LARGE(IF(MOD(MINUTE(股票价格!$B$2:$B$1380),15)=0,ROW(股票价格!$B$2:$B$1380),0),230-A138)</f>
        <v>1102</v>
      </c>
      <c r="C138" s="22">
        <f>INDEX(股票价格!B:B,'周期-MIN15'!B138)</f>
        <v>43622.427083333336</v>
      </c>
      <c r="D138" s="1">
        <f>INDEX(股票价格!D:D,'周期-MIN15'!B138)</f>
        <v>42.42</v>
      </c>
      <c r="E138" s="19">
        <f t="shared" si="18"/>
        <v>42.678243546848321</v>
      </c>
      <c r="F138" s="26">
        <f t="shared" si="19"/>
        <v>42.98303825117997</v>
      </c>
      <c r="G138" s="27">
        <f t="shared" si="20"/>
        <v>-0.30479470433164835</v>
      </c>
      <c r="H138" s="27">
        <f t="shared" si="16"/>
        <v>-0.26332509052131786</v>
      </c>
      <c r="I138" s="27">
        <f t="shared" ref="I138:I200" si="21">G138-H138</f>
        <v>-4.1469613810330486E-2</v>
      </c>
      <c r="J138" s="25">
        <f t="shared" si="17"/>
        <v>5</v>
      </c>
    </row>
    <row r="139" spans="1:10" x14ac:dyDescent="0.15">
      <c r="A139" s="3">
        <v>138</v>
      </c>
      <c r="B139" s="3">
        <f t="array" ref="B139">LARGE(IF(MOD(MINUTE(股票价格!$B$2:$B$1380),15)=0,ROW(股票价格!$B$2:$B$1380),0),230-A139)</f>
        <v>1105</v>
      </c>
      <c r="C139" s="22">
        <f>INDEX(股票价格!B:B,'周期-MIN15'!B139)</f>
        <v>43622.4375</v>
      </c>
      <c r="D139" s="1">
        <f>INDEX(股票价格!D:D,'周期-MIN15'!B139)</f>
        <v>42.43</v>
      </c>
      <c r="E139" s="19">
        <f t="shared" si="18"/>
        <v>42.64005223194858</v>
      </c>
      <c r="F139" s="26">
        <f t="shared" si="19"/>
        <v>42.942072454796268</v>
      </c>
      <c r="G139" s="27">
        <f t="shared" si="20"/>
        <v>-0.30202022284768759</v>
      </c>
      <c r="H139" s="27">
        <f t="shared" si="16"/>
        <v>-0.26154344357358561</v>
      </c>
      <c r="I139" s="27">
        <f t="shared" si="21"/>
        <v>-4.0476779274101982E-2</v>
      </c>
      <c r="J139" s="25">
        <f t="shared" si="17"/>
        <v>5</v>
      </c>
    </row>
    <row r="140" spans="1:10" x14ac:dyDescent="0.15">
      <c r="A140" s="3">
        <v>139</v>
      </c>
      <c r="B140" s="3">
        <f t="array" ref="B140">LARGE(IF(MOD(MINUTE(股票价格!$B$2:$B$1380),15)=0,ROW(股票价格!$B$2:$B$1380),0),230-A140)</f>
        <v>1108</v>
      </c>
      <c r="C140" s="22">
        <f>INDEX(股票价格!B:B,'周期-MIN15'!B140)</f>
        <v>43622.447916666664</v>
      </c>
      <c r="D140" s="1">
        <f>INDEX(股票价格!D:D,'周期-MIN15'!B140)</f>
        <v>42.5</v>
      </c>
      <c r="E140" s="19">
        <f t="shared" si="18"/>
        <v>42.618505734725723</v>
      </c>
      <c r="F140" s="26">
        <f t="shared" si="19"/>
        <v>42.909326347033584</v>
      </c>
      <c r="G140" s="27">
        <f t="shared" si="20"/>
        <v>-0.29082061230786138</v>
      </c>
      <c r="H140" s="27">
        <f t="shared" ref="H140:H200" si="22">AVERAGE(G132:G140)</f>
        <v>-0.2656760361141729</v>
      </c>
      <c r="I140" s="27">
        <f t="shared" si="21"/>
        <v>-2.5144576193688484E-2</v>
      </c>
      <c r="J140" s="25">
        <f t="shared" ref="J140:J203" si="23">IF((I140&gt;0)*(I139&lt;=0)*(G140&lt;0),J139+1,J139)</f>
        <v>5</v>
      </c>
    </row>
    <row r="141" spans="1:10" x14ac:dyDescent="0.15">
      <c r="A141" s="3">
        <v>140</v>
      </c>
      <c r="B141" s="3">
        <f t="array" ref="B141">LARGE(IF(MOD(MINUTE(股票价格!$B$2:$B$1380),15)=0,ROW(股票价格!$B$2:$B$1380),0),230-A141)</f>
        <v>1111</v>
      </c>
      <c r="C141" s="22">
        <f>INDEX(股票价格!B:B,'周期-MIN15'!B141)</f>
        <v>43622.458333333336</v>
      </c>
      <c r="D141" s="1">
        <f>INDEX(股票价格!D:D,'周期-MIN15'!B141)</f>
        <v>42.42</v>
      </c>
      <c r="E141" s="19">
        <f t="shared" si="18"/>
        <v>42.587966390921764</v>
      </c>
      <c r="F141" s="26">
        <f t="shared" si="19"/>
        <v>42.87307995095702</v>
      </c>
      <c r="G141" s="27">
        <f t="shared" si="20"/>
        <v>-0.28511356003525634</v>
      </c>
      <c r="H141" s="27">
        <f t="shared" si="22"/>
        <v>-0.27102704252058074</v>
      </c>
      <c r="I141" s="27">
        <f t="shared" si="21"/>
        <v>-1.4086517514675601E-2</v>
      </c>
      <c r="J141" s="25">
        <f t="shared" si="23"/>
        <v>5</v>
      </c>
    </row>
    <row r="142" spans="1:10" x14ac:dyDescent="0.15">
      <c r="A142" s="3">
        <v>141</v>
      </c>
      <c r="B142" s="3">
        <f t="array" ref="B142">LARGE(IF(MOD(MINUTE(股票价格!$B$2:$B$1380),15)=0,ROW(股票价格!$B$2:$B$1380),0),230-A142)</f>
        <v>1114</v>
      </c>
      <c r="C142" s="22">
        <f>INDEX(股票价格!B:B,'周期-MIN15'!B142)</f>
        <v>43622.46875</v>
      </c>
      <c r="D142" s="1">
        <f>INDEX(股票价格!D:D,'周期-MIN15'!B142)</f>
        <v>42.42</v>
      </c>
      <c r="E142" s="19">
        <f t="shared" si="18"/>
        <v>42.562125407703029</v>
      </c>
      <c r="F142" s="26">
        <f t="shared" si="19"/>
        <v>42.839518473108349</v>
      </c>
      <c r="G142" s="27">
        <f t="shared" si="20"/>
        <v>-0.27739306540532027</v>
      </c>
      <c r="H142" s="27">
        <f t="shared" si="22"/>
        <v>-0.27647394575740236</v>
      </c>
      <c r="I142" s="27">
        <f t="shared" si="21"/>
        <v>-9.1911964791790979E-4</v>
      </c>
      <c r="J142" s="25">
        <f t="shared" si="23"/>
        <v>5</v>
      </c>
    </row>
    <row r="143" spans="1:10" x14ac:dyDescent="0.15">
      <c r="A143" s="3">
        <v>142</v>
      </c>
      <c r="B143" s="3">
        <f t="array" ref="B143">LARGE(IF(MOD(MINUTE(股票价格!$B$2:$B$1380),15)=0,ROW(股票价格!$B$2:$B$1380),0),230-A143)</f>
        <v>1117</v>
      </c>
      <c r="C143" s="22">
        <f>INDEX(股票价格!B:B,'周期-MIN15'!B143)</f>
        <v>43622.479166666664</v>
      </c>
      <c r="D143" s="1">
        <f>INDEX(股票价格!D:D,'周期-MIN15'!B143)</f>
        <v>42.37</v>
      </c>
      <c r="E143" s="19">
        <f t="shared" si="18"/>
        <v>42.532567652671794</v>
      </c>
      <c r="F143" s="26">
        <f t="shared" si="19"/>
        <v>42.804739326952173</v>
      </c>
      <c r="G143" s="27">
        <f t="shared" si="20"/>
        <v>-0.27217167428037925</v>
      </c>
      <c r="H143" s="27">
        <f t="shared" si="22"/>
        <v>-0.28246572273235176</v>
      </c>
      <c r="I143" s="27">
        <f t="shared" si="21"/>
        <v>1.0294048451972515E-2</v>
      </c>
      <c r="J143" s="25">
        <f t="shared" si="23"/>
        <v>6</v>
      </c>
    </row>
    <row r="144" spans="1:10" x14ac:dyDescent="0.15">
      <c r="A144" s="3">
        <v>143</v>
      </c>
      <c r="B144" s="3">
        <f t="array" ref="B144">LARGE(IF(MOD(MINUTE(股票价格!$B$2:$B$1380),15)=0,ROW(股票价格!$B$2:$B$1380),0),230-A144)</f>
        <v>1120</v>
      </c>
      <c r="C144" s="22">
        <f>INDEX(股票价格!B:B,'周期-MIN15'!B144)</f>
        <v>43622.552083333336</v>
      </c>
      <c r="D144" s="1">
        <f>INDEX(股票价格!D:D,'周期-MIN15'!B144)</f>
        <v>42.11</v>
      </c>
      <c r="E144" s="19">
        <f t="shared" si="18"/>
        <v>42.46755724456844</v>
      </c>
      <c r="F144" s="26">
        <f t="shared" si="19"/>
        <v>42.753277154585348</v>
      </c>
      <c r="G144" s="27">
        <f t="shared" si="20"/>
        <v>-0.28571991001690833</v>
      </c>
      <c r="H144" s="27">
        <f t="shared" si="22"/>
        <v>-0.28828429886234058</v>
      </c>
      <c r="I144" s="27">
        <f t="shared" si="21"/>
        <v>2.5643888454322528E-3</v>
      </c>
      <c r="J144" s="25">
        <f t="shared" si="23"/>
        <v>6</v>
      </c>
    </row>
    <row r="145" spans="1:10" x14ac:dyDescent="0.15">
      <c r="A145" s="3">
        <v>144</v>
      </c>
      <c r="B145" s="3">
        <f t="array" ref="B145">LARGE(IF(MOD(MINUTE(股票价格!$B$2:$B$1380),15)=0,ROW(股票价格!$B$2:$B$1380),0),230-A145)</f>
        <v>1123</v>
      </c>
      <c r="C145" s="22">
        <f>INDEX(股票价格!B:B,'周期-MIN15'!B145)</f>
        <v>43622.5625</v>
      </c>
      <c r="D145" s="1">
        <f>INDEX(股票价格!D:D,'周期-MIN15'!B145)</f>
        <v>42.09</v>
      </c>
      <c r="E145" s="19">
        <f t="shared" si="18"/>
        <v>42.409471514634831</v>
      </c>
      <c r="F145" s="26">
        <f t="shared" si="19"/>
        <v>42.704145513504947</v>
      </c>
      <c r="G145" s="27">
        <f t="shared" si="20"/>
        <v>-0.2946739988701168</v>
      </c>
      <c r="H145" s="27">
        <f t="shared" si="22"/>
        <v>-0.29062134892966501</v>
      </c>
      <c r="I145" s="27">
        <f t="shared" si="21"/>
        <v>-4.0526499404517913E-3</v>
      </c>
      <c r="J145" s="25">
        <f t="shared" si="23"/>
        <v>6</v>
      </c>
    </row>
    <row r="146" spans="1:10" x14ac:dyDescent="0.15">
      <c r="A146" s="3">
        <v>145</v>
      </c>
      <c r="B146" s="3">
        <f t="array" ref="B146">LARGE(IF(MOD(MINUTE(股票价格!$B$2:$B$1380),15)=0,ROW(股票价格!$B$2:$B$1380),0),230-A146)</f>
        <v>1126</v>
      </c>
      <c r="C146" s="22">
        <f>INDEX(股票价格!B:B,'周期-MIN15'!B146)</f>
        <v>43622.572916666664</v>
      </c>
      <c r="D146" s="1">
        <f>INDEX(股票价格!D:D,'周期-MIN15'!B146)</f>
        <v>42.22</v>
      </c>
      <c r="E146" s="19">
        <f t="shared" si="18"/>
        <v>42.380322050844853</v>
      </c>
      <c r="F146" s="26">
        <f t="shared" si="19"/>
        <v>42.668282882874948</v>
      </c>
      <c r="G146" s="27">
        <f t="shared" si="20"/>
        <v>-0.28796083203009459</v>
      </c>
      <c r="H146" s="27">
        <f t="shared" si="22"/>
        <v>-0.28896317556947476</v>
      </c>
      <c r="I146" s="27">
        <f t="shared" si="21"/>
        <v>1.0023435393801683E-3</v>
      </c>
      <c r="J146" s="25">
        <f t="shared" si="23"/>
        <v>7</v>
      </c>
    </row>
    <row r="147" spans="1:10" x14ac:dyDescent="0.15">
      <c r="A147" s="3">
        <v>146</v>
      </c>
      <c r="B147" s="3">
        <f t="array" ref="B147">LARGE(IF(MOD(MINUTE(股票价格!$B$2:$B$1380),15)=0,ROW(股票价格!$B$2:$B$1380),0),230-A147)</f>
        <v>1129</v>
      </c>
      <c r="C147" s="22">
        <f>INDEX(股票价格!B:B,'周期-MIN15'!B147)</f>
        <v>43622.583333333336</v>
      </c>
      <c r="D147" s="1">
        <f>INDEX(股票价格!D:D,'周期-MIN15'!B147)</f>
        <v>41.97</v>
      </c>
      <c r="E147" s="19">
        <f t="shared" si="18"/>
        <v>42.317195581484107</v>
      </c>
      <c r="F147" s="26">
        <f t="shared" si="19"/>
        <v>42.616558224884216</v>
      </c>
      <c r="G147" s="27">
        <f t="shared" si="20"/>
        <v>-0.29936264340010865</v>
      </c>
      <c r="H147" s="27">
        <f t="shared" si="22"/>
        <v>-0.28835961324374815</v>
      </c>
      <c r="I147" s="27">
        <f t="shared" si="21"/>
        <v>-1.1003030156360505E-2</v>
      </c>
      <c r="J147" s="25">
        <f t="shared" si="23"/>
        <v>7</v>
      </c>
    </row>
    <row r="148" spans="1:10" x14ac:dyDescent="0.15">
      <c r="A148" s="3">
        <v>147</v>
      </c>
      <c r="B148" s="3">
        <f t="array" ref="B148">LARGE(IF(MOD(MINUTE(股票价格!$B$2:$B$1380),15)=0,ROW(股票价格!$B$2:$B$1380),0),230-A148)</f>
        <v>1132</v>
      </c>
      <c r="C148" s="22">
        <f>INDEX(股票价格!B:B,'周期-MIN15'!B148)</f>
        <v>43622.59375</v>
      </c>
      <c r="D148" s="1">
        <f>INDEX(股票价格!D:D,'周期-MIN15'!B148)</f>
        <v>41.81</v>
      </c>
      <c r="E148" s="19">
        <f t="shared" si="18"/>
        <v>42.239165492025016</v>
      </c>
      <c r="F148" s="26">
        <f t="shared" si="19"/>
        <v>42.556813171189084</v>
      </c>
      <c r="G148" s="27">
        <f t="shared" si="20"/>
        <v>-0.31764767916406811</v>
      </c>
      <c r="H148" s="27">
        <f t="shared" si="22"/>
        <v>-0.29009599727890151</v>
      </c>
      <c r="I148" s="27">
        <f t="shared" si="21"/>
        <v>-2.7551681885166601E-2</v>
      </c>
      <c r="J148" s="25">
        <f t="shared" si="23"/>
        <v>7</v>
      </c>
    </row>
    <row r="149" spans="1:10" x14ac:dyDescent="0.15">
      <c r="A149" s="3">
        <v>148</v>
      </c>
      <c r="B149" s="3">
        <f t="array" ref="B149">LARGE(IF(MOD(MINUTE(股票价格!$B$2:$B$1380),15)=0,ROW(股票价格!$B$2:$B$1380),0),230-A149)</f>
        <v>1135</v>
      </c>
      <c r="C149" s="22">
        <f>INDEX(股票价格!B:B,'周期-MIN15'!B149)</f>
        <v>43622.604166666664</v>
      </c>
      <c r="D149" s="1">
        <f>INDEX(股票价格!D:D,'周期-MIN15'!B149)</f>
        <v>41.47</v>
      </c>
      <c r="E149" s="19">
        <f t="shared" si="18"/>
        <v>42.120832339405787</v>
      </c>
      <c r="F149" s="26">
        <f t="shared" si="19"/>
        <v>42.476308491841749</v>
      </c>
      <c r="G149" s="27">
        <f t="shared" si="20"/>
        <v>-0.35547615243596198</v>
      </c>
      <c r="H149" s="27">
        <f t="shared" si="22"/>
        <v>-0.2972799461820238</v>
      </c>
      <c r="I149" s="27">
        <f t="shared" si="21"/>
        <v>-5.8196206253938176E-2</v>
      </c>
      <c r="J149" s="25">
        <f t="shared" si="23"/>
        <v>7</v>
      </c>
    </row>
    <row r="150" spans="1:10" x14ac:dyDescent="0.15">
      <c r="A150" s="3">
        <v>149</v>
      </c>
      <c r="B150" s="3">
        <f t="array" ref="B150">LARGE(IF(MOD(MINUTE(股票价格!$B$2:$B$1380),15)=0,ROW(股票价格!$B$2:$B$1380),0),230-A150)</f>
        <v>1138</v>
      </c>
      <c r="C150" s="22">
        <f>INDEX(股票价格!B:B,'周期-MIN15'!B150)</f>
        <v>43622.614583333336</v>
      </c>
      <c r="D150" s="1">
        <f>INDEX(股票价格!D:D,'周期-MIN15'!B150)</f>
        <v>41.17</v>
      </c>
      <c r="E150" s="19">
        <f t="shared" si="18"/>
        <v>41.974550441035667</v>
      </c>
      <c r="F150" s="26">
        <f t="shared" si="19"/>
        <v>42.379544899853464</v>
      </c>
      <c r="G150" s="27">
        <f t="shared" si="20"/>
        <v>-0.4049944588177965</v>
      </c>
      <c r="H150" s="27">
        <f t="shared" si="22"/>
        <v>-0.31060004604675051</v>
      </c>
      <c r="I150" s="27">
        <f t="shared" si="21"/>
        <v>-9.4394412771045988E-2</v>
      </c>
      <c r="J150" s="25">
        <f t="shared" si="23"/>
        <v>7</v>
      </c>
    </row>
    <row r="151" spans="1:10" x14ac:dyDescent="0.15">
      <c r="A151" s="3">
        <v>150</v>
      </c>
      <c r="B151" s="3">
        <f t="array" ref="B151">LARGE(IF(MOD(MINUTE(股票价格!$B$2:$B$1380),15)=0,ROW(股票价格!$B$2:$B$1380),0),230-A151)</f>
        <v>1141</v>
      </c>
      <c r="C151" s="22">
        <f>INDEX(股票价格!B:B,'周期-MIN15'!B151)</f>
        <v>43622.625</v>
      </c>
      <c r="D151" s="1">
        <f>INDEX(股票价格!D:D,'周期-MIN15'!B151)</f>
        <v>41</v>
      </c>
      <c r="E151" s="19">
        <f t="shared" si="18"/>
        <v>41.824619603953252</v>
      </c>
      <c r="F151" s="26">
        <f t="shared" si="19"/>
        <v>42.277356388753205</v>
      </c>
      <c r="G151" s="27">
        <f t="shared" si="20"/>
        <v>-0.45273678479995283</v>
      </c>
      <c r="H151" s="27">
        <f t="shared" si="22"/>
        <v>-0.330082681535043</v>
      </c>
      <c r="I151" s="27">
        <f t="shared" si="21"/>
        <v>-0.12265410326490983</v>
      </c>
      <c r="J151" s="25">
        <f t="shared" si="23"/>
        <v>7</v>
      </c>
    </row>
    <row r="152" spans="1:10" x14ac:dyDescent="0.15">
      <c r="A152" s="3">
        <v>151</v>
      </c>
      <c r="B152" s="3">
        <f t="array" ref="B152">LARGE(IF(MOD(MINUTE(股票价格!$B$2:$B$1380),15)=0,ROW(股票价格!$B$2:$B$1380),0),230-A152)</f>
        <v>1144</v>
      </c>
      <c r="C152" s="22">
        <f>INDEX(股票价格!B:B,'周期-MIN15'!B152)</f>
        <v>43626.40625</v>
      </c>
      <c r="D152" s="1">
        <f>INDEX(股票价格!D:D,'周期-MIN15'!B152)</f>
        <v>40.97</v>
      </c>
      <c r="E152" s="19">
        <f t="shared" si="18"/>
        <v>41.693139664883525</v>
      </c>
      <c r="F152" s="26">
        <f t="shared" si="19"/>
        <v>42.180515174771486</v>
      </c>
      <c r="G152" s="27">
        <f t="shared" si="20"/>
        <v>-0.4873755098879613</v>
      </c>
      <c r="H152" s="27">
        <f t="shared" si="22"/>
        <v>-0.35399421882477433</v>
      </c>
      <c r="I152" s="27">
        <f t="shared" si="21"/>
        <v>-0.13338129106318697</v>
      </c>
      <c r="J152" s="25">
        <f t="shared" si="23"/>
        <v>7</v>
      </c>
    </row>
    <row r="153" spans="1:10" x14ac:dyDescent="0.15">
      <c r="A153" s="3">
        <v>152</v>
      </c>
      <c r="B153" s="3">
        <f t="array" ref="B153">LARGE(IF(MOD(MINUTE(股票价格!$B$2:$B$1380),15)=0,ROW(股票价格!$B$2:$B$1380),0),230-A153)</f>
        <v>1147</v>
      </c>
      <c r="C153" s="22">
        <f>INDEX(股票价格!B:B,'周期-MIN15'!B153)</f>
        <v>43626.416666666664</v>
      </c>
      <c r="D153" s="1">
        <f>INDEX(股票价格!D:D,'周期-MIN15'!B153)</f>
        <v>40.799999999999997</v>
      </c>
      <c r="E153" s="19">
        <f t="shared" si="18"/>
        <v>41.555733562593751</v>
      </c>
      <c r="F153" s="26">
        <f t="shared" si="19"/>
        <v>42.07825479145508</v>
      </c>
      <c r="G153" s="27">
        <f t="shared" si="20"/>
        <v>-0.52252122886132923</v>
      </c>
      <c r="H153" s="27">
        <f t="shared" si="22"/>
        <v>-0.38030547647415447</v>
      </c>
      <c r="I153" s="27">
        <f t="shared" si="21"/>
        <v>-0.14221575238717477</v>
      </c>
      <c r="J153" s="25">
        <f t="shared" si="23"/>
        <v>7</v>
      </c>
    </row>
    <row r="154" spans="1:10" x14ac:dyDescent="0.15">
      <c r="A154" s="3">
        <v>153</v>
      </c>
      <c r="B154" s="3">
        <f t="array" ref="B154">LARGE(IF(MOD(MINUTE(股票价格!$B$2:$B$1380),15)=0,ROW(股票价格!$B$2:$B$1380),0),230-A154)</f>
        <v>1150</v>
      </c>
      <c r="C154" s="22">
        <f>INDEX(股票价格!B:B,'周期-MIN15'!B154)</f>
        <v>43626.427083333336</v>
      </c>
      <c r="D154" s="1">
        <f>INDEX(股票价格!D:D,'周期-MIN15'!B154)</f>
        <v>40.75</v>
      </c>
      <c r="E154" s="19">
        <f t="shared" si="18"/>
        <v>41.431774552963937</v>
      </c>
      <c r="F154" s="26">
        <f t="shared" si="19"/>
        <v>41.979865547643598</v>
      </c>
      <c r="G154" s="27">
        <f t="shared" si="20"/>
        <v>-0.54809099467966149</v>
      </c>
      <c r="H154" s="27">
        <f t="shared" si="22"/>
        <v>-0.40846292045299276</v>
      </c>
      <c r="I154" s="27">
        <f t="shared" si="21"/>
        <v>-0.13962807422666873</v>
      </c>
      <c r="J154" s="25">
        <f t="shared" si="23"/>
        <v>7</v>
      </c>
    </row>
    <row r="155" spans="1:10" x14ac:dyDescent="0.15">
      <c r="A155" s="3">
        <v>154</v>
      </c>
      <c r="B155" s="3">
        <f t="array" ref="B155">LARGE(IF(MOD(MINUTE(股票价格!$B$2:$B$1380),15)=0,ROW(股票价格!$B$2:$B$1380),0),230-A155)</f>
        <v>1153</v>
      </c>
      <c r="C155" s="22">
        <f>INDEX(股票价格!B:B,'周期-MIN15'!B155)</f>
        <v>43626.4375</v>
      </c>
      <c r="D155" s="1">
        <f>INDEX(股票价格!D:D,'周期-MIN15'!B155)</f>
        <v>40.96</v>
      </c>
      <c r="E155" s="19">
        <f t="shared" si="18"/>
        <v>41.35919385250795</v>
      </c>
      <c r="F155" s="26">
        <f t="shared" si="19"/>
        <v>41.904319951521849</v>
      </c>
      <c r="G155" s="27">
        <f t="shared" si="20"/>
        <v>-0.54512609901389908</v>
      </c>
      <c r="H155" s="27">
        <f t="shared" si="22"/>
        <v>-0.43703683900674878</v>
      </c>
      <c r="I155" s="27">
        <f t="shared" si="21"/>
        <v>-0.1080892600071503</v>
      </c>
      <c r="J155" s="25">
        <f t="shared" si="23"/>
        <v>7</v>
      </c>
    </row>
    <row r="156" spans="1:10" x14ac:dyDescent="0.15">
      <c r="A156" s="3">
        <v>155</v>
      </c>
      <c r="B156" s="3">
        <f t="array" ref="B156">LARGE(IF(MOD(MINUTE(股票价格!$B$2:$B$1380),15)=0,ROW(股票价格!$B$2:$B$1380),0),230-A156)</f>
        <v>1156</v>
      </c>
      <c r="C156" s="22">
        <f>INDEX(股票价格!B:B,'周期-MIN15'!B156)</f>
        <v>43626.447916666664</v>
      </c>
      <c r="D156" s="1">
        <f>INDEX(股票价格!D:D,'周期-MIN15'!B156)</f>
        <v>41</v>
      </c>
      <c r="E156" s="19">
        <f t="shared" si="18"/>
        <v>41.303933259814414</v>
      </c>
      <c r="F156" s="26">
        <f t="shared" si="19"/>
        <v>41.837333288446153</v>
      </c>
      <c r="G156" s="27">
        <f t="shared" si="20"/>
        <v>-0.53340002863173908</v>
      </c>
      <c r="H156" s="27">
        <f t="shared" si="22"/>
        <v>-0.46304099292137441</v>
      </c>
      <c r="I156" s="27">
        <f t="shared" si="21"/>
        <v>-7.035903571036467E-2</v>
      </c>
      <c r="J156" s="25">
        <f t="shared" si="23"/>
        <v>7</v>
      </c>
    </row>
    <row r="157" spans="1:10" x14ac:dyDescent="0.15">
      <c r="A157" s="3">
        <v>156</v>
      </c>
      <c r="B157" s="3">
        <f t="array" ref="B157">LARGE(IF(MOD(MINUTE(股票价格!$B$2:$B$1380),15)=0,ROW(股票价格!$B$2:$B$1380),0),230-A157)</f>
        <v>1159</v>
      </c>
      <c r="C157" s="22">
        <f>INDEX(股票价格!B:B,'周期-MIN15'!B157)</f>
        <v>43626.458333333336</v>
      </c>
      <c r="D157" s="1">
        <f>INDEX(股票价格!D:D,'周期-MIN15'!B157)</f>
        <v>41.38</v>
      </c>
      <c r="E157" s="19">
        <f t="shared" si="18"/>
        <v>41.315635835227582</v>
      </c>
      <c r="F157" s="26">
        <f t="shared" si="19"/>
        <v>41.803456748561253</v>
      </c>
      <c r="G157" s="27">
        <f t="shared" si="20"/>
        <v>-0.48782091333367106</v>
      </c>
      <c r="H157" s="27">
        <f t="shared" si="22"/>
        <v>-0.48194913005133028</v>
      </c>
      <c r="I157" s="27">
        <f t="shared" si="21"/>
        <v>-5.8717832823407812E-3</v>
      </c>
      <c r="J157" s="25">
        <f t="shared" si="23"/>
        <v>7</v>
      </c>
    </row>
    <row r="158" spans="1:10" x14ac:dyDescent="0.15">
      <c r="A158" s="3">
        <v>157</v>
      </c>
      <c r="B158" s="3">
        <f t="array" ref="B158">LARGE(IF(MOD(MINUTE(股票价格!$B$2:$B$1380),15)=0,ROW(股票价格!$B$2:$B$1380),0),230-A158)</f>
        <v>1162</v>
      </c>
      <c r="C158" s="22">
        <f>INDEX(股票价格!B:B,'周期-MIN15'!B158)</f>
        <v>43626.46875</v>
      </c>
      <c r="D158" s="1">
        <f>INDEX(股票价格!D:D,'周期-MIN15'!B158)</f>
        <v>41.35</v>
      </c>
      <c r="E158" s="19">
        <f t="shared" si="18"/>
        <v>41.320922629807953</v>
      </c>
      <c r="F158" s="26">
        <f t="shared" si="19"/>
        <v>41.769867359778942</v>
      </c>
      <c r="G158" s="27">
        <f t="shared" si="20"/>
        <v>-0.44894472997098944</v>
      </c>
      <c r="H158" s="27">
        <f t="shared" si="22"/>
        <v>-0.49233452755522222</v>
      </c>
      <c r="I158" s="27">
        <f t="shared" si="21"/>
        <v>4.3389797584232781E-2</v>
      </c>
      <c r="J158" s="25">
        <f t="shared" si="23"/>
        <v>8</v>
      </c>
    </row>
    <row r="159" spans="1:10" x14ac:dyDescent="0.15">
      <c r="A159" s="3">
        <v>158</v>
      </c>
      <c r="B159" s="3">
        <f t="array" ref="B159">LARGE(IF(MOD(MINUTE(股票价格!$B$2:$B$1380),15)=0,ROW(股票价格!$B$2:$B$1380),0),230-A159)</f>
        <v>1165</v>
      </c>
      <c r="C159" s="22">
        <f>INDEX(股票价格!B:B,'周期-MIN15'!B159)</f>
        <v>43626.479166666664</v>
      </c>
      <c r="D159" s="1">
        <f>INDEX(股票价格!D:D,'周期-MIN15'!B159)</f>
        <v>41.3</v>
      </c>
      <c r="E159" s="19">
        <f t="shared" si="18"/>
        <v>41.317703763683653</v>
      </c>
      <c r="F159" s="26">
        <f t="shared" si="19"/>
        <v>41.735062370165686</v>
      </c>
      <c r="G159" s="27">
        <f t="shared" si="20"/>
        <v>-0.41735860648203271</v>
      </c>
      <c r="H159" s="27">
        <f t="shared" si="22"/>
        <v>-0.49370832174013735</v>
      </c>
      <c r="I159" s="27">
        <f t="shared" si="21"/>
        <v>7.6349715258104633E-2</v>
      </c>
      <c r="J159" s="25">
        <f t="shared" si="23"/>
        <v>8</v>
      </c>
    </row>
    <row r="160" spans="1:10" x14ac:dyDescent="0.15">
      <c r="A160" s="3">
        <v>159</v>
      </c>
      <c r="B160" s="3">
        <f t="array" ref="B160">LARGE(IF(MOD(MINUTE(股票价格!$B$2:$B$1380),15)=0,ROW(股票价格!$B$2:$B$1380),0),230-A160)</f>
        <v>1168</v>
      </c>
      <c r="C160" s="22">
        <f>INDEX(股票价格!B:B,'周期-MIN15'!B160)</f>
        <v>43626.552083333336</v>
      </c>
      <c r="D160" s="1">
        <f>INDEX(股票价格!D:D,'周期-MIN15'!B160)</f>
        <v>41.01</v>
      </c>
      <c r="E160" s="19">
        <f t="shared" si="18"/>
        <v>41.270364723116941</v>
      </c>
      <c r="F160" s="26">
        <f t="shared" si="19"/>
        <v>41.681354046449712</v>
      </c>
      <c r="G160" s="27">
        <f t="shared" si="20"/>
        <v>-0.41098932333277105</v>
      </c>
      <c r="H160" s="27">
        <f t="shared" si="22"/>
        <v>-0.48906971491045048</v>
      </c>
      <c r="I160" s="27">
        <f t="shared" si="21"/>
        <v>7.8080391577679431E-2</v>
      </c>
      <c r="J160" s="25">
        <f t="shared" si="23"/>
        <v>8</v>
      </c>
    </row>
    <row r="161" spans="1:10" x14ac:dyDescent="0.15">
      <c r="A161" s="3">
        <v>160</v>
      </c>
      <c r="B161" s="3">
        <f t="array" ref="B161">LARGE(IF(MOD(MINUTE(股票价格!$B$2:$B$1380),15)=0,ROW(股票价格!$B$2:$B$1380),0),230-A161)</f>
        <v>1171</v>
      </c>
      <c r="C161" s="22">
        <f>INDEX(股票价格!B:B,'周期-MIN15'!B161)</f>
        <v>43626.5625</v>
      </c>
      <c r="D161" s="1">
        <f>INDEX(股票价格!D:D,'周期-MIN15'!B161)</f>
        <v>40.79</v>
      </c>
      <c r="E161" s="19">
        <f t="shared" si="18"/>
        <v>41.196462458022033</v>
      </c>
      <c r="F161" s="26">
        <f t="shared" si="19"/>
        <v>41.615327820786774</v>
      </c>
      <c r="G161" s="27">
        <f t="shared" si="20"/>
        <v>-0.41886536276474118</v>
      </c>
      <c r="H161" s="27">
        <f t="shared" si="22"/>
        <v>-0.48145747634120384</v>
      </c>
      <c r="I161" s="27">
        <f t="shared" si="21"/>
        <v>6.259211357646266E-2</v>
      </c>
      <c r="J161" s="25">
        <f t="shared" si="23"/>
        <v>8</v>
      </c>
    </row>
    <row r="162" spans="1:10" x14ac:dyDescent="0.15">
      <c r="A162" s="3">
        <v>161</v>
      </c>
      <c r="B162" s="3">
        <f t="array" ref="B162">LARGE(IF(MOD(MINUTE(股票价格!$B$2:$B$1380),15)=0,ROW(股票价格!$B$2:$B$1380),0),230-A162)</f>
        <v>1174</v>
      </c>
      <c r="C162" s="22">
        <f>INDEX(股票价格!B:B,'周期-MIN15'!B162)</f>
        <v>43626.572916666664</v>
      </c>
      <c r="D162" s="1">
        <f>INDEX(股票价格!D:D,'周期-MIN15'!B162)</f>
        <v>40.5</v>
      </c>
      <c r="E162" s="19">
        <f t="shared" si="18"/>
        <v>41.08931438755711</v>
      </c>
      <c r="F162" s="26">
        <f t="shared" si="19"/>
        <v>41.532710945172937</v>
      </c>
      <c r="G162" s="27">
        <f t="shared" si="20"/>
        <v>-0.44339655761582719</v>
      </c>
      <c r="H162" s="27">
        <f t="shared" si="22"/>
        <v>-0.47266584620281471</v>
      </c>
      <c r="I162" s="27">
        <f t="shared" si="21"/>
        <v>2.9269288586987519E-2</v>
      </c>
      <c r="J162" s="25">
        <f t="shared" si="23"/>
        <v>8</v>
      </c>
    </row>
    <row r="163" spans="1:10" x14ac:dyDescent="0.15">
      <c r="A163" s="3">
        <v>162</v>
      </c>
      <c r="B163" s="3">
        <f t="array" ref="B163">LARGE(IF(MOD(MINUTE(股票价格!$B$2:$B$1380),15)=0,ROW(股票价格!$B$2:$B$1380),0),230-A163)</f>
        <v>1177</v>
      </c>
      <c r="C163" s="22">
        <f>INDEX(股票价格!B:B,'周期-MIN15'!B163)</f>
        <v>43626.583333333336</v>
      </c>
      <c r="D163" s="1">
        <f>INDEX(股票价格!D:D,'周期-MIN15'!B163)</f>
        <v>40.07</v>
      </c>
      <c r="E163" s="19">
        <f t="shared" si="18"/>
        <v>40.932496789471401</v>
      </c>
      <c r="F163" s="26">
        <f t="shared" si="19"/>
        <v>41.424361986271236</v>
      </c>
      <c r="G163" s="27">
        <f t="shared" si="20"/>
        <v>-0.49186519679983576</v>
      </c>
      <c r="H163" s="27">
        <f t="shared" si="22"/>
        <v>-0.46641853532727851</v>
      </c>
      <c r="I163" s="27">
        <f t="shared" si="21"/>
        <v>-2.5446661472557253E-2</v>
      </c>
      <c r="J163" s="25">
        <f t="shared" si="23"/>
        <v>8</v>
      </c>
    </row>
    <row r="164" spans="1:10" x14ac:dyDescent="0.15">
      <c r="A164" s="3">
        <v>163</v>
      </c>
      <c r="B164" s="3">
        <f t="array" ref="B164">LARGE(IF(MOD(MINUTE(股票价格!$B$2:$B$1380),15)=0,ROW(股票价格!$B$2:$B$1380),0),230-A164)</f>
        <v>1180</v>
      </c>
      <c r="C164" s="22">
        <f>INDEX(股票价格!B:B,'周期-MIN15'!B164)</f>
        <v>43626.59375</v>
      </c>
      <c r="D164" s="1">
        <f>INDEX(股票价格!D:D,'周期-MIN15'!B164)</f>
        <v>40.33</v>
      </c>
      <c r="E164" s="19">
        <f t="shared" si="18"/>
        <v>40.839804975706571</v>
      </c>
      <c r="F164" s="26">
        <f t="shared" si="19"/>
        <v>41.343298135436328</v>
      </c>
      <c r="G164" s="27">
        <f t="shared" si="20"/>
        <v>-0.50349315972975717</v>
      </c>
      <c r="H164" s="27">
        <f t="shared" si="22"/>
        <v>-0.46179265318459606</v>
      </c>
      <c r="I164" s="27">
        <f t="shared" si="21"/>
        <v>-4.1700506545161109E-2</v>
      </c>
      <c r="J164" s="25">
        <f t="shared" si="23"/>
        <v>8</v>
      </c>
    </row>
    <row r="165" spans="1:10" x14ac:dyDescent="0.15">
      <c r="A165" s="3">
        <v>164</v>
      </c>
      <c r="B165" s="3">
        <f t="array" ref="B165">LARGE(IF(MOD(MINUTE(股票价格!$B$2:$B$1380),15)=0,ROW(股票价格!$B$2:$B$1380),0),230-A165)</f>
        <v>1183</v>
      </c>
      <c r="C165" s="22">
        <f>INDEX(股票价格!B:B,'周期-MIN15'!B165)</f>
        <v>43626.604166666664</v>
      </c>
      <c r="D165" s="1">
        <f>INDEX(股票价格!D:D,'周期-MIN15'!B165)</f>
        <v>39.85</v>
      </c>
      <c r="E165" s="19">
        <f t="shared" si="18"/>
        <v>40.687527287136334</v>
      </c>
      <c r="F165" s="26">
        <f t="shared" si="19"/>
        <v>41.232683458737334</v>
      </c>
      <c r="G165" s="27">
        <f t="shared" si="20"/>
        <v>-0.54515617160100049</v>
      </c>
      <c r="H165" s="27">
        <f t="shared" si="22"/>
        <v>-0.46309889129229176</v>
      </c>
      <c r="I165" s="27">
        <f t="shared" si="21"/>
        <v>-8.2057280308708735E-2</v>
      </c>
      <c r="J165" s="25">
        <f t="shared" si="23"/>
        <v>8</v>
      </c>
    </row>
    <row r="166" spans="1:10" x14ac:dyDescent="0.15">
      <c r="A166" s="3">
        <v>165</v>
      </c>
      <c r="B166" s="3">
        <f t="array" ref="B166">LARGE(IF(MOD(MINUTE(股票价格!$B$2:$B$1380),15)=0,ROW(股票价格!$B$2:$B$1380),0),230-A166)</f>
        <v>1186</v>
      </c>
      <c r="C166" s="22">
        <f>INDEX(股票价格!B:B,'周期-MIN15'!B166)</f>
        <v>43626.614583333336</v>
      </c>
      <c r="D166" s="1">
        <f>INDEX(股票价格!D:D,'周期-MIN15'!B166)</f>
        <v>40.1</v>
      </c>
      <c r="E166" s="19">
        <f t="shared" si="18"/>
        <v>40.597138473730745</v>
      </c>
      <c r="F166" s="26">
        <f t="shared" si="19"/>
        <v>41.148780980312345</v>
      </c>
      <c r="G166" s="27">
        <f t="shared" si="20"/>
        <v>-0.55164250658160086</v>
      </c>
      <c r="H166" s="27">
        <f t="shared" si="22"/>
        <v>-0.47019017943095065</v>
      </c>
      <c r="I166" s="27">
        <f t="shared" si="21"/>
        <v>-8.1452327150650206E-2</v>
      </c>
      <c r="J166" s="25">
        <f t="shared" si="23"/>
        <v>8</v>
      </c>
    </row>
    <row r="167" spans="1:10" x14ac:dyDescent="0.15">
      <c r="A167" s="3">
        <v>166</v>
      </c>
      <c r="B167" s="3">
        <f t="array" ref="B167">LARGE(IF(MOD(MINUTE(股票价格!$B$2:$B$1380),15)=0,ROW(股票价格!$B$2:$B$1380),0),230-A167)</f>
        <v>1189</v>
      </c>
      <c r="C167" s="22">
        <f>INDEX(股票价格!B:B,'周期-MIN15'!B167)</f>
        <v>43626.625</v>
      </c>
      <c r="D167" s="1">
        <f>INDEX(股票价格!D:D,'周期-MIN15'!B167)</f>
        <v>40.479999999999997</v>
      </c>
      <c r="E167" s="19">
        <f t="shared" si="18"/>
        <v>40.579117170079861</v>
      </c>
      <c r="F167" s="26">
        <f t="shared" si="19"/>
        <v>41.099241648437356</v>
      </c>
      <c r="G167" s="27">
        <f t="shared" si="20"/>
        <v>-0.52012447835749498</v>
      </c>
      <c r="H167" s="27">
        <f t="shared" si="22"/>
        <v>-0.47809904036278461</v>
      </c>
      <c r="I167" s="27">
        <f t="shared" si="21"/>
        <v>-4.2025437994710368E-2</v>
      </c>
      <c r="J167" s="25">
        <f t="shared" si="23"/>
        <v>8</v>
      </c>
    </row>
    <row r="168" spans="1:10" x14ac:dyDescent="0.15">
      <c r="A168" s="3">
        <v>167</v>
      </c>
      <c r="B168" s="3">
        <f t="array" ref="B168">LARGE(IF(MOD(MINUTE(股票价格!$B$2:$B$1380),15)=0,ROW(股票价格!$B$2:$B$1380),0),230-A168)</f>
        <v>1192</v>
      </c>
      <c r="C168" s="22">
        <f>INDEX(股票价格!B:B,'周期-MIN15'!B168)</f>
        <v>43627.40625</v>
      </c>
      <c r="D168" s="1">
        <f>INDEX(股票价格!D:D,'周期-MIN15'!B168)</f>
        <v>39.99</v>
      </c>
      <c r="E168" s="19">
        <f t="shared" si="18"/>
        <v>40.488483759298347</v>
      </c>
      <c r="F168" s="26">
        <f t="shared" si="19"/>
        <v>41.017075600404958</v>
      </c>
      <c r="G168" s="27">
        <f t="shared" si="20"/>
        <v>-0.52859184110661062</v>
      </c>
      <c r="H168" s="27">
        <f t="shared" si="22"/>
        <v>-0.49045828865440438</v>
      </c>
      <c r="I168" s="27">
        <f t="shared" si="21"/>
        <v>-3.8133552452206232E-2</v>
      </c>
      <c r="J168" s="25">
        <f t="shared" si="23"/>
        <v>8</v>
      </c>
    </row>
    <row r="169" spans="1:10" x14ac:dyDescent="0.15">
      <c r="A169" s="3">
        <v>168</v>
      </c>
      <c r="B169" s="3">
        <f t="array" ref="B169">LARGE(IF(MOD(MINUTE(股票价格!$B$2:$B$1380),15)=0,ROW(股票价格!$B$2:$B$1380),0),230-A169)</f>
        <v>1195</v>
      </c>
      <c r="C169" s="22">
        <f>INDEX(股票价格!B:B,'周期-MIN15'!B169)</f>
        <v>43627.416666666664</v>
      </c>
      <c r="D169" s="1">
        <f>INDEX(股票价格!D:D,'周期-MIN15'!B169)</f>
        <v>39.799999999999997</v>
      </c>
      <c r="E169" s="19">
        <f t="shared" si="18"/>
        <v>40.382563180944757</v>
      </c>
      <c r="F169" s="26">
        <f t="shared" si="19"/>
        <v>40.926921852226819</v>
      </c>
      <c r="G169" s="27">
        <f t="shared" si="20"/>
        <v>-0.54435867128206183</v>
      </c>
      <c r="H169" s="27">
        <f t="shared" si="22"/>
        <v>-0.50527710509321444</v>
      </c>
      <c r="I169" s="27">
        <f t="shared" si="21"/>
        <v>-3.9081566188847394E-2</v>
      </c>
      <c r="J169" s="25">
        <f t="shared" si="23"/>
        <v>8</v>
      </c>
    </row>
    <row r="170" spans="1:10" x14ac:dyDescent="0.15">
      <c r="A170" s="3">
        <v>169</v>
      </c>
      <c r="B170" s="3">
        <f t="array" ref="B170">LARGE(IF(MOD(MINUTE(股票价格!$B$2:$B$1380),15)=0,ROW(股票价格!$B$2:$B$1380),0),230-A170)</f>
        <v>1198</v>
      </c>
      <c r="C170" s="22">
        <f>INDEX(股票价格!B:B,'周期-MIN15'!B170)</f>
        <v>43627.427083333336</v>
      </c>
      <c r="D170" s="1">
        <f>INDEX(股票价格!D:D,'周期-MIN15'!B170)</f>
        <v>40.090000000000003</v>
      </c>
      <c r="E170" s="19">
        <f t="shared" si="18"/>
        <v>40.337553460799406</v>
      </c>
      <c r="F170" s="26">
        <f t="shared" si="19"/>
        <v>40.864927640950761</v>
      </c>
      <c r="G170" s="27">
        <f t="shared" si="20"/>
        <v>-0.52737418015135518</v>
      </c>
      <c r="H170" s="27">
        <f t="shared" si="22"/>
        <v>-0.5173336403583938</v>
      </c>
      <c r="I170" s="27">
        <f t="shared" si="21"/>
        <v>-1.0040539792961378E-2</v>
      </c>
      <c r="J170" s="25">
        <f t="shared" si="23"/>
        <v>8</v>
      </c>
    </row>
    <row r="171" spans="1:10" x14ac:dyDescent="0.15">
      <c r="A171" s="3">
        <v>170</v>
      </c>
      <c r="B171" s="3">
        <f t="array" ref="B171">LARGE(IF(MOD(MINUTE(股票价格!$B$2:$B$1380),15)=0,ROW(股票价格!$B$2:$B$1380),0),230-A171)</f>
        <v>1201</v>
      </c>
      <c r="C171" s="22">
        <f>INDEX(股票价格!B:B,'周期-MIN15'!B171)</f>
        <v>43627.4375</v>
      </c>
      <c r="D171" s="1">
        <f>INDEX(股票价格!D:D,'周期-MIN15'!B171)</f>
        <v>40.54</v>
      </c>
      <c r="E171" s="19">
        <f t="shared" si="18"/>
        <v>40.368699082214881</v>
      </c>
      <c r="F171" s="26">
        <f t="shared" si="19"/>
        <v>40.840858926806256</v>
      </c>
      <c r="G171" s="27">
        <f t="shared" si="20"/>
        <v>-0.47215984459137417</v>
      </c>
      <c r="H171" s="27">
        <f t="shared" si="22"/>
        <v>-0.52052956113345461</v>
      </c>
      <c r="I171" s="27">
        <f t="shared" si="21"/>
        <v>4.8369716542080443E-2</v>
      </c>
      <c r="J171" s="25">
        <f t="shared" si="23"/>
        <v>9</v>
      </c>
    </row>
    <row r="172" spans="1:10" x14ac:dyDescent="0.15">
      <c r="A172" s="3">
        <v>171</v>
      </c>
      <c r="B172" s="3">
        <f t="array" ref="B172">LARGE(IF(MOD(MINUTE(股票价格!$B$2:$B$1380),15)=0,ROW(股票价格!$B$2:$B$1380),0),230-A172)</f>
        <v>1204</v>
      </c>
      <c r="C172" s="22">
        <f>INDEX(股票价格!B:B,'周期-MIN15'!B172)</f>
        <v>43627.447916666664</v>
      </c>
      <c r="D172" s="1">
        <f>INDEX(股票价格!D:D,'周期-MIN15'!B172)</f>
        <v>40.18</v>
      </c>
      <c r="E172" s="19">
        <f t="shared" si="18"/>
        <v>40.339668454181819</v>
      </c>
      <c r="F172" s="26">
        <f t="shared" si="19"/>
        <v>40.791906413709498</v>
      </c>
      <c r="G172" s="27">
        <f t="shared" si="20"/>
        <v>-0.45223795952767887</v>
      </c>
      <c r="H172" s="27">
        <f t="shared" si="22"/>
        <v>-0.51612653476988157</v>
      </c>
      <c r="I172" s="27">
        <f t="shared" si="21"/>
        <v>6.3888575242202705E-2</v>
      </c>
      <c r="J172" s="25">
        <f t="shared" si="23"/>
        <v>9</v>
      </c>
    </row>
    <row r="173" spans="1:10" x14ac:dyDescent="0.15">
      <c r="A173" s="3">
        <v>172</v>
      </c>
      <c r="B173" s="3">
        <f t="array" ref="B173">LARGE(IF(MOD(MINUTE(股票价格!$B$2:$B$1380),15)=0,ROW(股票价格!$B$2:$B$1380),0),230-A173)</f>
        <v>1207</v>
      </c>
      <c r="C173" s="22">
        <f>INDEX(股票价格!B:B,'周期-MIN15'!B173)</f>
        <v>43627.458333333336</v>
      </c>
      <c r="D173" s="1">
        <f>INDEX(股票价格!D:D,'周期-MIN15'!B173)</f>
        <v>40.340000000000003</v>
      </c>
      <c r="E173" s="19">
        <f t="shared" si="18"/>
        <v>40.339719461230771</v>
      </c>
      <c r="F173" s="26">
        <f t="shared" si="19"/>
        <v>40.758431864545834</v>
      </c>
      <c r="G173" s="27">
        <f t="shared" si="20"/>
        <v>-0.41871240331506243</v>
      </c>
      <c r="H173" s="27">
        <f t="shared" si="22"/>
        <v>-0.50670645072380438</v>
      </c>
      <c r="I173" s="27">
        <f t="shared" si="21"/>
        <v>8.7994047408741949E-2</v>
      </c>
      <c r="J173" s="25">
        <f t="shared" si="23"/>
        <v>9</v>
      </c>
    </row>
    <row r="174" spans="1:10" x14ac:dyDescent="0.15">
      <c r="A174" s="3">
        <v>173</v>
      </c>
      <c r="B174" s="3">
        <f t="array" ref="B174">LARGE(IF(MOD(MINUTE(股票价格!$B$2:$B$1380),15)=0,ROW(股票价格!$B$2:$B$1380),0),230-A174)</f>
        <v>1210</v>
      </c>
      <c r="C174" s="22">
        <f>INDEX(股票价格!B:B,'周期-MIN15'!B174)</f>
        <v>43627.46875</v>
      </c>
      <c r="D174" s="1">
        <f>INDEX(股票价格!D:D,'周期-MIN15'!B174)</f>
        <v>40.47</v>
      </c>
      <c r="E174" s="19">
        <f t="shared" si="18"/>
        <v>40.359762621041426</v>
      </c>
      <c r="F174" s="26">
        <f t="shared" si="19"/>
        <v>40.737066541246143</v>
      </c>
      <c r="G174" s="27">
        <f t="shared" si="20"/>
        <v>-0.37730392020471726</v>
      </c>
      <c r="H174" s="27">
        <f t="shared" si="22"/>
        <v>-0.48805620056866178</v>
      </c>
      <c r="I174" s="27">
        <f t="shared" si="21"/>
        <v>0.11075228036394452</v>
      </c>
      <c r="J174" s="25">
        <f t="shared" si="23"/>
        <v>9</v>
      </c>
    </row>
    <row r="175" spans="1:10" x14ac:dyDescent="0.15">
      <c r="A175" s="3">
        <v>174</v>
      </c>
      <c r="B175" s="3">
        <f t="array" ref="B175">LARGE(IF(MOD(MINUTE(股票价格!$B$2:$B$1380),15)=0,ROW(股票价格!$B$2:$B$1380),0),230-A175)</f>
        <v>1213</v>
      </c>
      <c r="C175" s="22">
        <f>INDEX(股票价格!B:B,'周期-MIN15'!B175)</f>
        <v>43627.479166666664</v>
      </c>
      <c r="D175" s="1">
        <f>INDEX(股票价格!D:D,'周期-MIN15'!B175)</f>
        <v>40.6</v>
      </c>
      <c r="E175" s="19">
        <f t="shared" si="18"/>
        <v>40.396722217804282</v>
      </c>
      <c r="F175" s="26">
        <f t="shared" si="19"/>
        <v>40.726913464116798</v>
      </c>
      <c r="G175" s="27">
        <f t="shared" si="20"/>
        <v>-0.33019124631251628</v>
      </c>
      <c r="H175" s="27">
        <f t="shared" si="22"/>
        <v>-0.46345050498320794</v>
      </c>
      <c r="I175" s="27">
        <f t="shared" si="21"/>
        <v>0.13325925867069166</v>
      </c>
      <c r="J175" s="25">
        <f t="shared" si="23"/>
        <v>9</v>
      </c>
    </row>
    <row r="176" spans="1:10" x14ac:dyDescent="0.15">
      <c r="A176" s="3">
        <v>175</v>
      </c>
      <c r="B176" s="3">
        <f t="array" ref="B176">LARGE(IF(MOD(MINUTE(股票价格!$B$2:$B$1380),15)=0,ROW(股票价格!$B$2:$B$1380),0),230-A176)</f>
        <v>1216</v>
      </c>
      <c r="C176" s="22">
        <f>INDEX(股票价格!B:B,'周期-MIN15'!B176)</f>
        <v>43627.552083333336</v>
      </c>
      <c r="D176" s="1">
        <f>INDEX(股票价格!D:D,'周期-MIN15'!B176)</f>
        <v>40.21</v>
      </c>
      <c r="E176" s="19">
        <f t="shared" si="18"/>
        <v>40.36799572275747</v>
      </c>
      <c r="F176" s="26">
        <f t="shared" si="19"/>
        <v>40.688623577885927</v>
      </c>
      <c r="G176" s="27">
        <f t="shared" si="20"/>
        <v>-0.32062785512845693</v>
      </c>
      <c r="H176" s="27">
        <f t="shared" si="22"/>
        <v>-0.44128421351331482</v>
      </c>
      <c r="I176" s="27">
        <f t="shared" si="21"/>
        <v>0.12065635838485789</v>
      </c>
      <c r="J176" s="25">
        <f t="shared" si="23"/>
        <v>9</v>
      </c>
    </row>
    <row r="177" spans="1:10" x14ac:dyDescent="0.15">
      <c r="A177" s="3">
        <v>176</v>
      </c>
      <c r="B177" s="3">
        <f t="array" ref="B177">LARGE(IF(MOD(MINUTE(股票价格!$B$2:$B$1380),15)=0,ROW(股票价格!$B$2:$B$1380),0),230-A177)</f>
        <v>1219</v>
      </c>
      <c r="C177" s="22">
        <f>INDEX(股票价格!B:B,'周期-MIN15'!B177)</f>
        <v>43627.5625</v>
      </c>
      <c r="D177" s="1">
        <f>INDEX(股票价格!D:D,'周期-MIN15'!B177)</f>
        <v>40.5</v>
      </c>
      <c r="E177" s="19">
        <f t="shared" si="18"/>
        <v>40.388304073102475</v>
      </c>
      <c r="F177" s="26">
        <f t="shared" si="19"/>
        <v>40.674651461005489</v>
      </c>
      <c r="G177" s="27">
        <f t="shared" si="20"/>
        <v>-0.28634738790301384</v>
      </c>
      <c r="H177" s="27">
        <f t="shared" si="22"/>
        <v>-0.41436816315735964</v>
      </c>
      <c r="I177" s="27">
        <f t="shared" si="21"/>
        <v>0.1280207752543458</v>
      </c>
      <c r="J177" s="25">
        <f t="shared" si="23"/>
        <v>9</v>
      </c>
    </row>
    <row r="178" spans="1:10" x14ac:dyDescent="0.15">
      <c r="A178" s="3">
        <v>177</v>
      </c>
      <c r="B178" s="3">
        <f t="array" ref="B178">LARGE(IF(MOD(MINUTE(股票价格!$B$2:$B$1380),15)=0,ROW(股票价格!$B$2:$B$1380),0),230-A178)</f>
        <v>1222</v>
      </c>
      <c r="C178" s="22">
        <f>INDEX(股票价格!B:B,'周期-MIN15'!B178)</f>
        <v>43627.572916666664</v>
      </c>
      <c r="D178" s="1">
        <f>INDEX(股票价格!D:D,'周期-MIN15'!B178)</f>
        <v>40.67</v>
      </c>
      <c r="E178" s="19">
        <f t="shared" si="18"/>
        <v>40.431641908009787</v>
      </c>
      <c r="F178" s="26">
        <f t="shared" si="19"/>
        <v>40.674306908338409</v>
      </c>
      <c r="G178" s="27">
        <f t="shared" si="20"/>
        <v>-0.24266500032862126</v>
      </c>
      <c r="H178" s="27">
        <f t="shared" si="22"/>
        <v>-0.38084664416253289</v>
      </c>
      <c r="I178" s="27">
        <f t="shared" si="21"/>
        <v>0.13818164383391163</v>
      </c>
      <c r="J178" s="25">
        <f t="shared" si="23"/>
        <v>9</v>
      </c>
    </row>
    <row r="179" spans="1:10" x14ac:dyDescent="0.15">
      <c r="A179" s="3">
        <v>178</v>
      </c>
      <c r="B179" s="3">
        <f t="array" ref="B179">LARGE(IF(MOD(MINUTE(股票价格!$B$2:$B$1380),15)=0,ROW(股票价格!$B$2:$B$1380),0),230-A179)</f>
        <v>1225</v>
      </c>
      <c r="C179" s="22">
        <f>INDEX(股票价格!B:B,'周期-MIN15'!B179)</f>
        <v>43627.583333333336</v>
      </c>
      <c r="D179" s="1">
        <f>INDEX(股票价格!D:D,'周期-MIN15'!B179)</f>
        <v>40.520000000000003</v>
      </c>
      <c r="E179" s="19">
        <f t="shared" si="18"/>
        <v>40.445235460623664</v>
      </c>
      <c r="F179" s="26">
        <f t="shared" si="19"/>
        <v>40.662876766980013</v>
      </c>
      <c r="G179" s="27">
        <f t="shared" si="20"/>
        <v>-0.21764130635634871</v>
      </c>
      <c r="H179" s="27">
        <f t="shared" si="22"/>
        <v>-0.3464318804075322</v>
      </c>
      <c r="I179" s="27">
        <f t="shared" si="21"/>
        <v>0.12879057405118349</v>
      </c>
      <c r="J179" s="25">
        <f t="shared" si="23"/>
        <v>9</v>
      </c>
    </row>
    <row r="180" spans="1:10" x14ac:dyDescent="0.15">
      <c r="A180" s="3">
        <v>179</v>
      </c>
      <c r="B180" s="3">
        <f t="array" ref="B180">LARGE(IF(MOD(MINUTE(股票价格!$B$2:$B$1380),15)=0,ROW(股票价格!$B$2:$B$1380),0),230-A180)</f>
        <v>1228</v>
      </c>
      <c r="C180" s="22">
        <f>INDEX(股票价格!B:B,'周期-MIN15'!B180)</f>
        <v>43627.59375</v>
      </c>
      <c r="D180" s="1">
        <f>INDEX(股票价格!D:D,'周期-MIN15'!B180)</f>
        <v>40.56</v>
      </c>
      <c r="E180" s="19">
        <f t="shared" si="18"/>
        <v>40.462891543604641</v>
      </c>
      <c r="F180" s="26">
        <f t="shared" si="19"/>
        <v>40.655256265722237</v>
      </c>
      <c r="G180" s="27">
        <f t="shared" si="20"/>
        <v>-0.19236472211759548</v>
      </c>
      <c r="H180" s="27">
        <f t="shared" si="22"/>
        <v>-0.31534353346600125</v>
      </c>
      <c r="I180" s="27">
        <f t="shared" si="21"/>
        <v>0.12297881134840577</v>
      </c>
      <c r="J180" s="25">
        <f t="shared" si="23"/>
        <v>9</v>
      </c>
    </row>
    <row r="181" spans="1:10" x14ac:dyDescent="0.15">
      <c r="A181" s="3">
        <v>180</v>
      </c>
      <c r="B181" s="3">
        <f t="array" ref="B181">LARGE(IF(MOD(MINUTE(股票价格!$B$2:$B$1380),15)=0,ROW(股票价格!$B$2:$B$1380),0),230-A181)</f>
        <v>1231</v>
      </c>
      <c r="C181" s="22">
        <f>INDEX(股票价格!B:B,'周期-MIN15'!B181)</f>
        <v>43627.604166666664</v>
      </c>
      <c r="D181" s="1">
        <f>INDEX(股票价格!D:D,'周期-MIN15'!B181)</f>
        <v>40.85</v>
      </c>
      <c r="E181" s="19">
        <f t="shared" si="18"/>
        <v>40.522446690742392</v>
      </c>
      <c r="F181" s="26">
        <f t="shared" si="19"/>
        <v>40.66968172752059</v>
      </c>
      <c r="G181" s="27">
        <f t="shared" si="20"/>
        <v>-0.14723503677819849</v>
      </c>
      <c r="H181" s="27">
        <f t="shared" si="22"/>
        <v>-0.28145431982717006</v>
      </c>
      <c r="I181" s="27">
        <f t="shared" si="21"/>
        <v>0.13421928304897157</v>
      </c>
      <c r="J181" s="25">
        <f t="shared" si="23"/>
        <v>9</v>
      </c>
    </row>
    <row r="182" spans="1:10" x14ac:dyDescent="0.15">
      <c r="A182" s="3">
        <v>181</v>
      </c>
      <c r="B182" s="3">
        <f t="array" ref="B182">LARGE(IF(MOD(MINUTE(股票价格!$B$2:$B$1380),15)=0,ROW(股票价格!$B$2:$B$1380),0),230-A182)</f>
        <v>1234</v>
      </c>
      <c r="C182" s="22">
        <f>INDEX(股票价格!B:B,'周期-MIN15'!B182)</f>
        <v>43627.614583333336</v>
      </c>
      <c r="D182" s="1">
        <f>INDEX(股票价格!D:D,'周期-MIN15'!B182)</f>
        <v>40.799999999999997</v>
      </c>
      <c r="E182" s="19">
        <f t="shared" si="18"/>
        <v>40.565147199858949</v>
      </c>
      <c r="F182" s="26">
        <f t="shared" si="19"/>
        <v>40.679334932889432</v>
      </c>
      <c r="G182" s="27">
        <f t="shared" si="20"/>
        <v>-0.11418773303048368</v>
      </c>
      <c r="H182" s="27">
        <f t="shared" si="22"/>
        <v>-0.24761824535110577</v>
      </c>
      <c r="I182" s="27">
        <f t="shared" si="21"/>
        <v>0.13343051232062209</v>
      </c>
      <c r="J182" s="25">
        <f t="shared" si="23"/>
        <v>9</v>
      </c>
    </row>
    <row r="183" spans="1:10" x14ac:dyDescent="0.15">
      <c r="A183" s="3">
        <v>182</v>
      </c>
      <c r="B183" s="3">
        <f t="array" ref="B183">LARGE(IF(MOD(MINUTE(股票价格!$B$2:$B$1380),15)=0,ROW(股票价格!$B$2:$B$1380),0),230-A183)</f>
        <v>1237</v>
      </c>
      <c r="C183" s="22">
        <f>INDEX(股票价格!B:B,'周期-MIN15'!B183)</f>
        <v>43627.625</v>
      </c>
      <c r="D183" s="1">
        <f>INDEX(股票价格!D:D,'周期-MIN15'!B183)</f>
        <v>40.9</v>
      </c>
      <c r="E183" s="19">
        <f t="shared" si="18"/>
        <v>40.616663015265267</v>
      </c>
      <c r="F183" s="26">
        <f t="shared" si="19"/>
        <v>40.695680493416141</v>
      </c>
      <c r="G183" s="27">
        <f t="shared" si="20"/>
        <v>-7.9017478150873899E-2</v>
      </c>
      <c r="H183" s="27">
        <f t="shared" si="22"/>
        <v>-0.21447530734512318</v>
      </c>
      <c r="I183" s="27">
        <f t="shared" si="21"/>
        <v>0.13545782919424929</v>
      </c>
      <c r="J183" s="25">
        <f t="shared" si="23"/>
        <v>9</v>
      </c>
    </row>
    <row r="184" spans="1:10" x14ac:dyDescent="0.15">
      <c r="A184" s="3">
        <v>183</v>
      </c>
      <c r="B184" s="3">
        <f t="array" ref="B184">LARGE(IF(MOD(MINUTE(股票价格!$B$2:$B$1380),15)=0,ROW(股票价格!$B$2:$B$1380),0),230-A184)</f>
        <v>1240</v>
      </c>
      <c r="C184" s="22">
        <f>INDEX(股票价格!B:B,'周期-MIN15'!B184)</f>
        <v>43628.40625</v>
      </c>
      <c r="D184" s="1">
        <f>INDEX(股票价格!D:D,'周期-MIN15'!B184)</f>
        <v>40.26</v>
      </c>
      <c r="E184" s="19">
        <f t="shared" si="18"/>
        <v>40.56179178214753</v>
      </c>
      <c r="F184" s="26">
        <f t="shared" si="19"/>
        <v>40.663407864274198</v>
      </c>
      <c r="G184" s="27">
        <f t="shared" si="20"/>
        <v>-0.10161608212666806</v>
      </c>
      <c r="H184" s="27">
        <f t="shared" si="22"/>
        <v>-0.18907806688002893</v>
      </c>
      <c r="I184" s="27">
        <f t="shared" si="21"/>
        <v>8.7461984753360866E-2</v>
      </c>
      <c r="J184" s="25">
        <f t="shared" si="23"/>
        <v>9</v>
      </c>
    </row>
    <row r="185" spans="1:10" x14ac:dyDescent="0.15">
      <c r="A185" s="3">
        <v>184</v>
      </c>
      <c r="B185" s="3">
        <f t="array" ref="B185">LARGE(IF(MOD(MINUTE(股票价格!$B$2:$B$1380),15)=0,ROW(股票价格!$B$2:$B$1380),0),230-A185)</f>
        <v>1243</v>
      </c>
      <c r="C185" s="22">
        <f>INDEX(股票价格!B:B,'周期-MIN15'!B185)</f>
        <v>43628.416666666664</v>
      </c>
      <c r="D185" s="1">
        <f>INDEX(股票价格!D:D,'周期-MIN15'!B185)</f>
        <v>40.090000000000003</v>
      </c>
      <c r="E185" s="19">
        <f t="shared" si="18"/>
        <v>40.489208431047906</v>
      </c>
      <c r="F185" s="26">
        <f t="shared" si="19"/>
        <v>40.620933207661295</v>
      </c>
      <c r="G185" s="27">
        <f t="shared" si="20"/>
        <v>-0.13172477661338888</v>
      </c>
      <c r="H185" s="27">
        <f t="shared" si="22"/>
        <v>-0.16808883593391025</v>
      </c>
      <c r="I185" s="27">
        <f t="shared" si="21"/>
        <v>3.6364059320521364E-2</v>
      </c>
      <c r="J185" s="25">
        <f t="shared" si="23"/>
        <v>9</v>
      </c>
    </row>
    <row r="186" spans="1:10" x14ac:dyDescent="0.15">
      <c r="A186" s="3">
        <v>185</v>
      </c>
      <c r="B186" s="3">
        <f t="array" ref="B186">LARGE(IF(MOD(MINUTE(股票价格!$B$2:$B$1380),15)=0,ROW(股票价格!$B$2:$B$1380),0),230-A186)</f>
        <v>1246</v>
      </c>
      <c r="C186" s="22">
        <f>INDEX(股票价格!B:B,'周期-MIN15'!B186)</f>
        <v>43628.427083333336</v>
      </c>
      <c r="D186" s="1">
        <f>INDEX(股票价格!D:D,'周期-MIN15'!B186)</f>
        <v>40.15</v>
      </c>
      <c r="E186" s="19">
        <f t="shared" si="18"/>
        <v>40.437022518578999</v>
      </c>
      <c r="F186" s="26">
        <f t="shared" si="19"/>
        <v>40.586049266353051</v>
      </c>
      <c r="G186" s="27">
        <f t="shared" si="20"/>
        <v>-0.14902674777405167</v>
      </c>
      <c r="H186" s="27">
        <f t="shared" si="22"/>
        <v>-0.15283098703069223</v>
      </c>
      <c r="I186" s="27">
        <f t="shared" si="21"/>
        <v>3.804239256640557E-3</v>
      </c>
      <c r="J186" s="25">
        <f t="shared" si="23"/>
        <v>9</v>
      </c>
    </row>
    <row r="187" spans="1:10" x14ac:dyDescent="0.15">
      <c r="A187" s="3">
        <v>186</v>
      </c>
      <c r="B187" s="3">
        <f t="array" ref="B187">LARGE(IF(MOD(MINUTE(股票价格!$B$2:$B$1380),15)=0,ROW(股票价格!$B$2:$B$1380),0),230-A187)</f>
        <v>1249</v>
      </c>
      <c r="C187" s="22">
        <f>INDEX(股票价格!B:B,'周期-MIN15'!B187)</f>
        <v>43628.4375</v>
      </c>
      <c r="D187" s="1">
        <f>INDEX(股票价格!D:D,'周期-MIN15'!B187)</f>
        <v>39.950000000000003</v>
      </c>
      <c r="E187" s="19">
        <f t="shared" si="18"/>
        <v>40.362095977259152</v>
      </c>
      <c r="F187" s="26">
        <f t="shared" si="19"/>
        <v>40.538934505882459</v>
      </c>
      <c r="G187" s="27">
        <f t="shared" si="20"/>
        <v>-0.17683852862330696</v>
      </c>
      <c r="H187" s="27">
        <f t="shared" si="22"/>
        <v>-0.14551693461899065</v>
      </c>
      <c r="I187" s="27">
        <f t="shared" si="21"/>
        <v>-3.1321594004316305E-2</v>
      </c>
      <c r="J187" s="25">
        <f t="shared" si="23"/>
        <v>9</v>
      </c>
    </row>
    <row r="188" spans="1:10" x14ac:dyDescent="0.15">
      <c r="A188" s="3">
        <v>187</v>
      </c>
      <c r="B188" s="3">
        <f t="array" ref="B188">LARGE(IF(MOD(MINUTE(股票价格!$B$2:$B$1380),15)=0,ROW(股票价格!$B$2:$B$1380),0),230-A188)</f>
        <v>1252</v>
      </c>
      <c r="C188" s="22">
        <f>INDEX(股票价格!B:B,'周期-MIN15'!B188)</f>
        <v>43628.447916666664</v>
      </c>
      <c r="D188" s="1">
        <f>INDEX(股票价格!D:D,'周期-MIN15'!B188)</f>
        <v>40.299999999999997</v>
      </c>
      <c r="E188" s="19">
        <f t="shared" si="18"/>
        <v>40.352542749988515</v>
      </c>
      <c r="F188" s="26">
        <f t="shared" si="19"/>
        <v>40.521235653594871</v>
      </c>
      <c r="G188" s="27">
        <f t="shared" si="20"/>
        <v>-0.16869290360635603</v>
      </c>
      <c r="H188" s="27">
        <f t="shared" si="22"/>
        <v>-0.1400782232023248</v>
      </c>
      <c r="I188" s="27">
        <f t="shared" si="21"/>
        <v>-2.8614680404031229E-2</v>
      </c>
      <c r="J188" s="25">
        <f t="shared" si="23"/>
        <v>9</v>
      </c>
    </row>
    <row r="189" spans="1:10" x14ac:dyDescent="0.15">
      <c r="A189" s="3">
        <v>188</v>
      </c>
      <c r="B189" s="3">
        <f t="array" ref="B189">LARGE(IF(MOD(MINUTE(股票价格!$B$2:$B$1380),15)=0,ROW(股票价格!$B$2:$B$1380),0),230-A189)</f>
        <v>1255</v>
      </c>
      <c r="C189" s="22">
        <f>INDEX(股票价格!B:B,'周期-MIN15'!B189)</f>
        <v>43628.458333333336</v>
      </c>
      <c r="D189" s="1">
        <f>INDEX(股票价格!D:D,'周期-MIN15'!B189)</f>
        <v>40.26</v>
      </c>
      <c r="E189" s="19">
        <f t="shared" si="18"/>
        <v>40.338305403836436</v>
      </c>
      <c r="F189" s="26">
        <f t="shared" si="19"/>
        <v>40.501884864439695</v>
      </c>
      <c r="G189" s="27">
        <f t="shared" si="20"/>
        <v>-0.16357946060325901</v>
      </c>
      <c r="H189" s="27">
        <f t="shared" si="22"/>
        <v>-0.13687986081184297</v>
      </c>
      <c r="I189" s="27">
        <f t="shared" si="21"/>
        <v>-2.6699599791416034E-2</v>
      </c>
      <c r="J189" s="25">
        <f t="shared" si="23"/>
        <v>9</v>
      </c>
    </row>
    <row r="190" spans="1:10" x14ac:dyDescent="0.15">
      <c r="A190" s="3">
        <v>189</v>
      </c>
      <c r="B190" s="3">
        <f t="array" ref="B190">LARGE(IF(MOD(MINUTE(股票价格!$B$2:$B$1380),15)=0,ROW(股票价格!$B$2:$B$1380),0),230-A190)</f>
        <v>1258</v>
      </c>
      <c r="C190" s="22">
        <f>INDEX(股票价格!B:B,'周期-MIN15'!B190)</f>
        <v>43628.46875</v>
      </c>
      <c r="D190" s="1">
        <f>INDEX(股票价格!D:D,'周期-MIN15'!B190)</f>
        <v>40.130000000000003</v>
      </c>
      <c r="E190" s="19">
        <f t="shared" si="18"/>
        <v>40.306258418630833</v>
      </c>
      <c r="F190" s="26">
        <f t="shared" si="19"/>
        <v>40.47433783744416</v>
      </c>
      <c r="G190" s="27">
        <f t="shared" si="20"/>
        <v>-0.16807941881332766</v>
      </c>
      <c r="H190" s="27">
        <f t="shared" si="22"/>
        <v>-0.13919590326019066</v>
      </c>
      <c r="I190" s="27">
        <f t="shared" si="21"/>
        <v>-2.8883515553137007E-2</v>
      </c>
      <c r="J190" s="25">
        <f t="shared" si="23"/>
        <v>9</v>
      </c>
    </row>
    <row r="191" spans="1:10" x14ac:dyDescent="0.15">
      <c r="A191" s="3">
        <v>190</v>
      </c>
      <c r="B191" s="3">
        <f t="array" ref="B191">LARGE(IF(MOD(MINUTE(股票价格!$B$2:$B$1380),15)=0,ROW(股票价格!$B$2:$B$1380),0),230-A191)</f>
        <v>1261</v>
      </c>
      <c r="C191" s="22">
        <f>INDEX(股票价格!B:B,'周期-MIN15'!B191)</f>
        <v>43628.479166666664</v>
      </c>
      <c r="D191" s="1">
        <f>INDEX(股票价格!D:D,'周期-MIN15'!B191)</f>
        <v>40.19</v>
      </c>
      <c r="E191" s="19">
        <f t="shared" si="18"/>
        <v>40.288372508072243</v>
      </c>
      <c r="F191" s="26">
        <f t="shared" si="19"/>
        <v>40.453275775411257</v>
      </c>
      <c r="G191" s="27">
        <f t="shared" si="20"/>
        <v>-0.16490326733901384</v>
      </c>
      <c r="H191" s="27">
        <f t="shared" si="22"/>
        <v>-0.14483096262780512</v>
      </c>
      <c r="I191" s="27">
        <f t="shared" si="21"/>
        <v>-2.0072304711208716E-2</v>
      </c>
      <c r="J191" s="25">
        <f t="shared" si="23"/>
        <v>9</v>
      </c>
    </row>
    <row r="192" spans="1:10" x14ac:dyDescent="0.15">
      <c r="A192" s="3">
        <v>191</v>
      </c>
      <c r="B192" s="3">
        <f t="array" ref="B192">LARGE(IF(MOD(MINUTE(股票价格!$B$2:$B$1380),15)=0,ROW(股票价格!$B$2:$B$1380),0),230-A192)</f>
        <v>1264</v>
      </c>
      <c r="C192" s="22">
        <f>INDEX(股票价格!B:B,'周期-MIN15'!B192)</f>
        <v>43628.552083333336</v>
      </c>
      <c r="D192" s="1">
        <f>INDEX(股票价格!D:D,'周期-MIN15'!B192)</f>
        <v>40.08</v>
      </c>
      <c r="E192" s="19">
        <f t="shared" si="18"/>
        <v>40.256315199138051</v>
      </c>
      <c r="F192" s="26">
        <f t="shared" si="19"/>
        <v>40.425625717973389</v>
      </c>
      <c r="G192" s="27">
        <f t="shared" si="20"/>
        <v>-0.16931051883533854</v>
      </c>
      <c r="H192" s="27">
        <f t="shared" si="22"/>
        <v>-0.15486352270385673</v>
      </c>
      <c r="I192" s="27">
        <f t="shared" si="21"/>
        <v>-1.4446996131481815E-2</v>
      </c>
      <c r="J192" s="25">
        <f t="shared" si="23"/>
        <v>9</v>
      </c>
    </row>
    <row r="193" spans="1:10" x14ac:dyDescent="0.15">
      <c r="A193" s="3">
        <v>192</v>
      </c>
      <c r="B193" s="3">
        <f t="array" ref="B193">LARGE(IF(MOD(MINUTE(股票价格!$B$2:$B$1380),15)=0,ROW(股票价格!$B$2:$B$1380),0),230-A193)</f>
        <v>1267</v>
      </c>
      <c r="C193" s="22">
        <f>INDEX(股票价格!B:B,'周期-MIN15'!B193)</f>
        <v>43628.5625</v>
      </c>
      <c r="D193" s="1">
        <f>INDEX(股票价格!D:D,'周期-MIN15'!B193)</f>
        <v>39.97</v>
      </c>
      <c r="E193" s="19">
        <f t="shared" si="18"/>
        <v>40.212266706962964</v>
      </c>
      <c r="F193" s="26">
        <f t="shared" si="19"/>
        <v>40.391875664790177</v>
      </c>
      <c r="G193" s="27">
        <f t="shared" si="20"/>
        <v>-0.17960895782721309</v>
      </c>
      <c r="H193" s="27">
        <f t="shared" si="22"/>
        <v>-0.16352939778169506</v>
      </c>
      <c r="I193" s="27">
        <f t="shared" si="21"/>
        <v>-1.6079560045518027E-2</v>
      </c>
      <c r="J193" s="25">
        <f t="shared" si="23"/>
        <v>9</v>
      </c>
    </row>
    <row r="194" spans="1:10" x14ac:dyDescent="0.15">
      <c r="A194" s="3">
        <v>193</v>
      </c>
      <c r="B194" s="3">
        <f t="array" ref="B194">LARGE(IF(MOD(MINUTE(股票价格!$B$2:$B$1380),15)=0,ROW(股票价格!$B$2:$B$1380),0),230-A194)</f>
        <v>1270</v>
      </c>
      <c r="C194" s="22">
        <f>INDEX(股票价格!B:B,'周期-MIN15'!B194)</f>
        <v>43628.572916666664</v>
      </c>
      <c r="D194" s="1">
        <f>INDEX(股票价格!D:D,'周期-MIN15'!B194)</f>
        <v>40.11</v>
      </c>
      <c r="E194" s="19">
        <f t="shared" si="18"/>
        <v>40.196533367430199</v>
      </c>
      <c r="F194" s="26">
        <f t="shared" si="19"/>
        <v>40.370995985916835</v>
      </c>
      <c r="G194" s="27">
        <f t="shared" si="20"/>
        <v>-0.17446261848663625</v>
      </c>
      <c r="H194" s="27">
        <f t="shared" si="22"/>
        <v>-0.16827804687872255</v>
      </c>
      <c r="I194" s="27">
        <f t="shared" si="21"/>
        <v>-6.1845716079136914E-3</v>
      </c>
      <c r="J194" s="25">
        <f t="shared" si="23"/>
        <v>9</v>
      </c>
    </row>
    <row r="195" spans="1:10" x14ac:dyDescent="0.15">
      <c r="A195" s="3">
        <v>194</v>
      </c>
      <c r="B195" s="3">
        <f t="array" ref="B195">LARGE(IF(MOD(MINUTE(股票价格!$B$2:$B$1380),15)=0,ROW(股票价格!$B$2:$B$1380),0),230-A195)</f>
        <v>1273</v>
      </c>
      <c r="C195" s="22">
        <f>INDEX(股票价格!B:B,'周期-MIN15'!B195)</f>
        <v>43628.583333333336</v>
      </c>
      <c r="D195" s="1">
        <f>INDEX(股票价格!D:D,'周期-MIN15'!B195)</f>
        <v>40.39</v>
      </c>
      <c r="E195" s="19">
        <f t="shared" ref="E195:E200" si="24">E194*11/13+D195*2/13</f>
        <v>40.226297464748633</v>
      </c>
      <c r="F195" s="26">
        <f t="shared" ref="F195:F200" si="25">F194*25/27+D195*2/27</f>
        <v>40.372403690663731</v>
      </c>
      <c r="G195" s="27">
        <f t="shared" ref="G195:G200" si="26">E195-F195</f>
        <v>-0.14610622591509781</v>
      </c>
      <c r="H195" s="27">
        <f t="shared" si="22"/>
        <v>-0.16795354444994992</v>
      </c>
      <c r="I195" s="27">
        <f t="shared" si="21"/>
        <v>2.1847318534852112E-2</v>
      </c>
      <c r="J195" s="25">
        <f t="shared" si="23"/>
        <v>10</v>
      </c>
    </row>
    <row r="196" spans="1:10" x14ac:dyDescent="0.15">
      <c r="A196" s="3">
        <v>195</v>
      </c>
      <c r="B196" s="3">
        <f t="array" ref="B196">LARGE(IF(MOD(MINUTE(股票价格!$B$2:$B$1380),15)=0,ROW(股票价格!$B$2:$B$1380),0),230-A196)</f>
        <v>1276</v>
      </c>
      <c r="C196" s="22">
        <f>INDEX(股票价格!B:B,'周期-MIN15'!B196)</f>
        <v>43628.59375</v>
      </c>
      <c r="D196" s="1">
        <f>INDEX(股票价格!D:D,'周期-MIN15'!B196)</f>
        <v>40.6</v>
      </c>
      <c r="E196" s="19">
        <f t="shared" si="24"/>
        <v>40.283790162479612</v>
      </c>
      <c r="F196" s="26">
        <f t="shared" si="25"/>
        <v>40.38926267654049</v>
      </c>
      <c r="G196" s="27">
        <f t="shared" si="26"/>
        <v>-0.1054725140608781</v>
      </c>
      <c r="H196" s="27">
        <f t="shared" si="22"/>
        <v>-0.1600239872763467</v>
      </c>
      <c r="I196" s="27">
        <f t="shared" si="21"/>
        <v>5.4551473215468604E-2</v>
      </c>
      <c r="J196" s="25">
        <f t="shared" si="23"/>
        <v>10</v>
      </c>
    </row>
    <row r="197" spans="1:10" x14ac:dyDescent="0.15">
      <c r="A197" s="3">
        <v>196</v>
      </c>
      <c r="B197" s="3">
        <f t="array" ref="B197">LARGE(IF(MOD(MINUTE(股票价格!$B$2:$B$1380),15)=0,ROW(股票价格!$B$2:$B$1380),0),230-A197)</f>
        <v>1279</v>
      </c>
      <c r="C197" s="22">
        <f>INDEX(股票价格!B:B,'周期-MIN15'!B197)</f>
        <v>43628.604166666664</v>
      </c>
      <c r="D197" s="1">
        <f>INDEX(股票价格!D:D,'周期-MIN15'!B197)</f>
        <v>40.69</v>
      </c>
      <c r="E197" s="19">
        <f t="shared" si="24"/>
        <v>40.346283983636589</v>
      </c>
      <c r="F197" s="26">
        <f t="shared" si="25"/>
        <v>40.411539515315269</v>
      </c>
      <c r="G197" s="27">
        <f t="shared" si="26"/>
        <v>-6.5255531678680256E-2</v>
      </c>
      <c r="H197" s="27">
        <f t="shared" si="22"/>
        <v>-0.1485309459510494</v>
      </c>
      <c r="I197" s="27">
        <f t="shared" si="21"/>
        <v>8.3275414272369147E-2</v>
      </c>
      <c r="J197" s="25">
        <f t="shared" si="23"/>
        <v>10</v>
      </c>
    </row>
    <row r="198" spans="1:10" x14ac:dyDescent="0.15">
      <c r="A198" s="3">
        <v>197</v>
      </c>
      <c r="B198" s="3">
        <f t="array" ref="B198">LARGE(IF(MOD(MINUTE(股票价格!$B$2:$B$1380),15)=0,ROW(股票价格!$B$2:$B$1380),0),230-A198)</f>
        <v>1282</v>
      </c>
      <c r="C198" s="22">
        <f>INDEX(股票价格!B:B,'周期-MIN15'!B198)</f>
        <v>43628.614583333336</v>
      </c>
      <c r="D198" s="1">
        <f>INDEX(股票价格!D:D,'周期-MIN15'!B198)</f>
        <v>40.9</v>
      </c>
      <c r="E198" s="19">
        <f t="shared" si="24"/>
        <v>40.431471063077119</v>
      </c>
      <c r="F198" s="26">
        <f t="shared" si="25"/>
        <v>40.447721773440065</v>
      </c>
      <c r="G198" s="27">
        <f t="shared" si="26"/>
        <v>-1.6250710362946563E-2</v>
      </c>
      <c r="H198" s="27">
        <f t="shared" si="22"/>
        <v>-0.13216108481323691</v>
      </c>
      <c r="I198" s="27">
        <f t="shared" si="21"/>
        <v>0.11591037445029034</v>
      </c>
      <c r="J198" s="25">
        <f t="shared" si="23"/>
        <v>10</v>
      </c>
    </row>
    <row r="199" spans="1:10" x14ac:dyDescent="0.15">
      <c r="A199" s="3">
        <v>198</v>
      </c>
      <c r="B199" s="3">
        <f t="array" ref="B199">LARGE(IF(MOD(MINUTE(股票价格!$B$2:$B$1380),15)=0,ROW(股票价格!$B$2:$B$1380),0),230-A199)</f>
        <v>1285</v>
      </c>
      <c r="C199" s="22">
        <f>INDEX(股票价格!B:B,'周期-MIN15'!B199)</f>
        <v>43628.625</v>
      </c>
      <c r="D199" s="1">
        <f>INDEX(股票价格!D:D,'周期-MIN15'!B199)</f>
        <v>40.630000000000003</v>
      </c>
      <c r="E199" s="19">
        <f t="shared" si="24"/>
        <v>40.462013976449867</v>
      </c>
      <c r="F199" s="26">
        <f t="shared" si="25"/>
        <v>40.461223864296358</v>
      </c>
      <c r="G199" s="27">
        <f t="shared" si="26"/>
        <v>7.9011215350988095E-4</v>
      </c>
      <c r="H199" s="27">
        <f t="shared" si="22"/>
        <v>-0.11339780359469939</v>
      </c>
      <c r="I199" s="27">
        <f t="shared" si="21"/>
        <v>0.11418791574820927</v>
      </c>
      <c r="J199" s="25">
        <f t="shared" si="23"/>
        <v>10</v>
      </c>
    </row>
    <row r="200" spans="1:10" x14ac:dyDescent="0.15">
      <c r="A200" s="3">
        <v>199</v>
      </c>
      <c r="B200" s="3">
        <f t="array" ref="B200">LARGE(IF(MOD(MINUTE(股票价格!$B$2:$B$1380),15)=0,ROW(股票价格!$B$2:$B$1380),0),230-A200)</f>
        <v>1288</v>
      </c>
      <c r="C200" s="22">
        <f>INDEX(股票价格!B:B,'周期-MIN15'!B200)</f>
        <v>43629.40625</v>
      </c>
      <c r="D200" s="1">
        <f>INDEX(股票价格!D:D,'周期-MIN15'!B200)</f>
        <v>40.31</v>
      </c>
      <c r="E200" s="19">
        <f t="shared" si="24"/>
        <v>40.438627210842199</v>
      </c>
      <c r="F200" s="26">
        <f t="shared" si="25"/>
        <v>40.450022096570699</v>
      </c>
      <c r="G200" s="27">
        <f t="shared" si="26"/>
        <v>-1.139488572849956E-2</v>
      </c>
      <c r="H200" s="27">
        <f t="shared" si="22"/>
        <v>-9.6341316749086692E-2</v>
      </c>
      <c r="I200" s="27">
        <f t="shared" si="21"/>
        <v>8.4946431020587132E-2</v>
      </c>
      <c r="J200" s="25">
        <f t="shared" si="23"/>
        <v>10</v>
      </c>
    </row>
    <row r="201" spans="1:10" x14ac:dyDescent="0.15">
      <c r="A201" s="3">
        <v>200</v>
      </c>
      <c r="B201" s="3">
        <f t="array" ref="B201">LARGE(IF(MOD(MINUTE(股票价格!$B$2:$B$1380),15)=0,ROW(股票价格!$B$2:$B$1380),0),230-A201)</f>
        <v>1291</v>
      </c>
      <c r="C201" s="22">
        <f>INDEX(股票价格!B:B,'周期-MIN15'!B201)</f>
        <v>43629.416666666664</v>
      </c>
      <c r="D201" s="1">
        <f>INDEX(股票价格!D:D,'周期-MIN15'!B201)</f>
        <v>40.6</v>
      </c>
      <c r="E201" s="19">
        <f t="shared" ref="E201:E231" si="27">E200*11/13+D201*2/13</f>
        <v>40.463453793789554</v>
      </c>
      <c r="F201" s="26">
        <f t="shared" ref="F201:F231" si="28">F200*25/27+D201*2/27</f>
        <v>40.461131570898793</v>
      </c>
      <c r="G201" s="27">
        <f t="shared" ref="G201:G231" si="29">E201-F201</f>
        <v>2.3222228907613385E-3</v>
      </c>
      <c r="H201" s="27">
        <f t="shared" ref="H201:H231" si="30">AVERAGE(G193:G201)</f>
        <v>-7.7271012112853379E-2</v>
      </c>
      <c r="I201" s="27">
        <f t="shared" ref="I201:I231" si="31">G201-H201</f>
        <v>7.9593235003614718E-2</v>
      </c>
      <c r="J201" s="25">
        <f t="shared" si="23"/>
        <v>10</v>
      </c>
    </row>
    <row r="202" spans="1:10" x14ac:dyDescent="0.15">
      <c r="A202" s="3">
        <v>201</v>
      </c>
      <c r="B202" s="3">
        <f t="array" ref="B202">LARGE(IF(MOD(MINUTE(股票价格!$B$2:$B$1380),15)=0,ROW(股票价格!$B$2:$B$1380),0),230-A202)</f>
        <v>1294</v>
      </c>
      <c r="C202" s="22">
        <f>INDEX(股票价格!B:B,'周期-MIN15'!B202)</f>
        <v>43629.427083333336</v>
      </c>
      <c r="D202" s="1">
        <f>INDEX(股票价格!D:D,'周期-MIN15'!B202)</f>
        <v>40.44</v>
      </c>
      <c r="E202" s="19">
        <f t="shared" si="27"/>
        <v>40.459845517821933</v>
      </c>
      <c r="F202" s="26">
        <f t="shared" si="28"/>
        <v>40.459566269350731</v>
      </c>
      <c r="G202" s="27">
        <f t="shared" si="29"/>
        <v>2.79248471201754E-4</v>
      </c>
      <c r="H202" s="27">
        <f t="shared" si="30"/>
        <v>-5.7283433635251728E-2</v>
      </c>
      <c r="I202" s="27">
        <f t="shared" si="31"/>
        <v>5.7562682106453482E-2</v>
      </c>
      <c r="J202" s="25">
        <f t="shared" si="23"/>
        <v>10</v>
      </c>
    </row>
    <row r="203" spans="1:10" x14ac:dyDescent="0.15">
      <c r="A203" s="3">
        <v>202</v>
      </c>
      <c r="B203" s="3">
        <f t="array" ref="B203">LARGE(IF(MOD(MINUTE(股票价格!$B$2:$B$1380),15)=0,ROW(股票价格!$B$2:$B$1380),0),230-A203)</f>
        <v>1297</v>
      </c>
      <c r="C203" s="22">
        <f>INDEX(股票价格!B:B,'周期-MIN15'!B203)</f>
        <v>43629.4375</v>
      </c>
      <c r="D203" s="1">
        <f>INDEX(股票价格!D:D,'周期-MIN15'!B203)</f>
        <v>40.47</v>
      </c>
      <c r="E203" s="19">
        <f t="shared" si="27"/>
        <v>40.461407745849328</v>
      </c>
      <c r="F203" s="26">
        <f t="shared" si="28"/>
        <v>40.460339138287715</v>
      </c>
      <c r="G203" s="27">
        <f t="shared" si="29"/>
        <v>1.0686075616135327E-3</v>
      </c>
      <c r="H203" s="27">
        <f t="shared" si="30"/>
        <v>-3.7779964074335086E-2</v>
      </c>
      <c r="I203" s="27">
        <f t="shared" si="31"/>
        <v>3.8848571635948619E-2</v>
      </c>
      <c r="J203" s="25">
        <f t="shared" si="23"/>
        <v>10</v>
      </c>
    </row>
    <row r="204" spans="1:10" x14ac:dyDescent="0.15">
      <c r="A204" s="3">
        <v>203</v>
      </c>
      <c r="B204" s="3">
        <f t="array" ref="B204">LARGE(IF(MOD(MINUTE(股票价格!$B$2:$B$1380),15)=0,ROW(股票价格!$B$2:$B$1380),0),230-A204)</f>
        <v>1300</v>
      </c>
      <c r="C204" s="22">
        <f>INDEX(股票价格!B:B,'周期-MIN15'!B204)</f>
        <v>43629.447916666664</v>
      </c>
      <c r="D204" s="1">
        <f>INDEX(股票价格!D:D,'周期-MIN15'!B204)</f>
        <v>40.42</v>
      </c>
      <c r="E204" s="19">
        <f t="shared" si="27"/>
        <v>40.45503732341097</v>
      </c>
      <c r="F204" s="26">
        <f t="shared" si="28"/>
        <v>40.4573510539701</v>
      </c>
      <c r="G204" s="27">
        <f t="shared" si="29"/>
        <v>-2.3137305591305335E-3</v>
      </c>
      <c r="H204" s="27">
        <f t="shared" si="30"/>
        <v>-2.1803020145894279E-2</v>
      </c>
      <c r="I204" s="27">
        <f t="shared" si="31"/>
        <v>1.9489289586763745E-2</v>
      </c>
      <c r="J204" s="25">
        <f t="shared" ref="J204:J231" si="32">IF((I204&gt;0)*(I203&lt;=0)*(G204&lt;0),J203+1,J203)</f>
        <v>10</v>
      </c>
    </row>
    <row r="205" spans="1:10" x14ac:dyDescent="0.15">
      <c r="A205" s="3">
        <v>204</v>
      </c>
      <c r="B205" s="3">
        <f t="array" ref="B205">LARGE(IF(MOD(MINUTE(股票价格!$B$2:$B$1380),15)=0,ROW(股票价格!$B$2:$B$1380),0),230-A205)</f>
        <v>1303</v>
      </c>
      <c r="C205" s="22">
        <f>INDEX(股票价格!B:B,'周期-MIN15'!B205)</f>
        <v>43629.458333333336</v>
      </c>
      <c r="D205" s="1">
        <f>INDEX(股票价格!D:D,'周期-MIN15'!B205)</f>
        <v>40.369999999999997</v>
      </c>
      <c r="E205" s="19">
        <f t="shared" si="27"/>
        <v>40.441954658270824</v>
      </c>
      <c r="F205" s="26">
        <f t="shared" si="28"/>
        <v>40.450880605527871</v>
      </c>
      <c r="G205" s="27">
        <f t="shared" si="29"/>
        <v>-8.9259472570475396E-3</v>
      </c>
      <c r="H205" s="27">
        <f t="shared" si="30"/>
        <v>-1.107562383435755E-2</v>
      </c>
      <c r="I205" s="27">
        <f t="shared" si="31"/>
        <v>2.1496765773100102E-3</v>
      </c>
      <c r="J205" s="25">
        <f t="shared" si="32"/>
        <v>10</v>
      </c>
    </row>
    <row r="206" spans="1:10" x14ac:dyDescent="0.15">
      <c r="A206" s="3">
        <v>205</v>
      </c>
      <c r="B206" s="3">
        <f t="array" ref="B206">LARGE(IF(MOD(MINUTE(股票价格!$B$2:$B$1380),15)=0,ROW(股票价格!$B$2:$B$1380),0),230-A206)</f>
        <v>1306</v>
      </c>
      <c r="C206" s="22">
        <f>INDEX(股票价格!B:B,'周期-MIN15'!B206)</f>
        <v>43629.46875</v>
      </c>
      <c r="D206" s="1">
        <f>INDEX(股票价格!D:D,'周期-MIN15'!B206)</f>
        <v>40.25</v>
      </c>
      <c r="E206" s="19">
        <f t="shared" si="27"/>
        <v>40.412423172383008</v>
      </c>
      <c r="F206" s="26">
        <f t="shared" si="28"/>
        <v>40.436000560673953</v>
      </c>
      <c r="G206" s="27">
        <f t="shared" si="29"/>
        <v>-2.3577388290945578E-2</v>
      </c>
      <c r="H206" s="27">
        <f t="shared" si="30"/>
        <v>-6.4447190134981408E-3</v>
      </c>
      <c r="I206" s="27">
        <f t="shared" si="31"/>
        <v>-1.7132669277447436E-2</v>
      </c>
      <c r="J206" s="25">
        <f t="shared" si="32"/>
        <v>10</v>
      </c>
    </row>
    <row r="207" spans="1:10" x14ac:dyDescent="0.15">
      <c r="A207" s="3">
        <v>206</v>
      </c>
      <c r="B207" s="3">
        <f t="array" ref="B207">LARGE(IF(MOD(MINUTE(股票价格!$B$2:$B$1380),15)=0,ROW(股票价格!$B$2:$B$1380),0),230-A207)</f>
        <v>1309</v>
      </c>
      <c r="C207" s="22">
        <f>INDEX(股票价格!B:B,'周期-MIN15'!B207)</f>
        <v>43629.479166666664</v>
      </c>
      <c r="D207" s="1">
        <f>INDEX(股票价格!D:D,'周期-MIN15'!B207)</f>
        <v>40.590000000000003</v>
      </c>
      <c r="E207" s="19">
        <f t="shared" si="27"/>
        <v>40.439742684324081</v>
      </c>
      <c r="F207" s="26">
        <f t="shared" si="28"/>
        <v>40.447407926549957</v>
      </c>
      <c r="G207" s="27">
        <f t="shared" si="29"/>
        <v>-7.6652422258760566E-3</v>
      </c>
      <c r="H207" s="27">
        <f t="shared" si="30"/>
        <v>-5.4907781093791958E-3</v>
      </c>
      <c r="I207" s="27">
        <f t="shared" si="31"/>
        <v>-2.1744641164968609E-3</v>
      </c>
      <c r="J207" s="25">
        <f t="shared" si="32"/>
        <v>10</v>
      </c>
    </row>
    <row r="208" spans="1:10" x14ac:dyDescent="0.15">
      <c r="A208" s="3">
        <v>207</v>
      </c>
      <c r="B208" s="3">
        <f t="array" ref="B208">LARGE(IF(MOD(MINUTE(股票价格!$B$2:$B$1380),15)=0,ROW(股票价格!$B$2:$B$1380),0),230-A208)</f>
        <v>1312</v>
      </c>
      <c r="C208" s="22">
        <f>INDEX(股票价格!B:B,'周期-MIN15'!B208)</f>
        <v>43629.552083333336</v>
      </c>
      <c r="D208" s="1">
        <f>INDEX(股票价格!D:D,'周期-MIN15'!B208)</f>
        <v>40.700000000000003</v>
      </c>
      <c r="E208" s="19">
        <f t="shared" si="27"/>
        <v>40.479782271351148</v>
      </c>
      <c r="F208" s="26">
        <f t="shared" si="28"/>
        <v>40.466118450509221</v>
      </c>
      <c r="G208" s="27">
        <f t="shared" si="29"/>
        <v>1.3663820841927077E-2</v>
      </c>
      <c r="H208" s="27">
        <f t="shared" si="30"/>
        <v>-4.0603660328883961E-3</v>
      </c>
      <c r="I208" s="27">
        <f t="shared" si="31"/>
        <v>1.7724186874815473E-2</v>
      </c>
      <c r="J208" s="25">
        <f t="shared" si="32"/>
        <v>10</v>
      </c>
    </row>
    <row r="209" spans="1:10" x14ac:dyDescent="0.15">
      <c r="A209" s="3">
        <v>208</v>
      </c>
      <c r="B209" s="3">
        <f t="array" ref="B209">LARGE(IF(MOD(MINUTE(股票价格!$B$2:$B$1380),15)=0,ROW(股票价格!$B$2:$B$1380),0),230-A209)</f>
        <v>1315</v>
      </c>
      <c r="C209" s="22">
        <f>INDEX(股票价格!B:B,'周期-MIN15'!B209)</f>
        <v>43629.5625</v>
      </c>
      <c r="D209" s="1">
        <f>INDEX(股票价格!D:D,'周期-MIN15'!B209)</f>
        <v>40.79</v>
      </c>
      <c r="E209" s="19">
        <f t="shared" si="27"/>
        <v>40.527508075758668</v>
      </c>
      <c r="F209" s="26">
        <f t="shared" si="28"/>
        <v>40.490109676397424</v>
      </c>
      <c r="G209" s="27">
        <f t="shared" si="29"/>
        <v>3.7398399361244117E-2</v>
      </c>
      <c r="H209" s="27">
        <f t="shared" si="30"/>
        <v>1.3611100881942345E-3</v>
      </c>
      <c r="I209" s="27">
        <f t="shared" si="31"/>
        <v>3.6037289273049881E-2</v>
      </c>
      <c r="J209" s="25">
        <f t="shared" si="32"/>
        <v>10</v>
      </c>
    </row>
    <row r="210" spans="1:10" x14ac:dyDescent="0.15">
      <c r="A210" s="3">
        <v>209</v>
      </c>
      <c r="B210" s="3">
        <f t="array" ref="B210">LARGE(IF(MOD(MINUTE(股票价格!$B$2:$B$1380),15)=0,ROW(股票价格!$B$2:$B$1380),0),230-A210)</f>
        <v>1318</v>
      </c>
      <c r="C210" s="22">
        <f>INDEX(股票价格!B:B,'周期-MIN15'!B210)</f>
        <v>43629.572916666664</v>
      </c>
      <c r="D210" s="1">
        <f>INDEX(股票价格!D:D,'周期-MIN15'!B210)</f>
        <v>41.59</v>
      </c>
      <c r="E210" s="19">
        <f t="shared" si="27"/>
        <v>40.690968371795798</v>
      </c>
      <c r="F210" s="26">
        <f t="shared" si="28"/>
        <v>40.571583033701323</v>
      </c>
      <c r="G210" s="27">
        <f t="shared" si="29"/>
        <v>0.11938533809447449</v>
      </c>
      <c r="H210" s="27">
        <f t="shared" si="30"/>
        <v>1.4368122888606807E-2</v>
      </c>
      <c r="I210" s="27">
        <f t="shared" si="31"/>
        <v>0.10501721520586768</v>
      </c>
      <c r="J210" s="25">
        <f t="shared" si="32"/>
        <v>10</v>
      </c>
    </row>
    <row r="211" spans="1:10" x14ac:dyDescent="0.15">
      <c r="A211" s="3">
        <v>210</v>
      </c>
      <c r="B211" s="3">
        <f t="array" ref="B211">LARGE(IF(MOD(MINUTE(股票价格!$B$2:$B$1380),15)=0,ROW(股票价格!$B$2:$B$1380),0),230-A211)</f>
        <v>1321</v>
      </c>
      <c r="C211" s="22">
        <f>INDEX(股票价格!B:B,'周期-MIN15'!B211)</f>
        <v>43629.583333333336</v>
      </c>
      <c r="D211" s="1">
        <f>INDEX(股票价格!D:D,'周期-MIN15'!B211)</f>
        <v>41.49</v>
      </c>
      <c r="E211" s="19">
        <f t="shared" si="27"/>
        <v>40.813896314596441</v>
      </c>
      <c r="F211" s="26">
        <f t="shared" si="28"/>
        <v>40.639613920093815</v>
      </c>
      <c r="G211" s="27">
        <f t="shared" si="29"/>
        <v>0.17428239450262595</v>
      </c>
      <c r="H211" s="27">
        <f t="shared" si="30"/>
        <v>3.3701805780987276E-2</v>
      </c>
      <c r="I211" s="27">
        <f t="shared" si="31"/>
        <v>0.14058058872163867</v>
      </c>
      <c r="J211" s="25">
        <f t="shared" si="32"/>
        <v>10</v>
      </c>
    </row>
    <row r="212" spans="1:10" x14ac:dyDescent="0.15">
      <c r="A212" s="3">
        <v>211</v>
      </c>
      <c r="B212" s="3">
        <f t="array" ref="B212">LARGE(IF(MOD(MINUTE(股票价格!$B$2:$B$1380),15)=0,ROW(股票价格!$B$2:$B$1380),0),230-A212)</f>
        <v>1324</v>
      </c>
      <c r="C212" s="22">
        <f>INDEX(股票价格!B:B,'周期-MIN15'!B212)</f>
        <v>43629.59375</v>
      </c>
      <c r="D212" s="1">
        <f>INDEX(股票价格!D:D,'周期-MIN15'!B212)</f>
        <v>41.17</v>
      </c>
      <c r="E212" s="19">
        <f t="shared" si="27"/>
        <v>40.868681496966218</v>
      </c>
      <c r="F212" s="26">
        <f t="shared" si="28"/>
        <v>40.678901777864645</v>
      </c>
      <c r="G212" s="27">
        <f t="shared" si="29"/>
        <v>0.18977971910157265</v>
      </c>
      <c r="H212" s="27">
        <f t="shared" si="30"/>
        <v>5.4669707063204953E-2</v>
      </c>
      <c r="I212" s="27">
        <f t="shared" si="31"/>
        <v>0.1351100120383677</v>
      </c>
      <c r="J212" s="25">
        <f t="shared" si="32"/>
        <v>10</v>
      </c>
    </row>
    <row r="213" spans="1:10" x14ac:dyDescent="0.15">
      <c r="A213" s="3">
        <v>212</v>
      </c>
      <c r="B213" s="3">
        <f t="array" ref="B213">LARGE(IF(MOD(MINUTE(股票价格!$B$2:$B$1380),15)=0,ROW(股票价格!$B$2:$B$1380),0),230-A213)</f>
        <v>1327</v>
      </c>
      <c r="C213" s="22">
        <f>INDEX(股票价格!B:B,'周期-MIN15'!B213)</f>
        <v>43629.604166666664</v>
      </c>
      <c r="D213" s="1">
        <f>INDEX(股票价格!D:D,'周期-MIN15'!B213)</f>
        <v>41.16</v>
      </c>
      <c r="E213" s="19">
        <f t="shared" si="27"/>
        <v>40.913499728202183</v>
      </c>
      <c r="F213" s="26">
        <f t="shared" si="28"/>
        <v>40.714538683208005</v>
      </c>
      <c r="G213" s="27">
        <f t="shared" si="29"/>
        <v>0.19896104499417788</v>
      </c>
      <c r="H213" s="27">
        <f t="shared" si="30"/>
        <v>7.7033571013572555E-2</v>
      </c>
      <c r="I213" s="27">
        <f t="shared" si="31"/>
        <v>0.12192747398060533</v>
      </c>
      <c r="J213" s="25">
        <f t="shared" si="32"/>
        <v>10</v>
      </c>
    </row>
    <row r="214" spans="1:10" x14ac:dyDescent="0.15">
      <c r="A214" s="3">
        <v>213</v>
      </c>
      <c r="B214" s="3">
        <f t="array" ref="B214">LARGE(IF(MOD(MINUTE(股票价格!$B$2:$B$1380),15)=0,ROW(股票价格!$B$2:$B$1380),0),230-A214)</f>
        <v>1330</v>
      </c>
      <c r="C214" s="22">
        <f>INDEX(股票价格!B:B,'周期-MIN15'!B214)</f>
        <v>43629.614583333336</v>
      </c>
      <c r="D214" s="1">
        <f>INDEX(股票价格!D:D,'周期-MIN15'!B214)</f>
        <v>41.5</v>
      </c>
      <c r="E214" s="19">
        <f t="shared" si="27"/>
        <v>41.003730539248004</v>
      </c>
      <c r="F214" s="26">
        <f t="shared" si="28"/>
        <v>40.772721002970378</v>
      </c>
      <c r="G214" s="27">
        <f t="shared" si="29"/>
        <v>0.23100953627762522</v>
      </c>
      <c r="H214" s="27">
        <f t="shared" si="30"/>
        <v>0.10369306918409175</v>
      </c>
      <c r="I214" s="27">
        <f t="shared" si="31"/>
        <v>0.12731646709353345</v>
      </c>
      <c r="J214" s="25">
        <f t="shared" si="32"/>
        <v>10</v>
      </c>
    </row>
    <row r="215" spans="1:10" x14ac:dyDescent="0.15">
      <c r="A215" s="3">
        <v>214</v>
      </c>
      <c r="B215" s="3">
        <f t="array" ref="B215">LARGE(IF(MOD(MINUTE(股票价格!$B$2:$B$1380),15)=0,ROW(股票价格!$B$2:$B$1380),0),230-A215)</f>
        <v>1333</v>
      </c>
      <c r="C215" s="22">
        <f>INDEX(股票价格!B:B,'周期-MIN15'!B215)</f>
        <v>43629.625</v>
      </c>
      <c r="D215" s="1">
        <f>INDEX(股票价格!D:D,'周期-MIN15'!B215)</f>
        <v>41.52</v>
      </c>
      <c r="E215" s="19">
        <f t="shared" si="27"/>
        <v>41.083156610132932</v>
      </c>
      <c r="F215" s="26">
        <f t="shared" si="28"/>
        <v>40.828075002750346</v>
      </c>
      <c r="G215" s="27">
        <f t="shared" si="29"/>
        <v>0.25508160738258567</v>
      </c>
      <c r="H215" s="27">
        <f t="shared" si="30"/>
        <v>0.13465517981448411</v>
      </c>
      <c r="I215" s="27">
        <f t="shared" si="31"/>
        <v>0.12042642756810157</v>
      </c>
      <c r="J215" s="25">
        <f t="shared" si="32"/>
        <v>10</v>
      </c>
    </row>
    <row r="216" spans="1:10" x14ac:dyDescent="0.15">
      <c r="A216" s="3">
        <v>215</v>
      </c>
      <c r="B216" s="3">
        <f t="array" ref="B216">LARGE(IF(MOD(MINUTE(股票价格!$B$2:$B$1380),15)=0,ROW(股票价格!$B$2:$B$1380),0),230-A216)</f>
        <v>1336</v>
      </c>
      <c r="C216" s="22">
        <f>INDEX(股票价格!B:B,'周期-MIN15'!B216)</f>
        <v>43630.40625</v>
      </c>
      <c r="D216" s="1">
        <f>INDEX(股票价格!D:D,'周期-MIN15'!B216)</f>
        <v>42</v>
      </c>
      <c r="E216" s="19">
        <f t="shared" si="27"/>
        <v>41.224209439343248</v>
      </c>
      <c r="F216" s="26">
        <f t="shared" si="28"/>
        <v>40.914884261805881</v>
      </c>
      <c r="G216" s="27">
        <f t="shared" si="29"/>
        <v>0.30932517753736732</v>
      </c>
      <c r="H216" s="27">
        <f t="shared" si="30"/>
        <v>0.1698763375659556</v>
      </c>
      <c r="I216" s="27">
        <f t="shared" si="31"/>
        <v>0.13944883997141172</v>
      </c>
      <c r="J216" s="25">
        <f t="shared" si="32"/>
        <v>10</v>
      </c>
    </row>
    <row r="217" spans="1:10" x14ac:dyDescent="0.15">
      <c r="A217" s="3">
        <v>216</v>
      </c>
      <c r="B217" s="3">
        <f t="array" ref="B217">LARGE(IF(MOD(MINUTE(股票价格!$B$2:$B$1380),15)=0,ROW(股票价格!$B$2:$B$1380),0),230-A217)</f>
        <v>1339</v>
      </c>
      <c r="C217" s="22">
        <f>INDEX(股票价格!B:B,'周期-MIN15'!B217)</f>
        <v>43630.416666666664</v>
      </c>
      <c r="D217" s="1">
        <f>INDEX(股票价格!D:D,'周期-MIN15'!B217)</f>
        <v>41.94</v>
      </c>
      <c r="E217" s="19">
        <f t="shared" si="27"/>
        <v>41.334331064059668</v>
      </c>
      <c r="F217" s="26">
        <f t="shared" si="28"/>
        <v>40.990818760931376</v>
      </c>
      <c r="G217" s="27">
        <f t="shared" si="29"/>
        <v>0.34351230312829273</v>
      </c>
      <c r="H217" s="27">
        <f t="shared" si="30"/>
        <v>0.20652616893110734</v>
      </c>
      <c r="I217" s="27">
        <f t="shared" si="31"/>
        <v>0.13698613419718539</v>
      </c>
      <c r="J217" s="25">
        <f t="shared" si="32"/>
        <v>10</v>
      </c>
    </row>
    <row r="218" spans="1:10" x14ac:dyDescent="0.15">
      <c r="A218" s="3">
        <v>217</v>
      </c>
      <c r="B218" s="3">
        <f t="array" ref="B218">LARGE(IF(MOD(MINUTE(股票价格!$B$2:$B$1380),15)=0,ROW(股票价格!$B$2:$B$1380),0),230-A218)</f>
        <v>1342</v>
      </c>
      <c r="C218" s="22">
        <f>INDEX(股票价格!B:B,'周期-MIN15'!B218)</f>
        <v>43630.427083333336</v>
      </c>
      <c r="D218" s="1">
        <f>INDEX(股票价格!D:D,'周期-MIN15'!B218)</f>
        <v>41.6</v>
      </c>
      <c r="E218" s="19">
        <f t="shared" si="27"/>
        <v>41.375203208050486</v>
      </c>
      <c r="F218" s="26">
        <f t="shared" si="28"/>
        <v>41.035943297158688</v>
      </c>
      <c r="G218" s="27">
        <f t="shared" si="29"/>
        <v>0.33925991089179774</v>
      </c>
      <c r="H218" s="27">
        <f t="shared" si="30"/>
        <v>0.24006633687894663</v>
      </c>
      <c r="I218" s="27">
        <f t="shared" si="31"/>
        <v>9.9193574012851116E-2</v>
      </c>
      <c r="J218" s="25">
        <f t="shared" si="32"/>
        <v>10</v>
      </c>
    </row>
    <row r="219" spans="1:10" x14ac:dyDescent="0.15">
      <c r="A219" s="3">
        <v>218</v>
      </c>
      <c r="B219" s="3">
        <f t="array" ref="B219">LARGE(IF(MOD(MINUTE(股票价格!$B$2:$B$1380),15)=0,ROW(股票价格!$B$2:$B$1380),0),230-A219)</f>
        <v>1345</v>
      </c>
      <c r="C219" s="22">
        <f>INDEX(股票价格!B:B,'周期-MIN15'!B219)</f>
        <v>43630.4375</v>
      </c>
      <c r="D219" s="1">
        <f>INDEX(股票价格!D:D,'周期-MIN15'!B219)</f>
        <v>41.48</v>
      </c>
      <c r="E219" s="19">
        <f t="shared" si="27"/>
        <v>41.391325791427334</v>
      </c>
      <c r="F219" s="26">
        <f t="shared" si="28"/>
        <v>41.068836386258049</v>
      </c>
      <c r="G219" s="27">
        <f t="shared" si="29"/>
        <v>0.3224894051692857</v>
      </c>
      <c r="H219" s="27">
        <f t="shared" si="30"/>
        <v>0.26263345544281452</v>
      </c>
      <c r="I219" s="27">
        <f t="shared" si="31"/>
        <v>5.985594972647118E-2</v>
      </c>
      <c r="J219" s="25">
        <f t="shared" si="32"/>
        <v>10</v>
      </c>
    </row>
    <row r="220" spans="1:10" x14ac:dyDescent="0.15">
      <c r="A220" s="3">
        <v>219</v>
      </c>
      <c r="B220" s="3">
        <f t="array" ref="B220">LARGE(IF(MOD(MINUTE(股票价格!$B$2:$B$1380),15)=0,ROW(股票价格!$B$2:$B$1380),0),230-A220)</f>
        <v>1348</v>
      </c>
      <c r="C220" s="22">
        <f>INDEX(股票价格!B:B,'周期-MIN15'!B220)</f>
        <v>43630.447916666664</v>
      </c>
      <c r="D220" s="1">
        <f>INDEX(股票价格!D:D,'周期-MIN15'!B220)</f>
        <v>41.52</v>
      </c>
      <c r="E220" s="19">
        <f t="shared" si="27"/>
        <v>41.411121823515444</v>
      </c>
      <c r="F220" s="26">
        <f t="shared" si="28"/>
        <v>41.102255913201894</v>
      </c>
      <c r="G220" s="27">
        <f t="shared" si="29"/>
        <v>0.30886591031354982</v>
      </c>
      <c r="H220" s="27">
        <f t="shared" si="30"/>
        <v>0.27758717942180611</v>
      </c>
      <c r="I220" s="27">
        <f t="shared" si="31"/>
        <v>3.1278730891743711E-2</v>
      </c>
      <c r="J220" s="25">
        <f t="shared" si="32"/>
        <v>10</v>
      </c>
    </row>
    <row r="221" spans="1:10" x14ac:dyDescent="0.15">
      <c r="A221" s="3">
        <v>220</v>
      </c>
      <c r="B221" s="3">
        <f t="array" ref="B221">LARGE(IF(MOD(MINUTE(股票价格!$B$2:$B$1380),15)=0,ROW(股票价格!$B$2:$B$1380),0),230-A221)</f>
        <v>1351</v>
      </c>
      <c r="C221" s="22">
        <f>INDEX(股票价格!B:B,'周期-MIN15'!B221)</f>
        <v>43630.458333333336</v>
      </c>
      <c r="D221" s="1">
        <f>INDEX(股票价格!D:D,'周期-MIN15'!B221)</f>
        <v>41.41</v>
      </c>
      <c r="E221" s="19">
        <f t="shared" si="27"/>
        <v>41.410949235282303</v>
      </c>
      <c r="F221" s="26">
        <f t="shared" si="28"/>
        <v>41.125051771483243</v>
      </c>
      <c r="G221" s="27">
        <f t="shared" si="29"/>
        <v>0.28589746379905989</v>
      </c>
      <c r="H221" s="27">
        <f t="shared" si="30"/>
        <v>0.28826692883263799</v>
      </c>
      <c r="I221" s="27">
        <f t="shared" si="31"/>
        <v>-2.3694650335780998E-3</v>
      </c>
      <c r="J221" s="25">
        <f t="shared" si="32"/>
        <v>10</v>
      </c>
    </row>
    <row r="222" spans="1:10" x14ac:dyDescent="0.15">
      <c r="A222" s="3">
        <v>221</v>
      </c>
      <c r="B222" s="3">
        <f t="array" ref="B222">LARGE(IF(MOD(MINUTE(股票价格!$B$2:$B$1380),15)=0,ROW(股票价格!$B$2:$B$1380),0),230-A222)</f>
        <v>1354</v>
      </c>
      <c r="C222" s="22">
        <f>INDEX(股票价格!B:B,'周期-MIN15'!B222)</f>
        <v>43630.46875</v>
      </c>
      <c r="D222" s="1">
        <f>INDEX(股票价格!D:D,'周期-MIN15'!B222)</f>
        <v>41.32</v>
      </c>
      <c r="E222" s="19">
        <f t="shared" si="27"/>
        <v>41.396957045238871</v>
      </c>
      <c r="F222" s="26">
        <f t="shared" si="28"/>
        <v>41.139492381003002</v>
      </c>
      <c r="G222" s="27">
        <f t="shared" si="29"/>
        <v>0.25746466423586867</v>
      </c>
      <c r="H222" s="27">
        <f t="shared" si="30"/>
        <v>0.29476733097060365</v>
      </c>
      <c r="I222" s="27">
        <f t="shared" si="31"/>
        <v>-3.7302666734734979E-2</v>
      </c>
      <c r="J222" s="25">
        <f t="shared" si="32"/>
        <v>10</v>
      </c>
    </row>
    <row r="223" spans="1:10" x14ac:dyDescent="0.15">
      <c r="A223" s="3">
        <v>222</v>
      </c>
      <c r="B223" s="3">
        <f t="array" ref="B223">LARGE(IF(MOD(MINUTE(股票价格!$B$2:$B$1380),15)=0,ROW(股票价格!$B$2:$B$1380),0),230-A223)</f>
        <v>1357</v>
      </c>
      <c r="C223" s="22">
        <f>INDEX(股票价格!B:B,'周期-MIN15'!B223)</f>
        <v>43630.479166666664</v>
      </c>
      <c r="D223" s="1">
        <f>INDEX(股票价格!D:D,'周期-MIN15'!B223)</f>
        <v>41.22</v>
      </c>
      <c r="E223" s="19">
        <f t="shared" si="27"/>
        <v>41.369732884432892</v>
      </c>
      <c r="F223" s="26">
        <f t="shared" si="28"/>
        <v>41.14545590833611</v>
      </c>
      <c r="G223" s="27">
        <f t="shared" si="29"/>
        <v>0.22427697609678177</v>
      </c>
      <c r="H223" s="27">
        <f t="shared" si="30"/>
        <v>0.29401926872828771</v>
      </c>
      <c r="I223" s="27">
        <f t="shared" si="31"/>
        <v>-6.9742292631505942E-2</v>
      </c>
      <c r="J223" s="25">
        <f t="shared" si="32"/>
        <v>10</v>
      </c>
    </row>
    <row r="224" spans="1:10" x14ac:dyDescent="0.15">
      <c r="A224" s="3">
        <v>223</v>
      </c>
      <c r="B224" s="3">
        <f t="array" ref="B224">LARGE(IF(MOD(MINUTE(股票价格!$B$2:$B$1380),15)=0,ROW(股票价格!$B$2:$B$1380),0),230-A224)</f>
        <v>1360</v>
      </c>
      <c r="C224" s="22">
        <f>INDEX(股票价格!B:B,'周期-MIN15'!B224)</f>
        <v>43630.552083333336</v>
      </c>
      <c r="D224" s="1">
        <f>INDEX(股票价格!D:D,'周期-MIN15'!B224)</f>
        <v>41.31</v>
      </c>
      <c r="E224" s="19">
        <f t="shared" si="27"/>
        <v>41.360543209904755</v>
      </c>
      <c r="F224" s="26">
        <f t="shared" si="28"/>
        <v>41.157644359570469</v>
      </c>
      <c r="G224" s="27">
        <f t="shared" si="29"/>
        <v>0.2028988503342859</v>
      </c>
      <c r="H224" s="27">
        <f t="shared" si="30"/>
        <v>0.28822118461180996</v>
      </c>
      <c r="I224" s="27">
        <f t="shared" si="31"/>
        <v>-8.5322334277524059E-2</v>
      </c>
      <c r="J224" s="25">
        <f t="shared" si="32"/>
        <v>10</v>
      </c>
    </row>
    <row r="225" spans="1:10" x14ac:dyDescent="0.15">
      <c r="A225" s="3">
        <v>224</v>
      </c>
      <c r="B225" s="3">
        <f t="array" ref="B225">LARGE(IF(MOD(MINUTE(股票价格!$B$2:$B$1380),15)=0,ROW(股票价格!$B$2:$B$1380),0),230-A225)</f>
        <v>1363</v>
      </c>
      <c r="C225" s="22">
        <f>INDEX(股票价格!B:B,'周期-MIN15'!B225)</f>
        <v>43630.5625</v>
      </c>
      <c r="D225" s="1">
        <f>INDEX(股票价格!D:D,'周期-MIN15'!B225)</f>
        <v>41.2</v>
      </c>
      <c r="E225" s="19">
        <f t="shared" si="27"/>
        <v>41.335844254534791</v>
      </c>
      <c r="F225" s="26">
        <f t="shared" si="28"/>
        <v>41.160781814417099</v>
      </c>
      <c r="G225" s="27">
        <f t="shared" si="29"/>
        <v>0.17506244011769212</v>
      </c>
      <c r="H225" s="27">
        <f t="shared" si="30"/>
        <v>0.27330310267629049</v>
      </c>
      <c r="I225" s="27">
        <f t="shared" si="31"/>
        <v>-9.8240662558598368E-2</v>
      </c>
      <c r="J225" s="25">
        <f t="shared" si="32"/>
        <v>10</v>
      </c>
    </row>
    <row r="226" spans="1:10" x14ac:dyDescent="0.15">
      <c r="A226" s="3">
        <v>225</v>
      </c>
      <c r="B226" s="3">
        <f t="array" ref="B226">LARGE(IF(MOD(MINUTE(股票价格!$B$2:$B$1380),15)=0,ROW(股票价格!$B$2:$B$1380),0),230-A226)</f>
        <v>1366</v>
      </c>
      <c r="C226" s="22">
        <f>INDEX(股票价格!B:B,'周期-MIN15'!B226)</f>
        <v>43630.572916666664</v>
      </c>
      <c r="D226" s="1">
        <f>INDEX(股票价格!D:D,'周期-MIN15'!B226)</f>
        <v>41.16</v>
      </c>
      <c r="E226" s="19">
        <f t="shared" si="27"/>
        <v>41.308791292298672</v>
      </c>
      <c r="F226" s="26">
        <f t="shared" si="28"/>
        <v>41.160723902238054</v>
      </c>
      <c r="G226" s="27">
        <f t="shared" si="29"/>
        <v>0.14806739006061775</v>
      </c>
      <c r="H226" s="27">
        <f t="shared" si="30"/>
        <v>0.25158700122432659</v>
      </c>
      <c r="I226" s="27">
        <f t="shared" si="31"/>
        <v>-0.10351961116370884</v>
      </c>
      <c r="J226" s="25">
        <f t="shared" si="32"/>
        <v>10</v>
      </c>
    </row>
    <row r="227" spans="1:10" x14ac:dyDescent="0.15">
      <c r="A227" s="3">
        <v>226</v>
      </c>
      <c r="B227" s="3">
        <f t="array" ref="B227">LARGE(IF(MOD(MINUTE(股票价格!$B$2:$B$1380),15)=0,ROW(股票价格!$B$2:$B$1380),0),230-A227)</f>
        <v>1369</v>
      </c>
      <c r="C227" s="22">
        <f>INDEX(股票价格!B:B,'周期-MIN15'!B227)</f>
        <v>43630.583333333336</v>
      </c>
      <c r="D227" s="1">
        <f>INDEX(股票价格!D:D,'周期-MIN15'!B227)</f>
        <v>40.869999999999997</v>
      </c>
      <c r="E227" s="19">
        <f t="shared" si="27"/>
        <v>41.241284939637339</v>
      </c>
      <c r="F227" s="26">
        <f t="shared" si="28"/>
        <v>41.139188798368565</v>
      </c>
      <c r="G227" s="27">
        <f t="shared" si="29"/>
        <v>0.10209614126877398</v>
      </c>
      <c r="H227" s="27">
        <f t="shared" si="30"/>
        <v>0.22523547126621285</v>
      </c>
      <c r="I227" s="27">
        <f t="shared" si="31"/>
        <v>-0.12313932999743887</v>
      </c>
      <c r="J227" s="25">
        <f t="shared" si="32"/>
        <v>10</v>
      </c>
    </row>
    <row r="228" spans="1:10" x14ac:dyDescent="0.15">
      <c r="A228" s="3">
        <v>227</v>
      </c>
      <c r="B228" s="3">
        <f t="array" ref="B228">LARGE(IF(MOD(MINUTE(股票价格!$B$2:$B$1380),15)=0,ROW(股票价格!$B$2:$B$1380),0),230-A228)</f>
        <v>1372</v>
      </c>
      <c r="C228" s="22">
        <f>INDEX(股票价格!B:B,'周期-MIN15'!B228)</f>
        <v>43630.59375</v>
      </c>
      <c r="D228" s="1">
        <f>INDEX(股票价格!D:D,'周期-MIN15'!B228)</f>
        <v>40.61</v>
      </c>
      <c r="E228" s="19">
        <f t="shared" si="27"/>
        <v>41.144164179693135</v>
      </c>
      <c r="F228" s="26">
        <f t="shared" si="28"/>
        <v>41.099989628119047</v>
      </c>
      <c r="G228" s="27">
        <f t="shared" si="29"/>
        <v>4.4174551574087673E-2</v>
      </c>
      <c r="H228" s="27">
        <f t="shared" si="30"/>
        <v>0.19431159864452419</v>
      </c>
      <c r="I228" s="27">
        <f t="shared" si="31"/>
        <v>-0.15013704707043651</v>
      </c>
      <c r="J228" s="25">
        <f t="shared" si="32"/>
        <v>10</v>
      </c>
    </row>
    <row r="229" spans="1:10" x14ac:dyDescent="0.15">
      <c r="A229" s="3">
        <v>228</v>
      </c>
      <c r="B229" s="3">
        <f t="array" ref="B229">LARGE(IF(MOD(MINUTE(股票价格!$B$2:$B$1380),15)=0,ROW(股票价格!$B$2:$B$1380),0),230-A229)</f>
        <v>1375</v>
      </c>
      <c r="C229" s="22">
        <f>INDEX(股票价格!B:B,'周期-MIN15'!B229)</f>
        <v>43630.604166666664</v>
      </c>
      <c r="D229" s="1">
        <f>INDEX(股票价格!D:D,'周期-MIN15'!B229)</f>
        <v>40.450000000000003</v>
      </c>
      <c r="E229" s="19">
        <f t="shared" si="27"/>
        <v>41.037369690509578</v>
      </c>
      <c r="F229" s="26">
        <f t="shared" si="28"/>
        <v>41.051842248258374</v>
      </c>
      <c r="G229" s="27">
        <f t="shared" si="29"/>
        <v>-1.4472557748796078E-2</v>
      </c>
      <c r="H229" s="27">
        <f t="shared" si="30"/>
        <v>0.15838510219315241</v>
      </c>
      <c r="I229" s="27">
        <f t="shared" si="31"/>
        <v>-0.17285765994194849</v>
      </c>
      <c r="J229" s="25">
        <f t="shared" si="32"/>
        <v>10</v>
      </c>
    </row>
    <row r="230" spans="1:10" x14ac:dyDescent="0.15">
      <c r="A230" s="3">
        <v>229</v>
      </c>
      <c r="B230" s="3">
        <f t="array" ref="B230">LARGE(IF(MOD(MINUTE(股票价格!$B$2:$B$1380),15)=0,ROW(股票价格!$B$2:$B$1380),0),230-A230)</f>
        <v>1378</v>
      </c>
      <c r="C230" s="22">
        <f>INDEX(股票价格!B:B,'周期-MIN15'!B230)</f>
        <v>43630.614583333336</v>
      </c>
      <c r="D230" s="1">
        <f>INDEX(股票价格!D:D,'周期-MIN15'!B230)</f>
        <v>40.31</v>
      </c>
      <c r="E230" s="19">
        <f t="shared" si="27"/>
        <v>40.92546666120041</v>
      </c>
      <c r="F230" s="26">
        <f t="shared" si="28"/>
        <v>40.996890970609606</v>
      </c>
      <c r="G230" s="27">
        <f t="shared" si="29"/>
        <v>-7.142430940919553E-2</v>
      </c>
      <c r="H230" s="27">
        <f t="shared" si="30"/>
        <v>0.11868268294779069</v>
      </c>
      <c r="I230" s="27">
        <f t="shared" si="31"/>
        <v>-0.19010699235698622</v>
      </c>
      <c r="J230" s="25">
        <f t="shared" si="32"/>
        <v>10</v>
      </c>
    </row>
    <row r="231" spans="1:10" x14ac:dyDescent="0.15">
      <c r="A231" s="3">
        <v>230</v>
      </c>
      <c r="B231" s="3">
        <v>1381</v>
      </c>
      <c r="C231" s="22">
        <f>INDEX(股票价格!B:B,'周期-MIN15'!B231)</f>
        <v>43630.625</v>
      </c>
      <c r="D231" s="1">
        <f>INDEX(股票价格!D:D,'周期-MIN15'!B231)</f>
        <v>40.32</v>
      </c>
      <c r="E231" s="19">
        <f t="shared" si="27"/>
        <v>40.832317944092651</v>
      </c>
      <c r="F231" s="26">
        <f t="shared" si="28"/>
        <v>40.946750898712594</v>
      </c>
      <c r="G231" s="27">
        <f t="shared" si="29"/>
        <v>-0.11443295461994296</v>
      </c>
      <c r="H231" s="27">
        <f t="shared" si="30"/>
        <v>7.7360725297144953E-2</v>
      </c>
      <c r="I231" s="27">
        <f t="shared" si="31"/>
        <v>-0.1917936799170879</v>
      </c>
      <c r="J231" s="25">
        <f t="shared" si="32"/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S231"/>
  <sheetViews>
    <sheetView workbookViewId="0">
      <pane xSplit="19" ySplit="5" topLeftCell="T6" activePane="bottomRight" state="frozen"/>
      <selection pane="topRight" activeCell="T1" sqref="T1"/>
      <selection pane="bottomLeft" activeCell="A6" sqref="A6"/>
      <selection pane="bottomRight" activeCell="O26" sqref="O26"/>
    </sheetView>
  </sheetViews>
  <sheetFormatPr defaultRowHeight="11.25" x14ac:dyDescent="0.15"/>
  <cols>
    <col min="1" max="1" width="4.5" style="3" bestFit="1" customWidth="1"/>
    <col min="2" max="2" width="7.5" style="3" bestFit="1" customWidth="1"/>
    <col min="3" max="3" width="13.875" style="21" bestFit="1" customWidth="1"/>
    <col min="4" max="4" width="7.125" style="1" bestFit="1" customWidth="1"/>
    <col min="5" max="5" width="6" style="19" bestFit="1" customWidth="1"/>
    <col min="6" max="6" width="9" style="26"/>
    <col min="7" max="9" width="5.25" style="27" customWidth="1"/>
    <col min="10" max="11" width="9" style="25"/>
    <col min="12" max="12" width="7.5" style="25" bestFit="1" customWidth="1"/>
    <col min="13" max="13" width="4.5" style="25" bestFit="1" customWidth="1"/>
    <col min="14" max="14" width="6.75" style="25" bestFit="1" customWidth="1"/>
    <col min="15" max="15" width="10.5" style="25" bestFit="1" customWidth="1"/>
    <col min="16" max="16" width="13.875" style="25" bestFit="1" customWidth="1"/>
    <col min="17" max="17" width="12.375" style="25" customWidth="1"/>
    <col min="18" max="16384" width="9" style="17"/>
  </cols>
  <sheetData>
    <row r="1" spans="1:19" ht="12" thickBot="1" x14ac:dyDescent="0.25">
      <c r="A1" s="2" t="s">
        <v>0</v>
      </c>
      <c r="B1" s="2" t="s">
        <v>3620</v>
      </c>
      <c r="C1" s="2" t="s">
        <v>3408</v>
      </c>
      <c r="D1" s="2" t="s">
        <v>3409</v>
      </c>
      <c r="E1" s="18" t="s">
        <v>3411</v>
      </c>
      <c r="F1" s="18" t="s">
        <v>3412</v>
      </c>
      <c r="G1" s="23" t="s">
        <v>3410</v>
      </c>
      <c r="H1" s="23" t="s">
        <v>3413</v>
      </c>
      <c r="I1" s="23" t="s">
        <v>3414</v>
      </c>
      <c r="J1" s="23" t="s">
        <v>3415</v>
      </c>
      <c r="K1" s="23"/>
      <c r="L1" s="23" t="s">
        <v>3435</v>
      </c>
      <c r="M1" s="23" t="s">
        <v>3436</v>
      </c>
      <c r="N1" s="23" t="s">
        <v>3416</v>
      </c>
      <c r="O1" s="23" t="s">
        <v>3410</v>
      </c>
      <c r="P1" s="23" t="s">
        <v>3437</v>
      </c>
      <c r="Q1" s="25" t="s">
        <v>3619</v>
      </c>
      <c r="S1" s="17" t="s">
        <v>3417</v>
      </c>
    </row>
    <row r="2" spans="1:19" ht="12.75" thickTop="1" thickBot="1" x14ac:dyDescent="0.2">
      <c r="A2" s="3">
        <v>1</v>
      </c>
      <c r="B2" s="3">
        <f t="array" ref="B2">LARGE(IF(MOD(MINUTE(股票价格!$B$2:$B$1380),5)=0,ROW(股票价格!$B$2:$B$1380),0),230-A2)</f>
        <v>1152</v>
      </c>
      <c r="C2" s="22">
        <f>股票价格!B1152</f>
        <v>43626.434027777781</v>
      </c>
      <c r="D2" s="1">
        <f>--股票价格!D1152</f>
        <v>40.97</v>
      </c>
      <c r="E2" s="19">
        <f>D2</f>
        <v>40.97</v>
      </c>
      <c r="F2" s="26">
        <f>D2</f>
        <v>40.97</v>
      </c>
      <c r="G2" s="27">
        <f>E2-F2</f>
        <v>0</v>
      </c>
      <c r="L2" s="25">
        <f>MAX(J:J)</f>
        <v>5</v>
      </c>
      <c r="M2" s="25">
        <f t="shared" ref="M2:M22" si="0">IFERROR(MATCH(L2,J:J,0),"-")</f>
        <v>159</v>
      </c>
      <c r="N2" s="26">
        <f t="shared" ref="N2:N22" si="1">IFERROR(INDEX(D:D,M2),"-")</f>
        <v>40.590000000000003</v>
      </c>
      <c r="O2" s="25">
        <f>IFERROR(INDEX(G:G,M2),"-")</f>
        <v>-6.1794674967927676E-3</v>
      </c>
      <c r="P2" s="25">
        <f>IFERROR(($N$2&lt;N2)*($O$2&gt;O2),0)</f>
        <v>0</v>
      </c>
      <c r="Q2" s="24">
        <v>3</v>
      </c>
      <c r="S2" s="24">
        <f ca="1">IFERROR((M2=231)*(SUM(OFFSET(P2,0,0,Q2))&gt;0),0)</f>
        <v>0</v>
      </c>
    </row>
    <row r="3" spans="1:19" x14ac:dyDescent="0.15">
      <c r="A3" s="3">
        <v>2</v>
      </c>
      <c r="B3" s="3">
        <f t="array" ref="B3">LARGE(IF(MOD(MINUTE(股票价格!$B$2:$B$1380),5)=0,ROW(股票价格!$B$2:$B$1380),0),230-A3)</f>
        <v>1153</v>
      </c>
      <c r="C3" s="22">
        <f>股票价格!B1153</f>
        <v>43626.4375</v>
      </c>
      <c r="D3" s="1">
        <f>--股票价格!D1153</f>
        <v>40.96</v>
      </c>
      <c r="E3" s="19">
        <f t="shared" ref="E3:E66" si="2">E2*11/13+D3*2/13</f>
        <v>40.96846153846154</v>
      </c>
      <c r="F3" s="26">
        <f t="shared" ref="F3:F66" si="3">F2*25/27+D3*2/27</f>
        <v>40.96925925925926</v>
      </c>
      <c r="G3" s="27">
        <f t="shared" ref="G3:G66" si="4">E3-F3</f>
        <v>-7.9772079772055804E-4</v>
      </c>
      <c r="L3" s="25">
        <f>L2-1</f>
        <v>4</v>
      </c>
      <c r="M3" s="25">
        <f t="shared" si="0"/>
        <v>121</v>
      </c>
      <c r="N3" s="26">
        <f t="shared" si="1"/>
        <v>40.29</v>
      </c>
      <c r="O3" s="25">
        <f t="shared" ref="O3:O22" si="5">IFERROR(INDEX(G:G,M3),"-")</f>
        <v>-4.1581196835792866E-2</v>
      </c>
      <c r="P3" s="25">
        <f>IFERROR(($N$2&lt;N3)*($O$2&gt;O3),0)</f>
        <v>0</v>
      </c>
    </row>
    <row r="4" spans="1:19" x14ac:dyDescent="0.15">
      <c r="A4" s="3">
        <v>3</v>
      </c>
      <c r="B4" s="3">
        <f t="array" ref="B4">LARGE(IF(MOD(MINUTE(股票价格!$B$2:$B$1380),5)=0,ROW(股票价格!$B$2:$B$1380),0),230-A4)</f>
        <v>1154</v>
      </c>
      <c r="C4" s="22">
        <f>股票价格!B1154</f>
        <v>43626.440972222219</v>
      </c>
      <c r="D4" s="1">
        <f>--股票价格!D1154</f>
        <v>40.840000000000003</v>
      </c>
      <c r="E4" s="19">
        <f t="shared" si="2"/>
        <v>40.948698224852073</v>
      </c>
      <c r="F4" s="26">
        <f t="shared" si="3"/>
        <v>40.959684499314129</v>
      </c>
      <c r="G4" s="27">
        <f t="shared" si="4"/>
        <v>-1.098627446205569E-2</v>
      </c>
      <c r="L4" s="25">
        <f t="shared" ref="L4:L11" si="6">L3-1</f>
        <v>3</v>
      </c>
      <c r="M4" s="25">
        <f t="shared" si="0"/>
        <v>101</v>
      </c>
      <c r="N4" s="26">
        <f t="shared" si="1"/>
        <v>40.39</v>
      </c>
      <c r="O4" s="25">
        <f t="shared" si="5"/>
        <v>-0.10821039423559142</v>
      </c>
      <c r="P4" s="25">
        <f t="shared" ref="P4:P22" si="7">IFERROR(($N$2&lt;N4)*($O$2&gt;O4),0)</f>
        <v>0</v>
      </c>
    </row>
    <row r="5" spans="1:19" x14ac:dyDescent="0.15">
      <c r="A5" s="3">
        <v>4</v>
      </c>
      <c r="B5" s="3">
        <f t="array" ref="B5">LARGE(IF(MOD(MINUTE(股票价格!$B$2:$B$1380),5)=0,ROW(股票价格!$B$2:$B$1380),0),230-A5)</f>
        <v>1155</v>
      </c>
      <c r="C5" s="22">
        <f>股票价格!B1155</f>
        <v>43626.444444444445</v>
      </c>
      <c r="D5" s="1">
        <f>--股票价格!D1155</f>
        <v>41</v>
      </c>
      <c r="E5" s="19">
        <f t="shared" si="2"/>
        <v>40.956590805644062</v>
      </c>
      <c r="F5" s="26">
        <f t="shared" si="3"/>
        <v>40.962670832698272</v>
      </c>
      <c r="G5" s="27">
        <f t="shared" si="4"/>
        <v>-6.0800270542102908E-3</v>
      </c>
      <c r="L5" s="25">
        <f t="shared" si="6"/>
        <v>2</v>
      </c>
      <c r="M5" s="25">
        <f t="shared" si="0"/>
        <v>49</v>
      </c>
      <c r="N5" s="26">
        <f t="shared" si="1"/>
        <v>40.33</v>
      </c>
      <c r="O5" s="25">
        <f t="shared" si="5"/>
        <v>-0.12677370193610926</v>
      </c>
      <c r="P5" s="25">
        <f t="shared" si="7"/>
        <v>0</v>
      </c>
      <c r="Q5" s="38"/>
    </row>
    <row r="6" spans="1:19" x14ac:dyDescent="0.15">
      <c r="A6" s="3">
        <v>5</v>
      </c>
      <c r="B6" s="3">
        <f t="array" ref="B6">LARGE(IF(MOD(MINUTE(股票价格!$B$2:$B$1380),5)=0,ROW(股票价格!$B$2:$B$1380),0),230-A6)</f>
        <v>1156</v>
      </c>
      <c r="C6" s="22">
        <f>股票价格!B1156</f>
        <v>43626.447916666664</v>
      </c>
      <c r="D6" s="1">
        <f>--股票价格!D1156</f>
        <v>41</v>
      </c>
      <c r="E6" s="19">
        <f t="shared" si="2"/>
        <v>40.963269143237284</v>
      </c>
      <c r="F6" s="26">
        <f t="shared" si="3"/>
        <v>40.9654359562021</v>
      </c>
      <c r="G6" s="27">
        <f t="shared" si="4"/>
        <v>-2.1668129648162449E-3</v>
      </c>
      <c r="L6" s="25">
        <f t="shared" si="6"/>
        <v>1</v>
      </c>
      <c r="M6" s="25">
        <f t="shared" si="0"/>
        <v>37</v>
      </c>
      <c r="N6" s="26">
        <f t="shared" si="1"/>
        <v>40.049999999999997</v>
      </c>
      <c r="O6" s="25">
        <f t="shared" si="5"/>
        <v>-0.25782298241482238</v>
      </c>
      <c r="P6" s="25">
        <f t="shared" si="7"/>
        <v>0</v>
      </c>
    </row>
    <row r="7" spans="1:19" x14ac:dyDescent="0.15">
      <c r="A7" s="3">
        <v>6</v>
      </c>
      <c r="B7" s="3">
        <f t="array" ref="B7">LARGE(IF(MOD(MINUTE(股票价格!$B$2:$B$1380),5)=0,ROW(股票价格!$B$2:$B$1380),0),230-A7)</f>
        <v>1157</v>
      </c>
      <c r="C7" s="22">
        <f>股票价格!B1157</f>
        <v>43626.451388888891</v>
      </c>
      <c r="D7" s="1">
        <f>--股票价格!D1157</f>
        <v>41.19</v>
      </c>
      <c r="E7" s="19">
        <f t="shared" si="2"/>
        <v>40.998150813508467</v>
      </c>
      <c r="F7" s="26">
        <f t="shared" si="3"/>
        <v>40.982070329816757</v>
      </c>
      <c r="G7" s="27">
        <f t="shared" si="4"/>
        <v>1.6080483691709446E-2</v>
      </c>
      <c r="L7" s="25">
        <f t="shared" si="6"/>
        <v>0</v>
      </c>
      <c r="M7" s="25">
        <f t="shared" si="0"/>
        <v>10</v>
      </c>
      <c r="N7" s="26">
        <f t="shared" si="1"/>
        <v>41.4</v>
      </c>
      <c r="O7" s="25">
        <f t="shared" si="5"/>
        <v>8.5217757361405688E-2</v>
      </c>
      <c r="P7" s="25">
        <f t="shared" si="7"/>
        <v>0</v>
      </c>
    </row>
    <row r="8" spans="1:19" x14ac:dyDescent="0.15">
      <c r="A8" s="3">
        <v>7</v>
      </c>
      <c r="B8" s="3">
        <f t="array" ref="B8">LARGE(IF(MOD(MINUTE(股票价格!$B$2:$B$1380),5)=0,ROW(股票价格!$B$2:$B$1380),0),230-A8)</f>
        <v>1158</v>
      </c>
      <c r="C8" s="22">
        <f>股票价格!B1158</f>
        <v>43626.454861111109</v>
      </c>
      <c r="D8" s="1">
        <f>--股票价格!D1158</f>
        <v>41.36</v>
      </c>
      <c r="E8" s="19">
        <f t="shared" si="2"/>
        <v>41.053819919122546</v>
      </c>
      <c r="F8" s="26">
        <f t="shared" si="3"/>
        <v>41.0100651202007</v>
      </c>
      <c r="G8" s="27">
        <f t="shared" si="4"/>
        <v>4.3754798921845861E-2</v>
      </c>
      <c r="L8" s="25">
        <f t="shared" si="6"/>
        <v>-1</v>
      </c>
      <c r="M8" s="25" t="str">
        <f t="shared" si="0"/>
        <v>-</v>
      </c>
      <c r="N8" s="26" t="str">
        <f t="shared" si="1"/>
        <v>-</v>
      </c>
      <c r="O8" s="25" t="str">
        <f t="shared" si="5"/>
        <v>-</v>
      </c>
      <c r="P8" s="25">
        <f t="shared" si="7"/>
        <v>0</v>
      </c>
    </row>
    <row r="9" spans="1:19" x14ac:dyDescent="0.15">
      <c r="A9" s="3">
        <v>8</v>
      </c>
      <c r="B9" s="3">
        <f t="array" ref="B9">LARGE(IF(MOD(MINUTE(股票价格!$B$2:$B$1380),5)=0,ROW(股票价格!$B$2:$B$1380),0),230-A9)</f>
        <v>1159</v>
      </c>
      <c r="C9" s="22">
        <f>股票价格!B1159</f>
        <v>43626.458333333336</v>
      </c>
      <c r="D9" s="1">
        <f>--股票价格!D1159</f>
        <v>41.38</v>
      </c>
      <c r="E9" s="19">
        <f t="shared" si="2"/>
        <v>41.104001470026773</v>
      </c>
      <c r="F9" s="26">
        <f t="shared" si="3"/>
        <v>41.037467703889533</v>
      </c>
      <c r="G9" s="27">
        <f t="shared" si="4"/>
        <v>6.6533766137240491E-2</v>
      </c>
      <c r="L9" s="25">
        <f t="shared" si="6"/>
        <v>-2</v>
      </c>
      <c r="M9" s="25" t="str">
        <f t="shared" si="0"/>
        <v>-</v>
      </c>
      <c r="N9" s="26" t="str">
        <f t="shared" si="1"/>
        <v>-</v>
      </c>
      <c r="O9" s="25" t="str">
        <f t="shared" si="5"/>
        <v>-</v>
      </c>
      <c r="P9" s="25">
        <f t="shared" si="7"/>
        <v>0</v>
      </c>
    </row>
    <row r="10" spans="1:19" x14ac:dyDescent="0.15">
      <c r="A10" s="3">
        <v>9</v>
      </c>
      <c r="B10" s="3">
        <f t="array" ref="B10">LARGE(IF(MOD(MINUTE(股票价格!$B$2:$B$1380),5)=0,ROW(股票价格!$B$2:$B$1380),0),230-A10)</f>
        <v>1160</v>
      </c>
      <c r="C10" s="22">
        <f>股票价格!B1160</f>
        <v>43626.461805555555</v>
      </c>
      <c r="D10" s="1">
        <f>--股票价格!D1160</f>
        <v>41.4</v>
      </c>
      <c r="E10" s="19">
        <f t="shared" si="2"/>
        <v>41.149539705407264</v>
      </c>
      <c r="F10" s="26">
        <f t="shared" si="3"/>
        <v>41.064321948045858</v>
      </c>
      <c r="G10" s="27">
        <f t="shared" si="4"/>
        <v>8.5217757361405688E-2</v>
      </c>
      <c r="H10" s="27">
        <f>AVERAGE(G2:G10)</f>
        <v>2.1283996759266524E-2</v>
      </c>
      <c r="I10" s="27">
        <f t="shared" ref="I10:I73" si="8">G10-H10</f>
        <v>6.3933760602139164E-2</v>
      </c>
      <c r="J10" s="25">
        <v>0</v>
      </c>
      <c r="L10" s="25">
        <f t="shared" si="6"/>
        <v>-3</v>
      </c>
      <c r="M10" s="25" t="str">
        <f t="shared" si="0"/>
        <v>-</v>
      </c>
      <c r="N10" s="26" t="str">
        <f t="shared" si="1"/>
        <v>-</v>
      </c>
      <c r="O10" s="25" t="str">
        <f t="shared" si="5"/>
        <v>-</v>
      </c>
      <c r="P10" s="25">
        <f t="shared" si="7"/>
        <v>0</v>
      </c>
    </row>
    <row r="11" spans="1:19" x14ac:dyDescent="0.15">
      <c r="A11" s="3">
        <v>10</v>
      </c>
      <c r="B11" s="3">
        <f t="array" ref="B11">LARGE(IF(MOD(MINUTE(股票价格!$B$2:$B$1380),5)=0,ROW(股票价格!$B$2:$B$1380),0),230-A11)</f>
        <v>1161</v>
      </c>
      <c r="C11" s="22">
        <f>股票价格!B1161</f>
        <v>43626.465277777781</v>
      </c>
      <c r="D11" s="1">
        <f>--股票价格!D1161</f>
        <v>41.58</v>
      </c>
      <c r="E11" s="19">
        <f t="shared" si="2"/>
        <v>41.215764366113831</v>
      </c>
      <c r="F11" s="26">
        <f t="shared" si="3"/>
        <v>41.102520322264681</v>
      </c>
      <c r="G11" s="27">
        <f t="shared" si="4"/>
        <v>0.11324404384914999</v>
      </c>
      <c r="H11" s="27">
        <f>AVERAGE(G3:G11)</f>
        <v>3.3866668298060967E-2</v>
      </c>
      <c r="I11" s="27">
        <f t="shared" si="8"/>
        <v>7.9377375551089022E-2</v>
      </c>
      <c r="J11" s="25">
        <f>IF((I11&gt;0)*(I10&lt;=0)*(G11&lt;0),J10+1,J10)</f>
        <v>0</v>
      </c>
      <c r="L11" s="25">
        <f t="shared" si="6"/>
        <v>-4</v>
      </c>
      <c r="M11" s="25" t="str">
        <f t="shared" si="0"/>
        <v>-</v>
      </c>
      <c r="N11" s="26" t="str">
        <f t="shared" si="1"/>
        <v>-</v>
      </c>
      <c r="O11" s="25" t="str">
        <f t="shared" si="5"/>
        <v>-</v>
      </c>
      <c r="P11" s="25">
        <f t="shared" si="7"/>
        <v>0</v>
      </c>
    </row>
    <row r="12" spans="1:19" x14ac:dyDescent="0.15">
      <c r="A12" s="3">
        <v>11</v>
      </c>
      <c r="B12" s="3">
        <f t="array" ref="B12">LARGE(IF(MOD(MINUTE(股票价格!$B$2:$B$1380),5)=0,ROW(股票价格!$B$2:$B$1380),0),230-A12)</f>
        <v>1162</v>
      </c>
      <c r="C12" s="22">
        <f>股票价格!B1162</f>
        <v>43626.46875</v>
      </c>
      <c r="D12" s="1">
        <f>--股票价格!D1162</f>
        <v>41.35</v>
      </c>
      <c r="E12" s="19">
        <f t="shared" si="2"/>
        <v>41.23641600209632</v>
      </c>
      <c r="F12" s="26">
        <f t="shared" si="3"/>
        <v>41.120852150245078</v>
      </c>
      <c r="G12" s="27">
        <f t="shared" si="4"/>
        <v>0.11556385185124185</v>
      </c>
      <c r="H12" s="27">
        <f t="shared" ref="H12:H75" si="9">AVERAGE(G4:G12)</f>
        <v>4.6795731925723456E-2</v>
      </c>
      <c r="I12" s="27">
        <f t="shared" si="8"/>
        <v>6.8768119925518401E-2</v>
      </c>
      <c r="J12" s="25">
        <f t="shared" ref="J12:J75" si="10">IF((I12&gt;0)*(I11&lt;=0)*(G12&lt;0),J11+1,J11)</f>
        <v>0</v>
      </c>
      <c r="L12" s="25">
        <f>L11-1</f>
        <v>-5</v>
      </c>
      <c r="M12" s="25" t="str">
        <f t="shared" si="0"/>
        <v>-</v>
      </c>
      <c r="N12" s="26" t="str">
        <f t="shared" si="1"/>
        <v>-</v>
      </c>
      <c r="O12" s="25" t="str">
        <f t="shared" si="5"/>
        <v>-</v>
      </c>
      <c r="P12" s="25">
        <f t="shared" si="7"/>
        <v>0</v>
      </c>
    </row>
    <row r="13" spans="1:19" x14ac:dyDescent="0.15">
      <c r="A13" s="3">
        <v>12</v>
      </c>
      <c r="B13" s="3">
        <f t="array" ref="B13">LARGE(IF(MOD(MINUTE(股票价格!$B$2:$B$1380),5)=0,ROW(股票价格!$B$2:$B$1380),0),230-A13)</f>
        <v>1163</v>
      </c>
      <c r="C13" s="22">
        <f>股票价格!B1163</f>
        <v>43626.472222222219</v>
      </c>
      <c r="D13" s="1">
        <f>--股票价格!D1163</f>
        <v>41.35</v>
      </c>
      <c r="E13" s="19">
        <f t="shared" si="2"/>
        <v>41.253890463312274</v>
      </c>
      <c r="F13" s="26">
        <f t="shared" si="3"/>
        <v>41.137826065041743</v>
      </c>
      <c r="G13" s="27">
        <f t="shared" si="4"/>
        <v>0.11606439827053094</v>
      </c>
      <c r="H13" s="27">
        <f t="shared" si="9"/>
        <v>6.0912473340455305E-2</v>
      </c>
      <c r="I13" s="27">
        <f t="shared" si="8"/>
        <v>5.515192493007564E-2</v>
      </c>
      <c r="J13" s="25">
        <f t="shared" si="10"/>
        <v>0</v>
      </c>
      <c r="L13" s="25">
        <f t="shared" ref="L13:L22" si="11">L12-1</f>
        <v>-6</v>
      </c>
      <c r="M13" s="25" t="str">
        <f t="shared" si="0"/>
        <v>-</v>
      </c>
      <c r="N13" s="26" t="str">
        <f t="shared" si="1"/>
        <v>-</v>
      </c>
      <c r="O13" s="25" t="str">
        <f t="shared" si="5"/>
        <v>-</v>
      </c>
      <c r="P13" s="25">
        <f t="shared" si="7"/>
        <v>0</v>
      </c>
    </row>
    <row r="14" spans="1:19" x14ac:dyDescent="0.15">
      <c r="A14" s="3">
        <v>13</v>
      </c>
      <c r="B14" s="3">
        <f t="array" ref="B14">LARGE(IF(MOD(MINUTE(股票价格!$B$2:$B$1380),5)=0,ROW(股票价格!$B$2:$B$1380),0),230-A14)</f>
        <v>1164</v>
      </c>
      <c r="C14" s="22">
        <f>股票价格!B1164</f>
        <v>43626.475694444445</v>
      </c>
      <c r="D14" s="1">
        <f>--股票价格!D1164</f>
        <v>41.1</v>
      </c>
      <c r="E14" s="19">
        <f t="shared" si="2"/>
        <v>41.230215007418082</v>
      </c>
      <c r="F14" s="26">
        <f t="shared" si="3"/>
        <v>41.135024134297915</v>
      </c>
      <c r="G14" s="27">
        <f t="shared" si="4"/>
        <v>9.5190873120166941E-2</v>
      </c>
      <c r="H14" s="27">
        <f t="shared" si="9"/>
        <v>7.2164795582052771E-2</v>
      </c>
      <c r="I14" s="27">
        <f t="shared" si="8"/>
        <v>2.302607753811417E-2</v>
      </c>
      <c r="J14" s="25">
        <f t="shared" si="10"/>
        <v>0</v>
      </c>
      <c r="L14" s="25">
        <f t="shared" si="11"/>
        <v>-7</v>
      </c>
      <c r="M14" s="25" t="str">
        <f t="shared" si="0"/>
        <v>-</v>
      </c>
      <c r="N14" s="26" t="str">
        <f t="shared" si="1"/>
        <v>-</v>
      </c>
      <c r="O14" s="25" t="str">
        <f t="shared" si="5"/>
        <v>-</v>
      </c>
      <c r="P14" s="25">
        <f t="shared" si="7"/>
        <v>0</v>
      </c>
    </row>
    <row r="15" spans="1:19" x14ac:dyDescent="0.15">
      <c r="A15" s="3">
        <v>14</v>
      </c>
      <c r="B15" s="3">
        <f t="array" ref="B15">LARGE(IF(MOD(MINUTE(股票价格!$B$2:$B$1380),5)=0,ROW(股票价格!$B$2:$B$1380),0),230-A15)</f>
        <v>1165</v>
      </c>
      <c r="C15" s="22">
        <f>股票价格!B1165</f>
        <v>43626.479166666664</v>
      </c>
      <c r="D15" s="1">
        <f>--股票价格!D1165</f>
        <v>41.3</v>
      </c>
      <c r="E15" s="19">
        <f t="shared" si="2"/>
        <v>41.240951160122989</v>
      </c>
      <c r="F15" s="26">
        <f t="shared" si="3"/>
        <v>41.147244568794363</v>
      </c>
      <c r="G15" s="27">
        <f t="shared" si="4"/>
        <v>9.3706591328626132E-2</v>
      </c>
      <c r="H15" s="27">
        <f t="shared" si="9"/>
        <v>8.2817396059101933E-2</v>
      </c>
      <c r="I15" s="27">
        <f t="shared" si="8"/>
        <v>1.0889195269524199E-2</v>
      </c>
      <c r="J15" s="25">
        <f t="shared" si="10"/>
        <v>0</v>
      </c>
      <c r="L15" s="25">
        <f t="shared" si="11"/>
        <v>-8</v>
      </c>
      <c r="M15" s="25" t="str">
        <f t="shared" si="0"/>
        <v>-</v>
      </c>
      <c r="N15" s="26" t="str">
        <f t="shared" si="1"/>
        <v>-</v>
      </c>
      <c r="O15" s="25" t="str">
        <f t="shared" si="5"/>
        <v>-</v>
      </c>
      <c r="P15" s="25">
        <f t="shared" si="7"/>
        <v>0</v>
      </c>
    </row>
    <row r="16" spans="1:19" x14ac:dyDescent="0.15">
      <c r="A16" s="3">
        <v>15</v>
      </c>
      <c r="B16" s="3">
        <f t="array" ref="B16">LARGE(IF(MOD(MINUTE(股票价格!$B$2:$B$1380),5)=0,ROW(股票价格!$B$2:$B$1380),0),230-A16)</f>
        <v>1166</v>
      </c>
      <c r="C16" s="22">
        <f>股票价格!B1166</f>
        <v>43626.545138888891</v>
      </c>
      <c r="D16" s="1">
        <f>--股票价格!D1166</f>
        <v>41.24</v>
      </c>
      <c r="E16" s="19">
        <f t="shared" si="2"/>
        <v>41.240804827796374</v>
      </c>
      <c r="F16" s="26">
        <f t="shared" si="3"/>
        <v>41.15411534147627</v>
      </c>
      <c r="G16" s="27">
        <f t="shared" si="4"/>
        <v>8.6689486320103981E-2</v>
      </c>
      <c r="H16" s="27">
        <f t="shared" si="9"/>
        <v>9.0662840795590213E-2</v>
      </c>
      <c r="I16" s="27">
        <f t="shared" si="8"/>
        <v>-3.9733544754862321E-3</v>
      </c>
      <c r="J16" s="25">
        <f t="shared" si="10"/>
        <v>0</v>
      </c>
      <c r="L16" s="25">
        <f t="shared" si="11"/>
        <v>-9</v>
      </c>
      <c r="M16" s="25" t="str">
        <f t="shared" si="0"/>
        <v>-</v>
      </c>
      <c r="N16" s="26" t="str">
        <f t="shared" si="1"/>
        <v>-</v>
      </c>
      <c r="O16" s="25" t="str">
        <f t="shared" si="5"/>
        <v>-</v>
      </c>
      <c r="P16" s="25">
        <f t="shared" si="7"/>
        <v>0</v>
      </c>
    </row>
    <row r="17" spans="1:16" x14ac:dyDescent="0.15">
      <c r="A17" s="3">
        <v>16</v>
      </c>
      <c r="B17" s="3">
        <f t="array" ref="B17">LARGE(IF(MOD(MINUTE(股票价格!$B$2:$B$1380),5)=0,ROW(股票价格!$B$2:$B$1380),0),230-A17)</f>
        <v>1167</v>
      </c>
      <c r="C17" s="22">
        <f>股票价格!B1167</f>
        <v>43626.548611111109</v>
      </c>
      <c r="D17" s="1">
        <f>--股票价格!D1167</f>
        <v>40.97</v>
      </c>
      <c r="E17" s="19">
        <f t="shared" si="2"/>
        <v>41.199142546596931</v>
      </c>
      <c r="F17" s="26">
        <f t="shared" si="3"/>
        <v>41.140477168033584</v>
      </c>
      <c r="G17" s="27">
        <f t="shared" si="4"/>
        <v>5.8665378563347303E-2</v>
      </c>
      <c r="H17" s="27">
        <f t="shared" si="9"/>
        <v>9.231957186686815E-2</v>
      </c>
      <c r="I17" s="27">
        <f t="shared" si="8"/>
        <v>-3.3654193303520846E-2</v>
      </c>
      <c r="J17" s="25">
        <f t="shared" si="10"/>
        <v>0</v>
      </c>
      <c r="L17" s="25">
        <f t="shared" si="11"/>
        <v>-10</v>
      </c>
      <c r="M17" s="25" t="str">
        <f t="shared" si="0"/>
        <v>-</v>
      </c>
      <c r="N17" s="26" t="str">
        <f t="shared" si="1"/>
        <v>-</v>
      </c>
      <c r="O17" s="25" t="str">
        <f t="shared" si="5"/>
        <v>-</v>
      </c>
      <c r="P17" s="25">
        <f t="shared" si="7"/>
        <v>0</v>
      </c>
    </row>
    <row r="18" spans="1:16" x14ac:dyDescent="0.15">
      <c r="A18" s="3">
        <v>17</v>
      </c>
      <c r="B18" s="3">
        <f t="array" ref="B18">LARGE(IF(MOD(MINUTE(股票价格!$B$2:$B$1380),5)=0,ROW(股票价格!$B$2:$B$1380),0),230-A18)</f>
        <v>1168</v>
      </c>
      <c r="C18" s="22">
        <f>股票价格!B1168</f>
        <v>43626.552083333336</v>
      </c>
      <c r="D18" s="1">
        <f>--股票价格!D1168</f>
        <v>41.01</v>
      </c>
      <c r="E18" s="19">
        <f t="shared" si="2"/>
        <v>41.170043693274323</v>
      </c>
      <c r="F18" s="26">
        <f t="shared" si="3"/>
        <v>41.130812192623686</v>
      </c>
      <c r="G18" s="27">
        <f t="shared" si="4"/>
        <v>3.9231500650636519E-2</v>
      </c>
      <c r="H18" s="27">
        <f t="shared" si="9"/>
        <v>8.9285986812801033E-2</v>
      </c>
      <c r="I18" s="27">
        <f t="shared" si="8"/>
        <v>-5.0054486162164513E-2</v>
      </c>
      <c r="J18" s="25">
        <f t="shared" si="10"/>
        <v>0</v>
      </c>
      <c r="L18" s="25">
        <f t="shared" si="11"/>
        <v>-11</v>
      </c>
      <c r="M18" s="25" t="str">
        <f t="shared" si="0"/>
        <v>-</v>
      </c>
      <c r="N18" s="26" t="str">
        <f t="shared" si="1"/>
        <v>-</v>
      </c>
      <c r="O18" s="25" t="str">
        <f t="shared" si="5"/>
        <v>-</v>
      </c>
      <c r="P18" s="25">
        <f t="shared" si="7"/>
        <v>0</v>
      </c>
    </row>
    <row r="19" spans="1:16" x14ac:dyDescent="0.15">
      <c r="A19" s="3">
        <v>18</v>
      </c>
      <c r="B19" s="3">
        <f t="array" ref="B19">LARGE(IF(MOD(MINUTE(股票价格!$B$2:$B$1380),5)=0,ROW(股票价格!$B$2:$B$1380),0),230-A19)</f>
        <v>1169</v>
      </c>
      <c r="C19" s="22">
        <f>股票价格!B1169</f>
        <v>43626.555555555555</v>
      </c>
      <c r="D19" s="1">
        <f>--股票价格!D1169</f>
        <v>41</v>
      </c>
      <c r="E19" s="19">
        <f t="shared" si="2"/>
        <v>41.143883125078268</v>
      </c>
      <c r="F19" s="26">
        <f t="shared" si="3"/>
        <v>41.121122400577491</v>
      </c>
      <c r="G19" s="27">
        <f t="shared" si="4"/>
        <v>2.2760724500777485E-2</v>
      </c>
      <c r="H19" s="27">
        <f t="shared" si="9"/>
        <v>8.2346316494953456E-2</v>
      </c>
      <c r="I19" s="27">
        <f t="shared" si="8"/>
        <v>-5.9585591994175971E-2</v>
      </c>
      <c r="J19" s="25">
        <f t="shared" si="10"/>
        <v>0</v>
      </c>
      <c r="L19" s="25">
        <f t="shared" si="11"/>
        <v>-12</v>
      </c>
      <c r="M19" s="25" t="str">
        <f t="shared" si="0"/>
        <v>-</v>
      </c>
      <c r="N19" s="26" t="str">
        <f t="shared" si="1"/>
        <v>-</v>
      </c>
      <c r="O19" s="25" t="str">
        <f t="shared" si="5"/>
        <v>-</v>
      </c>
      <c r="P19" s="25">
        <f t="shared" si="7"/>
        <v>0</v>
      </c>
    </row>
    <row r="20" spans="1:16" x14ac:dyDescent="0.15">
      <c r="A20" s="3">
        <v>19</v>
      </c>
      <c r="B20" s="3">
        <f t="array" ref="B20">LARGE(IF(MOD(MINUTE(股票价格!$B$2:$B$1380),5)=0,ROW(股票价格!$B$2:$B$1380),0),230-A20)</f>
        <v>1170</v>
      </c>
      <c r="C20" s="22">
        <f>股票价格!B1170</f>
        <v>43626.559027777781</v>
      </c>
      <c r="D20" s="1">
        <f>--股票价格!D1170</f>
        <v>40.799999999999997</v>
      </c>
      <c r="E20" s="19">
        <f t="shared" si="2"/>
        <v>41.090978028912382</v>
      </c>
      <c r="F20" s="26">
        <f t="shared" si="3"/>
        <v>41.097335556090272</v>
      </c>
      <c r="G20" s="27">
        <f t="shared" si="4"/>
        <v>-6.3575271778901765E-3</v>
      </c>
      <c r="H20" s="27">
        <f t="shared" si="9"/>
        <v>6.9057253047504555E-2</v>
      </c>
      <c r="I20" s="27">
        <f t="shared" si="8"/>
        <v>-7.5414780225394731E-2</v>
      </c>
      <c r="J20" s="25">
        <f t="shared" si="10"/>
        <v>0</v>
      </c>
      <c r="L20" s="25">
        <f t="shared" si="11"/>
        <v>-13</v>
      </c>
      <c r="M20" s="25" t="str">
        <f t="shared" si="0"/>
        <v>-</v>
      </c>
      <c r="N20" s="26" t="str">
        <f t="shared" si="1"/>
        <v>-</v>
      </c>
      <c r="O20" s="25" t="str">
        <f t="shared" si="5"/>
        <v>-</v>
      </c>
      <c r="P20" s="25">
        <f t="shared" si="7"/>
        <v>0</v>
      </c>
    </row>
    <row r="21" spans="1:16" x14ac:dyDescent="0.15">
      <c r="A21" s="3">
        <v>20</v>
      </c>
      <c r="B21" s="3">
        <f t="array" ref="B21">LARGE(IF(MOD(MINUTE(股票价格!$B$2:$B$1380),5)=0,ROW(股票价格!$B$2:$B$1380),0),230-A21)</f>
        <v>1171</v>
      </c>
      <c r="C21" s="22">
        <f>股票价格!B1171</f>
        <v>43626.5625</v>
      </c>
      <c r="D21" s="1">
        <f>--股票价格!D1171</f>
        <v>40.79</v>
      </c>
      <c r="E21" s="19">
        <f t="shared" si="2"/>
        <v>41.044673716772017</v>
      </c>
      <c r="F21" s="26">
        <f t="shared" si="3"/>
        <v>41.074569959342845</v>
      </c>
      <c r="G21" s="27">
        <f t="shared" si="4"/>
        <v>-2.9896242570828235E-2</v>
      </c>
      <c r="H21" s="27">
        <f t="shared" si="9"/>
        <v>5.2895020333941209E-2</v>
      </c>
      <c r="I21" s="27">
        <f t="shared" si="8"/>
        <v>-8.2791262904769444E-2</v>
      </c>
      <c r="J21" s="25">
        <f t="shared" si="10"/>
        <v>0</v>
      </c>
      <c r="L21" s="25">
        <f t="shared" si="11"/>
        <v>-14</v>
      </c>
      <c r="M21" s="25" t="str">
        <f t="shared" si="0"/>
        <v>-</v>
      </c>
      <c r="N21" s="26" t="str">
        <f t="shared" si="1"/>
        <v>-</v>
      </c>
      <c r="O21" s="25" t="str">
        <f t="shared" si="5"/>
        <v>-</v>
      </c>
      <c r="P21" s="25">
        <f t="shared" si="7"/>
        <v>0</v>
      </c>
    </row>
    <row r="22" spans="1:16" x14ac:dyDescent="0.15">
      <c r="A22" s="3">
        <v>21</v>
      </c>
      <c r="B22" s="3">
        <f t="array" ref="B22">LARGE(IF(MOD(MINUTE(股票价格!$B$2:$B$1380),5)=0,ROW(股票价格!$B$2:$B$1380),0),230-A22)</f>
        <v>1172</v>
      </c>
      <c r="C22" s="22">
        <f>股票价格!B1172</f>
        <v>43626.565972222219</v>
      </c>
      <c r="D22" s="1">
        <f>--股票价格!D1172</f>
        <v>40.799999999999997</v>
      </c>
      <c r="E22" s="19">
        <f t="shared" si="2"/>
        <v>41.007031606499403</v>
      </c>
      <c r="F22" s="26">
        <f t="shared" si="3"/>
        <v>41.05423144383596</v>
      </c>
      <c r="G22" s="27">
        <f t="shared" si="4"/>
        <v>-4.7199837336556527E-2</v>
      </c>
      <c r="H22" s="27">
        <f t="shared" si="9"/>
        <v>3.475454971093149E-2</v>
      </c>
      <c r="I22" s="27">
        <f t="shared" si="8"/>
        <v>-8.1954387047488017E-2</v>
      </c>
      <c r="J22" s="25">
        <f t="shared" si="10"/>
        <v>0</v>
      </c>
      <c r="L22" s="25">
        <f t="shared" si="11"/>
        <v>-15</v>
      </c>
      <c r="M22" s="25" t="str">
        <f t="shared" si="0"/>
        <v>-</v>
      </c>
      <c r="N22" s="26" t="str">
        <f t="shared" si="1"/>
        <v>-</v>
      </c>
      <c r="O22" s="25" t="str">
        <f t="shared" si="5"/>
        <v>-</v>
      </c>
      <c r="P22" s="25">
        <f t="shared" si="7"/>
        <v>0</v>
      </c>
    </row>
    <row r="23" spans="1:16" x14ac:dyDescent="0.15">
      <c r="A23" s="3">
        <v>22</v>
      </c>
      <c r="B23" s="3">
        <f t="array" ref="B23">LARGE(IF(MOD(MINUTE(股票价格!$B$2:$B$1380),5)=0,ROW(股票价格!$B$2:$B$1380),0),230-A23)</f>
        <v>1173</v>
      </c>
      <c r="C23" s="22">
        <f>股票价格!B1173</f>
        <v>43626.569444444445</v>
      </c>
      <c r="D23" s="1">
        <f>--股票价格!D1173</f>
        <v>40.729999999999997</v>
      </c>
      <c r="E23" s="19">
        <f t="shared" si="2"/>
        <v>40.964411359345654</v>
      </c>
      <c r="F23" s="26">
        <f t="shared" si="3"/>
        <v>41.030214299848112</v>
      </c>
      <c r="G23" s="27">
        <f t="shared" si="4"/>
        <v>-6.580294050245783E-2</v>
      </c>
      <c r="H23" s="27">
        <f t="shared" si="9"/>
        <v>1.6866348197306518E-2</v>
      </c>
      <c r="I23" s="27">
        <f t="shared" si="8"/>
        <v>-8.2669288699764351E-2</v>
      </c>
      <c r="J23" s="25">
        <f t="shared" si="10"/>
        <v>0</v>
      </c>
    </row>
    <row r="24" spans="1:16" x14ac:dyDescent="0.15">
      <c r="A24" s="3">
        <v>23</v>
      </c>
      <c r="B24" s="3">
        <f t="array" ref="B24">LARGE(IF(MOD(MINUTE(股票价格!$B$2:$B$1380),5)=0,ROW(股票价格!$B$2:$B$1380),0),230-A24)</f>
        <v>1174</v>
      </c>
      <c r="C24" s="22">
        <f>股票价格!B1174</f>
        <v>43626.572916666664</v>
      </c>
      <c r="D24" s="1">
        <f>--股票价格!D1174</f>
        <v>40.5</v>
      </c>
      <c r="E24" s="19">
        <f t="shared" si="2"/>
        <v>40.892963457907868</v>
      </c>
      <c r="F24" s="26">
        <f t="shared" si="3"/>
        <v>40.990939166526033</v>
      </c>
      <c r="G24" s="27">
        <f t="shared" si="4"/>
        <v>-9.7975708618164958E-2</v>
      </c>
      <c r="H24" s="27">
        <f t="shared" si="9"/>
        <v>-4.4316851301147153E-3</v>
      </c>
      <c r="I24" s="27">
        <f t="shared" si="8"/>
        <v>-9.3544023488050243E-2</v>
      </c>
      <c r="J24" s="25">
        <f t="shared" si="10"/>
        <v>0</v>
      </c>
    </row>
    <row r="25" spans="1:16" x14ac:dyDescent="0.15">
      <c r="A25" s="3">
        <v>24</v>
      </c>
      <c r="B25" s="3">
        <f t="array" ref="B25">LARGE(IF(MOD(MINUTE(股票价格!$B$2:$B$1380),5)=0,ROW(股票价格!$B$2:$B$1380),0),230-A25)</f>
        <v>1175</v>
      </c>
      <c r="C25" s="22">
        <f>股票价格!B1175</f>
        <v>43626.576388888891</v>
      </c>
      <c r="D25" s="1">
        <f>--股票价格!D1175</f>
        <v>40.4</v>
      </c>
      <c r="E25" s="19">
        <f t="shared" si="2"/>
        <v>40.817122925922042</v>
      </c>
      <c r="F25" s="26">
        <f t="shared" si="3"/>
        <v>40.947165894931516</v>
      </c>
      <c r="G25" s="27">
        <f t="shared" si="4"/>
        <v>-0.1300429690094731</v>
      </c>
      <c r="H25" s="27">
        <f t="shared" si="9"/>
        <v>-2.8513069055623279E-2</v>
      </c>
      <c r="I25" s="27">
        <f t="shared" si="8"/>
        <v>-0.10152989995384981</v>
      </c>
      <c r="J25" s="25">
        <f t="shared" si="10"/>
        <v>0</v>
      </c>
    </row>
    <row r="26" spans="1:16" x14ac:dyDescent="0.15">
      <c r="A26" s="3">
        <v>25</v>
      </c>
      <c r="B26" s="3">
        <f t="array" ref="B26">LARGE(IF(MOD(MINUTE(股票价格!$B$2:$B$1380),5)=0,ROW(股票价格!$B$2:$B$1380),0),230-A26)</f>
        <v>1176</v>
      </c>
      <c r="C26" s="22">
        <f>股票价格!B1176</f>
        <v>43626.579861111109</v>
      </c>
      <c r="D26" s="1">
        <f>--股票价格!D1176</f>
        <v>40.299999999999997</v>
      </c>
      <c r="E26" s="19">
        <f t="shared" si="2"/>
        <v>40.737565552703259</v>
      </c>
      <c r="F26" s="26">
        <f t="shared" si="3"/>
        <v>40.899227680492146</v>
      </c>
      <c r="G26" s="27">
        <f t="shared" si="4"/>
        <v>-0.16166212778888678</v>
      </c>
      <c r="H26" s="27">
        <f t="shared" si="9"/>
        <v>-5.2993903094760403E-2</v>
      </c>
      <c r="I26" s="27">
        <f t="shared" si="8"/>
        <v>-0.10866822469412638</v>
      </c>
      <c r="J26" s="25">
        <f t="shared" si="10"/>
        <v>0</v>
      </c>
    </row>
    <row r="27" spans="1:16" x14ac:dyDescent="0.15">
      <c r="A27" s="3">
        <v>26</v>
      </c>
      <c r="B27" s="3">
        <f t="array" ref="B27">LARGE(IF(MOD(MINUTE(股票价格!$B$2:$B$1380),5)=0,ROW(股票价格!$B$2:$B$1380),0),230-A27)</f>
        <v>1177</v>
      </c>
      <c r="C27" s="22">
        <f>股票价格!B1177</f>
        <v>43626.583333333336</v>
      </c>
      <c r="D27" s="1">
        <f>--股票价格!D1177</f>
        <v>40.07</v>
      </c>
      <c r="E27" s="19">
        <f t="shared" si="2"/>
        <v>40.634863159979687</v>
      </c>
      <c r="F27" s="26">
        <f t="shared" si="3"/>
        <v>40.837803407863092</v>
      </c>
      <c r="G27" s="27">
        <f t="shared" si="4"/>
        <v>-0.20294024788340437</v>
      </c>
      <c r="H27" s="27">
        <f t="shared" si="9"/>
        <v>-7.9901875154098273E-2</v>
      </c>
      <c r="I27" s="27">
        <f t="shared" si="8"/>
        <v>-0.12303837272930609</v>
      </c>
      <c r="J27" s="25">
        <f t="shared" si="10"/>
        <v>0</v>
      </c>
    </row>
    <row r="28" spans="1:16" x14ac:dyDescent="0.15">
      <c r="A28" s="3">
        <v>27</v>
      </c>
      <c r="B28" s="3">
        <f t="array" ref="B28">LARGE(IF(MOD(MINUTE(股票价格!$B$2:$B$1380),5)=0,ROW(股票价格!$B$2:$B$1380),0),230-A28)</f>
        <v>1178</v>
      </c>
      <c r="C28" s="22">
        <f>股票价格!B1178</f>
        <v>43626.586805555555</v>
      </c>
      <c r="D28" s="1">
        <f>--股票价格!D1178</f>
        <v>40.090000000000003</v>
      </c>
      <c r="E28" s="19">
        <f t="shared" si="2"/>
        <v>40.551038058444348</v>
      </c>
      <c r="F28" s="26">
        <f t="shared" si="3"/>
        <v>40.782410562836198</v>
      </c>
      <c r="G28" s="27">
        <f t="shared" si="4"/>
        <v>-0.23137250439184953</v>
      </c>
      <c r="H28" s="27">
        <f t="shared" si="9"/>
        <v>-0.10813890058661239</v>
      </c>
      <c r="I28" s="27">
        <f t="shared" si="8"/>
        <v>-0.12323360380523714</v>
      </c>
      <c r="J28" s="25">
        <f t="shared" si="10"/>
        <v>0</v>
      </c>
    </row>
    <row r="29" spans="1:16" x14ac:dyDescent="0.15">
      <c r="A29" s="3">
        <v>28</v>
      </c>
      <c r="B29" s="3">
        <f t="array" ref="B29">LARGE(IF(MOD(MINUTE(股票价格!$B$2:$B$1380),5)=0,ROW(股票价格!$B$2:$B$1380),0),230-A29)</f>
        <v>1179</v>
      </c>
      <c r="C29" s="22">
        <f>股票价格!B1179</f>
        <v>43626.590277777781</v>
      </c>
      <c r="D29" s="1">
        <f>--股票价格!D1179</f>
        <v>40.28</v>
      </c>
      <c r="E29" s="19">
        <f t="shared" si="2"/>
        <v>40.509339895606757</v>
      </c>
      <c r="F29" s="26">
        <f t="shared" si="3"/>
        <v>40.745194965589072</v>
      </c>
      <c r="G29" s="27">
        <f t="shared" si="4"/>
        <v>-0.23585506998231409</v>
      </c>
      <c r="H29" s="27">
        <f t="shared" si="9"/>
        <v>-0.13363862756488171</v>
      </c>
      <c r="I29" s="27">
        <f t="shared" si="8"/>
        <v>-0.10221644241743238</v>
      </c>
      <c r="J29" s="25">
        <f t="shared" si="10"/>
        <v>0</v>
      </c>
    </row>
    <row r="30" spans="1:16" x14ac:dyDescent="0.15">
      <c r="A30" s="3">
        <v>29</v>
      </c>
      <c r="B30" s="3">
        <f t="array" ref="B30">LARGE(IF(MOD(MINUTE(股票价格!$B$2:$B$1380),5)=0,ROW(股票价格!$B$2:$B$1380),0),230-A30)</f>
        <v>1180</v>
      </c>
      <c r="C30" s="22">
        <f>股票价格!B1180</f>
        <v>43626.59375</v>
      </c>
      <c r="D30" s="1">
        <f>--股票价格!D1180</f>
        <v>40.33</v>
      </c>
      <c r="E30" s="19">
        <f t="shared" si="2"/>
        <v>40.481749142436485</v>
      </c>
      <c r="F30" s="26">
        <f t="shared" si="3"/>
        <v>40.714439782952844</v>
      </c>
      <c r="G30" s="27">
        <f t="shared" si="4"/>
        <v>-0.23269064051635979</v>
      </c>
      <c r="H30" s="27">
        <f t="shared" si="9"/>
        <v>-0.15617133844771855</v>
      </c>
      <c r="I30" s="27">
        <f t="shared" si="8"/>
        <v>-7.6519302068641243E-2</v>
      </c>
      <c r="J30" s="25">
        <f t="shared" si="10"/>
        <v>0</v>
      </c>
    </row>
    <row r="31" spans="1:16" x14ac:dyDescent="0.15">
      <c r="A31" s="3">
        <v>30</v>
      </c>
      <c r="B31" s="3">
        <f t="array" ref="B31">LARGE(IF(MOD(MINUTE(股票价格!$B$2:$B$1380),5)=0,ROW(股票价格!$B$2:$B$1380),0),230-A31)</f>
        <v>1181</v>
      </c>
      <c r="C31" s="22">
        <f>股票价格!B1181</f>
        <v>43626.597222222219</v>
      </c>
      <c r="D31" s="1">
        <f>--股票价格!D1181</f>
        <v>40.200000000000003</v>
      </c>
      <c r="E31" s="19">
        <f t="shared" si="2"/>
        <v>40.438403120523184</v>
      </c>
      <c r="F31" s="26">
        <f t="shared" si="3"/>
        <v>40.676333132363752</v>
      </c>
      <c r="G31" s="27">
        <f t="shared" si="4"/>
        <v>-0.23793001184056806</v>
      </c>
      <c r="H31" s="27">
        <f t="shared" si="9"/>
        <v>-0.17736358005927538</v>
      </c>
      <c r="I31" s="27">
        <f t="shared" si="8"/>
        <v>-6.0566431781292673E-2</v>
      </c>
      <c r="J31" s="25">
        <f t="shared" si="10"/>
        <v>0</v>
      </c>
    </row>
    <row r="32" spans="1:16" x14ac:dyDescent="0.15">
      <c r="A32" s="3">
        <v>31</v>
      </c>
      <c r="B32" s="3">
        <f t="array" ref="B32">LARGE(IF(MOD(MINUTE(股票价格!$B$2:$B$1380),5)=0,ROW(股票价格!$B$2:$B$1380),0),230-A32)</f>
        <v>1182</v>
      </c>
      <c r="C32" s="22">
        <f>股票价格!B1182</f>
        <v>43626.600694444445</v>
      </c>
      <c r="D32" s="1">
        <f>--股票价格!D1182</f>
        <v>39.9</v>
      </c>
      <c r="E32" s="19">
        <f t="shared" si="2"/>
        <v>40.355571871211922</v>
      </c>
      <c r="F32" s="26">
        <f t="shared" si="3"/>
        <v>40.618826974410879</v>
      </c>
      <c r="G32" s="27">
        <f t="shared" si="4"/>
        <v>-0.26325510319895784</v>
      </c>
      <c r="H32" s="27">
        <f t="shared" si="9"/>
        <v>-0.19930270924777538</v>
      </c>
      <c r="I32" s="27">
        <f t="shared" si="8"/>
        <v>-6.3952393951182462E-2</v>
      </c>
      <c r="J32" s="25">
        <f t="shared" si="10"/>
        <v>0</v>
      </c>
    </row>
    <row r="33" spans="1:10" x14ac:dyDescent="0.15">
      <c r="A33" s="3">
        <v>32</v>
      </c>
      <c r="B33" s="3">
        <f t="array" ref="B33">LARGE(IF(MOD(MINUTE(股票价格!$B$2:$B$1380),5)=0,ROW(股票价格!$B$2:$B$1380),0),230-A33)</f>
        <v>1183</v>
      </c>
      <c r="C33" s="22">
        <f>股票价格!B1183</f>
        <v>43626.604166666664</v>
      </c>
      <c r="D33" s="1">
        <f>--股票价格!D1183</f>
        <v>39.85</v>
      </c>
      <c r="E33" s="19">
        <f t="shared" si="2"/>
        <v>40.277791583333169</v>
      </c>
      <c r="F33" s="26">
        <f t="shared" si="3"/>
        <v>40.561876828158219</v>
      </c>
      <c r="G33" s="27">
        <f t="shared" si="4"/>
        <v>-0.28408524482505015</v>
      </c>
      <c r="H33" s="27">
        <f t="shared" si="9"/>
        <v>-0.21998154660409597</v>
      </c>
      <c r="I33" s="27">
        <f t="shared" si="8"/>
        <v>-6.4103698220954186E-2</v>
      </c>
      <c r="J33" s="25">
        <f t="shared" si="10"/>
        <v>0</v>
      </c>
    </row>
    <row r="34" spans="1:10" x14ac:dyDescent="0.15">
      <c r="A34" s="3">
        <v>33</v>
      </c>
      <c r="B34" s="3">
        <f t="array" ref="B34">LARGE(IF(MOD(MINUTE(股票价格!$B$2:$B$1380),5)=0,ROW(股票价格!$B$2:$B$1380),0),230-A34)</f>
        <v>1184</v>
      </c>
      <c r="C34" s="22">
        <f>股票价格!B1184</f>
        <v>43626.607638888891</v>
      </c>
      <c r="D34" s="1">
        <f>--股票价格!D1184</f>
        <v>39.9</v>
      </c>
      <c r="E34" s="19">
        <f t="shared" si="2"/>
        <v>40.21966980128191</v>
      </c>
      <c r="F34" s="26">
        <f t="shared" si="3"/>
        <v>40.512848914961317</v>
      </c>
      <c r="G34" s="27">
        <f t="shared" si="4"/>
        <v>-0.29317911367940752</v>
      </c>
      <c r="H34" s="27">
        <f t="shared" si="9"/>
        <v>-0.23810778490075535</v>
      </c>
      <c r="I34" s="27">
        <f t="shared" si="8"/>
        <v>-5.5071328778652173E-2</v>
      </c>
      <c r="J34" s="25">
        <f t="shared" si="10"/>
        <v>0</v>
      </c>
    </row>
    <row r="35" spans="1:10" x14ac:dyDescent="0.15">
      <c r="A35" s="3">
        <v>34</v>
      </c>
      <c r="B35" s="3">
        <f t="array" ref="B35">LARGE(IF(MOD(MINUTE(股票价格!$B$2:$B$1380),5)=0,ROW(股票价格!$B$2:$B$1380),0),230-A35)</f>
        <v>1185</v>
      </c>
      <c r="C35" s="22">
        <f>股票价格!B1185</f>
        <v>43626.611111111109</v>
      </c>
      <c r="D35" s="1">
        <f>--股票价格!D1185</f>
        <v>40.130000000000003</v>
      </c>
      <c r="E35" s="19">
        <f t="shared" si="2"/>
        <v>40.205874447238543</v>
      </c>
      <c r="F35" s="26">
        <f t="shared" si="3"/>
        <v>40.484489736075297</v>
      </c>
      <c r="G35" s="27">
        <f t="shared" si="4"/>
        <v>-0.2786152888367539</v>
      </c>
      <c r="H35" s="27">
        <f t="shared" si="9"/>
        <v>-0.2511025805727406</v>
      </c>
      <c r="I35" s="27">
        <f t="shared" si="8"/>
        <v>-2.7512708264013308E-2</v>
      </c>
      <c r="J35" s="25">
        <f t="shared" si="10"/>
        <v>0</v>
      </c>
    </row>
    <row r="36" spans="1:10" x14ac:dyDescent="0.15">
      <c r="A36" s="3">
        <v>35</v>
      </c>
      <c r="B36" s="3">
        <f t="array" ref="B36">LARGE(IF(MOD(MINUTE(股票价格!$B$2:$B$1380),5)=0,ROW(股票价格!$B$2:$B$1380),0),230-A36)</f>
        <v>1186</v>
      </c>
      <c r="C36" s="22">
        <f>股票价格!B1186</f>
        <v>43626.614583333336</v>
      </c>
      <c r="D36" s="1">
        <f>--股票价格!D1186</f>
        <v>40.1</v>
      </c>
      <c r="E36" s="19">
        <f t="shared" si="2"/>
        <v>40.189586070740305</v>
      </c>
      <c r="F36" s="26">
        <f t="shared" si="3"/>
        <v>40.456009014884529</v>
      </c>
      <c r="G36" s="27">
        <f t="shared" si="4"/>
        <v>-0.26642294414422452</v>
      </c>
      <c r="H36" s="27">
        <f t="shared" si="9"/>
        <v>-0.25815621349060947</v>
      </c>
      <c r="I36" s="27">
        <f t="shared" si="8"/>
        <v>-8.2667306536150509E-3</v>
      </c>
      <c r="J36" s="25">
        <f t="shared" si="10"/>
        <v>0</v>
      </c>
    </row>
    <row r="37" spans="1:10" x14ac:dyDescent="0.15">
      <c r="A37" s="3">
        <v>36</v>
      </c>
      <c r="B37" s="3">
        <f t="array" ref="B37">LARGE(IF(MOD(MINUTE(股票价格!$B$2:$B$1380),5)=0,ROW(股票价格!$B$2:$B$1380),0),230-A37)</f>
        <v>1187</v>
      </c>
      <c r="C37" s="22">
        <f>股票价格!B1187</f>
        <v>43626.618055555555</v>
      </c>
      <c r="D37" s="1">
        <f>--股票价格!D1187</f>
        <v>40.049999999999997</v>
      </c>
      <c r="E37" s="19">
        <f t="shared" si="2"/>
        <v>40.168111290626413</v>
      </c>
      <c r="F37" s="26">
        <f t="shared" si="3"/>
        <v>40.425934273041236</v>
      </c>
      <c r="G37" s="27">
        <f t="shared" si="4"/>
        <v>-0.25782298241482238</v>
      </c>
      <c r="H37" s="27">
        <f t="shared" si="9"/>
        <v>-0.26109515549316203</v>
      </c>
      <c r="I37" s="27">
        <f t="shared" si="8"/>
        <v>3.2721730783396574E-3</v>
      </c>
      <c r="J37" s="25">
        <f t="shared" si="10"/>
        <v>1</v>
      </c>
    </row>
    <row r="38" spans="1:10" x14ac:dyDescent="0.15">
      <c r="A38" s="3">
        <v>37</v>
      </c>
      <c r="B38" s="3">
        <f t="array" ref="B38">LARGE(IF(MOD(MINUTE(股票价格!$B$2:$B$1380),5)=0,ROW(股票价格!$B$2:$B$1380),0),230-A38)</f>
        <v>1188</v>
      </c>
      <c r="C38" s="22">
        <f>股票价格!B1188</f>
        <v>43626.621527777781</v>
      </c>
      <c r="D38" s="1">
        <f>--股票价格!D1188</f>
        <v>40.29</v>
      </c>
      <c r="E38" s="19">
        <f t="shared" si="2"/>
        <v>40.18686339976081</v>
      </c>
      <c r="F38" s="26">
        <f t="shared" si="3"/>
        <v>40.415865067630769</v>
      </c>
      <c r="G38" s="27">
        <f t="shared" si="4"/>
        <v>-0.22900166786995868</v>
      </c>
      <c r="H38" s="27">
        <f t="shared" si="9"/>
        <v>-0.26033366636956701</v>
      </c>
      <c r="I38" s="27">
        <f t="shared" si="8"/>
        <v>3.1331998499608327E-2</v>
      </c>
      <c r="J38" s="25">
        <f t="shared" si="10"/>
        <v>1</v>
      </c>
    </row>
    <row r="39" spans="1:10" x14ac:dyDescent="0.15">
      <c r="A39" s="3">
        <v>38</v>
      </c>
      <c r="B39" s="3">
        <f t="array" ref="B39">LARGE(IF(MOD(MINUTE(股票价格!$B$2:$B$1380),5)=0,ROW(股票价格!$B$2:$B$1380),0),230-A39)</f>
        <v>1189</v>
      </c>
      <c r="C39" s="22">
        <f>股票价格!B1189</f>
        <v>43626.625</v>
      </c>
      <c r="D39" s="1">
        <f>--股票价格!D1189</f>
        <v>40.479999999999997</v>
      </c>
      <c r="E39" s="19">
        <f t="shared" si="2"/>
        <v>40.231961338259147</v>
      </c>
      <c r="F39" s="26">
        <f t="shared" si="3"/>
        <v>40.420615803361819</v>
      </c>
      <c r="G39" s="27">
        <f t="shared" si="4"/>
        <v>-0.18865446510267248</v>
      </c>
      <c r="H39" s="27">
        <f t="shared" si="9"/>
        <v>-0.25544075799026839</v>
      </c>
      <c r="I39" s="27">
        <f t="shared" si="8"/>
        <v>6.6786292887595911E-2</v>
      </c>
      <c r="J39" s="25">
        <f t="shared" si="10"/>
        <v>1</v>
      </c>
    </row>
    <row r="40" spans="1:10" x14ac:dyDescent="0.15">
      <c r="A40" s="3">
        <v>39</v>
      </c>
      <c r="B40" s="3">
        <f t="array" ref="B40">LARGE(IF(MOD(MINUTE(股票价格!$B$2:$B$1380),5)=0,ROW(股票价格!$B$2:$B$1380),0),230-A40)</f>
        <v>1190</v>
      </c>
      <c r="C40" s="22">
        <f>股票价格!B1190</f>
        <v>43627.399305555555</v>
      </c>
      <c r="D40" s="1">
        <f>--股票价格!D1190</f>
        <v>40.9</v>
      </c>
      <c r="E40" s="19">
        <f t="shared" si="2"/>
        <v>40.334736516988514</v>
      </c>
      <c r="F40" s="26">
        <f t="shared" si="3"/>
        <v>40.456125743853541</v>
      </c>
      <c r="G40" s="27">
        <f t="shared" si="4"/>
        <v>-0.12138922686502696</v>
      </c>
      <c r="H40" s="27">
        <f t="shared" si="9"/>
        <v>-0.24249178188187492</v>
      </c>
      <c r="I40" s="27">
        <f t="shared" si="8"/>
        <v>0.12110255501684797</v>
      </c>
      <c r="J40" s="25">
        <f t="shared" si="10"/>
        <v>1</v>
      </c>
    </row>
    <row r="41" spans="1:10" x14ac:dyDescent="0.15">
      <c r="A41" s="3">
        <v>40</v>
      </c>
      <c r="B41" s="3">
        <f t="array" ref="B41">LARGE(IF(MOD(MINUTE(股票价格!$B$2:$B$1380),5)=0,ROW(股票价格!$B$2:$B$1380),0),230-A41)</f>
        <v>1191</v>
      </c>
      <c r="C41" s="22">
        <f>股票价格!B1191</f>
        <v>43627.402777777781</v>
      </c>
      <c r="D41" s="1">
        <f>--股票价格!D1191</f>
        <v>40.61</v>
      </c>
      <c r="E41" s="19">
        <f t="shared" si="2"/>
        <v>40.377084745144131</v>
      </c>
      <c r="F41" s="26">
        <f t="shared" si="3"/>
        <v>40.467523836901421</v>
      </c>
      <c r="G41" s="27">
        <f t="shared" si="4"/>
        <v>-9.0439091757289702E-2</v>
      </c>
      <c r="H41" s="27">
        <f t="shared" si="9"/>
        <v>-0.2232900028328007</v>
      </c>
      <c r="I41" s="27">
        <f t="shared" si="8"/>
        <v>0.132850911075511</v>
      </c>
      <c r="J41" s="25">
        <f t="shared" si="10"/>
        <v>1</v>
      </c>
    </row>
    <row r="42" spans="1:10" x14ac:dyDescent="0.15">
      <c r="A42" s="3">
        <v>41</v>
      </c>
      <c r="B42" s="3">
        <f t="array" ref="B42">LARGE(IF(MOD(MINUTE(股票价格!$B$2:$B$1380),5)=0,ROW(股票价格!$B$2:$B$1380),0),230-A42)</f>
        <v>1192</v>
      </c>
      <c r="C42" s="22">
        <f>股票价格!B1192</f>
        <v>43627.40625</v>
      </c>
      <c r="D42" s="1">
        <f>--股票价格!D1192</f>
        <v>39.99</v>
      </c>
      <c r="E42" s="19">
        <f t="shared" si="2"/>
        <v>40.317533245891191</v>
      </c>
      <c r="F42" s="26">
        <f t="shared" si="3"/>
        <v>40.432151700834645</v>
      </c>
      <c r="G42" s="27">
        <f t="shared" si="4"/>
        <v>-0.11461845494345368</v>
      </c>
      <c r="H42" s="27">
        <f t="shared" si="9"/>
        <v>-0.20446035951262331</v>
      </c>
      <c r="I42" s="27">
        <f t="shared" si="8"/>
        <v>8.9841904569169628E-2</v>
      </c>
      <c r="J42" s="25">
        <f t="shared" si="10"/>
        <v>1</v>
      </c>
    </row>
    <row r="43" spans="1:10" x14ac:dyDescent="0.15">
      <c r="A43" s="3">
        <v>42</v>
      </c>
      <c r="B43" s="3">
        <f t="array" ref="B43">LARGE(IF(MOD(MINUTE(股票价格!$B$2:$B$1380),5)=0,ROW(股票价格!$B$2:$B$1380),0),230-A43)</f>
        <v>1193</v>
      </c>
      <c r="C43" s="22">
        <f>股票价格!B1193</f>
        <v>43627.409722222219</v>
      </c>
      <c r="D43" s="1">
        <f>--股票价格!D1193</f>
        <v>39.96</v>
      </c>
      <c r="E43" s="19">
        <f t="shared" si="2"/>
        <v>40.262528131138701</v>
      </c>
      <c r="F43" s="26">
        <f t="shared" si="3"/>
        <v>40.39717750077282</v>
      </c>
      <c r="G43" s="27">
        <f t="shared" si="4"/>
        <v>-0.13464936963411844</v>
      </c>
      <c r="H43" s="27">
        <f t="shared" si="9"/>
        <v>-0.18684594350759121</v>
      </c>
      <c r="I43" s="27">
        <f t="shared" si="8"/>
        <v>5.2196573873472762E-2</v>
      </c>
      <c r="J43" s="25">
        <f t="shared" si="10"/>
        <v>1</v>
      </c>
    </row>
    <row r="44" spans="1:10" x14ac:dyDescent="0.15">
      <c r="A44" s="3">
        <v>43</v>
      </c>
      <c r="B44" s="3">
        <f t="array" ref="B44">LARGE(IF(MOD(MINUTE(股票价格!$B$2:$B$1380),5)=0,ROW(股票价格!$B$2:$B$1380),0),230-A44)</f>
        <v>1194</v>
      </c>
      <c r="C44" s="22">
        <f>股票价格!B1194</f>
        <v>43627.413194444445</v>
      </c>
      <c r="D44" s="1">
        <f>--股票价格!D1194</f>
        <v>39.74</v>
      </c>
      <c r="E44" s="19">
        <f t="shared" si="2"/>
        <v>40.182139187886598</v>
      </c>
      <c r="F44" s="26">
        <f t="shared" si="3"/>
        <v>40.34849768590076</v>
      </c>
      <c r="G44" s="27">
        <f t="shared" si="4"/>
        <v>-0.16635849801416214</v>
      </c>
      <c r="H44" s="27">
        <f t="shared" si="9"/>
        <v>-0.17437296674952543</v>
      </c>
      <c r="I44" s="27">
        <f t="shared" si="8"/>
        <v>8.0144687353632948E-3</v>
      </c>
      <c r="J44" s="25">
        <f t="shared" si="10"/>
        <v>1</v>
      </c>
    </row>
    <row r="45" spans="1:10" x14ac:dyDescent="0.15">
      <c r="A45" s="3">
        <v>44</v>
      </c>
      <c r="B45" s="3">
        <f t="array" ref="B45">LARGE(IF(MOD(MINUTE(股票价格!$B$2:$B$1380),5)=0,ROW(股票价格!$B$2:$B$1380),0),230-A45)</f>
        <v>1195</v>
      </c>
      <c r="C45" s="22">
        <f>股票价格!B1195</f>
        <v>43627.416666666664</v>
      </c>
      <c r="D45" s="1">
        <f>--股票价格!D1195</f>
        <v>39.799999999999997</v>
      </c>
      <c r="E45" s="19">
        <f t="shared" si="2"/>
        <v>40.12334854359635</v>
      </c>
      <c r="F45" s="26">
        <f t="shared" si="3"/>
        <v>40.307868227685894</v>
      </c>
      <c r="G45" s="27">
        <f t="shared" si="4"/>
        <v>-0.184519684089544</v>
      </c>
      <c r="H45" s="27">
        <f t="shared" si="9"/>
        <v>-0.16527260452122761</v>
      </c>
      <c r="I45" s="27">
        <f t="shared" si="8"/>
        <v>-1.9247079568316394E-2</v>
      </c>
      <c r="J45" s="25">
        <f t="shared" si="10"/>
        <v>1</v>
      </c>
    </row>
    <row r="46" spans="1:10" x14ac:dyDescent="0.15">
      <c r="A46" s="3">
        <v>45</v>
      </c>
      <c r="B46" s="3">
        <f t="array" ref="B46">LARGE(IF(MOD(MINUTE(股票价格!$B$2:$B$1380),5)=0,ROW(股票价格!$B$2:$B$1380),0),230-A46)</f>
        <v>1196</v>
      </c>
      <c r="C46" s="22">
        <f>股票价格!B1196</f>
        <v>43627.420138888891</v>
      </c>
      <c r="D46" s="1">
        <f>--股票价格!D1196</f>
        <v>40.020000000000003</v>
      </c>
      <c r="E46" s="19">
        <f t="shared" si="2"/>
        <v>40.107448767658454</v>
      </c>
      <c r="F46" s="26">
        <f t="shared" si="3"/>
        <v>40.28654465526472</v>
      </c>
      <c r="G46" s="27">
        <f t="shared" si="4"/>
        <v>-0.17909588760626605</v>
      </c>
      <c r="H46" s="27">
        <f t="shared" si="9"/>
        <v>-0.15652514954249913</v>
      </c>
      <c r="I46" s="27">
        <f t="shared" si="8"/>
        <v>-2.2570738063766915E-2</v>
      </c>
      <c r="J46" s="25">
        <f t="shared" si="10"/>
        <v>1</v>
      </c>
    </row>
    <row r="47" spans="1:10" x14ac:dyDescent="0.15">
      <c r="A47" s="3">
        <v>46</v>
      </c>
      <c r="B47" s="3">
        <f t="array" ref="B47">LARGE(IF(MOD(MINUTE(股票价格!$B$2:$B$1380),5)=0,ROW(股票价格!$B$2:$B$1380),0),230-A47)</f>
        <v>1197</v>
      </c>
      <c r="C47" s="22">
        <f>股票价格!B1197</f>
        <v>43627.423611111109</v>
      </c>
      <c r="D47" s="1">
        <f>--股票价格!D1197</f>
        <v>40.08</v>
      </c>
      <c r="E47" s="19">
        <f t="shared" si="2"/>
        <v>40.103225880326384</v>
      </c>
      <c r="F47" s="26">
        <f t="shared" si="3"/>
        <v>40.271245051171036</v>
      </c>
      <c r="G47" s="27">
        <f t="shared" si="4"/>
        <v>-0.16801917084465146</v>
      </c>
      <c r="H47" s="27">
        <f t="shared" si="9"/>
        <v>-0.14974931653968721</v>
      </c>
      <c r="I47" s="27">
        <f t="shared" si="8"/>
        <v>-1.826985430496425E-2</v>
      </c>
      <c r="J47" s="25">
        <f t="shared" si="10"/>
        <v>1</v>
      </c>
    </row>
    <row r="48" spans="1:10" x14ac:dyDescent="0.15">
      <c r="A48" s="3">
        <v>47</v>
      </c>
      <c r="B48" s="3">
        <f t="array" ref="B48">LARGE(IF(MOD(MINUTE(股票价格!$B$2:$B$1380),5)=0,ROW(股票价格!$B$2:$B$1380),0),230-A48)</f>
        <v>1198</v>
      </c>
      <c r="C48" s="22">
        <f>股票价格!B1198</f>
        <v>43627.427083333336</v>
      </c>
      <c r="D48" s="1">
        <f>--股票价格!D1198</f>
        <v>40.090000000000003</v>
      </c>
      <c r="E48" s="19">
        <f t="shared" si="2"/>
        <v>40.101191129506937</v>
      </c>
      <c r="F48" s="26">
        <f t="shared" si="3"/>
        <v>40.257819491825032</v>
      </c>
      <c r="G48" s="27">
        <f t="shared" si="4"/>
        <v>-0.15662836231809507</v>
      </c>
      <c r="H48" s="27">
        <f t="shared" si="9"/>
        <v>-0.14619086067473416</v>
      </c>
      <c r="I48" s="27">
        <f t="shared" si="8"/>
        <v>-1.0437501643360908E-2</v>
      </c>
      <c r="J48" s="25">
        <f t="shared" si="10"/>
        <v>1</v>
      </c>
    </row>
    <row r="49" spans="1:10" x14ac:dyDescent="0.15">
      <c r="A49" s="3">
        <v>48</v>
      </c>
      <c r="B49" s="3">
        <f t="array" ref="B49">LARGE(IF(MOD(MINUTE(股票价格!$B$2:$B$1380),5)=0,ROW(股票价格!$B$2:$B$1380),0),230-A49)</f>
        <v>1199</v>
      </c>
      <c r="C49" s="22">
        <f>股票价格!B1199</f>
        <v>43627.430555555555</v>
      </c>
      <c r="D49" s="1">
        <f>--股票价格!D1199</f>
        <v>40.33</v>
      </c>
      <c r="E49" s="19">
        <f t="shared" si="2"/>
        <v>40.136392494198184</v>
      </c>
      <c r="F49" s="26">
        <f t="shared" si="3"/>
        <v>40.263166196134293</v>
      </c>
      <c r="G49" s="27">
        <f t="shared" si="4"/>
        <v>-0.12677370193610926</v>
      </c>
      <c r="H49" s="27">
        <f t="shared" si="9"/>
        <v>-0.14678913568263219</v>
      </c>
      <c r="I49" s="27">
        <f t="shared" si="8"/>
        <v>2.0015433746522926E-2</v>
      </c>
      <c r="J49" s="25">
        <f t="shared" si="10"/>
        <v>2</v>
      </c>
    </row>
    <row r="50" spans="1:10" x14ac:dyDescent="0.15">
      <c r="A50" s="3">
        <v>49</v>
      </c>
      <c r="B50" s="3">
        <f t="array" ref="B50">LARGE(IF(MOD(MINUTE(股票价格!$B$2:$B$1380),5)=0,ROW(股票价格!$B$2:$B$1380),0),230-A50)</f>
        <v>1200</v>
      </c>
      <c r="C50" s="22">
        <f>股票价格!B1200</f>
        <v>43627.434027777781</v>
      </c>
      <c r="D50" s="1">
        <f>--股票价格!D1200</f>
        <v>40.5</v>
      </c>
      <c r="E50" s="19">
        <f t="shared" si="2"/>
        <v>40.192332110475391</v>
      </c>
      <c r="F50" s="26">
        <f t="shared" si="3"/>
        <v>40.280709440865088</v>
      </c>
      <c r="G50" s="27">
        <f t="shared" si="4"/>
        <v>-8.8377330389697306E-2</v>
      </c>
      <c r="H50" s="27">
        <f t="shared" si="9"/>
        <v>-0.14656005108623305</v>
      </c>
      <c r="I50" s="27">
        <f t="shared" si="8"/>
        <v>5.8182720696535739E-2</v>
      </c>
      <c r="J50" s="25">
        <f t="shared" si="10"/>
        <v>2</v>
      </c>
    </row>
    <row r="51" spans="1:10" x14ac:dyDescent="0.15">
      <c r="A51" s="3">
        <v>50</v>
      </c>
      <c r="B51" s="3">
        <f t="array" ref="B51">LARGE(IF(MOD(MINUTE(股票价格!$B$2:$B$1380),5)=0,ROW(股票价格!$B$2:$B$1380),0),230-A51)</f>
        <v>1201</v>
      </c>
      <c r="C51" s="22">
        <f>股票价格!B1201</f>
        <v>43627.4375</v>
      </c>
      <c r="D51" s="1">
        <f>--股票价格!D1201</f>
        <v>40.54</v>
      </c>
      <c r="E51" s="19">
        <f t="shared" si="2"/>
        <v>40.24581947809456</v>
      </c>
      <c r="F51" s="26">
        <f t="shared" si="3"/>
        <v>40.299916148949151</v>
      </c>
      <c r="G51" s="27">
        <f t="shared" si="4"/>
        <v>-5.4096670854590911E-2</v>
      </c>
      <c r="H51" s="27">
        <f t="shared" si="9"/>
        <v>-0.13983540840969275</v>
      </c>
      <c r="I51" s="27">
        <f t="shared" si="8"/>
        <v>8.5738737555101835E-2</v>
      </c>
      <c r="J51" s="25">
        <f t="shared" si="10"/>
        <v>2</v>
      </c>
    </row>
    <row r="52" spans="1:10" x14ac:dyDescent="0.15">
      <c r="A52" s="3">
        <v>51</v>
      </c>
      <c r="B52" s="3">
        <f t="array" ref="B52">LARGE(IF(MOD(MINUTE(股票价格!$B$2:$B$1380),5)=0,ROW(股票价格!$B$2:$B$1380),0),230-A52)</f>
        <v>1202</v>
      </c>
      <c r="C52" s="22">
        <f>股票价格!B1202</f>
        <v>43627.440972222219</v>
      </c>
      <c r="D52" s="1">
        <f>--股票价格!D1202</f>
        <v>40.5</v>
      </c>
      <c r="E52" s="19">
        <f t="shared" si="2"/>
        <v>40.284924173772325</v>
      </c>
      <c r="F52" s="26">
        <f t="shared" si="3"/>
        <v>40.314737174952917</v>
      </c>
      <c r="G52" s="27">
        <f t="shared" si="4"/>
        <v>-2.981300118059238E-2</v>
      </c>
      <c r="H52" s="27">
        <f t="shared" si="9"/>
        <v>-0.12818692302596763</v>
      </c>
      <c r="I52" s="27">
        <f t="shared" si="8"/>
        <v>9.8373921845375245E-2</v>
      </c>
      <c r="J52" s="25">
        <f t="shared" si="10"/>
        <v>2</v>
      </c>
    </row>
    <row r="53" spans="1:10" x14ac:dyDescent="0.15">
      <c r="A53" s="3">
        <v>52</v>
      </c>
      <c r="B53" s="3">
        <f t="array" ref="B53">LARGE(IF(MOD(MINUTE(股票价格!$B$2:$B$1380),5)=0,ROW(股票价格!$B$2:$B$1380),0),230-A53)</f>
        <v>1203</v>
      </c>
      <c r="C53" s="22">
        <f>股票价格!B1203</f>
        <v>43627.444444444445</v>
      </c>
      <c r="D53" s="1">
        <f>--股票价格!D1203</f>
        <v>40.56</v>
      </c>
      <c r="E53" s="19">
        <f t="shared" si="2"/>
        <v>40.327243531653508</v>
      </c>
      <c r="F53" s="26">
        <f t="shared" si="3"/>
        <v>40.332904791623072</v>
      </c>
      <c r="G53" s="27">
        <f t="shared" si="4"/>
        <v>-5.6612599695640142E-3</v>
      </c>
      <c r="H53" s="27">
        <f t="shared" si="9"/>
        <v>-0.1103316743543456</v>
      </c>
      <c r="I53" s="27">
        <f t="shared" si="8"/>
        <v>0.10467041438478158</v>
      </c>
      <c r="J53" s="25">
        <f t="shared" si="10"/>
        <v>2</v>
      </c>
    </row>
    <row r="54" spans="1:10" x14ac:dyDescent="0.15">
      <c r="A54" s="3">
        <v>53</v>
      </c>
      <c r="B54" s="3">
        <f t="array" ref="B54">LARGE(IF(MOD(MINUTE(股票价格!$B$2:$B$1380),5)=0,ROW(股票价格!$B$2:$B$1380),0),230-A54)</f>
        <v>1204</v>
      </c>
      <c r="C54" s="22">
        <f>股票价格!B1204</f>
        <v>43627.447916666664</v>
      </c>
      <c r="D54" s="1">
        <f>--股票价格!D1204</f>
        <v>40.18</v>
      </c>
      <c r="E54" s="19">
        <f t="shared" si="2"/>
        <v>40.304590680629893</v>
      </c>
      <c r="F54" s="26">
        <f t="shared" si="3"/>
        <v>40.321578510762109</v>
      </c>
      <c r="G54" s="27">
        <f t="shared" si="4"/>
        <v>-1.698783013221572E-2</v>
      </c>
      <c r="H54" s="27">
        <f t="shared" si="9"/>
        <v>-9.1717023914642468E-2</v>
      </c>
      <c r="I54" s="27">
        <f t="shared" si="8"/>
        <v>7.4729193782426748E-2</v>
      </c>
      <c r="J54" s="25">
        <f t="shared" si="10"/>
        <v>2</v>
      </c>
    </row>
    <row r="55" spans="1:10" x14ac:dyDescent="0.15">
      <c r="A55" s="3">
        <v>54</v>
      </c>
      <c r="B55" s="3">
        <f t="array" ref="B55">LARGE(IF(MOD(MINUTE(股票价格!$B$2:$B$1380),5)=0,ROW(股票价格!$B$2:$B$1380),0),230-A55)</f>
        <v>1205</v>
      </c>
      <c r="C55" s="22">
        <f>股票价格!B1205</f>
        <v>43627.451388888891</v>
      </c>
      <c r="D55" s="1">
        <f>--股票价格!D1205</f>
        <v>40.299999999999997</v>
      </c>
      <c r="E55" s="19">
        <f t="shared" si="2"/>
        <v>40.303884422071448</v>
      </c>
      <c r="F55" s="26">
        <f t="shared" si="3"/>
        <v>40.319980102557516</v>
      </c>
      <c r="G55" s="27">
        <f t="shared" si="4"/>
        <v>-1.6095680486067465E-2</v>
      </c>
      <c r="H55" s="27">
        <f t="shared" si="9"/>
        <v>-7.360588979017596E-2</v>
      </c>
      <c r="I55" s="27">
        <f t="shared" si="8"/>
        <v>5.7510209304108495E-2</v>
      </c>
      <c r="J55" s="25">
        <f t="shared" si="10"/>
        <v>2</v>
      </c>
    </row>
    <row r="56" spans="1:10" x14ac:dyDescent="0.15">
      <c r="A56" s="3">
        <v>55</v>
      </c>
      <c r="B56" s="3">
        <f t="array" ref="B56">LARGE(IF(MOD(MINUTE(股票价格!$B$2:$B$1380),5)=0,ROW(股票价格!$B$2:$B$1380),0),230-A56)</f>
        <v>1206</v>
      </c>
      <c r="C56" s="22">
        <f>股票价格!B1206</f>
        <v>43627.454861111109</v>
      </c>
      <c r="D56" s="1">
        <f>--股票价格!D1206</f>
        <v>40.47</v>
      </c>
      <c r="E56" s="19">
        <f t="shared" si="2"/>
        <v>40.32944066482969</v>
      </c>
      <c r="F56" s="26">
        <f t="shared" si="3"/>
        <v>40.331092687553252</v>
      </c>
      <c r="G56" s="27">
        <f t="shared" si="4"/>
        <v>-1.6520227235616858E-3</v>
      </c>
      <c r="H56" s="27">
        <f t="shared" si="9"/>
        <v>-5.5120651110054868E-2</v>
      </c>
      <c r="I56" s="27">
        <f t="shared" si="8"/>
        <v>5.3468628386493182E-2</v>
      </c>
      <c r="J56" s="25">
        <f t="shared" si="10"/>
        <v>2</v>
      </c>
    </row>
    <row r="57" spans="1:10" x14ac:dyDescent="0.15">
      <c r="A57" s="3">
        <v>56</v>
      </c>
      <c r="B57" s="3">
        <f t="array" ref="B57">LARGE(IF(MOD(MINUTE(股票价格!$B$2:$B$1380),5)=0,ROW(股票价格!$B$2:$B$1380),0),230-A57)</f>
        <v>1207</v>
      </c>
      <c r="C57" s="22">
        <f>股票价格!B1207</f>
        <v>43627.458333333336</v>
      </c>
      <c r="D57" s="1">
        <f>--股票价格!D1207</f>
        <v>40.340000000000003</v>
      </c>
      <c r="E57" s="19">
        <f t="shared" si="2"/>
        <v>40.331065177932814</v>
      </c>
      <c r="F57" s="26">
        <f t="shared" si="3"/>
        <v>40.331752488475232</v>
      </c>
      <c r="G57" s="27">
        <f t="shared" si="4"/>
        <v>-6.8731054241766287E-4</v>
      </c>
      <c r="H57" s="27">
        <f t="shared" si="9"/>
        <v>-3.7793867579424045E-2</v>
      </c>
      <c r="I57" s="27">
        <f t="shared" si="8"/>
        <v>3.7106557037006382E-2</v>
      </c>
      <c r="J57" s="25">
        <f t="shared" si="10"/>
        <v>2</v>
      </c>
    </row>
    <row r="58" spans="1:10" x14ac:dyDescent="0.15">
      <c r="A58" s="3">
        <v>57</v>
      </c>
      <c r="B58" s="3">
        <f t="array" ref="B58">LARGE(IF(MOD(MINUTE(股票价格!$B$2:$B$1380),5)=0,ROW(股票价格!$B$2:$B$1380),0),230-A58)</f>
        <v>1208</v>
      </c>
      <c r="C58" s="22">
        <f>股票价格!B1208</f>
        <v>43627.461805555555</v>
      </c>
      <c r="D58" s="1">
        <f>--股票价格!D1208</f>
        <v>40.49</v>
      </c>
      <c r="E58" s="19">
        <f t="shared" si="2"/>
        <v>40.355516689020071</v>
      </c>
      <c r="F58" s="26">
        <f t="shared" si="3"/>
        <v>40.343474526365959</v>
      </c>
      <c r="G58" s="27">
        <f t="shared" si="4"/>
        <v>1.2042162654111621E-2</v>
      </c>
      <c r="H58" s="27">
        <f t="shared" si="9"/>
        <v>-2.2369882624955057E-2</v>
      </c>
      <c r="I58" s="27">
        <f t="shared" si="8"/>
        <v>3.4412045279066675E-2</v>
      </c>
      <c r="J58" s="25">
        <f t="shared" si="10"/>
        <v>2</v>
      </c>
    </row>
    <row r="59" spans="1:10" x14ac:dyDescent="0.15">
      <c r="A59" s="3">
        <v>58</v>
      </c>
      <c r="B59" s="3">
        <f t="array" ref="B59">LARGE(IF(MOD(MINUTE(股票价格!$B$2:$B$1380),5)=0,ROW(股票价格!$B$2:$B$1380),0),230-A59)</f>
        <v>1209</v>
      </c>
      <c r="C59" s="22">
        <f>股票价格!B1209</f>
        <v>43627.465277777781</v>
      </c>
      <c r="D59" s="1">
        <f>--股票价格!D1209</f>
        <v>40.47</v>
      </c>
      <c r="E59" s="19">
        <f t="shared" si="2"/>
        <v>40.373129506093903</v>
      </c>
      <c r="F59" s="26">
        <f t="shared" si="3"/>
        <v>40.352846783672184</v>
      </c>
      <c r="G59" s="27">
        <f t="shared" si="4"/>
        <v>2.0282722421718802E-2</v>
      </c>
      <c r="H59" s="27">
        <f t="shared" si="9"/>
        <v>-1.0296543423686601E-2</v>
      </c>
      <c r="I59" s="27">
        <f t="shared" si="8"/>
        <v>3.0579265845405403E-2</v>
      </c>
      <c r="J59" s="25">
        <f t="shared" si="10"/>
        <v>2</v>
      </c>
    </row>
    <row r="60" spans="1:10" x14ac:dyDescent="0.15">
      <c r="A60" s="3">
        <v>59</v>
      </c>
      <c r="B60" s="3">
        <f t="array" ref="B60">LARGE(IF(MOD(MINUTE(股票价格!$B$2:$B$1380),5)=0,ROW(股票价格!$B$2:$B$1380),0),230-A60)</f>
        <v>1210</v>
      </c>
      <c r="C60" s="22">
        <f>股票价格!B1210</f>
        <v>43627.46875</v>
      </c>
      <c r="D60" s="1">
        <f>--股票价格!D1210</f>
        <v>40.47</v>
      </c>
      <c r="E60" s="19">
        <f t="shared" si="2"/>
        <v>40.388032659002533</v>
      </c>
      <c r="F60" s="26">
        <f t="shared" si="3"/>
        <v>40.361524799696468</v>
      </c>
      <c r="G60" s="27">
        <f t="shared" si="4"/>
        <v>2.6507859306065029E-2</v>
      </c>
      <c r="H60" s="27">
        <f t="shared" si="9"/>
        <v>-1.3404845169470529E-3</v>
      </c>
      <c r="I60" s="27">
        <f t="shared" si="8"/>
        <v>2.7848343823012083E-2</v>
      </c>
      <c r="J60" s="25">
        <f t="shared" si="10"/>
        <v>2</v>
      </c>
    </row>
    <row r="61" spans="1:10" x14ac:dyDescent="0.15">
      <c r="A61" s="3">
        <v>60</v>
      </c>
      <c r="B61" s="3">
        <f t="array" ref="B61">LARGE(IF(MOD(MINUTE(股票价格!$B$2:$B$1380),5)=0,ROW(股票价格!$B$2:$B$1380),0),230-A61)</f>
        <v>1211</v>
      </c>
      <c r="C61" s="22">
        <f>股票价格!B1211</f>
        <v>43627.472222222219</v>
      </c>
      <c r="D61" s="1">
        <f>--股票价格!D1211</f>
        <v>40.5</v>
      </c>
      <c r="E61" s="19">
        <f t="shared" si="2"/>
        <v>40.405258403771377</v>
      </c>
      <c r="F61" s="26">
        <f t="shared" si="3"/>
        <v>40.371782221941174</v>
      </c>
      <c r="G61" s="27">
        <f t="shared" si="4"/>
        <v>3.3476181830202734E-2</v>
      </c>
      <c r="H61" s="27">
        <f t="shared" si="9"/>
        <v>5.6916469286968484E-3</v>
      </c>
      <c r="I61" s="27">
        <f t="shared" si="8"/>
        <v>2.7784534901505883E-2</v>
      </c>
      <c r="J61" s="25">
        <f t="shared" si="10"/>
        <v>2</v>
      </c>
    </row>
    <row r="62" spans="1:10" x14ac:dyDescent="0.15">
      <c r="A62" s="3">
        <v>61</v>
      </c>
      <c r="B62" s="3">
        <f t="array" ref="B62">LARGE(IF(MOD(MINUTE(股票价格!$B$2:$B$1380),5)=0,ROW(股票价格!$B$2:$B$1380),0),230-A62)</f>
        <v>1212</v>
      </c>
      <c r="C62" s="22">
        <f>股票价格!B1212</f>
        <v>43627.475694444445</v>
      </c>
      <c r="D62" s="1">
        <f>--股票价格!D1212</f>
        <v>40.619999999999997</v>
      </c>
      <c r="E62" s="19">
        <f t="shared" si="2"/>
        <v>40.438295572421936</v>
      </c>
      <c r="F62" s="26">
        <f t="shared" si="3"/>
        <v>40.39016872401961</v>
      </c>
      <c r="G62" s="27">
        <f t="shared" si="4"/>
        <v>4.8126848402326061E-2</v>
      </c>
      <c r="H62" s="27">
        <f t="shared" si="9"/>
        <v>1.1668103414462413E-2</v>
      </c>
      <c r="I62" s="27">
        <f t="shared" si="8"/>
        <v>3.6458744987863646E-2</v>
      </c>
      <c r="J62" s="25">
        <f t="shared" si="10"/>
        <v>2</v>
      </c>
    </row>
    <row r="63" spans="1:10" x14ac:dyDescent="0.15">
      <c r="A63" s="3">
        <v>62</v>
      </c>
      <c r="B63" s="3">
        <f t="array" ref="B63">LARGE(IF(MOD(MINUTE(股票价格!$B$2:$B$1380),5)=0,ROW(股票价格!$B$2:$B$1380),0),230-A63)</f>
        <v>1213</v>
      </c>
      <c r="C63" s="22">
        <f>股票价格!B1213</f>
        <v>43627.479166666664</v>
      </c>
      <c r="D63" s="1">
        <f>--股票价格!D1213</f>
        <v>40.6</v>
      </c>
      <c r="E63" s="19">
        <f t="shared" si="2"/>
        <v>40.463173176664718</v>
      </c>
      <c r="F63" s="26">
        <f t="shared" si="3"/>
        <v>40.405711781499633</v>
      </c>
      <c r="G63" s="27">
        <f t="shared" si="4"/>
        <v>5.7461395165084639E-2</v>
      </c>
      <c r="H63" s="27">
        <f t="shared" si="9"/>
        <v>1.9940239558606895E-2</v>
      </c>
      <c r="I63" s="27">
        <f t="shared" si="8"/>
        <v>3.7521155606477744E-2</v>
      </c>
      <c r="J63" s="25">
        <f t="shared" si="10"/>
        <v>2</v>
      </c>
    </row>
    <row r="64" spans="1:10" x14ac:dyDescent="0.15">
      <c r="A64" s="3">
        <v>63</v>
      </c>
      <c r="B64" s="3">
        <f t="array" ref="B64">LARGE(IF(MOD(MINUTE(股票价格!$B$2:$B$1380),5)=0,ROW(股票价格!$B$2:$B$1380),0),230-A64)</f>
        <v>1214</v>
      </c>
      <c r="C64" s="22">
        <f>股票价格!B1214</f>
        <v>43627.545138888891</v>
      </c>
      <c r="D64" s="1">
        <f>--股票价格!D1214</f>
        <v>40.369999999999997</v>
      </c>
      <c r="E64" s="19">
        <f t="shared" si="2"/>
        <v>40.448838841793226</v>
      </c>
      <c r="F64" s="26">
        <f t="shared" si="3"/>
        <v>40.403066464351511</v>
      </c>
      <c r="G64" s="27">
        <f t="shared" si="4"/>
        <v>4.5772377441714696E-2</v>
      </c>
      <c r="H64" s="27">
        <f t="shared" si="9"/>
        <v>2.6814468217249358E-2</v>
      </c>
      <c r="I64" s="27">
        <f t="shared" si="8"/>
        <v>1.8957909224465337E-2</v>
      </c>
      <c r="J64" s="25">
        <f t="shared" si="10"/>
        <v>2</v>
      </c>
    </row>
    <row r="65" spans="1:10" x14ac:dyDescent="0.15">
      <c r="A65" s="3">
        <v>64</v>
      </c>
      <c r="B65" s="3">
        <f t="array" ref="B65">LARGE(IF(MOD(MINUTE(股票价格!$B$2:$B$1380),5)=0,ROW(股票价格!$B$2:$B$1380),0),230-A65)</f>
        <v>1215</v>
      </c>
      <c r="C65" s="22">
        <f>股票价格!B1215</f>
        <v>43627.548611111109</v>
      </c>
      <c r="D65" s="1">
        <f>--股票价格!D1215</f>
        <v>40.380000000000003</v>
      </c>
      <c r="E65" s="19">
        <f t="shared" si="2"/>
        <v>40.438248250748117</v>
      </c>
      <c r="F65" s="26">
        <f t="shared" si="3"/>
        <v>40.401357837362504</v>
      </c>
      <c r="G65" s="27">
        <f t="shared" si="4"/>
        <v>3.6890413385613385E-2</v>
      </c>
      <c r="H65" s="27">
        <f t="shared" si="9"/>
        <v>3.1096961118268811E-2</v>
      </c>
      <c r="I65" s="27">
        <f t="shared" si="8"/>
        <v>5.7934522673445746E-3</v>
      </c>
      <c r="J65" s="25">
        <f t="shared" si="10"/>
        <v>2</v>
      </c>
    </row>
    <row r="66" spans="1:10" x14ac:dyDescent="0.15">
      <c r="A66" s="3">
        <v>65</v>
      </c>
      <c r="B66" s="3">
        <f t="array" ref="B66">LARGE(IF(MOD(MINUTE(股票价格!$B$2:$B$1380),5)=0,ROW(股票价格!$B$2:$B$1380),0),230-A66)</f>
        <v>1216</v>
      </c>
      <c r="C66" s="22">
        <f>股票价格!B1216</f>
        <v>43627.552083333336</v>
      </c>
      <c r="D66" s="1">
        <f>--股票价格!D1216</f>
        <v>40.21</v>
      </c>
      <c r="E66" s="19">
        <f t="shared" si="2"/>
        <v>40.40313313524841</v>
      </c>
      <c r="F66" s="26">
        <f t="shared" si="3"/>
        <v>40.387183182743058</v>
      </c>
      <c r="G66" s="27">
        <f t="shared" si="4"/>
        <v>1.5949952505351916E-2</v>
      </c>
      <c r="H66" s="27">
        <f t="shared" si="9"/>
        <v>3.2945545901354317E-2</v>
      </c>
      <c r="I66" s="27">
        <f t="shared" si="8"/>
        <v>-1.6995593396002401E-2</v>
      </c>
      <c r="J66" s="25">
        <f t="shared" si="10"/>
        <v>2</v>
      </c>
    </row>
    <row r="67" spans="1:10" x14ac:dyDescent="0.15">
      <c r="A67" s="3">
        <v>66</v>
      </c>
      <c r="B67" s="3">
        <f t="array" ref="B67">LARGE(IF(MOD(MINUTE(股票价格!$B$2:$B$1380),5)=0,ROW(股票价格!$B$2:$B$1380),0),230-A67)</f>
        <v>1217</v>
      </c>
      <c r="C67" s="22">
        <f>股票价格!B1217</f>
        <v>43627.555555555555</v>
      </c>
      <c r="D67" s="1">
        <f>--股票价格!D1217</f>
        <v>40.1</v>
      </c>
      <c r="E67" s="19">
        <f t="shared" ref="E67:E130" si="12">E66*11/13+D67*2/13</f>
        <v>40.356497268287121</v>
      </c>
      <c r="F67" s="26">
        <f t="shared" ref="F67:F130" si="13">F66*25/27+D67*2/27</f>
        <v>40.365910354391715</v>
      </c>
      <c r="G67" s="27">
        <f t="shared" ref="G67:G130" si="14">E67-F67</f>
        <v>-9.4130861045940151E-3</v>
      </c>
      <c r="H67" s="27">
        <f t="shared" si="9"/>
        <v>3.0561629372609249E-2</v>
      </c>
      <c r="I67" s="27">
        <f t="shared" si="8"/>
        <v>-3.9974715477203264E-2</v>
      </c>
      <c r="J67" s="25">
        <f t="shared" si="10"/>
        <v>2</v>
      </c>
    </row>
    <row r="68" spans="1:10" x14ac:dyDescent="0.15">
      <c r="A68" s="3">
        <v>67</v>
      </c>
      <c r="B68" s="3">
        <f t="array" ref="B68">LARGE(IF(MOD(MINUTE(股票价格!$B$2:$B$1380),5)=0,ROW(股票价格!$B$2:$B$1380),0),230-A68)</f>
        <v>1218</v>
      </c>
      <c r="C68" s="22">
        <f>股票价格!B1218</f>
        <v>43627.559027777781</v>
      </c>
      <c r="D68" s="1">
        <f>--股票价格!D1218</f>
        <v>40.200000000000003</v>
      </c>
      <c r="E68" s="19">
        <f t="shared" si="12"/>
        <v>40.332420765473714</v>
      </c>
      <c r="F68" s="26">
        <f t="shared" si="13"/>
        <v>40.353620698510852</v>
      </c>
      <c r="G68" s="27">
        <f t="shared" si="14"/>
        <v>-2.1199933037138408E-2</v>
      </c>
      <c r="H68" s="27">
        <f t="shared" si="9"/>
        <v>2.5952445432736226E-2</v>
      </c>
      <c r="I68" s="27">
        <f t="shared" si="8"/>
        <v>-4.7152378469874634E-2</v>
      </c>
      <c r="J68" s="25">
        <f t="shared" si="10"/>
        <v>2</v>
      </c>
    </row>
    <row r="69" spans="1:10" x14ac:dyDescent="0.15">
      <c r="A69" s="3">
        <v>68</v>
      </c>
      <c r="B69" s="3">
        <f t="array" ref="B69">LARGE(IF(MOD(MINUTE(股票价格!$B$2:$B$1380),5)=0,ROW(股票价格!$B$2:$B$1380),0),230-A69)</f>
        <v>1219</v>
      </c>
      <c r="C69" s="22">
        <f>股票价格!B1219</f>
        <v>43627.5625</v>
      </c>
      <c r="D69" s="1">
        <f>--股票价格!D1219</f>
        <v>40.5</v>
      </c>
      <c r="E69" s="19">
        <f t="shared" si="12"/>
        <v>40.358202186170068</v>
      </c>
      <c r="F69" s="26">
        <f t="shared" si="13"/>
        <v>40.364463609732269</v>
      </c>
      <c r="G69" s="27">
        <f t="shared" si="14"/>
        <v>-6.2614235622007186E-3</v>
      </c>
      <c r="H69" s="27">
        <f t="shared" si="9"/>
        <v>2.2311414002928923E-2</v>
      </c>
      <c r="I69" s="27">
        <f t="shared" si="8"/>
        <v>-2.8572837565129641E-2</v>
      </c>
      <c r="J69" s="25">
        <f t="shared" si="10"/>
        <v>2</v>
      </c>
    </row>
    <row r="70" spans="1:10" x14ac:dyDescent="0.15">
      <c r="A70" s="3">
        <v>69</v>
      </c>
      <c r="B70" s="3">
        <f t="array" ref="B70">LARGE(IF(MOD(MINUTE(股票价格!$B$2:$B$1380),5)=0,ROW(股票价格!$B$2:$B$1380),0),230-A70)</f>
        <v>1220</v>
      </c>
      <c r="C70" s="22">
        <f>股票价格!B1220</f>
        <v>43627.565972222219</v>
      </c>
      <c r="D70" s="1">
        <f>--股票价格!D1220</f>
        <v>40.42</v>
      </c>
      <c r="E70" s="19">
        <f t="shared" si="12"/>
        <v>40.367709542143906</v>
      </c>
      <c r="F70" s="26">
        <f t="shared" si="13"/>
        <v>40.368577416418773</v>
      </c>
      <c r="G70" s="27">
        <f t="shared" si="14"/>
        <v>-8.6787427486711977E-4</v>
      </c>
      <c r="H70" s="27">
        <f t="shared" si="9"/>
        <v>1.849540776903227E-2</v>
      </c>
      <c r="I70" s="27">
        <f t="shared" si="8"/>
        <v>-1.936328204389939E-2</v>
      </c>
      <c r="J70" s="25">
        <f t="shared" si="10"/>
        <v>2</v>
      </c>
    </row>
    <row r="71" spans="1:10" x14ac:dyDescent="0.15">
      <c r="A71" s="3">
        <v>70</v>
      </c>
      <c r="B71" s="3">
        <f t="array" ref="B71">LARGE(IF(MOD(MINUTE(股票价格!$B$2:$B$1380),5)=0,ROW(股票价格!$B$2:$B$1380),0),230-A71)</f>
        <v>1221</v>
      </c>
      <c r="C71" s="22">
        <f>股票价格!B1221</f>
        <v>43627.569444444445</v>
      </c>
      <c r="D71" s="1">
        <f>--股票价格!D1221</f>
        <v>40.520000000000003</v>
      </c>
      <c r="E71" s="19">
        <f t="shared" si="12"/>
        <v>40.391138843352536</v>
      </c>
      <c r="F71" s="26">
        <f t="shared" si="13"/>
        <v>40.379793904091464</v>
      </c>
      <c r="G71" s="27">
        <f t="shared" si="14"/>
        <v>1.1344939261071829E-2</v>
      </c>
      <c r="H71" s="27">
        <f t="shared" si="9"/>
        <v>1.4408528975559578E-2</v>
      </c>
      <c r="I71" s="27">
        <f t="shared" si="8"/>
        <v>-3.0635897144877487E-3</v>
      </c>
      <c r="J71" s="25">
        <f t="shared" si="10"/>
        <v>2</v>
      </c>
    </row>
    <row r="72" spans="1:10" x14ac:dyDescent="0.15">
      <c r="A72" s="3">
        <v>71</v>
      </c>
      <c r="B72" s="3">
        <f t="array" ref="B72">LARGE(IF(MOD(MINUTE(股票价格!$B$2:$B$1380),5)=0,ROW(股票价格!$B$2:$B$1380),0),230-A72)</f>
        <v>1222</v>
      </c>
      <c r="C72" s="22">
        <f>股票价格!B1222</f>
        <v>43627.572916666664</v>
      </c>
      <c r="D72" s="1">
        <f>--股票价格!D1222</f>
        <v>40.67</v>
      </c>
      <c r="E72" s="19">
        <f t="shared" si="12"/>
        <v>40.434040559759836</v>
      </c>
      <c r="F72" s="26">
        <f t="shared" si="13"/>
        <v>40.401290651936542</v>
      </c>
      <c r="G72" s="27">
        <f t="shared" si="14"/>
        <v>3.2749907823294677E-2</v>
      </c>
      <c r="H72" s="27">
        <f t="shared" si="9"/>
        <v>1.1662808159805138E-2</v>
      </c>
      <c r="I72" s="27">
        <f t="shared" si="8"/>
        <v>2.1087099663489539E-2</v>
      </c>
      <c r="J72" s="25">
        <f t="shared" si="10"/>
        <v>2</v>
      </c>
    </row>
    <row r="73" spans="1:10" x14ac:dyDescent="0.15">
      <c r="A73" s="3">
        <v>72</v>
      </c>
      <c r="B73" s="3">
        <f t="array" ref="B73">LARGE(IF(MOD(MINUTE(股票价格!$B$2:$B$1380),5)=0,ROW(股票价格!$B$2:$B$1380),0),230-A73)</f>
        <v>1223</v>
      </c>
      <c r="C73" s="22">
        <f>股票价格!B1223</f>
        <v>43627.576388888891</v>
      </c>
      <c r="D73" s="1">
        <f>--股票价格!D1223</f>
        <v>40.549999999999997</v>
      </c>
      <c r="E73" s="19">
        <f t="shared" si="12"/>
        <v>40.45188047364293</v>
      </c>
      <c r="F73" s="26">
        <f t="shared" si="13"/>
        <v>40.412306159200504</v>
      </c>
      <c r="G73" s="27">
        <f t="shared" si="14"/>
        <v>3.9574314442425873E-2</v>
      </c>
      <c r="H73" s="27">
        <f t="shared" si="9"/>
        <v>1.0974134493217491E-2</v>
      </c>
      <c r="I73" s="27">
        <f t="shared" si="8"/>
        <v>2.8600179949208382E-2</v>
      </c>
      <c r="J73" s="25">
        <f t="shared" si="10"/>
        <v>2</v>
      </c>
    </row>
    <row r="74" spans="1:10" x14ac:dyDescent="0.15">
      <c r="A74" s="3">
        <v>73</v>
      </c>
      <c r="B74" s="3">
        <f t="array" ref="B74">LARGE(IF(MOD(MINUTE(股票价格!$B$2:$B$1380),5)=0,ROW(股票价格!$B$2:$B$1380),0),230-A74)</f>
        <v>1224</v>
      </c>
      <c r="C74" s="22">
        <f>股票价格!B1224</f>
        <v>43627.579861111109</v>
      </c>
      <c r="D74" s="1">
        <f>--股票价格!D1224</f>
        <v>40.520000000000003</v>
      </c>
      <c r="E74" s="19">
        <f t="shared" si="12"/>
        <v>40.462360400774784</v>
      </c>
      <c r="F74" s="26">
        <f t="shared" si="13"/>
        <v>40.420283480741212</v>
      </c>
      <c r="G74" s="27">
        <f t="shared" si="14"/>
        <v>4.2076920033572662E-2</v>
      </c>
      <c r="H74" s="27">
        <f t="shared" si="9"/>
        <v>1.1550413009657411E-2</v>
      </c>
      <c r="I74" s="27">
        <f t="shared" ref="I74:I137" si="15">G74-H74</f>
        <v>3.0526507023915253E-2</v>
      </c>
      <c r="J74" s="25">
        <f t="shared" si="10"/>
        <v>2</v>
      </c>
    </row>
    <row r="75" spans="1:10" x14ac:dyDescent="0.15">
      <c r="A75" s="3">
        <v>74</v>
      </c>
      <c r="B75" s="3">
        <f t="array" ref="B75">LARGE(IF(MOD(MINUTE(股票价格!$B$2:$B$1380),5)=0,ROW(股票价格!$B$2:$B$1380),0),230-A75)</f>
        <v>1225</v>
      </c>
      <c r="C75" s="22">
        <f>股票价格!B1225</f>
        <v>43627.583333333336</v>
      </c>
      <c r="D75" s="1">
        <f>--股票价格!D1225</f>
        <v>40.520000000000003</v>
      </c>
      <c r="E75" s="19">
        <f t="shared" si="12"/>
        <v>40.471228031424815</v>
      </c>
      <c r="F75" s="26">
        <f t="shared" si="13"/>
        <v>40.427669889575199</v>
      </c>
      <c r="G75" s="27">
        <f t="shared" si="14"/>
        <v>4.3558141849615595E-2</v>
      </c>
      <c r="H75" s="27">
        <f t="shared" si="9"/>
        <v>1.4617989603464486E-2</v>
      </c>
      <c r="I75" s="27">
        <f t="shared" si="15"/>
        <v>2.894015224615111E-2</v>
      </c>
      <c r="J75" s="25">
        <f t="shared" si="10"/>
        <v>2</v>
      </c>
    </row>
    <row r="76" spans="1:10" x14ac:dyDescent="0.15">
      <c r="A76" s="3">
        <v>75</v>
      </c>
      <c r="B76" s="3">
        <f t="array" ref="B76">LARGE(IF(MOD(MINUTE(股票价格!$B$2:$B$1380),5)=0,ROW(股票价格!$B$2:$B$1380),0),230-A76)</f>
        <v>1226</v>
      </c>
      <c r="C76" s="22">
        <f>股票价格!B1226</f>
        <v>43627.586805555555</v>
      </c>
      <c r="D76" s="1">
        <f>--股票价格!D1226</f>
        <v>40.409999999999997</v>
      </c>
      <c r="E76" s="19">
        <f t="shared" si="12"/>
        <v>40.46180833428253</v>
      </c>
      <c r="F76" s="26">
        <f t="shared" si="13"/>
        <v>40.426361008865925</v>
      </c>
      <c r="G76" s="27">
        <f t="shared" si="14"/>
        <v>3.5447325416605224E-2</v>
      </c>
      <c r="H76" s="27">
        <f t="shared" ref="H76:H139" si="16">AVERAGE(G68:G76)</f>
        <v>1.9602479772486622E-2</v>
      </c>
      <c r="I76" s="27">
        <f t="shared" si="15"/>
        <v>1.5844845644118602E-2</v>
      </c>
      <c r="J76" s="25">
        <f t="shared" ref="J76:J139" si="17">IF((I76&gt;0)*(I75&lt;=0)*(G76&lt;0),J75+1,J75)</f>
        <v>2</v>
      </c>
    </row>
    <row r="77" spans="1:10" x14ac:dyDescent="0.15">
      <c r="A77" s="3">
        <v>76</v>
      </c>
      <c r="B77" s="3">
        <f t="array" ref="B77">LARGE(IF(MOD(MINUTE(股票价格!$B$2:$B$1380),5)=0,ROW(股票价格!$B$2:$B$1380),0),230-A77)</f>
        <v>1227</v>
      </c>
      <c r="C77" s="22">
        <f>股票价格!B1227</f>
        <v>43627.590277777781</v>
      </c>
      <c r="D77" s="1">
        <f>--股票价格!D1227</f>
        <v>40.520000000000003</v>
      </c>
      <c r="E77" s="19">
        <f t="shared" si="12"/>
        <v>40.470760898239057</v>
      </c>
      <c r="F77" s="26">
        <f t="shared" si="13"/>
        <v>40.433297230431414</v>
      </c>
      <c r="G77" s="27">
        <f t="shared" si="14"/>
        <v>3.7463667807642764E-2</v>
      </c>
      <c r="H77" s="27">
        <f t="shared" si="16"/>
        <v>2.6120657644128978E-2</v>
      </c>
      <c r="I77" s="27">
        <f t="shared" si="15"/>
        <v>1.1343010163513786E-2</v>
      </c>
      <c r="J77" s="25">
        <f t="shared" si="17"/>
        <v>2</v>
      </c>
    </row>
    <row r="78" spans="1:10" x14ac:dyDescent="0.15">
      <c r="A78" s="3">
        <v>77</v>
      </c>
      <c r="B78" s="3">
        <f t="array" ref="B78">LARGE(IF(MOD(MINUTE(股票价格!$B$2:$B$1380),5)=0,ROW(股票价格!$B$2:$B$1380),0),230-A78)</f>
        <v>1228</v>
      </c>
      <c r="C78" s="22">
        <f>股票价格!B1228</f>
        <v>43627.59375</v>
      </c>
      <c r="D78" s="1">
        <f>--股票价格!D1228</f>
        <v>40.56</v>
      </c>
      <c r="E78" s="19">
        <f t="shared" si="12"/>
        <v>40.484489990817664</v>
      </c>
      <c r="F78" s="26">
        <f t="shared" si="13"/>
        <v>40.44268262076983</v>
      </c>
      <c r="G78" s="27">
        <f t="shared" si="14"/>
        <v>4.1807370047834524E-2</v>
      </c>
      <c r="H78" s="27">
        <f t="shared" si="16"/>
        <v>3.1461634711910672E-2</v>
      </c>
      <c r="I78" s="27">
        <f t="shared" si="15"/>
        <v>1.0345735335923853E-2</v>
      </c>
      <c r="J78" s="25">
        <f t="shared" si="17"/>
        <v>2</v>
      </c>
    </row>
    <row r="79" spans="1:10" x14ac:dyDescent="0.15">
      <c r="A79" s="3">
        <v>78</v>
      </c>
      <c r="B79" s="3">
        <f t="array" ref="B79">LARGE(IF(MOD(MINUTE(股票价格!$B$2:$B$1380),5)=0,ROW(股票价格!$B$2:$B$1380),0),230-A79)</f>
        <v>1229</v>
      </c>
      <c r="C79" s="22">
        <f>股票价格!B1229</f>
        <v>43627.597222222219</v>
      </c>
      <c r="D79" s="1">
        <f>--股票价格!D1229</f>
        <v>40.83</v>
      </c>
      <c r="E79" s="19">
        <f t="shared" si="12"/>
        <v>40.537645376845717</v>
      </c>
      <c r="F79" s="26">
        <f t="shared" si="13"/>
        <v>40.471372797009096</v>
      </c>
      <c r="G79" s="27">
        <f t="shared" si="14"/>
        <v>6.6272579836621048E-2</v>
      </c>
      <c r="H79" s="27">
        <f t="shared" si="16"/>
        <v>3.8921685168742691E-2</v>
      </c>
      <c r="I79" s="27">
        <f t="shared" si="15"/>
        <v>2.7350894667878357E-2</v>
      </c>
      <c r="J79" s="25">
        <f t="shared" si="17"/>
        <v>2</v>
      </c>
    </row>
    <row r="80" spans="1:10" x14ac:dyDescent="0.15">
      <c r="A80" s="3">
        <v>79</v>
      </c>
      <c r="B80" s="3">
        <f t="array" ref="B80">LARGE(IF(MOD(MINUTE(股票价格!$B$2:$B$1380),5)=0,ROW(股票价格!$B$2:$B$1380),0),230-A80)</f>
        <v>1230</v>
      </c>
      <c r="C80" s="22">
        <f>股票价格!B1230</f>
        <v>43627.600694444445</v>
      </c>
      <c r="D80" s="1">
        <f>--股票价格!D1230</f>
        <v>40.83</v>
      </c>
      <c r="E80" s="19">
        <f t="shared" si="12"/>
        <v>40.582623011177141</v>
      </c>
      <c r="F80" s="26">
        <f t="shared" si="13"/>
        <v>40.497937775008417</v>
      </c>
      <c r="G80" s="27">
        <f t="shared" si="14"/>
        <v>8.4685236168724032E-2</v>
      </c>
      <c r="H80" s="27">
        <f t="shared" si="16"/>
        <v>4.7070607047370712E-2</v>
      </c>
      <c r="I80" s="27">
        <f t="shared" si="15"/>
        <v>3.761462912135332E-2</v>
      </c>
      <c r="J80" s="25">
        <f t="shared" si="17"/>
        <v>2</v>
      </c>
    </row>
    <row r="81" spans="1:10" x14ac:dyDescent="0.15">
      <c r="A81" s="3">
        <v>80</v>
      </c>
      <c r="B81" s="3">
        <f t="array" ref="B81">LARGE(IF(MOD(MINUTE(股票价格!$B$2:$B$1380),5)=0,ROW(股票价格!$B$2:$B$1380),0),230-A81)</f>
        <v>1231</v>
      </c>
      <c r="C81" s="22">
        <f>股票价格!B1231</f>
        <v>43627.604166666664</v>
      </c>
      <c r="D81" s="1">
        <f>--股票价格!D1231</f>
        <v>40.85</v>
      </c>
      <c r="E81" s="19">
        <f t="shared" si="12"/>
        <v>40.623757932534502</v>
      </c>
      <c r="F81" s="26">
        <f t="shared" si="13"/>
        <v>40.52401645834113</v>
      </c>
      <c r="G81" s="27">
        <f t="shared" si="14"/>
        <v>9.9741474193372426E-2</v>
      </c>
      <c r="H81" s="27">
        <f t="shared" si="16"/>
        <v>5.4514114421823794E-2</v>
      </c>
      <c r="I81" s="27">
        <f t="shared" si="15"/>
        <v>4.5227359771548632E-2</v>
      </c>
      <c r="J81" s="25">
        <f t="shared" si="17"/>
        <v>2</v>
      </c>
    </row>
    <row r="82" spans="1:10" x14ac:dyDescent="0.15">
      <c r="A82" s="3">
        <v>81</v>
      </c>
      <c r="B82" s="3">
        <f t="array" ref="B82">LARGE(IF(MOD(MINUTE(股票价格!$B$2:$B$1380),5)=0,ROW(股票价格!$B$2:$B$1380),0),230-A82)</f>
        <v>1232</v>
      </c>
      <c r="C82" s="22">
        <f>股票价格!B1232</f>
        <v>43627.607638888891</v>
      </c>
      <c r="D82" s="1">
        <f>--股票价格!D1232</f>
        <v>40.81</v>
      </c>
      <c r="E82" s="19">
        <f t="shared" si="12"/>
        <v>40.652410558298428</v>
      </c>
      <c r="F82" s="26">
        <f t="shared" si="13"/>
        <v>40.54520042438994</v>
      </c>
      <c r="G82" s="27">
        <f t="shared" si="14"/>
        <v>0.1072101339084881</v>
      </c>
      <c r="H82" s="27">
        <f t="shared" si="16"/>
        <v>6.202920547360849E-2</v>
      </c>
      <c r="I82" s="27">
        <f t="shared" si="15"/>
        <v>4.5180928434879614E-2</v>
      </c>
      <c r="J82" s="25">
        <f t="shared" si="17"/>
        <v>2</v>
      </c>
    </row>
    <row r="83" spans="1:10" x14ac:dyDescent="0.15">
      <c r="A83" s="3">
        <v>82</v>
      </c>
      <c r="B83" s="3">
        <f t="array" ref="B83">LARGE(IF(MOD(MINUTE(股票价格!$B$2:$B$1380),5)=0,ROW(股票价格!$B$2:$B$1380),0),230-A83)</f>
        <v>1233</v>
      </c>
      <c r="C83" s="22">
        <f>股票价格!B1233</f>
        <v>43627.611111111109</v>
      </c>
      <c r="D83" s="1">
        <f>--股票价格!D1233</f>
        <v>40.69</v>
      </c>
      <c r="E83" s="19">
        <f t="shared" si="12"/>
        <v>40.65819354932944</v>
      </c>
      <c r="F83" s="26">
        <f t="shared" si="13"/>
        <v>40.555926318879578</v>
      </c>
      <c r="G83" s="27">
        <f t="shared" si="14"/>
        <v>0.1022672304498613</v>
      </c>
      <c r="H83" s="27">
        <f t="shared" si="16"/>
        <v>6.8717017742084996E-2</v>
      </c>
      <c r="I83" s="27">
        <f t="shared" si="15"/>
        <v>3.3550212707776306E-2</v>
      </c>
      <c r="J83" s="25">
        <f t="shared" si="17"/>
        <v>2</v>
      </c>
    </row>
    <row r="84" spans="1:10" x14ac:dyDescent="0.15">
      <c r="A84" s="3">
        <v>83</v>
      </c>
      <c r="B84" s="3">
        <f t="array" ref="B84">LARGE(IF(MOD(MINUTE(股票价格!$B$2:$B$1380),5)=0,ROW(股票价格!$B$2:$B$1380),0),230-A84)</f>
        <v>1234</v>
      </c>
      <c r="C84" s="22">
        <f>股票价格!B1234</f>
        <v>43627.614583333336</v>
      </c>
      <c r="D84" s="1">
        <f>--股票价格!D1234</f>
        <v>40.799999999999997</v>
      </c>
      <c r="E84" s="19">
        <f t="shared" si="12"/>
        <v>40.68000992635568</v>
      </c>
      <c r="F84" s="26">
        <f t="shared" si="13"/>
        <v>40.57400585081443</v>
      </c>
      <c r="G84" s="27">
        <f t="shared" si="14"/>
        <v>0.10600407554125013</v>
      </c>
      <c r="H84" s="27">
        <f t="shared" si="16"/>
        <v>7.5655454818933279E-2</v>
      </c>
      <c r="I84" s="27">
        <f t="shared" si="15"/>
        <v>3.0348620722316852E-2</v>
      </c>
      <c r="J84" s="25">
        <f t="shared" si="17"/>
        <v>2</v>
      </c>
    </row>
    <row r="85" spans="1:10" x14ac:dyDescent="0.15">
      <c r="A85" s="3">
        <v>84</v>
      </c>
      <c r="B85" s="3">
        <f t="array" ref="B85">LARGE(IF(MOD(MINUTE(股票价格!$B$2:$B$1380),5)=0,ROW(股票价格!$B$2:$B$1380),0),230-A85)</f>
        <v>1235</v>
      </c>
      <c r="C85" s="22">
        <f>股票价格!B1235</f>
        <v>43627.618055555555</v>
      </c>
      <c r="D85" s="1">
        <f>--股票价格!D1235</f>
        <v>40.700000000000003</v>
      </c>
      <c r="E85" s="19">
        <f t="shared" si="12"/>
        <v>40.683085322300961</v>
      </c>
      <c r="F85" s="26">
        <f t="shared" si="13"/>
        <v>40.583338750754095</v>
      </c>
      <c r="G85" s="27">
        <f t="shared" si="14"/>
        <v>9.9746571546866392E-2</v>
      </c>
      <c r="H85" s="27">
        <f t="shared" si="16"/>
        <v>8.2799815500073412E-2</v>
      </c>
      <c r="I85" s="27">
        <f t="shared" si="15"/>
        <v>1.694675604679298E-2</v>
      </c>
      <c r="J85" s="25">
        <f t="shared" si="17"/>
        <v>2</v>
      </c>
    </row>
    <row r="86" spans="1:10" x14ac:dyDescent="0.15">
      <c r="A86" s="3">
        <v>85</v>
      </c>
      <c r="B86" s="3">
        <f t="array" ref="B86">LARGE(IF(MOD(MINUTE(股票价格!$B$2:$B$1380),5)=0,ROW(股票价格!$B$2:$B$1380),0),230-A86)</f>
        <v>1236</v>
      </c>
      <c r="C86" s="22">
        <f>股票价格!B1236</f>
        <v>43627.621527777781</v>
      </c>
      <c r="D86" s="1">
        <f>--股票价格!D1236</f>
        <v>40.53</v>
      </c>
      <c r="E86" s="19">
        <f t="shared" si="12"/>
        <v>40.659533734254659</v>
      </c>
      <c r="F86" s="26">
        <f t="shared" si="13"/>
        <v>40.579387732179718</v>
      </c>
      <c r="G86" s="27">
        <f t="shared" si="14"/>
        <v>8.014600207494027E-2</v>
      </c>
      <c r="H86" s="27">
        <f t="shared" si="16"/>
        <v>8.7542297085328694E-2</v>
      </c>
      <c r="I86" s="27">
        <f t="shared" si="15"/>
        <v>-7.3962950103884234E-3</v>
      </c>
      <c r="J86" s="25">
        <f t="shared" si="17"/>
        <v>2</v>
      </c>
    </row>
    <row r="87" spans="1:10" x14ac:dyDescent="0.15">
      <c r="A87" s="3">
        <v>86</v>
      </c>
      <c r="B87" s="3">
        <f t="array" ref="B87">LARGE(IF(MOD(MINUTE(股票价格!$B$2:$B$1380),5)=0,ROW(股票价格!$B$2:$B$1380),0),230-A87)</f>
        <v>1237</v>
      </c>
      <c r="C87" s="22">
        <f>股票价格!B1237</f>
        <v>43627.625</v>
      </c>
      <c r="D87" s="1">
        <f>--股票价格!D1237</f>
        <v>40.9</v>
      </c>
      <c r="E87" s="19">
        <f t="shared" si="12"/>
        <v>40.696528544369329</v>
      </c>
      <c r="F87" s="26">
        <f t="shared" si="13"/>
        <v>40.603136789055299</v>
      </c>
      <c r="G87" s="27">
        <f t="shared" si="14"/>
        <v>9.3391755314030434E-2</v>
      </c>
      <c r="H87" s="27">
        <f t="shared" si="16"/>
        <v>9.3273895448239344E-2</v>
      </c>
      <c r="I87" s="27">
        <f t="shared" si="15"/>
        <v>1.1785986579108954E-4</v>
      </c>
      <c r="J87" s="25">
        <f t="shared" si="17"/>
        <v>2</v>
      </c>
    </row>
    <row r="88" spans="1:10" x14ac:dyDescent="0.15">
      <c r="A88" s="3">
        <v>87</v>
      </c>
      <c r="B88" s="3">
        <f t="array" ref="B88">LARGE(IF(MOD(MINUTE(股票价格!$B$2:$B$1380),5)=0,ROW(股票价格!$B$2:$B$1380),0),230-A88)</f>
        <v>1238</v>
      </c>
      <c r="C88" s="22">
        <f>股票价格!B1238</f>
        <v>43628.399305555555</v>
      </c>
      <c r="D88" s="1">
        <f>--股票价格!D1238</f>
        <v>40.11</v>
      </c>
      <c r="E88" s="19">
        <f t="shared" si="12"/>
        <v>40.606293383697121</v>
      </c>
      <c r="F88" s="26">
        <f t="shared" si="13"/>
        <v>40.566608138014168</v>
      </c>
      <c r="G88" s="27">
        <f t="shared" si="14"/>
        <v>3.9685245682953507E-2</v>
      </c>
      <c r="H88" s="27">
        <f t="shared" si="16"/>
        <v>9.0319747208942952E-2</v>
      </c>
      <c r="I88" s="27">
        <f t="shared" si="15"/>
        <v>-5.0634501525989445E-2</v>
      </c>
      <c r="J88" s="25">
        <f t="shared" si="17"/>
        <v>2</v>
      </c>
    </row>
    <row r="89" spans="1:10" x14ac:dyDescent="0.15">
      <c r="A89" s="3">
        <v>88</v>
      </c>
      <c r="B89" s="3">
        <f t="array" ref="B89">LARGE(IF(MOD(MINUTE(股票价格!$B$2:$B$1380),5)=0,ROW(股票价格!$B$2:$B$1380),0),230-A89)</f>
        <v>1239</v>
      </c>
      <c r="C89" s="22">
        <f>股票价格!B1239</f>
        <v>43628.402777777781</v>
      </c>
      <c r="D89" s="1">
        <f>--股票价格!D1239</f>
        <v>40.17</v>
      </c>
      <c r="E89" s="19">
        <f t="shared" si="12"/>
        <v>40.539171324666796</v>
      </c>
      <c r="F89" s="26">
        <f t="shared" si="13"/>
        <v>40.537229757420526</v>
      </c>
      <c r="G89" s="27">
        <f t="shared" si="14"/>
        <v>1.9415672462699263E-3</v>
      </c>
      <c r="H89" s="27">
        <f t="shared" si="16"/>
        <v>8.1126006217559166E-2</v>
      </c>
      <c r="I89" s="27">
        <f t="shared" si="15"/>
        <v>-7.9184438971289239E-2</v>
      </c>
      <c r="J89" s="25">
        <f t="shared" si="17"/>
        <v>2</v>
      </c>
    </row>
    <row r="90" spans="1:10" x14ac:dyDescent="0.15">
      <c r="A90" s="3">
        <v>89</v>
      </c>
      <c r="B90" s="3">
        <f t="array" ref="B90">LARGE(IF(MOD(MINUTE(股票价格!$B$2:$B$1380),5)=0,ROW(股票价格!$B$2:$B$1380),0),230-A90)</f>
        <v>1240</v>
      </c>
      <c r="C90" s="22">
        <f>股票价格!B1240</f>
        <v>43628.40625</v>
      </c>
      <c r="D90" s="1">
        <f>--股票价格!D1240</f>
        <v>40.26</v>
      </c>
      <c r="E90" s="19">
        <f t="shared" si="12"/>
        <v>40.496221890102674</v>
      </c>
      <c r="F90" s="26">
        <f t="shared" si="13"/>
        <v>40.516694219833816</v>
      </c>
      <c r="G90" s="27">
        <f t="shared" si="14"/>
        <v>-2.047232973114177E-2</v>
      </c>
      <c r="H90" s="27">
        <f t="shared" si="16"/>
        <v>6.7768916892613149E-2</v>
      </c>
      <c r="I90" s="27">
        <f t="shared" si="15"/>
        <v>-8.8241246623754918E-2</v>
      </c>
      <c r="J90" s="25">
        <f t="shared" si="17"/>
        <v>2</v>
      </c>
    </row>
    <row r="91" spans="1:10" x14ac:dyDescent="0.15">
      <c r="A91" s="3">
        <v>90</v>
      </c>
      <c r="B91" s="3">
        <f t="array" ref="B91">LARGE(IF(MOD(MINUTE(股票价格!$B$2:$B$1380),5)=0,ROW(股票价格!$B$2:$B$1380),0),230-A91)</f>
        <v>1241</v>
      </c>
      <c r="C91" s="22">
        <f>股票价格!B1241</f>
        <v>43628.409722222219</v>
      </c>
      <c r="D91" s="1">
        <f>--股票价格!D1241</f>
        <v>40.130000000000003</v>
      </c>
      <c r="E91" s="19">
        <f t="shared" si="12"/>
        <v>40.439880060856112</v>
      </c>
      <c r="F91" s="26">
        <f t="shared" si="13"/>
        <v>40.488050203549825</v>
      </c>
      <c r="G91" s="27">
        <f t="shared" si="14"/>
        <v>-4.8170142693713558E-2</v>
      </c>
      <c r="H91" s="27">
        <f t="shared" si="16"/>
        <v>5.0504441714590738E-2</v>
      </c>
      <c r="I91" s="27">
        <f t="shared" si="15"/>
        <v>-9.8674584408304289E-2</v>
      </c>
      <c r="J91" s="25">
        <f t="shared" si="17"/>
        <v>2</v>
      </c>
    </row>
    <row r="92" spans="1:10" x14ac:dyDescent="0.15">
      <c r="A92" s="3">
        <v>91</v>
      </c>
      <c r="B92" s="3">
        <f t="array" ref="B92">LARGE(IF(MOD(MINUTE(股票价格!$B$2:$B$1380),5)=0,ROW(股票价格!$B$2:$B$1380),0),230-A92)</f>
        <v>1242</v>
      </c>
      <c r="C92" s="22">
        <f>股票价格!B1242</f>
        <v>43628.413194444445</v>
      </c>
      <c r="D92" s="1">
        <f>--股票价格!D1242</f>
        <v>40.01</v>
      </c>
      <c r="E92" s="19">
        <f t="shared" si="12"/>
        <v>40.373744666878245</v>
      </c>
      <c r="F92" s="26">
        <f t="shared" si="13"/>
        <v>40.452639077360942</v>
      </c>
      <c r="G92" s="27">
        <f t="shared" si="14"/>
        <v>-7.8894410482696742E-2</v>
      </c>
      <c r="H92" s="27">
        <f t="shared" si="16"/>
        <v>3.0375370499862067E-2</v>
      </c>
      <c r="I92" s="27">
        <f t="shared" si="15"/>
        <v>-0.10926978098255881</v>
      </c>
      <c r="J92" s="25">
        <f t="shared" si="17"/>
        <v>2</v>
      </c>
    </row>
    <row r="93" spans="1:10" x14ac:dyDescent="0.15">
      <c r="A93" s="3">
        <v>92</v>
      </c>
      <c r="B93" s="3">
        <f t="array" ref="B93">LARGE(IF(MOD(MINUTE(股票价格!$B$2:$B$1380),5)=0,ROW(股票价格!$B$2:$B$1380),0),230-A93)</f>
        <v>1243</v>
      </c>
      <c r="C93" s="22">
        <f>股票价格!B1243</f>
        <v>43628.416666666664</v>
      </c>
      <c r="D93" s="1">
        <f>--股票价格!D1243</f>
        <v>40.090000000000003</v>
      </c>
      <c r="E93" s="19">
        <f t="shared" si="12"/>
        <v>40.330091641204667</v>
      </c>
      <c r="F93" s="26">
        <f t="shared" si="13"/>
        <v>40.425776923482353</v>
      </c>
      <c r="G93" s="27">
        <f t="shared" si="14"/>
        <v>-9.5685282277685246E-2</v>
      </c>
      <c r="H93" s="27">
        <f t="shared" si="16"/>
        <v>7.9654418533136907E-3</v>
      </c>
      <c r="I93" s="27">
        <f t="shared" si="15"/>
        <v>-0.10365072413099893</v>
      </c>
      <c r="J93" s="25">
        <f t="shared" si="17"/>
        <v>2</v>
      </c>
    </row>
    <row r="94" spans="1:10" x14ac:dyDescent="0.15">
      <c r="A94" s="3">
        <v>93</v>
      </c>
      <c r="B94" s="3">
        <f t="array" ref="B94">LARGE(IF(MOD(MINUTE(股票价格!$B$2:$B$1380),5)=0,ROW(股票价格!$B$2:$B$1380),0),230-A94)</f>
        <v>1244</v>
      </c>
      <c r="C94" s="22">
        <f>股票价格!B1244</f>
        <v>43628.420138888891</v>
      </c>
      <c r="D94" s="1">
        <f>--股票价格!D1244</f>
        <v>40.24</v>
      </c>
      <c r="E94" s="19">
        <f t="shared" si="12"/>
        <v>40.316231388711643</v>
      </c>
      <c r="F94" s="26">
        <f t="shared" si="13"/>
        <v>40.412015669891069</v>
      </c>
      <c r="G94" s="27">
        <f t="shared" si="14"/>
        <v>-9.57842811794265E-2</v>
      </c>
      <c r="H94" s="27">
        <f t="shared" si="16"/>
        <v>-1.3760208449607743E-2</v>
      </c>
      <c r="I94" s="27">
        <f t="shared" si="15"/>
        <v>-8.2024072729818764E-2</v>
      </c>
      <c r="J94" s="25">
        <f t="shared" si="17"/>
        <v>2</v>
      </c>
    </row>
    <row r="95" spans="1:10" x14ac:dyDescent="0.15">
      <c r="A95" s="3">
        <v>94</v>
      </c>
      <c r="B95" s="3">
        <f t="array" ref="B95">LARGE(IF(MOD(MINUTE(股票价格!$B$2:$B$1380),5)=0,ROW(股票价格!$B$2:$B$1380),0),230-A95)</f>
        <v>1245</v>
      </c>
      <c r="C95" s="22">
        <f>股票价格!B1245</f>
        <v>43628.423611111109</v>
      </c>
      <c r="D95" s="1">
        <f>--股票价格!D1245</f>
        <v>40.119999999999997</v>
      </c>
      <c r="E95" s="19">
        <f t="shared" si="12"/>
        <v>40.286041944294467</v>
      </c>
      <c r="F95" s="26">
        <f t="shared" si="13"/>
        <v>40.390384879528767</v>
      </c>
      <c r="G95" s="27">
        <f t="shared" si="14"/>
        <v>-0.10434293523429972</v>
      </c>
      <c r="H95" s="27">
        <f t="shared" si="16"/>
        <v>-3.4258979261745516E-2</v>
      </c>
      <c r="I95" s="27">
        <f t="shared" si="15"/>
        <v>-7.0083955972554207E-2</v>
      </c>
      <c r="J95" s="25">
        <f t="shared" si="17"/>
        <v>2</v>
      </c>
    </row>
    <row r="96" spans="1:10" x14ac:dyDescent="0.15">
      <c r="A96" s="3">
        <v>95</v>
      </c>
      <c r="B96" s="3">
        <f t="array" ref="B96">LARGE(IF(MOD(MINUTE(股票价格!$B$2:$B$1380),5)=0,ROW(股票价格!$B$2:$B$1380),0),230-A96)</f>
        <v>1246</v>
      </c>
      <c r="C96" s="22">
        <f>股票价格!B1246</f>
        <v>43628.427083333336</v>
      </c>
      <c r="D96" s="1">
        <f>--股票价格!D1246</f>
        <v>40.15</v>
      </c>
      <c r="E96" s="19">
        <f t="shared" si="12"/>
        <v>40.265112414403006</v>
      </c>
      <c r="F96" s="26">
        <f t="shared" si="13"/>
        <v>40.372578592156266</v>
      </c>
      <c r="G96" s="27">
        <f t="shared" si="14"/>
        <v>-0.10746617775325973</v>
      </c>
      <c r="H96" s="27">
        <f t="shared" si="16"/>
        <v>-5.6576527380333315E-2</v>
      </c>
      <c r="I96" s="27">
        <f t="shared" si="15"/>
        <v>-5.0889650372926414E-2</v>
      </c>
      <c r="J96" s="25">
        <f t="shared" si="17"/>
        <v>2</v>
      </c>
    </row>
    <row r="97" spans="1:10" x14ac:dyDescent="0.15">
      <c r="A97" s="3">
        <v>96</v>
      </c>
      <c r="B97" s="3">
        <f t="array" ref="B97">LARGE(IF(MOD(MINUTE(股票价格!$B$2:$B$1380),5)=0,ROW(股票价格!$B$2:$B$1380),0),230-A97)</f>
        <v>1247</v>
      </c>
      <c r="C97" s="22">
        <f>股票价格!B1247</f>
        <v>43628.430555555555</v>
      </c>
      <c r="D97" s="1">
        <f>--股票价格!D1247</f>
        <v>40.01</v>
      </c>
      <c r="E97" s="19">
        <f t="shared" si="12"/>
        <v>40.225864350648692</v>
      </c>
      <c r="F97" s="26">
        <f t="shared" si="13"/>
        <v>40.345720918663204</v>
      </c>
      <c r="G97" s="27">
        <f t="shared" si="14"/>
        <v>-0.11985656801451228</v>
      </c>
      <c r="H97" s="27">
        <f t="shared" si="16"/>
        <v>-7.4303395568940625E-2</v>
      </c>
      <c r="I97" s="27">
        <f t="shared" si="15"/>
        <v>-4.5553172445571652E-2</v>
      </c>
      <c r="J97" s="25">
        <f t="shared" si="17"/>
        <v>2</v>
      </c>
    </row>
    <row r="98" spans="1:10" x14ac:dyDescent="0.15">
      <c r="A98" s="3">
        <v>97</v>
      </c>
      <c r="B98" s="3">
        <f t="array" ref="B98">LARGE(IF(MOD(MINUTE(股票价格!$B$2:$B$1380),5)=0,ROW(股票价格!$B$2:$B$1380),0),230-A98)</f>
        <v>1248</v>
      </c>
      <c r="C98" s="22">
        <f>股票价格!B1248</f>
        <v>43628.434027777781</v>
      </c>
      <c r="D98" s="1">
        <f>--股票价格!D1248</f>
        <v>39.86</v>
      </c>
      <c r="E98" s="19">
        <f t="shared" si="12"/>
        <v>40.169577527471972</v>
      </c>
      <c r="F98" s="26">
        <f t="shared" si="13"/>
        <v>40.309741591354822</v>
      </c>
      <c r="G98" s="27">
        <f t="shared" si="14"/>
        <v>-0.14016406388284963</v>
      </c>
      <c r="H98" s="27">
        <f t="shared" si="16"/>
        <v>-9.0092910138842797E-2</v>
      </c>
      <c r="I98" s="27">
        <f t="shared" si="15"/>
        <v>-5.0071153744006835E-2</v>
      </c>
      <c r="J98" s="25">
        <f t="shared" si="17"/>
        <v>2</v>
      </c>
    </row>
    <row r="99" spans="1:10" x14ac:dyDescent="0.15">
      <c r="A99" s="3">
        <v>98</v>
      </c>
      <c r="B99" s="3">
        <f t="array" ref="B99">LARGE(IF(MOD(MINUTE(股票价格!$B$2:$B$1380),5)=0,ROW(股票价格!$B$2:$B$1380),0),230-A99)</f>
        <v>1249</v>
      </c>
      <c r="C99" s="22">
        <f>股票价格!B1249</f>
        <v>43628.4375</v>
      </c>
      <c r="D99" s="1">
        <f>--股票价格!D1249</f>
        <v>39.950000000000003</v>
      </c>
      <c r="E99" s="19">
        <f t="shared" si="12"/>
        <v>40.135796369399358</v>
      </c>
      <c r="F99" s="26">
        <f t="shared" si="13"/>
        <v>40.283094066069282</v>
      </c>
      <c r="G99" s="27">
        <f t="shared" si="14"/>
        <v>-0.14729769666992354</v>
      </c>
      <c r="H99" s="27">
        <f t="shared" si="16"/>
        <v>-0.10418461757648521</v>
      </c>
      <c r="I99" s="27">
        <f t="shared" si="15"/>
        <v>-4.3113079093438325E-2</v>
      </c>
      <c r="J99" s="25">
        <f t="shared" si="17"/>
        <v>2</v>
      </c>
    </row>
    <row r="100" spans="1:10" x14ac:dyDescent="0.15">
      <c r="A100" s="3">
        <v>99</v>
      </c>
      <c r="B100" s="3">
        <f t="array" ref="B100">LARGE(IF(MOD(MINUTE(股票价格!$B$2:$B$1380),5)=0,ROW(股票价格!$B$2:$B$1380),0),230-A100)</f>
        <v>1250</v>
      </c>
      <c r="C100" s="22">
        <f>股票价格!B1250</f>
        <v>43628.440972222219</v>
      </c>
      <c r="D100" s="1">
        <f>--股票价格!D1250</f>
        <v>40.1</v>
      </c>
      <c r="E100" s="19">
        <f t="shared" si="12"/>
        <v>40.130289235645613</v>
      </c>
      <c r="F100" s="26">
        <f t="shared" si="13"/>
        <v>40.269531542656736</v>
      </c>
      <c r="G100" s="27">
        <f t="shared" si="14"/>
        <v>-0.1392423070111235</v>
      </c>
      <c r="H100" s="27">
        <f t="shared" si="16"/>
        <v>-0.11430374694508633</v>
      </c>
      <c r="I100" s="27">
        <f t="shared" si="15"/>
        <v>-2.4938560066037174E-2</v>
      </c>
      <c r="J100" s="25">
        <f t="shared" si="17"/>
        <v>2</v>
      </c>
    </row>
    <row r="101" spans="1:10" x14ac:dyDescent="0.15">
      <c r="A101" s="3">
        <v>100</v>
      </c>
      <c r="B101" s="3">
        <f t="array" ref="B101">LARGE(IF(MOD(MINUTE(股票价格!$B$2:$B$1380),5)=0,ROW(股票价格!$B$2:$B$1380),0),230-A101)</f>
        <v>1251</v>
      </c>
      <c r="C101" s="22">
        <f>股票价格!B1251</f>
        <v>43628.444444444445</v>
      </c>
      <c r="D101" s="1">
        <f>--股票价格!D1251</f>
        <v>40.39</v>
      </c>
      <c r="E101" s="19">
        <f t="shared" si="12"/>
        <v>40.170244737853984</v>
      </c>
      <c r="F101" s="26">
        <f t="shared" si="13"/>
        <v>40.278455132089576</v>
      </c>
      <c r="G101" s="27">
        <f t="shared" si="14"/>
        <v>-0.10821039423559142</v>
      </c>
      <c r="H101" s="27">
        <f t="shared" si="16"/>
        <v>-0.11756107847318573</v>
      </c>
      <c r="I101" s="27">
        <f t="shared" si="15"/>
        <v>9.3506842375943033E-3</v>
      </c>
      <c r="J101" s="25">
        <f t="shared" si="17"/>
        <v>3</v>
      </c>
    </row>
    <row r="102" spans="1:10" x14ac:dyDescent="0.15">
      <c r="A102" s="3">
        <v>101</v>
      </c>
      <c r="B102" s="3">
        <f t="array" ref="B102">LARGE(IF(MOD(MINUTE(股票价格!$B$2:$B$1380),5)=0,ROW(股票价格!$B$2:$B$1380),0),230-A102)</f>
        <v>1252</v>
      </c>
      <c r="C102" s="22">
        <f>股票价格!B1252</f>
        <v>43628.447916666664</v>
      </c>
      <c r="D102" s="1">
        <f>--股票价格!D1252</f>
        <v>40.299999999999997</v>
      </c>
      <c r="E102" s="19">
        <f t="shared" si="12"/>
        <v>40.190207085876452</v>
      </c>
      <c r="F102" s="26">
        <f t="shared" si="13"/>
        <v>40.280051048231094</v>
      </c>
      <c r="G102" s="27">
        <f t="shared" si="14"/>
        <v>-8.9843962354642315E-2</v>
      </c>
      <c r="H102" s="27">
        <f t="shared" si="16"/>
        <v>-0.11691204292618096</v>
      </c>
      <c r="I102" s="27">
        <f t="shared" si="15"/>
        <v>2.7068080571538644E-2</v>
      </c>
      <c r="J102" s="25">
        <f t="shared" si="17"/>
        <v>3</v>
      </c>
    </row>
    <row r="103" spans="1:10" x14ac:dyDescent="0.15">
      <c r="A103" s="3">
        <v>102</v>
      </c>
      <c r="B103" s="3">
        <f t="array" ref="B103">LARGE(IF(MOD(MINUTE(股票价格!$B$2:$B$1380),5)=0,ROW(股票价格!$B$2:$B$1380),0),230-A103)</f>
        <v>1253</v>
      </c>
      <c r="C103" s="22">
        <f>股票价格!B1253</f>
        <v>43628.451388888891</v>
      </c>
      <c r="D103" s="1">
        <f>--股票价格!D1253</f>
        <v>40.15</v>
      </c>
      <c r="E103" s="19">
        <f t="shared" si="12"/>
        <v>40.184021380356995</v>
      </c>
      <c r="F103" s="26">
        <f t="shared" si="13"/>
        <v>40.270417637251015</v>
      </c>
      <c r="G103" s="27">
        <f t="shared" si="14"/>
        <v>-8.639625689401953E-2</v>
      </c>
      <c r="H103" s="27">
        <f t="shared" si="16"/>
        <v>-0.11586892911669129</v>
      </c>
      <c r="I103" s="27">
        <f t="shared" si="15"/>
        <v>2.9472672222671761E-2</v>
      </c>
      <c r="J103" s="25">
        <f t="shared" si="17"/>
        <v>3</v>
      </c>
    </row>
    <row r="104" spans="1:10" x14ac:dyDescent="0.15">
      <c r="A104" s="3">
        <v>103</v>
      </c>
      <c r="B104" s="3">
        <f t="array" ref="B104">LARGE(IF(MOD(MINUTE(股票价格!$B$2:$B$1380),5)=0,ROW(股票价格!$B$2:$B$1380),0),230-A104)</f>
        <v>1254</v>
      </c>
      <c r="C104" s="22">
        <f>股票价格!B1254</f>
        <v>43628.454861111109</v>
      </c>
      <c r="D104" s="1">
        <f>--股票价格!D1254</f>
        <v>40.28</v>
      </c>
      <c r="E104" s="19">
        <f t="shared" si="12"/>
        <v>40.198787321840534</v>
      </c>
      <c r="F104" s="26">
        <f t="shared" si="13"/>
        <v>40.27112744189909</v>
      </c>
      <c r="G104" s="27">
        <f t="shared" si="14"/>
        <v>-7.2340120058555613E-2</v>
      </c>
      <c r="H104" s="27">
        <f t="shared" si="16"/>
        <v>-0.11231306076383084</v>
      </c>
      <c r="I104" s="27">
        <f t="shared" si="15"/>
        <v>3.9972940705275226E-2</v>
      </c>
      <c r="J104" s="25">
        <f t="shared" si="17"/>
        <v>3</v>
      </c>
    </row>
    <row r="105" spans="1:10" x14ac:dyDescent="0.15">
      <c r="A105" s="3">
        <v>104</v>
      </c>
      <c r="B105" s="3">
        <f t="array" ref="B105">LARGE(IF(MOD(MINUTE(股票价格!$B$2:$B$1380),5)=0,ROW(股票价格!$B$2:$B$1380),0),230-A105)</f>
        <v>1255</v>
      </c>
      <c r="C105" s="22">
        <f>股票价格!B1255</f>
        <v>43628.458333333336</v>
      </c>
      <c r="D105" s="1">
        <f>--股票价格!D1255</f>
        <v>40.26</v>
      </c>
      <c r="E105" s="19">
        <f t="shared" si="12"/>
        <v>40.208204656941987</v>
      </c>
      <c r="F105" s="26">
        <f t="shared" si="13"/>
        <v>40.2703031869436</v>
      </c>
      <c r="G105" s="27">
        <f t="shared" si="14"/>
        <v>-6.2098530001613028E-2</v>
      </c>
      <c r="H105" s="27">
        <f t="shared" si="16"/>
        <v>-0.10727221101364787</v>
      </c>
      <c r="I105" s="27">
        <f t="shared" si="15"/>
        <v>4.5173681012034839E-2</v>
      </c>
      <c r="J105" s="25">
        <f t="shared" si="17"/>
        <v>3</v>
      </c>
    </row>
    <row r="106" spans="1:10" x14ac:dyDescent="0.15">
      <c r="A106" s="3">
        <v>105</v>
      </c>
      <c r="B106" s="3">
        <f t="array" ref="B106">LARGE(IF(MOD(MINUTE(股票价格!$B$2:$B$1380),5)=0,ROW(股票价格!$B$2:$B$1380),0),230-A106)</f>
        <v>1256</v>
      </c>
      <c r="C106" s="22">
        <f>股票价格!B1256</f>
        <v>43628.461805555555</v>
      </c>
      <c r="D106" s="1">
        <f>--股票价格!D1256</f>
        <v>40.18</v>
      </c>
      <c r="E106" s="19">
        <f t="shared" si="12"/>
        <v>40.20386547895091</v>
      </c>
      <c r="F106" s="26">
        <f t="shared" si="13"/>
        <v>40.263614061984818</v>
      </c>
      <c r="G106" s="27">
        <f t="shared" si="14"/>
        <v>-5.9748583033908176E-2</v>
      </c>
      <c r="H106" s="27">
        <f t="shared" si="16"/>
        <v>-0.10059354601580298</v>
      </c>
      <c r="I106" s="27">
        <f t="shared" si="15"/>
        <v>4.08449629818948E-2</v>
      </c>
      <c r="J106" s="25">
        <f t="shared" si="17"/>
        <v>3</v>
      </c>
    </row>
    <row r="107" spans="1:10" x14ac:dyDescent="0.15">
      <c r="A107" s="3">
        <v>106</v>
      </c>
      <c r="B107" s="3">
        <f t="array" ref="B107">LARGE(IF(MOD(MINUTE(股票价格!$B$2:$B$1380),5)=0,ROW(股票价格!$B$2:$B$1380),0),230-A107)</f>
        <v>1257</v>
      </c>
      <c r="C107" s="22">
        <f>股票价格!B1257</f>
        <v>43628.465277777781</v>
      </c>
      <c r="D107" s="1">
        <f>--股票价格!D1257</f>
        <v>40.18</v>
      </c>
      <c r="E107" s="19">
        <f t="shared" si="12"/>
        <v>40.200193866804611</v>
      </c>
      <c r="F107" s="26">
        <f t="shared" si="13"/>
        <v>40.257420427763719</v>
      </c>
      <c r="G107" s="27">
        <f t="shared" si="14"/>
        <v>-5.7226560959108497E-2</v>
      </c>
      <c r="H107" s="27">
        <f t="shared" si="16"/>
        <v>-9.137826791316507E-2</v>
      </c>
      <c r="I107" s="27">
        <f t="shared" si="15"/>
        <v>3.4151706954056574E-2</v>
      </c>
      <c r="J107" s="25">
        <f t="shared" si="17"/>
        <v>3</v>
      </c>
    </row>
    <row r="108" spans="1:10" x14ac:dyDescent="0.15">
      <c r="A108" s="3">
        <v>107</v>
      </c>
      <c r="B108" s="3">
        <f t="array" ref="B108">LARGE(IF(MOD(MINUTE(股票价格!$B$2:$B$1380),5)=0,ROW(股票价格!$B$2:$B$1380),0),230-A108)</f>
        <v>1258</v>
      </c>
      <c r="C108" s="22">
        <f>股票价格!B1258</f>
        <v>43628.46875</v>
      </c>
      <c r="D108" s="1">
        <f>--股票价格!D1258</f>
        <v>40.130000000000003</v>
      </c>
      <c r="E108" s="19">
        <f t="shared" si="12"/>
        <v>40.18939481037313</v>
      </c>
      <c r="F108" s="26">
        <f t="shared" si="13"/>
        <v>40.247981877558999</v>
      </c>
      <c r="G108" s="27">
        <f t="shared" si="14"/>
        <v>-5.8587067185868591E-2</v>
      </c>
      <c r="H108" s="27">
        <f t="shared" si="16"/>
        <v>-8.1521531303825626E-2</v>
      </c>
      <c r="I108" s="27">
        <f t="shared" si="15"/>
        <v>2.2934464117957035E-2</v>
      </c>
      <c r="J108" s="25">
        <f t="shared" si="17"/>
        <v>3</v>
      </c>
    </row>
    <row r="109" spans="1:10" x14ac:dyDescent="0.15">
      <c r="A109" s="3">
        <v>108</v>
      </c>
      <c r="B109" s="3">
        <f t="array" ref="B109">LARGE(IF(MOD(MINUTE(股票价格!$B$2:$B$1380),5)=0,ROW(股票价格!$B$2:$B$1380),0),230-A109)</f>
        <v>1259</v>
      </c>
      <c r="C109" s="22">
        <f>股票价格!B1259</f>
        <v>43628.472222222219</v>
      </c>
      <c r="D109" s="1">
        <f>--股票价格!D1259</f>
        <v>40.14</v>
      </c>
      <c r="E109" s="19">
        <f t="shared" si="12"/>
        <v>40.181795608777264</v>
      </c>
      <c r="F109" s="26">
        <f t="shared" si="13"/>
        <v>40.239983219962042</v>
      </c>
      <c r="G109" s="27">
        <f t="shared" si="14"/>
        <v>-5.8187611184777666E-2</v>
      </c>
      <c r="H109" s="27">
        <f t="shared" si="16"/>
        <v>-7.2515453989787204E-2</v>
      </c>
      <c r="I109" s="27">
        <f t="shared" si="15"/>
        <v>1.4327842805009539E-2</v>
      </c>
      <c r="J109" s="25">
        <f t="shared" si="17"/>
        <v>3</v>
      </c>
    </row>
    <row r="110" spans="1:10" x14ac:dyDescent="0.15">
      <c r="A110" s="3">
        <v>109</v>
      </c>
      <c r="B110" s="3">
        <f t="array" ref="B110">LARGE(IF(MOD(MINUTE(股票价格!$B$2:$B$1380),5)=0,ROW(股票价格!$B$2:$B$1380),0),230-A110)</f>
        <v>1260</v>
      </c>
      <c r="C110" s="22">
        <f>股票价格!B1260</f>
        <v>43628.475694444445</v>
      </c>
      <c r="D110" s="1">
        <f>--股票价格!D1260</f>
        <v>40.15</v>
      </c>
      <c r="E110" s="19">
        <f t="shared" si="12"/>
        <v>40.176903976657684</v>
      </c>
      <c r="F110" s="26">
        <f t="shared" si="13"/>
        <v>40.233317796261147</v>
      </c>
      <c r="G110" s="27">
        <f t="shared" si="14"/>
        <v>-5.6413819603463367E-2</v>
      </c>
      <c r="H110" s="27">
        <f t="shared" si="16"/>
        <v>-6.6760279030661868E-2</v>
      </c>
      <c r="I110" s="27">
        <f t="shared" si="15"/>
        <v>1.0346459427198501E-2</v>
      </c>
      <c r="J110" s="25">
        <f t="shared" si="17"/>
        <v>3</v>
      </c>
    </row>
    <row r="111" spans="1:10" x14ac:dyDescent="0.15">
      <c r="A111" s="3">
        <v>110</v>
      </c>
      <c r="B111" s="3">
        <f t="array" ref="B111">LARGE(IF(MOD(MINUTE(股票价格!$B$2:$B$1380),5)=0,ROW(股票价格!$B$2:$B$1380),0),230-A111)</f>
        <v>1261</v>
      </c>
      <c r="C111" s="22">
        <f>股票价格!B1261</f>
        <v>43628.479166666664</v>
      </c>
      <c r="D111" s="1">
        <f>--股票价格!D1261</f>
        <v>40.19</v>
      </c>
      <c r="E111" s="19">
        <f t="shared" si="12"/>
        <v>40.178918749479578</v>
      </c>
      <c r="F111" s="26">
        <f t="shared" si="13"/>
        <v>40.230109070612173</v>
      </c>
      <c r="G111" s="27">
        <f t="shared" si="14"/>
        <v>-5.1190321132594363E-2</v>
      </c>
      <c r="H111" s="27">
        <f t="shared" si="16"/>
        <v>-6.2465430005989871E-2</v>
      </c>
      <c r="I111" s="27">
        <f t="shared" si="15"/>
        <v>1.1275108873395508E-2</v>
      </c>
      <c r="J111" s="25">
        <f t="shared" si="17"/>
        <v>3</v>
      </c>
    </row>
    <row r="112" spans="1:10" x14ac:dyDescent="0.15">
      <c r="A112" s="3">
        <v>111</v>
      </c>
      <c r="B112" s="3">
        <f t="array" ref="B112">LARGE(IF(MOD(MINUTE(股票价格!$B$2:$B$1380),5)=0,ROW(股票价格!$B$2:$B$1380),0),230-A112)</f>
        <v>1262</v>
      </c>
      <c r="C112" s="22">
        <f>股票价格!B1262</f>
        <v>43628.545138888891</v>
      </c>
      <c r="D112" s="1">
        <f>--股票价格!D1262</f>
        <v>40.18</v>
      </c>
      <c r="E112" s="19">
        <f t="shared" si="12"/>
        <v>40.179085095713489</v>
      </c>
      <c r="F112" s="26">
        <f t="shared" si="13"/>
        <v>40.226397287603859</v>
      </c>
      <c r="G112" s="27">
        <f t="shared" si="14"/>
        <v>-4.7312191890370059E-2</v>
      </c>
      <c r="H112" s="27">
        <f t="shared" si="16"/>
        <v>-5.8122756116695484E-2</v>
      </c>
      <c r="I112" s="27">
        <f t="shared" si="15"/>
        <v>1.0810564226325425E-2</v>
      </c>
      <c r="J112" s="25">
        <f t="shared" si="17"/>
        <v>3</v>
      </c>
    </row>
    <row r="113" spans="1:10" x14ac:dyDescent="0.15">
      <c r="A113" s="3">
        <v>112</v>
      </c>
      <c r="B113" s="3">
        <f t="array" ref="B113">LARGE(IF(MOD(MINUTE(股票价格!$B$2:$B$1380),5)=0,ROW(股票价格!$B$2:$B$1380),0),230-A113)</f>
        <v>1263</v>
      </c>
      <c r="C113" s="22">
        <f>股票价格!B1263</f>
        <v>43628.548611111109</v>
      </c>
      <c r="D113" s="1">
        <f>--股票价格!D1263</f>
        <v>40.11</v>
      </c>
      <c r="E113" s="19">
        <f t="shared" si="12"/>
        <v>40.168456619449877</v>
      </c>
      <c r="F113" s="26">
        <f t="shared" si="13"/>
        <v>40.217775266299874</v>
      </c>
      <c r="G113" s="27">
        <f t="shared" si="14"/>
        <v>-4.9318646849997094E-2</v>
      </c>
      <c r="H113" s="27">
        <f t="shared" si="16"/>
        <v>-5.5564814649077872E-2</v>
      </c>
      <c r="I113" s="27">
        <f t="shared" si="15"/>
        <v>6.2461677990807776E-3</v>
      </c>
      <c r="J113" s="25">
        <f t="shared" si="17"/>
        <v>3</v>
      </c>
    </row>
    <row r="114" spans="1:10" x14ac:dyDescent="0.15">
      <c r="A114" s="3">
        <v>113</v>
      </c>
      <c r="B114" s="3">
        <f t="array" ref="B114">LARGE(IF(MOD(MINUTE(股票价格!$B$2:$B$1380),5)=0,ROW(股票价格!$B$2:$B$1380),0),230-A114)</f>
        <v>1264</v>
      </c>
      <c r="C114" s="22">
        <f>股票价格!B1264</f>
        <v>43628.552083333336</v>
      </c>
      <c r="D114" s="1">
        <f>--股票价格!D1264</f>
        <v>40.08</v>
      </c>
      <c r="E114" s="19">
        <f t="shared" si="12"/>
        <v>40.154847908765284</v>
      </c>
      <c r="F114" s="26">
        <f t="shared" si="13"/>
        <v>40.207569691018406</v>
      </c>
      <c r="G114" s="27">
        <f t="shared" si="14"/>
        <v>-5.272178225312274E-2</v>
      </c>
      <c r="H114" s="27">
        <f t="shared" si="16"/>
        <v>-5.4522953788134508E-2</v>
      </c>
      <c r="I114" s="27">
        <f t="shared" si="15"/>
        <v>1.8011715350117682E-3</v>
      </c>
      <c r="J114" s="25">
        <f t="shared" si="17"/>
        <v>3</v>
      </c>
    </row>
    <row r="115" spans="1:10" x14ac:dyDescent="0.15">
      <c r="A115" s="3">
        <v>114</v>
      </c>
      <c r="B115" s="3">
        <f t="array" ref="B115">LARGE(IF(MOD(MINUTE(股票价格!$B$2:$B$1380),5)=0,ROW(股票价格!$B$2:$B$1380),0),230-A115)</f>
        <v>1265</v>
      </c>
      <c r="C115" s="22">
        <f>股票价格!B1265</f>
        <v>43628.555555555555</v>
      </c>
      <c r="D115" s="1">
        <f>--股票价格!D1265</f>
        <v>40.090000000000003</v>
      </c>
      <c r="E115" s="19">
        <f t="shared" si="12"/>
        <v>40.144871307416778</v>
      </c>
      <c r="F115" s="26">
        <f t="shared" si="13"/>
        <v>40.198860825017043</v>
      </c>
      <c r="G115" s="27">
        <f t="shared" si="14"/>
        <v>-5.3989517600264492E-2</v>
      </c>
      <c r="H115" s="27">
        <f t="shared" si="16"/>
        <v>-5.3883057628840762E-2</v>
      </c>
      <c r="I115" s="27">
        <f t="shared" si="15"/>
        <v>-1.0645997142372937E-4</v>
      </c>
      <c r="J115" s="25">
        <f t="shared" si="17"/>
        <v>3</v>
      </c>
    </row>
    <row r="116" spans="1:10" x14ac:dyDescent="0.15">
      <c r="A116" s="3">
        <v>115</v>
      </c>
      <c r="B116" s="3">
        <f t="array" ref="B116">LARGE(IF(MOD(MINUTE(股票价格!$B$2:$B$1380),5)=0,ROW(股票价格!$B$2:$B$1380),0),230-A116)</f>
        <v>1266</v>
      </c>
      <c r="C116" s="22">
        <f>股票价格!B1266</f>
        <v>43628.559027777781</v>
      </c>
      <c r="D116" s="1">
        <f>--股票价格!D1266</f>
        <v>40.07</v>
      </c>
      <c r="E116" s="19">
        <f t="shared" si="12"/>
        <v>40.133352644737272</v>
      </c>
      <c r="F116" s="26">
        <f t="shared" si="13"/>
        <v>40.18931557871948</v>
      </c>
      <c r="G116" s="27">
        <f t="shared" si="14"/>
        <v>-5.5962933982208085E-2</v>
      </c>
      <c r="H116" s="27">
        <f t="shared" si="16"/>
        <v>-5.3742654631407386E-2</v>
      </c>
      <c r="I116" s="27">
        <f t="shared" si="15"/>
        <v>-2.2202793508006996E-3</v>
      </c>
      <c r="J116" s="25">
        <f t="shared" si="17"/>
        <v>3</v>
      </c>
    </row>
    <row r="117" spans="1:10" x14ac:dyDescent="0.15">
      <c r="A117" s="3">
        <v>116</v>
      </c>
      <c r="B117" s="3">
        <f t="array" ref="B117">LARGE(IF(MOD(MINUTE(股票价格!$B$2:$B$1380),5)=0,ROW(股票价格!$B$2:$B$1380),0),230-A117)</f>
        <v>1267</v>
      </c>
      <c r="C117" s="22">
        <f>股票价格!B1267</f>
        <v>43628.5625</v>
      </c>
      <c r="D117" s="1">
        <f>--股票价格!D1267</f>
        <v>39.97</v>
      </c>
      <c r="E117" s="19">
        <f t="shared" si="12"/>
        <v>40.108221468623846</v>
      </c>
      <c r="F117" s="26">
        <f t="shared" si="13"/>
        <v>40.173069980295814</v>
      </c>
      <c r="G117" s="27">
        <f t="shared" si="14"/>
        <v>-6.4848511671968367E-2</v>
      </c>
      <c r="H117" s="27">
        <f t="shared" si="16"/>
        <v>-5.4438370685418472E-2</v>
      </c>
      <c r="I117" s="27">
        <f t="shared" si="15"/>
        <v>-1.0410140986549896E-2</v>
      </c>
      <c r="J117" s="25">
        <f t="shared" si="17"/>
        <v>3</v>
      </c>
    </row>
    <row r="118" spans="1:10" x14ac:dyDescent="0.15">
      <c r="A118" s="3">
        <v>117</v>
      </c>
      <c r="B118" s="3">
        <f t="array" ref="B118">LARGE(IF(MOD(MINUTE(股票价格!$B$2:$B$1380),5)=0,ROW(股票价格!$B$2:$B$1380),0),230-A118)</f>
        <v>1268</v>
      </c>
      <c r="C118" s="22">
        <f>股票价格!B1268</f>
        <v>43628.565972222219</v>
      </c>
      <c r="D118" s="1">
        <f>--股票价格!D1268</f>
        <v>39.979999999999997</v>
      </c>
      <c r="E118" s="19">
        <f t="shared" si="12"/>
        <v>40.088495088835558</v>
      </c>
      <c r="F118" s="26">
        <f t="shared" si="13"/>
        <v>40.158768500273908</v>
      </c>
      <c r="G118" s="27">
        <f t="shared" si="14"/>
        <v>-7.0273411438350308E-2</v>
      </c>
      <c r="H118" s="27">
        <f t="shared" si="16"/>
        <v>-5.5781237380259877E-2</v>
      </c>
      <c r="I118" s="27">
        <f t="shared" si="15"/>
        <v>-1.4492174058090432E-2</v>
      </c>
      <c r="J118" s="25">
        <f t="shared" si="17"/>
        <v>3</v>
      </c>
    </row>
    <row r="119" spans="1:10" x14ac:dyDescent="0.15">
      <c r="A119" s="3">
        <v>118</v>
      </c>
      <c r="B119" s="3">
        <f t="array" ref="B119">LARGE(IF(MOD(MINUTE(股票价格!$B$2:$B$1380),5)=0,ROW(股票价格!$B$2:$B$1380),0),230-A119)</f>
        <v>1269</v>
      </c>
      <c r="C119" s="22">
        <f>股票价格!B1269</f>
        <v>43628.569444444445</v>
      </c>
      <c r="D119" s="1">
        <f>--股票价格!D1269</f>
        <v>40.020000000000003</v>
      </c>
      <c r="E119" s="19">
        <f t="shared" si="12"/>
        <v>40.077957382860859</v>
      </c>
      <c r="F119" s="26">
        <f t="shared" si="13"/>
        <v>40.148489352105472</v>
      </c>
      <c r="G119" s="27">
        <f t="shared" si="14"/>
        <v>-7.0531969244612469E-2</v>
      </c>
      <c r="H119" s="27">
        <f t="shared" si="16"/>
        <v>-5.7349920673720883E-2</v>
      </c>
      <c r="I119" s="27">
        <f t="shared" si="15"/>
        <v>-1.3182048570891586E-2</v>
      </c>
      <c r="J119" s="25">
        <f t="shared" si="17"/>
        <v>3</v>
      </c>
    </row>
    <row r="120" spans="1:10" x14ac:dyDescent="0.15">
      <c r="A120" s="3">
        <v>119</v>
      </c>
      <c r="B120" s="3">
        <f t="array" ref="B120">LARGE(IF(MOD(MINUTE(股票价格!$B$2:$B$1380),5)=0,ROW(股票价格!$B$2:$B$1380),0),230-A120)</f>
        <v>1270</v>
      </c>
      <c r="C120" s="22">
        <f>股票价格!B1270</f>
        <v>43628.572916666664</v>
      </c>
      <c r="D120" s="1">
        <f>--股票价格!D1270</f>
        <v>40.11</v>
      </c>
      <c r="E120" s="19">
        <f t="shared" si="12"/>
        <v>40.082887016266881</v>
      </c>
      <c r="F120" s="26">
        <f t="shared" si="13"/>
        <v>40.145638288986547</v>
      </c>
      <c r="G120" s="27">
        <f t="shared" si="14"/>
        <v>-6.2751272719665963E-2</v>
      </c>
      <c r="H120" s="27">
        <f t="shared" si="16"/>
        <v>-5.8634470850062174E-2</v>
      </c>
      <c r="I120" s="27">
        <f t="shared" si="15"/>
        <v>-4.1168018696037881E-3</v>
      </c>
      <c r="J120" s="25">
        <f t="shared" si="17"/>
        <v>3</v>
      </c>
    </row>
    <row r="121" spans="1:10" x14ac:dyDescent="0.15">
      <c r="A121" s="3">
        <v>120</v>
      </c>
      <c r="B121" s="3">
        <f t="array" ref="B121">LARGE(IF(MOD(MINUTE(股票价格!$B$2:$B$1380),5)=0,ROW(股票价格!$B$2:$B$1380),0),230-A121)</f>
        <v>1271</v>
      </c>
      <c r="C121" s="22">
        <f>股票价格!B1271</f>
        <v>43628.576388888891</v>
      </c>
      <c r="D121" s="1">
        <f>--股票价格!D1271</f>
        <v>40.29</v>
      </c>
      <c r="E121" s="19">
        <f t="shared" si="12"/>
        <v>40.114750552225821</v>
      </c>
      <c r="F121" s="26">
        <f t="shared" si="13"/>
        <v>40.156331749061614</v>
      </c>
      <c r="G121" s="27">
        <f t="shared" si="14"/>
        <v>-4.1581196835792866E-2</v>
      </c>
      <c r="H121" s="27">
        <f t="shared" si="16"/>
        <v>-5.7997693621775821E-2</v>
      </c>
      <c r="I121" s="27">
        <f t="shared" si="15"/>
        <v>1.6416496785982955E-2</v>
      </c>
      <c r="J121" s="25">
        <f t="shared" si="17"/>
        <v>4</v>
      </c>
    </row>
    <row r="122" spans="1:10" x14ac:dyDescent="0.15">
      <c r="A122" s="3">
        <v>121</v>
      </c>
      <c r="B122" s="3">
        <f t="array" ref="B122">LARGE(IF(MOD(MINUTE(股票价格!$B$2:$B$1380),5)=0,ROW(股票价格!$B$2:$B$1380),0),230-A122)</f>
        <v>1272</v>
      </c>
      <c r="C122" s="22">
        <f>股票价格!B1272</f>
        <v>43628.579861111109</v>
      </c>
      <c r="D122" s="1">
        <f>--股票价格!D1272</f>
        <v>40.36</v>
      </c>
      <c r="E122" s="19">
        <f t="shared" si="12"/>
        <v>40.152481236498772</v>
      </c>
      <c r="F122" s="26">
        <f t="shared" si="13"/>
        <v>40.171418286168162</v>
      </c>
      <c r="G122" s="27">
        <f t="shared" si="14"/>
        <v>-1.8937049669389694E-2</v>
      </c>
      <c r="H122" s="27">
        <f t="shared" si="16"/>
        <v>-5.4621960601708333E-2</v>
      </c>
      <c r="I122" s="27">
        <f t="shared" si="15"/>
        <v>3.5684910932318639E-2</v>
      </c>
      <c r="J122" s="25">
        <f t="shared" si="17"/>
        <v>4</v>
      </c>
    </row>
    <row r="123" spans="1:10" x14ac:dyDescent="0.15">
      <c r="A123" s="3">
        <v>122</v>
      </c>
      <c r="B123" s="3">
        <f t="array" ref="B123">LARGE(IF(MOD(MINUTE(股票价格!$B$2:$B$1380),5)=0,ROW(股票价格!$B$2:$B$1380),0),230-A123)</f>
        <v>1273</v>
      </c>
      <c r="C123" s="22">
        <f>股票价格!B1273</f>
        <v>43628.583333333336</v>
      </c>
      <c r="D123" s="1">
        <f>--股票价格!D1273</f>
        <v>40.39</v>
      </c>
      <c r="E123" s="19">
        <f t="shared" si="12"/>
        <v>40.189022584729734</v>
      </c>
      <c r="F123" s="26">
        <f t="shared" si="13"/>
        <v>40.187609524229785</v>
      </c>
      <c r="G123" s="27">
        <f t="shared" si="14"/>
        <v>1.4130604999493812E-3</v>
      </c>
      <c r="H123" s="27">
        <f t="shared" si="16"/>
        <v>-4.8606978073589206E-2</v>
      </c>
      <c r="I123" s="27">
        <f t="shared" si="15"/>
        <v>5.0020038573538587E-2</v>
      </c>
      <c r="J123" s="25">
        <f t="shared" si="17"/>
        <v>4</v>
      </c>
    </row>
    <row r="124" spans="1:10" x14ac:dyDescent="0.15">
      <c r="A124" s="3">
        <v>123</v>
      </c>
      <c r="B124" s="3">
        <f t="array" ref="B124">LARGE(IF(MOD(MINUTE(股票价格!$B$2:$B$1380),5)=0,ROW(股票价格!$B$2:$B$1380),0),230-A124)</f>
        <v>1274</v>
      </c>
      <c r="C124" s="22">
        <f>股票价格!B1274</f>
        <v>43628.586805555555</v>
      </c>
      <c r="D124" s="1">
        <f>--股票价格!D1274</f>
        <v>40.450000000000003</v>
      </c>
      <c r="E124" s="19">
        <f t="shared" si="12"/>
        <v>40.229172956309775</v>
      </c>
      <c r="F124" s="26">
        <f t="shared" si="13"/>
        <v>40.207045855768314</v>
      </c>
      <c r="G124" s="27">
        <f t="shared" si="14"/>
        <v>2.212710054146072E-2</v>
      </c>
      <c r="H124" s="27">
        <f t="shared" si="16"/>
        <v>-4.014957605784196E-2</v>
      </c>
      <c r="I124" s="27">
        <f t="shared" si="15"/>
        <v>6.227667659930268E-2</v>
      </c>
      <c r="J124" s="25">
        <f t="shared" si="17"/>
        <v>4</v>
      </c>
    </row>
    <row r="125" spans="1:10" x14ac:dyDescent="0.15">
      <c r="A125" s="3">
        <v>124</v>
      </c>
      <c r="B125" s="3">
        <f t="array" ref="B125">LARGE(IF(MOD(MINUTE(股票价格!$B$2:$B$1380),5)=0,ROW(股票价格!$B$2:$B$1380),0),230-A125)</f>
        <v>1275</v>
      </c>
      <c r="C125" s="22">
        <f>股票价格!B1275</f>
        <v>43628.590277777781</v>
      </c>
      <c r="D125" s="1">
        <f>--股票价格!D1275</f>
        <v>40.450000000000003</v>
      </c>
      <c r="E125" s="19">
        <f t="shared" si="12"/>
        <v>40.263146347646732</v>
      </c>
      <c r="F125" s="26">
        <f t="shared" si="13"/>
        <v>40.225042459044737</v>
      </c>
      <c r="G125" s="27">
        <f t="shared" si="14"/>
        <v>3.8103888601995095E-2</v>
      </c>
      <c r="H125" s="27">
        <f t="shared" si="16"/>
        <v>-2.9697706881819386E-2</v>
      </c>
      <c r="I125" s="27">
        <f t="shared" si="15"/>
        <v>6.7801595483814481E-2</v>
      </c>
      <c r="J125" s="25">
        <f t="shared" si="17"/>
        <v>4</v>
      </c>
    </row>
    <row r="126" spans="1:10" x14ac:dyDescent="0.15">
      <c r="A126" s="3">
        <v>125</v>
      </c>
      <c r="B126" s="3">
        <f t="array" ref="B126">LARGE(IF(MOD(MINUTE(股票价格!$B$2:$B$1380),5)=0,ROW(股票价格!$B$2:$B$1380),0),230-A126)</f>
        <v>1276</v>
      </c>
      <c r="C126" s="22">
        <f>股票价格!B1276</f>
        <v>43628.59375</v>
      </c>
      <c r="D126" s="1">
        <f>--股票价格!D1276</f>
        <v>40.6</v>
      </c>
      <c r="E126" s="19">
        <f t="shared" si="12"/>
        <v>40.314969986470309</v>
      </c>
      <c r="F126" s="26">
        <f t="shared" si="13"/>
        <v>40.252817091708089</v>
      </c>
      <c r="G126" s="27">
        <f t="shared" si="14"/>
        <v>6.2152894762220967E-2</v>
      </c>
      <c r="H126" s="27">
        <f t="shared" si="16"/>
        <v>-1.5586439500242792E-2</v>
      </c>
      <c r="I126" s="27">
        <f t="shared" si="15"/>
        <v>7.7739334262463766E-2</v>
      </c>
      <c r="J126" s="25">
        <f t="shared" si="17"/>
        <v>4</v>
      </c>
    </row>
    <row r="127" spans="1:10" x14ac:dyDescent="0.15">
      <c r="A127" s="3">
        <v>126</v>
      </c>
      <c r="B127" s="3">
        <f t="array" ref="B127">LARGE(IF(MOD(MINUTE(股票价格!$B$2:$B$1380),5)=0,ROW(股票价格!$B$2:$B$1380),0),230-A127)</f>
        <v>1277</v>
      </c>
      <c r="C127" s="22">
        <f>股票价格!B1277</f>
        <v>43628.597222222219</v>
      </c>
      <c r="D127" s="1">
        <f>--股票价格!D1277</f>
        <v>40.549999999999997</v>
      </c>
      <c r="E127" s="19">
        <f t="shared" si="12"/>
        <v>40.351128450090258</v>
      </c>
      <c r="F127" s="26">
        <f t="shared" si="13"/>
        <v>40.274830640470455</v>
      </c>
      <c r="G127" s="27">
        <f t="shared" si="14"/>
        <v>7.6297809619802592E-2</v>
      </c>
      <c r="H127" s="27">
        <f t="shared" si="16"/>
        <v>6.9925172844086266E-4</v>
      </c>
      <c r="I127" s="27">
        <f t="shared" si="15"/>
        <v>7.5598557891361731E-2</v>
      </c>
      <c r="J127" s="25">
        <f t="shared" si="17"/>
        <v>4</v>
      </c>
    </row>
    <row r="128" spans="1:10" x14ac:dyDescent="0.15">
      <c r="A128" s="3">
        <v>127</v>
      </c>
      <c r="B128" s="3">
        <f t="array" ref="B128">LARGE(IF(MOD(MINUTE(股票价格!$B$2:$B$1380),5)=0,ROW(股票价格!$B$2:$B$1380),0),230-A128)</f>
        <v>1278</v>
      </c>
      <c r="C128" s="22">
        <f>股票价格!B1278</f>
        <v>43628.600694444445</v>
      </c>
      <c r="D128" s="1">
        <f>--股票价格!D1278</f>
        <v>40.659999999999997</v>
      </c>
      <c r="E128" s="19">
        <f t="shared" si="12"/>
        <v>40.398647150076371</v>
      </c>
      <c r="F128" s="26">
        <f t="shared" si="13"/>
        <v>40.303361704139306</v>
      </c>
      <c r="G128" s="27">
        <f t="shared" si="14"/>
        <v>9.528544593706556E-2</v>
      </c>
      <c r="H128" s="27">
        <f t="shared" si="16"/>
        <v>1.9123408970849534E-2</v>
      </c>
      <c r="I128" s="27">
        <f t="shared" si="15"/>
        <v>7.6162036966216026E-2</v>
      </c>
      <c r="J128" s="25">
        <f t="shared" si="17"/>
        <v>4</v>
      </c>
    </row>
    <row r="129" spans="1:10" x14ac:dyDescent="0.15">
      <c r="A129" s="3">
        <v>128</v>
      </c>
      <c r="B129" s="3">
        <f t="array" ref="B129">LARGE(IF(MOD(MINUTE(股票价格!$B$2:$B$1380),5)=0,ROW(股票价格!$B$2:$B$1380),0),230-A129)</f>
        <v>1279</v>
      </c>
      <c r="C129" s="22">
        <f>股票价格!B1279</f>
        <v>43628.604166666664</v>
      </c>
      <c r="D129" s="1">
        <f>--股票价格!D1279</f>
        <v>40.69</v>
      </c>
      <c r="E129" s="19">
        <f t="shared" si="12"/>
        <v>40.443470665449233</v>
      </c>
      <c r="F129" s="26">
        <f t="shared" si="13"/>
        <v>40.332001577906766</v>
      </c>
      <c r="G129" s="27">
        <f t="shared" si="14"/>
        <v>0.11146908754246709</v>
      </c>
      <c r="H129" s="27">
        <f t="shared" si="16"/>
        <v>3.8481226777753202E-2</v>
      </c>
      <c r="I129" s="27">
        <f t="shared" si="15"/>
        <v>7.2987860764713891E-2</v>
      </c>
      <c r="J129" s="25">
        <f t="shared" si="17"/>
        <v>4</v>
      </c>
    </row>
    <row r="130" spans="1:10" x14ac:dyDescent="0.15">
      <c r="A130" s="3">
        <v>129</v>
      </c>
      <c r="B130" s="3">
        <f t="array" ref="B130">LARGE(IF(MOD(MINUTE(股票价格!$B$2:$B$1380),5)=0,ROW(股票价格!$B$2:$B$1380),0),230-A130)</f>
        <v>1280</v>
      </c>
      <c r="C130" s="22">
        <f>股票价格!B1280</f>
        <v>43628.607638888891</v>
      </c>
      <c r="D130" s="1">
        <f>--股票价格!D1280</f>
        <v>40.799999999999997</v>
      </c>
      <c r="E130" s="19">
        <f t="shared" si="12"/>
        <v>40.498321332303199</v>
      </c>
      <c r="F130" s="26">
        <f t="shared" si="13"/>
        <v>40.366668127691455</v>
      </c>
      <c r="G130" s="27">
        <f t="shared" si="14"/>
        <v>0.13165320461174446</v>
      </c>
      <c r="H130" s="27">
        <f t="shared" si="16"/>
        <v>5.7729493605257351E-2</v>
      </c>
      <c r="I130" s="27">
        <f t="shared" si="15"/>
        <v>7.3923711006487106E-2</v>
      </c>
      <c r="J130" s="25">
        <f t="shared" si="17"/>
        <v>4</v>
      </c>
    </row>
    <row r="131" spans="1:10" x14ac:dyDescent="0.15">
      <c r="A131" s="3">
        <v>130</v>
      </c>
      <c r="B131" s="3">
        <f t="array" ref="B131">LARGE(IF(MOD(MINUTE(股票价格!$B$2:$B$1380),5)=0,ROW(股票价格!$B$2:$B$1380),0),230-A131)</f>
        <v>1281</v>
      </c>
      <c r="C131" s="22">
        <f>股票价格!B1281</f>
        <v>43628.611111111109</v>
      </c>
      <c r="D131" s="1">
        <f>--股票价格!D1281</f>
        <v>40.82</v>
      </c>
      <c r="E131" s="19">
        <f t="shared" ref="E131:E194" si="18">E130*11/13+D131*2/13</f>
        <v>40.547810358102709</v>
      </c>
      <c r="F131" s="26">
        <f t="shared" ref="F131:F194" si="19">F130*25/27+D131*2/27</f>
        <v>40.400248266380977</v>
      </c>
      <c r="G131" s="27">
        <f t="shared" ref="G131:G194" si="20">E131-F131</f>
        <v>0.14756209172173129</v>
      </c>
      <c r="H131" s="27">
        <f t="shared" si="16"/>
        <v>7.6229398204270798E-2</v>
      </c>
      <c r="I131" s="27">
        <f t="shared" si="15"/>
        <v>7.1332693517460494E-2</v>
      </c>
      <c r="J131" s="25">
        <f t="shared" si="17"/>
        <v>4</v>
      </c>
    </row>
    <row r="132" spans="1:10" x14ac:dyDescent="0.15">
      <c r="A132" s="3">
        <v>131</v>
      </c>
      <c r="B132" s="3">
        <f t="array" ref="B132">LARGE(IF(MOD(MINUTE(股票价格!$B$2:$B$1380),5)=0,ROW(股票价格!$B$2:$B$1380),0),230-A132)</f>
        <v>1282</v>
      </c>
      <c r="C132" s="22">
        <f>股票价格!B1282</f>
        <v>43628.614583333336</v>
      </c>
      <c r="D132" s="1">
        <f>--股票价格!D1282</f>
        <v>40.9</v>
      </c>
      <c r="E132" s="19">
        <f t="shared" si="18"/>
        <v>40.601993379933063</v>
      </c>
      <c r="F132" s="26">
        <f t="shared" si="19"/>
        <v>40.437266913315725</v>
      </c>
      <c r="G132" s="27">
        <f t="shared" si="20"/>
        <v>0.16472646661733847</v>
      </c>
      <c r="H132" s="27">
        <f t="shared" si="16"/>
        <v>9.4375332217314034E-2</v>
      </c>
      <c r="I132" s="27">
        <f t="shared" si="15"/>
        <v>7.035113440002444E-2</v>
      </c>
      <c r="J132" s="25">
        <f t="shared" si="17"/>
        <v>4</v>
      </c>
    </row>
    <row r="133" spans="1:10" x14ac:dyDescent="0.15">
      <c r="A133" s="3">
        <v>132</v>
      </c>
      <c r="B133" s="3">
        <f t="array" ref="B133">LARGE(IF(MOD(MINUTE(股票价格!$B$2:$B$1380),5)=0,ROW(股票价格!$B$2:$B$1380),0),230-A133)</f>
        <v>1283</v>
      </c>
      <c r="C133" s="22">
        <f>股票价格!B1283</f>
        <v>43628.618055555555</v>
      </c>
      <c r="D133" s="1">
        <f>--股票价格!D1283</f>
        <v>40.9</v>
      </c>
      <c r="E133" s="19">
        <f t="shared" si="18"/>
        <v>40.647840552251054</v>
      </c>
      <c r="F133" s="26">
        <f t="shared" si="19"/>
        <v>40.471543438255303</v>
      </c>
      <c r="G133" s="27">
        <f t="shared" si="20"/>
        <v>0.17629711399575143</v>
      </c>
      <c r="H133" s="27">
        <f t="shared" si="16"/>
        <v>0.11150533371223521</v>
      </c>
      <c r="I133" s="27">
        <f t="shared" si="15"/>
        <v>6.4791780283516218E-2</v>
      </c>
      <c r="J133" s="25">
        <f t="shared" si="17"/>
        <v>4</v>
      </c>
    </row>
    <row r="134" spans="1:10" x14ac:dyDescent="0.15">
      <c r="A134" s="3">
        <v>133</v>
      </c>
      <c r="B134" s="3">
        <f t="array" ref="B134">LARGE(IF(MOD(MINUTE(股票价格!$B$2:$B$1380),5)=0,ROW(股票价格!$B$2:$B$1380),0),230-A134)</f>
        <v>1284</v>
      </c>
      <c r="C134" s="22">
        <f>股票价格!B1284</f>
        <v>43628.621527777781</v>
      </c>
      <c r="D134" s="1">
        <f>--股票价格!D1284</f>
        <v>40.6</v>
      </c>
      <c r="E134" s="19">
        <f t="shared" si="18"/>
        <v>40.64048046728935</v>
      </c>
      <c r="F134" s="26">
        <f t="shared" si="19"/>
        <v>40.481058739125281</v>
      </c>
      <c r="G134" s="27">
        <f t="shared" si="20"/>
        <v>0.15942172816406952</v>
      </c>
      <c r="H134" s="27">
        <f t="shared" si="16"/>
        <v>0.12498509366357682</v>
      </c>
      <c r="I134" s="27">
        <f t="shared" si="15"/>
        <v>3.4436634500492697E-2</v>
      </c>
      <c r="J134" s="25">
        <f t="shared" si="17"/>
        <v>4</v>
      </c>
    </row>
    <row r="135" spans="1:10" x14ac:dyDescent="0.15">
      <c r="A135" s="3">
        <v>134</v>
      </c>
      <c r="B135" s="3">
        <f t="array" ref="B135">LARGE(IF(MOD(MINUTE(股票价格!$B$2:$B$1380),5)=0,ROW(股票价格!$B$2:$B$1380),0),230-A135)</f>
        <v>1285</v>
      </c>
      <c r="C135" s="22">
        <f>股票价格!B1285</f>
        <v>43628.625</v>
      </c>
      <c r="D135" s="1">
        <f>--股票价格!D1285</f>
        <v>40.630000000000003</v>
      </c>
      <c r="E135" s="19">
        <f t="shared" si="18"/>
        <v>40.638868087706371</v>
      </c>
      <c r="F135" s="26">
        <f t="shared" si="19"/>
        <v>40.492091425116001</v>
      </c>
      <c r="G135" s="27">
        <f t="shared" si="20"/>
        <v>0.14677666259036926</v>
      </c>
      <c r="H135" s="27">
        <f t="shared" si="16"/>
        <v>0.13438773453337108</v>
      </c>
      <c r="I135" s="27">
        <f t="shared" si="15"/>
        <v>1.2388928056998177E-2</v>
      </c>
      <c r="J135" s="25">
        <f t="shared" si="17"/>
        <v>4</v>
      </c>
    </row>
    <row r="136" spans="1:10" x14ac:dyDescent="0.15">
      <c r="A136" s="3">
        <v>135</v>
      </c>
      <c r="B136" s="3">
        <f t="array" ref="B136">LARGE(IF(MOD(MINUTE(股票价格!$B$2:$B$1380),5)=0,ROW(股票价格!$B$2:$B$1380),0),230-A136)</f>
        <v>1286</v>
      </c>
      <c r="C136" s="22">
        <f>股票价格!B1286</f>
        <v>43629.399305555555</v>
      </c>
      <c r="D136" s="1">
        <f>--股票价格!D1286</f>
        <v>40.340000000000003</v>
      </c>
      <c r="E136" s="19">
        <f t="shared" si="18"/>
        <v>40.592888381905389</v>
      </c>
      <c r="F136" s="26">
        <f t="shared" si="19"/>
        <v>40.480825393625928</v>
      </c>
      <c r="G136" s="27">
        <f t="shared" si="20"/>
        <v>0.11206298827946171</v>
      </c>
      <c r="H136" s="27">
        <f t="shared" si="16"/>
        <v>0.1383616432733332</v>
      </c>
      <c r="I136" s="27">
        <f t="shared" si="15"/>
        <v>-2.629865499387149E-2</v>
      </c>
      <c r="J136" s="25">
        <f t="shared" si="17"/>
        <v>4</v>
      </c>
    </row>
    <row r="137" spans="1:10" x14ac:dyDescent="0.15">
      <c r="A137" s="3">
        <v>136</v>
      </c>
      <c r="B137" s="3">
        <f t="array" ref="B137">LARGE(IF(MOD(MINUTE(股票价格!$B$2:$B$1380),5)=0,ROW(股票价格!$B$2:$B$1380),0),230-A137)</f>
        <v>1287</v>
      </c>
      <c r="C137" s="22">
        <f>股票价格!B1287</f>
        <v>43629.402777777781</v>
      </c>
      <c r="D137" s="1">
        <f>--股票价格!D1287</f>
        <v>40.409999999999997</v>
      </c>
      <c r="E137" s="19">
        <f t="shared" si="18"/>
        <v>40.564751707766092</v>
      </c>
      <c r="F137" s="26">
        <f t="shared" si="19"/>
        <v>40.475579068172152</v>
      </c>
      <c r="G137" s="27">
        <f t="shared" si="20"/>
        <v>8.9172639593940062E-2</v>
      </c>
      <c r="H137" s="27">
        <f t="shared" si="16"/>
        <v>0.13768244256854148</v>
      </c>
      <c r="I137" s="27">
        <f t="shared" si="15"/>
        <v>-4.8509802974601418E-2</v>
      </c>
      <c r="J137" s="25">
        <f t="shared" si="17"/>
        <v>4</v>
      </c>
    </row>
    <row r="138" spans="1:10" x14ac:dyDescent="0.15">
      <c r="A138" s="3">
        <v>137</v>
      </c>
      <c r="B138" s="3">
        <f t="array" ref="B138">LARGE(IF(MOD(MINUTE(股票价格!$B$2:$B$1380),5)=0,ROW(股票价格!$B$2:$B$1380),0),230-A138)</f>
        <v>1288</v>
      </c>
      <c r="C138" s="22">
        <f>股票价格!B1288</f>
        <v>43629.40625</v>
      </c>
      <c r="D138" s="1">
        <f>--股票价格!D1288</f>
        <v>40.31</v>
      </c>
      <c r="E138" s="19">
        <f t="shared" si="18"/>
        <v>40.525559137340537</v>
      </c>
      <c r="F138" s="26">
        <f t="shared" si="19"/>
        <v>40.463313952011248</v>
      </c>
      <c r="G138" s="27">
        <f t="shared" si="20"/>
        <v>6.2245185329288688E-2</v>
      </c>
      <c r="H138" s="27">
        <f t="shared" si="16"/>
        <v>0.13221312010041053</v>
      </c>
      <c r="I138" s="27">
        <f t="shared" ref="I138:I201" si="21">G138-H138</f>
        <v>-6.9967934771121842E-2</v>
      </c>
      <c r="J138" s="25">
        <f t="shared" si="17"/>
        <v>4</v>
      </c>
    </row>
    <row r="139" spans="1:10" x14ac:dyDescent="0.15">
      <c r="A139" s="3">
        <v>138</v>
      </c>
      <c r="B139" s="3">
        <f t="array" ref="B139">LARGE(IF(MOD(MINUTE(股票价格!$B$2:$B$1380),5)=0,ROW(股票价格!$B$2:$B$1380),0),230-A139)</f>
        <v>1289</v>
      </c>
      <c r="C139" s="22">
        <f>股票价格!B1289</f>
        <v>43629.409722222219</v>
      </c>
      <c r="D139" s="1">
        <f>--股票价格!D1289</f>
        <v>40.33</v>
      </c>
      <c r="E139" s="19">
        <f t="shared" si="18"/>
        <v>40.495473116211222</v>
      </c>
      <c r="F139" s="26">
        <f t="shared" si="19"/>
        <v>40.453438844454865</v>
      </c>
      <c r="G139" s="27">
        <f t="shared" si="20"/>
        <v>4.20342717563571E-2</v>
      </c>
      <c r="H139" s="27">
        <f t="shared" si="16"/>
        <v>0.12225546089425639</v>
      </c>
      <c r="I139" s="27">
        <f t="shared" si="21"/>
        <v>-8.0221189137899288E-2</v>
      </c>
      <c r="J139" s="25">
        <f t="shared" si="17"/>
        <v>4</v>
      </c>
    </row>
    <row r="140" spans="1:10" x14ac:dyDescent="0.15">
      <c r="A140" s="3">
        <v>139</v>
      </c>
      <c r="B140" s="3">
        <f t="array" ref="B140">LARGE(IF(MOD(MINUTE(股票价格!$B$2:$B$1380),5)=0,ROW(股票价格!$B$2:$B$1380),0),230-A140)</f>
        <v>1290</v>
      </c>
      <c r="C140" s="22">
        <f>股票价格!B1290</f>
        <v>43629.413194444445</v>
      </c>
      <c r="D140" s="1">
        <f>--股票价格!D1290</f>
        <v>40.43</v>
      </c>
      <c r="E140" s="19">
        <f t="shared" si="18"/>
        <v>40.4854003291018</v>
      </c>
      <c r="F140" s="26">
        <f t="shared" si="19"/>
        <v>40.451702633754508</v>
      </c>
      <c r="G140" s="27">
        <f t="shared" si="20"/>
        <v>3.3697695347292722E-2</v>
      </c>
      <c r="H140" s="27">
        <f t="shared" ref="H140:H201" si="22">AVERAGE(G132:G140)</f>
        <v>0.10960386129709655</v>
      </c>
      <c r="I140" s="27">
        <f t="shared" si="21"/>
        <v>-7.590616594980383E-2</v>
      </c>
      <c r="J140" s="25">
        <f t="shared" ref="J140:J203" si="23">IF((I140&gt;0)*(I139&lt;=0)*(G140&lt;0),J139+1,J139)</f>
        <v>4</v>
      </c>
    </row>
    <row r="141" spans="1:10" x14ac:dyDescent="0.15">
      <c r="A141" s="3">
        <v>140</v>
      </c>
      <c r="B141" s="3">
        <f t="array" ref="B141">LARGE(IF(MOD(MINUTE(股票价格!$B$2:$B$1380),5)=0,ROW(股票价格!$B$2:$B$1380),0),230-A141)</f>
        <v>1291</v>
      </c>
      <c r="C141" s="22">
        <f>股票价格!B1291</f>
        <v>43629.416666666664</v>
      </c>
      <c r="D141" s="1">
        <f>--股票价格!D1291</f>
        <v>40.6</v>
      </c>
      <c r="E141" s="19">
        <f t="shared" si="18"/>
        <v>40.503031047701526</v>
      </c>
      <c r="F141" s="26">
        <f t="shared" si="19"/>
        <v>40.462687623846762</v>
      </c>
      <c r="G141" s="27">
        <f t="shared" si="20"/>
        <v>4.0343423854764637E-2</v>
      </c>
      <c r="H141" s="27">
        <f t="shared" si="22"/>
        <v>9.578352321236612E-2</v>
      </c>
      <c r="I141" s="27">
        <f t="shared" si="21"/>
        <v>-5.5440099357601483E-2</v>
      </c>
      <c r="J141" s="25">
        <f t="shared" si="23"/>
        <v>4</v>
      </c>
    </row>
    <row r="142" spans="1:10" x14ac:dyDescent="0.15">
      <c r="A142" s="3">
        <v>141</v>
      </c>
      <c r="B142" s="3">
        <f t="array" ref="B142">LARGE(IF(MOD(MINUTE(股票价格!$B$2:$B$1380),5)=0,ROW(股票价格!$B$2:$B$1380),0),230-A142)</f>
        <v>1292</v>
      </c>
      <c r="C142" s="22">
        <f>股票价格!B1292</f>
        <v>43629.420138888891</v>
      </c>
      <c r="D142" s="1">
        <f>--股票价格!D1292</f>
        <v>40.5</v>
      </c>
      <c r="E142" s="19">
        <f t="shared" si="18"/>
        <v>40.502564732670521</v>
      </c>
      <c r="F142" s="26">
        <f t="shared" si="19"/>
        <v>40.465451503561816</v>
      </c>
      <c r="G142" s="27">
        <f t="shared" si="20"/>
        <v>3.711322910870507E-2</v>
      </c>
      <c r="H142" s="27">
        <f t="shared" si="22"/>
        <v>8.0318647113805416E-2</v>
      </c>
      <c r="I142" s="27">
        <f t="shared" si="21"/>
        <v>-4.3205418005100346E-2</v>
      </c>
      <c r="J142" s="25">
        <f t="shared" si="23"/>
        <v>4</v>
      </c>
    </row>
    <row r="143" spans="1:10" x14ac:dyDescent="0.15">
      <c r="A143" s="3">
        <v>142</v>
      </c>
      <c r="B143" s="3">
        <f t="array" ref="B143">LARGE(IF(MOD(MINUTE(股票价格!$B$2:$B$1380),5)=0,ROW(股票价格!$B$2:$B$1380),0),230-A143)</f>
        <v>1293</v>
      </c>
      <c r="C143" s="22">
        <f>股票价格!B1293</f>
        <v>43629.423611111109</v>
      </c>
      <c r="D143" s="1">
        <f>--股票价格!D1293</f>
        <v>40.409999999999997</v>
      </c>
      <c r="E143" s="19">
        <f t="shared" si="18"/>
        <v>40.48832400456736</v>
      </c>
      <c r="F143" s="26">
        <f t="shared" si="19"/>
        <v>40.461343984779461</v>
      </c>
      <c r="G143" s="27">
        <f t="shared" si="20"/>
        <v>2.6980019787899323E-2</v>
      </c>
      <c r="H143" s="27">
        <f t="shared" si="22"/>
        <v>6.560290173867539E-2</v>
      </c>
      <c r="I143" s="27">
        <f t="shared" si="21"/>
        <v>-3.8622881950776067E-2</v>
      </c>
      <c r="J143" s="25">
        <f t="shared" si="23"/>
        <v>4</v>
      </c>
    </row>
    <row r="144" spans="1:10" x14ac:dyDescent="0.15">
      <c r="A144" s="3">
        <v>143</v>
      </c>
      <c r="B144" s="3">
        <f t="array" ref="B144">LARGE(IF(MOD(MINUTE(股票价格!$B$2:$B$1380),5)=0,ROW(股票价格!$B$2:$B$1380),0),230-A144)</f>
        <v>1294</v>
      </c>
      <c r="C144" s="22">
        <f>股票价格!B1294</f>
        <v>43629.427083333336</v>
      </c>
      <c r="D144" s="1">
        <f>--股票价格!D1294</f>
        <v>40.44</v>
      </c>
      <c r="E144" s="19">
        <f t="shared" si="18"/>
        <v>40.480889542326224</v>
      </c>
      <c r="F144" s="26">
        <f t="shared" si="19"/>
        <v>40.459762948869873</v>
      </c>
      <c r="G144" s="27">
        <f t="shared" si="20"/>
        <v>2.1126593456351372E-2</v>
      </c>
      <c r="H144" s="27">
        <f t="shared" si="22"/>
        <v>5.1641782946006742E-2</v>
      </c>
      <c r="I144" s="27">
        <f t="shared" si="21"/>
        <v>-3.051518948965537E-2</v>
      </c>
      <c r="J144" s="25">
        <f t="shared" si="23"/>
        <v>4</v>
      </c>
    </row>
    <row r="145" spans="1:10" x14ac:dyDescent="0.15">
      <c r="A145" s="3">
        <v>144</v>
      </c>
      <c r="B145" s="3">
        <f t="array" ref="B145">LARGE(IF(MOD(MINUTE(股票价格!$B$2:$B$1380),5)=0,ROW(股票价格!$B$2:$B$1380),0),230-A145)</f>
        <v>1295</v>
      </c>
      <c r="C145" s="22">
        <f>股票价格!B1295</f>
        <v>43629.430555555555</v>
      </c>
      <c r="D145" s="1">
        <f>--股票价格!D1295</f>
        <v>40.380000000000003</v>
      </c>
      <c r="E145" s="19">
        <f t="shared" si="18"/>
        <v>40.465368074276043</v>
      </c>
      <c r="F145" s="26">
        <f t="shared" si="19"/>
        <v>40.453854582286922</v>
      </c>
      <c r="G145" s="27">
        <f t="shared" si="20"/>
        <v>1.1513491989120439E-2</v>
      </c>
      <c r="H145" s="27">
        <f t="shared" si="22"/>
        <v>4.0469616691524379E-2</v>
      </c>
      <c r="I145" s="27">
        <f t="shared" si="21"/>
        <v>-2.895612470240394E-2</v>
      </c>
      <c r="J145" s="25">
        <f t="shared" si="23"/>
        <v>4</v>
      </c>
    </row>
    <row r="146" spans="1:10" x14ac:dyDescent="0.15">
      <c r="A146" s="3">
        <v>145</v>
      </c>
      <c r="B146" s="3">
        <f t="array" ref="B146">LARGE(IF(MOD(MINUTE(股票价格!$B$2:$B$1380),5)=0,ROW(股票价格!$B$2:$B$1380),0),230-A146)</f>
        <v>1296</v>
      </c>
      <c r="C146" s="22">
        <f>股票价格!B1296</f>
        <v>43629.434027777781</v>
      </c>
      <c r="D146" s="1">
        <f>--股票价格!D1296</f>
        <v>40.270000000000003</v>
      </c>
      <c r="E146" s="19">
        <f t="shared" si="18"/>
        <v>40.435311447464343</v>
      </c>
      <c r="F146" s="26">
        <f t="shared" si="19"/>
        <v>40.440235724339743</v>
      </c>
      <c r="G146" s="27">
        <f t="shared" si="20"/>
        <v>-4.9242768753998689E-3</v>
      </c>
      <c r="H146" s="27">
        <f t="shared" si="22"/>
        <v>3.0014403750486609E-2</v>
      </c>
      <c r="I146" s="27">
        <f t="shared" si="21"/>
        <v>-3.4938680625886481E-2</v>
      </c>
      <c r="J146" s="25">
        <f t="shared" si="23"/>
        <v>4</v>
      </c>
    </row>
    <row r="147" spans="1:10" x14ac:dyDescent="0.15">
      <c r="A147" s="3">
        <v>146</v>
      </c>
      <c r="B147" s="3">
        <f t="array" ref="B147">LARGE(IF(MOD(MINUTE(股票价格!$B$2:$B$1380),5)=0,ROW(股票价格!$B$2:$B$1380),0),230-A147)</f>
        <v>1297</v>
      </c>
      <c r="C147" s="22">
        <f>股票价格!B1297</f>
        <v>43629.4375</v>
      </c>
      <c r="D147" s="1">
        <f>--股票价格!D1297</f>
        <v>40.47</v>
      </c>
      <c r="E147" s="19">
        <f t="shared" si="18"/>
        <v>40.440648147854446</v>
      </c>
      <c r="F147" s="26">
        <f t="shared" si="19"/>
        <v>40.442440485499766</v>
      </c>
      <c r="G147" s="27">
        <f t="shared" si="20"/>
        <v>-1.7923376453197193E-3</v>
      </c>
      <c r="H147" s="27">
        <f t="shared" si="22"/>
        <v>2.2899123419974562E-2</v>
      </c>
      <c r="I147" s="27">
        <f t="shared" si="21"/>
        <v>-2.4691461065294282E-2</v>
      </c>
      <c r="J147" s="25">
        <f t="shared" si="23"/>
        <v>4</v>
      </c>
    </row>
    <row r="148" spans="1:10" x14ac:dyDescent="0.15">
      <c r="A148" s="3">
        <v>147</v>
      </c>
      <c r="B148" s="3">
        <f t="array" ref="B148">LARGE(IF(MOD(MINUTE(股票价格!$B$2:$B$1380),5)=0,ROW(股票价格!$B$2:$B$1380),0),230-A148)</f>
        <v>1298</v>
      </c>
      <c r="C148" s="22">
        <f>股票价格!B1298</f>
        <v>43629.440972222219</v>
      </c>
      <c r="D148" s="1">
        <f>--股票价格!D1298</f>
        <v>40.369999999999997</v>
      </c>
      <c r="E148" s="19">
        <f t="shared" si="18"/>
        <v>40.429779202030687</v>
      </c>
      <c r="F148" s="26">
        <f t="shared" si="19"/>
        <v>40.437074523610896</v>
      </c>
      <c r="G148" s="27">
        <f t="shared" si="20"/>
        <v>-7.2953215802087357E-3</v>
      </c>
      <c r="H148" s="27">
        <f t="shared" si="22"/>
        <v>1.7418057493689472E-2</v>
      </c>
      <c r="I148" s="27">
        <f t="shared" si="21"/>
        <v>-2.4713379073898208E-2</v>
      </c>
      <c r="J148" s="25">
        <f t="shared" si="23"/>
        <v>4</v>
      </c>
    </row>
    <row r="149" spans="1:10" x14ac:dyDescent="0.15">
      <c r="A149" s="3">
        <v>148</v>
      </c>
      <c r="B149" s="3">
        <f t="array" ref="B149">LARGE(IF(MOD(MINUTE(股票价格!$B$2:$B$1380),5)=0,ROW(股票价格!$B$2:$B$1380),0),230-A149)</f>
        <v>1299</v>
      </c>
      <c r="C149" s="22">
        <f>股票价格!B1299</f>
        <v>43629.444444444445</v>
      </c>
      <c r="D149" s="1">
        <f>--股票价格!D1299</f>
        <v>40.450000000000003</v>
      </c>
      <c r="E149" s="19">
        <f t="shared" si="18"/>
        <v>40.432890094025971</v>
      </c>
      <c r="F149" s="26">
        <f t="shared" si="19"/>
        <v>40.438031966306383</v>
      </c>
      <c r="G149" s="27">
        <f t="shared" si="20"/>
        <v>-5.1418722804115191E-3</v>
      </c>
      <c r="H149" s="27">
        <f t="shared" si="22"/>
        <v>1.3102549979500111E-2</v>
      </c>
      <c r="I149" s="27">
        <f t="shared" si="21"/>
        <v>-1.824442225991163E-2</v>
      </c>
      <c r="J149" s="25">
        <f t="shared" si="23"/>
        <v>4</v>
      </c>
    </row>
    <row r="150" spans="1:10" x14ac:dyDescent="0.15">
      <c r="A150" s="3">
        <v>149</v>
      </c>
      <c r="B150" s="3">
        <f t="array" ref="B150">LARGE(IF(MOD(MINUTE(股票价格!$B$2:$B$1380),5)=0,ROW(股票价格!$B$2:$B$1380),0),230-A150)</f>
        <v>1300</v>
      </c>
      <c r="C150" s="22">
        <f>股票价格!B1300</f>
        <v>43629.447916666664</v>
      </c>
      <c r="D150" s="1">
        <f>--股票价格!D1300</f>
        <v>40.42</v>
      </c>
      <c r="E150" s="19">
        <f t="shared" si="18"/>
        <v>40.430907002637362</v>
      </c>
      <c r="F150" s="26">
        <f t="shared" si="19"/>
        <v>40.436696265098504</v>
      </c>
      <c r="G150" s="27">
        <f t="shared" si="20"/>
        <v>-5.7892624611426413E-3</v>
      </c>
      <c r="H150" s="27">
        <f t="shared" si="22"/>
        <v>7.9766959443993025E-3</v>
      </c>
      <c r="I150" s="27">
        <f t="shared" si="21"/>
        <v>-1.3765958405541944E-2</v>
      </c>
      <c r="J150" s="25">
        <f t="shared" si="23"/>
        <v>4</v>
      </c>
    </row>
    <row r="151" spans="1:10" x14ac:dyDescent="0.15">
      <c r="A151" s="3">
        <v>150</v>
      </c>
      <c r="B151" s="3">
        <f t="array" ref="B151">LARGE(IF(MOD(MINUTE(股票价格!$B$2:$B$1380),5)=0,ROW(股票价格!$B$2:$B$1380),0),230-A151)</f>
        <v>1301</v>
      </c>
      <c r="C151" s="22">
        <f>股票价格!B1301</f>
        <v>43629.451388888891</v>
      </c>
      <c r="D151" s="1">
        <f>--股票价格!D1301</f>
        <v>40.28</v>
      </c>
      <c r="E151" s="19">
        <f t="shared" si="18"/>
        <v>40.407690540693153</v>
      </c>
      <c r="F151" s="26">
        <f t="shared" si="19"/>
        <v>40.425089134350465</v>
      </c>
      <c r="G151" s="27">
        <f t="shared" si="20"/>
        <v>-1.7398593657311778E-2</v>
      </c>
      <c r="H151" s="27">
        <f t="shared" si="22"/>
        <v>1.9198267481752079E-3</v>
      </c>
      <c r="I151" s="27">
        <f t="shared" si="21"/>
        <v>-1.9318420405486987E-2</v>
      </c>
      <c r="J151" s="25">
        <f t="shared" si="23"/>
        <v>4</v>
      </c>
    </row>
    <row r="152" spans="1:10" x14ac:dyDescent="0.15">
      <c r="A152" s="3">
        <v>151</v>
      </c>
      <c r="B152" s="3">
        <f t="array" ref="B152">LARGE(IF(MOD(MINUTE(股票价格!$B$2:$B$1380),5)=0,ROW(股票价格!$B$2:$B$1380),0),230-A152)</f>
        <v>1302</v>
      </c>
      <c r="C152" s="22">
        <f>股票价格!B1302</f>
        <v>43629.454861111109</v>
      </c>
      <c r="D152" s="1">
        <f>--股票价格!D1302</f>
        <v>40.380000000000003</v>
      </c>
      <c r="E152" s="19">
        <f t="shared" si="18"/>
        <v>40.4034304575096</v>
      </c>
      <c r="F152" s="26">
        <f t="shared" si="19"/>
        <v>40.421749198472654</v>
      </c>
      <c r="G152" s="27">
        <f t="shared" si="20"/>
        <v>-1.8318740963053415E-2</v>
      </c>
      <c r="H152" s="27">
        <f t="shared" si="22"/>
        <v>-3.1133688908195406E-3</v>
      </c>
      <c r="I152" s="27">
        <f t="shared" si="21"/>
        <v>-1.5205372072233873E-2</v>
      </c>
      <c r="J152" s="25">
        <f t="shared" si="23"/>
        <v>4</v>
      </c>
    </row>
    <row r="153" spans="1:10" x14ac:dyDescent="0.15">
      <c r="A153" s="3">
        <v>152</v>
      </c>
      <c r="B153" s="3">
        <f t="array" ref="B153">LARGE(IF(MOD(MINUTE(股票价格!$B$2:$B$1380),5)=0,ROW(股票价格!$B$2:$B$1380),0),230-A153)</f>
        <v>1303</v>
      </c>
      <c r="C153" s="22">
        <f>股票价格!B1303</f>
        <v>43629.458333333336</v>
      </c>
      <c r="D153" s="1">
        <f>--股票价格!D1303</f>
        <v>40.369999999999997</v>
      </c>
      <c r="E153" s="19">
        <f t="shared" si="18"/>
        <v>40.398287310200431</v>
      </c>
      <c r="F153" s="26">
        <f t="shared" si="19"/>
        <v>40.417915924511718</v>
      </c>
      <c r="G153" s="27">
        <f t="shared" si="20"/>
        <v>-1.9628614311287151E-2</v>
      </c>
      <c r="H153" s="27">
        <f t="shared" si="22"/>
        <v>-7.6417253094460437E-3</v>
      </c>
      <c r="I153" s="27">
        <f t="shared" si="21"/>
        <v>-1.1986889001841108E-2</v>
      </c>
      <c r="J153" s="25">
        <f t="shared" si="23"/>
        <v>4</v>
      </c>
    </row>
    <row r="154" spans="1:10" x14ac:dyDescent="0.15">
      <c r="A154" s="3">
        <v>153</v>
      </c>
      <c r="B154" s="3">
        <f t="array" ref="B154">LARGE(IF(MOD(MINUTE(股票价格!$B$2:$B$1380),5)=0,ROW(股票价格!$B$2:$B$1380),0),230-A154)</f>
        <v>1304</v>
      </c>
      <c r="C154" s="22">
        <f>股票价格!B1304</f>
        <v>43629.461805555555</v>
      </c>
      <c r="D154" s="1">
        <f>--股票价格!D1304</f>
        <v>40.369999999999997</v>
      </c>
      <c r="E154" s="19">
        <f t="shared" si="18"/>
        <v>40.393935416323444</v>
      </c>
      <c r="F154" s="26">
        <f t="shared" si="19"/>
        <v>40.414366596770108</v>
      </c>
      <c r="G154" s="27">
        <f t="shared" si="20"/>
        <v>-2.0431180446664143E-2</v>
      </c>
      <c r="H154" s="27">
        <f t="shared" si="22"/>
        <v>-1.1191133357866553E-2</v>
      </c>
      <c r="I154" s="27">
        <f t="shared" si="21"/>
        <v>-9.2400470887975903E-3</v>
      </c>
      <c r="J154" s="25">
        <f t="shared" si="23"/>
        <v>4</v>
      </c>
    </row>
    <row r="155" spans="1:10" x14ac:dyDescent="0.15">
      <c r="A155" s="3">
        <v>154</v>
      </c>
      <c r="B155" s="3">
        <f t="array" ref="B155">LARGE(IF(MOD(MINUTE(股票价格!$B$2:$B$1380),5)=0,ROW(股票价格!$B$2:$B$1380),0),230-A155)</f>
        <v>1305</v>
      </c>
      <c r="C155" s="22">
        <f>股票价格!B1305</f>
        <v>43629.465277777781</v>
      </c>
      <c r="D155" s="1">
        <f>--股票价格!D1305</f>
        <v>40.28</v>
      </c>
      <c r="E155" s="19">
        <f t="shared" si="18"/>
        <v>40.376406890735225</v>
      </c>
      <c r="F155" s="26">
        <f t="shared" si="19"/>
        <v>40.404413515527878</v>
      </c>
      <c r="G155" s="27">
        <f t="shared" si="20"/>
        <v>-2.8006624792652701E-2</v>
      </c>
      <c r="H155" s="27">
        <f t="shared" si="22"/>
        <v>-1.3755838682005757E-2</v>
      </c>
      <c r="I155" s="27">
        <f t="shared" si="21"/>
        <v>-1.4250786110646944E-2</v>
      </c>
      <c r="J155" s="25">
        <f t="shared" si="23"/>
        <v>4</v>
      </c>
    </row>
    <row r="156" spans="1:10" x14ac:dyDescent="0.15">
      <c r="A156" s="3">
        <v>155</v>
      </c>
      <c r="B156" s="3">
        <f t="array" ref="B156">LARGE(IF(MOD(MINUTE(股票价格!$B$2:$B$1380),5)=0,ROW(股票价格!$B$2:$B$1380),0),230-A156)</f>
        <v>1306</v>
      </c>
      <c r="C156" s="22">
        <f>股票价格!B1306</f>
        <v>43629.46875</v>
      </c>
      <c r="D156" s="1">
        <f>--股票价格!D1306</f>
        <v>40.25</v>
      </c>
      <c r="E156" s="19">
        <f t="shared" si="18"/>
        <v>40.356959676775965</v>
      </c>
      <c r="F156" s="26">
        <f t="shared" si="19"/>
        <v>40.392975477340627</v>
      </c>
      <c r="G156" s="27">
        <f t="shared" si="20"/>
        <v>-3.601580056466247E-2</v>
      </c>
      <c r="H156" s="27">
        <f t="shared" si="22"/>
        <v>-1.7558445673043838E-2</v>
      </c>
      <c r="I156" s="27">
        <f t="shared" si="21"/>
        <v>-1.8457354891618632E-2</v>
      </c>
      <c r="J156" s="25">
        <f t="shared" si="23"/>
        <v>4</v>
      </c>
    </row>
    <row r="157" spans="1:10" x14ac:dyDescent="0.15">
      <c r="A157" s="3">
        <v>156</v>
      </c>
      <c r="B157" s="3">
        <f t="array" ref="B157">LARGE(IF(MOD(MINUTE(股票价格!$B$2:$B$1380),5)=0,ROW(股票价格!$B$2:$B$1380),0),230-A157)</f>
        <v>1307</v>
      </c>
      <c r="C157" s="22">
        <f>股票价格!B1307</f>
        <v>43629.472222222219</v>
      </c>
      <c r="D157" s="1">
        <f>--股票价格!D1307</f>
        <v>40.25</v>
      </c>
      <c r="E157" s="19">
        <f t="shared" si="18"/>
        <v>40.340504341887353</v>
      </c>
      <c r="F157" s="26">
        <f t="shared" si="19"/>
        <v>40.382384701241321</v>
      </c>
      <c r="G157" s="27">
        <f t="shared" si="20"/>
        <v>-4.1880359353967833E-2</v>
      </c>
      <c r="H157" s="27">
        <f t="shared" si="22"/>
        <v>-2.140122764790596E-2</v>
      </c>
      <c r="I157" s="27">
        <f t="shared" si="21"/>
        <v>-2.0479131706061873E-2</v>
      </c>
      <c r="J157" s="25">
        <f t="shared" si="23"/>
        <v>4</v>
      </c>
    </row>
    <row r="158" spans="1:10" x14ac:dyDescent="0.15">
      <c r="A158" s="3">
        <v>157</v>
      </c>
      <c r="B158" s="3">
        <f t="array" ref="B158">LARGE(IF(MOD(MINUTE(股票价格!$B$2:$B$1380),5)=0,ROW(股票价格!$B$2:$B$1380),0),230-A158)</f>
        <v>1308</v>
      </c>
      <c r="C158" s="22">
        <f>股票价格!B1308</f>
        <v>43629.475694444445</v>
      </c>
      <c r="D158" s="1">
        <f>--股票价格!D1308</f>
        <v>40.5</v>
      </c>
      <c r="E158" s="19">
        <f t="shared" si="18"/>
        <v>40.365042135443147</v>
      </c>
      <c r="F158" s="26">
        <f t="shared" si="19"/>
        <v>40.391096945593816</v>
      </c>
      <c r="G158" s="27">
        <f t="shared" si="20"/>
        <v>-2.6054810150668573E-2</v>
      </c>
      <c r="H158" s="27">
        <f t="shared" si="22"/>
        <v>-2.3724887411267857E-2</v>
      </c>
      <c r="I158" s="27">
        <f t="shared" si="21"/>
        <v>-2.3299227394007159E-3</v>
      </c>
      <c r="J158" s="25">
        <f t="shared" si="23"/>
        <v>4</v>
      </c>
    </row>
    <row r="159" spans="1:10" x14ac:dyDescent="0.15">
      <c r="A159" s="3">
        <v>158</v>
      </c>
      <c r="B159" s="3">
        <f t="array" ref="B159">LARGE(IF(MOD(MINUTE(股票价格!$B$2:$B$1380),5)=0,ROW(股票价格!$B$2:$B$1380),0),230-A159)</f>
        <v>1309</v>
      </c>
      <c r="C159" s="22">
        <f>股票价格!B1309</f>
        <v>43629.479166666664</v>
      </c>
      <c r="D159" s="1">
        <f>--股票价格!D1309</f>
        <v>40.590000000000003</v>
      </c>
      <c r="E159" s="19">
        <f t="shared" si="18"/>
        <v>40.399651037682666</v>
      </c>
      <c r="F159" s="26">
        <f t="shared" si="19"/>
        <v>40.405830505179459</v>
      </c>
      <c r="G159" s="27">
        <f t="shared" si="20"/>
        <v>-6.1794674967927676E-3</v>
      </c>
      <c r="H159" s="27">
        <f t="shared" si="22"/>
        <v>-2.3768243526340091E-2</v>
      </c>
      <c r="I159" s="27">
        <f t="shared" si="21"/>
        <v>1.7588776029547323E-2</v>
      </c>
      <c r="J159" s="25">
        <f t="shared" si="23"/>
        <v>5</v>
      </c>
    </row>
    <row r="160" spans="1:10" x14ac:dyDescent="0.15">
      <c r="A160" s="3">
        <v>159</v>
      </c>
      <c r="B160" s="3">
        <f t="array" ref="B160">LARGE(IF(MOD(MINUTE(股票价格!$B$2:$B$1380),5)=0,ROW(股票价格!$B$2:$B$1380),0),230-A160)</f>
        <v>1310</v>
      </c>
      <c r="C160" s="22">
        <f>股票价格!B1310</f>
        <v>43629.545138888891</v>
      </c>
      <c r="D160" s="1">
        <f>--股票价格!D1310</f>
        <v>40.76</v>
      </c>
      <c r="E160" s="19">
        <f t="shared" si="18"/>
        <v>40.45508933957764</v>
      </c>
      <c r="F160" s="26">
        <f t="shared" si="19"/>
        <v>40.432065282573575</v>
      </c>
      <c r="G160" s="27">
        <f t="shared" si="20"/>
        <v>2.3024057004064957E-2</v>
      </c>
      <c r="H160" s="27">
        <f t="shared" si="22"/>
        <v>-1.9276837897298234E-2</v>
      </c>
      <c r="I160" s="27">
        <f t="shared" si="21"/>
        <v>4.2300894901363191E-2</v>
      </c>
      <c r="J160" s="25">
        <f t="shared" si="23"/>
        <v>5</v>
      </c>
    </row>
    <row r="161" spans="1:10" x14ac:dyDescent="0.15">
      <c r="A161" s="3">
        <v>160</v>
      </c>
      <c r="B161" s="3">
        <f t="array" ref="B161">LARGE(IF(MOD(MINUTE(股票价格!$B$2:$B$1380),5)=0,ROW(股票价格!$B$2:$B$1380),0),230-A161)</f>
        <v>1311</v>
      </c>
      <c r="C161" s="22">
        <f>股票价格!B1311</f>
        <v>43629.548611111109</v>
      </c>
      <c r="D161" s="1">
        <f>--股票价格!D1311</f>
        <v>40.75</v>
      </c>
      <c r="E161" s="19">
        <f t="shared" si="18"/>
        <v>40.500460210411845</v>
      </c>
      <c r="F161" s="26">
        <f t="shared" si="19"/>
        <v>40.455616002382939</v>
      </c>
      <c r="G161" s="27">
        <f t="shared" si="20"/>
        <v>4.4844208028905541E-2</v>
      </c>
      <c r="H161" s="27">
        <f t="shared" si="22"/>
        <v>-1.2258732453747237E-2</v>
      </c>
      <c r="I161" s="27">
        <f t="shared" si="21"/>
        <v>5.7102940482652777E-2</v>
      </c>
      <c r="J161" s="25">
        <f t="shared" si="23"/>
        <v>5</v>
      </c>
    </row>
    <row r="162" spans="1:10" x14ac:dyDescent="0.15">
      <c r="A162" s="3">
        <v>161</v>
      </c>
      <c r="B162" s="3">
        <f t="array" ref="B162">LARGE(IF(MOD(MINUTE(股票价格!$B$2:$B$1380),5)=0,ROW(股票价格!$B$2:$B$1380),0),230-A162)</f>
        <v>1312</v>
      </c>
      <c r="C162" s="22">
        <f>股票价格!B1312</f>
        <v>43629.552083333336</v>
      </c>
      <c r="D162" s="1">
        <f>--股票价格!D1312</f>
        <v>40.700000000000003</v>
      </c>
      <c r="E162" s="19">
        <f t="shared" si="18"/>
        <v>40.531158639579253</v>
      </c>
      <c r="F162" s="26">
        <f t="shared" si="19"/>
        <v>40.473718520724944</v>
      </c>
      <c r="G162" s="27">
        <f t="shared" si="20"/>
        <v>5.7440118854309219E-2</v>
      </c>
      <c r="H162" s="27">
        <f t="shared" si="22"/>
        <v>-3.6955398797920858E-3</v>
      </c>
      <c r="I162" s="27">
        <f t="shared" si="21"/>
        <v>6.1135658734101303E-2</v>
      </c>
      <c r="J162" s="25">
        <f t="shared" si="23"/>
        <v>5</v>
      </c>
    </row>
    <row r="163" spans="1:10" x14ac:dyDescent="0.15">
      <c r="A163" s="3">
        <v>162</v>
      </c>
      <c r="B163" s="3">
        <f t="array" ref="B163">LARGE(IF(MOD(MINUTE(股票价格!$B$2:$B$1380),5)=0,ROW(股票价格!$B$2:$B$1380),0),230-A163)</f>
        <v>1313</v>
      </c>
      <c r="C163" s="22">
        <f>股票价格!B1313</f>
        <v>43629.555555555555</v>
      </c>
      <c r="D163" s="1">
        <f>--股票价格!D1313</f>
        <v>40.76</v>
      </c>
      <c r="E163" s="19">
        <f t="shared" si="18"/>
        <v>40.566365002720907</v>
      </c>
      <c r="F163" s="26">
        <f t="shared" si="19"/>
        <v>40.494924556226799</v>
      </c>
      <c r="G163" s="27">
        <f t="shared" si="20"/>
        <v>7.1440446494108301E-2</v>
      </c>
      <c r="H163" s="27">
        <f t="shared" si="22"/>
        <v>6.5124186691826302E-3</v>
      </c>
      <c r="I163" s="27">
        <f t="shared" si="21"/>
        <v>6.4928027824925669E-2</v>
      </c>
      <c r="J163" s="25">
        <f t="shared" si="23"/>
        <v>5</v>
      </c>
    </row>
    <row r="164" spans="1:10" x14ac:dyDescent="0.15">
      <c r="A164" s="3">
        <v>163</v>
      </c>
      <c r="B164" s="3">
        <f t="array" ref="B164">LARGE(IF(MOD(MINUTE(股票价格!$B$2:$B$1380),5)=0,ROW(股票价格!$B$2:$B$1380),0),230-A164)</f>
        <v>1314</v>
      </c>
      <c r="C164" s="22">
        <f>股票价格!B1314</f>
        <v>43629.559027777781</v>
      </c>
      <c r="D164" s="1">
        <f>--股票价格!D1314</f>
        <v>40.79</v>
      </c>
      <c r="E164" s="19">
        <f t="shared" si="18"/>
        <v>40.600770386917695</v>
      </c>
      <c r="F164" s="26">
        <f t="shared" si="19"/>
        <v>40.516781996506289</v>
      </c>
      <c r="G164" s="27">
        <f t="shared" si="20"/>
        <v>8.3988390411406044E-2</v>
      </c>
      <c r="H164" s="27">
        <f t="shared" si="22"/>
        <v>1.8956309247411381E-2</v>
      </c>
      <c r="I164" s="27">
        <f t="shared" si="21"/>
        <v>6.5032081163994671E-2</v>
      </c>
      <c r="J164" s="25">
        <f t="shared" si="23"/>
        <v>5</v>
      </c>
    </row>
    <row r="165" spans="1:10" x14ac:dyDescent="0.15">
      <c r="A165" s="3">
        <v>164</v>
      </c>
      <c r="B165" s="3">
        <f t="array" ref="B165">LARGE(IF(MOD(MINUTE(股票价格!$B$2:$B$1380),5)=0,ROW(股票价格!$B$2:$B$1380),0),230-A165)</f>
        <v>1315</v>
      </c>
      <c r="C165" s="22">
        <f>股票价格!B1315</f>
        <v>43629.5625</v>
      </c>
      <c r="D165" s="1">
        <f>--股票价格!D1315</f>
        <v>40.79</v>
      </c>
      <c r="E165" s="19">
        <f t="shared" si="18"/>
        <v>40.629882635084208</v>
      </c>
      <c r="F165" s="26">
        <f t="shared" si="19"/>
        <v>40.537020367135447</v>
      </c>
      <c r="G165" s="27">
        <f t="shared" si="20"/>
        <v>9.2862267948760291E-2</v>
      </c>
      <c r="H165" s="27">
        <f t="shared" si="22"/>
        <v>3.3276094637791687E-2</v>
      </c>
      <c r="I165" s="27">
        <f t="shared" si="21"/>
        <v>5.9586173310968604E-2</v>
      </c>
      <c r="J165" s="25">
        <f t="shared" si="23"/>
        <v>5</v>
      </c>
    </row>
    <row r="166" spans="1:10" x14ac:dyDescent="0.15">
      <c r="A166" s="3">
        <v>165</v>
      </c>
      <c r="B166" s="3">
        <f t="array" ref="B166">LARGE(IF(MOD(MINUTE(股票价格!$B$2:$B$1380),5)=0,ROW(股票价格!$B$2:$B$1380),0),230-A166)</f>
        <v>1316</v>
      </c>
      <c r="C166" s="22">
        <f>股票价格!B1316</f>
        <v>43629.565972222219</v>
      </c>
      <c r="D166" s="1">
        <f>--股票价格!D1316</f>
        <v>41.25</v>
      </c>
      <c r="E166" s="19">
        <f t="shared" si="18"/>
        <v>40.725285306609713</v>
      </c>
      <c r="F166" s="26">
        <f t="shared" si="19"/>
        <v>40.58983367327356</v>
      </c>
      <c r="G166" s="27">
        <f t="shared" si="20"/>
        <v>0.13545163333615307</v>
      </c>
      <c r="H166" s="27">
        <f t="shared" si="22"/>
        <v>5.2979649381138451E-2</v>
      </c>
      <c r="I166" s="27">
        <f t="shared" si="21"/>
        <v>8.2471983955014622E-2</v>
      </c>
      <c r="J166" s="25">
        <f t="shared" si="23"/>
        <v>5</v>
      </c>
    </row>
    <row r="167" spans="1:10" x14ac:dyDescent="0.15">
      <c r="A167" s="3">
        <v>166</v>
      </c>
      <c r="B167" s="3">
        <f t="array" ref="B167">LARGE(IF(MOD(MINUTE(股票价格!$B$2:$B$1380),5)=0,ROW(股票价格!$B$2:$B$1380),0),230-A167)</f>
        <v>1317</v>
      </c>
      <c r="C167" s="22">
        <f>股票价格!B1317</f>
        <v>43629.569444444445</v>
      </c>
      <c r="D167" s="1">
        <f>--股票价格!D1317</f>
        <v>41.42</v>
      </c>
      <c r="E167" s="19">
        <f t="shared" si="18"/>
        <v>40.832164490208221</v>
      </c>
      <c r="F167" s="26">
        <f t="shared" si="19"/>
        <v>40.651327475253296</v>
      </c>
      <c r="G167" s="27">
        <f t="shared" si="20"/>
        <v>0.18083701495492477</v>
      </c>
      <c r="H167" s="27">
        <f t="shared" si="22"/>
        <v>7.5967629948426596E-2</v>
      </c>
      <c r="I167" s="27">
        <f t="shared" si="21"/>
        <v>0.10486938500649817</v>
      </c>
      <c r="J167" s="25">
        <f t="shared" si="23"/>
        <v>5</v>
      </c>
    </row>
    <row r="168" spans="1:10" x14ac:dyDescent="0.15">
      <c r="A168" s="3">
        <v>167</v>
      </c>
      <c r="B168" s="3">
        <f t="array" ref="B168">LARGE(IF(MOD(MINUTE(股票价格!$B$2:$B$1380),5)=0,ROW(股票价格!$B$2:$B$1380),0),230-A168)</f>
        <v>1318</v>
      </c>
      <c r="C168" s="22">
        <f>股票价格!B1318</f>
        <v>43629.572916666664</v>
      </c>
      <c r="D168" s="1">
        <f>--股票价格!D1318</f>
        <v>41.59</v>
      </c>
      <c r="E168" s="19">
        <f t="shared" si="18"/>
        <v>40.948754568637725</v>
      </c>
      <c r="F168" s="26">
        <f t="shared" si="19"/>
        <v>40.720858773382687</v>
      </c>
      <c r="G168" s="27">
        <f t="shared" si="20"/>
        <v>0.22789579525503711</v>
      </c>
      <c r="H168" s="27">
        <f t="shared" si="22"/>
        <v>0.10197599247640771</v>
      </c>
      <c r="I168" s="27">
        <f t="shared" si="21"/>
        <v>0.12591980277862941</v>
      </c>
      <c r="J168" s="25">
        <f t="shared" si="23"/>
        <v>5</v>
      </c>
    </row>
    <row r="169" spans="1:10" x14ac:dyDescent="0.15">
      <c r="A169" s="3">
        <v>168</v>
      </c>
      <c r="B169" s="3">
        <f t="array" ref="B169">LARGE(IF(MOD(MINUTE(股票价格!$B$2:$B$1380),5)=0,ROW(股票价格!$B$2:$B$1380),0),230-A169)</f>
        <v>1319</v>
      </c>
      <c r="C169" s="22">
        <f>股票价格!B1319</f>
        <v>43629.576388888891</v>
      </c>
      <c r="D169" s="1">
        <f>--股票价格!D1319</f>
        <v>41.56</v>
      </c>
      <c r="E169" s="19">
        <f t="shared" si="18"/>
        <v>41.042792327308845</v>
      </c>
      <c r="F169" s="26">
        <f t="shared" si="19"/>
        <v>40.783017382761749</v>
      </c>
      <c r="G169" s="27">
        <f t="shared" si="20"/>
        <v>0.25977494454709671</v>
      </c>
      <c r="H169" s="27">
        <f t="shared" si="22"/>
        <v>0.12828164664785568</v>
      </c>
      <c r="I169" s="27">
        <f t="shared" si="21"/>
        <v>0.13149329789924102</v>
      </c>
      <c r="J169" s="25">
        <f t="shared" si="23"/>
        <v>5</v>
      </c>
    </row>
    <row r="170" spans="1:10" x14ac:dyDescent="0.15">
      <c r="A170" s="3">
        <v>169</v>
      </c>
      <c r="B170" s="3">
        <f t="array" ref="B170">LARGE(IF(MOD(MINUTE(股票价格!$B$2:$B$1380),5)=0,ROW(股票价格!$B$2:$B$1380),0),230-A170)</f>
        <v>1320</v>
      </c>
      <c r="C170" s="22">
        <f>股票价格!B1320</f>
        <v>43629.579861111109</v>
      </c>
      <c r="D170" s="1">
        <f>--股票价格!D1320</f>
        <v>41.47</v>
      </c>
      <c r="E170" s="19">
        <f t="shared" si="18"/>
        <v>41.108516584645947</v>
      </c>
      <c r="F170" s="26">
        <f t="shared" si="19"/>
        <v>40.833904984038661</v>
      </c>
      <c r="G170" s="27">
        <f t="shared" si="20"/>
        <v>0.27461160060728673</v>
      </c>
      <c r="H170" s="27">
        <f t="shared" si="22"/>
        <v>0.15381135693434247</v>
      </c>
      <c r="I170" s="27">
        <f t="shared" si="21"/>
        <v>0.12080024367294426</v>
      </c>
      <c r="J170" s="25">
        <f t="shared" si="23"/>
        <v>5</v>
      </c>
    </row>
    <row r="171" spans="1:10" x14ac:dyDescent="0.15">
      <c r="A171" s="3">
        <v>170</v>
      </c>
      <c r="B171" s="3">
        <f t="array" ref="B171">LARGE(IF(MOD(MINUTE(股票价格!$B$2:$B$1380),5)=0,ROW(股票价格!$B$2:$B$1380),0),230-A171)</f>
        <v>1321</v>
      </c>
      <c r="C171" s="22">
        <f>股票价格!B1321</f>
        <v>43629.583333333336</v>
      </c>
      <c r="D171" s="1">
        <f>--股票价格!D1321</f>
        <v>41.49</v>
      </c>
      <c r="E171" s="19">
        <f t="shared" si="18"/>
        <v>41.167206340854257</v>
      </c>
      <c r="F171" s="26">
        <f t="shared" si="19"/>
        <v>40.88250461485061</v>
      </c>
      <c r="G171" s="27">
        <f t="shared" si="20"/>
        <v>0.28470172600364663</v>
      </c>
      <c r="H171" s="27">
        <f t="shared" si="22"/>
        <v>0.17906264661760218</v>
      </c>
      <c r="I171" s="27">
        <f t="shared" si="21"/>
        <v>0.10563907938604444</v>
      </c>
      <c r="J171" s="25">
        <f t="shared" si="23"/>
        <v>5</v>
      </c>
    </row>
    <row r="172" spans="1:10" x14ac:dyDescent="0.15">
      <c r="A172" s="3">
        <v>171</v>
      </c>
      <c r="B172" s="3">
        <f t="array" ref="B172">LARGE(IF(MOD(MINUTE(股票价格!$B$2:$B$1380),5)=0,ROW(股票价格!$B$2:$B$1380),0),230-A172)</f>
        <v>1322</v>
      </c>
      <c r="C172" s="22">
        <f>股票价格!B1322</f>
        <v>43629.586805555555</v>
      </c>
      <c r="D172" s="1">
        <f>--股票价格!D1322</f>
        <v>41.52</v>
      </c>
      <c r="E172" s="19">
        <f t="shared" si="18"/>
        <v>41.221482288415146</v>
      </c>
      <c r="F172" s="26">
        <f t="shared" si="19"/>
        <v>40.929726495232046</v>
      </c>
      <c r="G172" s="27">
        <f t="shared" si="20"/>
        <v>0.29175579318309985</v>
      </c>
      <c r="H172" s="27">
        <f t="shared" si="22"/>
        <v>0.20354212958304568</v>
      </c>
      <c r="I172" s="27">
        <f t="shared" si="21"/>
        <v>8.8213663600054171E-2</v>
      </c>
      <c r="J172" s="25">
        <f t="shared" si="23"/>
        <v>5</v>
      </c>
    </row>
    <row r="173" spans="1:10" x14ac:dyDescent="0.15">
      <c r="A173" s="3">
        <v>172</v>
      </c>
      <c r="B173" s="3">
        <f t="array" ref="B173">LARGE(IF(MOD(MINUTE(股票价格!$B$2:$B$1380),5)=0,ROW(股票价格!$B$2:$B$1380),0),230-A173)</f>
        <v>1323</v>
      </c>
      <c r="C173" s="22">
        <f>股票价格!B1323</f>
        <v>43629.590277777781</v>
      </c>
      <c r="D173" s="1">
        <f>--股票价格!D1323</f>
        <v>41.37</v>
      </c>
      <c r="E173" s="19">
        <f t="shared" si="18"/>
        <v>41.244331167120507</v>
      </c>
      <c r="F173" s="26">
        <f t="shared" si="19"/>
        <v>40.96233934743708</v>
      </c>
      <c r="G173" s="27">
        <f t="shared" si="20"/>
        <v>0.28199181968342657</v>
      </c>
      <c r="H173" s="27">
        <f t="shared" si="22"/>
        <v>0.22554251061327019</v>
      </c>
      <c r="I173" s="27">
        <f t="shared" si="21"/>
        <v>5.6449309070156384E-2</v>
      </c>
      <c r="J173" s="25">
        <f t="shared" si="23"/>
        <v>5</v>
      </c>
    </row>
    <row r="174" spans="1:10" x14ac:dyDescent="0.15">
      <c r="A174" s="3">
        <v>173</v>
      </c>
      <c r="B174" s="3">
        <f t="array" ref="B174">LARGE(IF(MOD(MINUTE(股票价格!$B$2:$B$1380),5)=0,ROW(股票价格!$B$2:$B$1380),0),230-A174)</f>
        <v>1324</v>
      </c>
      <c r="C174" s="22">
        <f>股票价格!B1324</f>
        <v>43629.59375</v>
      </c>
      <c r="D174" s="1">
        <f>--股票价格!D1324</f>
        <v>41.17</v>
      </c>
      <c r="E174" s="19">
        <f t="shared" si="18"/>
        <v>41.232895602948119</v>
      </c>
      <c r="F174" s="26">
        <f t="shared" si="19"/>
        <v>40.977721617997297</v>
      </c>
      <c r="G174" s="27">
        <f t="shared" si="20"/>
        <v>0.25517398495082233</v>
      </c>
      <c r="H174" s="27">
        <f t="shared" si="22"/>
        <v>0.24357714583572154</v>
      </c>
      <c r="I174" s="27">
        <f t="shared" si="21"/>
        <v>1.1596839115100788E-2</v>
      </c>
      <c r="J174" s="25">
        <f t="shared" si="23"/>
        <v>5</v>
      </c>
    </row>
    <row r="175" spans="1:10" x14ac:dyDescent="0.15">
      <c r="A175" s="3">
        <v>174</v>
      </c>
      <c r="B175" s="3">
        <f t="array" ref="B175">LARGE(IF(MOD(MINUTE(股票价格!$B$2:$B$1380),5)=0,ROW(股票价格!$B$2:$B$1380),0),230-A175)</f>
        <v>1325</v>
      </c>
      <c r="C175" s="22">
        <f>股票价格!B1325</f>
        <v>43629.597222222219</v>
      </c>
      <c r="D175" s="1">
        <f>--股票价格!D1325</f>
        <v>41.22</v>
      </c>
      <c r="E175" s="19">
        <f t="shared" si="18"/>
        <v>41.230911664033023</v>
      </c>
      <c r="F175" s="26">
        <f t="shared" si="19"/>
        <v>40.995668164812308</v>
      </c>
      <c r="G175" s="27">
        <f t="shared" si="20"/>
        <v>0.23524349922071508</v>
      </c>
      <c r="H175" s="27">
        <f t="shared" si="22"/>
        <v>0.25466513093400622</v>
      </c>
      <c r="I175" s="27">
        <f t="shared" si="21"/>
        <v>-1.9421631713291143E-2</v>
      </c>
      <c r="J175" s="25">
        <f t="shared" si="23"/>
        <v>5</v>
      </c>
    </row>
    <row r="176" spans="1:10" x14ac:dyDescent="0.15">
      <c r="A176" s="3">
        <v>175</v>
      </c>
      <c r="B176" s="3">
        <f t="array" ref="B176">LARGE(IF(MOD(MINUTE(股票价格!$B$2:$B$1380),5)=0,ROW(股票价格!$B$2:$B$1380),0),230-A176)</f>
        <v>1326</v>
      </c>
      <c r="C176" s="22">
        <f>股票价格!B1326</f>
        <v>43629.600694444445</v>
      </c>
      <c r="D176" s="1">
        <f>--股票价格!D1326</f>
        <v>41.24</v>
      </c>
      <c r="E176" s="19">
        <f t="shared" si="18"/>
        <v>41.232309869566407</v>
      </c>
      <c r="F176" s="26">
        <f t="shared" si="19"/>
        <v>41.013766819270657</v>
      </c>
      <c r="G176" s="27">
        <f t="shared" si="20"/>
        <v>0.21854305029575016</v>
      </c>
      <c r="H176" s="27">
        <f t="shared" si="22"/>
        <v>0.25885469041632014</v>
      </c>
      <c r="I176" s="27">
        <f t="shared" si="21"/>
        <v>-4.031164012056998E-2</v>
      </c>
      <c r="J176" s="25">
        <f t="shared" si="23"/>
        <v>5</v>
      </c>
    </row>
    <row r="177" spans="1:10" x14ac:dyDescent="0.15">
      <c r="A177" s="3">
        <v>176</v>
      </c>
      <c r="B177" s="3">
        <f t="array" ref="B177">LARGE(IF(MOD(MINUTE(股票价格!$B$2:$B$1380),5)=0,ROW(股票价格!$B$2:$B$1380),0),230-A177)</f>
        <v>1327</v>
      </c>
      <c r="C177" s="22">
        <f>股票价格!B1327</f>
        <v>43629.604166666664</v>
      </c>
      <c r="D177" s="1">
        <f>--股票价格!D1327</f>
        <v>41.16</v>
      </c>
      <c r="E177" s="19">
        <f t="shared" si="18"/>
        <v>41.221185274248498</v>
      </c>
      <c r="F177" s="26">
        <f t="shared" si="19"/>
        <v>41.024598906732095</v>
      </c>
      <c r="G177" s="27">
        <f t="shared" si="20"/>
        <v>0.19658636751640302</v>
      </c>
      <c r="H177" s="27">
        <f t="shared" si="22"/>
        <v>0.25537586511202748</v>
      </c>
      <c r="I177" s="27">
        <f t="shared" si="21"/>
        <v>-5.8789497595624463E-2</v>
      </c>
      <c r="J177" s="25">
        <f t="shared" si="23"/>
        <v>5</v>
      </c>
    </row>
    <row r="178" spans="1:10" x14ac:dyDescent="0.15">
      <c r="A178" s="3">
        <v>177</v>
      </c>
      <c r="B178" s="3">
        <f t="array" ref="B178">LARGE(IF(MOD(MINUTE(股票价格!$B$2:$B$1380),5)=0,ROW(股票价格!$B$2:$B$1380),0),230-A178)</f>
        <v>1328</v>
      </c>
      <c r="C178" s="22">
        <f>股票价格!B1328</f>
        <v>43629.607638888891</v>
      </c>
      <c r="D178" s="1">
        <f>--股票价格!D1328</f>
        <v>41.37</v>
      </c>
      <c r="E178" s="19">
        <f t="shared" si="18"/>
        <v>41.244079847441036</v>
      </c>
      <c r="F178" s="26">
        <f t="shared" si="19"/>
        <v>41.050184172900096</v>
      </c>
      <c r="G178" s="27">
        <f t="shared" si="20"/>
        <v>0.19389567454093992</v>
      </c>
      <c r="H178" s="27">
        <f t="shared" si="22"/>
        <v>0.24805594622245447</v>
      </c>
      <c r="I178" s="27">
        <f t="shared" si="21"/>
        <v>-5.4160271681514549E-2</v>
      </c>
      <c r="J178" s="25">
        <f t="shared" si="23"/>
        <v>5</v>
      </c>
    </row>
    <row r="179" spans="1:10" x14ac:dyDescent="0.15">
      <c r="A179" s="3">
        <v>178</v>
      </c>
      <c r="B179" s="3">
        <f t="array" ref="B179">LARGE(IF(MOD(MINUTE(股票价格!$B$2:$B$1380),5)=0,ROW(股票价格!$B$2:$B$1380),0),230-A179)</f>
        <v>1329</v>
      </c>
      <c r="C179" s="22">
        <f>股票价格!B1329</f>
        <v>43629.611111111109</v>
      </c>
      <c r="D179" s="1">
        <f>--股票价格!D1329</f>
        <v>41.43</v>
      </c>
      <c r="E179" s="19">
        <f t="shared" si="18"/>
        <v>41.272682947834717</v>
      </c>
      <c r="F179" s="26">
        <f t="shared" si="19"/>
        <v>41.078318678611197</v>
      </c>
      <c r="G179" s="27">
        <f t="shared" si="20"/>
        <v>0.19436426922352013</v>
      </c>
      <c r="H179" s="27">
        <f t="shared" si="22"/>
        <v>0.23913957606870262</v>
      </c>
      <c r="I179" s="27">
        <f t="shared" si="21"/>
        <v>-4.4775306845182494E-2</v>
      </c>
      <c r="J179" s="25">
        <f t="shared" si="23"/>
        <v>5</v>
      </c>
    </row>
    <row r="180" spans="1:10" x14ac:dyDescent="0.15">
      <c r="A180" s="3">
        <v>179</v>
      </c>
      <c r="B180" s="3">
        <f t="array" ref="B180">LARGE(IF(MOD(MINUTE(股票价格!$B$2:$B$1380),5)=0,ROW(股票价格!$B$2:$B$1380),0),230-A180)</f>
        <v>1330</v>
      </c>
      <c r="C180" s="22">
        <f>股票价格!B1330</f>
        <v>43629.614583333336</v>
      </c>
      <c r="D180" s="1">
        <f>--股票价格!D1330</f>
        <v>41.5</v>
      </c>
      <c r="E180" s="19">
        <f t="shared" si="18"/>
        <v>41.307654802013992</v>
      </c>
      <c r="F180" s="26">
        <f t="shared" si="19"/>
        <v>41.109554332047402</v>
      </c>
      <c r="G180" s="27">
        <f t="shared" si="20"/>
        <v>0.19810046996659025</v>
      </c>
      <c r="H180" s="27">
        <f t="shared" si="22"/>
        <v>0.22951721428680749</v>
      </c>
      <c r="I180" s="27">
        <f t="shared" si="21"/>
        <v>-3.1416744320217238E-2</v>
      </c>
      <c r="J180" s="25">
        <f t="shared" si="23"/>
        <v>5</v>
      </c>
    </row>
    <row r="181" spans="1:10" x14ac:dyDescent="0.15">
      <c r="A181" s="3">
        <v>180</v>
      </c>
      <c r="B181" s="3">
        <f t="array" ref="B181">LARGE(IF(MOD(MINUTE(股票价格!$B$2:$B$1380),5)=0,ROW(股票价格!$B$2:$B$1380),0),230-A181)</f>
        <v>1331</v>
      </c>
      <c r="C181" s="22">
        <f>股票价格!B1331</f>
        <v>43629.618055555555</v>
      </c>
      <c r="D181" s="1">
        <f>--股票价格!D1331</f>
        <v>41.54</v>
      </c>
      <c r="E181" s="19">
        <f t="shared" si="18"/>
        <v>41.343400217088764</v>
      </c>
      <c r="F181" s="26">
        <f t="shared" si="19"/>
        <v>41.141439196340187</v>
      </c>
      <c r="G181" s="27">
        <f t="shared" si="20"/>
        <v>0.20196102074857691</v>
      </c>
      <c r="H181" s="27">
        <f t="shared" si="22"/>
        <v>0.21954001734963827</v>
      </c>
      <c r="I181" s="27">
        <f t="shared" si="21"/>
        <v>-1.7578996601061353E-2</v>
      </c>
      <c r="J181" s="25">
        <f t="shared" si="23"/>
        <v>5</v>
      </c>
    </row>
    <row r="182" spans="1:10" x14ac:dyDescent="0.15">
      <c r="A182" s="3">
        <v>181</v>
      </c>
      <c r="B182" s="3">
        <f t="array" ref="B182">LARGE(IF(MOD(MINUTE(股票价格!$B$2:$B$1380),5)=0,ROW(股票价格!$B$2:$B$1380),0),230-A182)</f>
        <v>1332</v>
      </c>
      <c r="C182" s="22">
        <f>股票价格!B1332</f>
        <v>43629.621527777781</v>
      </c>
      <c r="D182" s="1">
        <f>--股票价格!D1332</f>
        <v>41.41</v>
      </c>
      <c r="E182" s="19">
        <f t="shared" si="18"/>
        <v>41.353646337536645</v>
      </c>
      <c r="F182" s="26">
        <f t="shared" si="19"/>
        <v>41.16133258920388</v>
      </c>
      <c r="G182" s="27">
        <f t="shared" si="20"/>
        <v>0.19231374833276504</v>
      </c>
      <c r="H182" s="27">
        <f t="shared" si="22"/>
        <v>0.20957578719956477</v>
      </c>
      <c r="I182" s="27">
        <f t="shared" si="21"/>
        <v>-1.7262038866799723E-2</v>
      </c>
      <c r="J182" s="25">
        <f t="shared" si="23"/>
        <v>5</v>
      </c>
    </row>
    <row r="183" spans="1:10" x14ac:dyDescent="0.15">
      <c r="A183" s="3">
        <v>182</v>
      </c>
      <c r="B183" s="3">
        <f t="array" ref="B183">LARGE(IF(MOD(MINUTE(股票价格!$B$2:$B$1380),5)=0,ROW(股票价格!$B$2:$B$1380),0),230-A183)</f>
        <v>1333</v>
      </c>
      <c r="C183" s="22">
        <f>股票价格!B1333</f>
        <v>43629.625</v>
      </c>
      <c r="D183" s="1">
        <f>--股票价格!D1333</f>
        <v>41.52</v>
      </c>
      <c r="E183" s="19">
        <f t="shared" si="18"/>
        <v>41.379239208684851</v>
      </c>
      <c r="F183" s="26">
        <f t="shared" si="19"/>
        <v>41.187900545559152</v>
      </c>
      <c r="G183" s="27">
        <f t="shared" si="20"/>
        <v>0.19133866312569836</v>
      </c>
      <c r="H183" s="27">
        <f t="shared" si="22"/>
        <v>0.20248297366343987</v>
      </c>
      <c r="I183" s="27">
        <f t="shared" si="21"/>
        <v>-1.1144310537741509E-2</v>
      </c>
      <c r="J183" s="25">
        <f t="shared" si="23"/>
        <v>5</v>
      </c>
    </row>
    <row r="184" spans="1:10" x14ac:dyDescent="0.15">
      <c r="A184" s="3">
        <v>183</v>
      </c>
      <c r="B184" s="3">
        <f t="array" ref="B184">LARGE(IF(MOD(MINUTE(股票价格!$B$2:$B$1380),5)=0,ROW(股票价格!$B$2:$B$1380),0),230-A184)</f>
        <v>1334</v>
      </c>
      <c r="C184" s="22">
        <f>股票价格!B1334</f>
        <v>43630.399305555555</v>
      </c>
      <c r="D184" s="1">
        <f>--股票价格!D1334</f>
        <v>41.72</v>
      </c>
      <c r="E184" s="19">
        <f t="shared" si="18"/>
        <v>41.431663945810257</v>
      </c>
      <c r="F184" s="26">
        <f t="shared" si="19"/>
        <v>41.22731531996218</v>
      </c>
      <c r="G184" s="27">
        <f t="shared" si="20"/>
        <v>0.20434862584807689</v>
      </c>
      <c r="H184" s="27">
        <f t="shared" si="22"/>
        <v>0.19905020995536896</v>
      </c>
      <c r="I184" s="27">
        <f t="shared" si="21"/>
        <v>5.2984158927079361E-3</v>
      </c>
      <c r="J184" s="25">
        <f t="shared" si="23"/>
        <v>5</v>
      </c>
    </row>
    <row r="185" spans="1:10" x14ac:dyDescent="0.15">
      <c r="A185" s="3">
        <v>184</v>
      </c>
      <c r="B185" s="3">
        <f t="array" ref="B185">LARGE(IF(MOD(MINUTE(股票价格!$B$2:$B$1380),5)=0,ROW(股票价格!$B$2:$B$1380),0),230-A185)</f>
        <v>1335</v>
      </c>
      <c r="C185" s="22">
        <f>股票价格!B1335</f>
        <v>43630.402777777781</v>
      </c>
      <c r="D185" s="1">
        <f>--股票价格!D1335</f>
        <v>41.74</v>
      </c>
      <c r="E185" s="19">
        <f t="shared" si="18"/>
        <v>41.479100261839449</v>
      </c>
      <c r="F185" s="26">
        <f t="shared" si="19"/>
        <v>41.265291962927947</v>
      </c>
      <c r="G185" s="27">
        <f t="shared" si="20"/>
        <v>0.21380829891150199</v>
      </c>
      <c r="H185" s="27">
        <f t="shared" si="22"/>
        <v>0.19852412646823028</v>
      </c>
      <c r="I185" s="27">
        <f t="shared" si="21"/>
        <v>1.528417244327171E-2</v>
      </c>
      <c r="J185" s="25">
        <f t="shared" si="23"/>
        <v>5</v>
      </c>
    </row>
    <row r="186" spans="1:10" x14ac:dyDescent="0.15">
      <c r="A186" s="3">
        <v>185</v>
      </c>
      <c r="B186" s="3">
        <f t="array" ref="B186">LARGE(IF(MOD(MINUTE(股票价格!$B$2:$B$1380),5)=0,ROW(股票价格!$B$2:$B$1380),0),230-A186)</f>
        <v>1336</v>
      </c>
      <c r="C186" s="22">
        <f>股票价格!B1336</f>
        <v>43630.40625</v>
      </c>
      <c r="D186" s="1">
        <f>--股票价格!D1336</f>
        <v>42</v>
      </c>
      <c r="E186" s="19">
        <f t="shared" si="18"/>
        <v>41.559238683094918</v>
      </c>
      <c r="F186" s="26">
        <f t="shared" si="19"/>
        <v>41.319714780488844</v>
      </c>
      <c r="G186" s="27">
        <f t="shared" si="20"/>
        <v>0.23952390260607359</v>
      </c>
      <c r="H186" s="27">
        <f t="shared" si="22"/>
        <v>0.20329496370041589</v>
      </c>
      <c r="I186" s="27">
        <f t="shared" si="21"/>
        <v>3.6228938905657704E-2</v>
      </c>
      <c r="J186" s="25">
        <f t="shared" si="23"/>
        <v>5</v>
      </c>
    </row>
    <row r="187" spans="1:10" x14ac:dyDescent="0.15">
      <c r="A187" s="3">
        <v>186</v>
      </c>
      <c r="B187" s="3">
        <f t="array" ref="B187">LARGE(IF(MOD(MINUTE(股票价格!$B$2:$B$1380),5)=0,ROW(股票价格!$B$2:$B$1380),0),230-A187)</f>
        <v>1337</v>
      </c>
      <c r="C187" s="22">
        <f>股票价格!B1337</f>
        <v>43630.409722222219</v>
      </c>
      <c r="D187" s="1">
        <f>--股票价格!D1337</f>
        <v>41.92</v>
      </c>
      <c r="E187" s="19">
        <f t="shared" si="18"/>
        <v>41.614740424157233</v>
      </c>
      <c r="F187" s="26">
        <f t="shared" si="19"/>
        <v>41.364180352304487</v>
      </c>
      <c r="G187" s="27">
        <f t="shared" si="20"/>
        <v>0.25056007185274609</v>
      </c>
      <c r="H187" s="27">
        <f t="shared" si="22"/>
        <v>0.20959100784617213</v>
      </c>
      <c r="I187" s="27">
        <f t="shared" si="21"/>
        <v>4.0969064006573963E-2</v>
      </c>
      <c r="J187" s="25">
        <f t="shared" si="23"/>
        <v>5</v>
      </c>
    </row>
    <row r="188" spans="1:10" x14ac:dyDescent="0.15">
      <c r="A188" s="3">
        <v>187</v>
      </c>
      <c r="B188" s="3">
        <f t="array" ref="B188">LARGE(IF(MOD(MINUTE(股票价格!$B$2:$B$1380),5)=0,ROW(股票价格!$B$2:$B$1380),0),230-A188)</f>
        <v>1338</v>
      </c>
      <c r="C188" s="22">
        <f>股票价格!B1338</f>
        <v>43630.413194444445</v>
      </c>
      <c r="D188" s="1">
        <f>--股票价格!D1338</f>
        <v>41.89</v>
      </c>
      <c r="E188" s="19">
        <f t="shared" si="18"/>
        <v>41.657088051209968</v>
      </c>
      <c r="F188" s="26">
        <f t="shared" si="19"/>
        <v>41.403129955837485</v>
      </c>
      <c r="G188" s="27">
        <f t="shared" si="20"/>
        <v>0.25395809537248226</v>
      </c>
      <c r="H188" s="27">
        <f t="shared" si="22"/>
        <v>0.21621254408494572</v>
      </c>
      <c r="I188" s="27">
        <f t="shared" si="21"/>
        <v>3.7745551287536538E-2</v>
      </c>
      <c r="J188" s="25">
        <f t="shared" si="23"/>
        <v>5</v>
      </c>
    </row>
    <row r="189" spans="1:10" x14ac:dyDescent="0.15">
      <c r="A189" s="3">
        <v>188</v>
      </c>
      <c r="B189" s="3">
        <f t="array" ref="B189">LARGE(IF(MOD(MINUTE(股票价格!$B$2:$B$1380),5)=0,ROW(股票价格!$B$2:$B$1380),0),230-A189)</f>
        <v>1339</v>
      </c>
      <c r="C189" s="22">
        <f>股票价格!B1339</f>
        <v>43630.416666666664</v>
      </c>
      <c r="D189" s="1">
        <f>--股票价格!D1339</f>
        <v>41.94</v>
      </c>
      <c r="E189" s="19">
        <f t="shared" si="18"/>
        <v>41.700612966408436</v>
      </c>
      <c r="F189" s="26">
        <f t="shared" si="19"/>
        <v>41.44289810725693</v>
      </c>
      <c r="G189" s="27">
        <f t="shared" si="20"/>
        <v>0.25771485915150549</v>
      </c>
      <c r="H189" s="27">
        <f t="shared" si="22"/>
        <v>0.22283636510549185</v>
      </c>
      <c r="I189" s="27">
        <f t="shared" si="21"/>
        <v>3.4878494046013647E-2</v>
      </c>
      <c r="J189" s="25">
        <f t="shared" si="23"/>
        <v>5</v>
      </c>
    </row>
    <row r="190" spans="1:10" x14ac:dyDescent="0.15">
      <c r="A190" s="3">
        <v>189</v>
      </c>
      <c r="B190" s="3">
        <f t="array" ref="B190">LARGE(IF(MOD(MINUTE(股票价格!$B$2:$B$1380),5)=0,ROW(股票价格!$B$2:$B$1380),0),230-A190)</f>
        <v>1340</v>
      </c>
      <c r="C190" s="22">
        <f>股票价格!B1340</f>
        <v>43630.420138888891</v>
      </c>
      <c r="D190" s="1">
        <f>--股票价格!D1340</f>
        <v>41.71</v>
      </c>
      <c r="E190" s="19">
        <f t="shared" si="18"/>
        <v>41.70205712542252</v>
      </c>
      <c r="F190" s="26">
        <f t="shared" si="19"/>
        <v>41.462683432645306</v>
      </c>
      <c r="G190" s="27">
        <f t="shared" si="20"/>
        <v>0.23937369277721388</v>
      </c>
      <c r="H190" s="27">
        <f t="shared" si="22"/>
        <v>0.22699332866422928</v>
      </c>
      <c r="I190" s="27">
        <f t="shared" si="21"/>
        <v>1.2380364112984599E-2</v>
      </c>
      <c r="J190" s="25">
        <f t="shared" si="23"/>
        <v>5</v>
      </c>
    </row>
    <row r="191" spans="1:10" x14ac:dyDescent="0.15">
      <c r="A191" s="3">
        <v>190</v>
      </c>
      <c r="B191" s="3">
        <f t="array" ref="B191">LARGE(IF(MOD(MINUTE(股票价格!$B$2:$B$1380),5)=0,ROW(股票价格!$B$2:$B$1380),0),230-A191)</f>
        <v>1341</v>
      </c>
      <c r="C191" s="22">
        <f>股票价格!B1341</f>
        <v>43630.423611111109</v>
      </c>
      <c r="D191" s="1">
        <f>--股票价格!D1341</f>
        <v>41.63</v>
      </c>
      <c r="E191" s="19">
        <f t="shared" si="18"/>
        <v>41.690971413819057</v>
      </c>
      <c r="F191" s="26">
        <f t="shared" si="19"/>
        <v>41.47507725244936</v>
      </c>
      <c r="G191" s="27">
        <f t="shared" si="20"/>
        <v>0.21589416136969675</v>
      </c>
      <c r="H191" s="27">
        <f t="shared" si="22"/>
        <v>0.22961337455722169</v>
      </c>
      <c r="I191" s="27">
        <f t="shared" si="21"/>
        <v>-1.3719213187524948E-2</v>
      </c>
      <c r="J191" s="25">
        <f t="shared" si="23"/>
        <v>5</v>
      </c>
    </row>
    <row r="192" spans="1:10" x14ac:dyDescent="0.15">
      <c r="A192" s="3">
        <v>191</v>
      </c>
      <c r="B192" s="3">
        <f t="array" ref="B192">LARGE(IF(MOD(MINUTE(股票价格!$B$2:$B$1380),5)=0,ROW(股票价格!$B$2:$B$1380),0),230-A192)</f>
        <v>1342</v>
      </c>
      <c r="C192" s="22">
        <f>股票价格!B1342</f>
        <v>43630.427083333336</v>
      </c>
      <c r="D192" s="1">
        <f>--股票价格!D1342</f>
        <v>41.6</v>
      </c>
      <c r="E192" s="19">
        <f t="shared" si="18"/>
        <v>41.676975811693048</v>
      </c>
      <c r="F192" s="26">
        <f t="shared" si="19"/>
        <v>41.48433078930497</v>
      </c>
      <c r="G192" s="27">
        <f t="shared" si="20"/>
        <v>0.19264502238807779</v>
      </c>
      <c r="H192" s="27">
        <f t="shared" si="22"/>
        <v>0.22975852558637497</v>
      </c>
      <c r="I192" s="27">
        <f t="shared" si="21"/>
        <v>-3.7113503198297176E-2</v>
      </c>
      <c r="J192" s="25">
        <f t="shared" si="23"/>
        <v>5</v>
      </c>
    </row>
    <row r="193" spans="1:10" x14ac:dyDescent="0.15">
      <c r="A193" s="3">
        <v>192</v>
      </c>
      <c r="B193" s="3">
        <f t="array" ref="B193">LARGE(IF(MOD(MINUTE(股票价格!$B$2:$B$1380),5)=0,ROW(股票价格!$B$2:$B$1380),0),230-A193)</f>
        <v>1343</v>
      </c>
      <c r="C193" s="22">
        <f>股票价格!B1343</f>
        <v>43630.430555555555</v>
      </c>
      <c r="D193" s="1">
        <f>--股票价格!D1343</f>
        <v>41.52</v>
      </c>
      <c r="E193" s="19">
        <f t="shared" si="18"/>
        <v>41.652825686817195</v>
      </c>
      <c r="F193" s="26">
        <f t="shared" si="19"/>
        <v>41.486972953060153</v>
      </c>
      <c r="G193" s="27">
        <f t="shared" si="20"/>
        <v>0.1658527337570419</v>
      </c>
      <c r="H193" s="27">
        <f t="shared" si="22"/>
        <v>0.22548120424292664</v>
      </c>
      <c r="I193" s="27">
        <f t="shared" si="21"/>
        <v>-5.9628470485884738E-2</v>
      </c>
      <c r="J193" s="25">
        <f t="shared" si="23"/>
        <v>5</v>
      </c>
    </row>
    <row r="194" spans="1:10" x14ac:dyDescent="0.15">
      <c r="A194" s="3">
        <v>193</v>
      </c>
      <c r="B194" s="3">
        <f t="array" ref="B194">LARGE(IF(MOD(MINUTE(股票价格!$B$2:$B$1380),5)=0,ROW(股票价格!$B$2:$B$1380),0),230-A194)</f>
        <v>1344</v>
      </c>
      <c r="C194" s="22">
        <f>股票价格!B1344</f>
        <v>43630.434027777781</v>
      </c>
      <c r="D194" s="1">
        <f>--股票价格!D1344</f>
        <v>41.37</v>
      </c>
      <c r="E194" s="19">
        <f t="shared" si="18"/>
        <v>41.609314042691473</v>
      </c>
      <c r="F194" s="26">
        <f t="shared" si="19"/>
        <v>41.478308289870512</v>
      </c>
      <c r="G194" s="27">
        <f t="shared" si="20"/>
        <v>0.13100575282096116</v>
      </c>
      <c r="H194" s="27">
        <f t="shared" si="22"/>
        <v>0.21628092134397767</v>
      </c>
      <c r="I194" s="27">
        <f t="shared" si="21"/>
        <v>-8.5275168523016504E-2</v>
      </c>
      <c r="J194" s="25">
        <f t="shared" si="23"/>
        <v>5</v>
      </c>
    </row>
    <row r="195" spans="1:10" x14ac:dyDescent="0.15">
      <c r="A195" s="3">
        <v>194</v>
      </c>
      <c r="B195" s="3">
        <f t="array" ref="B195">LARGE(IF(MOD(MINUTE(股票价格!$B$2:$B$1380),5)=0,ROW(股票价格!$B$2:$B$1380),0),230-A195)</f>
        <v>1345</v>
      </c>
      <c r="C195" s="22">
        <f>股票价格!B1345</f>
        <v>43630.4375</v>
      </c>
      <c r="D195" s="1">
        <f>--股票价格!D1345</f>
        <v>41.48</v>
      </c>
      <c r="E195" s="19">
        <f t="shared" ref="E195:E201" si="24">E194*11/13+D195*2/13</f>
        <v>41.589419574585094</v>
      </c>
      <c r="F195" s="26">
        <f t="shared" ref="F195:F201" si="25">F194*25/27+D195*2/27</f>
        <v>41.47843360173195</v>
      </c>
      <c r="G195" s="27">
        <f t="shared" ref="G195:G201" si="26">E195-F195</f>
        <v>0.11098597285314327</v>
      </c>
      <c r="H195" s="27">
        <f t="shared" si="22"/>
        <v>0.20199892914920761</v>
      </c>
      <c r="I195" s="27">
        <f t="shared" si="21"/>
        <v>-9.1012956296064346E-2</v>
      </c>
      <c r="J195" s="25">
        <f t="shared" si="23"/>
        <v>5</v>
      </c>
    </row>
    <row r="196" spans="1:10" x14ac:dyDescent="0.15">
      <c r="A196" s="3">
        <v>195</v>
      </c>
      <c r="B196" s="3">
        <f t="array" ref="B196">LARGE(IF(MOD(MINUTE(股票价格!$B$2:$B$1380),5)=0,ROW(股票价格!$B$2:$B$1380),0),230-A196)</f>
        <v>1346</v>
      </c>
      <c r="C196" s="22">
        <f>股票价格!B1346</f>
        <v>43630.440972222219</v>
      </c>
      <c r="D196" s="1">
        <f>--股票价格!D1346</f>
        <v>41.52</v>
      </c>
      <c r="E196" s="19">
        <f t="shared" si="24"/>
        <v>41.578739640033533</v>
      </c>
      <c r="F196" s="26">
        <f t="shared" si="25"/>
        <v>41.481512594196246</v>
      </c>
      <c r="G196" s="27">
        <f t="shared" si="26"/>
        <v>9.7227045837286141E-2</v>
      </c>
      <c r="H196" s="27">
        <f t="shared" si="22"/>
        <v>0.18496192625860097</v>
      </c>
      <c r="I196" s="27">
        <f t="shared" si="21"/>
        <v>-8.7734880421314831E-2</v>
      </c>
      <c r="J196" s="25">
        <f t="shared" si="23"/>
        <v>5</v>
      </c>
    </row>
    <row r="197" spans="1:10" x14ac:dyDescent="0.15">
      <c r="A197" s="3">
        <v>196</v>
      </c>
      <c r="B197" s="3">
        <f t="array" ref="B197">LARGE(IF(MOD(MINUTE(股票价格!$B$2:$B$1380),5)=0,ROW(股票价格!$B$2:$B$1380),0),230-A197)</f>
        <v>1347</v>
      </c>
      <c r="C197" s="22">
        <f>股票价格!B1347</f>
        <v>43630.444444444445</v>
      </c>
      <c r="D197" s="1">
        <f>--股票价格!D1347</f>
        <v>41.58</v>
      </c>
      <c r="E197" s="19">
        <f t="shared" si="24"/>
        <v>41.57893354156684</v>
      </c>
      <c r="F197" s="26">
        <f t="shared" si="25"/>
        <v>41.488807957589117</v>
      </c>
      <c r="G197" s="27">
        <f t="shared" si="26"/>
        <v>9.0125583977723522E-2</v>
      </c>
      <c r="H197" s="27">
        <f t="shared" si="22"/>
        <v>0.16675831388140555</v>
      </c>
      <c r="I197" s="27">
        <f t="shared" si="21"/>
        <v>-7.6632729903682029E-2</v>
      </c>
      <c r="J197" s="25">
        <f t="shared" si="23"/>
        <v>5</v>
      </c>
    </row>
    <row r="198" spans="1:10" x14ac:dyDescent="0.15">
      <c r="A198" s="3">
        <v>197</v>
      </c>
      <c r="B198" s="3">
        <f t="array" ref="B198">LARGE(IF(MOD(MINUTE(股票价格!$B$2:$B$1380),5)=0,ROW(股票价格!$B$2:$B$1380),0),230-A198)</f>
        <v>1348</v>
      </c>
      <c r="C198" s="22">
        <f>股票价格!B1348</f>
        <v>43630.447916666664</v>
      </c>
      <c r="D198" s="1">
        <f>--股票价格!D1348</f>
        <v>41.52</v>
      </c>
      <c r="E198" s="19">
        <f t="shared" si="24"/>
        <v>41.569866842864258</v>
      </c>
      <c r="F198" s="26">
        <f t="shared" si="25"/>
        <v>41.491118479249181</v>
      </c>
      <c r="G198" s="27">
        <f t="shared" si="26"/>
        <v>7.8748363615076755E-2</v>
      </c>
      <c r="H198" s="27">
        <f t="shared" si="22"/>
        <v>0.14687314771069124</v>
      </c>
      <c r="I198" s="27">
        <f t="shared" si="21"/>
        <v>-6.8124784095614482E-2</v>
      </c>
      <c r="J198" s="25">
        <f t="shared" si="23"/>
        <v>5</v>
      </c>
    </row>
    <row r="199" spans="1:10" x14ac:dyDescent="0.15">
      <c r="A199" s="3">
        <v>198</v>
      </c>
      <c r="B199" s="3">
        <f t="array" ref="B199">LARGE(IF(MOD(MINUTE(股票价格!$B$2:$B$1380),5)=0,ROW(股票价格!$B$2:$B$1380),0),230-A199)</f>
        <v>1349</v>
      </c>
      <c r="C199" s="22">
        <f>股票价格!B1349</f>
        <v>43630.451388888891</v>
      </c>
      <c r="D199" s="1">
        <f>--股票价格!D1349</f>
        <v>41.43</v>
      </c>
      <c r="E199" s="19">
        <f t="shared" si="24"/>
        <v>41.548348867038989</v>
      </c>
      <c r="F199" s="26">
        <f t="shared" si="25"/>
        <v>41.486591184489981</v>
      </c>
      <c r="G199" s="27">
        <f t="shared" si="26"/>
        <v>6.1757682549007598E-2</v>
      </c>
      <c r="H199" s="27">
        <f t="shared" si="22"/>
        <v>0.12713803546311275</v>
      </c>
      <c r="I199" s="27">
        <f t="shared" si="21"/>
        <v>-6.5380352914105155E-2</v>
      </c>
      <c r="J199" s="25">
        <f t="shared" si="23"/>
        <v>5</v>
      </c>
    </row>
    <row r="200" spans="1:10" x14ac:dyDescent="0.15">
      <c r="A200" s="3">
        <v>199</v>
      </c>
      <c r="B200" s="3">
        <f t="array" ref="B200">LARGE(IF(MOD(MINUTE(股票价格!$B$2:$B$1380),5)=0,ROW(股票价格!$B$2:$B$1380),0),230-A200)</f>
        <v>1350</v>
      </c>
      <c r="C200" s="22">
        <f>股票价格!B1350</f>
        <v>43630.454861111109</v>
      </c>
      <c r="D200" s="1">
        <f>--股票价格!D1350</f>
        <v>41.4</v>
      </c>
      <c r="E200" s="19">
        <f t="shared" si="24"/>
        <v>41.525525964417604</v>
      </c>
      <c r="F200" s="26">
        <f t="shared" si="25"/>
        <v>41.480177022675903</v>
      </c>
      <c r="G200" s="27">
        <f t="shared" si="26"/>
        <v>4.5348941741700344E-2</v>
      </c>
      <c r="H200" s="27">
        <f t="shared" si="22"/>
        <v>0.1081885666155576</v>
      </c>
      <c r="I200" s="27">
        <f t="shared" si="21"/>
        <v>-6.2839624873857261E-2</v>
      </c>
      <c r="J200" s="25">
        <f t="shared" si="23"/>
        <v>5</v>
      </c>
    </row>
    <row r="201" spans="1:10" x14ac:dyDescent="0.15">
      <c r="A201" s="3">
        <v>200</v>
      </c>
      <c r="B201" s="3">
        <f t="array" ref="B201">LARGE(IF(MOD(MINUTE(股票价格!$B$2:$B$1380),5)=0,ROW(股票价格!$B$2:$B$1380),0),230-A201)</f>
        <v>1351</v>
      </c>
      <c r="C201" s="22">
        <f>股票价格!B1351</f>
        <v>43630.458333333336</v>
      </c>
      <c r="D201" s="1">
        <f>--股票价格!D1351</f>
        <v>41.41</v>
      </c>
      <c r="E201" s="19">
        <f t="shared" si="24"/>
        <v>41.507752739122594</v>
      </c>
      <c r="F201" s="26">
        <f t="shared" si="25"/>
        <v>41.474978724699916</v>
      </c>
      <c r="G201" s="27">
        <f t="shared" si="26"/>
        <v>3.2774014422678022E-2</v>
      </c>
      <c r="H201" s="27">
        <f t="shared" si="22"/>
        <v>9.0425121286068749E-2</v>
      </c>
      <c r="I201" s="27">
        <f t="shared" si="21"/>
        <v>-5.7651106863390728E-2</v>
      </c>
      <c r="J201" s="25">
        <f t="shared" si="23"/>
        <v>5</v>
      </c>
    </row>
    <row r="202" spans="1:10" x14ac:dyDescent="0.15">
      <c r="A202" s="3">
        <v>201</v>
      </c>
      <c r="B202" s="3">
        <f t="array" ref="B202">LARGE(IF(MOD(MINUTE(股票价格!$B$2:$B$1380),5)=0,ROW(股票价格!$B$2:$B$1380),0),230-A202)</f>
        <v>1352</v>
      </c>
      <c r="C202" s="22">
        <f>股票价格!B1352</f>
        <v>43630.461805555555</v>
      </c>
      <c r="D202" s="1">
        <f>--股票价格!D1352</f>
        <v>41.43</v>
      </c>
      <c r="E202" s="19">
        <f t="shared" ref="E202:E231" si="27">E201*11/13+D202*2/13</f>
        <v>41.495790779257582</v>
      </c>
      <c r="F202" s="26">
        <f t="shared" ref="F202:F231" si="28">F201*25/27+D202*2/27</f>
        <v>41.47164696731474</v>
      </c>
      <c r="G202" s="27">
        <f t="shared" ref="G202:G231" si="29">E202-F202</f>
        <v>2.4143811942842319E-2</v>
      </c>
      <c r="H202" s="27">
        <f t="shared" ref="H202:H231" si="30">AVERAGE(G194:G202)</f>
        <v>7.4679685528935461E-2</v>
      </c>
      <c r="I202" s="27">
        <f t="shared" ref="I202:I231" si="31">G202-H202</f>
        <v>-5.0535873586093141E-2</v>
      </c>
      <c r="J202" s="25">
        <f t="shared" si="23"/>
        <v>5</v>
      </c>
    </row>
    <row r="203" spans="1:10" x14ac:dyDescent="0.15">
      <c r="A203" s="3">
        <v>202</v>
      </c>
      <c r="B203" s="3">
        <f t="array" ref="B203">LARGE(IF(MOD(MINUTE(股票价格!$B$2:$B$1380),5)=0,ROW(股票价格!$B$2:$B$1380),0),230-A203)</f>
        <v>1353</v>
      </c>
      <c r="C203" s="22">
        <f>股票价格!B1353</f>
        <v>43630.465277777781</v>
      </c>
      <c r="D203" s="1">
        <f>--股票价格!D1353</f>
        <v>41.34</v>
      </c>
      <c r="E203" s="19">
        <f t="shared" si="27"/>
        <v>41.471822967064107</v>
      </c>
      <c r="F203" s="26">
        <f t="shared" si="28"/>
        <v>41.461895340106238</v>
      </c>
      <c r="G203" s="27">
        <f t="shared" si="29"/>
        <v>9.9276269578680854E-3</v>
      </c>
      <c r="H203" s="27">
        <f t="shared" si="30"/>
        <v>6.1226560433036231E-2</v>
      </c>
      <c r="I203" s="27">
        <f t="shared" si="31"/>
        <v>-5.1298933475168146E-2</v>
      </c>
      <c r="J203" s="25">
        <f t="shared" si="23"/>
        <v>5</v>
      </c>
    </row>
    <row r="204" spans="1:10" x14ac:dyDescent="0.15">
      <c r="A204" s="3">
        <v>203</v>
      </c>
      <c r="B204" s="3">
        <f t="array" ref="B204">LARGE(IF(MOD(MINUTE(股票价格!$B$2:$B$1380),5)=0,ROW(股票价格!$B$2:$B$1380),0),230-A204)</f>
        <v>1354</v>
      </c>
      <c r="C204" s="22">
        <f>股票价格!B1354</f>
        <v>43630.46875</v>
      </c>
      <c r="D204" s="1">
        <f>--股票价格!D1354</f>
        <v>41.32</v>
      </c>
      <c r="E204" s="19">
        <f t="shared" si="27"/>
        <v>41.448465587515777</v>
      </c>
      <c r="F204" s="26">
        <f t="shared" si="28"/>
        <v>41.451384574172444</v>
      </c>
      <c r="G204" s="27">
        <f t="shared" si="29"/>
        <v>-2.9189866566667888E-3</v>
      </c>
      <c r="H204" s="27">
        <f t="shared" si="30"/>
        <v>4.8570453820835108E-2</v>
      </c>
      <c r="I204" s="27">
        <f t="shared" si="31"/>
        <v>-5.1489440477501897E-2</v>
      </c>
      <c r="J204" s="25">
        <f t="shared" ref="J204:J231" si="32">IF((I204&gt;0)*(I203&lt;=0)*(G204&lt;0),J203+1,J203)</f>
        <v>5</v>
      </c>
    </row>
    <row r="205" spans="1:10" x14ac:dyDescent="0.15">
      <c r="A205" s="3">
        <v>204</v>
      </c>
      <c r="B205" s="3">
        <f t="array" ref="B205">LARGE(IF(MOD(MINUTE(股票价格!$B$2:$B$1380),5)=0,ROW(股票价格!$B$2:$B$1380),0),230-A205)</f>
        <v>1355</v>
      </c>
      <c r="C205" s="22">
        <f>股票价格!B1355</f>
        <v>43630.472222222219</v>
      </c>
      <c r="D205" s="1">
        <f>--股票价格!D1355</f>
        <v>41.33</v>
      </c>
      <c r="E205" s="19">
        <f t="shared" si="27"/>
        <v>41.430240112513353</v>
      </c>
      <c r="F205" s="26">
        <f t="shared" si="28"/>
        <v>41.442393124233739</v>
      </c>
      <c r="G205" s="27">
        <f t="shared" si="29"/>
        <v>-1.2153011720386075E-2</v>
      </c>
      <c r="H205" s="27">
        <f t="shared" si="30"/>
        <v>3.6417114092204862E-2</v>
      </c>
      <c r="I205" s="27">
        <f t="shared" si="31"/>
        <v>-4.8570125812590938E-2</v>
      </c>
      <c r="J205" s="25">
        <f t="shared" si="32"/>
        <v>5</v>
      </c>
    </row>
    <row r="206" spans="1:10" x14ac:dyDescent="0.15">
      <c r="A206" s="3">
        <v>205</v>
      </c>
      <c r="B206" s="3">
        <f t="array" ref="B206">LARGE(IF(MOD(MINUTE(股票价格!$B$2:$B$1380),5)=0,ROW(股票价格!$B$2:$B$1380),0),230-A206)</f>
        <v>1356</v>
      </c>
      <c r="C206" s="22">
        <f>股票价格!B1356</f>
        <v>43630.475694444445</v>
      </c>
      <c r="D206" s="1">
        <f>--股票价格!D1356</f>
        <v>41.21</v>
      </c>
      <c r="E206" s="19">
        <f t="shared" si="27"/>
        <v>41.396357018280526</v>
      </c>
      <c r="F206" s="26">
        <f t="shared" si="28"/>
        <v>41.425178818734949</v>
      </c>
      <c r="G206" s="27">
        <f t="shared" si="29"/>
        <v>-2.8821800454423396E-2</v>
      </c>
      <c r="H206" s="27">
        <f t="shared" si="30"/>
        <v>2.320073804418854E-2</v>
      </c>
      <c r="I206" s="27">
        <f t="shared" si="31"/>
        <v>-5.2022538498611937E-2</v>
      </c>
      <c r="J206" s="25">
        <f t="shared" si="32"/>
        <v>5</v>
      </c>
    </row>
    <row r="207" spans="1:10" x14ac:dyDescent="0.15">
      <c r="A207" s="3">
        <v>206</v>
      </c>
      <c r="B207" s="3">
        <f t="array" ref="B207">LARGE(IF(MOD(MINUTE(股票价格!$B$2:$B$1380),5)=0,ROW(股票价格!$B$2:$B$1380),0),230-A207)</f>
        <v>1357</v>
      </c>
      <c r="C207" s="22">
        <f>股票价格!B1357</f>
        <v>43630.479166666664</v>
      </c>
      <c r="D207" s="1">
        <f>--股票价格!D1357</f>
        <v>41.22</v>
      </c>
      <c r="E207" s="19">
        <f t="shared" si="27"/>
        <v>41.369225169314291</v>
      </c>
      <c r="F207" s="26">
        <f t="shared" si="28"/>
        <v>41.409980387717546</v>
      </c>
      <c r="G207" s="27">
        <f t="shared" si="29"/>
        <v>-4.0755218403255355E-2</v>
      </c>
      <c r="H207" s="27">
        <f t="shared" si="30"/>
        <v>9.9225622643738607E-3</v>
      </c>
      <c r="I207" s="27">
        <f t="shared" si="31"/>
        <v>-5.0677780667629214E-2</v>
      </c>
      <c r="J207" s="25">
        <f t="shared" si="32"/>
        <v>5</v>
      </c>
    </row>
    <row r="208" spans="1:10" x14ac:dyDescent="0.15">
      <c r="A208" s="3">
        <v>207</v>
      </c>
      <c r="B208" s="3">
        <f t="array" ref="B208">LARGE(IF(MOD(MINUTE(股票价格!$B$2:$B$1380),5)=0,ROW(股票价格!$B$2:$B$1380),0),230-A208)</f>
        <v>1358</v>
      </c>
      <c r="C208" s="22">
        <f>股票价格!B1358</f>
        <v>43630.545138888891</v>
      </c>
      <c r="D208" s="1">
        <f>--股票价格!D1358</f>
        <v>41.24</v>
      </c>
      <c r="E208" s="19">
        <f t="shared" si="27"/>
        <v>41.349344374035169</v>
      </c>
      <c r="F208" s="26">
        <f t="shared" si="28"/>
        <v>41.397389247886608</v>
      </c>
      <c r="G208" s="27">
        <f t="shared" si="29"/>
        <v>-4.8044873851438297E-2</v>
      </c>
      <c r="H208" s="27">
        <f t="shared" si="30"/>
        <v>-2.2777217801201268E-3</v>
      </c>
      <c r="I208" s="27">
        <f t="shared" si="31"/>
        <v>-4.5767152071318172E-2</v>
      </c>
      <c r="J208" s="25">
        <f t="shared" si="32"/>
        <v>5</v>
      </c>
    </row>
    <row r="209" spans="1:10" x14ac:dyDescent="0.15">
      <c r="A209" s="3">
        <v>208</v>
      </c>
      <c r="B209" s="3">
        <f t="array" ref="B209">LARGE(IF(MOD(MINUTE(股票价格!$B$2:$B$1380),5)=0,ROW(股票价格!$B$2:$B$1380),0),230-A209)</f>
        <v>1359</v>
      </c>
      <c r="C209" s="22">
        <f>股票价格!B1359</f>
        <v>43630.548611111109</v>
      </c>
      <c r="D209" s="1">
        <f>--股票价格!D1359</f>
        <v>41.3</v>
      </c>
      <c r="E209" s="19">
        <f t="shared" si="27"/>
        <v>41.341752931875916</v>
      </c>
      <c r="F209" s="26">
        <f t="shared" si="28"/>
        <v>41.39017522952463</v>
      </c>
      <c r="G209" s="27">
        <f t="shared" si="29"/>
        <v>-4.8422297648713197E-2</v>
      </c>
      <c r="H209" s="27">
        <f t="shared" si="30"/>
        <v>-1.2696748379054965E-2</v>
      </c>
      <c r="I209" s="27">
        <f t="shared" si="31"/>
        <v>-3.5725549269658236E-2</v>
      </c>
      <c r="J209" s="25">
        <f t="shared" si="32"/>
        <v>5</v>
      </c>
    </row>
    <row r="210" spans="1:10" x14ac:dyDescent="0.15">
      <c r="A210" s="3">
        <v>209</v>
      </c>
      <c r="B210" s="3">
        <f t="array" ref="B210">LARGE(IF(MOD(MINUTE(股票价格!$B$2:$B$1380),5)=0,ROW(股票价格!$B$2:$B$1380),0),230-A210)</f>
        <v>1360</v>
      </c>
      <c r="C210" s="22">
        <f>股票价格!B1360</f>
        <v>43630.552083333336</v>
      </c>
      <c r="D210" s="1">
        <f>--股票价格!D1360</f>
        <v>41.31</v>
      </c>
      <c r="E210" s="19">
        <f t="shared" si="27"/>
        <v>41.336867865433469</v>
      </c>
      <c r="F210" s="26">
        <f t="shared" si="28"/>
        <v>41.384236323633921</v>
      </c>
      <c r="G210" s="27">
        <f t="shared" si="29"/>
        <v>-4.7368458200452324E-2</v>
      </c>
      <c r="H210" s="27">
        <f t="shared" si="30"/>
        <v>-2.160146755940278E-2</v>
      </c>
      <c r="I210" s="27">
        <f t="shared" si="31"/>
        <v>-2.5766990641049543E-2</v>
      </c>
      <c r="J210" s="25">
        <f t="shared" si="32"/>
        <v>5</v>
      </c>
    </row>
    <row r="211" spans="1:10" x14ac:dyDescent="0.15">
      <c r="A211" s="3">
        <v>210</v>
      </c>
      <c r="B211" s="3">
        <f t="array" ref="B211">LARGE(IF(MOD(MINUTE(股票价格!$B$2:$B$1380),5)=0,ROW(股票价格!$B$2:$B$1380),0),230-A211)</f>
        <v>1361</v>
      </c>
      <c r="C211" s="22">
        <f>股票价格!B1361</f>
        <v>43630.555555555555</v>
      </c>
      <c r="D211" s="1">
        <f>--股票价格!D1361</f>
        <v>41.25</v>
      </c>
      <c r="E211" s="19">
        <f t="shared" si="27"/>
        <v>41.323503578443706</v>
      </c>
      <c r="F211" s="26">
        <f t="shared" si="28"/>
        <v>41.374292892253635</v>
      </c>
      <c r="G211" s="27">
        <f t="shared" si="29"/>
        <v>-5.0789313809929126E-2</v>
      </c>
      <c r="H211" s="27">
        <f t="shared" si="30"/>
        <v>-2.9927370420821831E-2</v>
      </c>
      <c r="I211" s="27">
        <f t="shared" si="31"/>
        <v>-2.0861943389107296E-2</v>
      </c>
      <c r="J211" s="25">
        <f t="shared" si="32"/>
        <v>5</v>
      </c>
    </row>
    <row r="212" spans="1:10" x14ac:dyDescent="0.15">
      <c r="A212" s="3">
        <v>211</v>
      </c>
      <c r="B212" s="3">
        <f t="array" ref="B212">LARGE(IF(MOD(MINUTE(股票价格!$B$2:$B$1380),5)=0,ROW(股票价格!$B$2:$B$1380),0),230-A212)</f>
        <v>1362</v>
      </c>
      <c r="C212" s="22">
        <f>股票价格!B1362</f>
        <v>43630.559027777781</v>
      </c>
      <c r="D212" s="1">
        <f>--股票价格!D1362</f>
        <v>41.2</v>
      </c>
      <c r="E212" s="19">
        <f t="shared" si="27"/>
        <v>41.304503027913903</v>
      </c>
      <c r="F212" s="26">
        <f t="shared" si="28"/>
        <v>41.361382307642252</v>
      </c>
      <c r="G212" s="27">
        <f t="shared" si="29"/>
        <v>-5.6879279728349275E-2</v>
      </c>
      <c r="H212" s="27">
        <f t="shared" si="30"/>
        <v>-3.7350360052623759E-2</v>
      </c>
      <c r="I212" s="27">
        <f t="shared" si="31"/>
        <v>-1.9528919675725516E-2</v>
      </c>
      <c r="J212" s="25">
        <f t="shared" si="32"/>
        <v>5</v>
      </c>
    </row>
    <row r="213" spans="1:10" x14ac:dyDescent="0.15">
      <c r="A213" s="3">
        <v>212</v>
      </c>
      <c r="B213" s="3">
        <f t="array" ref="B213">LARGE(IF(MOD(MINUTE(股票价格!$B$2:$B$1380),5)=0,ROW(股票价格!$B$2:$B$1380),0),230-A213)</f>
        <v>1363</v>
      </c>
      <c r="C213" s="22">
        <f>股票价格!B1363</f>
        <v>43630.5625</v>
      </c>
      <c r="D213" s="1">
        <f>--股票价格!D1363</f>
        <v>41.2</v>
      </c>
      <c r="E213" s="19">
        <f t="shared" si="27"/>
        <v>41.288425639004068</v>
      </c>
      <c r="F213" s="26">
        <f t="shared" si="28"/>
        <v>41.349428062631716</v>
      </c>
      <c r="G213" s="27">
        <f t="shared" si="29"/>
        <v>-6.1002423627648739E-2</v>
      </c>
      <c r="H213" s="27">
        <f t="shared" si="30"/>
        <v>-4.3804075271621751E-2</v>
      </c>
      <c r="I213" s="27">
        <f t="shared" si="31"/>
        <v>-1.7198348356026988E-2</v>
      </c>
      <c r="J213" s="25">
        <f t="shared" si="32"/>
        <v>5</v>
      </c>
    </row>
    <row r="214" spans="1:10" x14ac:dyDescent="0.15">
      <c r="A214" s="3">
        <v>213</v>
      </c>
      <c r="B214" s="3">
        <f t="array" ref="B214">LARGE(IF(MOD(MINUTE(股票价格!$B$2:$B$1380),5)=0,ROW(股票价格!$B$2:$B$1380),0),230-A214)</f>
        <v>1364</v>
      </c>
      <c r="C214" s="22">
        <f>股票价格!B1364</f>
        <v>43630.565972222219</v>
      </c>
      <c r="D214" s="1">
        <f>--股票价格!D1364</f>
        <v>41.15</v>
      </c>
      <c r="E214" s="19">
        <f t="shared" si="27"/>
        <v>41.267129386849589</v>
      </c>
      <c r="F214" s="26">
        <f t="shared" si="28"/>
        <v>41.334655613547888</v>
      </c>
      <c r="G214" s="27">
        <f t="shared" si="29"/>
        <v>-6.7526226698298331E-2</v>
      </c>
      <c r="H214" s="27">
        <f t="shared" si="30"/>
        <v>-4.9956654713612006E-2</v>
      </c>
      <c r="I214" s="27">
        <f t="shared" si="31"/>
        <v>-1.7569571984686325E-2</v>
      </c>
      <c r="J214" s="25">
        <f t="shared" si="32"/>
        <v>5</v>
      </c>
    </row>
    <row r="215" spans="1:10" x14ac:dyDescent="0.15">
      <c r="A215" s="3">
        <v>214</v>
      </c>
      <c r="B215" s="3">
        <f t="array" ref="B215">LARGE(IF(MOD(MINUTE(股票价格!$B$2:$B$1380),5)=0,ROW(股票价格!$B$2:$B$1380),0),230-A215)</f>
        <v>1365</v>
      </c>
      <c r="C215" s="22">
        <f>股票价格!B1365</f>
        <v>43630.569444444445</v>
      </c>
      <c r="D215" s="1">
        <f>--股票价格!D1365</f>
        <v>41.18</v>
      </c>
      <c r="E215" s="19">
        <f t="shared" si="27"/>
        <v>41.253724865795803</v>
      </c>
      <c r="F215" s="26">
        <f t="shared" si="28"/>
        <v>41.323199642173968</v>
      </c>
      <c r="G215" s="27">
        <f t="shared" si="29"/>
        <v>-6.9474776378164904E-2</v>
      </c>
      <c r="H215" s="27">
        <f t="shared" si="30"/>
        <v>-5.4473652038472174E-2</v>
      </c>
      <c r="I215" s="27">
        <f t="shared" si="31"/>
        <v>-1.500112433969273E-2</v>
      </c>
      <c r="J215" s="25">
        <f t="shared" si="32"/>
        <v>5</v>
      </c>
    </row>
    <row r="216" spans="1:10" x14ac:dyDescent="0.15">
      <c r="A216" s="3">
        <v>215</v>
      </c>
      <c r="B216" s="3">
        <f t="array" ref="B216">LARGE(IF(MOD(MINUTE(股票价格!$B$2:$B$1380),5)=0,ROW(股票价格!$B$2:$B$1380),0),230-A216)</f>
        <v>1366</v>
      </c>
      <c r="C216" s="22">
        <f>股票价格!B1366</f>
        <v>43630.572916666664</v>
      </c>
      <c r="D216" s="1">
        <f>--股票价格!D1366</f>
        <v>41.16</v>
      </c>
      <c r="E216" s="19">
        <f t="shared" si="27"/>
        <v>41.239305655673377</v>
      </c>
      <c r="F216" s="26">
        <f t="shared" si="28"/>
        <v>41.31111077979071</v>
      </c>
      <c r="G216" s="27">
        <f t="shared" si="29"/>
        <v>-7.1805124117332753E-2</v>
      </c>
      <c r="H216" s="27">
        <f t="shared" si="30"/>
        <v>-5.792364156225855E-2</v>
      </c>
      <c r="I216" s="27">
        <f t="shared" si="31"/>
        <v>-1.3881482555074202E-2</v>
      </c>
      <c r="J216" s="25">
        <f t="shared" si="32"/>
        <v>5</v>
      </c>
    </row>
    <row r="217" spans="1:10" x14ac:dyDescent="0.15">
      <c r="A217" s="3">
        <v>216</v>
      </c>
      <c r="B217" s="3">
        <f t="array" ref="B217">LARGE(IF(MOD(MINUTE(股票价格!$B$2:$B$1380),5)=0,ROW(股票价格!$B$2:$B$1380),0),230-A217)</f>
        <v>1367</v>
      </c>
      <c r="C217" s="22">
        <f>股票价格!B1367</f>
        <v>43630.576388888891</v>
      </c>
      <c r="D217" s="1">
        <f>--股票价格!D1367</f>
        <v>41.1</v>
      </c>
      <c r="E217" s="19">
        <f t="shared" si="27"/>
        <v>41.21787401633901</v>
      </c>
      <c r="F217" s="26">
        <f t="shared" si="28"/>
        <v>41.295472944250655</v>
      </c>
      <c r="G217" s="27">
        <f t="shared" si="29"/>
        <v>-7.7598927911644466E-2</v>
      </c>
      <c r="H217" s="27">
        <f t="shared" si="30"/>
        <v>-6.1207425346725901E-2</v>
      </c>
      <c r="I217" s="27">
        <f t="shared" si="31"/>
        <v>-1.6391502564918566E-2</v>
      </c>
      <c r="J217" s="25">
        <f t="shared" si="32"/>
        <v>5</v>
      </c>
    </row>
    <row r="218" spans="1:10" x14ac:dyDescent="0.15">
      <c r="A218" s="3">
        <v>217</v>
      </c>
      <c r="B218" s="3">
        <f t="array" ref="B218">LARGE(IF(MOD(MINUTE(股票价格!$B$2:$B$1380),5)=0,ROW(股票价格!$B$2:$B$1380),0),230-A218)</f>
        <v>1368</v>
      </c>
      <c r="C218" s="22">
        <f>股票价格!B1368</f>
        <v>43630.579861111109</v>
      </c>
      <c r="D218" s="1">
        <f>--股票价格!D1368</f>
        <v>41.04</v>
      </c>
      <c r="E218" s="19">
        <f t="shared" si="27"/>
        <v>41.190508783056089</v>
      </c>
      <c r="F218" s="26">
        <f t="shared" si="28"/>
        <v>41.276549022454304</v>
      </c>
      <c r="G218" s="27">
        <f t="shared" si="29"/>
        <v>-8.604023939821559E-2</v>
      </c>
      <c r="H218" s="27">
        <f t="shared" si="30"/>
        <v>-6.5387196652226171E-2</v>
      </c>
      <c r="I218" s="27">
        <f t="shared" si="31"/>
        <v>-2.0653042745989419E-2</v>
      </c>
      <c r="J218" s="25">
        <f t="shared" si="32"/>
        <v>5</v>
      </c>
    </row>
    <row r="219" spans="1:10" x14ac:dyDescent="0.15">
      <c r="A219" s="3">
        <v>218</v>
      </c>
      <c r="B219" s="3">
        <f t="array" ref="B219">LARGE(IF(MOD(MINUTE(股票价格!$B$2:$B$1380),5)=0,ROW(股票价格!$B$2:$B$1380),0),230-A219)</f>
        <v>1369</v>
      </c>
      <c r="C219" s="22">
        <f>股票价格!B1369</f>
        <v>43630.583333333336</v>
      </c>
      <c r="D219" s="1">
        <f>--股票价格!D1369</f>
        <v>40.869999999999997</v>
      </c>
      <c r="E219" s="19">
        <f t="shared" si="27"/>
        <v>41.141199739508991</v>
      </c>
      <c r="F219" s="26">
        <f t="shared" si="28"/>
        <v>41.246434280050281</v>
      </c>
      <c r="G219" s="27">
        <f t="shared" si="29"/>
        <v>-0.10523454054128933</v>
      </c>
      <c r="H219" s="27">
        <f t="shared" si="30"/>
        <v>-7.1816761356763612E-2</v>
      </c>
      <c r="I219" s="27">
        <f t="shared" si="31"/>
        <v>-3.3417779184525723E-2</v>
      </c>
      <c r="J219" s="25">
        <f t="shared" si="32"/>
        <v>5</v>
      </c>
    </row>
    <row r="220" spans="1:10" x14ac:dyDescent="0.15">
      <c r="A220" s="3">
        <v>219</v>
      </c>
      <c r="B220" s="3">
        <f t="array" ref="B220">LARGE(IF(MOD(MINUTE(股票价格!$B$2:$B$1380),5)=0,ROW(股票价格!$B$2:$B$1380),0),230-A220)</f>
        <v>1370</v>
      </c>
      <c r="C220" s="22">
        <f>股票价格!B1370</f>
        <v>43630.586805555555</v>
      </c>
      <c r="D220" s="1">
        <f>--股票价格!D1370</f>
        <v>40.799999999999997</v>
      </c>
      <c r="E220" s="19">
        <f t="shared" si="27"/>
        <v>41.088707471892221</v>
      </c>
      <c r="F220" s="26">
        <f t="shared" si="28"/>
        <v>41.213365074120631</v>
      </c>
      <c r="G220" s="27">
        <f t="shared" si="29"/>
        <v>-0.12465760222841027</v>
      </c>
      <c r="H220" s="27">
        <f t="shared" si="30"/>
        <v>-8.0024348958817076E-2</v>
      </c>
      <c r="I220" s="27">
        <f t="shared" si="31"/>
        <v>-4.4633253269593193E-2</v>
      </c>
      <c r="J220" s="25">
        <f t="shared" si="32"/>
        <v>5</v>
      </c>
    </row>
    <row r="221" spans="1:10" x14ac:dyDescent="0.15">
      <c r="A221" s="3">
        <v>220</v>
      </c>
      <c r="B221" s="3">
        <f t="array" ref="B221">LARGE(IF(MOD(MINUTE(股票价格!$B$2:$B$1380),5)=0,ROW(股票价格!$B$2:$B$1380),0),230-A221)</f>
        <v>1371</v>
      </c>
      <c r="C221" s="22">
        <f>股票价格!B1371</f>
        <v>43630.590277777781</v>
      </c>
      <c r="D221" s="1">
        <f>--股票价格!D1371</f>
        <v>40.71</v>
      </c>
      <c r="E221" s="19">
        <f t="shared" si="27"/>
        <v>41.030444783908798</v>
      </c>
      <c r="F221" s="26">
        <f t="shared" si="28"/>
        <v>41.176078772333916</v>
      </c>
      <c r="G221" s="27">
        <f t="shared" si="29"/>
        <v>-0.14563398842511788</v>
      </c>
      <c r="H221" s="27">
        <f t="shared" si="30"/>
        <v>-8.9885983258458035E-2</v>
      </c>
      <c r="I221" s="27">
        <f t="shared" si="31"/>
        <v>-5.5748005166659842E-2</v>
      </c>
      <c r="J221" s="25">
        <f t="shared" si="32"/>
        <v>5</v>
      </c>
    </row>
    <row r="222" spans="1:10" x14ac:dyDescent="0.15">
      <c r="A222" s="3">
        <v>221</v>
      </c>
      <c r="B222" s="3">
        <f t="array" ref="B222">LARGE(IF(MOD(MINUTE(股票价格!$B$2:$B$1380),5)=0,ROW(股票价格!$B$2:$B$1380),0),230-A222)</f>
        <v>1372</v>
      </c>
      <c r="C222" s="22">
        <f>股票价格!B1372</f>
        <v>43630.59375</v>
      </c>
      <c r="D222" s="1">
        <f>--股票价格!D1372</f>
        <v>40.61</v>
      </c>
      <c r="E222" s="19">
        <f t="shared" si="27"/>
        <v>40.965760970999753</v>
      </c>
      <c r="F222" s="26">
        <f t="shared" si="28"/>
        <v>41.134147011420296</v>
      </c>
      <c r="G222" s="27">
        <f t="shared" si="29"/>
        <v>-0.16838604042054328</v>
      </c>
      <c r="H222" s="27">
        <f t="shared" si="30"/>
        <v>-0.10181749623544631</v>
      </c>
      <c r="I222" s="27">
        <f t="shared" si="31"/>
        <v>-6.6568544185096973E-2</v>
      </c>
      <c r="J222" s="25">
        <f t="shared" si="32"/>
        <v>5</v>
      </c>
    </row>
    <row r="223" spans="1:10" x14ac:dyDescent="0.15">
      <c r="A223" s="3">
        <v>222</v>
      </c>
      <c r="B223" s="3">
        <f t="array" ref="B223">LARGE(IF(MOD(MINUTE(股票价格!$B$2:$B$1380),5)=0,ROW(股票价格!$B$2:$B$1380),0),230-A223)</f>
        <v>1373</v>
      </c>
      <c r="C223" s="22">
        <f>股票价格!B1373</f>
        <v>43630.597222222219</v>
      </c>
      <c r="D223" s="1">
        <f>--股票价格!D1373</f>
        <v>40.659999999999997</v>
      </c>
      <c r="E223" s="19">
        <f t="shared" si="27"/>
        <v>40.918720821615175</v>
      </c>
      <c r="F223" s="26">
        <f t="shared" si="28"/>
        <v>41.099025010574351</v>
      </c>
      <c r="G223" s="27">
        <f t="shared" si="29"/>
        <v>-0.18030418895917677</v>
      </c>
      <c r="H223" s="27">
        <f t="shared" si="30"/>
        <v>-0.11434838093109947</v>
      </c>
      <c r="I223" s="27">
        <f t="shared" si="31"/>
        <v>-6.5955808028077295E-2</v>
      </c>
      <c r="J223" s="25">
        <f t="shared" si="32"/>
        <v>5</v>
      </c>
    </row>
    <row r="224" spans="1:10" x14ac:dyDescent="0.15">
      <c r="A224" s="3">
        <v>223</v>
      </c>
      <c r="B224" s="3">
        <f t="array" ref="B224">LARGE(IF(MOD(MINUTE(股票价格!$B$2:$B$1380),5)=0,ROW(股票价格!$B$2:$B$1380),0),230-A224)</f>
        <v>1374</v>
      </c>
      <c r="C224" s="22">
        <f>股票价格!B1374</f>
        <v>43630.600694444445</v>
      </c>
      <c r="D224" s="1">
        <f>--股票价格!D1374</f>
        <v>40.549999999999997</v>
      </c>
      <c r="E224" s="19">
        <f t="shared" si="27"/>
        <v>40.861994541366684</v>
      </c>
      <c r="F224" s="26">
        <f t="shared" si="28"/>
        <v>41.058356491272548</v>
      </c>
      <c r="G224" s="27">
        <f t="shared" si="29"/>
        <v>-0.19636194990586375</v>
      </c>
      <c r="H224" s="27">
        <f t="shared" si="30"/>
        <v>-0.12844695576751045</v>
      </c>
      <c r="I224" s="27">
        <f t="shared" si="31"/>
        <v>-6.7914994138353307E-2</v>
      </c>
      <c r="J224" s="25">
        <f t="shared" si="32"/>
        <v>5</v>
      </c>
    </row>
    <row r="225" spans="1:10" x14ac:dyDescent="0.15">
      <c r="A225" s="3">
        <v>224</v>
      </c>
      <c r="B225" s="3">
        <f t="array" ref="B225">LARGE(IF(MOD(MINUTE(股票价格!$B$2:$B$1380),5)=0,ROW(股票价格!$B$2:$B$1380),0),230-A225)</f>
        <v>1375</v>
      </c>
      <c r="C225" s="22">
        <f>股票价格!B1375</f>
        <v>43630.604166666664</v>
      </c>
      <c r="D225" s="1">
        <f>--股票价格!D1375</f>
        <v>40.450000000000003</v>
      </c>
      <c r="E225" s="19">
        <f t="shared" si="27"/>
        <v>40.798610765771812</v>
      </c>
      <c r="F225" s="26">
        <f t="shared" si="28"/>
        <v>41.013293047474583</v>
      </c>
      <c r="G225" s="27">
        <f t="shared" si="29"/>
        <v>-0.21468228170277115</v>
      </c>
      <c r="H225" s="27">
        <f t="shared" si="30"/>
        <v>-0.14432219549922584</v>
      </c>
      <c r="I225" s="27">
        <f t="shared" si="31"/>
        <v>-7.0360086203545308E-2</v>
      </c>
      <c r="J225" s="25">
        <f t="shared" si="32"/>
        <v>5</v>
      </c>
    </row>
    <row r="226" spans="1:10" x14ac:dyDescent="0.15">
      <c r="A226" s="3">
        <v>225</v>
      </c>
      <c r="B226" s="3">
        <f t="array" ref="B226">LARGE(IF(MOD(MINUTE(股票价格!$B$2:$B$1380),5)=0,ROW(股票价格!$B$2:$B$1380),0),230-A226)</f>
        <v>1376</v>
      </c>
      <c r="C226" s="22">
        <f>股票价格!B1376</f>
        <v>43630.607638888891</v>
      </c>
      <c r="D226" s="1">
        <f>--股票价格!D1376</f>
        <v>40.450000000000003</v>
      </c>
      <c r="E226" s="19">
        <f t="shared" si="27"/>
        <v>40.74497834026846</v>
      </c>
      <c r="F226" s="26">
        <f t="shared" si="28"/>
        <v>40.971567636550532</v>
      </c>
      <c r="G226" s="27">
        <f t="shared" si="29"/>
        <v>-0.22658929628207147</v>
      </c>
      <c r="H226" s="27">
        <f t="shared" si="30"/>
        <v>-0.16087668087371773</v>
      </c>
      <c r="I226" s="27">
        <f t="shared" si="31"/>
        <v>-6.5712615408353742E-2</v>
      </c>
      <c r="J226" s="25">
        <f t="shared" si="32"/>
        <v>5</v>
      </c>
    </row>
    <row r="227" spans="1:10" x14ac:dyDescent="0.15">
      <c r="A227" s="3">
        <v>226</v>
      </c>
      <c r="B227" s="3">
        <f t="array" ref="B227">LARGE(IF(MOD(MINUTE(股票价格!$B$2:$B$1380),5)=0,ROW(股票价格!$B$2:$B$1380),0),230-A227)</f>
        <v>1377</v>
      </c>
      <c r="C227" s="22">
        <f>股票价格!B1377</f>
        <v>43630.611111111109</v>
      </c>
      <c r="D227" s="1">
        <f>--股票价格!D1377</f>
        <v>40.42</v>
      </c>
      <c r="E227" s="19">
        <f t="shared" si="27"/>
        <v>40.694981672534851</v>
      </c>
      <c r="F227" s="26">
        <f t="shared" si="28"/>
        <v>40.930710774583829</v>
      </c>
      <c r="G227" s="27">
        <f t="shared" si="29"/>
        <v>-0.23572910204897823</v>
      </c>
      <c r="H227" s="27">
        <f t="shared" si="30"/>
        <v>-0.17750877672380247</v>
      </c>
      <c r="I227" s="27">
        <f t="shared" si="31"/>
        <v>-5.8220325325175765E-2</v>
      </c>
      <c r="J227" s="25">
        <f t="shared" si="32"/>
        <v>5</v>
      </c>
    </row>
    <row r="228" spans="1:10" x14ac:dyDescent="0.15">
      <c r="A228" s="3">
        <v>227</v>
      </c>
      <c r="B228" s="3">
        <f t="array" ref="B228">LARGE(IF(MOD(MINUTE(股票价格!$B$2:$B$1380),5)=0,ROW(股票价格!$B$2:$B$1380),0),230-A228)</f>
        <v>1378</v>
      </c>
      <c r="C228" s="22">
        <f>股票价格!B1378</f>
        <v>43630.614583333336</v>
      </c>
      <c r="D228" s="1">
        <f>--股票价格!D1378</f>
        <v>40.31</v>
      </c>
      <c r="E228" s="19">
        <f t="shared" si="27"/>
        <v>40.63575372291411</v>
      </c>
      <c r="F228" s="26">
        <f t="shared" si="28"/>
        <v>40.884732198688731</v>
      </c>
      <c r="G228" s="27">
        <f t="shared" si="29"/>
        <v>-0.24897847577462073</v>
      </c>
      <c r="H228" s="27">
        <f t="shared" si="30"/>
        <v>-0.19348032508306151</v>
      </c>
      <c r="I228" s="27">
        <f t="shared" si="31"/>
        <v>-5.5498150691559223E-2</v>
      </c>
      <c r="J228" s="25">
        <f t="shared" si="32"/>
        <v>5</v>
      </c>
    </row>
    <row r="229" spans="1:10" x14ac:dyDescent="0.15">
      <c r="A229" s="3">
        <v>228</v>
      </c>
      <c r="B229" s="3">
        <f t="array" ref="B229">LARGE(IF(MOD(MINUTE(股票价格!$B$2:$B$1380),5)=0,ROW(股票价格!$B$2:$B$1380),0),230-A229)</f>
        <v>1379</v>
      </c>
      <c r="C229" s="22">
        <f>股票价格!B1379</f>
        <v>43630.618055555555</v>
      </c>
      <c r="D229" s="1">
        <f>--股票价格!D1379</f>
        <v>40.369999999999997</v>
      </c>
      <c r="E229" s="19">
        <f t="shared" si="27"/>
        <v>40.594868534773475</v>
      </c>
      <c r="F229" s="26">
        <f t="shared" si="28"/>
        <v>40.846603887674753</v>
      </c>
      <c r="G229" s="27">
        <f t="shared" si="29"/>
        <v>-0.25173535290127802</v>
      </c>
      <c r="H229" s="27">
        <f t="shared" si="30"/>
        <v>-0.20760007515782458</v>
      </c>
      <c r="I229" s="27">
        <f t="shared" si="31"/>
        <v>-4.4135277743453438E-2</v>
      </c>
      <c r="J229" s="25">
        <f t="shared" si="32"/>
        <v>5</v>
      </c>
    </row>
    <row r="230" spans="1:10" x14ac:dyDescent="0.15">
      <c r="A230" s="3">
        <v>229</v>
      </c>
      <c r="B230" s="3">
        <f t="array" ref="B230">LARGE(IF(MOD(MINUTE(股票价格!$B$2:$B$1380),5)=0,ROW(股票价格!$B$2:$B$1380),0),230-A230)</f>
        <v>1380</v>
      </c>
      <c r="C230" s="22">
        <f>股票价格!B1380</f>
        <v>43630.621527777781</v>
      </c>
      <c r="D230" s="1">
        <f>--股票价格!D1380</f>
        <v>40.25</v>
      </c>
      <c r="E230" s="19">
        <f t="shared" si="27"/>
        <v>40.541811837116015</v>
      </c>
      <c r="F230" s="26">
        <f t="shared" si="28"/>
        <v>40.802411007106251</v>
      </c>
      <c r="G230" s="27">
        <f t="shared" si="29"/>
        <v>-0.26059916999023613</v>
      </c>
      <c r="H230" s="27">
        <f t="shared" si="30"/>
        <v>-0.22037398422061549</v>
      </c>
      <c r="I230" s="27">
        <f t="shared" si="31"/>
        <v>-4.0225185769620642E-2</v>
      </c>
      <c r="J230" s="25">
        <f t="shared" si="32"/>
        <v>5</v>
      </c>
    </row>
    <row r="231" spans="1:10" x14ac:dyDescent="0.15">
      <c r="A231" s="3">
        <v>230</v>
      </c>
      <c r="B231" s="3">
        <v>1381</v>
      </c>
      <c r="C231" s="22">
        <f>股票价格!B1381</f>
        <v>43630.625</v>
      </c>
      <c r="D231" s="1">
        <f>--股票价格!D1381</f>
        <v>40.32</v>
      </c>
      <c r="E231" s="19">
        <f t="shared" si="27"/>
        <v>40.507686939098164</v>
      </c>
      <c r="F231" s="26">
        <f t="shared" si="28"/>
        <v>40.766676858431715</v>
      </c>
      <c r="G231" s="27">
        <f t="shared" si="29"/>
        <v>-0.2589899193335512</v>
      </c>
      <c r="H231" s="27">
        <f t="shared" si="30"/>
        <v>-0.23044108187761639</v>
      </c>
      <c r="I231" s="27">
        <f t="shared" si="31"/>
        <v>-2.8548837455934811E-2</v>
      </c>
      <c r="J231" s="25">
        <f t="shared" si="32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M1381"/>
  <sheetViews>
    <sheetView workbookViewId="0">
      <pane xSplit="15" ySplit="5" topLeftCell="P1365" activePane="bottomRight" state="frozen"/>
      <selection pane="topRight" activeCell="N1" sqref="N1"/>
      <selection pane="bottomLeft" activeCell="A6" sqref="A6"/>
      <selection pane="bottomRight" activeCell="L2" sqref="L2"/>
    </sheetView>
  </sheetViews>
  <sheetFormatPr defaultRowHeight="14.25" x14ac:dyDescent="0.2"/>
  <cols>
    <col min="1" max="1" width="4.5" style="59" bestFit="1" customWidth="1"/>
    <col min="2" max="2" width="14" style="21" bestFit="1" customWidth="1"/>
    <col min="3" max="6" width="6.125" style="1" bestFit="1" customWidth="1"/>
    <col min="7" max="7" width="6.5" style="1" bestFit="1" customWidth="1"/>
    <col min="8" max="12" width="9" style="6"/>
    <col min="13" max="13" width="13.875" bestFit="1" customWidth="1"/>
  </cols>
  <sheetData>
    <row r="1" spans="1:13" ht="15" thickBot="1" x14ac:dyDescent="0.25">
      <c r="A1" s="31" t="s">
        <v>7634</v>
      </c>
      <c r="B1" s="31" t="s">
        <v>3622</v>
      </c>
      <c r="C1" s="30" t="s">
        <v>3623</v>
      </c>
      <c r="D1" s="30" t="s">
        <v>3624</v>
      </c>
      <c r="E1" s="30" t="s">
        <v>3625</v>
      </c>
      <c r="F1" s="30" t="s">
        <v>3626</v>
      </c>
      <c r="G1" s="30" t="s">
        <v>3627</v>
      </c>
      <c r="L1" s="1" t="s">
        <v>7635</v>
      </c>
      <c r="M1" s="1" t="s">
        <v>7636</v>
      </c>
    </row>
    <row r="2" spans="1:13" s="6" customFormat="1" ht="12" thickTop="1" x14ac:dyDescent="0.15">
      <c r="A2" s="1">
        <f t="shared" ref="A2:A65" si="0">A3-1</f>
        <v>60</v>
      </c>
      <c r="B2" s="22">
        <f>INDEX(原始价格!B:B,股票价格!A2+1)</f>
        <v>43591.440972222219</v>
      </c>
      <c r="C2" s="1">
        <f>INDEX(原始价格!C:C,股票价格!A2+1)</f>
        <v>0</v>
      </c>
      <c r="D2" s="1">
        <f>INDEX(原始价格!D:D,股票价格!A2+1)</f>
        <v>40.15</v>
      </c>
      <c r="E2" s="1">
        <f>INDEX(原始价格!E:E,股票价格!A2+1)</f>
        <v>0</v>
      </c>
      <c r="F2" s="1">
        <f>INDEX(原始价格!F:F,股票价格!A2+1)</f>
        <v>0</v>
      </c>
      <c r="G2" s="1">
        <f>INDEX(原始价格!G:G,股票价格!A2+1)</f>
        <v>0</v>
      </c>
      <c r="L2" s="1">
        <v>0</v>
      </c>
      <c r="M2" s="60">
        <f>股票价格!B1381</f>
        <v>43630.625</v>
      </c>
    </row>
    <row r="3" spans="1:13" s="6" customFormat="1" ht="11.25" x14ac:dyDescent="0.15">
      <c r="A3" s="1">
        <f t="shared" si="0"/>
        <v>61</v>
      </c>
      <c r="B3" s="22">
        <f>INDEX(原始价格!B:B,股票价格!A3+1)</f>
        <v>43591.444444444445</v>
      </c>
      <c r="C3" s="1">
        <f>INDEX(原始价格!C:C,股票价格!A3+1)</f>
        <v>0</v>
      </c>
      <c r="D3" s="1">
        <f>INDEX(原始价格!D:D,股票价格!A3+1)</f>
        <v>40.19</v>
      </c>
      <c r="E3" s="1">
        <f>INDEX(原始价格!E:E,股票价格!A3+1)</f>
        <v>0</v>
      </c>
      <c r="F3" s="1">
        <f>INDEX(原始价格!F:F,股票价格!A3+1)</f>
        <v>0</v>
      </c>
      <c r="G3" s="1">
        <f>INDEX(原始价格!G:G,股票价格!A3+1)</f>
        <v>0</v>
      </c>
    </row>
    <row r="4" spans="1:13" s="6" customFormat="1" ht="11.25" x14ac:dyDescent="0.15">
      <c r="A4" s="1">
        <f t="shared" si="0"/>
        <v>62</v>
      </c>
      <c r="B4" s="22">
        <f>INDEX(原始价格!B:B,股票价格!A4+1)</f>
        <v>43591.447916666664</v>
      </c>
      <c r="C4" s="1">
        <f>INDEX(原始价格!C:C,股票价格!A4+1)</f>
        <v>0</v>
      </c>
      <c r="D4" s="1">
        <f>INDEX(原始价格!D:D,股票价格!A4+1)</f>
        <v>40.07</v>
      </c>
      <c r="E4" s="1">
        <f>INDEX(原始价格!E:E,股票价格!A4+1)</f>
        <v>0</v>
      </c>
      <c r="F4" s="1">
        <f>INDEX(原始价格!F:F,股票价格!A4+1)</f>
        <v>0</v>
      </c>
      <c r="G4" s="1">
        <f>INDEX(原始价格!G:G,股票价格!A4+1)</f>
        <v>0</v>
      </c>
    </row>
    <row r="5" spans="1:13" s="6" customFormat="1" ht="11.25" x14ac:dyDescent="0.15">
      <c r="A5" s="1">
        <f t="shared" si="0"/>
        <v>63</v>
      </c>
      <c r="B5" s="22">
        <f>INDEX(原始价格!B:B,股票价格!A5+1)</f>
        <v>43591.451388888891</v>
      </c>
      <c r="C5" s="1">
        <f>INDEX(原始价格!C:C,股票价格!A5+1)</f>
        <v>0</v>
      </c>
      <c r="D5" s="1">
        <f>INDEX(原始价格!D:D,股票价格!A5+1)</f>
        <v>40.07</v>
      </c>
      <c r="E5" s="1">
        <f>INDEX(原始价格!E:E,股票价格!A5+1)</f>
        <v>0</v>
      </c>
      <c r="F5" s="1">
        <f>INDEX(原始价格!F:F,股票价格!A5+1)</f>
        <v>0</v>
      </c>
      <c r="G5" s="1">
        <f>INDEX(原始价格!G:G,股票价格!A5+1)</f>
        <v>0</v>
      </c>
    </row>
    <row r="6" spans="1:13" s="6" customFormat="1" ht="11.25" x14ac:dyDescent="0.15">
      <c r="A6" s="1">
        <f t="shared" si="0"/>
        <v>64</v>
      </c>
      <c r="B6" s="22">
        <f>INDEX(原始价格!B:B,股票价格!A6+1)</f>
        <v>43591.454861111109</v>
      </c>
      <c r="C6" s="1">
        <f>INDEX(原始价格!C:C,股票价格!A6+1)</f>
        <v>0</v>
      </c>
      <c r="D6" s="1">
        <f>INDEX(原始价格!D:D,股票价格!A6+1)</f>
        <v>40.049999999999997</v>
      </c>
      <c r="E6" s="1">
        <f>INDEX(原始价格!E:E,股票价格!A6+1)</f>
        <v>0</v>
      </c>
      <c r="F6" s="1">
        <f>INDEX(原始价格!F:F,股票价格!A6+1)</f>
        <v>0</v>
      </c>
      <c r="G6" s="1">
        <f>INDEX(原始价格!G:G,股票价格!A6+1)</f>
        <v>0</v>
      </c>
    </row>
    <row r="7" spans="1:13" s="6" customFormat="1" ht="11.25" x14ac:dyDescent="0.15">
      <c r="A7" s="1">
        <f t="shared" si="0"/>
        <v>65</v>
      </c>
      <c r="B7" s="22">
        <f>INDEX(原始价格!B:B,股票价格!A7+1)</f>
        <v>43591.458333333336</v>
      </c>
      <c r="C7" s="1">
        <f>INDEX(原始价格!C:C,股票价格!A7+1)</f>
        <v>0</v>
      </c>
      <c r="D7" s="1">
        <f>INDEX(原始价格!D:D,股票价格!A7+1)</f>
        <v>40.06</v>
      </c>
      <c r="E7" s="1">
        <f>INDEX(原始价格!E:E,股票价格!A7+1)</f>
        <v>0</v>
      </c>
      <c r="F7" s="1">
        <f>INDEX(原始价格!F:F,股票价格!A7+1)</f>
        <v>0</v>
      </c>
      <c r="G7" s="1">
        <f>INDEX(原始价格!G:G,股票价格!A7+1)</f>
        <v>0</v>
      </c>
    </row>
    <row r="8" spans="1:13" s="6" customFormat="1" ht="11.25" x14ac:dyDescent="0.15">
      <c r="A8" s="1">
        <f t="shared" si="0"/>
        <v>66</v>
      </c>
      <c r="B8" s="22">
        <f>INDEX(原始价格!B:B,股票价格!A8+1)</f>
        <v>43591.461805555555</v>
      </c>
      <c r="C8" s="1">
        <f>INDEX(原始价格!C:C,股票价格!A8+1)</f>
        <v>0</v>
      </c>
      <c r="D8" s="1">
        <f>INDEX(原始价格!D:D,股票价格!A8+1)</f>
        <v>40.06</v>
      </c>
      <c r="E8" s="1">
        <f>INDEX(原始价格!E:E,股票价格!A8+1)</f>
        <v>0</v>
      </c>
      <c r="F8" s="1">
        <f>INDEX(原始价格!F:F,股票价格!A8+1)</f>
        <v>0</v>
      </c>
      <c r="G8" s="1">
        <f>INDEX(原始价格!G:G,股票价格!A8+1)</f>
        <v>0</v>
      </c>
    </row>
    <row r="9" spans="1:13" s="6" customFormat="1" ht="11.25" x14ac:dyDescent="0.15">
      <c r="A9" s="1">
        <f t="shared" si="0"/>
        <v>67</v>
      </c>
      <c r="B9" s="22">
        <f>INDEX(原始价格!B:B,股票价格!A9+1)</f>
        <v>43591.465277777781</v>
      </c>
      <c r="C9" s="1">
        <f>INDEX(原始价格!C:C,股票价格!A9+1)</f>
        <v>0</v>
      </c>
      <c r="D9" s="1">
        <f>INDEX(原始价格!D:D,股票价格!A9+1)</f>
        <v>40.049999999999997</v>
      </c>
      <c r="E9" s="1">
        <f>INDEX(原始价格!E:E,股票价格!A9+1)</f>
        <v>0</v>
      </c>
      <c r="F9" s="1">
        <f>INDEX(原始价格!F:F,股票价格!A9+1)</f>
        <v>0</v>
      </c>
      <c r="G9" s="1">
        <f>INDEX(原始价格!G:G,股票价格!A9+1)</f>
        <v>0</v>
      </c>
    </row>
    <row r="10" spans="1:13" s="6" customFormat="1" ht="11.25" x14ac:dyDescent="0.15">
      <c r="A10" s="1">
        <f t="shared" si="0"/>
        <v>68</v>
      </c>
      <c r="B10" s="22">
        <f>INDEX(原始价格!B:B,股票价格!A10+1)</f>
        <v>43591.46875</v>
      </c>
      <c r="C10" s="1">
        <f>INDEX(原始价格!C:C,股票价格!A10+1)</f>
        <v>0</v>
      </c>
      <c r="D10" s="1">
        <f>INDEX(原始价格!D:D,股票价格!A10+1)</f>
        <v>40.18</v>
      </c>
      <c r="E10" s="1">
        <f>INDEX(原始价格!E:E,股票价格!A10+1)</f>
        <v>0</v>
      </c>
      <c r="F10" s="1">
        <f>INDEX(原始价格!F:F,股票价格!A10+1)</f>
        <v>0</v>
      </c>
      <c r="G10" s="1">
        <f>INDEX(原始价格!G:G,股票价格!A10+1)</f>
        <v>0</v>
      </c>
    </row>
    <row r="11" spans="1:13" s="6" customFormat="1" ht="11.25" x14ac:dyDescent="0.15">
      <c r="A11" s="1">
        <f t="shared" si="0"/>
        <v>69</v>
      </c>
      <c r="B11" s="22">
        <f>INDEX(原始价格!B:B,股票价格!A11+1)</f>
        <v>43591.472222222219</v>
      </c>
      <c r="C11" s="1">
        <f>INDEX(原始价格!C:C,股票价格!A11+1)</f>
        <v>0</v>
      </c>
      <c r="D11" s="1">
        <f>INDEX(原始价格!D:D,股票价格!A11+1)</f>
        <v>40.049999999999997</v>
      </c>
      <c r="E11" s="1">
        <f>INDEX(原始价格!E:E,股票价格!A11+1)</f>
        <v>0</v>
      </c>
      <c r="F11" s="1">
        <f>INDEX(原始价格!F:F,股票价格!A11+1)</f>
        <v>0</v>
      </c>
      <c r="G11" s="1">
        <f>INDEX(原始价格!G:G,股票价格!A11+1)</f>
        <v>0</v>
      </c>
    </row>
    <row r="12" spans="1:13" s="6" customFormat="1" ht="11.25" x14ac:dyDescent="0.15">
      <c r="A12" s="1">
        <f t="shared" si="0"/>
        <v>70</v>
      </c>
      <c r="B12" s="22">
        <f>INDEX(原始价格!B:B,股票价格!A12+1)</f>
        <v>43591.475694444445</v>
      </c>
      <c r="C12" s="1">
        <f>INDEX(原始价格!C:C,股票价格!A12+1)</f>
        <v>0</v>
      </c>
      <c r="D12" s="1">
        <f>INDEX(原始价格!D:D,股票价格!A12+1)</f>
        <v>40.049999999999997</v>
      </c>
      <c r="E12" s="1">
        <f>INDEX(原始价格!E:E,股票价格!A12+1)</f>
        <v>0</v>
      </c>
      <c r="F12" s="1">
        <f>INDEX(原始价格!F:F,股票价格!A12+1)</f>
        <v>0</v>
      </c>
      <c r="G12" s="1">
        <f>INDEX(原始价格!G:G,股票价格!A12+1)</f>
        <v>0</v>
      </c>
    </row>
    <row r="13" spans="1:13" s="6" customFormat="1" ht="11.25" x14ac:dyDescent="0.15">
      <c r="A13" s="1">
        <f t="shared" si="0"/>
        <v>71</v>
      </c>
      <c r="B13" s="22">
        <f>INDEX(原始价格!B:B,股票价格!A13+1)</f>
        <v>43591.479166666664</v>
      </c>
      <c r="C13" s="1">
        <f>INDEX(原始价格!C:C,股票价格!A13+1)</f>
        <v>0</v>
      </c>
      <c r="D13" s="1">
        <f>INDEX(原始价格!D:D,股票价格!A13+1)</f>
        <v>40.049999999999997</v>
      </c>
      <c r="E13" s="1">
        <f>INDEX(原始价格!E:E,股票价格!A13+1)</f>
        <v>0</v>
      </c>
      <c r="F13" s="1">
        <f>INDEX(原始价格!F:F,股票价格!A13+1)</f>
        <v>0</v>
      </c>
      <c r="G13" s="1">
        <f>INDEX(原始价格!G:G,股票价格!A13+1)</f>
        <v>0</v>
      </c>
    </row>
    <row r="14" spans="1:13" s="6" customFormat="1" ht="11.25" x14ac:dyDescent="0.15">
      <c r="A14" s="1">
        <f t="shared" si="0"/>
        <v>72</v>
      </c>
      <c r="B14" s="22">
        <f>INDEX(原始价格!B:B,股票价格!A14+1)</f>
        <v>43591.545138888891</v>
      </c>
      <c r="C14" s="1">
        <f>INDEX(原始价格!C:C,股票价格!A14+1)</f>
        <v>0</v>
      </c>
      <c r="D14" s="1">
        <f>INDEX(原始价格!D:D,股票价格!A14+1)</f>
        <v>40.049999999999997</v>
      </c>
      <c r="E14" s="1">
        <f>INDEX(原始价格!E:E,股票价格!A14+1)</f>
        <v>0</v>
      </c>
      <c r="F14" s="1">
        <f>INDEX(原始价格!F:F,股票价格!A14+1)</f>
        <v>0</v>
      </c>
      <c r="G14" s="1">
        <f>INDEX(原始价格!G:G,股票价格!A14+1)</f>
        <v>0</v>
      </c>
    </row>
    <row r="15" spans="1:13" s="6" customFormat="1" ht="11.25" x14ac:dyDescent="0.15">
      <c r="A15" s="1">
        <f t="shared" si="0"/>
        <v>73</v>
      </c>
      <c r="B15" s="22">
        <f>INDEX(原始价格!B:B,股票价格!A15+1)</f>
        <v>43591.548611111109</v>
      </c>
      <c r="C15" s="1">
        <f>INDEX(原始价格!C:C,股票价格!A15+1)</f>
        <v>0</v>
      </c>
      <c r="D15" s="1">
        <f>INDEX(原始价格!D:D,股票价格!A15+1)</f>
        <v>40.049999999999997</v>
      </c>
      <c r="E15" s="1">
        <f>INDEX(原始价格!E:E,股票价格!A15+1)</f>
        <v>0</v>
      </c>
      <c r="F15" s="1">
        <f>INDEX(原始价格!F:F,股票价格!A15+1)</f>
        <v>0</v>
      </c>
      <c r="G15" s="1">
        <f>INDEX(原始价格!G:G,股票价格!A15+1)</f>
        <v>0</v>
      </c>
    </row>
    <row r="16" spans="1:13" s="6" customFormat="1" ht="11.25" x14ac:dyDescent="0.15">
      <c r="A16" s="1">
        <f t="shared" si="0"/>
        <v>74</v>
      </c>
      <c r="B16" s="22">
        <f>INDEX(原始价格!B:B,股票价格!A16+1)</f>
        <v>43591.552083333336</v>
      </c>
      <c r="C16" s="1">
        <f>INDEX(原始价格!C:C,股票价格!A16+1)</f>
        <v>0</v>
      </c>
      <c r="D16" s="1">
        <f>INDEX(原始价格!D:D,股票价格!A16+1)</f>
        <v>40.049999999999997</v>
      </c>
      <c r="E16" s="1">
        <f>INDEX(原始价格!E:E,股票价格!A16+1)</f>
        <v>0</v>
      </c>
      <c r="F16" s="1">
        <f>INDEX(原始价格!F:F,股票价格!A16+1)</f>
        <v>0</v>
      </c>
      <c r="G16" s="1">
        <f>INDEX(原始价格!G:G,股票价格!A16+1)</f>
        <v>0</v>
      </c>
    </row>
    <row r="17" spans="1:7" s="6" customFormat="1" ht="11.25" x14ac:dyDescent="0.15">
      <c r="A17" s="1">
        <f t="shared" si="0"/>
        <v>75</v>
      </c>
      <c r="B17" s="22">
        <f>INDEX(原始价格!B:B,股票价格!A17+1)</f>
        <v>43591.555555555555</v>
      </c>
      <c r="C17" s="1">
        <f>INDEX(原始价格!C:C,股票价格!A17+1)</f>
        <v>0</v>
      </c>
      <c r="D17" s="1">
        <f>INDEX(原始价格!D:D,股票价格!A17+1)</f>
        <v>40.049999999999997</v>
      </c>
      <c r="E17" s="1">
        <f>INDEX(原始价格!E:E,股票价格!A17+1)</f>
        <v>0</v>
      </c>
      <c r="F17" s="1">
        <f>INDEX(原始价格!F:F,股票价格!A17+1)</f>
        <v>0</v>
      </c>
      <c r="G17" s="1">
        <f>INDEX(原始价格!G:G,股票价格!A17+1)</f>
        <v>0</v>
      </c>
    </row>
    <row r="18" spans="1:7" s="6" customFormat="1" ht="11.25" x14ac:dyDescent="0.15">
      <c r="A18" s="1">
        <f t="shared" si="0"/>
        <v>76</v>
      </c>
      <c r="B18" s="22">
        <f>INDEX(原始价格!B:B,股票价格!A18+1)</f>
        <v>43591.559027777781</v>
      </c>
      <c r="C18" s="1">
        <f>INDEX(原始价格!C:C,股票价格!A18+1)</f>
        <v>0</v>
      </c>
      <c r="D18" s="1">
        <f>INDEX(原始价格!D:D,股票价格!A18+1)</f>
        <v>40.049999999999997</v>
      </c>
      <c r="E18" s="1">
        <f>INDEX(原始价格!E:E,股票价格!A18+1)</f>
        <v>0</v>
      </c>
      <c r="F18" s="1">
        <f>INDEX(原始价格!F:F,股票价格!A18+1)</f>
        <v>0</v>
      </c>
      <c r="G18" s="1">
        <f>INDEX(原始价格!G:G,股票价格!A18+1)</f>
        <v>0</v>
      </c>
    </row>
    <row r="19" spans="1:7" s="6" customFormat="1" ht="11.25" x14ac:dyDescent="0.15">
      <c r="A19" s="1">
        <f t="shared" si="0"/>
        <v>77</v>
      </c>
      <c r="B19" s="22">
        <f>INDEX(原始价格!B:B,股票价格!A19+1)</f>
        <v>43591.5625</v>
      </c>
      <c r="C19" s="1">
        <f>INDEX(原始价格!C:C,股票价格!A19+1)</f>
        <v>0</v>
      </c>
      <c r="D19" s="1">
        <f>INDEX(原始价格!D:D,股票价格!A19+1)</f>
        <v>40.049999999999997</v>
      </c>
      <c r="E19" s="1">
        <f>INDEX(原始价格!E:E,股票价格!A19+1)</f>
        <v>0</v>
      </c>
      <c r="F19" s="1">
        <f>INDEX(原始价格!F:F,股票价格!A19+1)</f>
        <v>0</v>
      </c>
      <c r="G19" s="1">
        <f>INDEX(原始价格!G:G,股票价格!A19+1)</f>
        <v>0</v>
      </c>
    </row>
    <row r="20" spans="1:7" s="6" customFormat="1" ht="11.25" x14ac:dyDescent="0.15">
      <c r="A20" s="1">
        <f t="shared" si="0"/>
        <v>78</v>
      </c>
      <c r="B20" s="22">
        <f>INDEX(原始价格!B:B,股票价格!A20+1)</f>
        <v>43591.565972222219</v>
      </c>
      <c r="C20" s="1">
        <f>INDEX(原始价格!C:C,股票价格!A20+1)</f>
        <v>0</v>
      </c>
      <c r="D20" s="1">
        <f>INDEX(原始价格!D:D,股票价格!A20+1)</f>
        <v>40.049999999999997</v>
      </c>
      <c r="E20" s="1">
        <f>INDEX(原始价格!E:E,股票价格!A20+1)</f>
        <v>0</v>
      </c>
      <c r="F20" s="1">
        <f>INDEX(原始价格!F:F,股票价格!A20+1)</f>
        <v>0</v>
      </c>
      <c r="G20" s="1">
        <f>INDEX(原始价格!G:G,股票价格!A20+1)</f>
        <v>0</v>
      </c>
    </row>
    <row r="21" spans="1:7" s="6" customFormat="1" ht="11.25" x14ac:dyDescent="0.15">
      <c r="A21" s="1">
        <f t="shared" si="0"/>
        <v>79</v>
      </c>
      <c r="B21" s="22">
        <f>INDEX(原始价格!B:B,股票价格!A21+1)</f>
        <v>43591.569444444445</v>
      </c>
      <c r="C21" s="1">
        <f>INDEX(原始价格!C:C,股票价格!A21+1)</f>
        <v>0</v>
      </c>
      <c r="D21" s="1">
        <f>INDEX(原始价格!D:D,股票价格!A21+1)</f>
        <v>40.049999999999997</v>
      </c>
      <c r="E21" s="1">
        <f>INDEX(原始价格!E:E,股票价格!A21+1)</f>
        <v>0</v>
      </c>
      <c r="F21" s="1">
        <f>INDEX(原始价格!F:F,股票价格!A21+1)</f>
        <v>0</v>
      </c>
      <c r="G21" s="1">
        <f>INDEX(原始价格!G:G,股票价格!A21+1)</f>
        <v>0</v>
      </c>
    </row>
    <row r="22" spans="1:7" s="6" customFormat="1" ht="11.25" x14ac:dyDescent="0.15">
      <c r="A22" s="1">
        <f t="shared" si="0"/>
        <v>80</v>
      </c>
      <c r="B22" s="22">
        <f>INDEX(原始价格!B:B,股票价格!A22+1)</f>
        <v>43591.572916666664</v>
      </c>
      <c r="C22" s="1">
        <f>INDEX(原始价格!C:C,股票价格!A22+1)</f>
        <v>0</v>
      </c>
      <c r="D22" s="1">
        <f>INDEX(原始价格!D:D,股票价格!A22+1)</f>
        <v>40.049999999999997</v>
      </c>
      <c r="E22" s="1">
        <f>INDEX(原始价格!E:E,股票价格!A22+1)</f>
        <v>0</v>
      </c>
      <c r="F22" s="1">
        <f>INDEX(原始价格!F:F,股票价格!A22+1)</f>
        <v>0</v>
      </c>
      <c r="G22" s="1">
        <f>INDEX(原始价格!G:G,股票价格!A22+1)</f>
        <v>0</v>
      </c>
    </row>
    <row r="23" spans="1:7" s="6" customFormat="1" ht="11.25" x14ac:dyDescent="0.15">
      <c r="A23" s="1">
        <f t="shared" si="0"/>
        <v>81</v>
      </c>
      <c r="B23" s="22">
        <f>INDEX(原始价格!B:B,股票价格!A23+1)</f>
        <v>43591.576388888891</v>
      </c>
      <c r="C23" s="1">
        <f>INDEX(原始价格!C:C,股票价格!A23+1)</f>
        <v>0</v>
      </c>
      <c r="D23" s="1">
        <f>INDEX(原始价格!D:D,股票价格!A23+1)</f>
        <v>40.049999999999997</v>
      </c>
      <c r="E23" s="1">
        <f>INDEX(原始价格!E:E,股票价格!A23+1)</f>
        <v>0</v>
      </c>
      <c r="F23" s="1">
        <f>INDEX(原始价格!F:F,股票价格!A23+1)</f>
        <v>0</v>
      </c>
      <c r="G23" s="1">
        <f>INDEX(原始价格!G:G,股票价格!A23+1)</f>
        <v>0</v>
      </c>
    </row>
    <row r="24" spans="1:7" s="6" customFormat="1" ht="11.25" x14ac:dyDescent="0.15">
      <c r="A24" s="1">
        <f t="shared" si="0"/>
        <v>82</v>
      </c>
      <c r="B24" s="22">
        <f>INDEX(原始价格!B:B,股票价格!A24+1)</f>
        <v>43591.579861111109</v>
      </c>
      <c r="C24" s="1">
        <f>INDEX(原始价格!C:C,股票价格!A24+1)</f>
        <v>0</v>
      </c>
      <c r="D24" s="1">
        <f>INDEX(原始价格!D:D,股票价格!A24+1)</f>
        <v>40.049999999999997</v>
      </c>
      <c r="E24" s="1">
        <f>INDEX(原始价格!E:E,股票价格!A24+1)</f>
        <v>0</v>
      </c>
      <c r="F24" s="1">
        <f>INDEX(原始价格!F:F,股票价格!A24+1)</f>
        <v>0</v>
      </c>
      <c r="G24" s="1">
        <f>INDEX(原始价格!G:G,股票价格!A24+1)</f>
        <v>0</v>
      </c>
    </row>
    <row r="25" spans="1:7" s="6" customFormat="1" ht="11.25" x14ac:dyDescent="0.15">
      <c r="A25" s="1">
        <f t="shared" si="0"/>
        <v>83</v>
      </c>
      <c r="B25" s="22">
        <f>INDEX(原始价格!B:B,股票价格!A25+1)</f>
        <v>43591.583333333336</v>
      </c>
      <c r="C25" s="1">
        <f>INDEX(原始价格!C:C,股票价格!A25+1)</f>
        <v>0</v>
      </c>
      <c r="D25" s="1">
        <f>INDEX(原始价格!D:D,股票价格!A25+1)</f>
        <v>40.049999999999997</v>
      </c>
      <c r="E25" s="1">
        <f>INDEX(原始价格!E:E,股票价格!A25+1)</f>
        <v>0</v>
      </c>
      <c r="F25" s="1">
        <f>INDEX(原始价格!F:F,股票价格!A25+1)</f>
        <v>0</v>
      </c>
      <c r="G25" s="1">
        <f>INDEX(原始价格!G:G,股票价格!A25+1)</f>
        <v>0</v>
      </c>
    </row>
    <row r="26" spans="1:7" s="6" customFormat="1" ht="11.25" x14ac:dyDescent="0.15">
      <c r="A26" s="1">
        <f t="shared" si="0"/>
        <v>84</v>
      </c>
      <c r="B26" s="22">
        <f>INDEX(原始价格!B:B,股票价格!A26+1)</f>
        <v>43591.586805555555</v>
      </c>
      <c r="C26" s="1">
        <f>INDEX(原始价格!C:C,股票价格!A26+1)</f>
        <v>0</v>
      </c>
      <c r="D26" s="1">
        <f>INDEX(原始价格!D:D,股票价格!A26+1)</f>
        <v>40.049999999999997</v>
      </c>
      <c r="E26" s="1">
        <f>INDEX(原始价格!E:E,股票价格!A26+1)</f>
        <v>0</v>
      </c>
      <c r="F26" s="1">
        <f>INDEX(原始价格!F:F,股票价格!A26+1)</f>
        <v>0</v>
      </c>
      <c r="G26" s="1">
        <f>INDEX(原始价格!G:G,股票价格!A26+1)</f>
        <v>0</v>
      </c>
    </row>
    <row r="27" spans="1:7" s="6" customFormat="1" ht="11.25" x14ac:dyDescent="0.15">
      <c r="A27" s="1">
        <f t="shared" si="0"/>
        <v>85</v>
      </c>
      <c r="B27" s="22">
        <f>INDEX(原始价格!B:B,股票价格!A27+1)</f>
        <v>43591.590277777781</v>
      </c>
      <c r="C27" s="1">
        <f>INDEX(原始价格!C:C,股票价格!A27+1)</f>
        <v>0</v>
      </c>
      <c r="D27" s="1">
        <f>INDEX(原始价格!D:D,股票价格!A27+1)</f>
        <v>40.049999999999997</v>
      </c>
      <c r="E27" s="1">
        <f>INDEX(原始价格!E:E,股票价格!A27+1)</f>
        <v>0</v>
      </c>
      <c r="F27" s="1">
        <f>INDEX(原始价格!F:F,股票价格!A27+1)</f>
        <v>0</v>
      </c>
      <c r="G27" s="1">
        <f>INDEX(原始价格!G:G,股票价格!A27+1)</f>
        <v>0</v>
      </c>
    </row>
    <row r="28" spans="1:7" s="6" customFormat="1" ht="11.25" x14ac:dyDescent="0.15">
      <c r="A28" s="1">
        <f t="shared" si="0"/>
        <v>86</v>
      </c>
      <c r="B28" s="22">
        <f>INDEX(原始价格!B:B,股票价格!A28+1)</f>
        <v>43591.59375</v>
      </c>
      <c r="C28" s="1">
        <f>INDEX(原始价格!C:C,股票价格!A28+1)</f>
        <v>0</v>
      </c>
      <c r="D28" s="1">
        <f>INDEX(原始价格!D:D,股票价格!A28+1)</f>
        <v>40.049999999999997</v>
      </c>
      <c r="E28" s="1">
        <f>INDEX(原始价格!E:E,股票价格!A28+1)</f>
        <v>0</v>
      </c>
      <c r="F28" s="1">
        <f>INDEX(原始价格!F:F,股票价格!A28+1)</f>
        <v>0</v>
      </c>
      <c r="G28" s="1">
        <f>INDEX(原始价格!G:G,股票价格!A28+1)</f>
        <v>0</v>
      </c>
    </row>
    <row r="29" spans="1:7" s="6" customFormat="1" ht="11.25" x14ac:dyDescent="0.15">
      <c r="A29" s="1">
        <f t="shared" si="0"/>
        <v>87</v>
      </c>
      <c r="B29" s="22">
        <f>INDEX(原始价格!B:B,股票价格!A29+1)</f>
        <v>43591.597222222219</v>
      </c>
      <c r="C29" s="1">
        <f>INDEX(原始价格!C:C,股票价格!A29+1)</f>
        <v>0</v>
      </c>
      <c r="D29" s="1">
        <f>INDEX(原始价格!D:D,股票价格!A29+1)</f>
        <v>40.049999999999997</v>
      </c>
      <c r="E29" s="1">
        <f>INDEX(原始价格!E:E,股票价格!A29+1)</f>
        <v>0</v>
      </c>
      <c r="F29" s="1">
        <f>INDEX(原始价格!F:F,股票价格!A29+1)</f>
        <v>0</v>
      </c>
      <c r="G29" s="1">
        <f>INDEX(原始价格!G:G,股票价格!A29+1)</f>
        <v>0</v>
      </c>
    </row>
    <row r="30" spans="1:7" s="6" customFormat="1" ht="11.25" x14ac:dyDescent="0.15">
      <c r="A30" s="1">
        <f t="shared" si="0"/>
        <v>88</v>
      </c>
      <c r="B30" s="22">
        <f>INDEX(原始价格!B:B,股票价格!A30+1)</f>
        <v>43591.600694444445</v>
      </c>
      <c r="C30" s="1">
        <f>INDEX(原始价格!C:C,股票价格!A30+1)</f>
        <v>0</v>
      </c>
      <c r="D30" s="1">
        <f>INDEX(原始价格!D:D,股票价格!A30+1)</f>
        <v>40.049999999999997</v>
      </c>
      <c r="E30" s="1">
        <f>INDEX(原始价格!E:E,股票价格!A30+1)</f>
        <v>0</v>
      </c>
      <c r="F30" s="1">
        <f>INDEX(原始价格!F:F,股票价格!A30+1)</f>
        <v>0</v>
      </c>
      <c r="G30" s="1">
        <f>INDEX(原始价格!G:G,股票价格!A30+1)</f>
        <v>0</v>
      </c>
    </row>
    <row r="31" spans="1:7" s="6" customFormat="1" ht="11.25" x14ac:dyDescent="0.15">
      <c r="A31" s="1">
        <f t="shared" si="0"/>
        <v>89</v>
      </c>
      <c r="B31" s="22">
        <f>INDEX(原始价格!B:B,股票价格!A31+1)</f>
        <v>43591.604166666664</v>
      </c>
      <c r="C31" s="1">
        <f>INDEX(原始价格!C:C,股票价格!A31+1)</f>
        <v>0</v>
      </c>
      <c r="D31" s="1">
        <f>INDEX(原始价格!D:D,股票价格!A31+1)</f>
        <v>40.049999999999997</v>
      </c>
      <c r="E31" s="1">
        <f>INDEX(原始价格!E:E,股票价格!A31+1)</f>
        <v>0</v>
      </c>
      <c r="F31" s="1">
        <f>INDEX(原始价格!F:F,股票价格!A31+1)</f>
        <v>0</v>
      </c>
      <c r="G31" s="1">
        <f>INDEX(原始价格!G:G,股票价格!A31+1)</f>
        <v>0</v>
      </c>
    </row>
    <row r="32" spans="1:7" s="6" customFormat="1" ht="11.25" x14ac:dyDescent="0.15">
      <c r="A32" s="1">
        <f t="shared" si="0"/>
        <v>90</v>
      </c>
      <c r="B32" s="22">
        <f>INDEX(原始价格!B:B,股票价格!A32+1)</f>
        <v>43591.607638888891</v>
      </c>
      <c r="C32" s="1">
        <f>INDEX(原始价格!C:C,股票价格!A32+1)</f>
        <v>0</v>
      </c>
      <c r="D32" s="1">
        <f>INDEX(原始价格!D:D,股票价格!A32+1)</f>
        <v>40.049999999999997</v>
      </c>
      <c r="E32" s="1">
        <f>INDEX(原始价格!E:E,股票价格!A32+1)</f>
        <v>0</v>
      </c>
      <c r="F32" s="1">
        <f>INDEX(原始价格!F:F,股票价格!A32+1)</f>
        <v>0</v>
      </c>
      <c r="G32" s="1">
        <f>INDEX(原始价格!G:G,股票价格!A32+1)</f>
        <v>0</v>
      </c>
    </row>
    <row r="33" spans="1:7" s="6" customFormat="1" ht="11.25" x14ac:dyDescent="0.15">
      <c r="A33" s="1">
        <f t="shared" si="0"/>
        <v>91</v>
      </c>
      <c r="B33" s="22">
        <f>INDEX(原始价格!B:B,股票价格!A33+1)</f>
        <v>43591.611111111109</v>
      </c>
      <c r="C33" s="1">
        <f>INDEX(原始价格!C:C,股票价格!A33+1)</f>
        <v>0</v>
      </c>
      <c r="D33" s="1">
        <f>INDEX(原始价格!D:D,股票价格!A33+1)</f>
        <v>40.049999999999997</v>
      </c>
      <c r="E33" s="1">
        <f>INDEX(原始价格!E:E,股票价格!A33+1)</f>
        <v>0</v>
      </c>
      <c r="F33" s="1">
        <f>INDEX(原始价格!F:F,股票价格!A33+1)</f>
        <v>0</v>
      </c>
      <c r="G33" s="1">
        <f>INDEX(原始价格!G:G,股票价格!A33+1)</f>
        <v>0</v>
      </c>
    </row>
    <row r="34" spans="1:7" s="6" customFormat="1" ht="11.25" x14ac:dyDescent="0.15">
      <c r="A34" s="1">
        <f t="shared" si="0"/>
        <v>92</v>
      </c>
      <c r="B34" s="22">
        <f>INDEX(原始价格!B:B,股票价格!A34+1)</f>
        <v>43591.614583333336</v>
      </c>
      <c r="C34" s="1">
        <f>INDEX(原始价格!C:C,股票价格!A34+1)</f>
        <v>0</v>
      </c>
      <c r="D34" s="1">
        <f>INDEX(原始价格!D:D,股票价格!A34+1)</f>
        <v>40.049999999999997</v>
      </c>
      <c r="E34" s="1">
        <f>INDEX(原始价格!E:E,股票价格!A34+1)</f>
        <v>0</v>
      </c>
      <c r="F34" s="1">
        <f>INDEX(原始价格!F:F,股票价格!A34+1)</f>
        <v>0</v>
      </c>
      <c r="G34" s="1">
        <f>INDEX(原始价格!G:G,股票价格!A34+1)</f>
        <v>0</v>
      </c>
    </row>
    <row r="35" spans="1:7" s="6" customFormat="1" ht="11.25" x14ac:dyDescent="0.15">
      <c r="A35" s="1">
        <f t="shared" si="0"/>
        <v>93</v>
      </c>
      <c r="B35" s="22">
        <f>INDEX(原始价格!B:B,股票价格!A35+1)</f>
        <v>43591.618055555555</v>
      </c>
      <c r="C35" s="1">
        <f>INDEX(原始价格!C:C,股票价格!A35+1)</f>
        <v>0</v>
      </c>
      <c r="D35" s="1">
        <f>INDEX(原始价格!D:D,股票价格!A35+1)</f>
        <v>40.049999999999997</v>
      </c>
      <c r="E35" s="1">
        <f>INDEX(原始价格!E:E,股票价格!A35+1)</f>
        <v>0</v>
      </c>
      <c r="F35" s="1">
        <f>INDEX(原始价格!F:F,股票价格!A35+1)</f>
        <v>0</v>
      </c>
      <c r="G35" s="1">
        <f>INDEX(原始价格!G:G,股票价格!A35+1)</f>
        <v>0</v>
      </c>
    </row>
    <row r="36" spans="1:7" s="6" customFormat="1" ht="11.25" x14ac:dyDescent="0.15">
      <c r="A36" s="1">
        <f t="shared" si="0"/>
        <v>94</v>
      </c>
      <c r="B36" s="22">
        <f>INDEX(原始价格!B:B,股票价格!A36+1)</f>
        <v>43591.621527777781</v>
      </c>
      <c r="C36" s="1">
        <f>INDEX(原始价格!C:C,股票价格!A36+1)</f>
        <v>0</v>
      </c>
      <c r="D36" s="1">
        <f>INDEX(原始价格!D:D,股票价格!A36+1)</f>
        <v>40.049999999999997</v>
      </c>
      <c r="E36" s="1">
        <f>INDEX(原始价格!E:E,股票价格!A36+1)</f>
        <v>0</v>
      </c>
      <c r="F36" s="1">
        <f>INDEX(原始价格!F:F,股票价格!A36+1)</f>
        <v>0</v>
      </c>
      <c r="G36" s="1">
        <f>INDEX(原始价格!G:G,股票价格!A36+1)</f>
        <v>0</v>
      </c>
    </row>
    <row r="37" spans="1:7" s="6" customFormat="1" ht="11.25" x14ac:dyDescent="0.15">
      <c r="A37" s="1">
        <f t="shared" si="0"/>
        <v>95</v>
      </c>
      <c r="B37" s="22">
        <f>INDEX(原始价格!B:B,股票价格!A37+1)</f>
        <v>43591.625</v>
      </c>
      <c r="C37" s="1">
        <f>INDEX(原始价格!C:C,股票价格!A37+1)</f>
        <v>0</v>
      </c>
      <c r="D37" s="1">
        <f>INDEX(原始价格!D:D,股票价格!A37+1)</f>
        <v>40.049999999999997</v>
      </c>
      <c r="E37" s="1">
        <f>INDEX(原始价格!E:E,股票价格!A37+1)</f>
        <v>0</v>
      </c>
      <c r="F37" s="1">
        <f>INDEX(原始价格!F:F,股票价格!A37+1)</f>
        <v>0</v>
      </c>
      <c r="G37" s="1">
        <f>INDEX(原始价格!G:G,股票价格!A37+1)</f>
        <v>0</v>
      </c>
    </row>
    <row r="38" spans="1:7" s="6" customFormat="1" ht="11.25" x14ac:dyDescent="0.15">
      <c r="A38" s="1">
        <f t="shared" si="0"/>
        <v>96</v>
      </c>
      <c r="B38" s="22">
        <f>INDEX(原始价格!B:B,股票价格!A38+1)</f>
        <v>43592.399305555555</v>
      </c>
      <c r="C38" s="1">
        <f>INDEX(原始价格!C:C,股票价格!A38+1)</f>
        <v>0</v>
      </c>
      <c r="D38" s="1">
        <f>INDEX(原始价格!D:D,股票价格!A38+1)</f>
        <v>39.29</v>
      </c>
      <c r="E38" s="1">
        <f>INDEX(原始价格!E:E,股票价格!A38+1)</f>
        <v>0</v>
      </c>
      <c r="F38" s="1">
        <f>INDEX(原始价格!F:F,股票价格!A38+1)</f>
        <v>0</v>
      </c>
      <c r="G38" s="1">
        <f>INDEX(原始价格!G:G,股票价格!A38+1)</f>
        <v>0</v>
      </c>
    </row>
    <row r="39" spans="1:7" s="6" customFormat="1" ht="11.25" x14ac:dyDescent="0.15">
      <c r="A39" s="1">
        <f t="shared" si="0"/>
        <v>97</v>
      </c>
      <c r="B39" s="22">
        <f>INDEX(原始价格!B:B,股票价格!A39+1)</f>
        <v>43592.402777777781</v>
      </c>
      <c r="C39" s="1">
        <f>INDEX(原始价格!C:C,股票价格!A39+1)</f>
        <v>0</v>
      </c>
      <c r="D39" s="1">
        <f>INDEX(原始价格!D:D,股票价格!A39+1)</f>
        <v>39.299999999999997</v>
      </c>
      <c r="E39" s="1">
        <f>INDEX(原始价格!E:E,股票价格!A39+1)</f>
        <v>0</v>
      </c>
      <c r="F39" s="1">
        <f>INDEX(原始价格!F:F,股票价格!A39+1)</f>
        <v>0</v>
      </c>
      <c r="G39" s="1">
        <f>INDEX(原始价格!G:G,股票价格!A39+1)</f>
        <v>0</v>
      </c>
    </row>
    <row r="40" spans="1:7" s="6" customFormat="1" ht="11.25" x14ac:dyDescent="0.15">
      <c r="A40" s="1">
        <f t="shared" si="0"/>
        <v>98</v>
      </c>
      <c r="B40" s="22">
        <f>INDEX(原始价格!B:B,股票价格!A40+1)</f>
        <v>43592.40625</v>
      </c>
      <c r="C40" s="1">
        <f>INDEX(原始价格!C:C,股票价格!A40+1)</f>
        <v>0</v>
      </c>
      <c r="D40" s="1">
        <f>INDEX(原始价格!D:D,股票价格!A40+1)</f>
        <v>39.700000000000003</v>
      </c>
      <c r="E40" s="1">
        <f>INDEX(原始价格!E:E,股票价格!A40+1)</f>
        <v>0</v>
      </c>
      <c r="F40" s="1">
        <f>INDEX(原始价格!F:F,股票价格!A40+1)</f>
        <v>0</v>
      </c>
      <c r="G40" s="1">
        <f>INDEX(原始价格!G:G,股票价格!A40+1)</f>
        <v>0</v>
      </c>
    </row>
    <row r="41" spans="1:7" s="6" customFormat="1" ht="11.25" x14ac:dyDescent="0.15">
      <c r="A41" s="1">
        <f t="shared" si="0"/>
        <v>99</v>
      </c>
      <c r="B41" s="22">
        <f>INDEX(原始价格!B:B,股票价格!A41+1)</f>
        <v>43592.409722222219</v>
      </c>
      <c r="C41" s="1">
        <f>INDEX(原始价格!C:C,股票价格!A41+1)</f>
        <v>0</v>
      </c>
      <c r="D41" s="1">
        <f>INDEX(原始价格!D:D,股票价格!A41+1)</f>
        <v>39.5</v>
      </c>
      <c r="E41" s="1">
        <f>INDEX(原始价格!E:E,股票价格!A41+1)</f>
        <v>0</v>
      </c>
      <c r="F41" s="1">
        <f>INDEX(原始价格!F:F,股票价格!A41+1)</f>
        <v>0</v>
      </c>
      <c r="G41" s="1">
        <f>INDEX(原始价格!G:G,股票价格!A41+1)</f>
        <v>0</v>
      </c>
    </row>
    <row r="42" spans="1:7" s="6" customFormat="1" ht="11.25" x14ac:dyDescent="0.15">
      <c r="A42" s="1">
        <f t="shared" si="0"/>
        <v>100</v>
      </c>
      <c r="B42" s="22">
        <f>INDEX(原始价格!B:B,股票价格!A42+1)</f>
        <v>43592.413194444445</v>
      </c>
      <c r="C42" s="1">
        <f>INDEX(原始价格!C:C,股票价格!A42+1)</f>
        <v>0</v>
      </c>
      <c r="D42" s="1">
        <f>INDEX(原始价格!D:D,股票价格!A42+1)</f>
        <v>39.21</v>
      </c>
      <c r="E42" s="1">
        <f>INDEX(原始价格!E:E,股票价格!A42+1)</f>
        <v>0</v>
      </c>
      <c r="F42" s="1">
        <f>INDEX(原始价格!F:F,股票价格!A42+1)</f>
        <v>0</v>
      </c>
      <c r="G42" s="1">
        <f>INDEX(原始价格!G:G,股票价格!A42+1)</f>
        <v>0</v>
      </c>
    </row>
    <row r="43" spans="1:7" s="6" customFormat="1" ht="11.25" x14ac:dyDescent="0.15">
      <c r="A43" s="1">
        <f t="shared" si="0"/>
        <v>101</v>
      </c>
      <c r="B43" s="22">
        <f>INDEX(原始价格!B:B,股票价格!A43+1)</f>
        <v>43592.416666666664</v>
      </c>
      <c r="C43" s="1">
        <f>INDEX(原始价格!C:C,股票价格!A43+1)</f>
        <v>0</v>
      </c>
      <c r="D43" s="1">
        <f>INDEX(原始价格!D:D,股票价格!A43+1)</f>
        <v>39.31</v>
      </c>
      <c r="E43" s="1">
        <f>INDEX(原始价格!E:E,股票价格!A43+1)</f>
        <v>0</v>
      </c>
      <c r="F43" s="1">
        <f>INDEX(原始价格!F:F,股票价格!A43+1)</f>
        <v>0</v>
      </c>
      <c r="G43" s="1">
        <f>INDEX(原始价格!G:G,股票价格!A43+1)</f>
        <v>0</v>
      </c>
    </row>
    <row r="44" spans="1:7" s="6" customFormat="1" ht="11.25" x14ac:dyDescent="0.15">
      <c r="A44" s="1">
        <f t="shared" si="0"/>
        <v>102</v>
      </c>
      <c r="B44" s="22">
        <f>INDEX(原始价格!B:B,股票价格!A44+1)</f>
        <v>43592.420138888891</v>
      </c>
      <c r="C44" s="1">
        <f>INDEX(原始价格!C:C,股票价格!A44+1)</f>
        <v>0</v>
      </c>
      <c r="D44" s="1">
        <f>INDEX(原始价格!D:D,股票价格!A44+1)</f>
        <v>39.46</v>
      </c>
      <c r="E44" s="1">
        <f>INDEX(原始价格!E:E,股票价格!A44+1)</f>
        <v>0</v>
      </c>
      <c r="F44" s="1">
        <f>INDEX(原始价格!F:F,股票价格!A44+1)</f>
        <v>0</v>
      </c>
      <c r="G44" s="1">
        <f>INDEX(原始价格!G:G,股票价格!A44+1)</f>
        <v>0</v>
      </c>
    </row>
    <row r="45" spans="1:7" s="6" customFormat="1" ht="11.25" x14ac:dyDescent="0.15">
      <c r="A45" s="1">
        <f t="shared" si="0"/>
        <v>103</v>
      </c>
      <c r="B45" s="22">
        <f>INDEX(原始价格!B:B,股票价格!A45+1)</f>
        <v>43592.423611111109</v>
      </c>
      <c r="C45" s="1">
        <f>INDEX(原始价格!C:C,股票价格!A45+1)</f>
        <v>0</v>
      </c>
      <c r="D45" s="1">
        <f>INDEX(原始价格!D:D,股票价格!A45+1)</f>
        <v>40.06</v>
      </c>
      <c r="E45" s="1">
        <f>INDEX(原始价格!E:E,股票价格!A45+1)</f>
        <v>0</v>
      </c>
      <c r="F45" s="1">
        <f>INDEX(原始价格!F:F,股票价格!A45+1)</f>
        <v>0</v>
      </c>
      <c r="G45" s="1">
        <f>INDEX(原始价格!G:G,股票价格!A45+1)</f>
        <v>0</v>
      </c>
    </row>
    <row r="46" spans="1:7" s="6" customFormat="1" ht="11.25" x14ac:dyDescent="0.15">
      <c r="A46" s="1">
        <f t="shared" si="0"/>
        <v>104</v>
      </c>
      <c r="B46" s="22">
        <f>INDEX(原始价格!B:B,股票价格!A46+1)</f>
        <v>43592.427083333336</v>
      </c>
      <c r="C46" s="1">
        <f>INDEX(原始价格!C:C,股票价格!A46+1)</f>
        <v>0</v>
      </c>
      <c r="D46" s="1">
        <f>INDEX(原始价格!D:D,股票价格!A46+1)</f>
        <v>40.79</v>
      </c>
      <c r="E46" s="1">
        <f>INDEX(原始价格!E:E,股票价格!A46+1)</f>
        <v>0</v>
      </c>
      <c r="F46" s="1">
        <f>INDEX(原始价格!F:F,股票价格!A46+1)</f>
        <v>0</v>
      </c>
      <c r="G46" s="1">
        <f>INDEX(原始价格!G:G,股票价格!A46+1)</f>
        <v>0</v>
      </c>
    </row>
    <row r="47" spans="1:7" s="6" customFormat="1" ht="11.25" x14ac:dyDescent="0.15">
      <c r="A47" s="1">
        <f t="shared" si="0"/>
        <v>105</v>
      </c>
      <c r="B47" s="22">
        <f>INDEX(原始价格!B:B,股票价格!A47+1)</f>
        <v>43592.430555555555</v>
      </c>
      <c r="C47" s="1">
        <f>INDEX(原始价格!C:C,股票价格!A47+1)</f>
        <v>0</v>
      </c>
      <c r="D47" s="1">
        <f>INDEX(原始价格!D:D,股票价格!A47+1)</f>
        <v>40.93</v>
      </c>
      <c r="E47" s="1">
        <f>INDEX(原始价格!E:E,股票价格!A47+1)</f>
        <v>0</v>
      </c>
      <c r="F47" s="1">
        <f>INDEX(原始价格!F:F,股票价格!A47+1)</f>
        <v>0</v>
      </c>
      <c r="G47" s="1">
        <f>INDEX(原始价格!G:G,股票价格!A47+1)</f>
        <v>0</v>
      </c>
    </row>
    <row r="48" spans="1:7" s="6" customFormat="1" ht="11.25" x14ac:dyDescent="0.15">
      <c r="A48" s="1">
        <f t="shared" si="0"/>
        <v>106</v>
      </c>
      <c r="B48" s="22">
        <f>INDEX(原始价格!B:B,股票价格!A48+1)</f>
        <v>43592.434027777781</v>
      </c>
      <c r="C48" s="1">
        <f>INDEX(原始价格!C:C,股票价格!A48+1)</f>
        <v>0</v>
      </c>
      <c r="D48" s="1">
        <f>INDEX(原始价格!D:D,股票价格!A48+1)</f>
        <v>41.39</v>
      </c>
      <c r="E48" s="1">
        <f>INDEX(原始价格!E:E,股票价格!A48+1)</f>
        <v>0</v>
      </c>
      <c r="F48" s="1">
        <f>INDEX(原始价格!F:F,股票价格!A48+1)</f>
        <v>0</v>
      </c>
      <c r="G48" s="1">
        <f>INDEX(原始价格!G:G,股票价格!A48+1)</f>
        <v>0</v>
      </c>
    </row>
    <row r="49" spans="1:7" s="6" customFormat="1" ht="11.25" x14ac:dyDescent="0.15">
      <c r="A49" s="1">
        <f t="shared" si="0"/>
        <v>107</v>
      </c>
      <c r="B49" s="22">
        <f>INDEX(原始价格!B:B,股票价格!A49+1)</f>
        <v>43592.4375</v>
      </c>
      <c r="C49" s="1">
        <f>INDEX(原始价格!C:C,股票价格!A49+1)</f>
        <v>0</v>
      </c>
      <c r="D49" s="1">
        <f>INDEX(原始价格!D:D,股票价格!A49+1)</f>
        <v>41.1</v>
      </c>
      <c r="E49" s="1">
        <f>INDEX(原始价格!E:E,股票价格!A49+1)</f>
        <v>0</v>
      </c>
      <c r="F49" s="1">
        <f>INDEX(原始价格!F:F,股票价格!A49+1)</f>
        <v>0</v>
      </c>
      <c r="G49" s="1">
        <f>INDEX(原始价格!G:G,股票价格!A49+1)</f>
        <v>0</v>
      </c>
    </row>
    <row r="50" spans="1:7" s="6" customFormat="1" ht="11.25" x14ac:dyDescent="0.15">
      <c r="A50" s="1">
        <f t="shared" si="0"/>
        <v>108</v>
      </c>
      <c r="B50" s="22">
        <f>INDEX(原始价格!B:B,股票价格!A50+1)</f>
        <v>43592.440972222219</v>
      </c>
      <c r="C50" s="1">
        <f>INDEX(原始价格!C:C,股票价格!A50+1)</f>
        <v>0</v>
      </c>
      <c r="D50" s="1">
        <f>INDEX(原始价格!D:D,股票价格!A50+1)</f>
        <v>40.83</v>
      </c>
      <c r="E50" s="1">
        <f>INDEX(原始价格!E:E,股票价格!A50+1)</f>
        <v>0</v>
      </c>
      <c r="F50" s="1">
        <f>INDEX(原始价格!F:F,股票价格!A50+1)</f>
        <v>0</v>
      </c>
      <c r="G50" s="1">
        <f>INDEX(原始价格!G:G,股票价格!A50+1)</f>
        <v>0</v>
      </c>
    </row>
    <row r="51" spans="1:7" s="6" customFormat="1" ht="11.25" x14ac:dyDescent="0.15">
      <c r="A51" s="1">
        <f t="shared" si="0"/>
        <v>109</v>
      </c>
      <c r="B51" s="22">
        <f>INDEX(原始价格!B:B,股票价格!A51+1)</f>
        <v>43592.444444444445</v>
      </c>
      <c r="C51" s="1">
        <f>INDEX(原始价格!C:C,股票价格!A51+1)</f>
        <v>0</v>
      </c>
      <c r="D51" s="1">
        <f>INDEX(原始价格!D:D,股票价格!A51+1)</f>
        <v>40.630000000000003</v>
      </c>
      <c r="E51" s="1">
        <f>INDEX(原始价格!E:E,股票价格!A51+1)</f>
        <v>0</v>
      </c>
      <c r="F51" s="1">
        <f>INDEX(原始价格!F:F,股票价格!A51+1)</f>
        <v>0</v>
      </c>
      <c r="G51" s="1">
        <f>INDEX(原始价格!G:G,股票价格!A51+1)</f>
        <v>0</v>
      </c>
    </row>
    <row r="52" spans="1:7" s="6" customFormat="1" ht="11.25" x14ac:dyDescent="0.15">
      <c r="A52" s="1">
        <f t="shared" si="0"/>
        <v>110</v>
      </c>
      <c r="B52" s="22">
        <f>INDEX(原始价格!B:B,股票价格!A52+1)</f>
        <v>43592.447916666664</v>
      </c>
      <c r="C52" s="1">
        <f>INDEX(原始价格!C:C,股票价格!A52+1)</f>
        <v>0</v>
      </c>
      <c r="D52" s="1">
        <f>INDEX(原始价格!D:D,股票价格!A52+1)</f>
        <v>40.299999999999997</v>
      </c>
      <c r="E52" s="1">
        <f>INDEX(原始价格!E:E,股票价格!A52+1)</f>
        <v>0</v>
      </c>
      <c r="F52" s="1">
        <f>INDEX(原始价格!F:F,股票价格!A52+1)</f>
        <v>0</v>
      </c>
      <c r="G52" s="1">
        <f>INDEX(原始价格!G:G,股票价格!A52+1)</f>
        <v>0</v>
      </c>
    </row>
    <row r="53" spans="1:7" s="6" customFormat="1" ht="11.25" x14ac:dyDescent="0.15">
      <c r="A53" s="1">
        <f t="shared" si="0"/>
        <v>111</v>
      </c>
      <c r="B53" s="22">
        <f>INDEX(原始价格!B:B,股票价格!A53+1)</f>
        <v>43592.451388888891</v>
      </c>
      <c r="C53" s="1">
        <f>INDEX(原始价格!C:C,股票价格!A53+1)</f>
        <v>0</v>
      </c>
      <c r="D53" s="1">
        <f>INDEX(原始价格!D:D,股票价格!A53+1)</f>
        <v>40.479999999999997</v>
      </c>
      <c r="E53" s="1">
        <f>INDEX(原始价格!E:E,股票价格!A53+1)</f>
        <v>0</v>
      </c>
      <c r="F53" s="1">
        <f>INDEX(原始价格!F:F,股票价格!A53+1)</f>
        <v>0</v>
      </c>
      <c r="G53" s="1">
        <f>INDEX(原始价格!G:G,股票价格!A53+1)</f>
        <v>0</v>
      </c>
    </row>
    <row r="54" spans="1:7" s="6" customFormat="1" ht="11.25" x14ac:dyDescent="0.15">
      <c r="A54" s="1">
        <f t="shared" si="0"/>
        <v>112</v>
      </c>
      <c r="B54" s="22">
        <f>INDEX(原始价格!B:B,股票价格!A54+1)</f>
        <v>43592.454861111109</v>
      </c>
      <c r="C54" s="1">
        <f>INDEX(原始价格!C:C,股票价格!A54+1)</f>
        <v>0</v>
      </c>
      <c r="D54" s="1">
        <f>INDEX(原始价格!D:D,股票价格!A54+1)</f>
        <v>40.380000000000003</v>
      </c>
      <c r="E54" s="1">
        <f>INDEX(原始价格!E:E,股票价格!A54+1)</f>
        <v>0</v>
      </c>
      <c r="F54" s="1">
        <f>INDEX(原始价格!F:F,股票价格!A54+1)</f>
        <v>0</v>
      </c>
      <c r="G54" s="1">
        <f>INDEX(原始价格!G:G,股票价格!A54+1)</f>
        <v>0</v>
      </c>
    </row>
    <row r="55" spans="1:7" s="6" customFormat="1" ht="11.25" x14ac:dyDescent="0.15">
      <c r="A55" s="1">
        <f t="shared" si="0"/>
        <v>113</v>
      </c>
      <c r="B55" s="22">
        <f>INDEX(原始价格!B:B,股票价格!A55+1)</f>
        <v>43592.458333333336</v>
      </c>
      <c r="C55" s="1">
        <f>INDEX(原始价格!C:C,股票价格!A55+1)</f>
        <v>0</v>
      </c>
      <c r="D55" s="1">
        <f>INDEX(原始价格!D:D,股票价格!A55+1)</f>
        <v>40.49</v>
      </c>
      <c r="E55" s="1">
        <f>INDEX(原始价格!E:E,股票价格!A55+1)</f>
        <v>0</v>
      </c>
      <c r="F55" s="1">
        <f>INDEX(原始价格!F:F,股票价格!A55+1)</f>
        <v>0</v>
      </c>
      <c r="G55" s="1">
        <f>INDEX(原始价格!G:G,股票价格!A55+1)</f>
        <v>0</v>
      </c>
    </row>
    <row r="56" spans="1:7" s="6" customFormat="1" ht="11.25" x14ac:dyDescent="0.15">
      <c r="A56" s="1">
        <f t="shared" si="0"/>
        <v>114</v>
      </c>
      <c r="B56" s="22">
        <f>INDEX(原始价格!B:B,股票价格!A56+1)</f>
        <v>43592.461805555555</v>
      </c>
      <c r="C56" s="1">
        <f>INDEX(原始价格!C:C,股票价格!A56+1)</f>
        <v>0</v>
      </c>
      <c r="D56" s="1">
        <f>INDEX(原始价格!D:D,股票价格!A56+1)</f>
        <v>40.26</v>
      </c>
      <c r="E56" s="1">
        <f>INDEX(原始价格!E:E,股票价格!A56+1)</f>
        <v>0</v>
      </c>
      <c r="F56" s="1">
        <f>INDEX(原始价格!F:F,股票价格!A56+1)</f>
        <v>0</v>
      </c>
      <c r="G56" s="1">
        <f>INDEX(原始价格!G:G,股票价格!A56+1)</f>
        <v>0</v>
      </c>
    </row>
    <row r="57" spans="1:7" s="6" customFormat="1" ht="11.25" x14ac:dyDescent="0.15">
      <c r="A57" s="1">
        <f t="shared" si="0"/>
        <v>115</v>
      </c>
      <c r="B57" s="22">
        <f>INDEX(原始价格!B:B,股票价格!A57+1)</f>
        <v>43592.465277777781</v>
      </c>
      <c r="C57" s="1">
        <f>INDEX(原始价格!C:C,股票价格!A57+1)</f>
        <v>0</v>
      </c>
      <c r="D57" s="1">
        <f>INDEX(原始价格!D:D,股票价格!A57+1)</f>
        <v>40.340000000000003</v>
      </c>
      <c r="E57" s="1">
        <f>INDEX(原始价格!E:E,股票价格!A57+1)</f>
        <v>0</v>
      </c>
      <c r="F57" s="1">
        <f>INDEX(原始价格!F:F,股票价格!A57+1)</f>
        <v>0</v>
      </c>
      <c r="G57" s="1">
        <f>INDEX(原始价格!G:G,股票价格!A57+1)</f>
        <v>0</v>
      </c>
    </row>
    <row r="58" spans="1:7" s="6" customFormat="1" ht="11.25" x14ac:dyDescent="0.15">
      <c r="A58" s="1">
        <f t="shared" si="0"/>
        <v>116</v>
      </c>
      <c r="B58" s="22">
        <f>INDEX(原始价格!B:B,股票价格!A58+1)</f>
        <v>43592.46875</v>
      </c>
      <c r="C58" s="1">
        <f>INDEX(原始价格!C:C,股票价格!A58+1)</f>
        <v>0</v>
      </c>
      <c r="D58" s="1">
        <f>INDEX(原始价格!D:D,股票价格!A58+1)</f>
        <v>40.380000000000003</v>
      </c>
      <c r="E58" s="1">
        <f>INDEX(原始价格!E:E,股票价格!A58+1)</f>
        <v>0</v>
      </c>
      <c r="F58" s="1">
        <f>INDEX(原始价格!F:F,股票价格!A58+1)</f>
        <v>0</v>
      </c>
      <c r="G58" s="1">
        <f>INDEX(原始价格!G:G,股票价格!A58+1)</f>
        <v>0</v>
      </c>
    </row>
    <row r="59" spans="1:7" s="6" customFormat="1" ht="11.25" x14ac:dyDescent="0.15">
      <c r="A59" s="1">
        <f t="shared" si="0"/>
        <v>117</v>
      </c>
      <c r="B59" s="22">
        <f>INDEX(原始价格!B:B,股票价格!A59+1)</f>
        <v>43592.472222222219</v>
      </c>
      <c r="C59" s="1">
        <f>INDEX(原始价格!C:C,股票价格!A59+1)</f>
        <v>0</v>
      </c>
      <c r="D59" s="1">
        <f>INDEX(原始价格!D:D,股票价格!A59+1)</f>
        <v>40.33</v>
      </c>
      <c r="E59" s="1">
        <f>INDEX(原始价格!E:E,股票价格!A59+1)</f>
        <v>0</v>
      </c>
      <c r="F59" s="1">
        <f>INDEX(原始价格!F:F,股票价格!A59+1)</f>
        <v>0</v>
      </c>
      <c r="G59" s="1">
        <f>INDEX(原始价格!G:G,股票价格!A59+1)</f>
        <v>0</v>
      </c>
    </row>
    <row r="60" spans="1:7" s="6" customFormat="1" ht="11.25" x14ac:dyDescent="0.15">
      <c r="A60" s="1">
        <f t="shared" si="0"/>
        <v>118</v>
      </c>
      <c r="B60" s="22">
        <f>INDEX(原始价格!B:B,股票价格!A60+1)</f>
        <v>43592.475694444445</v>
      </c>
      <c r="C60" s="1">
        <f>INDEX(原始价格!C:C,股票价格!A60+1)</f>
        <v>0</v>
      </c>
      <c r="D60" s="1">
        <f>INDEX(原始价格!D:D,股票价格!A60+1)</f>
        <v>40.29</v>
      </c>
      <c r="E60" s="1">
        <f>INDEX(原始价格!E:E,股票价格!A60+1)</f>
        <v>0</v>
      </c>
      <c r="F60" s="1">
        <f>INDEX(原始价格!F:F,股票价格!A60+1)</f>
        <v>0</v>
      </c>
      <c r="G60" s="1">
        <f>INDEX(原始价格!G:G,股票价格!A60+1)</f>
        <v>0</v>
      </c>
    </row>
    <row r="61" spans="1:7" s="6" customFormat="1" ht="11.25" x14ac:dyDescent="0.15">
      <c r="A61" s="1">
        <f t="shared" si="0"/>
        <v>119</v>
      </c>
      <c r="B61" s="22">
        <f>INDEX(原始价格!B:B,股票价格!A61+1)</f>
        <v>43592.479166666664</v>
      </c>
      <c r="C61" s="1">
        <f>INDEX(原始价格!C:C,股票价格!A61+1)</f>
        <v>0</v>
      </c>
      <c r="D61" s="1">
        <f>INDEX(原始价格!D:D,股票价格!A61+1)</f>
        <v>40.32</v>
      </c>
      <c r="E61" s="1">
        <f>INDEX(原始价格!E:E,股票价格!A61+1)</f>
        <v>0</v>
      </c>
      <c r="F61" s="1">
        <f>INDEX(原始价格!F:F,股票价格!A61+1)</f>
        <v>0</v>
      </c>
      <c r="G61" s="1">
        <f>INDEX(原始价格!G:G,股票价格!A61+1)</f>
        <v>0</v>
      </c>
    </row>
    <row r="62" spans="1:7" s="6" customFormat="1" ht="11.25" x14ac:dyDescent="0.15">
      <c r="A62" s="1">
        <f t="shared" si="0"/>
        <v>120</v>
      </c>
      <c r="B62" s="22">
        <f>INDEX(原始价格!B:B,股票价格!A62+1)</f>
        <v>43592.545138888891</v>
      </c>
      <c r="C62" s="1">
        <f>INDEX(原始价格!C:C,股票价格!A62+1)</f>
        <v>0</v>
      </c>
      <c r="D62" s="1">
        <f>INDEX(原始价格!D:D,股票价格!A62+1)</f>
        <v>40.43</v>
      </c>
      <c r="E62" s="1">
        <f>INDEX(原始价格!E:E,股票价格!A62+1)</f>
        <v>0</v>
      </c>
      <c r="F62" s="1">
        <f>INDEX(原始价格!F:F,股票价格!A62+1)</f>
        <v>0</v>
      </c>
      <c r="G62" s="1">
        <f>INDEX(原始价格!G:G,股票价格!A62+1)</f>
        <v>0</v>
      </c>
    </row>
    <row r="63" spans="1:7" s="6" customFormat="1" ht="11.25" x14ac:dyDescent="0.15">
      <c r="A63" s="1">
        <f t="shared" si="0"/>
        <v>121</v>
      </c>
      <c r="B63" s="22">
        <f>INDEX(原始价格!B:B,股票价格!A63+1)</f>
        <v>43592.548611111109</v>
      </c>
      <c r="C63" s="1">
        <f>INDEX(原始价格!C:C,股票价格!A63+1)</f>
        <v>0</v>
      </c>
      <c r="D63" s="1">
        <f>INDEX(原始价格!D:D,股票价格!A63+1)</f>
        <v>40.380000000000003</v>
      </c>
      <c r="E63" s="1">
        <f>INDEX(原始价格!E:E,股票价格!A63+1)</f>
        <v>0</v>
      </c>
      <c r="F63" s="1">
        <f>INDEX(原始价格!F:F,股票价格!A63+1)</f>
        <v>0</v>
      </c>
      <c r="G63" s="1">
        <f>INDEX(原始价格!G:G,股票价格!A63+1)</f>
        <v>0</v>
      </c>
    </row>
    <row r="64" spans="1:7" s="6" customFormat="1" ht="11.25" x14ac:dyDescent="0.15">
      <c r="A64" s="1">
        <f t="shared" si="0"/>
        <v>122</v>
      </c>
      <c r="B64" s="22">
        <f>INDEX(原始价格!B:B,股票价格!A64+1)</f>
        <v>43592.552083333336</v>
      </c>
      <c r="C64" s="1">
        <f>INDEX(原始价格!C:C,股票价格!A64+1)</f>
        <v>0</v>
      </c>
      <c r="D64" s="1">
        <f>INDEX(原始价格!D:D,股票价格!A64+1)</f>
        <v>40.299999999999997</v>
      </c>
      <c r="E64" s="1">
        <f>INDEX(原始价格!E:E,股票价格!A64+1)</f>
        <v>0</v>
      </c>
      <c r="F64" s="1">
        <f>INDEX(原始价格!F:F,股票价格!A64+1)</f>
        <v>0</v>
      </c>
      <c r="G64" s="1">
        <f>INDEX(原始价格!G:G,股票价格!A64+1)</f>
        <v>0</v>
      </c>
    </row>
    <row r="65" spans="1:7" s="6" customFormat="1" ht="11.25" x14ac:dyDescent="0.15">
      <c r="A65" s="1">
        <f t="shared" si="0"/>
        <v>123</v>
      </c>
      <c r="B65" s="22">
        <f>INDEX(原始价格!B:B,股票价格!A65+1)</f>
        <v>43592.555555555555</v>
      </c>
      <c r="C65" s="1">
        <f>INDEX(原始价格!C:C,股票价格!A65+1)</f>
        <v>0</v>
      </c>
      <c r="D65" s="1">
        <f>INDEX(原始价格!D:D,股票价格!A65+1)</f>
        <v>40.299999999999997</v>
      </c>
      <c r="E65" s="1">
        <f>INDEX(原始价格!E:E,股票价格!A65+1)</f>
        <v>0</v>
      </c>
      <c r="F65" s="1">
        <f>INDEX(原始价格!F:F,股票价格!A65+1)</f>
        <v>0</v>
      </c>
      <c r="G65" s="1">
        <f>INDEX(原始价格!G:G,股票价格!A65+1)</f>
        <v>0</v>
      </c>
    </row>
    <row r="66" spans="1:7" s="6" customFormat="1" ht="11.25" x14ac:dyDescent="0.15">
      <c r="A66" s="1">
        <f t="shared" ref="A66:A129" si="1">A67-1</f>
        <v>124</v>
      </c>
      <c r="B66" s="22">
        <f>INDEX(原始价格!B:B,股票价格!A66+1)</f>
        <v>43592.559027777781</v>
      </c>
      <c r="C66" s="1">
        <f>INDEX(原始价格!C:C,股票价格!A66+1)</f>
        <v>0</v>
      </c>
      <c r="D66" s="1">
        <f>INDEX(原始价格!D:D,股票价格!A66+1)</f>
        <v>40.28</v>
      </c>
      <c r="E66" s="1">
        <f>INDEX(原始价格!E:E,股票价格!A66+1)</f>
        <v>0</v>
      </c>
      <c r="F66" s="1">
        <f>INDEX(原始价格!F:F,股票价格!A66+1)</f>
        <v>0</v>
      </c>
      <c r="G66" s="1">
        <f>INDEX(原始价格!G:G,股票价格!A66+1)</f>
        <v>0</v>
      </c>
    </row>
    <row r="67" spans="1:7" s="6" customFormat="1" ht="11.25" x14ac:dyDescent="0.15">
      <c r="A67" s="1">
        <f t="shared" si="1"/>
        <v>125</v>
      </c>
      <c r="B67" s="22">
        <f>INDEX(原始价格!B:B,股票价格!A67+1)</f>
        <v>43592.5625</v>
      </c>
      <c r="C67" s="1">
        <f>INDEX(原始价格!C:C,股票价格!A67+1)</f>
        <v>0</v>
      </c>
      <c r="D67" s="1">
        <f>INDEX(原始价格!D:D,股票价格!A67+1)</f>
        <v>40.270000000000003</v>
      </c>
      <c r="E67" s="1">
        <f>INDEX(原始价格!E:E,股票价格!A67+1)</f>
        <v>0</v>
      </c>
      <c r="F67" s="1">
        <f>INDEX(原始价格!F:F,股票价格!A67+1)</f>
        <v>0</v>
      </c>
      <c r="G67" s="1">
        <f>INDEX(原始价格!G:G,股票价格!A67+1)</f>
        <v>0</v>
      </c>
    </row>
    <row r="68" spans="1:7" s="6" customFormat="1" ht="11.25" x14ac:dyDescent="0.15">
      <c r="A68" s="1">
        <f t="shared" si="1"/>
        <v>126</v>
      </c>
      <c r="B68" s="22">
        <f>INDEX(原始价格!B:B,股票价格!A68+1)</f>
        <v>43592.565972222219</v>
      </c>
      <c r="C68" s="1">
        <f>INDEX(原始价格!C:C,股票价格!A68+1)</f>
        <v>0</v>
      </c>
      <c r="D68" s="1">
        <f>INDEX(原始价格!D:D,股票价格!A68+1)</f>
        <v>40.229999999999997</v>
      </c>
      <c r="E68" s="1">
        <f>INDEX(原始价格!E:E,股票价格!A68+1)</f>
        <v>0</v>
      </c>
      <c r="F68" s="1">
        <f>INDEX(原始价格!F:F,股票价格!A68+1)</f>
        <v>0</v>
      </c>
      <c r="G68" s="1">
        <f>INDEX(原始价格!G:G,股票价格!A68+1)</f>
        <v>0</v>
      </c>
    </row>
    <row r="69" spans="1:7" s="6" customFormat="1" ht="11.25" x14ac:dyDescent="0.15">
      <c r="A69" s="1">
        <f t="shared" si="1"/>
        <v>127</v>
      </c>
      <c r="B69" s="22">
        <f>INDEX(原始价格!B:B,股票价格!A69+1)</f>
        <v>43592.569444444445</v>
      </c>
      <c r="C69" s="1">
        <f>INDEX(原始价格!C:C,股票价格!A69+1)</f>
        <v>0</v>
      </c>
      <c r="D69" s="1">
        <f>INDEX(原始价格!D:D,股票价格!A69+1)</f>
        <v>40.229999999999997</v>
      </c>
      <c r="E69" s="1">
        <f>INDEX(原始价格!E:E,股票价格!A69+1)</f>
        <v>0</v>
      </c>
      <c r="F69" s="1">
        <f>INDEX(原始价格!F:F,股票价格!A69+1)</f>
        <v>0</v>
      </c>
      <c r="G69" s="1">
        <f>INDEX(原始价格!G:G,股票价格!A69+1)</f>
        <v>0</v>
      </c>
    </row>
    <row r="70" spans="1:7" s="6" customFormat="1" ht="11.25" x14ac:dyDescent="0.15">
      <c r="A70" s="1">
        <f t="shared" si="1"/>
        <v>128</v>
      </c>
      <c r="B70" s="22">
        <f>INDEX(原始价格!B:B,股票价格!A70+1)</f>
        <v>43592.572916666664</v>
      </c>
      <c r="C70" s="1">
        <f>INDEX(原始价格!C:C,股票价格!A70+1)</f>
        <v>0</v>
      </c>
      <c r="D70" s="1">
        <f>INDEX(原始价格!D:D,股票价格!A70+1)</f>
        <v>40.229999999999997</v>
      </c>
      <c r="E70" s="1">
        <f>INDEX(原始价格!E:E,股票价格!A70+1)</f>
        <v>0</v>
      </c>
      <c r="F70" s="1">
        <f>INDEX(原始价格!F:F,股票价格!A70+1)</f>
        <v>0</v>
      </c>
      <c r="G70" s="1">
        <f>INDEX(原始价格!G:G,股票价格!A70+1)</f>
        <v>0</v>
      </c>
    </row>
    <row r="71" spans="1:7" s="6" customFormat="1" ht="11.25" x14ac:dyDescent="0.15">
      <c r="A71" s="1">
        <f t="shared" si="1"/>
        <v>129</v>
      </c>
      <c r="B71" s="22">
        <f>INDEX(原始价格!B:B,股票价格!A71+1)</f>
        <v>43592.576388888891</v>
      </c>
      <c r="C71" s="1">
        <f>INDEX(原始价格!C:C,股票价格!A71+1)</f>
        <v>0</v>
      </c>
      <c r="D71" s="1">
        <f>INDEX(原始价格!D:D,股票价格!A71+1)</f>
        <v>40.18</v>
      </c>
      <c r="E71" s="1">
        <f>INDEX(原始价格!E:E,股票价格!A71+1)</f>
        <v>0</v>
      </c>
      <c r="F71" s="1">
        <f>INDEX(原始价格!F:F,股票价格!A71+1)</f>
        <v>0</v>
      </c>
      <c r="G71" s="1">
        <f>INDEX(原始价格!G:G,股票价格!A71+1)</f>
        <v>0</v>
      </c>
    </row>
    <row r="72" spans="1:7" s="6" customFormat="1" ht="11.25" x14ac:dyDescent="0.15">
      <c r="A72" s="1">
        <f t="shared" si="1"/>
        <v>130</v>
      </c>
      <c r="B72" s="22">
        <f>INDEX(原始价格!B:B,股票价格!A72+1)</f>
        <v>43592.579861111109</v>
      </c>
      <c r="C72" s="1">
        <f>INDEX(原始价格!C:C,股票价格!A72+1)</f>
        <v>0</v>
      </c>
      <c r="D72" s="1">
        <f>INDEX(原始价格!D:D,股票价格!A72+1)</f>
        <v>40.04</v>
      </c>
      <c r="E72" s="1">
        <f>INDEX(原始价格!E:E,股票价格!A72+1)</f>
        <v>0</v>
      </c>
      <c r="F72" s="1">
        <f>INDEX(原始价格!F:F,股票价格!A72+1)</f>
        <v>0</v>
      </c>
      <c r="G72" s="1">
        <f>INDEX(原始价格!G:G,股票价格!A72+1)</f>
        <v>0</v>
      </c>
    </row>
    <row r="73" spans="1:7" s="6" customFormat="1" ht="11.25" x14ac:dyDescent="0.15">
      <c r="A73" s="1">
        <f t="shared" si="1"/>
        <v>131</v>
      </c>
      <c r="B73" s="22">
        <f>INDEX(原始价格!B:B,股票价格!A73+1)</f>
        <v>43592.583333333336</v>
      </c>
      <c r="C73" s="1">
        <f>INDEX(原始价格!C:C,股票价格!A73+1)</f>
        <v>0</v>
      </c>
      <c r="D73" s="1">
        <f>INDEX(原始价格!D:D,股票价格!A73+1)</f>
        <v>40.1</v>
      </c>
      <c r="E73" s="1">
        <f>INDEX(原始价格!E:E,股票价格!A73+1)</f>
        <v>0</v>
      </c>
      <c r="F73" s="1">
        <f>INDEX(原始价格!F:F,股票价格!A73+1)</f>
        <v>0</v>
      </c>
      <c r="G73" s="1">
        <f>INDEX(原始价格!G:G,股票价格!A73+1)</f>
        <v>0</v>
      </c>
    </row>
    <row r="74" spans="1:7" s="6" customFormat="1" ht="11.25" x14ac:dyDescent="0.15">
      <c r="A74" s="1">
        <f t="shared" si="1"/>
        <v>132</v>
      </c>
      <c r="B74" s="22">
        <f>INDEX(原始价格!B:B,股票价格!A74+1)</f>
        <v>43592.586805555555</v>
      </c>
      <c r="C74" s="1">
        <f>INDEX(原始价格!C:C,股票价格!A74+1)</f>
        <v>0</v>
      </c>
      <c r="D74" s="1">
        <f>INDEX(原始价格!D:D,股票价格!A74+1)</f>
        <v>39.979999999999997</v>
      </c>
      <c r="E74" s="1">
        <f>INDEX(原始价格!E:E,股票价格!A74+1)</f>
        <v>0</v>
      </c>
      <c r="F74" s="1">
        <f>INDEX(原始价格!F:F,股票价格!A74+1)</f>
        <v>0</v>
      </c>
      <c r="G74" s="1">
        <f>INDEX(原始价格!G:G,股票价格!A74+1)</f>
        <v>0</v>
      </c>
    </row>
    <row r="75" spans="1:7" s="6" customFormat="1" ht="11.25" x14ac:dyDescent="0.15">
      <c r="A75" s="1">
        <f t="shared" si="1"/>
        <v>133</v>
      </c>
      <c r="B75" s="22">
        <f>INDEX(原始价格!B:B,股票价格!A75+1)</f>
        <v>43592.590277777781</v>
      </c>
      <c r="C75" s="1">
        <f>INDEX(原始价格!C:C,股票价格!A75+1)</f>
        <v>0</v>
      </c>
      <c r="D75" s="1">
        <f>INDEX(原始价格!D:D,股票价格!A75+1)</f>
        <v>39.659999999999997</v>
      </c>
      <c r="E75" s="1">
        <f>INDEX(原始价格!E:E,股票价格!A75+1)</f>
        <v>0</v>
      </c>
      <c r="F75" s="1">
        <f>INDEX(原始价格!F:F,股票价格!A75+1)</f>
        <v>0</v>
      </c>
      <c r="G75" s="1">
        <f>INDEX(原始价格!G:G,股票价格!A75+1)</f>
        <v>0</v>
      </c>
    </row>
    <row r="76" spans="1:7" s="6" customFormat="1" ht="11.25" x14ac:dyDescent="0.15">
      <c r="A76" s="1">
        <f t="shared" si="1"/>
        <v>134</v>
      </c>
      <c r="B76" s="22">
        <f>INDEX(原始价格!B:B,股票价格!A76+1)</f>
        <v>43592.59375</v>
      </c>
      <c r="C76" s="1">
        <f>INDEX(原始价格!C:C,股票价格!A76+1)</f>
        <v>0</v>
      </c>
      <c r="D76" s="1">
        <f>INDEX(原始价格!D:D,股票价格!A76+1)</f>
        <v>39.729999999999997</v>
      </c>
      <c r="E76" s="1">
        <f>INDEX(原始价格!E:E,股票价格!A76+1)</f>
        <v>0</v>
      </c>
      <c r="F76" s="1">
        <f>INDEX(原始价格!F:F,股票价格!A76+1)</f>
        <v>0</v>
      </c>
      <c r="G76" s="1">
        <f>INDEX(原始价格!G:G,股票价格!A76+1)</f>
        <v>0</v>
      </c>
    </row>
    <row r="77" spans="1:7" s="6" customFormat="1" ht="11.25" x14ac:dyDescent="0.15">
      <c r="A77" s="1">
        <f t="shared" si="1"/>
        <v>135</v>
      </c>
      <c r="B77" s="22">
        <f>INDEX(原始价格!B:B,股票价格!A77+1)</f>
        <v>43592.597222222219</v>
      </c>
      <c r="C77" s="1">
        <f>INDEX(原始价格!C:C,股票价格!A77+1)</f>
        <v>0</v>
      </c>
      <c r="D77" s="1">
        <f>INDEX(原始价格!D:D,股票价格!A77+1)</f>
        <v>39.700000000000003</v>
      </c>
      <c r="E77" s="1">
        <f>INDEX(原始价格!E:E,股票价格!A77+1)</f>
        <v>0</v>
      </c>
      <c r="F77" s="1">
        <f>INDEX(原始价格!F:F,股票价格!A77+1)</f>
        <v>0</v>
      </c>
      <c r="G77" s="1">
        <f>INDEX(原始价格!G:G,股票价格!A77+1)</f>
        <v>0</v>
      </c>
    </row>
    <row r="78" spans="1:7" s="6" customFormat="1" ht="11.25" x14ac:dyDescent="0.15">
      <c r="A78" s="1">
        <f t="shared" si="1"/>
        <v>136</v>
      </c>
      <c r="B78" s="22">
        <f>INDEX(原始价格!B:B,股票价格!A78+1)</f>
        <v>43592.600694444445</v>
      </c>
      <c r="C78" s="1">
        <f>INDEX(原始价格!C:C,股票价格!A78+1)</f>
        <v>0</v>
      </c>
      <c r="D78" s="1">
        <f>INDEX(原始价格!D:D,股票价格!A78+1)</f>
        <v>40.06</v>
      </c>
      <c r="E78" s="1">
        <f>INDEX(原始价格!E:E,股票价格!A78+1)</f>
        <v>0</v>
      </c>
      <c r="F78" s="1">
        <f>INDEX(原始价格!F:F,股票价格!A78+1)</f>
        <v>0</v>
      </c>
      <c r="G78" s="1">
        <f>INDEX(原始价格!G:G,股票价格!A78+1)</f>
        <v>0</v>
      </c>
    </row>
    <row r="79" spans="1:7" s="6" customFormat="1" ht="11.25" x14ac:dyDescent="0.15">
      <c r="A79" s="1">
        <f t="shared" si="1"/>
        <v>137</v>
      </c>
      <c r="B79" s="22">
        <f>INDEX(原始价格!B:B,股票价格!A79+1)</f>
        <v>43592.604166666664</v>
      </c>
      <c r="C79" s="1">
        <f>INDEX(原始价格!C:C,股票价格!A79+1)</f>
        <v>0</v>
      </c>
      <c r="D79" s="1">
        <f>INDEX(原始价格!D:D,股票价格!A79+1)</f>
        <v>40.200000000000003</v>
      </c>
      <c r="E79" s="1">
        <f>INDEX(原始价格!E:E,股票价格!A79+1)</f>
        <v>0</v>
      </c>
      <c r="F79" s="1">
        <f>INDEX(原始价格!F:F,股票价格!A79+1)</f>
        <v>0</v>
      </c>
      <c r="G79" s="1">
        <f>INDEX(原始价格!G:G,股票价格!A79+1)</f>
        <v>0</v>
      </c>
    </row>
    <row r="80" spans="1:7" s="6" customFormat="1" ht="11.25" x14ac:dyDescent="0.15">
      <c r="A80" s="1">
        <f t="shared" si="1"/>
        <v>138</v>
      </c>
      <c r="B80" s="22">
        <f>INDEX(原始价格!B:B,股票价格!A80+1)</f>
        <v>43592.607638888891</v>
      </c>
      <c r="C80" s="1">
        <f>INDEX(原始价格!C:C,股票价格!A80+1)</f>
        <v>0</v>
      </c>
      <c r="D80" s="1">
        <f>INDEX(原始价格!D:D,股票价格!A80+1)</f>
        <v>40.299999999999997</v>
      </c>
      <c r="E80" s="1">
        <f>INDEX(原始价格!E:E,股票价格!A80+1)</f>
        <v>0</v>
      </c>
      <c r="F80" s="1">
        <f>INDEX(原始价格!F:F,股票价格!A80+1)</f>
        <v>0</v>
      </c>
      <c r="G80" s="1">
        <f>INDEX(原始价格!G:G,股票价格!A80+1)</f>
        <v>0</v>
      </c>
    </row>
    <row r="81" spans="1:7" s="6" customFormat="1" ht="11.25" x14ac:dyDescent="0.15">
      <c r="A81" s="1">
        <f t="shared" si="1"/>
        <v>139</v>
      </c>
      <c r="B81" s="22">
        <f>INDEX(原始价格!B:B,股票价格!A81+1)</f>
        <v>43592.611111111109</v>
      </c>
      <c r="C81" s="1">
        <f>INDEX(原始价格!C:C,股票价格!A81+1)</f>
        <v>0</v>
      </c>
      <c r="D81" s="1">
        <f>INDEX(原始价格!D:D,股票价格!A81+1)</f>
        <v>40.200000000000003</v>
      </c>
      <c r="E81" s="1">
        <f>INDEX(原始价格!E:E,股票价格!A81+1)</f>
        <v>0</v>
      </c>
      <c r="F81" s="1">
        <f>INDEX(原始价格!F:F,股票价格!A81+1)</f>
        <v>0</v>
      </c>
      <c r="G81" s="1">
        <f>INDEX(原始价格!G:G,股票价格!A81+1)</f>
        <v>0</v>
      </c>
    </row>
    <row r="82" spans="1:7" s="6" customFormat="1" ht="11.25" x14ac:dyDescent="0.15">
      <c r="A82" s="1">
        <f t="shared" si="1"/>
        <v>140</v>
      </c>
      <c r="B82" s="22">
        <f>INDEX(原始价格!B:B,股票价格!A82+1)</f>
        <v>43592.614583333336</v>
      </c>
      <c r="C82" s="1">
        <f>INDEX(原始价格!C:C,股票价格!A82+1)</f>
        <v>0</v>
      </c>
      <c r="D82" s="1">
        <f>INDEX(原始价格!D:D,股票价格!A82+1)</f>
        <v>40.04</v>
      </c>
      <c r="E82" s="1">
        <f>INDEX(原始价格!E:E,股票价格!A82+1)</f>
        <v>0</v>
      </c>
      <c r="F82" s="1">
        <f>INDEX(原始价格!F:F,股票价格!A82+1)</f>
        <v>0</v>
      </c>
      <c r="G82" s="1">
        <f>INDEX(原始价格!G:G,股票价格!A82+1)</f>
        <v>0</v>
      </c>
    </row>
    <row r="83" spans="1:7" s="6" customFormat="1" ht="11.25" x14ac:dyDescent="0.15">
      <c r="A83" s="1">
        <f t="shared" si="1"/>
        <v>141</v>
      </c>
      <c r="B83" s="22">
        <f>INDEX(原始价格!B:B,股票价格!A83+1)</f>
        <v>43592.618055555555</v>
      </c>
      <c r="C83" s="1">
        <f>INDEX(原始价格!C:C,股票价格!A83+1)</f>
        <v>0</v>
      </c>
      <c r="D83" s="1">
        <f>INDEX(原始价格!D:D,股票价格!A83+1)</f>
        <v>40.270000000000003</v>
      </c>
      <c r="E83" s="1">
        <f>INDEX(原始价格!E:E,股票价格!A83+1)</f>
        <v>0</v>
      </c>
      <c r="F83" s="1">
        <f>INDEX(原始价格!F:F,股票价格!A83+1)</f>
        <v>0</v>
      </c>
      <c r="G83" s="1">
        <f>INDEX(原始价格!G:G,股票价格!A83+1)</f>
        <v>0</v>
      </c>
    </row>
    <row r="84" spans="1:7" s="6" customFormat="1" ht="11.25" x14ac:dyDescent="0.15">
      <c r="A84" s="1">
        <f t="shared" si="1"/>
        <v>142</v>
      </c>
      <c r="B84" s="22">
        <f>INDEX(原始价格!B:B,股票价格!A84+1)</f>
        <v>43592.621527777781</v>
      </c>
      <c r="C84" s="1">
        <f>INDEX(原始价格!C:C,股票价格!A84+1)</f>
        <v>0</v>
      </c>
      <c r="D84" s="1">
        <f>INDEX(原始价格!D:D,股票价格!A84+1)</f>
        <v>40.25</v>
      </c>
      <c r="E84" s="1">
        <f>INDEX(原始价格!E:E,股票价格!A84+1)</f>
        <v>0</v>
      </c>
      <c r="F84" s="1">
        <f>INDEX(原始价格!F:F,股票价格!A84+1)</f>
        <v>0</v>
      </c>
      <c r="G84" s="1">
        <f>INDEX(原始价格!G:G,股票价格!A84+1)</f>
        <v>0</v>
      </c>
    </row>
    <row r="85" spans="1:7" s="6" customFormat="1" ht="11.25" x14ac:dyDescent="0.15">
      <c r="A85" s="1">
        <f t="shared" si="1"/>
        <v>143</v>
      </c>
      <c r="B85" s="22">
        <f>INDEX(原始价格!B:B,股票价格!A85+1)</f>
        <v>43592.625</v>
      </c>
      <c r="C85" s="1">
        <f>INDEX(原始价格!C:C,股票价格!A85+1)</f>
        <v>0</v>
      </c>
      <c r="D85" s="1">
        <f>INDEX(原始价格!D:D,股票价格!A85+1)</f>
        <v>40.26</v>
      </c>
      <c r="E85" s="1">
        <f>INDEX(原始价格!E:E,股票价格!A85+1)</f>
        <v>0</v>
      </c>
      <c r="F85" s="1">
        <f>INDEX(原始价格!F:F,股票价格!A85+1)</f>
        <v>0</v>
      </c>
      <c r="G85" s="1">
        <f>INDEX(原始价格!G:G,股票价格!A85+1)</f>
        <v>0</v>
      </c>
    </row>
    <row r="86" spans="1:7" s="6" customFormat="1" ht="11.25" x14ac:dyDescent="0.15">
      <c r="A86" s="1">
        <f t="shared" si="1"/>
        <v>144</v>
      </c>
      <c r="B86" s="22">
        <f>INDEX(原始价格!B:B,股票价格!A86+1)</f>
        <v>43593.399305555555</v>
      </c>
      <c r="C86" s="1">
        <f>INDEX(原始价格!C:C,股票价格!A86+1)</f>
        <v>0</v>
      </c>
      <c r="D86" s="1">
        <f>INDEX(原始价格!D:D,股票价格!A86+1)</f>
        <v>39.11</v>
      </c>
      <c r="E86" s="1">
        <f>INDEX(原始价格!E:E,股票价格!A86+1)</f>
        <v>0</v>
      </c>
      <c r="F86" s="1">
        <f>INDEX(原始价格!F:F,股票价格!A86+1)</f>
        <v>0</v>
      </c>
      <c r="G86" s="1">
        <f>INDEX(原始价格!G:G,股票价格!A86+1)</f>
        <v>0</v>
      </c>
    </row>
    <row r="87" spans="1:7" s="6" customFormat="1" ht="11.25" x14ac:dyDescent="0.15">
      <c r="A87" s="1">
        <f t="shared" si="1"/>
        <v>145</v>
      </c>
      <c r="B87" s="22">
        <f>INDEX(原始价格!B:B,股票价格!A87+1)</f>
        <v>43593.402777777781</v>
      </c>
      <c r="C87" s="1">
        <f>INDEX(原始价格!C:C,股票价格!A87+1)</f>
        <v>0</v>
      </c>
      <c r="D87" s="1">
        <f>INDEX(原始价格!D:D,股票价格!A87+1)</f>
        <v>39.380000000000003</v>
      </c>
      <c r="E87" s="1">
        <f>INDEX(原始价格!E:E,股票价格!A87+1)</f>
        <v>0</v>
      </c>
      <c r="F87" s="1">
        <f>INDEX(原始价格!F:F,股票价格!A87+1)</f>
        <v>0</v>
      </c>
      <c r="G87" s="1">
        <f>INDEX(原始价格!G:G,股票价格!A87+1)</f>
        <v>0</v>
      </c>
    </row>
    <row r="88" spans="1:7" s="6" customFormat="1" ht="11.25" x14ac:dyDescent="0.15">
      <c r="A88" s="1">
        <f t="shared" si="1"/>
        <v>146</v>
      </c>
      <c r="B88" s="22">
        <f>INDEX(原始价格!B:B,股票价格!A88+1)</f>
        <v>43593.40625</v>
      </c>
      <c r="C88" s="1">
        <f>INDEX(原始价格!C:C,股票价格!A88+1)</f>
        <v>0</v>
      </c>
      <c r="D88" s="1">
        <f>INDEX(原始价格!D:D,股票价格!A88+1)</f>
        <v>39.56</v>
      </c>
      <c r="E88" s="1">
        <f>INDEX(原始价格!E:E,股票价格!A88+1)</f>
        <v>0</v>
      </c>
      <c r="F88" s="1">
        <f>INDEX(原始价格!F:F,股票价格!A88+1)</f>
        <v>0</v>
      </c>
      <c r="G88" s="1">
        <f>INDEX(原始价格!G:G,股票价格!A88+1)</f>
        <v>0</v>
      </c>
    </row>
    <row r="89" spans="1:7" s="6" customFormat="1" ht="11.25" x14ac:dyDescent="0.15">
      <c r="A89" s="1">
        <f t="shared" si="1"/>
        <v>147</v>
      </c>
      <c r="B89" s="22">
        <f>INDEX(原始价格!B:B,股票价格!A89+1)</f>
        <v>43593.409722222219</v>
      </c>
      <c r="C89" s="1">
        <f>INDEX(原始价格!C:C,股票价格!A89+1)</f>
        <v>0</v>
      </c>
      <c r="D89" s="1">
        <f>INDEX(原始价格!D:D,股票价格!A89+1)</f>
        <v>39.700000000000003</v>
      </c>
      <c r="E89" s="1">
        <f>INDEX(原始价格!E:E,股票价格!A89+1)</f>
        <v>0</v>
      </c>
      <c r="F89" s="1">
        <f>INDEX(原始价格!F:F,股票价格!A89+1)</f>
        <v>0</v>
      </c>
      <c r="G89" s="1">
        <f>INDEX(原始价格!G:G,股票价格!A89+1)</f>
        <v>0</v>
      </c>
    </row>
    <row r="90" spans="1:7" s="6" customFormat="1" ht="11.25" x14ac:dyDescent="0.15">
      <c r="A90" s="1">
        <f t="shared" si="1"/>
        <v>148</v>
      </c>
      <c r="B90" s="22">
        <f>INDEX(原始价格!B:B,股票价格!A90+1)</f>
        <v>43593.413194444445</v>
      </c>
      <c r="C90" s="1">
        <f>INDEX(原始价格!C:C,股票价格!A90+1)</f>
        <v>0</v>
      </c>
      <c r="D90" s="1">
        <f>INDEX(原始价格!D:D,股票价格!A90+1)</f>
        <v>39.78</v>
      </c>
      <c r="E90" s="1">
        <f>INDEX(原始价格!E:E,股票价格!A90+1)</f>
        <v>0</v>
      </c>
      <c r="F90" s="1">
        <f>INDEX(原始价格!F:F,股票价格!A90+1)</f>
        <v>0</v>
      </c>
      <c r="G90" s="1">
        <f>INDEX(原始价格!G:G,股票价格!A90+1)</f>
        <v>0</v>
      </c>
    </row>
    <row r="91" spans="1:7" s="6" customFormat="1" ht="11.25" x14ac:dyDescent="0.15">
      <c r="A91" s="1">
        <f t="shared" si="1"/>
        <v>149</v>
      </c>
      <c r="B91" s="22">
        <f>INDEX(原始价格!B:B,股票价格!A91+1)</f>
        <v>43593.416666666664</v>
      </c>
      <c r="C91" s="1">
        <f>INDEX(原始价格!C:C,股票价格!A91+1)</f>
        <v>0</v>
      </c>
      <c r="D91" s="1">
        <f>INDEX(原始价格!D:D,股票价格!A91+1)</f>
        <v>39.9</v>
      </c>
      <c r="E91" s="1">
        <f>INDEX(原始价格!E:E,股票价格!A91+1)</f>
        <v>0</v>
      </c>
      <c r="F91" s="1">
        <f>INDEX(原始价格!F:F,股票价格!A91+1)</f>
        <v>0</v>
      </c>
      <c r="G91" s="1">
        <f>INDEX(原始价格!G:G,股票价格!A91+1)</f>
        <v>0</v>
      </c>
    </row>
    <row r="92" spans="1:7" s="6" customFormat="1" ht="11.25" x14ac:dyDescent="0.15">
      <c r="A92" s="1">
        <f t="shared" si="1"/>
        <v>150</v>
      </c>
      <c r="B92" s="22">
        <f>INDEX(原始价格!B:B,股票价格!A92+1)</f>
        <v>43593.420138888891</v>
      </c>
      <c r="C92" s="1">
        <f>INDEX(原始价格!C:C,股票价格!A92+1)</f>
        <v>0</v>
      </c>
      <c r="D92" s="1">
        <f>INDEX(原始价格!D:D,股票价格!A92+1)</f>
        <v>39.89</v>
      </c>
      <c r="E92" s="1">
        <f>INDEX(原始价格!E:E,股票价格!A92+1)</f>
        <v>0</v>
      </c>
      <c r="F92" s="1">
        <f>INDEX(原始价格!F:F,股票价格!A92+1)</f>
        <v>0</v>
      </c>
      <c r="G92" s="1">
        <f>INDEX(原始价格!G:G,股票价格!A92+1)</f>
        <v>0</v>
      </c>
    </row>
    <row r="93" spans="1:7" s="6" customFormat="1" ht="11.25" x14ac:dyDescent="0.15">
      <c r="A93" s="1">
        <f t="shared" si="1"/>
        <v>151</v>
      </c>
      <c r="B93" s="22">
        <f>INDEX(原始价格!B:B,股票价格!A93+1)</f>
        <v>43593.423611111109</v>
      </c>
      <c r="C93" s="1">
        <f>INDEX(原始价格!C:C,股票价格!A93+1)</f>
        <v>0</v>
      </c>
      <c r="D93" s="1">
        <f>INDEX(原始价格!D:D,股票价格!A93+1)</f>
        <v>39.79</v>
      </c>
      <c r="E93" s="1">
        <f>INDEX(原始价格!E:E,股票价格!A93+1)</f>
        <v>0</v>
      </c>
      <c r="F93" s="1">
        <f>INDEX(原始价格!F:F,股票价格!A93+1)</f>
        <v>0</v>
      </c>
      <c r="G93" s="1">
        <f>INDEX(原始价格!G:G,股票价格!A93+1)</f>
        <v>0</v>
      </c>
    </row>
    <row r="94" spans="1:7" s="6" customFormat="1" ht="11.25" x14ac:dyDescent="0.15">
      <c r="A94" s="1">
        <f t="shared" si="1"/>
        <v>152</v>
      </c>
      <c r="B94" s="22">
        <f>INDEX(原始价格!B:B,股票价格!A94+1)</f>
        <v>43593.427083333336</v>
      </c>
      <c r="C94" s="1">
        <f>INDEX(原始价格!C:C,股票价格!A94+1)</f>
        <v>0</v>
      </c>
      <c r="D94" s="1">
        <f>INDEX(原始价格!D:D,股票价格!A94+1)</f>
        <v>39.61</v>
      </c>
      <c r="E94" s="1">
        <f>INDEX(原始价格!E:E,股票价格!A94+1)</f>
        <v>0</v>
      </c>
      <c r="F94" s="1">
        <f>INDEX(原始价格!F:F,股票价格!A94+1)</f>
        <v>0</v>
      </c>
      <c r="G94" s="1">
        <f>INDEX(原始价格!G:G,股票价格!A94+1)</f>
        <v>0</v>
      </c>
    </row>
    <row r="95" spans="1:7" s="6" customFormat="1" ht="11.25" x14ac:dyDescent="0.15">
      <c r="A95" s="1">
        <f t="shared" si="1"/>
        <v>153</v>
      </c>
      <c r="B95" s="22">
        <f>INDEX(原始价格!B:B,股票价格!A95+1)</f>
        <v>43593.430555555555</v>
      </c>
      <c r="C95" s="1">
        <f>INDEX(原始价格!C:C,股票价格!A95+1)</f>
        <v>0</v>
      </c>
      <c r="D95" s="1">
        <f>INDEX(原始价格!D:D,股票价格!A95+1)</f>
        <v>39.65</v>
      </c>
      <c r="E95" s="1">
        <f>INDEX(原始价格!E:E,股票价格!A95+1)</f>
        <v>0</v>
      </c>
      <c r="F95" s="1">
        <f>INDEX(原始价格!F:F,股票价格!A95+1)</f>
        <v>0</v>
      </c>
      <c r="G95" s="1">
        <f>INDEX(原始价格!G:G,股票价格!A95+1)</f>
        <v>0</v>
      </c>
    </row>
    <row r="96" spans="1:7" s="6" customFormat="1" ht="11.25" x14ac:dyDescent="0.15">
      <c r="A96" s="1">
        <f t="shared" si="1"/>
        <v>154</v>
      </c>
      <c r="B96" s="22">
        <f>INDEX(原始价格!B:B,股票价格!A96+1)</f>
        <v>43593.434027777781</v>
      </c>
      <c r="C96" s="1">
        <f>INDEX(原始价格!C:C,股票价格!A96+1)</f>
        <v>0</v>
      </c>
      <c r="D96" s="1">
        <f>INDEX(原始价格!D:D,股票价格!A96+1)</f>
        <v>39.67</v>
      </c>
      <c r="E96" s="1">
        <f>INDEX(原始价格!E:E,股票价格!A96+1)</f>
        <v>0</v>
      </c>
      <c r="F96" s="1">
        <f>INDEX(原始价格!F:F,股票价格!A96+1)</f>
        <v>0</v>
      </c>
      <c r="G96" s="1">
        <f>INDEX(原始价格!G:G,股票价格!A96+1)</f>
        <v>0</v>
      </c>
    </row>
    <row r="97" spans="1:7" s="6" customFormat="1" ht="11.25" x14ac:dyDescent="0.15">
      <c r="A97" s="1">
        <f t="shared" si="1"/>
        <v>155</v>
      </c>
      <c r="B97" s="22">
        <f>INDEX(原始价格!B:B,股票价格!A97+1)</f>
        <v>43593.4375</v>
      </c>
      <c r="C97" s="1">
        <f>INDEX(原始价格!C:C,股票价格!A97+1)</f>
        <v>0</v>
      </c>
      <c r="D97" s="1">
        <f>INDEX(原始价格!D:D,股票价格!A97+1)</f>
        <v>39.93</v>
      </c>
      <c r="E97" s="1">
        <f>INDEX(原始价格!E:E,股票价格!A97+1)</f>
        <v>0</v>
      </c>
      <c r="F97" s="1">
        <f>INDEX(原始价格!F:F,股票价格!A97+1)</f>
        <v>0</v>
      </c>
      <c r="G97" s="1">
        <f>INDEX(原始价格!G:G,股票价格!A97+1)</f>
        <v>0</v>
      </c>
    </row>
    <row r="98" spans="1:7" s="6" customFormat="1" ht="11.25" x14ac:dyDescent="0.15">
      <c r="A98" s="1">
        <f t="shared" si="1"/>
        <v>156</v>
      </c>
      <c r="B98" s="22">
        <f>INDEX(原始价格!B:B,股票价格!A98+1)</f>
        <v>43593.440972222219</v>
      </c>
      <c r="C98" s="1">
        <f>INDEX(原始价格!C:C,股票价格!A98+1)</f>
        <v>0</v>
      </c>
      <c r="D98" s="1">
        <f>INDEX(原始价格!D:D,股票价格!A98+1)</f>
        <v>39.71</v>
      </c>
      <c r="E98" s="1">
        <f>INDEX(原始价格!E:E,股票价格!A98+1)</f>
        <v>0</v>
      </c>
      <c r="F98" s="1">
        <f>INDEX(原始价格!F:F,股票价格!A98+1)</f>
        <v>0</v>
      </c>
      <c r="G98" s="1">
        <f>INDEX(原始价格!G:G,股票价格!A98+1)</f>
        <v>0</v>
      </c>
    </row>
    <row r="99" spans="1:7" s="6" customFormat="1" ht="11.25" x14ac:dyDescent="0.15">
      <c r="A99" s="1">
        <f t="shared" si="1"/>
        <v>157</v>
      </c>
      <c r="B99" s="22">
        <f>INDEX(原始价格!B:B,股票价格!A99+1)</f>
        <v>43593.444444444445</v>
      </c>
      <c r="C99" s="1">
        <f>INDEX(原始价格!C:C,股票价格!A99+1)</f>
        <v>0</v>
      </c>
      <c r="D99" s="1">
        <f>INDEX(原始价格!D:D,股票价格!A99+1)</f>
        <v>39.76</v>
      </c>
      <c r="E99" s="1">
        <f>INDEX(原始价格!E:E,股票价格!A99+1)</f>
        <v>0</v>
      </c>
      <c r="F99" s="1">
        <f>INDEX(原始价格!F:F,股票价格!A99+1)</f>
        <v>0</v>
      </c>
      <c r="G99" s="1">
        <f>INDEX(原始价格!G:G,股票价格!A99+1)</f>
        <v>0</v>
      </c>
    </row>
    <row r="100" spans="1:7" s="6" customFormat="1" ht="11.25" x14ac:dyDescent="0.15">
      <c r="A100" s="1">
        <f t="shared" si="1"/>
        <v>158</v>
      </c>
      <c r="B100" s="22">
        <f>INDEX(原始价格!B:B,股票价格!A100+1)</f>
        <v>43593.447916666664</v>
      </c>
      <c r="C100" s="1">
        <f>INDEX(原始价格!C:C,股票价格!A100+1)</f>
        <v>0</v>
      </c>
      <c r="D100" s="1">
        <f>INDEX(原始价格!D:D,股票价格!A100+1)</f>
        <v>40.06</v>
      </c>
      <c r="E100" s="1">
        <f>INDEX(原始价格!E:E,股票价格!A100+1)</f>
        <v>0</v>
      </c>
      <c r="F100" s="1">
        <f>INDEX(原始价格!F:F,股票价格!A100+1)</f>
        <v>0</v>
      </c>
      <c r="G100" s="1">
        <f>INDEX(原始价格!G:G,股票价格!A100+1)</f>
        <v>0</v>
      </c>
    </row>
    <row r="101" spans="1:7" s="6" customFormat="1" ht="11.25" x14ac:dyDescent="0.15">
      <c r="A101" s="1">
        <f t="shared" si="1"/>
        <v>159</v>
      </c>
      <c r="B101" s="22">
        <f>INDEX(原始价格!B:B,股票价格!A101+1)</f>
        <v>43593.451388888891</v>
      </c>
      <c r="C101" s="1">
        <f>INDEX(原始价格!C:C,股票价格!A101+1)</f>
        <v>0</v>
      </c>
      <c r="D101" s="1">
        <f>INDEX(原始价格!D:D,股票价格!A101+1)</f>
        <v>40.049999999999997</v>
      </c>
      <c r="E101" s="1">
        <f>INDEX(原始价格!E:E,股票价格!A101+1)</f>
        <v>0</v>
      </c>
      <c r="F101" s="1">
        <f>INDEX(原始价格!F:F,股票价格!A101+1)</f>
        <v>0</v>
      </c>
      <c r="G101" s="1">
        <f>INDEX(原始价格!G:G,股票价格!A101+1)</f>
        <v>0</v>
      </c>
    </row>
    <row r="102" spans="1:7" s="6" customFormat="1" ht="11.25" x14ac:dyDescent="0.15">
      <c r="A102" s="1">
        <f t="shared" si="1"/>
        <v>160</v>
      </c>
      <c r="B102" s="22">
        <f>INDEX(原始价格!B:B,股票价格!A102+1)</f>
        <v>43593.454861111109</v>
      </c>
      <c r="C102" s="1">
        <f>INDEX(原始价格!C:C,股票价格!A102+1)</f>
        <v>0</v>
      </c>
      <c r="D102" s="1">
        <f>INDEX(原始价格!D:D,股票价格!A102+1)</f>
        <v>40.11</v>
      </c>
      <c r="E102" s="1">
        <f>INDEX(原始价格!E:E,股票价格!A102+1)</f>
        <v>0</v>
      </c>
      <c r="F102" s="1">
        <f>INDEX(原始价格!F:F,股票价格!A102+1)</f>
        <v>0</v>
      </c>
      <c r="G102" s="1">
        <f>INDEX(原始价格!G:G,股票价格!A102+1)</f>
        <v>0</v>
      </c>
    </row>
    <row r="103" spans="1:7" s="6" customFormat="1" ht="11.25" x14ac:dyDescent="0.15">
      <c r="A103" s="1">
        <f t="shared" si="1"/>
        <v>161</v>
      </c>
      <c r="B103" s="22">
        <f>INDEX(原始价格!B:B,股票价格!A103+1)</f>
        <v>43593.458333333336</v>
      </c>
      <c r="C103" s="1">
        <f>INDEX(原始价格!C:C,股票价格!A103+1)</f>
        <v>0</v>
      </c>
      <c r="D103" s="1">
        <f>INDEX(原始价格!D:D,股票价格!A103+1)</f>
        <v>40.11</v>
      </c>
      <c r="E103" s="1">
        <f>INDEX(原始价格!E:E,股票价格!A103+1)</f>
        <v>0</v>
      </c>
      <c r="F103" s="1">
        <f>INDEX(原始价格!F:F,股票价格!A103+1)</f>
        <v>0</v>
      </c>
      <c r="G103" s="1">
        <f>INDEX(原始价格!G:G,股票价格!A103+1)</f>
        <v>0</v>
      </c>
    </row>
    <row r="104" spans="1:7" s="6" customFormat="1" ht="11.25" x14ac:dyDescent="0.15">
      <c r="A104" s="1">
        <f t="shared" si="1"/>
        <v>162</v>
      </c>
      <c r="B104" s="22">
        <f>INDEX(原始价格!B:B,股票价格!A104+1)</f>
        <v>43593.461805555555</v>
      </c>
      <c r="C104" s="1">
        <f>INDEX(原始价格!C:C,股票价格!A104+1)</f>
        <v>0</v>
      </c>
      <c r="D104" s="1">
        <f>INDEX(原始价格!D:D,股票价格!A104+1)</f>
        <v>40.119999999999997</v>
      </c>
      <c r="E104" s="1">
        <f>INDEX(原始价格!E:E,股票价格!A104+1)</f>
        <v>0</v>
      </c>
      <c r="F104" s="1">
        <f>INDEX(原始价格!F:F,股票价格!A104+1)</f>
        <v>0</v>
      </c>
      <c r="G104" s="1">
        <f>INDEX(原始价格!G:G,股票价格!A104+1)</f>
        <v>0</v>
      </c>
    </row>
    <row r="105" spans="1:7" s="6" customFormat="1" ht="11.25" x14ac:dyDescent="0.15">
      <c r="A105" s="1">
        <f t="shared" si="1"/>
        <v>163</v>
      </c>
      <c r="B105" s="22">
        <f>INDEX(原始价格!B:B,股票价格!A105+1)</f>
        <v>43593.465277777781</v>
      </c>
      <c r="C105" s="1">
        <f>INDEX(原始价格!C:C,股票价格!A105+1)</f>
        <v>0</v>
      </c>
      <c r="D105" s="1">
        <f>INDEX(原始价格!D:D,股票价格!A105+1)</f>
        <v>40.11</v>
      </c>
      <c r="E105" s="1">
        <f>INDEX(原始价格!E:E,股票价格!A105+1)</f>
        <v>0</v>
      </c>
      <c r="F105" s="1">
        <f>INDEX(原始价格!F:F,股票价格!A105+1)</f>
        <v>0</v>
      </c>
      <c r="G105" s="1">
        <f>INDEX(原始价格!G:G,股票价格!A105+1)</f>
        <v>0</v>
      </c>
    </row>
    <row r="106" spans="1:7" s="6" customFormat="1" ht="11.25" x14ac:dyDescent="0.15">
      <c r="A106" s="1">
        <f t="shared" si="1"/>
        <v>164</v>
      </c>
      <c r="B106" s="22">
        <f>INDEX(原始价格!B:B,股票价格!A106+1)</f>
        <v>43593.46875</v>
      </c>
      <c r="C106" s="1">
        <f>INDEX(原始价格!C:C,股票价格!A106+1)</f>
        <v>0</v>
      </c>
      <c r="D106" s="1">
        <f>INDEX(原始价格!D:D,股票价格!A106+1)</f>
        <v>40.11</v>
      </c>
      <c r="E106" s="1">
        <f>INDEX(原始价格!E:E,股票价格!A106+1)</f>
        <v>0</v>
      </c>
      <c r="F106" s="1">
        <f>INDEX(原始价格!F:F,股票价格!A106+1)</f>
        <v>0</v>
      </c>
      <c r="G106" s="1">
        <f>INDEX(原始价格!G:G,股票价格!A106+1)</f>
        <v>0</v>
      </c>
    </row>
    <row r="107" spans="1:7" s="6" customFormat="1" ht="11.25" x14ac:dyDescent="0.15">
      <c r="A107" s="1">
        <f t="shared" si="1"/>
        <v>165</v>
      </c>
      <c r="B107" s="22">
        <f>INDEX(原始价格!B:B,股票价格!A107+1)</f>
        <v>43593.472222222219</v>
      </c>
      <c r="C107" s="1">
        <f>INDEX(原始价格!C:C,股票价格!A107+1)</f>
        <v>0</v>
      </c>
      <c r="D107" s="1">
        <f>INDEX(原始价格!D:D,股票价格!A107+1)</f>
        <v>40.119999999999997</v>
      </c>
      <c r="E107" s="1">
        <f>INDEX(原始价格!E:E,股票价格!A107+1)</f>
        <v>0</v>
      </c>
      <c r="F107" s="1">
        <f>INDEX(原始价格!F:F,股票价格!A107+1)</f>
        <v>0</v>
      </c>
      <c r="G107" s="1">
        <f>INDEX(原始价格!G:G,股票价格!A107+1)</f>
        <v>0</v>
      </c>
    </row>
    <row r="108" spans="1:7" s="6" customFormat="1" ht="11.25" x14ac:dyDescent="0.15">
      <c r="A108" s="1">
        <f t="shared" si="1"/>
        <v>166</v>
      </c>
      <c r="B108" s="22">
        <f>INDEX(原始价格!B:B,股票价格!A108+1)</f>
        <v>43593.475694444445</v>
      </c>
      <c r="C108" s="1">
        <f>INDEX(原始价格!C:C,股票价格!A108+1)</f>
        <v>0</v>
      </c>
      <c r="D108" s="1">
        <f>INDEX(原始价格!D:D,股票价格!A108+1)</f>
        <v>40.11</v>
      </c>
      <c r="E108" s="1">
        <f>INDEX(原始价格!E:E,股票价格!A108+1)</f>
        <v>0</v>
      </c>
      <c r="F108" s="1">
        <f>INDEX(原始价格!F:F,股票价格!A108+1)</f>
        <v>0</v>
      </c>
      <c r="G108" s="1">
        <f>INDEX(原始价格!G:G,股票价格!A108+1)</f>
        <v>0</v>
      </c>
    </row>
    <row r="109" spans="1:7" s="6" customFormat="1" ht="11.25" x14ac:dyDescent="0.15">
      <c r="A109" s="1">
        <f t="shared" si="1"/>
        <v>167</v>
      </c>
      <c r="B109" s="22">
        <f>INDEX(原始价格!B:B,股票价格!A109+1)</f>
        <v>43593.479166666664</v>
      </c>
      <c r="C109" s="1">
        <f>INDEX(原始价格!C:C,股票价格!A109+1)</f>
        <v>0</v>
      </c>
      <c r="D109" s="1">
        <f>INDEX(原始价格!D:D,股票价格!A109+1)</f>
        <v>40.049999999999997</v>
      </c>
      <c r="E109" s="1">
        <f>INDEX(原始价格!E:E,股票价格!A109+1)</f>
        <v>0</v>
      </c>
      <c r="F109" s="1">
        <f>INDEX(原始价格!F:F,股票价格!A109+1)</f>
        <v>0</v>
      </c>
      <c r="G109" s="1">
        <f>INDEX(原始价格!G:G,股票价格!A109+1)</f>
        <v>0</v>
      </c>
    </row>
    <row r="110" spans="1:7" s="6" customFormat="1" ht="11.25" x14ac:dyDescent="0.15">
      <c r="A110" s="1">
        <f t="shared" si="1"/>
        <v>168</v>
      </c>
      <c r="B110" s="22">
        <f>INDEX(原始价格!B:B,股票价格!A110+1)</f>
        <v>43593.545138888891</v>
      </c>
      <c r="C110" s="1">
        <f>INDEX(原始价格!C:C,股票价格!A110+1)</f>
        <v>0</v>
      </c>
      <c r="D110" s="1">
        <f>INDEX(原始价格!D:D,股票价格!A110+1)</f>
        <v>40.049999999999997</v>
      </c>
      <c r="E110" s="1">
        <f>INDEX(原始价格!E:E,股票价格!A110+1)</f>
        <v>0</v>
      </c>
      <c r="F110" s="1">
        <f>INDEX(原始价格!F:F,股票价格!A110+1)</f>
        <v>0</v>
      </c>
      <c r="G110" s="1">
        <f>INDEX(原始价格!G:G,股票价格!A110+1)</f>
        <v>0</v>
      </c>
    </row>
    <row r="111" spans="1:7" s="6" customFormat="1" ht="11.25" x14ac:dyDescent="0.15">
      <c r="A111" s="1">
        <f t="shared" si="1"/>
        <v>169</v>
      </c>
      <c r="B111" s="22">
        <f>INDEX(原始价格!B:B,股票价格!A111+1)</f>
        <v>43593.548611111109</v>
      </c>
      <c r="C111" s="1">
        <f>INDEX(原始价格!C:C,股票价格!A111+1)</f>
        <v>0</v>
      </c>
      <c r="D111" s="1">
        <f>INDEX(原始价格!D:D,股票价格!A111+1)</f>
        <v>40</v>
      </c>
      <c r="E111" s="1">
        <f>INDEX(原始价格!E:E,股票价格!A111+1)</f>
        <v>0</v>
      </c>
      <c r="F111" s="1">
        <f>INDEX(原始价格!F:F,股票价格!A111+1)</f>
        <v>0</v>
      </c>
      <c r="G111" s="1">
        <f>INDEX(原始价格!G:G,股票价格!A111+1)</f>
        <v>0</v>
      </c>
    </row>
    <row r="112" spans="1:7" s="6" customFormat="1" ht="11.25" x14ac:dyDescent="0.15">
      <c r="A112" s="1">
        <f t="shared" si="1"/>
        <v>170</v>
      </c>
      <c r="B112" s="22">
        <f>INDEX(原始价格!B:B,股票价格!A112+1)</f>
        <v>43593.552083333336</v>
      </c>
      <c r="C112" s="1">
        <f>INDEX(原始价格!C:C,股票价格!A112+1)</f>
        <v>0</v>
      </c>
      <c r="D112" s="1">
        <f>INDEX(原始价格!D:D,股票价格!A112+1)</f>
        <v>39.799999999999997</v>
      </c>
      <c r="E112" s="1">
        <f>INDEX(原始价格!E:E,股票价格!A112+1)</f>
        <v>0</v>
      </c>
      <c r="F112" s="1">
        <f>INDEX(原始价格!F:F,股票价格!A112+1)</f>
        <v>0</v>
      </c>
      <c r="G112" s="1">
        <f>INDEX(原始价格!G:G,股票价格!A112+1)</f>
        <v>0</v>
      </c>
    </row>
    <row r="113" spans="1:7" s="6" customFormat="1" ht="11.25" x14ac:dyDescent="0.15">
      <c r="A113" s="1">
        <f t="shared" si="1"/>
        <v>171</v>
      </c>
      <c r="B113" s="22">
        <f>INDEX(原始价格!B:B,股票价格!A113+1)</f>
        <v>43593.555555555555</v>
      </c>
      <c r="C113" s="1">
        <f>INDEX(原始价格!C:C,股票价格!A113+1)</f>
        <v>0</v>
      </c>
      <c r="D113" s="1">
        <f>INDEX(原始价格!D:D,股票价格!A113+1)</f>
        <v>39.81</v>
      </c>
      <c r="E113" s="1">
        <f>INDEX(原始价格!E:E,股票价格!A113+1)</f>
        <v>0</v>
      </c>
      <c r="F113" s="1">
        <f>INDEX(原始价格!F:F,股票价格!A113+1)</f>
        <v>0</v>
      </c>
      <c r="G113" s="1">
        <f>INDEX(原始价格!G:G,股票价格!A113+1)</f>
        <v>0</v>
      </c>
    </row>
    <row r="114" spans="1:7" s="6" customFormat="1" ht="11.25" x14ac:dyDescent="0.15">
      <c r="A114" s="1">
        <f t="shared" si="1"/>
        <v>172</v>
      </c>
      <c r="B114" s="22">
        <f>INDEX(原始价格!B:B,股票价格!A114+1)</f>
        <v>43593.559027777781</v>
      </c>
      <c r="C114" s="1">
        <f>INDEX(原始价格!C:C,股票价格!A114+1)</f>
        <v>0</v>
      </c>
      <c r="D114" s="1">
        <f>INDEX(原始价格!D:D,股票价格!A114+1)</f>
        <v>39.72</v>
      </c>
      <c r="E114" s="1">
        <f>INDEX(原始价格!E:E,股票价格!A114+1)</f>
        <v>0</v>
      </c>
      <c r="F114" s="1">
        <f>INDEX(原始价格!F:F,股票价格!A114+1)</f>
        <v>0</v>
      </c>
      <c r="G114" s="1">
        <f>INDEX(原始价格!G:G,股票价格!A114+1)</f>
        <v>0</v>
      </c>
    </row>
    <row r="115" spans="1:7" s="6" customFormat="1" ht="11.25" x14ac:dyDescent="0.15">
      <c r="A115" s="1">
        <f t="shared" si="1"/>
        <v>173</v>
      </c>
      <c r="B115" s="22">
        <f>INDEX(原始价格!B:B,股票价格!A115+1)</f>
        <v>43593.5625</v>
      </c>
      <c r="C115" s="1">
        <f>INDEX(原始价格!C:C,股票价格!A115+1)</f>
        <v>0</v>
      </c>
      <c r="D115" s="1">
        <f>INDEX(原始价格!D:D,股票价格!A115+1)</f>
        <v>39.83</v>
      </c>
      <c r="E115" s="1">
        <f>INDEX(原始价格!E:E,股票价格!A115+1)</f>
        <v>0</v>
      </c>
      <c r="F115" s="1">
        <f>INDEX(原始价格!F:F,股票价格!A115+1)</f>
        <v>0</v>
      </c>
      <c r="G115" s="1">
        <f>INDEX(原始价格!G:G,股票价格!A115+1)</f>
        <v>0</v>
      </c>
    </row>
    <row r="116" spans="1:7" s="6" customFormat="1" ht="11.25" x14ac:dyDescent="0.15">
      <c r="A116" s="1">
        <f t="shared" si="1"/>
        <v>174</v>
      </c>
      <c r="B116" s="22">
        <f>INDEX(原始价格!B:B,股票价格!A116+1)</f>
        <v>43593.565972222219</v>
      </c>
      <c r="C116" s="1">
        <f>INDEX(原始价格!C:C,股票价格!A116+1)</f>
        <v>0</v>
      </c>
      <c r="D116" s="1">
        <f>INDEX(原始价格!D:D,股票价格!A116+1)</f>
        <v>39.770000000000003</v>
      </c>
      <c r="E116" s="1">
        <f>INDEX(原始价格!E:E,股票价格!A116+1)</f>
        <v>0</v>
      </c>
      <c r="F116" s="1">
        <f>INDEX(原始价格!F:F,股票价格!A116+1)</f>
        <v>0</v>
      </c>
      <c r="G116" s="1">
        <f>INDEX(原始价格!G:G,股票价格!A116+1)</f>
        <v>0</v>
      </c>
    </row>
    <row r="117" spans="1:7" s="6" customFormat="1" ht="11.25" x14ac:dyDescent="0.15">
      <c r="A117" s="1">
        <f t="shared" si="1"/>
        <v>175</v>
      </c>
      <c r="B117" s="22">
        <f>INDEX(原始价格!B:B,股票价格!A117+1)</f>
        <v>43593.569444444445</v>
      </c>
      <c r="C117" s="1">
        <f>INDEX(原始价格!C:C,股票价格!A117+1)</f>
        <v>0</v>
      </c>
      <c r="D117" s="1">
        <f>INDEX(原始价格!D:D,股票价格!A117+1)</f>
        <v>39.61</v>
      </c>
      <c r="E117" s="1">
        <f>INDEX(原始价格!E:E,股票价格!A117+1)</f>
        <v>0</v>
      </c>
      <c r="F117" s="1">
        <f>INDEX(原始价格!F:F,股票价格!A117+1)</f>
        <v>0</v>
      </c>
      <c r="G117" s="1">
        <f>INDEX(原始价格!G:G,股票价格!A117+1)</f>
        <v>0</v>
      </c>
    </row>
    <row r="118" spans="1:7" s="6" customFormat="1" ht="11.25" x14ac:dyDescent="0.15">
      <c r="A118" s="1">
        <f t="shared" si="1"/>
        <v>176</v>
      </c>
      <c r="B118" s="22">
        <f>INDEX(原始价格!B:B,股票价格!A118+1)</f>
        <v>43593.572916666664</v>
      </c>
      <c r="C118" s="1">
        <f>INDEX(原始价格!C:C,股票价格!A118+1)</f>
        <v>0</v>
      </c>
      <c r="D118" s="1">
        <f>INDEX(原始价格!D:D,股票价格!A118+1)</f>
        <v>39.700000000000003</v>
      </c>
      <c r="E118" s="1">
        <f>INDEX(原始价格!E:E,股票价格!A118+1)</f>
        <v>0</v>
      </c>
      <c r="F118" s="1">
        <f>INDEX(原始价格!F:F,股票价格!A118+1)</f>
        <v>0</v>
      </c>
      <c r="G118" s="1">
        <f>INDEX(原始价格!G:G,股票价格!A118+1)</f>
        <v>0</v>
      </c>
    </row>
    <row r="119" spans="1:7" s="6" customFormat="1" ht="11.25" x14ac:dyDescent="0.15">
      <c r="A119" s="1">
        <f t="shared" si="1"/>
        <v>177</v>
      </c>
      <c r="B119" s="22">
        <f>INDEX(原始价格!B:B,股票价格!A119+1)</f>
        <v>43593.576388888891</v>
      </c>
      <c r="C119" s="1">
        <f>INDEX(原始价格!C:C,股票价格!A119+1)</f>
        <v>0</v>
      </c>
      <c r="D119" s="1">
        <f>INDEX(原始价格!D:D,股票价格!A119+1)</f>
        <v>39.71</v>
      </c>
      <c r="E119" s="1">
        <f>INDEX(原始价格!E:E,股票价格!A119+1)</f>
        <v>0</v>
      </c>
      <c r="F119" s="1">
        <f>INDEX(原始价格!F:F,股票价格!A119+1)</f>
        <v>0</v>
      </c>
      <c r="G119" s="1">
        <f>INDEX(原始价格!G:G,股票价格!A119+1)</f>
        <v>0</v>
      </c>
    </row>
    <row r="120" spans="1:7" s="6" customFormat="1" ht="11.25" x14ac:dyDescent="0.15">
      <c r="A120" s="1">
        <f t="shared" si="1"/>
        <v>178</v>
      </c>
      <c r="B120" s="22">
        <f>INDEX(原始价格!B:B,股票价格!A120+1)</f>
        <v>43593.579861111109</v>
      </c>
      <c r="C120" s="1">
        <f>INDEX(原始价格!C:C,股票价格!A120+1)</f>
        <v>0</v>
      </c>
      <c r="D120" s="1">
        <f>INDEX(原始价格!D:D,股票价格!A120+1)</f>
        <v>39.71</v>
      </c>
      <c r="E120" s="1">
        <f>INDEX(原始价格!E:E,股票价格!A120+1)</f>
        <v>0</v>
      </c>
      <c r="F120" s="1">
        <f>INDEX(原始价格!F:F,股票价格!A120+1)</f>
        <v>0</v>
      </c>
      <c r="G120" s="1">
        <f>INDEX(原始价格!G:G,股票价格!A120+1)</f>
        <v>0</v>
      </c>
    </row>
    <row r="121" spans="1:7" s="6" customFormat="1" ht="11.25" x14ac:dyDescent="0.15">
      <c r="A121" s="1">
        <f t="shared" si="1"/>
        <v>179</v>
      </c>
      <c r="B121" s="22">
        <f>INDEX(原始价格!B:B,股票价格!A121+1)</f>
        <v>43593.583333333336</v>
      </c>
      <c r="C121" s="1">
        <f>INDEX(原始价格!C:C,股票价格!A121+1)</f>
        <v>0</v>
      </c>
      <c r="D121" s="1">
        <f>INDEX(原始价格!D:D,股票价格!A121+1)</f>
        <v>39.619999999999997</v>
      </c>
      <c r="E121" s="1">
        <f>INDEX(原始价格!E:E,股票价格!A121+1)</f>
        <v>0</v>
      </c>
      <c r="F121" s="1">
        <f>INDEX(原始价格!F:F,股票价格!A121+1)</f>
        <v>0</v>
      </c>
      <c r="G121" s="1">
        <f>INDEX(原始价格!G:G,股票价格!A121+1)</f>
        <v>0</v>
      </c>
    </row>
    <row r="122" spans="1:7" s="6" customFormat="1" ht="11.25" x14ac:dyDescent="0.15">
      <c r="A122" s="1">
        <f t="shared" si="1"/>
        <v>180</v>
      </c>
      <c r="B122" s="22">
        <f>INDEX(原始价格!B:B,股票价格!A122+1)</f>
        <v>43593.586805555555</v>
      </c>
      <c r="C122" s="1">
        <f>INDEX(原始价格!C:C,股票价格!A122+1)</f>
        <v>0</v>
      </c>
      <c r="D122" s="1">
        <f>INDEX(原始价格!D:D,股票价格!A122+1)</f>
        <v>39.33</v>
      </c>
      <c r="E122" s="1">
        <f>INDEX(原始价格!E:E,股票价格!A122+1)</f>
        <v>0</v>
      </c>
      <c r="F122" s="1">
        <f>INDEX(原始价格!F:F,股票价格!A122+1)</f>
        <v>0</v>
      </c>
      <c r="G122" s="1">
        <f>INDEX(原始价格!G:G,股票价格!A122+1)</f>
        <v>0</v>
      </c>
    </row>
    <row r="123" spans="1:7" s="6" customFormat="1" ht="11.25" x14ac:dyDescent="0.15">
      <c r="A123" s="1">
        <f t="shared" si="1"/>
        <v>181</v>
      </c>
      <c r="B123" s="22">
        <f>INDEX(原始价格!B:B,股票价格!A123+1)</f>
        <v>43593.590277777781</v>
      </c>
      <c r="C123" s="1">
        <f>INDEX(原始价格!C:C,股票价格!A123+1)</f>
        <v>0</v>
      </c>
      <c r="D123" s="1">
        <f>INDEX(原始价格!D:D,股票价格!A123+1)</f>
        <v>39.56</v>
      </c>
      <c r="E123" s="1">
        <f>INDEX(原始价格!E:E,股票价格!A123+1)</f>
        <v>0</v>
      </c>
      <c r="F123" s="1">
        <f>INDEX(原始价格!F:F,股票价格!A123+1)</f>
        <v>0</v>
      </c>
      <c r="G123" s="1">
        <f>INDEX(原始价格!G:G,股票价格!A123+1)</f>
        <v>0</v>
      </c>
    </row>
    <row r="124" spans="1:7" s="6" customFormat="1" ht="11.25" x14ac:dyDescent="0.15">
      <c r="A124" s="1">
        <f t="shared" si="1"/>
        <v>182</v>
      </c>
      <c r="B124" s="22">
        <f>INDEX(原始价格!B:B,股票价格!A124+1)</f>
        <v>43593.59375</v>
      </c>
      <c r="C124" s="1">
        <f>INDEX(原始价格!C:C,股票价格!A124+1)</f>
        <v>0</v>
      </c>
      <c r="D124" s="1">
        <f>INDEX(原始价格!D:D,股票价格!A124+1)</f>
        <v>39.42</v>
      </c>
      <c r="E124" s="1">
        <f>INDEX(原始价格!E:E,股票价格!A124+1)</f>
        <v>0</v>
      </c>
      <c r="F124" s="1">
        <f>INDEX(原始价格!F:F,股票价格!A124+1)</f>
        <v>0</v>
      </c>
      <c r="G124" s="1">
        <f>INDEX(原始价格!G:G,股票价格!A124+1)</f>
        <v>0</v>
      </c>
    </row>
    <row r="125" spans="1:7" s="6" customFormat="1" ht="11.25" x14ac:dyDescent="0.15">
      <c r="A125" s="1">
        <f t="shared" si="1"/>
        <v>183</v>
      </c>
      <c r="B125" s="22">
        <f>INDEX(原始价格!B:B,股票价格!A125+1)</f>
        <v>43593.597222222219</v>
      </c>
      <c r="C125" s="1">
        <f>INDEX(原始价格!C:C,股票价格!A125+1)</f>
        <v>0</v>
      </c>
      <c r="D125" s="1">
        <f>INDEX(原始价格!D:D,股票价格!A125+1)</f>
        <v>39.409999999999997</v>
      </c>
      <c r="E125" s="1">
        <f>INDEX(原始价格!E:E,股票价格!A125+1)</f>
        <v>0</v>
      </c>
      <c r="F125" s="1">
        <f>INDEX(原始价格!F:F,股票价格!A125+1)</f>
        <v>0</v>
      </c>
      <c r="G125" s="1">
        <f>INDEX(原始价格!G:G,股票价格!A125+1)</f>
        <v>0</v>
      </c>
    </row>
    <row r="126" spans="1:7" s="6" customFormat="1" ht="11.25" x14ac:dyDescent="0.15">
      <c r="A126" s="1">
        <f t="shared" si="1"/>
        <v>184</v>
      </c>
      <c r="B126" s="22">
        <f>INDEX(原始价格!B:B,股票价格!A126+1)</f>
        <v>43593.600694444445</v>
      </c>
      <c r="C126" s="1">
        <f>INDEX(原始价格!C:C,股票价格!A126+1)</f>
        <v>0</v>
      </c>
      <c r="D126" s="1">
        <f>INDEX(原始价格!D:D,股票价格!A126+1)</f>
        <v>39.369999999999997</v>
      </c>
      <c r="E126" s="1">
        <f>INDEX(原始价格!E:E,股票价格!A126+1)</f>
        <v>0</v>
      </c>
      <c r="F126" s="1">
        <f>INDEX(原始价格!F:F,股票价格!A126+1)</f>
        <v>0</v>
      </c>
      <c r="G126" s="1">
        <f>INDEX(原始价格!G:G,股票价格!A126+1)</f>
        <v>0</v>
      </c>
    </row>
    <row r="127" spans="1:7" s="6" customFormat="1" ht="11.25" x14ac:dyDescent="0.15">
      <c r="A127" s="1">
        <f t="shared" si="1"/>
        <v>185</v>
      </c>
      <c r="B127" s="22">
        <f>INDEX(原始价格!B:B,股票价格!A127+1)</f>
        <v>43593.604166666664</v>
      </c>
      <c r="C127" s="1">
        <f>INDEX(原始价格!C:C,股票价格!A127+1)</f>
        <v>0</v>
      </c>
      <c r="D127" s="1">
        <f>INDEX(原始价格!D:D,股票价格!A127+1)</f>
        <v>39.43</v>
      </c>
      <c r="E127" s="1">
        <f>INDEX(原始价格!E:E,股票价格!A127+1)</f>
        <v>0</v>
      </c>
      <c r="F127" s="1">
        <f>INDEX(原始价格!F:F,股票价格!A127+1)</f>
        <v>0</v>
      </c>
      <c r="G127" s="1">
        <f>INDEX(原始价格!G:G,股票价格!A127+1)</f>
        <v>0</v>
      </c>
    </row>
    <row r="128" spans="1:7" s="6" customFormat="1" ht="11.25" x14ac:dyDescent="0.15">
      <c r="A128" s="1">
        <f t="shared" si="1"/>
        <v>186</v>
      </c>
      <c r="B128" s="22">
        <f>INDEX(原始价格!B:B,股票价格!A128+1)</f>
        <v>43593.607638888891</v>
      </c>
      <c r="C128" s="1">
        <f>INDEX(原始价格!C:C,股票价格!A128+1)</f>
        <v>0</v>
      </c>
      <c r="D128" s="1">
        <f>INDEX(原始价格!D:D,股票价格!A128+1)</f>
        <v>39.5</v>
      </c>
      <c r="E128" s="1">
        <f>INDEX(原始价格!E:E,股票价格!A128+1)</f>
        <v>0</v>
      </c>
      <c r="F128" s="1">
        <f>INDEX(原始价格!F:F,股票价格!A128+1)</f>
        <v>0</v>
      </c>
      <c r="G128" s="1">
        <f>INDEX(原始价格!G:G,股票价格!A128+1)</f>
        <v>0</v>
      </c>
    </row>
    <row r="129" spans="1:7" s="6" customFormat="1" ht="11.25" x14ac:dyDescent="0.15">
      <c r="A129" s="1">
        <f t="shared" si="1"/>
        <v>187</v>
      </c>
      <c r="B129" s="22">
        <f>INDEX(原始价格!B:B,股票价格!A129+1)</f>
        <v>43593.611111111109</v>
      </c>
      <c r="C129" s="1">
        <f>INDEX(原始价格!C:C,股票价格!A129+1)</f>
        <v>0</v>
      </c>
      <c r="D129" s="1">
        <f>INDEX(原始价格!D:D,股票价格!A129+1)</f>
        <v>39.46</v>
      </c>
      <c r="E129" s="1">
        <f>INDEX(原始价格!E:E,股票价格!A129+1)</f>
        <v>0</v>
      </c>
      <c r="F129" s="1">
        <f>INDEX(原始价格!F:F,股票价格!A129+1)</f>
        <v>0</v>
      </c>
      <c r="G129" s="1">
        <f>INDEX(原始价格!G:G,股票价格!A129+1)</f>
        <v>0</v>
      </c>
    </row>
    <row r="130" spans="1:7" s="6" customFormat="1" ht="11.25" x14ac:dyDescent="0.15">
      <c r="A130" s="1">
        <f t="shared" ref="A130:A193" si="2">A131-1</f>
        <v>188</v>
      </c>
      <c r="B130" s="22">
        <f>INDEX(原始价格!B:B,股票价格!A130+1)</f>
        <v>43593.614583333336</v>
      </c>
      <c r="C130" s="1">
        <f>INDEX(原始价格!C:C,股票价格!A130+1)</f>
        <v>0</v>
      </c>
      <c r="D130" s="1">
        <f>INDEX(原始价格!D:D,股票价格!A130+1)</f>
        <v>39.57</v>
      </c>
      <c r="E130" s="1">
        <f>INDEX(原始价格!E:E,股票价格!A130+1)</f>
        <v>0</v>
      </c>
      <c r="F130" s="1">
        <f>INDEX(原始价格!F:F,股票价格!A130+1)</f>
        <v>0</v>
      </c>
      <c r="G130" s="1">
        <f>INDEX(原始价格!G:G,股票价格!A130+1)</f>
        <v>0</v>
      </c>
    </row>
    <row r="131" spans="1:7" s="6" customFormat="1" ht="11.25" x14ac:dyDescent="0.15">
      <c r="A131" s="1">
        <f t="shared" si="2"/>
        <v>189</v>
      </c>
      <c r="B131" s="22">
        <f>INDEX(原始价格!B:B,股票价格!A131+1)</f>
        <v>43593.618055555555</v>
      </c>
      <c r="C131" s="1">
        <f>INDEX(原始价格!C:C,股票价格!A131+1)</f>
        <v>0</v>
      </c>
      <c r="D131" s="1">
        <f>INDEX(原始价格!D:D,股票价格!A131+1)</f>
        <v>39.799999999999997</v>
      </c>
      <c r="E131" s="1">
        <f>INDEX(原始价格!E:E,股票价格!A131+1)</f>
        <v>0</v>
      </c>
      <c r="F131" s="1">
        <f>INDEX(原始价格!F:F,股票价格!A131+1)</f>
        <v>0</v>
      </c>
      <c r="G131" s="1">
        <f>INDEX(原始价格!G:G,股票价格!A131+1)</f>
        <v>0</v>
      </c>
    </row>
    <row r="132" spans="1:7" s="6" customFormat="1" ht="11.25" x14ac:dyDescent="0.15">
      <c r="A132" s="1">
        <f t="shared" si="2"/>
        <v>190</v>
      </c>
      <c r="B132" s="22">
        <f>INDEX(原始价格!B:B,股票价格!A132+1)</f>
        <v>43593.621527777781</v>
      </c>
      <c r="C132" s="1">
        <f>INDEX(原始价格!C:C,股票价格!A132+1)</f>
        <v>0</v>
      </c>
      <c r="D132" s="1">
        <f>INDEX(原始价格!D:D,股票价格!A132+1)</f>
        <v>39.99</v>
      </c>
      <c r="E132" s="1">
        <f>INDEX(原始价格!E:E,股票价格!A132+1)</f>
        <v>0</v>
      </c>
      <c r="F132" s="1">
        <f>INDEX(原始价格!F:F,股票价格!A132+1)</f>
        <v>0</v>
      </c>
      <c r="G132" s="1">
        <f>INDEX(原始价格!G:G,股票价格!A132+1)</f>
        <v>0</v>
      </c>
    </row>
    <row r="133" spans="1:7" s="6" customFormat="1" ht="11.25" x14ac:dyDescent="0.15">
      <c r="A133" s="1">
        <f t="shared" si="2"/>
        <v>191</v>
      </c>
      <c r="B133" s="22">
        <f>INDEX(原始价格!B:B,股票价格!A133+1)</f>
        <v>43593.625</v>
      </c>
      <c r="C133" s="1">
        <f>INDEX(原始价格!C:C,股票价格!A133+1)</f>
        <v>0</v>
      </c>
      <c r="D133" s="1">
        <f>INDEX(原始价格!D:D,股票价格!A133+1)</f>
        <v>40</v>
      </c>
      <c r="E133" s="1">
        <f>INDEX(原始价格!E:E,股票价格!A133+1)</f>
        <v>0</v>
      </c>
      <c r="F133" s="1">
        <f>INDEX(原始价格!F:F,股票价格!A133+1)</f>
        <v>0</v>
      </c>
      <c r="G133" s="1">
        <f>INDEX(原始价格!G:G,股票价格!A133+1)</f>
        <v>0</v>
      </c>
    </row>
    <row r="134" spans="1:7" s="6" customFormat="1" ht="11.25" x14ac:dyDescent="0.15">
      <c r="A134" s="1">
        <f t="shared" si="2"/>
        <v>192</v>
      </c>
      <c r="B134" s="22">
        <f>INDEX(原始价格!B:B,股票价格!A134+1)</f>
        <v>43594.399305555555</v>
      </c>
      <c r="C134" s="1">
        <f>INDEX(原始价格!C:C,股票价格!A134+1)</f>
        <v>0</v>
      </c>
      <c r="D134" s="1">
        <f>INDEX(原始价格!D:D,股票价格!A134+1)</f>
        <v>39.799999999999997</v>
      </c>
      <c r="E134" s="1">
        <f>INDEX(原始价格!E:E,股票价格!A134+1)</f>
        <v>0</v>
      </c>
      <c r="F134" s="1">
        <f>INDEX(原始价格!F:F,股票价格!A134+1)</f>
        <v>0</v>
      </c>
      <c r="G134" s="1">
        <f>INDEX(原始价格!G:G,股票价格!A134+1)</f>
        <v>0</v>
      </c>
    </row>
    <row r="135" spans="1:7" s="6" customFormat="1" ht="11.25" x14ac:dyDescent="0.15">
      <c r="A135" s="1">
        <f t="shared" si="2"/>
        <v>193</v>
      </c>
      <c r="B135" s="22">
        <f>INDEX(原始价格!B:B,股票价格!A135+1)</f>
        <v>43594.402777777781</v>
      </c>
      <c r="C135" s="1">
        <f>INDEX(原始价格!C:C,股票价格!A135+1)</f>
        <v>0</v>
      </c>
      <c r="D135" s="1">
        <f>INDEX(原始价格!D:D,股票价格!A135+1)</f>
        <v>39.51</v>
      </c>
      <c r="E135" s="1">
        <f>INDEX(原始价格!E:E,股票价格!A135+1)</f>
        <v>0</v>
      </c>
      <c r="F135" s="1">
        <f>INDEX(原始价格!F:F,股票价格!A135+1)</f>
        <v>0</v>
      </c>
      <c r="G135" s="1">
        <f>INDEX(原始价格!G:G,股票价格!A135+1)</f>
        <v>0</v>
      </c>
    </row>
    <row r="136" spans="1:7" s="6" customFormat="1" ht="11.25" x14ac:dyDescent="0.15">
      <c r="A136" s="1">
        <f t="shared" si="2"/>
        <v>194</v>
      </c>
      <c r="B136" s="22">
        <f>INDEX(原始价格!B:B,股票价格!A136+1)</f>
        <v>43594.40625</v>
      </c>
      <c r="C136" s="1">
        <f>INDEX(原始价格!C:C,股票价格!A136+1)</f>
        <v>0</v>
      </c>
      <c r="D136" s="1">
        <f>INDEX(原始价格!D:D,股票价格!A136+1)</f>
        <v>39.22</v>
      </c>
      <c r="E136" s="1">
        <f>INDEX(原始价格!E:E,股票价格!A136+1)</f>
        <v>0</v>
      </c>
      <c r="F136" s="1">
        <f>INDEX(原始价格!F:F,股票价格!A136+1)</f>
        <v>0</v>
      </c>
      <c r="G136" s="1">
        <f>INDEX(原始价格!G:G,股票价格!A136+1)</f>
        <v>0</v>
      </c>
    </row>
    <row r="137" spans="1:7" s="6" customFormat="1" ht="11.25" x14ac:dyDescent="0.15">
      <c r="A137" s="1">
        <f t="shared" si="2"/>
        <v>195</v>
      </c>
      <c r="B137" s="22">
        <f>INDEX(原始价格!B:B,股票价格!A137+1)</f>
        <v>43594.409722222219</v>
      </c>
      <c r="C137" s="1">
        <f>INDEX(原始价格!C:C,股票价格!A137+1)</f>
        <v>0</v>
      </c>
      <c r="D137" s="1">
        <f>INDEX(原始价格!D:D,股票价格!A137+1)</f>
        <v>39.200000000000003</v>
      </c>
      <c r="E137" s="1">
        <f>INDEX(原始价格!E:E,股票价格!A137+1)</f>
        <v>0</v>
      </c>
      <c r="F137" s="1">
        <f>INDEX(原始价格!F:F,股票价格!A137+1)</f>
        <v>0</v>
      </c>
      <c r="G137" s="1">
        <f>INDEX(原始价格!G:G,股票价格!A137+1)</f>
        <v>0</v>
      </c>
    </row>
    <row r="138" spans="1:7" s="6" customFormat="1" ht="11.25" x14ac:dyDescent="0.15">
      <c r="A138" s="1">
        <f t="shared" si="2"/>
        <v>196</v>
      </c>
      <c r="B138" s="22">
        <f>INDEX(原始价格!B:B,股票价格!A138+1)</f>
        <v>43594.413194444445</v>
      </c>
      <c r="C138" s="1">
        <f>INDEX(原始价格!C:C,股票价格!A138+1)</f>
        <v>0</v>
      </c>
      <c r="D138" s="1">
        <f>INDEX(原始价格!D:D,股票价格!A138+1)</f>
        <v>39.07</v>
      </c>
      <c r="E138" s="1">
        <f>INDEX(原始价格!E:E,股票价格!A138+1)</f>
        <v>0</v>
      </c>
      <c r="F138" s="1">
        <f>INDEX(原始价格!F:F,股票价格!A138+1)</f>
        <v>0</v>
      </c>
      <c r="G138" s="1">
        <f>INDEX(原始价格!G:G,股票价格!A138+1)</f>
        <v>0</v>
      </c>
    </row>
    <row r="139" spans="1:7" s="6" customFormat="1" ht="11.25" x14ac:dyDescent="0.15">
      <c r="A139" s="1">
        <f t="shared" si="2"/>
        <v>197</v>
      </c>
      <c r="B139" s="22">
        <f>INDEX(原始价格!B:B,股票价格!A139+1)</f>
        <v>43594.416666666664</v>
      </c>
      <c r="C139" s="1">
        <f>INDEX(原始价格!C:C,股票价格!A139+1)</f>
        <v>0</v>
      </c>
      <c r="D139" s="1">
        <f>INDEX(原始价格!D:D,股票价格!A139+1)</f>
        <v>39.18</v>
      </c>
      <c r="E139" s="1">
        <f>INDEX(原始价格!E:E,股票价格!A139+1)</f>
        <v>0</v>
      </c>
      <c r="F139" s="1">
        <f>INDEX(原始价格!F:F,股票价格!A139+1)</f>
        <v>0</v>
      </c>
      <c r="G139" s="1">
        <f>INDEX(原始价格!G:G,股票价格!A139+1)</f>
        <v>0</v>
      </c>
    </row>
    <row r="140" spans="1:7" s="6" customFormat="1" ht="11.25" x14ac:dyDescent="0.15">
      <c r="A140" s="1">
        <f t="shared" si="2"/>
        <v>198</v>
      </c>
      <c r="B140" s="22">
        <f>INDEX(原始价格!B:B,股票价格!A140+1)</f>
        <v>43594.420138888891</v>
      </c>
      <c r="C140" s="1">
        <f>INDEX(原始价格!C:C,股票价格!A140+1)</f>
        <v>0</v>
      </c>
      <c r="D140" s="1">
        <f>INDEX(原始价格!D:D,股票价格!A140+1)</f>
        <v>39.340000000000003</v>
      </c>
      <c r="E140" s="1">
        <f>INDEX(原始价格!E:E,股票价格!A140+1)</f>
        <v>0</v>
      </c>
      <c r="F140" s="1">
        <f>INDEX(原始价格!F:F,股票价格!A140+1)</f>
        <v>0</v>
      </c>
      <c r="G140" s="1">
        <f>INDEX(原始价格!G:G,股票价格!A140+1)</f>
        <v>0</v>
      </c>
    </row>
    <row r="141" spans="1:7" s="6" customFormat="1" ht="11.25" x14ac:dyDescent="0.15">
      <c r="A141" s="1">
        <f t="shared" si="2"/>
        <v>199</v>
      </c>
      <c r="B141" s="22">
        <f>INDEX(原始价格!B:B,股票价格!A141+1)</f>
        <v>43594.423611111109</v>
      </c>
      <c r="C141" s="1">
        <f>INDEX(原始价格!C:C,股票价格!A141+1)</f>
        <v>0</v>
      </c>
      <c r="D141" s="1">
        <f>INDEX(原始价格!D:D,股票价格!A141+1)</f>
        <v>39.979999999999997</v>
      </c>
      <c r="E141" s="1">
        <f>INDEX(原始价格!E:E,股票价格!A141+1)</f>
        <v>0</v>
      </c>
      <c r="F141" s="1">
        <f>INDEX(原始价格!F:F,股票价格!A141+1)</f>
        <v>0</v>
      </c>
      <c r="G141" s="1">
        <f>INDEX(原始价格!G:G,股票价格!A141+1)</f>
        <v>0</v>
      </c>
    </row>
    <row r="142" spans="1:7" s="6" customFormat="1" ht="11.25" x14ac:dyDescent="0.15">
      <c r="A142" s="1">
        <f t="shared" si="2"/>
        <v>200</v>
      </c>
      <c r="B142" s="22">
        <f>INDEX(原始价格!B:B,股票价格!A142+1)</f>
        <v>43594.427083333336</v>
      </c>
      <c r="C142" s="1">
        <f>INDEX(原始价格!C:C,股票价格!A142+1)</f>
        <v>0</v>
      </c>
      <c r="D142" s="1">
        <f>INDEX(原始价格!D:D,股票价格!A142+1)</f>
        <v>39.75</v>
      </c>
      <c r="E142" s="1">
        <f>INDEX(原始价格!E:E,股票价格!A142+1)</f>
        <v>0</v>
      </c>
      <c r="F142" s="1">
        <f>INDEX(原始价格!F:F,股票价格!A142+1)</f>
        <v>0</v>
      </c>
      <c r="G142" s="1">
        <f>INDEX(原始价格!G:G,股票价格!A142+1)</f>
        <v>0</v>
      </c>
    </row>
    <row r="143" spans="1:7" s="6" customFormat="1" ht="11.25" x14ac:dyDescent="0.15">
      <c r="A143" s="1">
        <f t="shared" si="2"/>
        <v>201</v>
      </c>
      <c r="B143" s="22">
        <f>INDEX(原始价格!B:B,股票价格!A143+1)</f>
        <v>43594.430555555555</v>
      </c>
      <c r="C143" s="1">
        <f>INDEX(原始价格!C:C,股票价格!A143+1)</f>
        <v>0</v>
      </c>
      <c r="D143" s="1">
        <f>INDEX(原始价格!D:D,股票价格!A143+1)</f>
        <v>39.700000000000003</v>
      </c>
      <c r="E143" s="1">
        <f>INDEX(原始价格!E:E,股票价格!A143+1)</f>
        <v>0</v>
      </c>
      <c r="F143" s="1">
        <f>INDEX(原始价格!F:F,股票价格!A143+1)</f>
        <v>0</v>
      </c>
      <c r="G143" s="1">
        <f>INDEX(原始价格!G:G,股票价格!A143+1)</f>
        <v>0</v>
      </c>
    </row>
    <row r="144" spans="1:7" s="6" customFormat="1" ht="11.25" x14ac:dyDescent="0.15">
      <c r="A144" s="1">
        <f t="shared" si="2"/>
        <v>202</v>
      </c>
      <c r="B144" s="22">
        <f>INDEX(原始价格!B:B,股票价格!A144+1)</f>
        <v>43594.434027777781</v>
      </c>
      <c r="C144" s="1">
        <f>INDEX(原始价格!C:C,股票价格!A144+1)</f>
        <v>0</v>
      </c>
      <c r="D144" s="1">
        <f>INDEX(原始价格!D:D,股票价格!A144+1)</f>
        <v>39.520000000000003</v>
      </c>
      <c r="E144" s="1">
        <f>INDEX(原始价格!E:E,股票价格!A144+1)</f>
        <v>0</v>
      </c>
      <c r="F144" s="1">
        <f>INDEX(原始价格!F:F,股票价格!A144+1)</f>
        <v>0</v>
      </c>
      <c r="G144" s="1">
        <f>INDEX(原始价格!G:G,股票价格!A144+1)</f>
        <v>0</v>
      </c>
    </row>
    <row r="145" spans="1:7" s="6" customFormat="1" ht="11.25" x14ac:dyDescent="0.15">
      <c r="A145" s="1">
        <f t="shared" si="2"/>
        <v>203</v>
      </c>
      <c r="B145" s="22">
        <f>INDEX(原始价格!B:B,股票价格!A145+1)</f>
        <v>43594.4375</v>
      </c>
      <c r="C145" s="1">
        <f>INDEX(原始价格!C:C,股票价格!A145+1)</f>
        <v>0</v>
      </c>
      <c r="D145" s="1">
        <f>INDEX(原始价格!D:D,股票价格!A145+1)</f>
        <v>39.33</v>
      </c>
      <c r="E145" s="1">
        <f>INDEX(原始价格!E:E,股票价格!A145+1)</f>
        <v>0</v>
      </c>
      <c r="F145" s="1">
        <f>INDEX(原始价格!F:F,股票价格!A145+1)</f>
        <v>0</v>
      </c>
      <c r="G145" s="1">
        <f>INDEX(原始价格!G:G,股票价格!A145+1)</f>
        <v>0</v>
      </c>
    </row>
    <row r="146" spans="1:7" s="6" customFormat="1" ht="11.25" x14ac:dyDescent="0.15">
      <c r="A146" s="1">
        <f t="shared" si="2"/>
        <v>204</v>
      </c>
      <c r="B146" s="22">
        <f>INDEX(原始价格!B:B,股票价格!A146+1)</f>
        <v>43594.440972222219</v>
      </c>
      <c r="C146" s="1">
        <f>INDEX(原始价格!C:C,股票价格!A146+1)</f>
        <v>0</v>
      </c>
      <c r="D146" s="1">
        <f>INDEX(原始价格!D:D,股票价格!A146+1)</f>
        <v>39.33</v>
      </c>
      <c r="E146" s="1">
        <f>INDEX(原始价格!E:E,股票价格!A146+1)</f>
        <v>0</v>
      </c>
      <c r="F146" s="1">
        <f>INDEX(原始价格!F:F,股票价格!A146+1)</f>
        <v>0</v>
      </c>
      <c r="G146" s="1">
        <f>INDEX(原始价格!G:G,股票价格!A146+1)</f>
        <v>0</v>
      </c>
    </row>
    <row r="147" spans="1:7" s="6" customFormat="1" ht="11.25" x14ac:dyDescent="0.15">
      <c r="A147" s="1">
        <f t="shared" si="2"/>
        <v>205</v>
      </c>
      <c r="B147" s="22">
        <f>INDEX(原始价格!B:B,股票价格!A147+1)</f>
        <v>43594.444444444445</v>
      </c>
      <c r="C147" s="1">
        <f>INDEX(原始价格!C:C,股票价格!A147+1)</f>
        <v>0</v>
      </c>
      <c r="D147" s="1">
        <f>INDEX(原始价格!D:D,股票价格!A147+1)</f>
        <v>39.700000000000003</v>
      </c>
      <c r="E147" s="1">
        <f>INDEX(原始价格!E:E,股票价格!A147+1)</f>
        <v>0</v>
      </c>
      <c r="F147" s="1">
        <f>INDEX(原始价格!F:F,股票价格!A147+1)</f>
        <v>0</v>
      </c>
      <c r="G147" s="1">
        <f>INDEX(原始价格!G:G,股票价格!A147+1)</f>
        <v>0</v>
      </c>
    </row>
    <row r="148" spans="1:7" s="6" customFormat="1" ht="11.25" x14ac:dyDescent="0.15">
      <c r="A148" s="1">
        <f t="shared" si="2"/>
        <v>206</v>
      </c>
      <c r="B148" s="22">
        <f>INDEX(原始价格!B:B,股票价格!A148+1)</f>
        <v>43594.447916666664</v>
      </c>
      <c r="C148" s="1">
        <f>INDEX(原始价格!C:C,股票价格!A148+1)</f>
        <v>0</v>
      </c>
      <c r="D148" s="1">
        <f>INDEX(原始价格!D:D,股票价格!A148+1)</f>
        <v>39.51</v>
      </c>
      <c r="E148" s="1">
        <f>INDEX(原始价格!E:E,股票价格!A148+1)</f>
        <v>0</v>
      </c>
      <c r="F148" s="1">
        <f>INDEX(原始价格!F:F,股票价格!A148+1)</f>
        <v>0</v>
      </c>
      <c r="G148" s="1">
        <f>INDEX(原始价格!G:G,股票价格!A148+1)</f>
        <v>0</v>
      </c>
    </row>
    <row r="149" spans="1:7" s="6" customFormat="1" ht="11.25" x14ac:dyDescent="0.15">
      <c r="A149" s="1">
        <f t="shared" si="2"/>
        <v>207</v>
      </c>
      <c r="B149" s="22">
        <f>INDEX(原始价格!B:B,股票价格!A149+1)</f>
        <v>43594.451388888891</v>
      </c>
      <c r="C149" s="1">
        <f>INDEX(原始价格!C:C,股票价格!A149+1)</f>
        <v>0</v>
      </c>
      <c r="D149" s="1">
        <f>INDEX(原始价格!D:D,股票价格!A149+1)</f>
        <v>39.35</v>
      </c>
      <c r="E149" s="1">
        <f>INDEX(原始价格!E:E,股票价格!A149+1)</f>
        <v>0</v>
      </c>
      <c r="F149" s="1">
        <f>INDEX(原始价格!F:F,股票价格!A149+1)</f>
        <v>0</v>
      </c>
      <c r="G149" s="1">
        <f>INDEX(原始价格!G:G,股票价格!A149+1)</f>
        <v>0</v>
      </c>
    </row>
    <row r="150" spans="1:7" s="6" customFormat="1" ht="11.25" x14ac:dyDescent="0.15">
      <c r="A150" s="1">
        <f t="shared" si="2"/>
        <v>208</v>
      </c>
      <c r="B150" s="22">
        <f>INDEX(原始价格!B:B,股票价格!A150+1)</f>
        <v>43594.454861111109</v>
      </c>
      <c r="C150" s="1">
        <f>INDEX(原始价格!C:C,股票价格!A150+1)</f>
        <v>0</v>
      </c>
      <c r="D150" s="1">
        <f>INDEX(原始价格!D:D,股票价格!A150+1)</f>
        <v>39.53</v>
      </c>
      <c r="E150" s="1">
        <f>INDEX(原始价格!E:E,股票价格!A150+1)</f>
        <v>0</v>
      </c>
      <c r="F150" s="1">
        <f>INDEX(原始价格!F:F,股票价格!A150+1)</f>
        <v>0</v>
      </c>
      <c r="G150" s="1">
        <f>INDEX(原始价格!G:G,股票价格!A150+1)</f>
        <v>0</v>
      </c>
    </row>
    <row r="151" spans="1:7" s="6" customFormat="1" ht="11.25" x14ac:dyDescent="0.15">
      <c r="A151" s="1">
        <f t="shared" si="2"/>
        <v>209</v>
      </c>
      <c r="B151" s="22">
        <f>INDEX(原始价格!B:B,股票价格!A151+1)</f>
        <v>43594.458333333336</v>
      </c>
      <c r="C151" s="1">
        <f>INDEX(原始价格!C:C,股票价格!A151+1)</f>
        <v>0</v>
      </c>
      <c r="D151" s="1">
        <f>INDEX(原始价格!D:D,股票价格!A151+1)</f>
        <v>39.630000000000003</v>
      </c>
      <c r="E151" s="1">
        <f>INDEX(原始价格!E:E,股票价格!A151+1)</f>
        <v>0</v>
      </c>
      <c r="F151" s="1">
        <f>INDEX(原始价格!F:F,股票价格!A151+1)</f>
        <v>0</v>
      </c>
      <c r="G151" s="1">
        <f>INDEX(原始价格!G:G,股票价格!A151+1)</f>
        <v>0</v>
      </c>
    </row>
    <row r="152" spans="1:7" s="6" customFormat="1" ht="11.25" x14ac:dyDescent="0.15">
      <c r="A152" s="1">
        <f t="shared" si="2"/>
        <v>210</v>
      </c>
      <c r="B152" s="22">
        <f>INDEX(原始价格!B:B,股票价格!A152+1)</f>
        <v>43594.461805555555</v>
      </c>
      <c r="C152" s="1">
        <f>INDEX(原始价格!C:C,股票价格!A152+1)</f>
        <v>0</v>
      </c>
      <c r="D152" s="1">
        <f>INDEX(原始价格!D:D,股票价格!A152+1)</f>
        <v>39.42</v>
      </c>
      <c r="E152" s="1">
        <f>INDEX(原始价格!E:E,股票价格!A152+1)</f>
        <v>0</v>
      </c>
      <c r="F152" s="1">
        <f>INDEX(原始价格!F:F,股票价格!A152+1)</f>
        <v>0</v>
      </c>
      <c r="G152" s="1">
        <f>INDEX(原始价格!G:G,股票价格!A152+1)</f>
        <v>0</v>
      </c>
    </row>
    <row r="153" spans="1:7" s="6" customFormat="1" ht="11.25" x14ac:dyDescent="0.15">
      <c r="A153" s="1">
        <f t="shared" si="2"/>
        <v>211</v>
      </c>
      <c r="B153" s="22">
        <f>INDEX(原始价格!B:B,股票价格!A153+1)</f>
        <v>43594.465277777781</v>
      </c>
      <c r="C153" s="1">
        <f>INDEX(原始价格!C:C,股票价格!A153+1)</f>
        <v>0</v>
      </c>
      <c r="D153" s="1">
        <f>INDEX(原始价格!D:D,股票价格!A153+1)</f>
        <v>39.43</v>
      </c>
      <c r="E153" s="1">
        <f>INDEX(原始价格!E:E,股票价格!A153+1)</f>
        <v>0</v>
      </c>
      <c r="F153" s="1">
        <f>INDEX(原始价格!F:F,股票价格!A153+1)</f>
        <v>0</v>
      </c>
      <c r="G153" s="1">
        <f>INDEX(原始价格!G:G,股票价格!A153+1)</f>
        <v>0</v>
      </c>
    </row>
    <row r="154" spans="1:7" s="6" customFormat="1" ht="11.25" x14ac:dyDescent="0.15">
      <c r="A154" s="1">
        <f t="shared" si="2"/>
        <v>212</v>
      </c>
      <c r="B154" s="22">
        <f>INDEX(原始价格!B:B,股票价格!A154+1)</f>
        <v>43594.46875</v>
      </c>
      <c r="C154" s="1">
        <f>INDEX(原始价格!C:C,股票价格!A154+1)</f>
        <v>0</v>
      </c>
      <c r="D154" s="1">
        <f>INDEX(原始价格!D:D,股票价格!A154+1)</f>
        <v>39.44</v>
      </c>
      <c r="E154" s="1">
        <f>INDEX(原始价格!E:E,股票价格!A154+1)</f>
        <v>0</v>
      </c>
      <c r="F154" s="1">
        <f>INDEX(原始价格!F:F,股票价格!A154+1)</f>
        <v>0</v>
      </c>
      <c r="G154" s="1">
        <f>INDEX(原始价格!G:G,股票价格!A154+1)</f>
        <v>0</v>
      </c>
    </row>
    <row r="155" spans="1:7" s="6" customFormat="1" ht="11.25" x14ac:dyDescent="0.15">
      <c r="A155" s="1">
        <f t="shared" si="2"/>
        <v>213</v>
      </c>
      <c r="B155" s="22">
        <f>INDEX(原始价格!B:B,股票价格!A155+1)</f>
        <v>43594.472222222219</v>
      </c>
      <c r="C155" s="1">
        <f>INDEX(原始价格!C:C,股票价格!A155+1)</f>
        <v>0</v>
      </c>
      <c r="D155" s="1">
        <f>INDEX(原始价格!D:D,股票价格!A155+1)</f>
        <v>39.5</v>
      </c>
      <c r="E155" s="1">
        <f>INDEX(原始价格!E:E,股票价格!A155+1)</f>
        <v>0</v>
      </c>
      <c r="F155" s="1">
        <f>INDEX(原始价格!F:F,股票价格!A155+1)</f>
        <v>0</v>
      </c>
      <c r="G155" s="1">
        <f>INDEX(原始价格!G:G,股票价格!A155+1)</f>
        <v>0</v>
      </c>
    </row>
    <row r="156" spans="1:7" s="6" customFormat="1" ht="11.25" x14ac:dyDescent="0.15">
      <c r="A156" s="1">
        <f t="shared" si="2"/>
        <v>214</v>
      </c>
      <c r="B156" s="22">
        <f>INDEX(原始价格!B:B,股票价格!A156+1)</f>
        <v>43594.475694444445</v>
      </c>
      <c r="C156" s="1">
        <f>INDEX(原始价格!C:C,股票价格!A156+1)</f>
        <v>0</v>
      </c>
      <c r="D156" s="1">
        <f>INDEX(原始价格!D:D,股票价格!A156+1)</f>
        <v>39.49</v>
      </c>
      <c r="E156" s="1">
        <f>INDEX(原始价格!E:E,股票价格!A156+1)</f>
        <v>0</v>
      </c>
      <c r="F156" s="1">
        <f>INDEX(原始价格!F:F,股票价格!A156+1)</f>
        <v>0</v>
      </c>
      <c r="G156" s="1">
        <f>INDEX(原始价格!G:G,股票价格!A156+1)</f>
        <v>0</v>
      </c>
    </row>
    <row r="157" spans="1:7" s="6" customFormat="1" ht="11.25" x14ac:dyDescent="0.15">
      <c r="A157" s="1">
        <f t="shared" si="2"/>
        <v>215</v>
      </c>
      <c r="B157" s="22">
        <f>INDEX(原始价格!B:B,股票价格!A157+1)</f>
        <v>43594.479166666664</v>
      </c>
      <c r="C157" s="1">
        <f>INDEX(原始价格!C:C,股票价格!A157+1)</f>
        <v>0</v>
      </c>
      <c r="D157" s="1">
        <f>INDEX(原始价格!D:D,股票价格!A157+1)</f>
        <v>39.5</v>
      </c>
      <c r="E157" s="1">
        <f>INDEX(原始价格!E:E,股票价格!A157+1)</f>
        <v>0</v>
      </c>
      <c r="F157" s="1">
        <f>INDEX(原始价格!F:F,股票价格!A157+1)</f>
        <v>0</v>
      </c>
      <c r="G157" s="1">
        <f>INDEX(原始价格!G:G,股票价格!A157+1)</f>
        <v>0</v>
      </c>
    </row>
    <row r="158" spans="1:7" s="6" customFormat="1" ht="11.25" x14ac:dyDescent="0.15">
      <c r="A158" s="1">
        <f t="shared" si="2"/>
        <v>216</v>
      </c>
      <c r="B158" s="22">
        <f>INDEX(原始价格!B:B,股票价格!A158+1)</f>
        <v>43594.545138888891</v>
      </c>
      <c r="C158" s="1">
        <f>INDEX(原始价格!C:C,股票价格!A158+1)</f>
        <v>0</v>
      </c>
      <c r="D158" s="1">
        <f>INDEX(原始价格!D:D,股票价格!A158+1)</f>
        <v>39.4</v>
      </c>
      <c r="E158" s="1">
        <f>INDEX(原始价格!E:E,股票价格!A158+1)</f>
        <v>0</v>
      </c>
      <c r="F158" s="1">
        <f>INDEX(原始价格!F:F,股票价格!A158+1)</f>
        <v>0</v>
      </c>
      <c r="G158" s="1">
        <f>INDEX(原始价格!G:G,股票价格!A158+1)</f>
        <v>0</v>
      </c>
    </row>
    <row r="159" spans="1:7" s="6" customFormat="1" ht="11.25" x14ac:dyDescent="0.15">
      <c r="A159" s="1">
        <f t="shared" si="2"/>
        <v>217</v>
      </c>
      <c r="B159" s="22">
        <f>INDEX(原始价格!B:B,股票价格!A159+1)</f>
        <v>43594.548611111109</v>
      </c>
      <c r="C159" s="1">
        <f>INDEX(原始价格!C:C,股票价格!A159+1)</f>
        <v>0</v>
      </c>
      <c r="D159" s="1">
        <f>INDEX(原始价格!D:D,股票价格!A159+1)</f>
        <v>39.36</v>
      </c>
      <c r="E159" s="1">
        <f>INDEX(原始价格!E:E,股票价格!A159+1)</f>
        <v>0</v>
      </c>
      <c r="F159" s="1">
        <f>INDEX(原始价格!F:F,股票价格!A159+1)</f>
        <v>0</v>
      </c>
      <c r="G159" s="1">
        <f>INDEX(原始价格!G:G,股票价格!A159+1)</f>
        <v>0</v>
      </c>
    </row>
    <row r="160" spans="1:7" s="6" customFormat="1" ht="11.25" x14ac:dyDescent="0.15">
      <c r="A160" s="1">
        <f t="shared" si="2"/>
        <v>218</v>
      </c>
      <c r="B160" s="22">
        <f>INDEX(原始价格!B:B,股票价格!A160+1)</f>
        <v>43594.552083333336</v>
      </c>
      <c r="C160" s="1">
        <f>INDEX(原始价格!C:C,股票价格!A160+1)</f>
        <v>0</v>
      </c>
      <c r="D160" s="1">
        <f>INDEX(原始价格!D:D,股票价格!A160+1)</f>
        <v>39.5</v>
      </c>
      <c r="E160" s="1">
        <f>INDEX(原始价格!E:E,股票价格!A160+1)</f>
        <v>0</v>
      </c>
      <c r="F160" s="1">
        <f>INDEX(原始价格!F:F,股票价格!A160+1)</f>
        <v>0</v>
      </c>
      <c r="G160" s="1">
        <f>INDEX(原始价格!G:G,股票价格!A160+1)</f>
        <v>0</v>
      </c>
    </row>
    <row r="161" spans="1:7" s="6" customFormat="1" ht="11.25" x14ac:dyDescent="0.15">
      <c r="A161" s="1">
        <f t="shared" si="2"/>
        <v>219</v>
      </c>
      <c r="B161" s="22">
        <f>INDEX(原始价格!B:B,股票价格!A161+1)</f>
        <v>43594.555555555555</v>
      </c>
      <c r="C161" s="1">
        <f>INDEX(原始价格!C:C,股票价格!A161+1)</f>
        <v>0</v>
      </c>
      <c r="D161" s="1">
        <f>INDEX(原始价格!D:D,股票价格!A161+1)</f>
        <v>39.6</v>
      </c>
      <c r="E161" s="1">
        <f>INDEX(原始价格!E:E,股票价格!A161+1)</f>
        <v>0</v>
      </c>
      <c r="F161" s="1">
        <f>INDEX(原始价格!F:F,股票价格!A161+1)</f>
        <v>0</v>
      </c>
      <c r="G161" s="1">
        <f>INDEX(原始价格!G:G,股票价格!A161+1)</f>
        <v>0</v>
      </c>
    </row>
    <row r="162" spans="1:7" s="6" customFormat="1" ht="11.25" x14ac:dyDescent="0.15">
      <c r="A162" s="1">
        <f t="shared" si="2"/>
        <v>220</v>
      </c>
      <c r="B162" s="22">
        <f>INDEX(原始价格!B:B,股票价格!A162+1)</f>
        <v>43594.559027777781</v>
      </c>
      <c r="C162" s="1">
        <f>INDEX(原始价格!C:C,股票价格!A162+1)</f>
        <v>0</v>
      </c>
      <c r="D162" s="1">
        <f>INDEX(原始价格!D:D,股票价格!A162+1)</f>
        <v>39.630000000000003</v>
      </c>
      <c r="E162" s="1">
        <f>INDEX(原始价格!E:E,股票价格!A162+1)</f>
        <v>0</v>
      </c>
      <c r="F162" s="1">
        <f>INDEX(原始价格!F:F,股票价格!A162+1)</f>
        <v>0</v>
      </c>
      <c r="G162" s="1">
        <f>INDEX(原始价格!G:G,股票价格!A162+1)</f>
        <v>0</v>
      </c>
    </row>
    <row r="163" spans="1:7" s="6" customFormat="1" ht="11.25" x14ac:dyDescent="0.15">
      <c r="A163" s="1">
        <f t="shared" si="2"/>
        <v>221</v>
      </c>
      <c r="B163" s="22">
        <f>INDEX(原始价格!B:B,股票价格!A163+1)</f>
        <v>43594.5625</v>
      </c>
      <c r="C163" s="1">
        <f>INDEX(原始价格!C:C,股票价格!A163+1)</f>
        <v>0</v>
      </c>
      <c r="D163" s="1">
        <f>INDEX(原始价格!D:D,股票价格!A163+1)</f>
        <v>39.69</v>
      </c>
      <c r="E163" s="1">
        <f>INDEX(原始价格!E:E,股票价格!A163+1)</f>
        <v>0</v>
      </c>
      <c r="F163" s="1">
        <f>INDEX(原始价格!F:F,股票价格!A163+1)</f>
        <v>0</v>
      </c>
      <c r="G163" s="1">
        <f>INDEX(原始价格!G:G,股票价格!A163+1)</f>
        <v>0</v>
      </c>
    </row>
    <row r="164" spans="1:7" s="6" customFormat="1" ht="11.25" x14ac:dyDescent="0.15">
      <c r="A164" s="1">
        <f t="shared" si="2"/>
        <v>222</v>
      </c>
      <c r="B164" s="22">
        <f>INDEX(原始价格!B:B,股票价格!A164+1)</f>
        <v>43594.565972222219</v>
      </c>
      <c r="C164" s="1">
        <f>INDEX(原始价格!C:C,股票价格!A164+1)</f>
        <v>0</v>
      </c>
      <c r="D164" s="1">
        <f>INDEX(原始价格!D:D,股票价格!A164+1)</f>
        <v>39.61</v>
      </c>
      <c r="E164" s="1">
        <f>INDEX(原始价格!E:E,股票价格!A164+1)</f>
        <v>0</v>
      </c>
      <c r="F164" s="1">
        <f>INDEX(原始价格!F:F,股票价格!A164+1)</f>
        <v>0</v>
      </c>
      <c r="G164" s="1">
        <f>INDEX(原始价格!G:G,股票价格!A164+1)</f>
        <v>0</v>
      </c>
    </row>
    <row r="165" spans="1:7" s="6" customFormat="1" ht="11.25" x14ac:dyDescent="0.15">
      <c r="A165" s="1">
        <f t="shared" si="2"/>
        <v>223</v>
      </c>
      <c r="B165" s="22">
        <f>INDEX(原始价格!B:B,股票价格!A165+1)</f>
        <v>43594.569444444445</v>
      </c>
      <c r="C165" s="1">
        <f>INDEX(原始价格!C:C,股票价格!A165+1)</f>
        <v>0</v>
      </c>
      <c r="D165" s="1">
        <f>INDEX(原始价格!D:D,股票价格!A165+1)</f>
        <v>39.64</v>
      </c>
      <c r="E165" s="1">
        <f>INDEX(原始价格!E:E,股票价格!A165+1)</f>
        <v>0</v>
      </c>
      <c r="F165" s="1">
        <f>INDEX(原始价格!F:F,股票价格!A165+1)</f>
        <v>0</v>
      </c>
      <c r="G165" s="1">
        <f>INDEX(原始价格!G:G,股票价格!A165+1)</f>
        <v>0</v>
      </c>
    </row>
    <row r="166" spans="1:7" s="6" customFormat="1" ht="11.25" x14ac:dyDescent="0.15">
      <c r="A166" s="1">
        <f t="shared" si="2"/>
        <v>224</v>
      </c>
      <c r="B166" s="22">
        <f>INDEX(原始价格!B:B,股票价格!A166+1)</f>
        <v>43594.572916666664</v>
      </c>
      <c r="C166" s="1">
        <f>INDEX(原始价格!C:C,股票价格!A166+1)</f>
        <v>0</v>
      </c>
      <c r="D166" s="1">
        <f>INDEX(原始价格!D:D,股票价格!A166+1)</f>
        <v>39.61</v>
      </c>
      <c r="E166" s="1">
        <f>INDEX(原始价格!E:E,股票价格!A166+1)</f>
        <v>0</v>
      </c>
      <c r="F166" s="1">
        <f>INDEX(原始价格!F:F,股票价格!A166+1)</f>
        <v>0</v>
      </c>
      <c r="G166" s="1">
        <f>INDEX(原始价格!G:G,股票价格!A166+1)</f>
        <v>0</v>
      </c>
    </row>
    <row r="167" spans="1:7" s="6" customFormat="1" ht="11.25" x14ac:dyDescent="0.15">
      <c r="A167" s="1">
        <f t="shared" si="2"/>
        <v>225</v>
      </c>
      <c r="B167" s="22">
        <f>INDEX(原始价格!B:B,股票价格!A167+1)</f>
        <v>43594.576388888891</v>
      </c>
      <c r="C167" s="1">
        <f>INDEX(原始价格!C:C,股票价格!A167+1)</f>
        <v>0</v>
      </c>
      <c r="D167" s="1">
        <f>INDEX(原始价格!D:D,股票价格!A167+1)</f>
        <v>39.69</v>
      </c>
      <c r="E167" s="1">
        <f>INDEX(原始价格!E:E,股票价格!A167+1)</f>
        <v>0</v>
      </c>
      <c r="F167" s="1">
        <f>INDEX(原始价格!F:F,股票价格!A167+1)</f>
        <v>0</v>
      </c>
      <c r="G167" s="1">
        <f>INDEX(原始价格!G:G,股票价格!A167+1)</f>
        <v>0</v>
      </c>
    </row>
    <row r="168" spans="1:7" s="6" customFormat="1" ht="11.25" x14ac:dyDescent="0.15">
      <c r="A168" s="1">
        <f t="shared" si="2"/>
        <v>226</v>
      </c>
      <c r="B168" s="22">
        <f>INDEX(原始价格!B:B,股票价格!A168+1)</f>
        <v>43594.579861111109</v>
      </c>
      <c r="C168" s="1">
        <f>INDEX(原始价格!C:C,股票价格!A168+1)</f>
        <v>0</v>
      </c>
      <c r="D168" s="1">
        <f>INDEX(原始价格!D:D,股票价格!A168+1)</f>
        <v>39.520000000000003</v>
      </c>
      <c r="E168" s="1">
        <f>INDEX(原始价格!E:E,股票价格!A168+1)</f>
        <v>0</v>
      </c>
      <c r="F168" s="1">
        <f>INDEX(原始价格!F:F,股票价格!A168+1)</f>
        <v>0</v>
      </c>
      <c r="G168" s="1">
        <f>INDEX(原始价格!G:G,股票价格!A168+1)</f>
        <v>0</v>
      </c>
    </row>
    <row r="169" spans="1:7" s="6" customFormat="1" ht="11.25" x14ac:dyDescent="0.15">
      <c r="A169" s="1">
        <f t="shared" si="2"/>
        <v>227</v>
      </c>
      <c r="B169" s="22">
        <f>INDEX(原始价格!B:B,股票价格!A169+1)</f>
        <v>43594.583333333336</v>
      </c>
      <c r="C169" s="1">
        <f>INDEX(原始价格!C:C,股票价格!A169+1)</f>
        <v>0</v>
      </c>
      <c r="D169" s="1">
        <f>INDEX(原始价格!D:D,股票价格!A169+1)</f>
        <v>39.68</v>
      </c>
      <c r="E169" s="1">
        <f>INDEX(原始价格!E:E,股票价格!A169+1)</f>
        <v>0</v>
      </c>
      <c r="F169" s="1">
        <f>INDEX(原始价格!F:F,股票价格!A169+1)</f>
        <v>0</v>
      </c>
      <c r="G169" s="1">
        <f>INDEX(原始价格!G:G,股票价格!A169+1)</f>
        <v>0</v>
      </c>
    </row>
    <row r="170" spans="1:7" s="6" customFormat="1" ht="11.25" x14ac:dyDescent="0.15">
      <c r="A170" s="1">
        <f t="shared" si="2"/>
        <v>228</v>
      </c>
      <c r="B170" s="22">
        <f>INDEX(原始价格!B:B,股票价格!A170+1)</f>
        <v>43594.586805555555</v>
      </c>
      <c r="C170" s="1">
        <f>INDEX(原始价格!C:C,股票价格!A170+1)</f>
        <v>0</v>
      </c>
      <c r="D170" s="1">
        <f>INDEX(原始价格!D:D,股票价格!A170+1)</f>
        <v>39.54</v>
      </c>
      <c r="E170" s="1">
        <f>INDEX(原始价格!E:E,股票价格!A170+1)</f>
        <v>0</v>
      </c>
      <c r="F170" s="1">
        <f>INDEX(原始价格!F:F,股票价格!A170+1)</f>
        <v>0</v>
      </c>
      <c r="G170" s="1">
        <f>INDEX(原始价格!G:G,股票价格!A170+1)</f>
        <v>0</v>
      </c>
    </row>
    <row r="171" spans="1:7" s="6" customFormat="1" ht="11.25" x14ac:dyDescent="0.15">
      <c r="A171" s="1">
        <f t="shared" si="2"/>
        <v>229</v>
      </c>
      <c r="B171" s="22">
        <f>INDEX(原始价格!B:B,股票价格!A171+1)</f>
        <v>43594.590277777781</v>
      </c>
      <c r="C171" s="1">
        <f>INDEX(原始价格!C:C,股票价格!A171+1)</f>
        <v>0</v>
      </c>
      <c r="D171" s="1">
        <f>INDEX(原始价格!D:D,股票价格!A171+1)</f>
        <v>39.51</v>
      </c>
      <c r="E171" s="1">
        <f>INDEX(原始价格!E:E,股票价格!A171+1)</f>
        <v>0</v>
      </c>
      <c r="F171" s="1">
        <f>INDEX(原始价格!F:F,股票价格!A171+1)</f>
        <v>0</v>
      </c>
      <c r="G171" s="1">
        <f>INDEX(原始价格!G:G,股票价格!A171+1)</f>
        <v>0</v>
      </c>
    </row>
    <row r="172" spans="1:7" s="6" customFormat="1" ht="11.25" x14ac:dyDescent="0.15">
      <c r="A172" s="1">
        <f t="shared" si="2"/>
        <v>230</v>
      </c>
      <c r="B172" s="22">
        <f>INDEX(原始价格!B:B,股票价格!A172+1)</f>
        <v>43594.59375</v>
      </c>
      <c r="C172" s="1">
        <f>INDEX(原始价格!C:C,股票价格!A172+1)</f>
        <v>0</v>
      </c>
      <c r="D172" s="1">
        <f>INDEX(原始价格!D:D,股票价格!A172+1)</f>
        <v>39.549999999999997</v>
      </c>
      <c r="E172" s="1">
        <f>INDEX(原始价格!E:E,股票价格!A172+1)</f>
        <v>0</v>
      </c>
      <c r="F172" s="1">
        <f>INDEX(原始价格!F:F,股票价格!A172+1)</f>
        <v>0</v>
      </c>
      <c r="G172" s="1">
        <f>INDEX(原始价格!G:G,股票价格!A172+1)</f>
        <v>0</v>
      </c>
    </row>
    <row r="173" spans="1:7" s="6" customFormat="1" ht="11.25" x14ac:dyDescent="0.15">
      <c r="A173" s="1">
        <f t="shared" si="2"/>
        <v>231</v>
      </c>
      <c r="B173" s="22">
        <f>INDEX(原始价格!B:B,股票价格!A173+1)</f>
        <v>43594.597222222219</v>
      </c>
      <c r="C173" s="1">
        <f>INDEX(原始价格!C:C,股票价格!A173+1)</f>
        <v>0</v>
      </c>
      <c r="D173" s="1">
        <f>INDEX(原始价格!D:D,股票价格!A173+1)</f>
        <v>39.56</v>
      </c>
      <c r="E173" s="1">
        <f>INDEX(原始价格!E:E,股票价格!A173+1)</f>
        <v>0</v>
      </c>
      <c r="F173" s="1">
        <f>INDEX(原始价格!F:F,股票价格!A173+1)</f>
        <v>0</v>
      </c>
      <c r="G173" s="1">
        <f>INDEX(原始价格!G:G,股票价格!A173+1)</f>
        <v>0</v>
      </c>
    </row>
    <row r="174" spans="1:7" s="6" customFormat="1" ht="11.25" x14ac:dyDescent="0.15">
      <c r="A174" s="1">
        <f t="shared" si="2"/>
        <v>232</v>
      </c>
      <c r="B174" s="22">
        <f>INDEX(原始价格!B:B,股票价格!A174+1)</f>
        <v>43594.600694444445</v>
      </c>
      <c r="C174" s="1">
        <f>INDEX(原始价格!C:C,股票价格!A174+1)</f>
        <v>0</v>
      </c>
      <c r="D174" s="1">
        <f>INDEX(原始价格!D:D,股票价格!A174+1)</f>
        <v>39.56</v>
      </c>
      <c r="E174" s="1">
        <f>INDEX(原始价格!E:E,股票价格!A174+1)</f>
        <v>0</v>
      </c>
      <c r="F174" s="1">
        <f>INDEX(原始价格!F:F,股票价格!A174+1)</f>
        <v>0</v>
      </c>
      <c r="G174" s="1">
        <f>INDEX(原始价格!G:G,股票价格!A174+1)</f>
        <v>0</v>
      </c>
    </row>
    <row r="175" spans="1:7" s="6" customFormat="1" ht="11.25" x14ac:dyDescent="0.15">
      <c r="A175" s="1">
        <f t="shared" si="2"/>
        <v>233</v>
      </c>
      <c r="B175" s="22">
        <f>INDEX(原始价格!B:B,股票价格!A175+1)</f>
        <v>43594.604166666664</v>
      </c>
      <c r="C175" s="1">
        <f>INDEX(原始价格!C:C,股票价格!A175+1)</f>
        <v>0</v>
      </c>
      <c r="D175" s="1">
        <f>INDEX(原始价格!D:D,股票价格!A175+1)</f>
        <v>39.799999999999997</v>
      </c>
      <c r="E175" s="1">
        <f>INDEX(原始价格!E:E,股票价格!A175+1)</f>
        <v>0</v>
      </c>
      <c r="F175" s="1">
        <f>INDEX(原始价格!F:F,股票价格!A175+1)</f>
        <v>0</v>
      </c>
      <c r="G175" s="1">
        <f>INDEX(原始价格!G:G,股票价格!A175+1)</f>
        <v>0</v>
      </c>
    </row>
    <row r="176" spans="1:7" s="6" customFormat="1" ht="11.25" x14ac:dyDescent="0.15">
      <c r="A176" s="1">
        <f t="shared" si="2"/>
        <v>234</v>
      </c>
      <c r="B176" s="22">
        <f>INDEX(原始价格!B:B,股票价格!A176+1)</f>
        <v>43594.607638888891</v>
      </c>
      <c r="C176" s="1">
        <f>INDEX(原始价格!C:C,股票价格!A176+1)</f>
        <v>0</v>
      </c>
      <c r="D176" s="1">
        <f>INDEX(原始价格!D:D,股票价格!A176+1)</f>
        <v>39.770000000000003</v>
      </c>
      <c r="E176" s="1">
        <f>INDEX(原始价格!E:E,股票价格!A176+1)</f>
        <v>0</v>
      </c>
      <c r="F176" s="1">
        <f>INDEX(原始价格!F:F,股票价格!A176+1)</f>
        <v>0</v>
      </c>
      <c r="G176" s="1">
        <f>INDEX(原始价格!G:G,股票价格!A176+1)</f>
        <v>0</v>
      </c>
    </row>
    <row r="177" spans="1:7" s="6" customFormat="1" ht="11.25" x14ac:dyDescent="0.15">
      <c r="A177" s="1">
        <f t="shared" si="2"/>
        <v>235</v>
      </c>
      <c r="B177" s="22">
        <f>INDEX(原始价格!B:B,股票价格!A177+1)</f>
        <v>43594.611111111109</v>
      </c>
      <c r="C177" s="1">
        <f>INDEX(原始价格!C:C,股票价格!A177+1)</f>
        <v>0</v>
      </c>
      <c r="D177" s="1">
        <f>INDEX(原始价格!D:D,股票价格!A177+1)</f>
        <v>39.659999999999997</v>
      </c>
      <c r="E177" s="1">
        <f>INDEX(原始价格!E:E,股票价格!A177+1)</f>
        <v>0</v>
      </c>
      <c r="F177" s="1">
        <f>INDEX(原始价格!F:F,股票价格!A177+1)</f>
        <v>0</v>
      </c>
      <c r="G177" s="1">
        <f>INDEX(原始价格!G:G,股票价格!A177+1)</f>
        <v>0</v>
      </c>
    </row>
    <row r="178" spans="1:7" s="6" customFormat="1" ht="11.25" x14ac:dyDescent="0.15">
      <c r="A178" s="1">
        <f t="shared" si="2"/>
        <v>236</v>
      </c>
      <c r="B178" s="22">
        <f>INDEX(原始价格!B:B,股票价格!A178+1)</f>
        <v>43594.614583333336</v>
      </c>
      <c r="C178" s="1">
        <f>INDEX(原始价格!C:C,股票价格!A178+1)</f>
        <v>0</v>
      </c>
      <c r="D178" s="1">
        <f>INDEX(原始价格!D:D,股票价格!A178+1)</f>
        <v>39.549999999999997</v>
      </c>
      <c r="E178" s="1">
        <f>INDEX(原始价格!E:E,股票价格!A178+1)</f>
        <v>0</v>
      </c>
      <c r="F178" s="1">
        <f>INDEX(原始价格!F:F,股票价格!A178+1)</f>
        <v>0</v>
      </c>
      <c r="G178" s="1">
        <f>INDEX(原始价格!G:G,股票价格!A178+1)</f>
        <v>0</v>
      </c>
    </row>
    <row r="179" spans="1:7" s="6" customFormat="1" ht="11.25" x14ac:dyDescent="0.15">
      <c r="A179" s="1">
        <f t="shared" si="2"/>
        <v>237</v>
      </c>
      <c r="B179" s="22">
        <f>INDEX(原始价格!B:B,股票价格!A179+1)</f>
        <v>43594.618055555555</v>
      </c>
      <c r="C179" s="1">
        <f>INDEX(原始价格!C:C,股票价格!A179+1)</f>
        <v>0</v>
      </c>
      <c r="D179" s="1">
        <f>INDEX(原始价格!D:D,股票价格!A179+1)</f>
        <v>39.56</v>
      </c>
      <c r="E179" s="1">
        <f>INDEX(原始价格!E:E,股票价格!A179+1)</f>
        <v>0</v>
      </c>
      <c r="F179" s="1">
        <f>INDEX(原始价格!F:F,股票价格!A179+1)</f>
        <v>0</v>
      </c>
      <c r="G179" s="1">
        <f>INDEX(原始价格!G:G,股票价格!A179+1)</f>
        <v>0</v>
      </c>
    </row>
    <row r="180" spans="1:7" s="6" customFormat="1" ht="11.25" x14ac:dyDescent="0.15">
      <c r="A180" s="1">
        <f t="shared" si="2"/>
        <v>238</v>
      </c>
      <c r="B180" s="22">
        <f>INDEX(原始价格!B:B,股票价格!A180+1)</f>
        <v>43594.621527777781</v>
      </c>
      <c r="C180" s="1">
        <f>INDEX(原始价格!C:C,股票价格!A180+1)</f>
        <v>0</v>
      </c>
      <c r="D180" s="1">
        <f>INDEX(原始价格!D:D,股票价格!A180+1)</f>
        <v>39.520000000000003</v>
      </c>
      <c r="E180" s="1">
        <f>INDEX(原始价格!E:E,股票价格!A180+1)</f>
        <v>0</v>
      </c>
      <c r="F180" s="1">
        <f>INDEX(原始价格!F:F,股票价格!A180+1)</f>
        <v>0</v>
      </c>
      <c r="G180" s="1">
        <f>INDEX(原始价格!G:G,股票价格!A180+1)</f>
        <v>0</v>
      </c>
    </row>
    <row r="181" spans="1:7" s="6" customFormat="1" ht="11.25" x14ac:dyDescent="0.15">
      <c r="A181" s="1">
        <f t="shared" si="2"/>
        <v>239</v>
      </c>
      <c r="B181" s="22">
        <f>INDEX(原始价格!B:B,股票价格!A181+1)</f>
        <v>43594.625</v>
      </c>
      <c r="C181" s="1">
        <f>INDEX(原始价格!C:C,股票价格!A181+1)</f>
        <v>0</v>
      </c>
      <c r="D181" s="1">
        <f>INDEX(原始价格!D:D,股票价格!A181+1)</f>
        <v>39.51</v>
      </c>
      <c r="E181" s="1">
        <f>INDEX(原始价格!E:E,股票价格!A181+1)</f>
        <v>0</v>
      </c>
      <c r="F181" s="1">
        <f>INDEX(原始价格!F:F,股票价格!A181+1)</f>
        <v>0</v>
      </c>
      <c r="G181" s="1">
        <f>INDEX(原始价格!G:G,股票价格!A181+1)</f>
        <v>0</v>
      </c>
    </row>
    <row r="182" spans="1:7" s="6" customFormat="1" ht="11.25" x14ac:dyDescent="0.15">
      <c r="A182" s="1">
        <f t="shared" si="2"/>
        <v>240</v>
      </c>
      <c r="B182" s="22">
        <f>INDEX(原始价格!B:B,股票价格!A182+1)</f>
        <v>43595.399305555555</v>
      </c>
      <c r="C182" s="1">
        <f>INDEX(原始价格!C:C,股票价格!A182+1)</f>
        <v>0</v>
      </c>
      <c r="D182" s="1">
        <f>INDEX(原始价格!D:D,股票价格!A182+1)</f>
        <v>41</v>
      </c>
      <c r="E182" s="1">
        <f>INDEX(原始价格!E:E,股票价格!A182+1)</f>
        <v>0</v>
      </c>
      <c r="F182" s="1">
        <f>INDEX(原始价格!F:F,股票价格!A182+1)</f>
        <v>0</v>
      </c>
      <c r="G182" s="1">
        <f>INDEX(原始价格!G:G,股票价格!A182+1)</f>
        <v>0</v>
      </c>
    </row>
    <row r="183" spans="1:7" s="6" customFormat="1" ht="11.25" x14ac:dyDescent="0.15">
      <c r="A183" s="1">
        <f t="shared" si="2"/>
        <v>241</v>
      </c>
      <c r="B183" s="22">
        <f>INDEX(原始价格!B:B,股票价格!A183+1)</f>
        <v>43595.402777777781</v>
      </c>
      <c r="C183" s="1">
        <f>INDEX(原始价格!C:C,股票价格!A183+1)</f>
        <v>0</v>
      </c>
      <c r="D183" s="1">
        <f>INDEX(原始价格!D:D,股票价格!A183+1)</f>
        <v>41</v>
      </c>
      <c r="E183" s="1">
        <f>INDEX(原始价格!E:E,股票价格!A183+1)</f>
        <v>0</v>
      </c>
      <c r="F183" s="1">
        <f>INDEX(原始价格!F:F,股票价格!A183+1)</f>
        <v>0</v>
      </c>
      <c r="G183" s="1">
        <f>INDEX(原始价格!G:G,股票价格!A183+1)</f>
        <v>0</v>
      </c>
    </row>
    <row r="184" spans="1:7" s="6" customFormat="1" ht="11.25" x14ac:dyDescent="0.15">
      <c r="A184" s="1">
        <f t="shared" si="2"/>
        <v>242</v>
      </c>
      <c r="B184" s="22">
        <f>INDEX(原始价格!B:B,股票价格!A184+1)</f>
        <v>43595.40625</v>
      </c>
      <c r="C184" s="1">
        <f>INDEX(原始价格!C:C,股票价格!A184+1)</f>
        <v>0</v>
      </c>
      <c r="D184" s="1">
        <f>INDEX(原始价格!D:D,股票价格!A184+1)</f>
        <v>41.11</v>
      </c>
      <c r="E184" s="1">
        <f>INDEX(原始价格!E:E,股票价格!A184+1)</f>
        <v>0</v>
      </c>
      <c r="F184" s="1">
        <f>INDEX(原始价格!F:F,股票价格!A184+1)</f>
        <v>0</v>
      </c>
      <c r="G184" s="1">
        <f>INDEX(原始价格!G:G,股票价格!A184+1)</f>
        <v>0</v>
      </c>
    </row>
    <row r="185" spans="1:7" s="6" customFormat="1" ht="11.25" x14ac:dyDescent="0.15">
      <c r="A185" s="1">
        <f t="shared" si="2"/>
        <v>243</v>
      </c>
      <c r="B185" s="22">
        <f>INDEX(原始价格!B:B,股票价格!A185+1)</f>
        <v>43595.409722222219</v>
      </c>
      <c r="C185" s="1">
        <f>INDEX(原始价格!C:C,股票价格!A185+1)</f>
        <v>0</v>
      </c>
      <c r="D185" s="1">
        <f>INDEX(原始价格!D:D,股票价格!A185+1)</f>
        <v>41.12</v>
      </c>
      <c r="E185" s="1">
        <f>INDEX(原始价格!E:E,股票价格!A185+1)</f>
        <v>0</v>
      </c>
      <c r="F185" s="1">
        <f>INDEX(原始价格!F:F,股票价格!A185+1)</f>
        <v>0</v>
      </c>
      <c r="G185" s="1">
        <f>INDEX(原始价格!G:G,股票价格!A185+1)</f>
        <v>0</v>
      </c>
    </row>
    <row r="186" spans="1:7" s="6" customFormat="1" ht="11.25" x14ac:dyDescent="0.15">
      <c r="A186" s="1">
        <f t="shared" si="2"/>
        <v>244</v>
      </c>
      <c r="B186" s="22">
        <f>INDEX(原始价格!B:B,股票价格!A186+1)</f>
        <v>43595.413194444445</v>
      </c>
      <c r="C186" s="1">
        <f>INDEX(原始价格!C:C,股票价格!A186+1)</f>
        <v>0</v>
      </c>
      <c r="D186" s="1">
        <f>INDEX(原始价格!D:D,股票价格!A186+1)</f>
        <v>41.3</v>
      </c>
      <c r="E186" s="1">
        <f>INDEX(原始价格!E:E,股票价格!A186+1)</f>
        <v>0</v>
      </c>
      <c r="F186" s="1">
        <f>INDEX(原始价格!F:F,股票价格!A186+1)</f>
        <v>0</v>
      </c>
      <c r="G186" s="1">
        <f>INDEX(原始价格!G:G,股票价格!A186+1)</f>
        <v>0</v>
      </c>
    </row>
    <row r="187" spans="1:7" x14ac:dyDescent="0.2">
      <c r="A187" s="1">
        <f t="shared" si="2"/>
        <v>245</v>
      </c>
      <c r="B187" s="22">
        <f>INDEX(原始价格!B:B,股票价格!A187+1)</f>
        <v>43595.416666666664</v>
      </c>
      <c r="C187" s="1">
        <f>INDEX(原始价格!C:C,股票价格!A187+1)</f>
        <v>0</v>
      </c>
      <c r="D187" s="1">
        <f>INDEX(原始价格!D:D,股票价格!A187+1)</f>
        <v>41.7</v>
      </c>
      <c r="E187" s="1">
        <f>INDEX(原始价格!E:E,股票价格!A187+1)</f>
        <v>0</v>
      </c>
      <c r="F187" s="1">
        <f>INDEX(原始价格!F:F,股票价格!A187+1)</f>
        <v>0</v>
      </c>
      <c r="G187" s="1">
        <f>INDEX(原始价格!G:G,股票价格!A187+1)</f>
        <v>0</v>
      </c>
    </row>
    <row r="188" spans="1:7" x14ac:dyDescent="0.2">
      <c r="A188" s="1">
        <f t="shared" si="2"/>
        <v>246</v>
      </c>
      <c r="B188" s="22">
        <f>INDEX(原始价格!B:B,股票价格!A188+1)</f>
        <v>43595.420138888891</v>
      </c>
      <c r="C188" s="1">
        <f>INDEX(原始价格!C:C,股票价格!A188+1)</f>
        <v>0</v>
      </c>
      <c r="D188" s="1">
        <f>INDEX(原始价格!D:D,股票价格!A188+1)</f>
        <v>41.88</v>
      </c>
      <c r="E188" s="1">
        <f>INDEX(原始价格!E:E,股票价格!A188+1)</f>
        <v>0</v>
      </c>
      <c r="F188" s="1">
        <f>INDEX(原始价格!F:F,股票价格!A188+1)</f>
        <v>0</v>
      </c>
      <c r="G188" s="1">
        <f>INDEX(原始价格!G:G,股票价格!A188+1)</f>
        <v>0</v>
      </c>
    </row>
    <row r="189" spans="1:7" x14ac:dyDescent="0.2">
      <c r="A189" s="1">
        <f t="shared" si="2"/>
        <v>247</v>
      </c>
      <c r="B189" s="22">
        <f>INDEX(原始价格!B:B,股票价格!A189+1)</f>
        <v>43595.423611111109</v>
      </c>
      <c r="C189" s="1">
        <f>INDEX(原始价格!C:C,股票价格!A189+1)</f>
        <v>0</v>
      </c>
      <c r="D189" s="1">
        <f>INDEX(原始价格!D:D,股票价格!A189+1)</f>
        <v>41.7</v>
      </c>
      <c r="E189" s="1">
        <f>INDEX(原始价格!E:E,股票价格!A189+1)</f>
        <v>0</v>
      </c>
      <c r="F189" s="1">
        <f>INDEX(原始价格!F:F,股票价格!A189+1)</f>
        <v>0</v>
      </c>
      <c r="G189" s="1">
        <f>INDEX(原始价格!G:G,股票价格!A189+1)</f>
        <v>0</v>
      </c>
    </row>
    <row r="190" spans="1:7" x14ac:dyDescent="0.2">
      <c r="A190" s="1">
        <f t="shared" si="2"/>
        <v>248</v>
      </c>
      <c r="B190" s="22">
        <f>INDEX(原始价格!B:B,股票价格!A190+1)</f>
        <v>43595.427083333336</v>
      </c>
      <c r="C190" s="1">
        <f>INDEX(原始价格!C:C,股票价格!A190+1)</f>
        <v>0</v>
      </c>
      <c r="D190" s="1">
        <f>INDEX(原始价格!D:D,股票价格!A190+1)</f>
        <v>41.6</v>
      </c>
      <c r="E190" s="1">
        <f>INDEX(原始价格!E:E,股票价格!A190+1)</f>
        <v>0</v>
      </c>
      <c r="F190" s="1">
        <f>INDEX(原始价格!F:F,股票价格!A190+1)</f>
        <v>0</v>
      </c>
      <c r="G190" s="1">
        <f>INDEX(原始价格!G:G,股票价格!A190+1)</f>
        <v>0</v>
      </c>
    </row>
    <row r="191" spans="1:7" x14ac:dyDescent="0.2">
      <c r="A191" s="1">
        <f t="shared" si="2"/>
        <v>249</v>
      </c>
      <c r="B191" s="22">
        <f>INDEX(原始价格!B:B,股票价格!A191+1)</f>
        <v>43595.430555555555</v>
      </c>
      <c r="C191" s="1">
        <f>INDEX(原始价格!C:C,股票价格!A191+1)</f>
        <v>0</v>
      </c>
      <c r="D191" s="1">
        <f>INDEX(原始价格!D:D,股票价格!A191+1)</f>
        <v>41.41</v>
      </c>
      <c r="E191" s="1">
        <f>INDEX(原始价格!E:E,股票价格!A191+1)</f>
        <v>0</v>
      </c>
      <c r="F191" s="1">
        <f>INDEX(原始价格!F:F,股票价格!A191+1)</f>
        <v>0</v>
      </c>
      <c r="G191" s="1">
        <f>INDEX(原始价格!G:G,股票价格!A191+1)</f>
        <v>0</v>
      </c>
    </row>
    <row r="192" spans="1:7" x14ac:dyDescent="0.2">
      <c r="A192" s="1">
        <f t="shared" si="2"/>
        <v>250</v>
      </c>
      <c r="B192" s="22">
        <f>INDEX(原始价格!B:B,股票价格!A192+1)</f>
        <v>43595.434027777781</v>
      </c>
      <c r="C192" s="1">
        <f>INDEX(原始价格!C:C,股票价格!A192+1)</f>
        <v>0</v>
      </c>
      <c r="D192" s="1">
        <f>INDEX(原始价格!D:D,股票价格!A192+1)</f>
        <v>41.53</v>
      </c>
      <c r="E192" s="1">
        <f>INDEX(原始价格!E:E,股票价格!A192+1)</f>
        <v>0</v>
      </c>
      <c r="F192" s="1">
        <f>INDEX(原始价格!F:F,股票价格!A192+1)</f>
        <v>0</v>
      </c>
      <c r="G192" s="1">
        <f>INDEX(原始价格!G:G,股票价格!A192+1)</f>
        <v>0</v>
      </c>
    </row>
    <row r="193" spans="1:7" x14ac:dyDescent="0.2">
      <c r="A193" s="1">
        <f t="shared" si="2"/>
        <v>251</v>
      </c>
      <c r="B193" s="22">
        <f>INDEX(原始价格!B:B,股票价格!A193+1)</f>
        <v>43595.4375</v>
      </c>
      <c r="C193" s="1">
        <f>INDEX(原始价格!C:C,股票价格!A193+1)</f>
        <v>0</v>
      </c>
      <c r="D193" s="1">
        <f>INDEX(原始价格!D:D,股票价格!A193+1)</f>
        <v>41.58</v>
      </c>
      <c r="E193" s="1">
        <f>INDEX(原始价格!E:E,股票价格!A193+1)</f>
        <v>0</v>
      </c>
      <c r="F193" s="1">
        <f>INDEX(原始价格!F:F,股票价格!A193+1)</f>
        <v>0</v>
      </c>
      <c r="G193" s="1">
        <f>INDEX(原始价格!G:G,股票价格!A193+1)</f>
        <v>0</v>
      </c>
    </row>
    <row r="194" spans="1:7" x14ac:dyDescent="0.2">
      <c r="A194" s="1">
        <f t="shared" ref="A194:A257" si="3">A195-1</f>
        <v>252</v>
      </c>
      <c r="B194" s="22">
        <f>INDEX(原始价格!B:B,股票价格!A194+1)</f>
        <v>43595.440972222219</v>
      </c>
      <c r="C194" s="1">
        <f>INDEX(原始价格!C:C,股票价格!A194+1)</f>
        <v>0</v>
      </c>
      <c r="D194" s="1">
        <f>INDEX(原始价格!D:D,股票价格!A194+1)</f>
        <v>41.4</v>
      </c>
      <c r="E194" s="1">
        <f>INDEX(原始价格!E:E,股票价格!A194+1)</f>
        <v>0</v>
      </c>
      <c r="F194" s="1">
        <f>INDEX(原始价格!F:F,股票价格!A194+1)</f>
        <v>0</v>
      </c>
      <c r="G194" s="1">
        <f>INDEX(原始价格!G:G,股票价格!A194+1)</f>
        <v>0</v>
      </c>
    </row>
    <row r="195" spans="1:7" x14ac:dyDescent="0.2">
      <c r="A195" s="1">
        <f t="shared" si="3"/>
        <v>253</v>
      </c>
      <c r="B195" s="22">
        <f>INDEX(原始价格!B:B,股票价格!A195+1)</f>
        <v>43595.444444444445</v>
      </c>
      <c r="C195" s="1">
        <f>INDEX(原始价格!C:C,股票价格!A195+1)</f>
        <v>0</v>
      </c>
      <c r="D195" s="1">
        <f>INDEX(原始价格!D:D,股票价格!A195+1)</f>
        <v>41.45</v>
      </c>
      <c r="E195" s="1">
        <f>INDEX(原始价格!E:E,股票价格!A195+1)</f>
        <v>0</v>
      </c>
      <c r="F195" s="1">
        <f>INDEX(原始价格!F:F,股票价格!A195+1)</f>
        <v>0</v>
      </c>
      <c r="G195" s="1">
        <f>INDEX(原始价格!G:G,股票价格!A195+1)</f>
        <v>0</v>
      </c>
    </row>
    <row r="196" spans="1:7" x14ac:dyDescent="0.2">
      <c r="A196" s="1">
        <f t="shared" si="3"/>
        <v>254</v>
      </c>
      <c r="B196" s="22">
        <f>INDEX(原始价格!B:B,股票价格!A196+1)</f>
        <v>43595.447916666664</v>
      </c>
      <c r="C196" s="1">
        <f>INDEX(原始价格!C:C,股票价格!A196+1)</f>
        <v>0</v>
      </c>
      <c r="D196" s="1">
        <f>INDEX(原始价格!D:D,股票价格!A196+1)</f>
        <v>41.4</v>
      </c>
      <c r="E196" s="1">
        <f>INDEX(原始价格!E:E,股票价格!A196+1)</f>
        <v>0</v>
      </c>
      <c r="F196" s="1">
        <f>INDEX(原始价格!F:F,股票价格!A196+1)</f>
        <v>0</v>
      </c>
      <c r="G196" s="1">
        <f>INDEX(原始价格!G:G,股票价格!A196+1)</f>
        <v>0</v>
      </c>
    </row>
    <row r="197" spans="1:7" x14ac:dyDescent="0.2">
      <c r="A197" s="1">
        <f t="shared" si="3"/>
        <v>255</v>
      </c>
      <c r="B197" s="22">
        <f>INDEX(原始价格!B:B,股票价格!A197+1)</f>
        <v>43595.451388888891</v>
      </c>
      <c r="C197" s="1">
        <f>INDEX(原始价格!C:C,股票价格!A197+1)</f>
        <v>0</v>
      </c>
      <c r="D197" s="1">
        <f>INDEX(原始价格!D:D,股票价格!A197+1)</f>
        <v>41.35</v>
      </c>
      <c r="E197" s="1">
        <f>INDEX(原始价格!E:E,股票价格!A197+1)</f>
        <v>0</v>
      </c>
      <c r="F197" s="1">
        <f>INDEX(原始价格!F:F,股票价格!A197+1)</f>
        <v>0</v>
      </c>
      <c r="G197" s="1">
        <f>INDEX(原始价格!G:G,股票价格!A197+1)</f>
        <v>0</v>
      </c>
    </row>
    <row r="198" spans="1:7" x14ac:dyDescent="0.2">
      <c r="A198" s="1">
        <f t="shared" si="3"/>
        <v>256</v>
      </c>
      <c r="B198" s="22">
        <f>INDEX(原始价格!B:B,股票价格!A198+1)</f>
        <v>43595.454861111109</v>
      </c>
      <c r="C198" s="1">
        <f>INDEX(原始价格!C:C,股票价格!A198+1)</f>
        <v>0</v>
      </c>
      <c r="D198" s="1">
        <f>INDEX(原始价格!D:D,股票价格!A198+1)</f>
        <v>41.34</v>
      </c>
      <c r="E198" s="1">
        <f>INDEX(原始价格!E:E,股票价格!A198+1)</f>
        <v>0</v>
      </c>
      <c r="F198" s="1">
        <f>INDEX(原始价格!F:F,股票价格!A198+1)</f>
        <v>0</v>
      </c>
      <c r="G198" s="1">
        <f>INDEX(原始价格!G:G,股票价格!A198+1)</f>
        <v>0</v>
      </c>
    </row>
    <row r="199" spans="1:7" x14ac:dyDescent="0.2">
      <c r="A199" s="1">
        <f t="shared" si="3"/>
        <v>257</v>
      </c>
      <c r="B199" s="22">
        <f>INDEX(原始价格!B:B,股票价格!A199+1)</f>
        <v>43595.458333333336</v>
      </c>
      <c r="C199" s="1">
        <f>INDEX(原始价格!C:C,股票价格!A199+1)</f>
        <v>0</v>
      </c>
      <c r="D199" s="1">
        <f>INDEX(原始价格!D:D,股票价格!A199+1)</f>
        <v>41.24</v>
      </c>
      <c r="E199" s="1">
        <f>INDEX(原始价格!E:E,股票价格!A199+1)</f>
        <v>0</v>
      </c>
      <c r="F199" s="1">
        <f>INDEX(原始价格!F:F,股票价格!A199+1)</f>
        <v>0</v>
      </c>
      <c r="G199" s="1">
        <f>INDEX(原始价格!G:G,股票价格!A199+1)</f>
        <v>0</v>
      </c>
    </row>
    <row r="200" spans="1:7" x14ac:dyDescent="0.2">
      <c r="A200" s="1">
        <f t="shared" si="3"/>
        <v>258</v>
      </c>
      <c r="B200" s="22">
        <f>INDEX(原始价格!B:B,股票价格!A200+1)</f>
        <v>43595.461805555555</v>
      </c>
      <c r="C200" s="1">
        <f>INDEX(原始价格!C:C,股票价格!A200+1)</f>
        <v>0</v>
      </c>
      <c r="D200" s="1">
        <f>INDEX(原始价格!D:D,股票价格!A200+1)</f>
        <v>40.96</v>
      </c>
      <c r="E200" s="1">
        <f>INDEX(原始价格!E:E,股票价格!A200+1)</f>
        <v>0</v>
      </c>
      <c r="F200" s="1">
        <f>INDEX(原始价格!F:F,股票价格!A200+1)</f>
        <v>0</v>
      </c>
      <c r="G200" s="1">
        <f>INDEX(原始价格!G:G,股票价格!A200+1)</f>
        <v>0</v>
      </c>
    </row>
    <row r="201" spans="1:7" x14ac:dyDescent="0.2">
      <c r="A201" s="1">
        <f t="shared" si="3"/>
        <v>259</v>
      </c>
      <c r="B201" s="22">
        <f>INDEX(原始价格!B:B,股票价格!A201+1)</f>
        <v>43595.465277777781</v>
      </c>
      <c r="C201" s="1">
        <f>INDEX(原始价格!C:C,股票价格!A201+1)</f>
        <v>0</v>
      </c>
      <c r="D201" s="1">
        <f>INDEX(原始价格!D:D,股票价格!A201+1)</f>
        <v>41.27</v>
      </c>
      <c r="E201" s="1">
        <f>INDEX(原始价格!E:E,股票价格!A201+1)</f>
        <v>0</v>
      </c>
      <c r="F201" s="1">
        <f>INDEX(原始价格!F:F,股票价格!A201+1)</f>
        <v>0</v>
      </c>
      <c r="G201" s="1">
        <f>INDEX(原始价格!G:G,股票价格!A201+1)</f>
        <v>0</v>
      </c>
    </row>
    <row r="202" spans="1:7" x14ac:dyDescent="0.2">
      <c r="A202" s="1">
        <f t="shared" si="3"/>
        <v>260</v>
      </c>
      <c r="B202" s="22">
        <f>INDEX(原始价格!B:B,股票价格!A202+1)</f>
        <v>43595.46875</v>
      </c>
      <c r="C202" s="1">
        <f>INDEX(原始价格!C:C,股票价格!A202+1)</f>
        <v>0</v>
      </c>
      <c r="D202" s="1">
        <f>INDEX(原始价格!D:D,股票价格!A202+1)</f>
        <v>41.3</v>
      </c>
      <c r="E202" s="1">
        <f>INDEX(原始价格!E:E,股票价格!A202+1)</f>
        <v>0</v>
      </c>
      <c r="F202" s="1">
        <f>INDEX(原始价格!F:F,股票价格!A202+1)</f>
        <v>0</v>
      </c>
      <c r="G202" s="1">
        <f>INDEX(原始价格!G:G,股票价格!A202+1)</f>
        <v>0</v>
      </c>
    </row>
    <row r="203" spans="1:7" x14ac:dyDescent="0.2">
      <c r="A203" s="1">
        <f t="shared" si="3"/>
        <v>261</v>
      </c>
      <c r="B203" s="22">
        <f>INDEX(原始价格!B:B,股票价格!A203+1)</f>
        <v>43595.472222222219</v>
      </c>
      <c r="C203" s="1">
        <f>INDEX(原始价格!C:C,股票价格!A203+1)</f>
        <v>0</v>
      </c>
      <c r="D203" s="1">
        <f>INDEX(原始价格!D:D,股票价格!A203+1)</f>
        <v>41.12</v>
      </c>
      <c r="E203" s="1">
        <f>INDEX(原始价格!E:E,股票价格!A203+1)</f>
        <v>0</v>
      </c>
      <c r="F203" s="1">
        <f>INDEX(原始价格!F:F,股票价格!A203+1)</f>
        <v>0</v>
      </c>
      <c r="G203" s="1">
        <f>INDEX(原始价格!G:G,股票价格!A203+1)</f>
        <v>0</v>
      </c>
    </row>
    <row r="204" spans="1:7" x14ac:dyDescent="0.2">
      <c r="A204" s="1">
        <f t="shared" si="3"/>
        <v>262</v>
      </c>
      <c r="B204" s="22">
        <f>INDEX(原始价格!B:B,股票价格!A204+1)</f>
        <v>43595.475694444445</v>
      </c>
      <c r="C204" s="1">
        <f>INDEX(原始价格!C:C,股票价格!A204+1)</f>
        <v>0</v>
      </c>
      <c r="D204" s="1">
        <f>INDEX(原始价格!D:D,股票价格!A204+1)</f>
        <v>41.21</v>
      </c>
      <c r="E204" s="1">
        <f>INDEX(原始价格!E:E,股票价格!A204+1)</f>
        <v>0</v>
      </c>
      <c r="F204" s="1">
        <f>INDEX(原始价格!F:F,股票价格!A204+1)</f>
        <v>0</v>
      </c>
      <c r="G204" s="1">
        <f>INDEX(原始价格!G:G,股票价格!A204+1)</f>
        <v>0</v>
      </c>
    </row>
    <row r="205" spans="1:7" x14ac:dyDescent="0.2">
      <c r="A205" s="1">
        <f t="shared" si="3"/>
        <v>263</v>
      </c>
      <c r="B205" s="22">
        <f>INDEX(原始价格!B:B,股票价格!A205+1)</f>
        <v>43595.479166666664</v>
      </c>
      <c r="C205" s="1">
        <f>INDEX(原始价格!C:C,股票价格!A205+1)</f>
        <v>0</v>
      </c>
      <c r="D205" s="1">
        <f>INDEX(原始价格!D:D,股票价格!A205+1)</f>
        <v>41.21</v>
      </c>
      <c r="E205" s="1">
        <f>INDEX(原始价格!E:E,股票价格!A205+1)</f>
        <v>0</v>
      </c>
      <c r="F205" s="1">
        <f>INDEX(原始价格!F:F,股票价格!A205+1)</f>
        <v>0</v>
      </c>
      <c r="G205" s="1">
        <f>INDEX(原始价格!G:G,股票价格!A205+1)</f>
        <v>0</v>
      </c>
    </row>
    <row r="206" spans="1:7" x14ac:dyDescent="0.2">
      <c r="A206" s="1">
        <f t="shared" si="3"/>
        <v>264</v>
      </c>
      <c r="B206" s="22">
        <f>INDEX(原始价格!B:B,股票价格!A206+1)</f>
        <v>43595.545138888891</v>
      </c>
      <c r="C206" s="1">
        <f>INDEX(原始价格!C:C,股票价格!A206+1)</f>
        <v>0</v>
      </c>
      <c r="D206" s="1">
        <f>INDEX(原始价格!D:D,股票价格!A206+1)</f>
        <v>40.1</v>
      </c>
      <c r="E206" s="1">
        <f>INDEX(原始价格!E:E,股票价格!A206+1)</f>
        <v>0</v>
      </c>
      <c r="F206" s="1">
        <f>INDEX(原始价格!F:F,股票价格!A206+1)</f>
        <v>0</v>
      </c>
      <c r="G206" s="1">
        <f>INDEX(原始价格!G:G,股票价格!A206+1)</f>
        <v>0</v>
      </c>
    </row>
    <row r="207" spans="1:7" x14ac:dyDescent="0.2">
      <c r="A207" s="1">
        <f t="shared" si="3"/>
        <v>265</v>
      </c>
      <c r="B207" s="22">
        <f>INDEX(原始价格!B:B,股票价格!A207+1)</f>
        <v>43595.548611111109</v>
      </c>
      <c r="C207" s="1">
        <f>INDEX(原始价格!C:C,股票价格!A207+1)</f>
        <v>0</v>
      </c>
      <c r="D207" s="1">
        <f>INDEX(原始价格!D:D,股票价格!A207+1)</f>
        <v>40.49</v>
      </c>
      <c r="E207" s="1">
        <f>INDEX(原始价格!E:E,股票价格!A207+1)</f>
        <v>0</v>
      </c>
      <c r="F207" s="1">
        <f>INDEX(原始价格!F:F,股票价格!A207+1)</f>
        <v>0</v>
      </c>
      <c r="G207" s="1">
        <f>INDEX(原始价格!G:G,股票价格!A207+1)</f>
        <v>0</v>
      </c>
    </row>
    <row r="208" spans="1:7" x14ac:dyDescent="0.2">
      <c r="A208" s="1">
        <f t="shared" si="3"/>
        <v>266</v>
      </c>
      <c r="B208" s="22">
        <f>INDEX(原始价格!B:B,股票价格!A208+1)</f>
        <v>43595.552083333336</v>
      </c>
      <c r="C208" s="1">
        <f>INDEX(原始价格!C:C,股票价格!A208+1)</f>
        <v>0</v>
      </c>
      <c r="D208" s="1">
        <f>INDEX(原始价格!D:D,股票价格!A208+1)</f>
        <v>40.61</v>
      </c>
      <c r="E208" s="1">
        <f>INDEX(原始价格!E:E,股票价格!A208+1)</f>
        <v>0</v>
      </c>
      <c r="F208" s="1">
        <f>INDEX(原始价格!F:F,股票价格!A208+1)</f>
        <v>0</v>
      </c>
      <c r="G208" s="1">
        <f>INDEX(原始价格!G:G,股票价格!A208+1)</f>
        <v>0</v>
      </c>
    </row>
    <row r="209" spans="1:7" x14ac:dyDescent="0.2">
      <c r="A209" s="1">
        <f t="shared" si="3"/>
        <v>267</v>
      </c>
      <c r="B209" s="22">
        <f>INDEX(原始价格!B:B,股票价格!A209+1)</f>
        <v>43595.555555555555</v>
      </c>
      <c r="C209" s="1">
        <f>INDEX(原始价格!C:C,股票价格!A209+1)</f>
        <v>0</v>
      </c>
      <c r="D209" s="1">
        <f>INDEX(原始价格!D:D,股票价格!A209+1)</f>
        <v>40.86</v>
      </c>
      <c r="E209" s="1">
        <f>INDEX(原始价格!E:E,股票价格!A209+1)</f>
        <v>0</v>
      </c>
      <c r="F209" s="1">
        <f>INDEX(原始价格!F:F,股票价格!A209+1)</f>
        <v>0</v>
      </c>
      <c r="G209" s="1">
        <f>INDEX(原始价格!G:G,股票价格!A209+1)</f>
        <v>0</v>
      </c>
    </row>
    <row r="210" spans="1:7" x14ac:dyDescent="0.2">
      <c r="A210" s="1">
        <f t="shared" si="3"/>
        <v>268</v>
      </c>
      <c r="B210" s="22">
        <f>INDEX(原始价格!B:B,股票价格!A210+1)</f>
        <v>43595.559027777781</v>
      </c>
      <c r="C210" s="1">
        <f>INDEX(原始价格!C:C,股票价格!A210+1)</f>
        <v>0</v>
      </c>
      <c r="D210" s="1">
        <f>INDEX(原始价格!D:D,股票价格!A210+1)</f>
        <v>41</v>
      </c>
      <c r="E210" s="1">
        <f>INDEX(原始价格!E:E,股票价格!A210+1)</f>
        <v>0</v>
      </c>
      <c r="F210" s="1">
        <f>INDEX(原始价格!F:F,股票价格!A210+1)</f>
        <v>0</v>
      </c>
      <c r="G210" s="1">
        <f>INDEX(原始价格!G:G,股票价格!A210+1)</f>
        <v>0</v>
      </c>
    </row>
    <row r="211" spans="1:7" x14ac:dyDescent="0.2">
      <c r="A211" s="1">
        <f t="shared" si="3"/>
        <v>269</v>
      </c>
      <c r="B211" s="22">
        <f>INDEX(原始价格!B:B,股票价格!A211+1)</f>
        <v>43595.5625</v>
      </c>
      <c r="C211" s="1">
        <f>INDEX(原始价格!C:C,股票价格!A211+1)</f>
        <v>0</v>
      </c>
      <c r="D211" s="1">
        <f>INDEX(原始价格!D:D,股票价格!A211+1)</f>
        <v>41.2</v>
      </c>
      <c r="E211" s="1">
        <f>INDEX(原始价格!E:E,股票价格!A211+1)</f>
        <v>0</v>
      </c>
      <c r="F211" s="1">
        <f>INDEX(原始价格!F:F,股票价格!A211+1)</f>
        <v>0</v>
      </c>
      <c r="G211" s="1">
        <f>INDEX(原始价格!G:G,股票价格!A211+1)</f>
        <v>0</v>
      </c>
    </row>
    <row r="212" spans="1:7" x14ac:dyDescent="0.2">
      <c r="A212" s="1">
        <f t="shared" si="3"/>
        <v>270</v>
      </c>
      <c r="B212" s="22">
        <f>INDEX(原始价格!B:B,股票价格!A212+1)</f>
        <v>43595.565972222219</v>
      </c>
      <c r="C212" s="1">
        <f>INDEX(原始价格!C:C,股票价格!A212+1)</f>
        <v>0</v>
      </c>
      <c r="D212" s="1">
        <f>INDEX(原始价格!D:D,股票价格!A212+1)</f>
        <v>41.35</v>
      </c>
      <c r="E212" s="1">
        <f>INDEX(原始价格!E:E,股票价格!A212+1)</f>
        <v>0</v>
      </c>
      <c r="F212" s="1">
        <f>INDEX(原始价格!F:F,股票价格!A212+1)</f>
        <v>0</v>
      </c>
      <c r="G212" s="1">
        <f>INDEX(原始价格!G:G,股票价格!A212+1)</f>
        <v>0</v>
      </c>
    </row>
    <row r="213" spans="1:7" x14ac:dyDescent="0.2">
      <c r="A213" s="1">
        <f t="shared" si="3"/>
        <v>271</v>
      </c>
      <c r="B213" s="22">
        <f>INDEX(原始价格!B:B,股票价格!A213+1)</f>
        <v>43595.569444444445</v>
      </c>
      <c r="C213" s="1">
        <f>INDEX(原始价格!C:C,股票价格!A213+1)</f>
        <v>0</v>
      </c>
      <c r="D213" s="1">
        <f>INDEX(原始价格!D:D,股票价格!A213+1)</f>
        <v>41.5</v>
      </c>
      <c r="E213" s="1">
        <f>INDEX(原始价格!E:E,股票价格!A213+1)</f>
        <v>0</v>
      </c>
      <c r="F213" s="1">
        <f>INDEX(原始价格!F:F,股票价格!A213+1)</f>
        <v>0</v>
      </c>
      <c r="G213" s="1">
        <f>INDEX(原始价格!G:G,股票价格!A213+1)</f>
        <v>0</v>
      </c>
    </row>
    <row r="214" spans="1:7" x14ac:dyDescent="0.2">
      <c r="A214" s="1">
        <f t="shared" si="3"/>
        <v>272</v>
      </c>
      <c r="B214" s="22">
        <f>INDEX(原始价格!B:B,股票价格!A214+1)</f>
        <v>43595.572916666664</v>
      </c>
      <c r="C214" s="1">
        <f>INDEX(原始价格!C:C,股票价格!A214+1)</f>
        <v>0</v>
      </c>
      <c r="D214" s="1">
        <f>INDEX(原始价格!D:D,股票价格!A214+1)</f>
        <v>41.7</v>
      </c>
      <c r="E214" s="1">
        <f>INDEX(原始价格!E:E,股票价格!A214+1)</f>
        <v>0</v>
      </c>
      <c r="F214" s="1">
        <f>INDEX(原始价格!F:F,股票价格!A214+1)</f>
        <v>0</v>
      </c>
      <c r="G214" s="1">
        <f>INDEX(原始价格!G:G,股票价格!A214+1)</f>
        <v>0</v>
      </c>
    </row>
    <row r="215" spans="1:7" x14ac:dyDescent="0.2">
      <c r="A215" s="1">
        <f t="shared" si="3"/>
        <v>273</v>
      </c>
      <c r="B215" s="22">
        <f>INDEX(原始价格!B:B,股票价格!A215+1)</f>
        <v>43595.576388888891</v>
      </c>
      <c r="C215" s="1">
        <f>INDEX(原始价格!C:C,股票价格!A215+1)</f>
        <v>0</v>
      </c>
      <c r="D215" s="1">
        <f>INDEX(原始价格!D:D,股票价格!A215+1)</f>
        <v>41.56</v>
      </c>
      <c r="E215" s="1">
        <f>INDEX(原始价格!E:E,股票价格!A215+1)</f>
        <v>0</v>
      </c>
      <c r="F215" s="1">
        <f>INDEX(原始价格!F:F,股票价格!A215+1)</f>
        <v>0</v>
      </c>
      <c r="G215" s="1">
        <f>INDEX(原始价格!G:G,股票价格!A215+1)</f>
        <v>0</v>
      </c>
    </row>
    <row r="216" spans="1:7" x14ac:dyDescent="0.2">
      <c r="A216" s="1">
        <f t="shared" si="3"/>
        <v>274</v>
      </c>
      <c r="B216" s="22">
        <f>INDEX(原始价格!B:B,股票价格!A216+1)</f>
        <v>43595.579861111109</v>
      </c>
      <c r="C216" s="1">
        <f>INDEX(原始价格!C:C,股票价格!A216+1)</f>
        <v>0</v>
      </c>
      <c r="D216" s="1">
        <f>INDEX(原始价格!D:D,股票价格!A216+1)</f>
        <v>41.72</v>
      </c>
      <c r="E216" s="1">
        <f>INDEX(原始价格!E:E,股票价格!A216+1)</f>
        <v>0</v>
      </c>
      <c r="F216" s="1">
        <f>INDEX(原始价格!F:F,股票价格!A216+1)</f>
        <v>0</v>
      </c>
      <c r="G216" s="1">
        <f>INDEX(原始价格!G:G,股票价格!A216+1)</f>
        <v>0</v>
      </c>
    </row>
    <row r="217" spans="1:7" x14ac:dyDescent="0.2">
      <c r="A217" s="1">
        <f t="shared" si="3"/>
        <v>275</v>
      </c>
      <c r="B217" s="22">
        <f>INDEX(原始价格!B:B,股票价格!A217+1)</f>
        <v>43595.583333333336</v>
      </c>
      <c r="C217" s="1">
        <f>INDEX(原始价格!C:C,股票价格!A217+1)</f>
        <v>0</v>
      </c>
      <c r="D217" s="1">
        <f>INDEX(原始价格!D:D,股票价格!A217+1)</f>
        <v>42.3</v>
      </c>
      <c r="E217" s="1">
        <f>INDEX(原始价格!E:E,股票价格!A217+1)</f>
        <v>0</v>
      </c>
      <c r="F217" s="1">
        <f>INDEX(原始价格!F:F,股票价格!A217+1)</f>
        <v>0</v>
      </c>
      <c r="G217" s="1">
        <f>INDEX(原始价格!G:G,股票价格!A217+1)</f>
        <v>0</v>
      </c>
    </row>
    <row r="218" spans="1:7" x14ac:dyDescent="0.2">
      <c r="A218" s="1">
        <f t="shared" si="3"/>
        <v>276</v>
      </c>
      <c r="B218" s="22">
        <f>INDEX(原始价格!B:B,股票价格!A218+1)</f>
        <v>43595.586805555555</v>
      </c>
      <c r="C218" s="1">
        <f>INDEX(原始价格!C:C,股票价格!A218+1)</f>
        <v>0</v>
      </c>
      <c r="D218" s="1">
        <f>INDEX(原始价格!D:D,股票价格!A218+1)</f>
        <v>42.01</v>
      </c>
      <c r="E218" s="1">
        <f>INDEX(原始价格!E:E,股票价格!A218+1)</f>
        <v>0</v>
      </c>
      <c r="F218" s="1">
        <f>INDEX(原始价格!F:F,股票价格!A218+1)</f>
        <v>0</v>
      </c>
      <c r="G218" s="1">
        <f>INDEX(原始价格!G:G,股票价格!A218+1)</f>
        <v>0</v>
      </c>
    </row>
    <row r="219" spans="1:7" x14ac:dyDescent="0.2">
      <c r="A219" s="1">
        <f t="shared" si="3"/>
        <v>277</v>
      </c>
      <c r="B219" s="22">
        <f>INDEX(原始价格!B:B,股票价格!A219+1)</f>
        <v>43595.590277777781</v>
      </c>
      <c r="C219" s="1">
        <f>INDEX(原始价格!C:C,股票价格!A219+1)</f>
        <v>0</v>
      </c>
      <c r="D219" s="1">
        <f>INDEX(原始价格!D:D,股票价格!A219+1)</f>
        <v>42.08</v>
      </c>
      <c r="E219" s="1">
        <f>INDEX(原始价格!E:E,股票价格!A219+1)</f>
        <v>0</v>
      </c>
      <c r="F219" s="1">
        <f>INDEX(原始价格!F:F,股票价格!A219+1)</f>
        <v>0</v>
      </c>
      <c r="G219" s="1">
        <f>INDEX(原始价格!G:G,股票价格!A219+1)</f>
        <v>0</v>
      </c>
    </row>
    <row r="220" spans="1:7" x14ac:dyDescent="0.2">
      <c r="A220" s="1">
        <f t="shared" si="3"/>
        <v>278</v>
      </c>
      <c r="B220" s="22">
        <f>INDEX(原始价格!B:B,股票价格!A220+1)</f>
        <v>43595.59375</v>
      </c>
      <c r="C220" s="1">
        <f>INDEX(原始价格!C:C,股票价格!A220+1)</f>
        <v>0</v>
      </c>
      <c r="D220" s="1">
        <f>INDEX(原始价格!D:D,股票价格!A220+1)</f>
        <v>42</v>
      </c>
      <c r="E220" s="1">
        <f>INDEX(原始价格!E:E,股票价格!A220+1)</f>
        <v>0</v>
      </c>
      <c r="F220" s="1">
        <f>INDEX(原始价格!F:F,股票价格!A220+1)</f>
        <v>0</v>
      </c>
      <c r="G220" s="1">
        <f>INDEX(原始价格!G:G,股票价格!A220+1)</f>
        <v>0</v>
      </c>
    </row>
    <row r="221" spans="1:7" x14ac:dyDescent="0.2">
      <c r="A221" s="1">
        <f t="shared" si="3"/>
        <v>279</v>
      </c>
      <c r="B221" s="22">
        <f>INDEX(原始价格!B:B,股票价格!A221+1)</f>
        <v>43595.597222222219</v>
      </c>
      <c r="C221" s="1">
        <f>INDEX(原始价格!C:C,股票价格!A221+1)</f>
        <v>0</v>
      </c>
      <c r="D221" s="1">
        <f>INDEX(原始价格!D:D,股票价格!A221+1)</f>
        <v>42.2</v>
      </c>
      <c r="E221" s="1">
        <f>INDEX(原始价格!E:E,股票价格!A221+1)</f>
        <v>0</v>
      </c>
      <c r="F221" s="1">
        <f>INDEX(原始价格!F:F,股票价格!A221+1)</f>
        <v>0</v>
      </c>
      <c r="G221" s="1">
        <f>INDEX(原始价格!G:G,股票价格!A221+1)</f>
        <v>0</v>
      </c>
    </row>
    <row r="222" spans="1:7" x14ac:dyDescent="0.2">
      <c r="A222" s="1">
        <f t="shared" si="3"/>
        <v>280</v>
      </c>
      <c r="B222" s="22">
        <f>INDEX(原始价格!B:B,股票价格!A222+1)</f>
        <v>43595.600694444445</v>
      </c>
      <c r="C222" s="1">
        <f>INDEX(原始价格!C:C,股票价格!A222+1)</f>
        <v>0</v>
      </c>
      <c r="D222" s="1">
        <f>INDEX(原始价格!D:D,股票价格!A222+1)</f>
        <v>42.36</v>
      </c>
      <c r="E222" s="1">
        <f>INDEX(原始价格!E:E,股票价格!A222+1)</f>
        <v>0</v>
      </c>
      <c r="F222" s="1">
        <f>INDEX(原始价格!F:F,股票价格!A222+1)</f>
        <v>0</v>
      </c>
      <c r="G222" s="1">
        <f>INDEX(原始价格!G:G,股票价格!A222+1)</f>
        <v>0</v>
      </c>
    </row>
    <row r="223" spans="1:7" x14ac:dyDescent="0.2">
      <c r="A223" s="1">
        <f t="shared" si="3"/>
        <v>281</v>
      </c>
      <c r="B223" s="22">
        <f>INDEX(原始价格!B:B,股票价格!A223+1)</f>
        <v>43595.604166666664</v>
      </c>
      <c r="C223" s="1">
        <f>INDEX(原始价格!C:C,股票价格!A223+1)</f>
        <v>0</v>
      </c>
      <c r="D223" s="1">
        <f>INDEX(原始价格!D:D,股票价格!A223+1)</f>
        <v>42.37</v>
      </c>
      <c r="E223" s="1">
        <f>INDEX(原始价格!E:E,股票价格!A223+1)</f>
        <v>0</v>
      </c>
      <c r="F223" s="1">
        <f>INDEX(原始价格!F:F,股票价格!A223+1)</f>
        <v>0</v>
      </c>
      <c r="G223" s="1">
        <f>INDEX(原始价格!G:G,股票价格!A223+1)</f>
        <v>0</v>
      </c>
    </row>
    <row r="224" spans="1:7" x14ac:dyDescent="0.2">
      <c r="A224" s="1">
        <f t="shared" si="3"/>
        <v>282</v>
      </c>
      <c r="B224" s="22">
        <f>INDEX(原始价格!B:B,股票价格!A224+1)</f>
        <v>43595.607638888891</v>
      </c>
      <c r="C224" s="1">
        <f>INDEX(原始价格!C:C,股票价格!A224+1)</f>
        <v>0</v>
      </c>
      <c r="D224" s="1">
        <f>INDEX(原始价格!D:D,股票价格!A224+1)</f>
        <v>42.18</v>
      </c>
      <c r="E224" s="1">
        <f>INDEX(原始价格!E:E,股票价格!A224+1)</f>
        <v>0</v>
      </c>
      <c r="F224" s="1">
        <f>INDEX(原始价格!F:F,股票价格!A224+1)</f>
        <v>0</v>
      </c>
      <c r="G224" s="1">
        <f>INDEX(原始价格!G:G,股票价格!A224+1)</f>
        <v>0</v>
      </c>
    </row>
    <row r="225" spans="1:7" x14ac:dyDescent="0.2">
      <c r="A225" s="1">
        <f t="shared" si="3"/>
        <v>283</v>
      </c>
      <c r="B225" s="22">
        <f>INDEX(原始价格!B:B,股票价格!A225+1)</f>
        <v>43595.611111111109</v>
      </c>
      <c r="C225" s="1">
        <f>INDEX(原始价格!C:C,股票价格!A225+1)</f>
        <v>0</v>
      </c>
      <c r="D225" s="1">
        <f>INDEX(原始价格!D:D,股票价格!A225+1)</f>
        <v>42.36</v>
      </c>
      <c r="E225" s="1">
        <f>INDEX(原始价格!E:E,股票价格!A225+1)</f>
        <v>0</v>
      </c>
      <c r="F225" s="1">
        <f>INDEX(原始价格!F:F,股票价格!A225+1)</f>
        <v>0</v>
      </c>
      <c r="G225" s="1">
        <f>INDEX(原始价格!G:G,股票价格!A225+1)</f>
        <v>0</v>
      </c>
    </row>
    <row r="226" spans="1:7" x14ac:dyDescent="0.2">
      <c r="A226" s="1">
        <f t="shared" si="3"/>
        <v>284</v>
      </c>
      <c r="B226" s="22">
        <f>INDEX(原始价格!B:B,股票价格!A226+1)</f>
        <v>43595.614583333336</v>
      </c>
      <c r="C226" s="1">
        <f>INDEX(原始价格!C:C,股票价格!A226+1)</f>
        <v>0</v>
      </c>
      <c r="D226" s="1">
        <f>INDEX(原始价格!D:D,股票价格!A226+1)</f>
        <v>42.48</v>
      </c>
      <c r="E226" s="1">
        <f>INDEX(原始价格!E:E,股票价格!A226+1)</f>
        <v>0</v>
      </c>
      <c r="F226" s="1">
        <f>INDEX(原始价格!F:F,股票价格!A226+1)</f>
        <v>0</v>
      </c>
      <c r="G226" s="1">
        <f>INDEX(原始价格!G:G,股票价格!A226+1)</f>
        <v>0</v>
      </c>
    </row>
    <row r="227" spans="1:7" x14ac:dyDescent="0.2">
      <c r="A227" s="1">
        <f t="shared" si="3"/>
        <v>285</v>
      </c>
      <c r="B227" s="22">
        <f>INDEX(原始价格!B:B,股票价格!A227+1)</f>
        <v>43595.618055555555</v>
      </c>
      <c r="C227" s="1">
        <f>INDEX(原始价格!C:C,股票价格!A227+1)</f>
        <v>0</v>
      </c>
      <c r="D227" s="1">
        <f>INDEX(原始价格!D:D,股票价格!A227+1)</f>
        <v>42.27</v>
      </c>
      <c r="E227" s="1">
        <f>INDEX(原始价格!E:E,股票价格!A227+1)</f>
        <v>0</v>
      </c>
      <c r="F227" s="1">
        <f>INDEX(原始价格!F:F,股票价格!A227+1)</f>
        <v>0</v>
      </c>
      <c r="G227" s="1">
        <f>INDEX(原始价格!G:G,股票价格!A227+1)</f>
        <v>0</v>
      </c>
    </row>
    <row r="228" spans="1:7" x14ac:dyDescent="0.2">
      <c r="A228" s="1">
        <f t="shared" si="3"/>
        <v>286</v>
      </c>
      <c r="B228" s="22">
        <f>INDEX(原始价格!B:B,股票价格!A228+1)</f>
        <v>43595.621527777781</v>
      </c>
      <c r="C228" s="1">
        <f>INDEX(原始价格!C:C,股票价格!A228+1)</f>
        <v>0</v>
      </c>
      <c r="D228" s="1">
        <f>INDEX(原始价格!D:D,股票价格!A228+1)</f>
        <v>42.43</v>
      </c>
      <c r="E228" s="1">
        <f>INDEX(原始价格!E:E,股票价格!A228+1)</f>
        <v>0</v>
      </c>
      <c r="F228" s="1">
        <f>INDEX(原始价格!F:F,股票价格!A228+1)</f>
        <v>0</v>
      </c>
      <c r="G228" s="1">
        <f>INDEX(原始价格!G:G,股票价格!A228+1)</f>
        <v>0</v>
      </c>
    </row>
    <row r="229" spans="1:7" x14ac:dyDescent="0.2">
      <c r="A229" s="1">
        <f t="shared" si="3"/>
        <v>287</v>
      </c>
      <c r="B229" s="22">
        <f>INDEX(原始价格!B:B,股票价格!A229+1)</f>
        <v>43595.625</v>
      </c>
      <c r="C229" s="1">
        <f>INDEX(原始价格!C:C,股票价格!A229+1)</f>
        <v>0</v>
      </c>
      <c r="D229" s="1">
        <f>INDEX(原始价格!D:D,股票价格!A229+1)</f>
        <v>42.5</v>
      </c>
      <c r="E229" s="1">
        <f>INDEX(原始价格!E:E,股票价格!A229+1)</f>
        <v>0</v>
      </c>
      <c r="F229" s="1">
        <f>INDEX(原始价格!F:F,股票价格!A229+1)</f>
        <v>0</v>
      </c>
      <c r="G229" s="1">
        <f>INDEX(原始价格!G:G,股票价格!A229+1)</f>
        <v>0</v>
      </c>
    </row>
    <row r="230" spans="1:7" x14ac:dyDescent="0.2">
      <c r="A230" s="1">
        <f t="shared" si="3"/>
        <v>288</v>
      </c>
      <c r="B230" s="22">
        <f>INDEX(原始价格!B:B,股票价格!A230+1)</f>
        <v>43598.399305555555</v>
      </c>
      <c r="C230" s="1">
        <f>INDEX(原始价格!C:C,股票价格!A230+1)</f>
        <v>0</v>
      </c>
      <c r="D230" s="1">
        <f>INDEX(原始价格!D:D,股票价格!A230+1)</f>
        <v>42.07</v>
      </c>
      <c r="E230" s="1">
        <f>INDEX(原始价格!E:E,股票价格!A230+1)</f>
        <v>0</v>
      </c>
      <c r="F230" s="1">
        <f>INDEX(原始价格!F:F,股票价格!A230+1)</f>
        <v>0</v>
      </c>
      <c r="G230" s="1">
        <f>INDEX(原始价格!G:G,股票价格!A230+1)</f>
        <v>0</v>
      </c>
    </row>
    <row r="231" spans="1:7" x14ac:dyDescent="0.2">
      <c r="A231" s="1">
        <f t="shared" si="3"/>
        <v>289</v>
      </c>
      <c r="B231" s="22">
        <f>INDEX(原始价格!B:B,股票价格!A231+1)</f>
        <v>43598.402777777781</v>
      </c>
      <c r="C231" s="1">
        <f>INDEX(原始价格!C:C,股票价格!A231+1)</f>
        <v>0</v>
      </c>
      <c r="D231" s="1">
        <f>INDEX(原始价格!D:D,股票价格!A231+1)</f>
        <v>42.8</v>
      </c>
      <c r="E231" s="1">
        <f>INDEX(原始价格!E:E,股票价格!A231+1)</f>
        <v>0</v>
      </c>
      <c r="F231" s="1">
        <f>INDEX(原始价格!F:F,股票价格!A231+1)</f>
        <v>0</v>
      </c>
      <c r="G231" s="1">
        <f>INDEX(原始价格!G:G,股票价格!A231+1)</f>
        <v>0</v>
      </c>
    </row>
    <row r="232" spans="1:7" x14ac:dyDescent="0.2">
      <c r="A232" s="1">
        <f t="shared" si="3"/>
        <v>290</v>
      </c>
      <c r="B232" s="22">
        <f>INDEX(原始价格!B:B,股票价格!A232+1)</f>
        <v>43598.40625</v>
      </c>
      <c r="C232" s="1">
        <f>INDEX(原始价格!C:C,股票价格!A232+1)</f>
        <v>0</v>
      </c>
      <c r="D232" s="1">
        <f>INDEX(原始价格!D:D,股票价格!A232+1)</f>
        <v>42.79</v>
      </c>
      <c r="E232" s="1">
        <f>INDEX(原始价格!E:E,股票价格!A232+1)</f>
        <v>0</v>
      </c>
      <c r="F232" s="1">
        <f>INDEX(原始价格!F:F,股票价格!A232+1)</f>
        <v>0</v>
      </c>
      <c r="G232" s="1">
        <f>INDEX(原始价格!G:G,股票价格!A232+1)</f>
        <v>0</v>
      </c>
    </row>
    <row r="233" spans="1:7" x14ac:dyDescent="0.2">
      <c r="A233" s="1">
        <f t="shared" si="3"/>
        <v>291</v>
      </c>
      <c r="B233" s="22">
        <f>INDEX(原始价格!B:B,股票价格!A233+1)</f>
        <v>43598.409722222219</v>
      </c>
      <c r="C233" s="1">
        <f>INDEX(原始价格!C:C,股票价格!A233+1)</f>
        <v>0</v>
      </c>
      <c r="D233" s="1">
        <f>INDEX(原始价格!D:D,股票价格!A233+1)</f>
        <v>43</v>
      </c>
      <c r="E233" s="1">
        <f>INDEX(原始价格!E:E,股票价格!A233+1)</f>
        <v>0</v>
      </c>
      <c r="F233" s="1">
        <f>INDEX(原始价格!F:F,股票价格!A233+1)</f>
        <v>0</v>
      </c>
      <c r="G233" s="1">
        <f>INDEX(原始价格!G:G,股票价格!A233+1)</f>
        <v>0</v>
      </c>
    </row>
    <row r="234" spans="1:7" x14ac:dyDescent="0.2">
      <c r="A234" s="1">
        <f t="shared" si="3"/>
        <v>292</v>
      </c>
      <c r="B234" s="22">
        <f>INDEX(原始价格!B:B,股票价格!A234+1)</f>
        <v>43598.413194444445</v>
      </c>
      <c r="C234" s="1">
        <f>INDEX(原始价格!C:C,股票价格!A234+1)</f>
        <v>0</v>
      </c>
      <c r="D234" s="1">
        <f>INDEX(原始价格!D:D,股票价格!A234+1)</f>
        <v>43.14</v>
      </c>
      <c r="E234" s="1">
        <f>INDEX(原始价格!E:E,股票价格!A234+1)</f>
        <v>0</v>
      </c>
      <c r="F234" s="1">
        <f>INDEX(原始价格!F:F,股票价格!A234+1)</f>
        <v>0</v>
      </c>
      <c r="G234" s="1">
        <f>INDEX(原始价格!G:G,股票价格!A234+1)</f>
        <v>0</v>
      </c>
    </row>
    <row r="235" spans="1:7" x14ac:dyDescent="0.2">
      <c r="A235" s="1">
        <f t="shared" si="3"/>
        <v>293</v>
      </c>
      <c r="B235" s="22">
        <f>INDEX(原始价格!B:B,股票价格!A235+1)</f>
        <v>43598.416666666664</v>
      </c>
      <c r="C235" s="1">
        <f>INDEX(原始价格!C:C,股票价格!A235+1)</f>
        <v>0</v>
      </c>
      <c r="D235" s="1">
        <f>INDEX(原始价格!D:D,股票价格!A235+1)</f>
        <v>43.3</v>
      </c>
      <c r="E235" s="1">
        <f>INDEX(原始价格!E:E,股票价格!A235+1)</f>
        <v>0</v>
      </c>
      <c r="F235" s="1">
        <f>INDEX(原始价格!F:F,股票价格!A235+1)</f>
        <v>0</v>
      </c>
      <c r="G235" s="1">
        <f>INDEX(原始价格!G:G,股票价格!A235+1)</f>
        <v>0</v>
      </c>
    </row>
    <row r="236" spans="1:7" x14ac:dyDescent="0.2">
      <c r="A236" s="1">
        <f t="shared" si="3"/>
        <v>294</v>
      </c>
      <c r="B236" s="22">
        <f>INDEX(原始价格!B:B,股票价格!A236+1)</f>
        <v>43598.420138888891</v>
      </c>
      <c r="C236" s="1">
        <f>INDEX(原始价格!C:C,股票价格!A236+1)</f>
        <v>0</v>
      </c>
      <c r="D236" s="1">
        <f>INDEX(原始价格!D:D,股票价格!A236+1)</f>
        <v>44.1</v>
      </c>
      <c r="E236" s="1">
        <f>INDEX(原始价格!E:E,股票价格!A236+1)</f>
        <v>0</v>
      </c>
      <c r="F236" s="1">
        <f>INDEX(原始价格!F:F,股票价格!A236+1)</f>
        <v>0</v>
      </c>
      <c r="G236" s="1">
        <f>INDEX(原始价格!G:G,股票价格!A236+1)</f>
        <v>0</v>
      </c>
    </row>
    <row r="237" spans="1:7" x14ac:dyDescent="0.2">
      <c r="A237" s="1">
        <f t="shared" si="3"/>
        <v>295</v>
      </c>
      <c r="B237" s="22">
        <f>INDEX(原始价格!B:B,股票价格!A237+1)</f>
        <v>43598.423611111109</v>
      </c>
      <c r="C237" s="1">
        <f>INDEX(原始价格!C:C,股票价格!A237+1)</f>
        <v>0</v>
      </c>
      <c r="D237" s="1">
        <f>INDEX(原始价格!D:D,股票价格!A237+1)</f>
        <v>43.8</v>
      </c>
      <c r="E237" s="1">
        <f>INDEX(原始价格!E:E,股票价格!A237+1)</f>
        <v>0</v>
      </c>
      <c r="F237" s="1">
        <f>INDEX(原始价格!F:F,股票价格!A237+1)</f>
        <v>0</v>
      </c>
      <c r="G237" s="1">
        <f>INDEX(原始价格!G:G,股票价格!A237+1)</f>
        <v>0</v>
      </c>
    </row>
    <row r="238" spans="1:7" x14ac:dyDescent="0.2">
      <c r="A238" s="1">
        <f t="shared" si="3"/>
        <v>296</v>
      </c>
      <c r="B238" s="22">
        <f>INDEX(原始价格!B:B,股票价格!A238+1)</f>
        <v>43598.427083333336</v>
      </c>
      <c r="C238" s="1">
        <f>INDEX(原始价格!C:C,股票价格!A238+1)</f>
        <v>0</v>
      </c>
      <c r="D238" s="1">
        <f>INDEX(原始价格!D:D,股票价格!A238+1)</f>
        <v>43.88</v>
      </c>
      <c r="E238" s="1">
        <f>INDEX(原始价格!E:E,股票价格!A238+1)</f>
        <v>0</v>
      </c>
      <c r="F238" s="1">
        <f>INDEX(原始价格!F:F,股票价格!A238+1)</f>
        <v>0</v>
      </c>
      <c r="G238" s="1">
        <f>INDEX(原始价格!G:G,股票价格!A238+1)</f>
        <v>0</v>
      </c>
    </row>
    <row r="239" spans="1:7" x14ac:dyDescent="0.2">
      <c r="A239" s="1">
        <f t="shared" si="3"/>
        <v>297</v>
      </c>
      <c r="B239" s="22">
        <f>INDEX(原始价格!B:B,股票价格!A239+1)</f>
        <v>43598.430555555555</v>
      </c>
      <c r="C239" s="1">
        <f>INDEX(原始价格!C:C,股票价格!A239+1)</f>
        <v>0</v>
      </c>
      <c r="D239" s="1">
        <f>INDEX(原始价格!D:D,股票价格!A239+1)</f>
        <v>43.74</v>
      </c>
      <c r="E239" s="1">
        <f>INDEX(原始价格!E:E,股票价格!A239+1)</f>
        <v>0</v>
      </c>
      <c r="F239" s="1">
        <f>INDEX(原始价格!F:F,股票价格!A239+1)</f>
        <v>0</v>
      </c>
      <c r="G239" s="1">
        <f>INDEX(原始价格!G:G,股票价格!A239+1)</f>
        <v>0</v>
      </c>
    </row>
    <row r="240" spans="1:7" x14ac:dyDescent="0.2">
      <c r="A240" s="1">
        <f t="shared" si="3"/>
        <v>298</v>
      </c>
      <c r="B240" s="22">
        <f>INDEX(原始价格!B:B,股票价格!A240+1)</f>
        <v>43598.434027777781</v>
      </c>
      <c r="C240" s="1">
        <f>INDEX(原始价格!C:C,股票价格!A240+1)</f>
        <v>0</v>
      </c>
      <c r="D240" s="1">
        <f>INDEX(原始价格!D:D,股票价格!A240+1)</f>
        <v>43.79</v>
      </c>
      <c r="E240" s="1">
        <f>INDEX(原始价格!E:E,股票价格!A240+1)</f>
        <v>0</v>
      </c>
      <c r="F240" s="1">
        <f>INDEX(原始价格!F:F,股票价格!A240+1)</f>
        <v>0</v>
      </c>
      <c r="G240" s="1">
        <f>INDEX(原始价格!G:G,股票价格!A240+1)</f>
        <v>0</v>
      </c>
    </row>
    <row r="241" spans="1:7" x14ac:dyDescent="0.2">
      <c r="A241" s="1">
        <f t="shared" si="3"/>
        <v>299</v>
      </c>
      <c r="B241" s="22">
        <f>INDEX(原始价格!B:B,股票价格!A241+1)</f>
        <v>43598.4375</v>
      </c>
      <c r="C241" s="1">
        <f>INDEX(原始价格!C:C,股票价格!A241+1)</f>
        <v>0</v>
      </c>
      <c r="D241" s="1">
        <f>INDEX(原始价格!D:D,股票价格!A241+1)</f>
        <v>43.89</v>
      </c>
      <c r="E241" s="1">
        <f>INDEX(原始价格!E:E,股票价格!A241+1)</f>
        <v>0</v>
      </c>
      <c r="F241" s="1">
        <f>INDEX(原始价格!F:F,股票价格!A241+1)</f>
        <v>0</v>
      </c>
      <c r="G241" s="1">
        <f>INDEX(原始价格!G:G,股票价格!A241+1)</f>
        <v>0</v>
      </c>
    </row>
    <row r="242" spans="1:7" x14ac:dyDescent="0.2">
      <c r="A242" s="1">
        <f t="shared" si="3"/>
        <v>300</v>
      </c>
      <c r="B242" s="22">
        <f>INDEX(原始价格!B:B,股票价格!A242+1)</f>
        <v>43598.440972222219</v>
      </c>
      <c r="C242" s="1">
        <f>INDEX(原始价格!C:C,股票价格!A242+1)</f>
        <v>0</v>
      </c>
      <c r="D242" s="1">
        <f>INDEX(原始价格!D:D,股票价格!A242+1)</f>
        <v>43.99</v>
      </c>
      <c r="E242" s="1">
        <f>INDEX(原始价格!E:E,股票价格!A242+1)</f>
        <v>0</v>
      </c>
      <c r="F242" s="1">
        <f>INDEX(原始价格!F:F,股票价格!A242+1)</f>
        <v>0</v>
      </c>
      <c r="G242" s="1">
        <f>INDEX(原始价格!G:G,股票价格!A242+1)</f>
        <v>0</v>
      </c>
    </row>
    <row r="243" spans="1:7" x14ac:dyDescent="0.2">
      <c r="A243" s="1">
        <f t="shared" si="3"/>
        <v>301</v>
      </c>
      <c r="B243" s="22">
        <f>INDEX(原始价格!B:B,股票价格!A243+1)</f>
        <v>43598.444444444445</v>
      </c>
      <c r="C243" s="1">
        <f>INDEX(原始价格!C:C,股票价格!A243+1)</f>
        <v>0</v>
      </c>
      <c r="D243" s="1">
        <f>INDEX(原始价格!D:D,股票价格!A243+1)</f>
        <v>44.03</v>
      </c>
      <c r="E243" s="1">
        <f>INDEX(原始价格!E:E,股票价格!A243+1)</f>
        <v>0</v>
      </c>
      <c r="F243" s="1">
        <f>INDEX(原始价格!F:F,股票价格!A243+1)</f>
        <v>0</v>
      </c>
      <c r="G243" s="1">
        <f>INDEX(原始价格!G:G,股票价格!A243+1)</f>
        <v>0</v>
      </c>
    </row>
    <row r="244" spans="1:7" x14ac:dyDescent="0.2">
      <c r="A244" s="1">
        <f t="shared" si="3"/>
        <v>302</v>
      </c>
      <c r="B244" s="22">
        <f>INDEX(原始价格!B:B,股票价格!A244+1)</f>
        <v>43598.447916666664</v>
      </c>
      <c r="C244" s="1">
        <f>INDEX(原始价格!C:C,股票价格!A244+1)</f>
        <v>0</v>
      </c>
      <c r="D244" s="1">
        <f>INDEX(原始价格!D:D,股票价格!A244+1)</f>
        <v>44.04</v>
      </c>
      <c r="E244" s="1">
        <f>INDEX(原始价格!E:E,股票价格!A244+1)</f>
        <v>0</v>
      </c>
      <c r="F244" s="1">
        <f>INDEX(原始价格!F:F,股票价格!A244+1)</f>
        <v>0</v>
      </c>
      <c r="G244" s="1">
        <f>INDEX(原始价格!G:G,股票价格!A244+1)</f>
        <v>0</v>
      </c>
    </row>
    <row r="245" spans="1:7" x14ac:dyDescent="0.2">
      <c r="A245" s="1">
        <f t="shared" si="3"/>
        <v>303</v>
      </c>
      <c r="B245" s="22">
        <f>INDEX(原始价格!B:B,股票价格!A245+1)</f>
        <v>43598.451388888891</v>
      </c>
      <c r="C245" s="1">
        <f>INDEX(原始价格!C:C,股票价格!A245+1)</f>
        <v>0</v>
      </c>
      <c r="D245" s="1">
        <f>INDEX(原始价格!D:D,股票价格!A245+1)</f>
        <v>44.02</v>
      </c>
      <c r="E245" s="1">
        <f>INDEX(原始价格!E:E,股票价格!A245+1)</f>
        <v>0</v>
      </c>
      <c r="F245" s="1">
        <f>INDEX(原始价格!F:F,股票价格!A245+1)</f>
        <v>0</v>
      </c>
      <c r="G245" s="1">
        <f>INDEX(原始价格!G:G,股票价格!A245+1)</f>
        <v>0</v>
      </c>
    </row>
    <row r="246" spans="1:7" x14ac:dyDescent="0.2">
      <c r="A246" s="1">
        <f t="shared" si="3"/>
        <v>304</v>
      </c>
      <c r="B246" s="22">
        <f>INDEX(原始价格!B:B,股票价格!A246+1)</f>
        <v>43598.454861111109</v>
      </c>
      <c r="C246" s="1">
        <f>INDEX(原始价格!C:C,股票价格!A246+1)</f>
        <v>0</v>
      </c>
      <c r="D246" s="1">
        <f>INDEX(原始价格!D:D,股票价格!A246+1)</f>
        <v>44.05</v>
      </c>
      <c r="E246" s="1">
        <f>INDEX(原始价格!E:E,股票价格!A246+1)</f>
        <v>0</v>
      </c>
      <c r="F246" s="1">
        <f>INDEX(原始价格!F:F,股票价格!A246+1)</f>
        <v>0</v>
      </c>
      <c r="G246" s="1">
        <f>INDEX(原始价格!G:G,股票价格!A246+1)</f>
        <v>0</v>
      </c>
    </row>
    <row r="247" spans="1:7" x14ac:dyDescent="0.2">
      <c r="A247" s="1">
        <f t="shared" si="3"/>
        <v>305</v>
      </c>
      <c r="B247" s="22">
        <f>INDEX(原始价格!B:B,股票价格!A247+1)</f>
        <v>43598.458333333336</v>
      </c>
      <c r="C247" s="1">
        <f>INDEX(原始价格!C:C,股票价格!A247+1)</f>
        <v>0</v>
      </c>
      <c r="D247" s="1">
        <f>INDEX(原始价格!D:D,股票价格!A247+1)</f>
        <v>44.05</v>
      </c>
      <c r="E247" s="1">
        <f>INDEX(原始价格!E:E,股票价格!A247+1)</f>
        <v>0</v>
      </c>
      <c r="F247" s="1">
        <f>INDEX(原始价格!F:F,股票价格!A247+1)</f>
        <v>0</v>
      </c>
      <c r="G247" s="1">
        <f>INDEX(原始价格!G:G,股票价格!A247+1)</f>
        <v>0</v>
      </c>
    </row>
    <row r="248" spans="1:7" x14ac:dyDescent="0.2">
      <c r="A248" s="1">
        <f t="shared" si="3"/>
        <v>306</v>
      </c>
      <c r="B248" s="22">
        <f>INDEX(原始价格!B:B,股票价格!A248+1)</f>
        <v>43598.461805555555</v>
      </c>
      <c r="C248" s="1">
        <f>INDEX(原始价格!C:C,股票价格!A248+1)</f>
        <v>0</v>
      </c>
      <c r="D248" s="1">
        <f>INDEX(原始价格!D:D,股票价格!A248+1)</f>
        <v>44.11</v>
      </c>
      <c r="E248" s="1">
        <f>INDEX(原始价格!E:E,股票价格!A248+1)</f>
        <v>0</v>
      </c>
      <c r="F248" s="1">
        <f>INDEX(原始价格!F:F,股票价格!A248+1)</f>
        <v>0</v>
      </c>
      <c r="G248" s="1">
        <f>INDEX(原始价格!G:G,股票价格!A248+1)</f>
        <v>0</v>
      </c>
    </row>
    <row r="249" spans="1:7" x14ac:dyDescent="0.2">
      <c r="A249" s="1">
        <f t="shared" si="3"/>
        <v>307</v>
      </c>
      <c r="B249" s="22">
        <f>INDEX(原始价格!B:B,股票价格!A249+1)</f>
        <v>43598.465277777781</v>
      </c>
      <c r="C249" s="1">
        <f>INDEX(原始价格!C:C,股票价格!A249+1)</f>
        <v>0</v>
      </c>
      <c r="D249" s="1">
        <f>INDEX(原始价格!D:D,股票价格!A249+1)</f>
        <v>44.3</v>
      </c>
      <c r="E249" s="1">
        <f>INDEX(原始价格!E:E,股票价格!A249+1)</f>
        <v>0</v>
      </c>
      <c r="F249" s="1">
        <f>INDEX(原始价格!F:F,股票价格!A249+1)</f>
        <v>0</v>
      </c>
      <c r="G249" s="1">
        <f>INDEX(原始价格!G:G,股票价格!A249+1)</f>
        <v>0</v>
      </c>
    </row>
    <row r="250" spans="1:7" x14ac:dyDescent="0.2">
      <c r="A250" s="1">
        <f t="shared" si="3"/>
        <v>308</v>
      </c>
      <c r="B250" s="22">
        <f>INDEX(原始价格!B:B,股票价格!A250+1)</f>
        <v>43598.46875</v>
      </c>
      <c r="C250" s="1">
        <f>INDEX(原始价格!C:C,股票价格!A250+1)</f>
        <v>0</v>
      </c>
      <c r="D250" s="1">
        <f>INDEX(原始价格!D:D,股票价格!A250+1)</f>
        <v>44.1</v>
      </c>
      <c r="E250" s="1">
        <f>INDEX(原始价格!E:E,股票价格!A250+1)</f>
        <v>0</v>
      </c>
      <c r="F250" s="1">
        <f>INDEX(原始价格!F:F,股票价格!A250+1)</f>
        <v>0</v>
      </c>
      <c r="G250" s="1">
        <f>INDEX(原始价格!G:G,股票价格!A250+1)</f>
        <v>0</v>
      </c>
    </row>
    <row r="251" spans="1:7" x14ac:dyDescent="0.2">
      <c r="A251" s="1">
        <f t="shared" si="3"/>
        <v>309</v>
      </c>
      <c r="B251" s="22">
        <f>INDEX(原始价格!B:B,股票价格!A251+1)</f>
        <v>43598.472222222219</v>
      </c>
      <c r="C251" s="1">
        <f>INDEX(原始价格!C:C,股票价格!A251+1)</f>
        <v>0</v>
      </c>
      <c r="D251" s="1">
        <f>INDEX(原始价格!D:D,股票价格!A251+1)</f>
        <v>44.06</v>
      </c>
      <c r="E251" s="1">
        <f>INDEX(原始价格!E:E,股票价格!A251+1)</f>
        <v>0</v>
      </c>
      <c r="F251" s="1">
        <f>INDEX(原始价格!F:F,股票价格!A251+1)</f>
        <v>0</v>
      </c>
      <c r="G251" s="1">
        <f>INDEX(原始价格!G:G,股票价格!A251+1)</f>
        <v>0</v>
      </c>
    </row>
    <row r="252" spans="1:7" x14ac:dyDescent="0.2">
      <c r="A252" s="1">
        <f t="shared" si="3"/>
        <v>310</v>
      </c>
      <c r="B252" s="22">
        <f>INDEX(原始价格!B:B,股票价格!A252+1)</f>
        <v>43598.475694444445</v>
      </c>
      <c r="C252" s="1">
        <f>INDEX(原始价格!C:C,股票价格!A252+1)</f>
        <v>0</v>
      </c>
      <c r="D252" s="1">
        <f>INDEX(原始价格!D:D,股票价格!A252+1)</f>
        <v>44.04</v>
      </c>
      <c r="E252" s="1">
        <f>INDEX(原始价格!E:E,股票价格!A252+1)</f>
        <v>0</v>
      </c>
      <c r="F252" s="1">
        <f>INDEX(原始价格!F:F,股票价格!A252+1)</f>
        <v>0</v>
      </c>
      <c r="G252" s="1">
        <f>INDEX(原始价格!G:G,股票价格!A252+1)</f>
        <v>0</v>
      </c>
    </row>
    <row r="253" spans="1:7" x14ac:dyDescent="0.2">
      <c r="A253" s="1">
        <f t="shared" si="3"/>
        <v>311</v>
      </c>
      <c r="B253" s="22">
        <f>INDEX(原始价格!B:B,股票价格!A253+1)</f>
        <v>43598.479166666664</v>
      </c>
      <c r="C253" s="1">
        <f>INDEX(原始价格!C:C,股票价格!A253+1)</f>
        <v>0</v>
      </c>
      <c r="D253" s="1">
        <f>INDEX(原始价格!D:D,股票价格!A253+1)</f>
        <v>44.06</v>
      </c>
      <c r="E253" s="1">
        <f>INDEX(原始价格!E:E,股票价格!A253+1)</f>
        <v>0</v>
      </c>
      <c r="F253" s="1">
        <f>INDEX(原始价格!F:F,股票价格!A253+1)</f>
        <v>0</v>
      </c>
      <c r="G253" s="1">
        <f>INDEX(原始价格!G:G,股票价格!A253+1)</f>
        <v>0</v>
      </c>
    </row>
    <row r="254" spans="1:7" x14ac:dyDescent="0.2">
      <c r="A254" s="1">
        <f t="shared" si="3"/>
        <v>312</v>
      </c>
      <c r="B254" s="22">
        <f>INDEX(原始价格!B:B,股票价格!A254+1)</f>
        <v>43598.545138888891</v>
      </c>
      <c r="C254" s="1">
        <f>INDEX(原始价格!C:C,股票价格!A254+1)</f>
        <v>0</v>
      </c>
      <c r="D254" s="1">
        <f>INDEX(原始价格!D:D,股票价格!A254+1)</f>
        <v>44.12</v>
      </c>
      <c r="E254" s="1">
        <f>INDEX(原始价格!E:E,股票价格!A254+1)</f>
        <v>0</v>
      </c>
      <c r="F254" s="1">
        <f>INDEX(原始价格!F:F,股票价格!A254+1)</f>
        <v>0</v>
      </c>
      <c r="G254" s="1">
        <f>INDEX(原始价格!G:G,股票价格!A254+1)</f>
        <v>0</v>
      </c>
    </row>
    <row r="255" spans="1:7" x14ac:dyDescent="0.2">
      <c r="A255" s="1">
        <f t="shared" si="3"/>
        <v>313</v>
      </c>
      <c r="B255" s="22">
        <f>INDEX(原始价格!B:B,股票价格!A255+1)</f>
        <v>43598.548611111109</v>
      </c>
      <c r="C255" s="1">
        <f>INDEX(原始价格!C:C,股票价格!A255+1)</f>
        <v>0</v>
      </c>
      <c r="D255" s="1">
        <f>INDEX(原始价格!D:D,股票价格!A255+1)</f>
        <v>44.06</v>
      </c>
      <c r="E255" s="1">
        <f>INDEX(原始价格!E:E,股票价格!A255+1)</f>
        <v>0</v>
      </c>
      <c r="F255" s="1">
        <f>INDEX(原始价格!F:F,股票价格!A255+1)</f>
        <v>0</v>
      </c>
      <c r="G255" s="1">
        <f>INDEX(原始价格!G:G,股票价格!A255+1)</f>
        <v>0</v>
      </c>
    </row>
    <row r="256" spans="1:7" x14ac:dyDescent="0.2">
      <c r="A256" s="1">
        <f t="shared" si="3"/>
        <v>314</v>
      </c>
      <c r="B256" s="22">
        <f>INDEX(原始价格!B:B,股票价格!A256+1)</f>
        <v>43598.552083333336</v>
      </c>
      <c r="C256" s="1">
        <f>INDEX(原始价格!C:C,股票价格!A256+1)</f>
        <v>0</v>
      </c>
      <c r="D256" s="1">
        <f>INDEX(原始价格!D:D,股票价格!A256+1)</f>
        <v>44</v>
      </c>
      <c r="E256" s="1">
        <f>INDEX(原始价格!E:E,股票价格!A256+1)</f>
        <v>0</v>
      </c>
      <c r="F256" s="1">
        <f>INDEX(原始价格!F:F,股票价格!A256+1)</f>
        <v>0</v>
      </c>
      <c r="G256" s="1">
        <f>INDEX(原始价格!G:G,股票价格!A256+1)</f>
        <v>0</v>
      </c>
    </row>
    <row r="257" spans="1:7" x14ac:dyDescent="0.2">
      <c r="A257" s="1">
        <f t="shared" si="3"/>
        <v>315</v>
      </c>
      <c r="B257" s="22">
        <f>INDEX(原始价格!B:B,股票价格!A257+1)</f>
        <v>43598.555555555555</v>
      </c>
      <c r="C257" s="1">
        <f>INDEX(原始价格!C:C,股票价格!A257+1)</f>
        <v>0</v>
      </c>
      <c r="D257" s="1">
        <f>INDEX(原始价格!D:D,股票价格!A257+1)</f>
        <v>43.9</v>
      </c>
      <c r="E257" s="1">
        <f>INDEX(原始价格!E:E,股票价格!A257+1)</f>
        <v>0</v>
      </c>
      <c r="F257" s="1">
        <f>INDEX(原始价格!F:F,股票价格!A257+1)</f>
        <v>0</v>
      </c>
      <c r="G257" s="1">
        <f>INDEX(原始价格!G:G,股票价格!A257+1)</f>
        <v>0</v>
      </c>
    </row>
    <row r="258" spans="1:7" x14ac:dyDescent="0.2">
      <c r="A258" s="1">
        <f t="shared" ref="A258:A321" si="4">A259-1</f>
        <v>316</v>
      </c>
      <c r="B258" s="22">
        <f>INDEX(原始价格!B:B,股票价格!A258+1)</f>
        <v>43598.559027777781</v>
      </c>
      <c r="C258" s="1">
        <f>INDEX(原始价格!C:C,股票价格!A258+1)</f>
        <v>0</v>
      </c>
      <c r="D258" s="1">
        <f>INDEX(原始价格!D:D,股票价格!A258+1)</f>
        <v>43.9</v>
      </c>
      <c r="E258" s="1">
        <f>INDEX(原始价格!E:E,股票价格!A258+1)</f>
        <v>0</v>
      </c>
      <c r="F258" s="1">
        <f>INDEX(原始价格!F:F,股票价格!A258+1)</f>
        <v>0</v>
      </c>
      <c r="G258" s="1">
        <f>INDEX(原始价格!G:G,股票价格!A258+1)</f>
        <v>0</v>
      </c>
    </row>
    <row r="259" spans="1:7" x14ac:dyDescent="0.2">
      <c r="A259" s="1">
        <f t="shared" si="4"/>
        <v>317</v>
      </c>
      <c r="B259" s="22">
        <f>INDEX(原始价格!B:B,股票价格!A259+1)</f>
        <v>43598.5625</v>
      </c>
      <c r="C259" s="1">
        <f>INDEX(原始价格!C:C,股票价格!A259+1)</f>
        <v>0</v>
      </c>
      <c r="D259" s="1">
        <f>INDEX(原始价格!D:D,股票价格!A259+1)</f>
        <v>43.75</v>
      </c>
      <c r="E259" s="1">
        <f>INDEX(原始价格!E:E,股票价格!A259+1)</f>
        <v>0</v>
      </c>
      <c r="F259" s="1">
        <f>INDEX(原始价格!F:F,股票价格!A259+1)</f>
        <v>0</v>
      </c>
      <c r="G259" s="1">
        <f>INDEX(原始价格!G:G,股票价格!A259+1)</f>
        <v>0</v>
      </c>
    </row>
    <row r="260" spans="1:7" x14ac:dyDescent="0.2">
      <c r="A260" s="1">
        <f t="shared" si="4"/>
        <v>318</v>
      </c>
      <c r="B260" s="22">
        <f>INDEX(原始价格!B:B,股票价格!A260+1)</f>
        <v>43598.565972222219</v>
      </c>
      <c r="C260" s="1">
        <f>INDEX(原始价格!C:C,股票价格!A260+1)</f>
        <v>0</v>
      </c>
      <c r="D260" s="1">
        <f>INDEX(原始价格!D:D,股票价格!A260+1)</f>
        <v>43.69</v>
      </c>
      <c r="E260" s="1">
        <f>INDEX(原始价格!E:E,股票价格!A260+1)</f>
        <v>0</v>
      </c>
      <c r="F260" s="1">
        <f>INDEX(原始价格!F:F,股票价格!A260+1)</f>
        <v>0</v>
      </c>
      <c r="G260" s="1">
        <f>INDEX(原始价格!G:G,股票价格!A260+1)</f>
        <v>0</v>
      </c>
    </row>
    <row r="261" spans="1:7" x14ac:dyDescent="0.2">
      <c r="A261" s="1">
        <f t="shared" si="4"/>
        <v>319</v>
      </c>
      <c r="B261" s="22">
        <f>INDEX(原始价格!B:B,股票价格!A261+1)</f>
        <v>43598.569444444445</v>
      </c>
      <c r="C261" s="1">
        <f>INDEX(原始价格!C:C,股票价格!A261+1)</f>
        <v>0</v>
      </c>
      <c r="D261" s="1">
        <f>INDEX(原始价格!D:D,股票价格!A261+1)</f>
        <v>43.84</v>
      </c>
      <c r="E261" s="1">
        <f>INDEX(原始价格!E:E,股票价格!A261+1)</f>
        <v>0</v>
      </c>
      <c r="F261" s="1">
        <f>INDEX(原始价格!F:F,股票价格!A261+1)</f>
        <v>0</v>
      </c>
      <c r="G261" s="1">
        <f>INDEX(原始价格!G:G,股票价格!A261+1)</f>
        <v>0</v>
      </c>
    </row>
    <row r="262" spans="1:7" x14ac:dyDescent="0.2">
      <c r="A262" s="1">
        <f t="shared" si="4"/>
        <v>320</v>
      </c>
      <c r="B262" s="22">
        <f>INDEX(原始价格!B:B,股票价格!A262+1)</f>
        <v>43598.572916666664</v>
      </c>
      <c r="C262" s="1">
        <f>INDEX(原始价格!C:C,股票价格!A262+1)</f>
        <v>0</v>
      </c>
      <c r="D262" s="1">
        <f>INDEX(原始价格!D:D,股票价格!A262+1)</f>
        <v>43.83</v>
      </c>
      <c r="E262" s="1">
        <f>INDEX(原始价格!E:E,股票价格!A262+1)</f>
        <v>0</v>
      </c>
      <c r="F262" s="1">
        <f>INDEX(原始价格!F:F,股票价格!A262+1)</f>
        <v>0</v>
      </c>
      <c r="G262" s="1">
        <f>INDEX(原始价格!G:G,股票价格!A262+1)</f>
        <v>0</v>
      </c>
    </row>
    <row r="263" spans="1:7" x14ac:dyDescent="0.2">
      <c r="A263" s="1">
        <f t="shared" si="4"/>
        <v>321</v>
      </c>
      <c r="B263" s="22">
        <f>INDEX(原始价格!B:B,股票价格!A263+1)</f>
        <v>43598.576388888891</v>
      </c>
      <c r="C263" s="1">
        <f>INDEX(原始价格!C:C,股票价格!A263+1)</f>
        <v>0</v>
      </c>
      <c r="D263" s="1">
        <f>INDEX(原始价格!D:D,股票价格!A263+1)</f>
        <v>43.76</v>
      </c>
      <c r="E263" s="1">
        <f>INDEX(原始价格!E:E,股票价格!A263+1)</f>
        <v>0</v>
      </c>
      <c r="F263" s="1">
        <f>INDEX(原始价格!F:F,股票价格!A263+1)</f>
        <v>0</v>
      </c>
      <c r="G263" s="1">
        <f>INDEX(原始价格!G:G,股票价格!A263+1)</f>
        <v>0</v>
      </c>
    </row>
    <row r="264" spans="1:7" x14ac:dyDescent="0.2">
      <c r="A264" s="1">
        <f t="shared" si="4"/>
        <v>322</v>
      </c>
      <c r="B264" s="22">
        <f>INDEX(原始价格!B:B,股票价格!A264+1)</f>
        <v>43598.579861111109</v>
      </c>
      <c r="C264" s="1">
        <f>INDEX(原始价格!C:C,股票价格!A264+1)</f>
        <v>0</v>
      </c>
      <c r="D264" s="1">
        <f>INDEX(原始价格!D:D,股票价格!A264+1)</f>
        <v>43.78</v>
      </c>
      <c r="E264" s="1">
        <f>INDEX(原始价格!E:E,股票价格!A264+1)</f>
        <v>0</v>
      </c>
      <c r="F264" s="1">
        <f>INDEX(原始价格!F:F,股票价格!A264+1)</f>
        <v>0</v>
      </c>
      <c r="G264" s="1">
        <f>INDEX(原始价格!G:G,股票价格!A264+1)</f>
        <v>0</v>
      </c>
    </row>
    <row r="265" spans="1:7" x14ac:dyDescent="0.2">
      <c r="A265" s="1">
        <f t="shared" si="4"/>
        <v>323</v>
      </c>
      <c r="B265" s="22">
        <f>INDEX(原始价格!B:B,股票价格!A265+1)</f>
        <v>43598.583333333336</v>
      </c>
      <c r="C265" s="1">
        <f>INDEX(原始价格!C:C,股票价格!A265+1)</f>
        <v>0</v>
      </c>
      <c r="D265" s="1">
        <f>INDEX(原始价格!D:D,股票价格!A265+1)</f>
        <v>43.71</v>
      </c>
      <c r="E265" s="1">
        <f>INDEX(原始价格!E:E,股票价格!A265+1)</f>
        <v>0</v>
      </c>
      <c r="F265" s="1">
        <f>INDEX(原始价格!F:F,股票价格!A265+1)</f>
        <v>0</v>
      </c>
      <c r="G265" s="1">
        <f>INDEX(原始价格!G:G,股票价格!A265+1)</f>
        <v>0</v>
      </c>
    </row>
    <row r="266" spans="1:7" x14ac:dyDescent="0.2">
      <c r="A266" s="1">
        <f t="shared" si="4"/>
        <v>324</v>
      </c>
      <c r="B266" s="22">
        <f>INDEX(原始价格!B:B,股票价格!A266+1)</f>
        <v>43598.586805555555</v>
      </c>
      <c r="C266" s="1">
        <f>INDEX(原始价格!C:C,股票价格!A266+1)</f>
        <v>0</v>
      </c>
      <c r="D266" s="1">
        <f>INDEX(原始价格!D:D,股票价格!A266+1)</f>
        <v>43.7</v>
      </c>
      <c r="E266" s="1">
        <f>INDEX(原始价格!E:E,股票价格!A266+1)</f>
        <v>0</v>
      </c>
      <c r="F266" s="1">
        <f>INDEX(原始价格!F:F,股票价格!A266+1)</f>
        <v>0</v>
      </c>
      <c r="G266" s="1">
        <f>INDEX(原始价格!G:G,股票价格!A266+1)</f>
        <v>0</v>
      </c>
    </row>
    <row r="267" spans="1:7" x14ac:dyDescent="0.2">
      <c r="A267" s="1">
        <f t="shared" si="4"/>
        <v>325</v>
      </c>
      <c r="B267" s="22">
        <f>INDEX(原始价格!B:B,股票价格!A267+1)</f>
        <v>43598.590277777781</v>
      </c>
      <c r="C267" s="1">
        <f>INDEX(原始价格!C:C,股票价格!A267+1)</f>
        <v>0</v>
      </c>
      <c r="D267" s="1">
        <f>INDEX(原始价格!D:D,股票价格!A267+1)</f>
        <v>43.7</v>
      </c>
      <c r="E267" s="1">
        <f>INDEX(原始价格!E:E,股票价格!A267+1)</f>
        <v>0</v>
      </c>
      <c r="F267" s="1">
        <f>INDEX(原始价格!F:F,股票价格!A267+1)</f>
        <v>0</v>
      </c>
      <c r="G267" s="1">
        <f>INDEX(原始价格!G:G,股票价格!A267+1)</f>
        <v>0</v>
      </c>
    </row>
    <row r="268" spans="1:7" x14ac:dyDescent="0.2">
      <c r="A268" s="1">
        <f t="shared" si="4"/>
        <v>326</v>
      </c>
      <c r="B268" s="22">
        <f>INDEX(原始价格!B:B,股票价格!A268+1)</f>
        <v>43598.59375</v>
      </c>
      <c r="C268" s="1">
        <f>INDEX(原始价格!C:C,股票价格!A268+1)</f>
        <v>0</v>
      </c>
      <c r="D268" s="1">
        <f>INDEX(原始价格!D:D,股票价格!A268+1)</f>
        <v>43.44</v>
      </c>
      <c r="E268" s="1">
        <f>INDEX(原始价格!E:E,股票价格!A268+1)</f>
        <v>0</v>
      </c>
      <c r="F268" s="1">
        <f>INDEX(原始价格!F:F,股票价格!A268+1)</f>
        <v>0</v>
      </c>
      <c r="G268" s="1">
        <f>INDEX(原始价格!G:G,股票价格!A268+1)</f>
        <v>0</v>
      </c>
    </row>
    <row r="269" spans="1:7" x14ac:dyDescent="0.2">
      <c r="A269" s="1">
        <f t="shared" si="4"/>
        <v>327</v>
      </c>
      <c r="B269" s="22">
        <f>INDEX(原始价格!B:B,股票价格!A269+1)</f>
        <v>43598.597222222219</v>
      </c>
      <c r="C269" s="1">
        <f>INDEX(原始价格!C:C,股票价格!A269+1)</f>
        <v>0</v>
      </c>
      <c r="D269" s="1">
        <f>INDEX(原始价格!D:D,股票价格!A269+1)</f>
        <v>43.4</v>
      </c>
      <c r="E269" s="1">
        <f>INDEX(原始价格!E:E,股票价格!A269+1)</f>
        <v>0</v>
      </c>
      <c r="F269" s="1">
        <f>INDEX(原始价格!F:F,股票价格!A269+1)</f>
        <v>0</v>
      </c>
      <c r="G269" s="1">
        <f>INDEX(原始价格!G:G,股票价格!A269+1)</f>
        <v>0</v>
      </c>
    </row>
    <row r="270" spans="1:7" x14ac:dyDescent="0.2">
      <c r="A270" s="1">
        <f t="shared" si="4"/>
        <v>328</v>
      </c>
      <c r="B270" s="22">
        <f>INDEX(原始价格!B:B,股票价格!A270+1)</f>
        <v>43598.600694444445</v>
      </c>
      <c r="C270" s="1">
        <f>INDEX(原始价格!C:C,股票价格!A270+1)</f>
        <v>0</v>
      </c>
      <c r="D270" s="1">
        <f>INDEX(原始价格!D:D,股票价格!A270+1)</f>
        <v>43.33</v>
      </c>
      <c r="E270" s="1">
        <f>INDEX(原始价格!E:E,股票价格!A270+1)</f>
        <v>0</v>
      </c>
      <c r="F270" s="1">
        <f>INDEX(原始价格!F:F,股票价格!A270+1)</f>
        <v>0</v>
      </c>
      <c r="G270" s="1">
        <f>INDEX(原始价格!G:G,股票价格!A270+1)</f>
        <v>0</v>
      </c>
    </row>
    <row r="271" spans="1:7" x14ac:dyDescent="0.2">
      <c r="A271" s="1">
        <f t="shared" si="4"/>
        <v>329</v>
      </c>
      <c r="B271" s="22">
        <f>INDEX(原始价格!B:B,股票价格!A271+1)</f>
        <v>43598.604166666664</v>
      </c>
      <c r="C271" s="1">
        <f>INDEX(原始价格!C:C,股票价格!A271+1)</f>
        <v>0</v>
      </c>
      <c r="D271" s="1">
        <f>INDEX(原始价格!D:D,股票价格!A271+1)</f>
        <v>43.59</v>
      </c>
      <c r="E271" s="1">
        <f>INDEX(原始价格!E:E,股票价格!A271+1)</f>
        <v>0</v>
      </c>
      <c r="F271" s="1">
        <f>INDEX(原始价格!F:F,股票价格!A271+1)</f>
        <v>0</v>
      </c>
      <c r="G271" s="1">
        <f>INDEX(原始价格!G:G,股票价格!A271+1)</f>
        <v>0</v>
      </c>
    </row>
    <row r="272" spans="1:7" x14ac:dyDescent="0.2">
      <c r="A272" s="1">
        <f t="shared" si="4"/>
        <v>330</v>
      </c>
      <c r="B272" s="22">
        <f>INDEX(原始价格!B:B,股票价格!A272+1)</f>
        <v>43598.607638888891</v>
      </c>
      <c r="C272" s="1">
        <f>INDEX(原始价格!C:C,股票价格!A272+1)</f>
        <v>0</v>
      </c>
      <c r="D272" s="1">
        <f>INDEX(原始价格!D:D,股票价格!A272+1)</f>
        <v>43.5</v>
      </c>
      <c r="E272" s="1">
        <f>INDEX(原始价格!E:E,股票价格!A272+1)</f>
        <v>0</v>
      </c>
      <c r="F272" s="1">
        <f>INDEX(原始价格!F:F,股票价格!A272+1)</f>
        <v>0</v>
      </c>
      <c r="G272" s="1">
        <f>INDEX(原始价格!G:G,股票价格!A272+1)</f>
        <v>0</v>
      </c>
    </row>
    <row r="273" spans="1:7" x14ac:dyDescent="0.2">
      <c r="A273" s="1">
        <f t="shared" si="4"/>
        <v>331</v>
      </c>
      <c r="B273" s="22">
        <f>INDEX(原始价格!B:B,股票价格!A273+1)</f>
        <v>43598.611111111109</v>
      </c>
      <c r="C273" s="1">
        <f>INDEX(原始价格!C:C,股票价格!A273+1)</f>
        <v>0</v>
      </c>
      <c r="D273" s="1">
        <f>INDEX(原始价格!D:D,股票价格!A273+1)</f>
        <v>43.41</v>
      </c>
      <c r="E273" s="1">
        <f>INDEX(原始价格!E:E,股票价格!A273+1)</f>
        <v>0</v>
      </c>
      <c r="F273" s="1">
        <f>INDEX(原始价格!F:F,股票价格!A273+1)</f>
        <v>0</v>
      </c>
      <c r="G273" s="1">
        <f>INDEX(原始价格!G:G,股票价格!A273+1)</f>
        <v>0</v>
      </c>
    </row>
    <row r="274" spans="1:7" x14ac:dyDescent="0.2">
      <c r="A274" s="1">
        <f t="shared" si="4"/>
        <v>332</v>
      </c>
      <c r="B274" s="22">
        <f>INDEX(原始价格!B:B,股票价格!A274+1)</f>
        <v>43598.614583333336</v>
      </c>
      <c r="C274" s="1">
        <f>INDEX(原始价格!C:C,股票价格!A274+1)</f>
        <v>0</v>
      </c>
      <c r="D274" s="1">
        <f>INDEX(原始价格!D:D,股票价格!A274+1)</f>
        <v>43.34</v>
      </c>
      <c r="E274" s="1">
        <f>INDEX(原始价格!E:E,股票价格!A274+1)</f>
        <v>0</v>
      </c>
      <c r="F274" s="1">
        <f>INDEX(原始价格!F:F,股票价格!A274+1)</f>
        <v>0</v>
      </c>
      <c r="G274" s="1">
        <f>INDEX(原始价格!G:G,股票价格!A274+1)</f>
        <v>0</v>
      </c>
    </row>
    <row r="275" spans="1:7" x14ac:dyDescent="0.2">
      <c r="A275" s="1">
        <f t="shared" si="4"/>
        <v>333</v>
      </c>
      <c r="B275" s="22">
        <f>INDEX(原始价格!B:B,股票价格!A275+1)</f>
        <v>43598.618055555555</v>
      </c>
      <c r="C275" s="1">
        <f>INDEX(原始价格!C:C,股票价格!A275+1)</f>
        <v>0</v>
      </c>
      <c r="D275" s="1">
        <f>INDEX(原始价格!D:D,股票价格!A275+1)</f>
        <v>43.69</v>
      </c>
      <c r="E275" s="1">
        <f>INDEX(原始价格!E:E,股票价格!A275+1)</f>
        <v>0</v>
      </c>
      <c r="F275" s="1">
        <f>INDEX(原始价格!F:F,股票价格!A275+1)</f>
        <v>0</v>
      </c>
      <c r="G275" s="1">
        <f>INDEX(原始价格!G:G,股票价格!A275+1)</f>
        <v>0</v>
      </c>
    </row>
    <row r="276" spans="1:7" x14ac:dyDescent="0.2">
      <c r="A276" s="1">
        <f t="shared" si="4"/>
        <v>334</v>
      </c>
      <c r="B276" s="22">
        <f>INDEX(原始价格!B:B,股票价格!A276+1)</f>
        <v>43598.621527777781</v>
      </c>
      <c r="C276" s="1">
        <f>INDEX(原始价格!C:C,股票价格!A276+1)</f>
        <v>0</v>
      </c>
      <c r="D276" s="1">
        <f>INDEX(原始价格!D:D,股票价格!A276+1)</f>
        <v>43.63</v>
      </c>
      <c r="E276" s="1">
        <f>INDEX(原始价格!E:E,股票价格!A276+1)</f>
        <v>0</v>
      </c>
      <c r="F276" s="1">
        <f>INDEX(原始价格!F:F,股票价格!A276+1)</f>
        <v>0</v>
      </c>
      <c r="G276" s="1">
        <f>INDEX(原始价格!G:G,股票价格!A276+1)</f>
        <v>0</v>
      </c>
    </row>
    <row r="277" spans="1:7" x14ac:dyDescent="0.2">
      <c r="A277" s="1">
        <f t="shared" si="4"/>
        <v>335</v>
      </c>
      <c r="B277" s="22">
        <f>INDEX(原始价格!B:B,股票价格!A277+1)</f>
        <v>43598.625</v>
      </c>
      <c r="C277" s="1">
        <f>INDEX(原始价格!C:C,股票价格!A277+1)</f>
        <v>0</v>
      </c>
      <c r="D277" s="1">
        <f>INDEX(原始价格!D:D,股票价格!A277+1)</f>
        <v>43.66</v>
      </c>
      <c r="E277" s="1">
        <f>INDEX(原始价格!E:E,股票价格!A277+1)</f>
        <v>0</v>
      </c>
      <c r="F277" s="1">
        <f>INDEX(原始价格!F:F,股票价格!A277+1)</f>
        <v>0</v>
      </c>
      <c r="G277" s="1">
        <f>INDEX(原始价格!G:G,股票价格!A277+1)</f>
        <v>0</v>
      </c>
    </row>
    <row r="278" spans="1:7" x14ac:dyDescent="0.2">
      <c r="A278" s="1">
        <f t="shared" si="4"/>
        <v>336</v>
      </c>
      <c r="B278" s="22">
        <f>INDEX(原始价格!B:B,股票价格!A278+1)</f>
        <v>43599.399305555555</v>
      </c>
      <c r="C278" s="1">
        <f>INDEX(原始价格!C:C,股票价格!A278+1)</f>
        <v>0</v>
      </c>
      <c r="D278" s="1">
        <f>INDEX(原始价格!D:D,股票价格!A278+1)</f>
        <v>43.99</v>
      </c>
      <c r="E278" s="1">
        <f>INDEX(原始价格!E:E,股票价格!A278+1)</f>
        <v>0</v>
      </c>
      <c r="F278" s="1">
        <f>INDEX(原始价格!F:F,股票价格!A278+1)</f>
        <v>0</v>
      </c>
      <c r="G278" s="1">
        <f>INDEX(原始价格!G:G,股票价格!A278+1)</f>
        <v>0</v>
      </c>
    </row>
    <row r="279" spans="1:7" x14ac:dyDescent="0.2">
      <c r="A279" s="1">
        <f t="shared" si="4"/>
        <v>337</v>
      </c>
      <c r="B279" s="22">
        <f>INDEX(原始价格!B:B,股票价格!A279+1)</f>
        <v>43599.402777777781</v>
      </c>
      <c r="C279" s="1">
        <f>INDEX(原始价格!C:C,股票价格!A279+1)</f>
        <v>0</v>
      </c>
      <c r="D279" s="1">
        <f>INDEX(原始价格!D:D,股票价格!A279+1)</f>
        <v>43.83</v>
      </c>
      <c r="E279" s="1">
        <f>INDEX(原始价格!E:E,股票价格!A279+1)</f>
        <v>0</v>
      </c>
      <c r="F279" s="1">
        <f>INDEX(原始价格!F:F,股票价格!A279+1)</f>
        <v>0</v>
      </c>
      <c r="G279" s="1">
        <f>INDEX(原始价格!G:G,股票价格!A279+1)</f>
        <v>0</v>
      </c>
    </row>
    <row r="280" spans="1:7" x14ac:dyDescent="0.2">
      <c r="A280" s="1">
        <f t="shared" si="4"/>
        <v>338</v>
      </c>
      <c r="B280" s="22">
        <f>INDEX(原始价格!B:B,股票价格!A280+1)</f>
        <v>43599.40625</v>
      </c>
      <c r="C280" s="1">
        <f>INDEX(原始价格!C:C,股票价格!A280+1)</f>
        <v>0</v>
      </c>
      <c r="D280" s="1">
        <f>INDEX(原始价格!D:D,股票价格!A280+1)</f>
        <v>43.49</v>
      </c>
      <c r="E280" s="1">
        <f>INDEX(原始价格!E:E,股票价格!A280+1)</f>
        <v>0</v>
      </c>
      <c r="F280" s="1">
        <f>INDEX(原始价格!F:F,股票价格!A280+1)</f>
        <v>0</v>
      </c>
      <c r="G280" s="1">
        <f>INDEX(原始价格!G:G,股票价格!A280+1)</f>
        <v>0</v>
      </c>
    </row>
    <row r="281" spans="1:7" x14ac:dyDescent="0.2">
      <c r="A281" s="1">
        <f t="shared" si="4"/>
        <v>339</v>
      </c>
      <c r="B281" s="22">
        <f>INDEX(原始价格!B:B,股票价格!A281+1)</f>
        <v>43599.409722222219</v>
      </c>
      <c r="C281" s="1">
        <f>INDEX(原始价格!C:C,股票价格!A281+1)</f>
        <v>0</v>
      </c>
      <c r="D281" s="1">
        <f>INDEX(原始价格!D:D,股票价格!A281+1)</f>
        <v>43.65</v>
      </c>
      <c r="E281" s="1">
        <f>INDEX(原始价格!E:E,股票价格!A281+1)</f>
        <v>0</v>
      </c>
      <c r="F281" s="1">
        <f>INDEX(原始价格!F:F,股票价格!A281+1)</f>
        <v>0</v>
      </c>
      <c r="G281" s="1">
        <f>INDEX(原始价格!G:G,股票价格!A281+1)</f>
        <v>0</v>
      </c>
    </row>
    <row r="282" spans="1:7" x14ac:dyDescent="0.2">
      <c r="A282" s="1">
        <f t="shared" si="4"/>
        <v>340</v>
      </c>
      <c r="B282" s="22">
        <f>INDEX(原始价格!B:B,股票价格!A282+1)</f>
        <v>43599.413194444445</v>
      </c>
      <c r="C282" s="1">
        <f>INDEX(原始价格!C:C,股票价格!A282+1)</f>
        <v>0</v>
      </c>
      <c r="D282" s="1">
        <f>INDEX(原始价格!D:D,股票价格!A282+1)</f>
        <v>43.92</v>
      </c>
      <c r="E282" s="1">
        <f>INDEX(原始价格!E:E,股票价格!A282+1)</f>
        <v>0</v>
      </c>
      <c r="F282" s="1">
        <f>INDEX(原始价格!F:F,股票价格!A282+1)</f>
        <v>0</v>
      </c>
      <c r="G282" s="1">
        <f>INDEX(原始价格!G:G,股票价格!A282+1)</f>
        <v>0</v>
      </c>
    </row>
    <row r="283" spans="1:7" x14ac:dyDescent="0.2">
      <c r="A283" s="1">
        <f t="shared" si="4"/>
        <v>341</v>
      </c>
      <c r="B283" s="22">
        <f>INDEX(原始价格!B:B,股票价格!A283+1)</f>
        <v>43599.416666666664</v>
      </c>
      <c r="C283" s="1">
        <f>INDEX(原始价格!C:C,股票价格!A283+1)</f>
        <v>0</v>
      </c>
      <c r="D283" s="1">
        <f>INDEX(原始价格!D:D,股票价格!A283+1)</f>
        <v>43.98</v>
      </c>
      <c r="E283" s="1">
        <f>INDEX(原始价格!E:E,股票价格!A283+1)</f>
        <v>0</v>
      </c>
      <c r="F283" s="1">
        <f>INDEX(原始价格!F:F,股票价格!A283+1)</f>
        <v>0</v>
      </c>
      <c r="G283" s="1">
        <f>INDEX(原始价格!G:G,股票价格!A283+1)</f>
        <v>0</v>
      </c>
    </row>
    <row r="284" spans="1:7" x14ac:dyDescent="0.2">
      <c r="A284" s="1">
        <f t="shared" si="4"/>
        <v>342</v>
      </c>
      <c r="B284" s="22">
        <f>INDEX(原始价格!B:B,股票价格!A284+1)</f>
        <v>43599.420138888891</v>
      </c>
      <c r="C284" s="1">
        <f>INDEX(原始价格!C:C,股票价格!A284+1)</f>
        <v>0</v>
      </c>
      <c r="D284" s="1">
        <f>INDEX(原始价格!D:D,股票价格!A284+1)</f>
        <v>43.95</v>
      </c>
      <c r="E284" s="1">
        <f>INDEX(原始价格!E:E,股票价格!A284+1)</f>
        <v>0</v>
      </c>
      <c r="F284" s="1">
        <f>INDEX(原始价格!F:F,股票价格!A284+1)</f>
        <v>0</v>
      </c>
      <c r="G284" s="1">
        <f>INDEX(原始价格!G:G,股票价格!A284+1)</f>
        <v>0</v>
      </c>
    </row>
    <row r="285" spans="1:7" x14ac:dyDescent="0.2">
      <c r="A285" s="1">
        <f t="shared" si="4"/>
        <v>343</v>
      </c>
      <c r="B285" s="22">
        <f>INDEX(原始价格!B:B,股票价格!A285+1)</f>
        <v>43599.423611111109</v>
      </c>
      <c r="C285" s="1">
        <f>INDEX(原始价格!C:C,股票价格!A285+1)</f>
        <v>0</v>
      </c>
      <c r="D285" s="1">
        <f>INDEX(原始价格!D:D,股票价格!A285+1)</f>
        <v>43.66</v>
      </c>
      <c r="E285" s="1">
        <f>INDEX(原始价格!E:E,股票价格!A285+1)</f>
        <v>0</v>
      </c>
      <c r="F285" s="1">
        <f>INDEX(原始价格!F:F,股票价格!A285+1)</f>
        <v>0</v>
      </c>
      <c r="G285" s="1">
        <f>INDEX(原始价格!G:G,股票价格!A285+1)</f>
        <v>0</v>
      </c>
    </row>
    <row r="286" spans="1:7" x14ac:dyDescent="0.2">
      <c r="A286" s="1">
        <f t="shared" si="4"/>
        <v>344</v>
      </c>
      <c r="B286" s="22">
        <f>INDEX(原始价格!B:B,股票价格!A286+1)</f>
        <v>43599.427083333336</v>
      </c>
      <c r="C286" s="1">
        <f>INDEX(原始价格!C:C,股票价格!A286+1)</f>
        <v>0</v>
      </c>
      <c r="D286" s="1">
        <f>INDEX(原始价格!D:D,股票价格!A286+1)</f>
        <v>43.69</v>
      </c>
      <c r="E286" s="1">
        <f>INDEX(原始价格!E:E,股票价格!A286+1)</f>
        <v>0</v>
      </c>
      <c r="F286" s="1">
        <f>INDEX(原始价格!F:F,股票价格!A286+1)</f>
        <v>0</v>
      </c>
      <c r="G286" s="1">
        <f>INDEX(原始价格!G:G,股票价格!A286+1)</f>
        <v>0</v>
      </c>
    </row>
    <row r="287" spans="1:7" x14ac:dyDescent="0.2">
      <c r="A287" s="1">
        <f t="shared" si="4"/>
        <v>345</v>
      </c>
      <c r="B287" s="22">
        <f>INDEX(原始价格!B:B,股票价格!A287+1)</f>
        <v>43599.430555555555</v>
      </c>
      <c r="C287" s="1">
        <f>INDEX(原始价格!C:C,股票价格!A287+1)</f>
        <v>0</v>
      </c>
      <c r="D287" s="1">
        <f>INDEX(原始价格!D:D,股票价格!A287+1)</f>
        <v>43.78</v>
      </c>
      <c r="E287" s="1">
        <f>INDEX(原始价格!E:E,股票价格!A287+1)</f>
        <v>0</v>
      </c>
      <c r="F287" s="1">
        <f>INDEX(原始价格!F:F,股票价格!A287+1)</f>
        <v>0</v>
      </c>
      <c r="G287" s="1">
        <f>INDEX(原始价格!G:G,股票价格!A287+1)</f>
        <v>0</v>
      </c>
    </row>
    <row r="288" spans="1:7" x14ac:dyDescent="0.2">
      <c r="A288" s="1">
        <f t="shared" si="4"/>
        <v>346</v>
      </c>
      <c r="B288" s="22">
        <f>INDEX(原始价格!B:B,股票价格!A288+1)</f>
        <v>43599.434027777781</v>
      </c>
      <c r="C288" s="1">
        <f>INDEX(原始价格!C:C,股票价格!A288+1)</f>
        <v>0</v>
      </c>
      <c r="D288" s="1">
        <f>INDEX(原始价格!D:D,股票价格!A288+1)</f>
        <v>44</v>
      </c>
      <c r="E288" s="1">
        <f>INDEX(原始价格!E:E,股票价格!A288+1)</f>
        <v>0</v>
      </c>
      <c r="F288" s="1">
        <f>INDEX(原始价格!F:F,股票价格!A288+1)</f>
        <v>0</v>
      </c>
      <c r="G288" s="1">
        <f>INDEX(原始价格!G:G,股票价格!A288+1)</f>
        <v>0</v>
      </c>
    </row>
    <row r="289" spans="1:7" x14ac:dyDescent="0.2">
      <c r="A289" s="1">
        <f t="shared" si="4"/>
        <v>347</v>
      </c>
      <c r="B289" s="22">
        <f>INDEX(原始价格!B:B,股票价格!A289+1)</f>
        <v>43599.4375</v>
      </c>
      <c r="C289" s="1">
        <f>INDEX(原始价格!C:C,股票价格!A289+1)</f>
        <v>0</v>
      </c>
      <c r="D289" s="1">
        <f>INDEX(原始价格!D:D,股票价格!A289+1)</f>
        <v>43.98</v>
      </c>
      <c r="E289" s="1">
        <f>INDEX(原始价格!E:E,股票价格!A289+1)</f>
        <v>0</v>
      </c>
      <c r="F289" s="1">
        <f>INDEX(原始价格!F:F,股票价格!A289+1)</f>
        <v>0</v>
      </c>
      <c r="G289" s="1">
        <f>INDEX(原始价格!G:G,股票价格!A289+1)</f>
        <v>0</v>
      </c>
    </row>
    <row r="290" spans="1:7" x14ac:dyDescent="0.2">
      <c r="A290" s="1">
        <f t="shared" si="4"/>
        <v>348</v>
      </c>
      <c r="B290" s="22">
        <f>INDEX(原始价格!B:B,股票价格!A290+1)</f>
        <v>43599.440972222219</v>
      </c>
      <c r="C290" s="1">
        <f>INDEX(原始价格!C:C,股票价格!A290+1)</f>
        <v>0</v>
      </c>
      <c r="D290" s="1">
        <f>INDEX(原始价格!D:D,股票价格!A290+1)</f>
        <v>44</v>
      </c>
      <c r="E290" s="1">
        <f>INDEX(原始价格!E:E,股票价格!A290+1)</f>
        <v>0</v>
      </c>
      <c r="F290" s="1">
        <f>INDEX(原始价格!F:F,股票价格!A290+1)</f>
        <v>0</v>
      </c>
      <c r="G290" s="1">
        <f>INDEX(原始价格!G:G,股票价格!A290+1)</f>
        <v>0</v>
      </c>
    </row>
    <row r="291" spans="1:7" x14ac:dyDescent="0.2">
      <c r="A291" s="1">
        <f t="shared" si="4"/>
        <v>349</v>
      </c>
      <c r="B291" s="22">
        <f>INDEX(原始价格!B:B,股票价格!A291+1)</f>
        <v>43599.444444444445</v>
      </c>
      <c r="C291" s="1">
        <f>INDEX(原始价格!C:C,股票价格!A291+1)</f>
        <v>0</v>
      </c>
      <c r="D291" s="1">
        <f>INDEX(原始价格!D:D,股票价格!A291+1)</f>
        <v>43.99</v>
      </c>
      <c r="E291" s="1">
        <f>INDEX(原始价格!E:E,股票价格!A291+1)</f>
        <v>0</v>
      </c>
      <c r="F291" s="1">
        <f>INDEX(原始价格!F:F,股票价格!A291+1)</f>
        <v>0</v>
      </c>
      <c r="G291" s="1">
        <f>INDEX(原始价格!G:G,股票价格!A291+1)</f>
        <v>0</v>
      </c>
    </row>
    <row r="292" spans="1:7" x14ac:dyDescent="0.2">
      <c r="A292" s="1">
        <f t="shared" si="4"/>
        <v>350</v>
      </c>
      <c r="B292" s="22">
        <f>INDEX(原始价格!B:B,股票价格!A292+1)</f>
        <v>43599.447916666664</v>
      </c>
      <c r="C292" s="1">
        <f>INDEX(原始价格!C:C,股票价格!A292+1)</f>
        <v>0</v>
      </c>
      <c r="D292" s="1">
        <f>INDEX(原始价格!D:D,股票价格!A292+1)</f>
        <v>43.97</v>
      </c>
      <c r="E292" s="1">
        <f>INDEX(原始价格!E:E,股票价格!A292+1)</f>
        <v>0</v>
      </c>
      <c r="F292" s="1">
        <f>INDEX(原始价格!F:F,股票价格!A292+1)</f>
        <v>0</v>
      </c>
      <c r="G292" s="1">
        <f>INDEX(原始价格!G:G,股票价格!A292+1)</f>
        <v>0</v>
      </c>
    </row>
    <row r="293" spans="1:7" x14ac:dyDescent="0.2">
      <c r="A293" s="1">
        <f t="shared" si="4"/>
        <v>351</v>
      </c>
      <c r="B293" s="22">
        <f>INDEX(原始价格!B:B,股票价格!A293+1)</f>
        <v>43599.451388888891</v>
      </c>
      <c r="C293" s="1">
        <f>INDEX(原始价格!C:C,股票价格!A293+1)</f>
        <v>0</v>
      </c>
      <c r="D293" s="1">
        <f>INDEX(原始价格!D:D,股票价格!A293+1)</f>
        <v>43.87</v>
      </c>
      <c r="E293" s="1">
        <f>INDEX(原始价格!E:E,股票价格!A293+1)</f>
        <v>0</v>
      </c>
      <c r="F293" s="1">
        <f>INDEX(原始价格!F:F,股票价格!A293+1)</f>
        <v>0</v>
      </c>
      <c r="G293" s="1">
        <f>INDEX(原始价格!G:G,股票价格!A293+1)</f>
        <v>0</v>
      </c>
    </row>
    <row r="294" spans="1:7" x14ac:dyDescent="0.2">
      <c r="A294" s="1">
        <f t="shared" si="4"/>
        <v>352</v>
      </c>
      <c r="B294" s="22">
        <f>INDEX(原始价格!B:B,股票价格!A294+1)</f>
        <v>43599.454861111109</v>
      </c>
      <c r="C294" s="1">
        <f>INDEX(原始价格!C:C,股票价格!A294+1)</f>
        <v>0</v>
      </c>
      <c r="D294" s="1">
        <f>INDEX(原始价格!D:D,股票价格!A294+1)</f>
        <v>43.99</v>
      </c>
      <c r="E294" s="1">
        <f>INDEX(原始价格!E:E,股票价格!A294+1)</f>
        <v>0</v>
      </c>
      <c r="F294" s="1">
        <f>INDEX(原始价格!F:F,股票价格!A294+1)</f>
        <v>0</v>
      </c>
      <c r="G294" s="1">
        <f>INDEX(原始价格!G:G,股票价格!A294+1)</f>
        <v>0</v>
      </c>
    </row>
    <row r="295" spans="1:7" x14ac:dyDescent="0.2">
      <c r="A295" s="1">
        <f t="shared" si="4"/>
        <v>353</v>
      </c>
      <c r="B295" s="22">
        <f>INDEX(原始价格!B:B,股票价格!A295+1)</f>
        <v>43599.458333333336</v>
      </c>
      <c r="C295" s="1">
        <f>INDEX(原始价格!C:C,股票价格!A295+1)</f>
        <v>0</v>
      </c>
      <c r="D295" s="1">
        <f>INDEX(原始价格!D:D,股票价格!A295+1)</f>
        <v>43.99</v>
      </c>
      <c r="E295" s="1">
        <f>INDEX(原始价格!E:E,股票价格!A295+1)</f>
        <v>0</v>
      </c>
      <c r="F295" s="1">
        <f>INDEX(原始价格!F:F,股票价格!A295+1)</f>
        <v>0</v>
      </c>
      <c r="G295" s="1">
        <f>INDEX(原始价格!G:G,股票价格!A295+1)</f>
        <v>0</v>
      </c>
    </row>
    <row r="296" spans="1:7" x14ac:dyDescent="0.2">
      <c r="A296" s="1">
        <f t="shared" si="4"/>
        <v>354</v>
      </c>
      <c r="B296" s="22">
        <f>INDEX(原始价格!B:B,股票价格!A296+1)</f>
        <v>43599.461805555555</v>
      </c>
      <c r="C296" s="1">
        <f>INDEX(原始价格!C:C,股票价格!A296+1)</f>
        <v>0</v>
      </c>
      <c r="D296" s="1">
        <f>INDEX(原始价格!D:D,股票价格!A296+1)</f>
        <v>43.92</v>
      </c>
      <c r="E296" s="1">
        <f>INDEX(原始价格!E:E,股票价格!A296+1)</f>
        <v>0</v>
      </c>
      <c r="F296" s="1">
        <f>INDEX(原始价格!F:F,股票价格!A296+1)</f>
        <v>0</v>
      </c>
      <c r="G296" s="1">
        <f>INDEX(原始价格!G:G,股票价格!A296+1)</f>
        <v>0</v>
      </c>
    </row>
    <row r="297" spans="1:7" x14ac:dyDescent="0.2">
      <c r="A297" s="1">
        <f t="shared" si="4"/>
        <v>355</v>
      </c>
      <c r="B297" s="22">
        <f>INDEX(原始价格!B:B,股票价格!A297+1)</f>
        <v>43599.465277777781</v>
      </c>
      <c r="C297" s="1">
        <f>INDEX(原始价格!C:C,股票价格!A297+1)</f>
        <v>0</v>
      </c>
      <c r="D297" s="1">
        <f>INDEX(原始价格!D:D,股票价格!A297+1)</f>
        <v>43.83</v>
      </c>
      <c r="E297" s="1">
        <f>INDEX(原始价格!E:E,股票价格!A297+1)</f>
        <v>0</v>
      </c>
      <c r="F297" s="1">
        <f>INDEX(原始价格!F:F,股票价格!A297+1)</f>
        <v>0</v>
      </c>
      <c r="G297" s="1">
        <f>INDEX(原始价格!G:G,股票价格!A297+1)</f>
        <v>0</v>
      </c>
    </row>
    <row r="298" spans="1:7" x14ac:dyDescent="0.2">
      <c r="A298" s="1">
        <f t="shared" si="4"/>
        <v>356</v>
      </c>
      <c r="B298" s="22">
        <f>INDEX(原始价格!B:B,股票价格!A298+1)</f>
        <v>43599.46875</v>
      </c>
      <c r="C298" s="1">
        <f>INDEX(原始价格!C:C,股票价格!A298+1)</f>
        <v>0</v>
      </c>
      <c r="D298" s="1">
        <f>INDEX(原始价格!D:D,股票价格!A298+1)</f>
        <v>43.77</v>
      </c>
      <c r="E298" s="1">
        <f>INDEX(原始价格!E:E,股票价格!A298+1)</f>
        <v>0</v>
      </c>
      <c r="F298" s="1">
        <f>INDEX(原始价格!F:F,股票价格!A298+1)</f>
        <v>0</v>
      </c>
      <c r="G298" s="1">
        <f>INDEX(原始价格!G:G,股票价格!A298+1)</f>
        <v>0</v>
      </c>
    </row>
    <row r="299" spans="1:7" x14ac:dyDescent="0.2">
      <c r="A299" s="1">
        <f t="shared" si="4"/>
        <v>357</v>
      </c>
      <c r="B299" s="22">
        <f>INDEX(原始价格!B:B,股票价格!A299+1)</f>
        <v>43599.472222222219</v>
      </c>
      <c r="C299" s="1">
        <f>INDEX(原始价格!C:C,股票价格!A299+1)</f>
        <v>0</v>
      </c>
      <c r="D299" s="1">
        <f>INDEX(原始价格!D:D,股票价格!A299+1)</f>
        <v>43.81</v>
      </c>
      <c r="E299" s="1">
        <f>INDEX(原始价格!E:E,股票价格!A299+1)</f>
        <v>0</v>
      </c>
      <c r="F299" s="1">
        <f>INDEX(原始价格!F:F,股票价格!A299+1)</f>
        <v>0</v>
      </c>
      <c r="G299" s="1">
        <f>INDEX(原始价格!G:G,股票价格!A299+1)</f>
        <v>0</v>
      </c>
    </row>
    <row r="300" spans="1:7" x14ac:dyDescent="0.2">
      <c r="A300" s="1">
        <f t="shared" si="4"/>
        <v>358</v>
      </c>
      <c r="B300" s="22">
        <f>INDEX(原始价格!B:B,股票价格!A300+1)</f>
        <v>43599.475694444445</v>
      </c>
      <c r="C300" s="1">
        <f>INDEX(原始价格!C:C,股票价格!A300+1)</f>
        <v>0</v>
      </c>
      <c r="D300" s="1">
        <f>INDEX(原始价格!D:D,股票价格!A300+1)</f>
        <v>43.78</v>
      </c>
      <c r="E300" s="1">
        <f>INDEX(原始价格!E:E,股票价格!A300+1)</f>
        <v>0</v>
      </c>
      <c r="F300" s="1">
        <f>INDEX(原始价格!F:F,股票价格!A300+1)</f>
        <v>0</v>
      </c>
      <c r="G300" s="1">
        <f>INDEX(原始价格!G:G,股票价格!A300+1)</f>
        <v>0</v>
      </c>
    </row>
    <row r="301" spans="1:7" x14ac:dyDescent="0.2">
      <c r="A301" s="1">
        <f t="shared" si="4"/>
        <v>359</v>
      </c>
      <c r="B301" s="22">
        <f>INDEX(原始价格!B:B,股票价格!A301+1)</f>
        <v>43599.479166666664</v>
      </c>
      <c r="C301" s="1">
        <f>INDEX(原始价格!C:C,股票价格!A301+1)</f>
        <v>0</v>
      </c>
      <c r="D301" s="1">
        <f>INDEX(原始价格!D:D,股票价格!A301+1)</f>
        <v>43.8</v>
      </c>
      <c r="E301" s="1">
        <f>INDEX(原始价格!E:E,股票价格!A301+1)</f>
        <v>0</v>
      </c>
      <c r="F301" s="1">
        <f>INDEX(原始价格!F:F,股票价格!A301+1)</f>
        <v>0</v>
      </c>
      <c r="G301" s="1">
        <f>INDEX(原始价格!G:G,股票价格!A301+1)</f>
        <v>0</v>
      </c>
    </row>
    <row r="302" spans="1:7" x14ac:dyDescent="0.2">
      <c r="A302" s="1">
        <f t="shared" si="4"/>
        <v>360</v>
      </c>
      <c r="B302" s="22">
        <f>INDEX(原始价格!B:B,股票价格!A302+1)</f>
        <v>43599.545138888891</v>
      </c>
      <c r="C302" s="1">
        <f>INDEX(原始价格!C:C,股票价格!A302+1)</f>
        <v>0</v>
      </c>
      <c r="D302" s="1">
        <f>INDEX(原始价格!D:D,股票价格!A302+1)</f>
        <v>43.8</v>
      </c>
      <c r="E302" s="1">
        <f>INDEX(原始价格!E:E,股票价格!A302+1)</f>
        <v>0</v>
      </c>
      <c r="F302" s="1">
        <f>INDEX(原始价格!F:F,股票价格!A302+1)</f>
        <v>0</v>
      </c>
      <c r="G302" s="1">
        <f>INDEX(原始价格!G:G,股票价格!A302+1)</f>
        <v>0</v>
      </c>
    </row>
    <row r="303" spans="1:7" x14ac:dyDescent="0.2">
      <c r="A303" s="1">
        <f t="shared" si="4"/>
        <v>361</v>
      </c>
      <c r="B303" s="22">
        <f>INDEX(原始价格!B:B,股票价格!A303+1)</f>
        <v>43599.548611111109</v>
      </c>
      <c r="C303" s="1">
        <f>INDEX(原始价格!C:C,股票价格!A303+1)</f>
        <v>0</v>
      </c>
      <c r="D303" s="1">
        <f>INDEX(原始价格!D:D,股票价格!A303+1)</f>
        <v>43.83</v>
      </c>
      <c r="E303" s="1">
        <f>INDEX(原始价格!E:E,股票价格!A303+1)</f>
        <v>0</v>
      </c>
      <c r="F303" s="1">
        <f>INDEX(原始价格!F:F,股票价格!A303+1)</f>
        <v>0</v>
      </c>
      <c r="G303" s="1">
        <f>INDEX(原始价格!G:G,股票价格!A303+1)</f>
        <v>0</v>
      </c>
    </row>
    <row r="304" spans="1:7" x14ac:dyDescent="0.2">
      <c r="A304" s="1">
        <f t="shared" si="4"/>
        <v>362</v>
      </c>
      <c r="B304" s="22">
        <f>INDEX(原始价格!B:B,股票价格!A304+1)</f>
        <v>43599.552083333336</v>
      </c>
      <c r="C304" s="1">
        <f>INDEX(原始价格!C:C,股票价格!A304+1)</f>
        <v>0</v>
      </c>
      <c r="D304" s="1">
        <f>INDEX(原始价格!D:D,股票价格!A304+1)</f>
        <v>43.88</v>
      </c>
      <c r="E304" s="1">
        <f>INDEX(原始价格!E:E,股票价格!A304+1)</f>
        <v>0</v>
      </c>
      <c r="F304" s="1">
        <f>INDEX(原始价格!F:F,股票价格!A304+1)</f>
        <v>0</v>
      </c>
      <c r="G304" s="1">
        <f>INDEX(原始价格!G:G,股票价格!A304+1)</f>
        <v>0</v>
      </c>
    </row>
    <row r="305" spans="1:7" x14ac:dyDescent="0.2">
      <c r="A305" s="1">
        <f t="shared" si="4"/>
        <v>363</v>
      </c>
      <c r="B305" s="22">
        <f>INDEX(原始价格!B:B,股票价格!A305+1)</f>
        <v>43599.555555555555</v>
      </c>
      <c r="C305" s="1">
        <f>INDEX(原始价格!C:C,股票价格!A305+1)</f>
        <v>0</v>
      </c>
      <c r="D305" s="1">
        <f>INDEX(原始价格!D:D,股票价格!A305+1)</f>
        <v>43.94</v>
      </c>
      <c r="E305" s="1">
        <f>INDEX(原始价格!E:E,股票价格!A305+1)</f>
        <v>0</v>
      </c>
      <c r="F305" s="1">
        <f>INDEX(原始价格!F:F,股票价格!A305+1)</f>
        <v>0</v>
      </c>
      <c r="G305" s="1">
        <f>INDEX(原始价格!G:G,股票价格!A305+1)</f>
        <v>0</v>
      </c>
    </row>
    <row r="306" spans="1:7" x14ac:dyDescent="0.2">
      <c r="A306" s="1">
        <f t="shared" si="4"/>
        <v>364</v>
      </c>
      <c r="B306" s="22">
        <f>INDEX(原始价格!B:B,股票价格!A306+1)</f>
        <v>43599.559027777781</v>
      </c>
      <c r="C306" s="1">
        <f>INDEX(原始价格!C:C,股票价格!A306+1)</f>
        <v>0</v>
      </c>
      <c r="D306" s="1">
        <f>INDEX(原始价格!D:D,股票价格!A306+1)</f>
        <v>43.94</v>
      </c>
      <c r="E306" s="1">
        <f>INDEX(原始价格!E:E,股票价格!A306+1)</f>
        <v>0</v>
      </c>
      <c r="F306" s="1">
        <f>INDEX(原始价格!F:F,股票价格!A306+1)</f>
        <v>0</v>
      </c>
      <c r="G306" s="1">
        <f>INDEX(原始价格!G:G,股票价格!A306+1)</f>
        <v>0</v>
      </c>
    </row>
    <row r="307" spans="1:7" x14ac:dyDescent="0.2">
      <c r="A307" s="1">
        <f t="shared" si="4"/>
        <v>365</v>
      </c>
      <c r="B307" s="22">
        <f>INDEX(原始价格!B:B,股票价格!A307+1)</f>
        <v>43599.5625</v>
      </c>
      <c r="C307" s="1">
        <f>INDEX(原始价格!C:C,股票价格!A307+1)</f>
        <v>0</v>
      </c>
      <c r="D307" s="1">
        <f>INDEX(原始价格!D:D,股票价格!A307+1)</f>
        <v>43.98</v>
      </c>
      <c r="E307" s="1">
        <f>INDEX(原始价格!E:E,股票价格!A307+1)</f>
        <v>0</v>
      </c>
      <c r="F307" s="1">
        <f>INDEX(原始价格!F:F,股票价格!A307+1)</f>
        <v>0</v>
      </c>
      <c r="G307" s="1">
        <f>INDEX(原始价格!G:G,股票价格!A307+1)</f>
        <v>0</v>
      </c>
    </row>
    <row r="308" spans="1:7" x14ac:dyDescent="0.2">
      <c r="A308" s="1">
        <f t="shared" si="4"/>
        <v>366</v>
      </c>
      <c r="B308" s="22">
        <f>INDEX(原始价格!B:B,股票价格!A308+1)</f>
        <v>43599.565972222219</v>
      </c>
      <c r="C308" s="1">
        <f>INDEX(原始价格!C:C,股票价格!A308+1)</f>
        <v>0</v>
      </c>
      <c r="D308" s="1">
        <f>INDEX(原始价格!D:D,股票价格!A308+1)</f>
        <v>43.87</v>
      </c>
      <c r="E308" s="1">
        <f>INDEX(原始价格!E:E,股票价格!A308+1)</f>
        <v>0</v>
      </c>
      <c r="F308" s="1">
        <f>INDEX(原始价格!F:F,股票价格!A308+1)</f>
        <v>0</v>
      </c>
      <c r="G308" s="1">
        <f>INDEX(原始价格!G:G,股票价格!A308+1)</f>
        <v>0</v>
      </c>
    </row>
    <row r="309" spans="1:7" x14ac:dyDescent="0.2">
      <c r="A309" s="1">
        <f t="shared" si="4"/>
        <v>367</v>
      </c>
      <c r="B309" s="22">
        <f>INDEX(原始价格!B:B,股票价格!A309+1)</f>
        <v>43599.569444444445</v>
      </c>
      <c r="C309" s="1">
        <f>INDEX(原始价格!C:C,股票价格!A309+1)</f>
        <v>0</v>
      </c>
      <c r="D309" s="1">
        <f>INDEX(原始价格!D:D,股票价格!A309+1)</f>
        <v>43.88</v>
      </c>
      <c r="E309" s="1">
        <f>INDEX(原始价格!E:E,股票价格!A309+1)</f>
        <v>0</v>
      </c>
      <c r="F309" s="1">
        <f>INDEX(原始价格!F:F,股票价格!A309+1)</f>
        <v>0</v>
      </c>
      <c r="G309" s="1">
        <f>INDEX(原始价格!G:G,股票价格!A309+1)</f>
        <v>0</v>
      </c>
    </row>
    <row r="310" spans="1:7" x14ac:dyDescent="0.2">
      <c r="A310" s="1">
        <f t="shared" si="4"/>
        <v>368</v>
      </c>
      <c r="B310" s="22">
        <f>INDEX(原始价格!B:B,股票价格!A310+1)</f>
        <v>43599.572916666664</v>
      </c>
      <c r="C310" s="1">
        <f>INDEX(原始价格!C:C,股票价格!A310+1)</f>
        <v>0</v>
      </c>
      <c r="D310" s="1">
        <f>INDEX(原始价格!D:D,股票价格!A310+1)</f>
        <v>43.98</v>
      </c>
      <c r="E310" s="1">
        <f>INDEX(原始价格!E:E,股票价格!A310+1)</f>
        <v>0</v>
      </c>
      <c r="F310" s="1">
        <f>INDEX(原始价格!F:F,股票价格!A310+1)</f>
        <v>0</v>
      </c>
      <c r="G310" s="1">
        <f>INDEX(原始价格!G:G,股票价格!A310+1)</f>
        <v>0</v>
      </c>
    </row>
    <row r="311" spans="1:7" x14ac:dyDescent="0.2">
      <c r="A311" s="1">
        <f t="shared" si="4"/>
        <v>369</v>
      </c>
      <c r="B311" s="22">
        <f>INDEX(原始价格!B:B,股票价格!A311+1)</f>
        <v>43599.576388888891</v>
      </c>
      <c r="C311" s="1">
        <f>INDEX(原始价格!C:C,股票价格!A311+1)</f>
        <v>0</v>
      </c>
      <c r="D311" s="1">
        <f>INDEX(原始价格!D:D,股票价格!A311+1)</f>
        <v>44</v>
      </c>
      <c r="E311" s="1">
        <f>INDEX(原始价格!E:E,股票价格!A311+1)</f>
        <v>0</v>
      </c>
      <c r="F311" s="1">
        <f>INDEX(原始价格!F:F,股票价格!A311+1)</f>
        <v>0</v>
      </c>
      <c r="G311" s="1">
        <f>INDEX(原始价格!G:G,股票价格!A311+1)</f>
        <v>0</v>
      </c>
    </row>
    <row r="312" spans="1:7" x14ac:dyDescent="0.2">
      <c r="A312" s="1">
        <f t="shared" si="4"/>
        <v>370</v>
      </c>
      <c r="B312" s="22">
        <f>INDEX(原始价格!B:B,股票价格!A312+1)</f>
        <v>43599.579861111109</v>
      </c>
      <c r="C312" s="1">
        <f>INDEX(原始价格!C:C,股票价格!A312+1)</f>
        <v>0</v>
      </c>
      <c r="D312" s="1">
        <f>INDEX(原始价格!D:D,股票价格!A312+1)</f>
        <v>43.95</v>
      </c>
      <c r="E312" s="1">
        <f>INDEX(原始价格!E:E,股票价格!A312+1)</f>
        <v>0</v>
      </c>
      <c r="F312" s="1">
        <f>INDEX(原始价格!F:F,股票价格!A312+1)</f>
        <v>0</v>
      </c>
      <c r="G312" s="1">
        <f>INDEX(原始价格!G:G,股票价格!A312+1)</f>
        <v>0</v>
      </c>
    </row>
    <row r="313" spans="1:7" x14ac:dyDescent="0.2">
      <c r="A313" s="1">
        <f t="shared" si="4"/>
        <v>371</v>
      </c>
      <c r="B313" s="22">
        <f>INDEX(原始价格!B:B,股票价格!A313+1)</f>
        <v>43599.583333333336</v>
      </c>
      <c r="C313" s="1">
        <f>INDEX(原始价格!C:C,股票价格!A313+1)</f>
        <v>0</v>
      </c>
      <c r="D313" s="1">
        <f>INDEX(原始价格!D:D,股票价格!A313+1)</f>
        <v>44</v>
      </c>
      <c r="E313" s="1">
        <f>INDEX(原始价格!E:E,股票价格!A313+1)</f>
        <v>0</v>
      </c>
      <c r="F313" s="1">
        <f>INDEX(原始价格!F:F,股票价格!A313+1)</f>
        <v>0</v>
      </c>
      <c r="G313" s="1">
        <f>INDEX(原始价格!G:G,股票价格!A313+1)</f>
        <v>0</v>
      </c>
    </row>
    <row r="314" spans="1:7" x14ac:dyDescent="0.2">
      <c r="A314" s="1">
        <f t="shared" si="4"/>
        <v>372</v>
      </c>
      <c r="B314" s="22">
        <f>INDEX(原始价格!B:B,股票价格!A314+1)</f>
        <v>43599.586805555555</v>
      </c>
      <c r="C314" s="1">
        <f>INDEX(原始价格!C:C,股票价格!A314+1)</f>
        <v>0</v>
      </c>
      <c r="D314" s="1">
        <f>INDEX(原始价格!D:D,股票价格!A314+1)</f>
        <v>43.91</v>
      </c>
      <c r="E314" s="1">
        <f>INDEX(原始价格!E:E,股票价格!A314+1)</f>
        <v>0</v>
      </c>
      <c r="F314" s="1">
        <f>INDEX(原始价格!F:F,股票价格!A314+1)</f>
        <v>0</v>
      </c>
      <c r="G314" s="1">
        <f>INDEX(原始价格!G:G,股票价格!A314+1)</f>
        <v>0</v>
      </c>
    </row>
    <row r="315" spans="1:7" x14ac:dyDescent="0.2">
      <c r="A315" s="1">
        <f t="shared" si="4"/>
        <v>373</v>
      </c>
      <c r="B315" s="22">
        <f>INDEX(原始价格!B:B,股票价格!A315+1)</f>
        <v>43599.590277777781</v>
      </c>
      <c r="C315" s="1">
        <f>INDEX(原始价格!C:C,股票价格!A315+1)</f>
        <v>0</v>
      </c>
      <c r="D315" s="1">
        <f>INDEX(原始价格!D:D,股票价格!A315+1)</f>
        <v>44</v>
      </c>
      <c r="E315" s="1">
        <f>INDEX(原始价格!E:E,股票价格!A315+1)</f>
        <v>0</v>
      </c>
      <c r="F315" s="1">
        <f>INDEX(原始价格!F:F,股票价格!A315+1)</f>
        <v>0</v>
      </c>
      <c r="G315" s="1">
        <f>INDEX(原始价格!G:G,股票价格!A315+1)</f>
        <v>0</v>
      </c>
    </row>
    <row r="316" spans="1:7" x14ac:dyDescent="0.2">
      <c r="A316" s="1">
        <f t="shared" si="4"/>
        <v>374</v>
      </c>
      <c r="B316" s="22">
        <f>INDEX(原始价格!B:B,股票价格!A316+1)</f>
        <v>43599.59375</v>
      </c>
      <c r="C316" s="1">
        <f>INDEX(原始价格!C:C,股票价格!A316+1)</f>
        <v>0</v>
      </c>
      <c r="D316" s="1">
        <f>INDEX(原始价格!D:D,股票价格!A316+1)</f>
        <v>44.02</v>
      </c>
      <c r="E316" s="1">
        <f>INDEX(原始价格!E:E,股票价格!A316+1)</f>
        <v>0</v>
      </c>
      <c r="F316" s="1">
        <f>INDEX(原始价格!F:F,股票价格!A316+1)</f>
        <v>0</v>
      </c>
      <c r="G316" s="1">
        <f>INDEX(原始价格!G:G,股票价格!A316+1)</f>
        <v>0</v>
      </c>
    </row>
    <row r="317" spans="1:7" x14ac:dyDescent="0.2">
      <c r="A317" s="1">
        <f t="shared" si="4"/>
        <v>375</v>
      </c>
      <c r="B317" s="22">
        <f>INDEX(原始价格!B:B,股票价格!A317+1)</f>
        <v>43599.597222222219</v>
      </c>
      <c r="C317" s="1">
        <f>INDEX(原始价格!C:C,股票价格!A317+1)</f>
        <v>0</v>
      </c>
      <c r="D317" s="1">
        <f>INDEX(原始价格!D:D,股票价格!A317+1)</f>
        <v>44</v>
      </c>
      <c r="E317" s="1">
        <f>INDEX(原始价格!E:E,股票价格!A317+1)</f>
        <v>0</v>
      </c>
      <c r="F317" s="1">
        <f>INDEX(原始价格!F:F,股票价格!A317+1)</f>
        <v>0</v>
      </c>
      <c r="G317" s="1">
        <f>INDEX(原始价格!G:G,股票价格!A317+1)</f>
        <v>0</v>
      </c>
    </row>
    <row r="318" spans="1:7" x14ac:dyDescent="0.2">
      <c r="A318" s="1">
        <f t="shared" si="4"/>
        <v>376</v>
      </c>
      <c r="B318" s="22">
        <f>INDEX(原始价格!B:B,股票价格!A318+1)</f>
        <v>43599.600694444445</v>
      </c>
      <c r="C318" s="1">
        <f>INDEX(原始价格!C:C,股票价格!A318+1)</f>
        <v>0</v>
      </c>
      <c r="D318" s="1">
        <f>INDEX(原始价格!D:D,股票价格!A318+1)</f>
        <v>43.98</v>
      </c>
      <c r="E318" s="1">
        <f>INDEX(原始价格!E:E,股票价格!A318+1)</f>
        <v>0</v>
      </c>
      <c r="F318" s="1">
        <f>INDEX(原始价格!F:F,股票价格!A318+1)</f>
        <v>0</v>
      </c>
      <c r="G318" s="1">
        <f>INDEX(原始价格!G:G,股票价格!A318+1)</f>
        <v>0</v>
      </c>
    </row>
    <row r="319" spans="1:7" x14ac:dyDescent="0.2">
      <c r="A319" s="1">
        <f t="shared" si="4"/>
        <v>377</v>
      </c>
      <c r="B319" s="22">
        <f>INDEX(原始价格!B:B,股票价格!A319+1)</f>
        <v>43599.604166666664</v>
      </c>
      <c r="C319" s="1">
        <f>INDEX(原始价格!C:C,股票价格!A319+1)</f>
        <v>0</v>
      </c>
      <c r="D319" s="1">
        <f>INDEX(原始价格!D:D,股票价格!A319+1)</f>
        <v>44.03</v>
      </c>
      <c r="E319" s="1">
        <f>INDEX(原始价格!E:E,股票价格!A319+1)</f>
        <v>0</v>
      </c>
      <c r="F319" s="1">
        <f>INDEX(原始价格!F:F,股票价格!A319+1)</f>
        <v>0</v>
      </c>
      <c r="G319" s="1">
        <f>INDEX(原始价格!G:G,股票价格!A319+1)</f>
        <v>0</v>
      </c>
    </row>
    <row r="320" spans="1:7" x14ac:dyDescent="0.2">
      <c r="A320" s="1">
        <f t="shared" si="4"/>
        <v>378</v>
      </c>
      <c r="B320" s="22">
        <f>INDEX(原始价格!B:B,股票价格!A320+1)</f>
        <v>43599.607638888891</v>
      </c>
      <c r="C320" s="1">
        <f>INDEX(原始价格!C:C,股票价格!A320+1)</f>
        <v>0</v>
      </c>
      <c r="D320" s="1">
        <f>INDEX(原始价格!D:D,股票价格!A320+1)</f>
        <v>44.05</v>
      </c>
      <c r="E320" s="1">
        <f>INDEX(原始价格!E:E,股票价格!A320+1)</f>
        <v>0</v>
      </c>
      <c r="F320" s="1">
        <f>INDEX(原始价格!F:F,股票价格!A320+1)</f>
        <v>0</v>
      </c>
      <c r="G320" s="1">
        <f>INDEX(原始价格!G:G,股票价格!A320+1)</f>
        <v>0</v>
      </c>
    </row>
    <row r="321" spans="1:7" x14ac:dyDescent="0.2">
      <c r="A321" s="1">
        <f t="shared" si="4"/>
        <v>379</v>
      </c>
      <c r="B321" s="22">
        <f>INDEX(原始价格!B:B,股票价格!A321+1)</f>
        <v>43599.611111111109</v>
      </c>
      <c r="C321" s="1">
        <f>INDEX(原始价格!C:C,股票价格!A321+1)</f>
        <v>0</v>
      </c>
      <c r="D321" s="1">
        <f>INDEX(原始价格!D:D,股票价格!A321+1)</f>
        <v>44</v>
      </c>
      <c r="E321" s="1">
        <f>INDEX(原始价格!E:E,股票价格!A321+1)</f>
        <v>0</v>
      </c>
      <c r="F321" s="1">
        <f>INDEX(原始价格!F:F,股票价格!A321+1)</f>
        <v>0</v>
      </c>
      <c r="G321" s="1">
        <f>INDEX(原始价格!G:G,股票价格!A321+1)</f>
        <v>0</v>
      </c>
    </row>
    <row r="322" spans="1:7" x14ac:dyDescent="0.2">
      <c r="A322" s="1">
        <f t="shared" ref="A322:A385" si="5">A323-1</f>
        <v>380</v>
      </c>
      <c r="B322" s="22">
        <f>INDEX(原始价格!B:B,股票价格!A322+1)</f>
        <v>43599.614583333336</v>
      </c>
      <c r="C322" s="1">
        <f>INDEX(原始价格!C:C,股票价格!A322+1)</f>
        <v>0</v>
      </c>
      <c r="D322" s="1">
        <f>INDEX(原始价格!D:D,股票价格!A322+1)</f>
        <v>43.99</v>
      </c>
      <c r="E322" s="1">
        <f>INDEX(原始价格!E:E,股票价格!A322+1)</f>
        <v>0</v>
      </c>
      <c r="F322" s="1">
        <f>INDEX(原始价格!F:F,股票价格!A322+1)</f>
        <v>0</v>
      </c>
      <c r="G322" s="1">
        <f>INDEX(原始价格!G:G,股票价格!A322+1)</f>
        <v>0</v>
      </c>
    </row>
    <row r="323" spans="1:7" x14ac:dyDescent="0.2">
      <c r="A323" s="1">
        <f t="shared" si="5"/>
        <v>381</v>
      </c>
      <c r="B323" s="22">
        <f>INDEX(原始价格!B:B,股票价格!A323+1)</f>
        <v>43599.618055555555</v>
      </c>
      <c r="C323" s="1">
        <f>INDEX(原始价格!C:C,股票价格!A323+1)</f>
        <v>0</v>
      </c>
      <c r="D323" s="1">
        <f>INDEX(原始价格!D:D,股票价格!A323+1)</f>
        <v>43.9</v>
      </c>
      <c r="E323" s="1">
        <f>INDEX(原始价格!E:E,股票价格!A323+1)</f>
        <v>0</v>
      </c>
      <c r="F323" s="1">
        <f>INDEX(原始价格!F:F,股票价格!A323+1)</f>
        <v>0</v>
      </c>
      <c r="G323" s="1">
        <f>INDEX(原始价格!G:G,股票价格!A323+1)</f>
        <v>0</v>
      </c>
    </row>
    <row r="324" spans="1:7" x14ac:dyDescent="0.2">
      <c r="A324" s="1">
        <f t="shared" si="5"/>
        <v>382</v>
      </c>
      <c r="B324" s="22">
        <f>INDEX(原始价格!B:B,股票价格!A324+1)</f>
        <v>43599.621527777781</v>
      </c>
      <c r="C324" s="1">
        <f>INDEX(原始价格!C:C,股票价格!A324+1)</f>
        <v>0</v>
      </c>
      <c r="D324" s="1">
        <f>INDEX(原始价格!D:D,股票价格!A324+1)</f>
        <v>43.98</v>
      </c>
      <c r="E324" s="1">
        <f>INDEX(原始价格!E:E,股票价格!A324+1)</f>
        <v>0</v>
      </c>
      <c r="F324" s="1">
        <f>INDEX(原始价格!F:F,股票价格!A324+1)</f>
        <v>0</v>
      </c>
      <c r="G324" s="1">
        <f>INDEX(原始价格!G:G,股票价格!A324+1)</f>
        <v>0</v>
      </c>
    </row>
    <row r="325" spans="1:7" x14ac:dyDescent="0.2">
      <c r="A325" s="1">
        <f t="shared" si="5"/>
        <v>383</v>
      </c>
      <c r="B325" s="22">
        <f>INDEX(原始价格!B:B,股票价格!A325+1)</f>
        <v>43599.625</v>
      </c>
      <c r="C325" s="1">
        <f>INDEX(原始价格!C:C,股票价格!A325+1)</f>
        <v>0</v>
      </c>
      <c r="D325" s="1">
        <f>INDEX(原始价格!D:D,股票价格!A325+1)</f>
        <v>43.99</v>
      </c>
      <c r="E325" s="1">
        <f>INDEX(原始价格!E:E,股票价格!A325+1)</f>
        <v>0</v>
      </c>
      <c r="F325" s="1">
        <f>INDEX(原始价格!F:F,股票价格!A325+1)</f>
        <v>0</v>
      </c>
      <c r="G325" s="1">
        <f>INDEX(原始价格!G:G,股票价格!A325+1)</f>
        <v>0</v>
      </c>
    </row>
    <row r="326" spans="1:7" x14ac:dyDescent="0.2">
      <c r="A326" s="1">
        <f t="shared" si="5"/>
        <v>384</v>
      </c>
      <c r="B326" s="22">
        <f>INDEX(原始价格!B:B,股票价格!A326+1)</f>
        <v>43600.399305555555</v>
      </c>
      <c r="C326" s="1">
        <f>INDEX(原始价格!C:C,股票价格!A326+1)</f>
        <v>0</v>
      </c>
      <c r="D326" s="1">
        <f>INDEX(原始价格!D:D,股票价格!A326+1)</f>
        <v>44.3</v>
      </c>
      <c r="E326" s="1">
        <f>INDEX(原始价格!E:E,股票价格!A326+1)</f>
        <v>0</v>
      </c>
      <c r="F326" s="1">
        <f>INDEX(原始价格!F:F,股票价格!A326+1)</f>
        <v>0</v>
      </c>
      <c r="G326" s="1">
        <f>INDEX(原始价格!G:G,股票价格!A326+1)</f>
        <v>0</v>
      </c>
    </row>
    <row r="327" spans="1:7" x14ac:dyDescent="0.2">
      <c r="A327" s="1">
        <f t="shared" si="5"/>
        <v>385</v>
      </c>
      <c r="B327" s="22">
        <f>INDEX(原始价格!B:B,股票价格!A327+1)</f>
        <v>43600.402777777781</v>
      </c>
      <c r="C327" s="1">
        <f>INDEX(原始价格!C:C,股票价格!A327+1)</f>
        <v>0</v>
      </c>
      <c r="D327" s="1">
        <f>INDEX(原始价格!D:D,股票价格!A327+1)</f>
        <v>44.97</v>
      </c>
      <c r="E327" s="1">
        <f>INDEX(原始价格!E:E,股票价格!A327+1)</f>
        <v>0</v>
      </c>
      <c r="F327" s="1">
        <f>INDEX(原始价格!F:F,股票价格!A327+1)</f>
        <v>0</v>
      </c>
      <c r="G327" s="1">
        <f>INDEX(原始价格!G:G,股票价格!A327+1)</f>
        <v>0</v>
      </c>
    </row>
    <row r="328" spans="1:7" x14ac:dyDescent="0.2">
      <c r="A328" s="1">
        <f t="shared" si="5"/>
        <v>386</v>
      </c>
      <c r="B328" s="22">
        <f>INDEX(原始价格!B:B,股票价格!A328+1)</f>
        <v>43600.40625</v>
      </c>
      <c r="C328" s="1">
        <f>INDEX(原始价格!C:C,股票价格!A328+1)</f>
        <v>0</v>
      </c>
      <c r="D328" s="1">
        <f>INDEX(原始价格!D:D,股票价格!A328+1)</f>
        <v>45.15</v>
      </c>
      <c r="E328" s="1">
        <f>INDEX(原始价格!E:E,股票价格!A328+1)</f>
        <v>0</v>
      </c>
      <c r="F328" s="1">
        <f>INDEX(原始价格!F:F,股票价格!A328+1)</f>
        <v>0</v>
      </c>
      <c r="G328" s="1">
        <f>INDEX(原始价格!G:G,股票价格!A328+1)</f>
        <v>0</v>
      </c>
    </row>
    <row r="329" spans="1:7" x14ac:dyDescent="0.2">
      <c r="A329" s="1">
        <f t="shared" si="5"/>
        <v>387</v>
      </c>
      <c r="B329" s="22">
        <f>INDEX(原始价格!B:B,股票价格!A329+1)</f>
        <v>43600.409722222219</v>
      </c>
      <c r="C329" s="1">
        <f>INDEX(原始价格!C:C,股票价格!A329+1)</f>
        <v>0</v>
      </c>
      <c r="D329" s="1">
        <f>INDEX(原始价格!D:D,股票价格!A329+1)</f>
        <v>45.33</v>
      </c>
      <c r="E329" s="1">
        <f>INDEX(原始价格!E:E,股票价格!A329+1)</f>
        <v>0</v>
      </c>
      <c r="F329" s="1">
        <f>INDEX(原始价格!F:F,股票价格!A329+1)</f>
        <v>0</v>
      </c>
      <c r="G329" s="1">
        <f>INDEX(原始价格!G:G,股票价格!A329+1)</f>
        <v>0</v>
      </c>
    </row>
    <row r="330" spans="1:7" x14ac:dyDescent="0.2">
      <c r="A330" s="1">
        <f t="shared" si="5"/>
        <v>388</v>
      </c>
      <c r="B330" s="22">
        <f>INDEX(原始价格!B:B,股票价格!A330+1)</f>
        <v>43600.413194444445</v>
      </c>
      <c r="C330" s="1">
        <f>INDEX(原始价格!C:C,股票价格!A330+1)</f>
        <v>0</v>
      </c>
      <c r="D330" s="1">
        <f>INDEX(原始价格!D:D,股票价格!A330+1)</f>
        <v>44.99</v>
      </c>
      <c r="E330" s="1">
        <f>INDEX(原始价格!E:E,股票价格!A330+1)</f>
        <v>0</v>
      </c>
      <c r="F330" s="1">
        <f>INDEX(原始价格!F:F,股票价格!A330+1)</f>
        <v>0</v>
      </c>
      <c r="G330" s="1">
        <f>INDEX(原始价格!G:G,股票价格!A330+1)</f>
        <v>0</v>
      </c>
    </row>
    <row r="331" spans="1:7" x14ac:dyDescent="0.2">
      <c r="A331" s="1">
        <f t="shared" si="5"/>
        <v>389</v>
      </c>
      <c r="B331" s="22">
        <f>INDEX(原始价格!B:B,股票价格!A331+1)</f>
        <v>43600.416666666664</v>
      </c>
      <c r="C331" s="1">
        <f>INDEX(原始价格!C:C,股票价格!A331+1)</f>
        <v>0</v>
      </c>
      <c r="D331" s="1">
        <f>INDEX(原始价格!D:D,股票价格!A331+1)</f>
        <v>44.93</v>
      </c>
      <c r="E331" s="1">
        <f>INDEX(原始价格!E:E,股票价格!A331+1)</f>
        <v>0</v>
      </c>
      <c r="F331" s="1">
        <f>INDEX(原始价格!F:F,股票价格!A331+1)</f>
        <v>0</v>
      </c>
      <c r="G331" s="1">
        <f>INDEX(原始价格!G:G,股票价格!A331+1)</f>
        <v>0</v>
      </c>
    </row>
    <row r="332" spans="1:7" x14ac:dyDescent="0.2">
      <c r="A332" s="1">
        <f t="shared" si="5"/>
        <v>390</v>
      </c>
      <c r="B332" s="22">
        <f>INDEX(原始价格!B:B,股票价格!A332+1)</f>
        <v>43600.420138888891</v>
      </c>
      <c r="C332" s="1">
        <f>INDEX(原始价格!C:C,股票价格!A332+1)</f>
        <v>0</v>
      </c>
      <c r="D332" s="1">
        <f>INDEX(原始价格!D:D,股票价格!A332+1)</f>
        <v>44.9</v>
      </c>
      <c r="E332" s="1">
        <f>INDEX(原始价格!E:E,股票价格!A332+1)</f>
        <v>0</v>
      </c>
      <c r="F332" s="1">
        <f>INDEX(原始价格!F:F,股票价格!A332+1)</f>
        <v>0</v>
      </c>
      <c r="G332" s="1">
        <f>INDEX(原始价格!G:G,股票价格!A332+1)</f>
        <v>0</v>
      </c>
    </row>
    <row r="333" spans="1:7" x14ac:dyDescent="0.2">
      <c r="A333" s="1">
        <f t="shared" si="5"/>
        <v>391</v>
      </c>
      <c r="B333" s="22">
        <f>INDEX(原始价格!B:B,股票价格!A333+1)</f>
        <v>43600.423611111109</v>
      </c>
      <c r="C333" s="1">
        <f>INDEX(原始价格!C:C,股票价格!A333+1)</f>
        <v>0</v>
      </c>
      <c r="D333" s="1">
        <f>INDEX(原始价格!D:D,股票价格!A333+1)</f>
        <v>45.13</v>
      </c>
      <c r="E333" s="1">
        <f>INDEX(原始价格!E:E,股票价格!A333+1)</f>
        <v>0</v>
      </c>
      <c r="F333" s="1">
        <f>INDEX(原始价格!F:F,股票价格!A333+1)</f>
        <v>0</v>
      </c>
      <c r="G333" s="1">
        <f>INDEX(原始价格!G:G,股票价格!A333+1)</f>
        <v>0</v>
      </c>
    </row>
    <row r="334" spans="1:7" x14ac:dyDescent="0.2">
      <c r="A334" s="1">
        <f t="shared" si="5"/>
        <v>392</v>
      </c>
      <c r="B334" s="22">
        <f>INDEX(原始价格!B:B,股票价格!A334+1)</f>
        <v>43600.427083333336</v>
      </c>
      <c r="C334" s="1">
        <f>INDEX(原始价格!C:C,股票价格!A334+1)</f>
        <v>0</v>
      </c>
      <c r="D334" s="1">
        <f>INDEX(原始价格!D:D,股票价格!A334+1)</f>
        <v>45.1</v>
      </c>
      <c r="E334" s="1">
        <f>INDEX(原始价格!E:E,股票价格!A334+1)</f>
        <v>0</v>
      </c>
      <c r="F334" s="1">
        <f>INDEX(原始价格!F:F,股票价格!A334+1)</f>
        <v>0</v>
      </c>
      <c r="G334" s="1">
        <f>INDEX(原始价格!G:G,股票价格!A334+1)</f>
        <v>0</v>
      </c>
    </row>
    <row r="335" spans="1:7" x14ac:dyDescent="0.2">
      <c r="A335" s="1">
        <f t="shared" si="5"/>
        <v>393</v>
      </c>
      <c r="B335" s="22">
        <f>INDEX(原始价格!B:B,股票价格!A335+1)</f>
        <v>43600.430555555555</v>
      </c>
      <c r="C335" s="1">
        <f>INDEX(原始价格!C:C,股票价格!A335+1)</f>
        <v>0</v>
      </c>
      <c r="D335" s="1">
        <f>INDEX(原始价格!D:D,股票价格!A335+1)</f>
        <v>45.01</v>
      </c>
      <c r="E335" s="1">
        <f>INDEX(原始价格!E:E,股票价格!A335+1)</f>
        <v>0</v>
      </c>
      <c r="F335" s="1">
        <f>INDEX(原始价格!F:F,股票价格!A335+1)</f>
        <v>0</v>
      </c>
      <c r="G335" s="1">
        <f>INDEX(原始价格!G:G,股票价格!A335+1)</f>
        <v>0</v>
      </c>
    </row>
    <row r="336" spans="1:7" x14ac:dyDescent="0.2">
      <c r="A336" s="1">
        <f t="shared" si="5"/>
        <v>394</v>
      </c>
      <c r="B336" s="22">
        <f>INDEX(原始价格!B:B,股票价格!A336+1)</f>
        <v>43600.434027777781</v>
      </c>
      <c r="C336" s="1">
        <f>INDEX(原始价格!C:C,股票价格!A336+1)</f>
        <v>0</v>
      </c>
      <c r="D336" s="1">
        <f>INDEX(原始价格!D:D,股票价格!A336+1)</f>
        <v>45.06</v>
      </c>
      <c r="E336" s="1">
        <f>INDEX(原始价格!E:E,股票价格!A336+1)</f>
        <v>0</v>
      </c>
      <c r="F336" s="1">
        <f>INDEX(原始价格!F:F,股票价格!A336+1)</f>
        <v>0</v>
      </c>
      <c r="G336" s="1">
        <f>INDEX(原始价格!G:G,股票价格!A336+1)</f>
        <v>0</v>
      </c>
    </row>
    <row r="337" spans="1:7" x14ac:dyDescent="0.2">
      <c r="A337" s="1">
        <f t="shared" si="5"/>
        <v>395</v>
      </c>
      <c r="B337" s="22">
        <f>INDEX(原始价格!B:B,股票价格!A337+1)</f>
        <v>43600.4375</v>
      </c>
      <c r="C337" s="1">
        <f>INDEX(原始价格!C:C,股票价格!A337+1)</f>
        <v>0</v>
      </c>
      <c r="D337" s="1">
        <f>INDEX(原始价格!D:D,股票价格!A337+1)</f>
        <v>45.04</v>
      </c>
      <c r="E337" s="1">
        <f>INDEX(原始价格!E:E,股票价格!A337+1)</f>
        <v>0</v>
      </c>
      <c r="F337" s="1">
        <f>INDEX(原始价格!F:F,股票价格!A337+1)</f>
        <v>0</v>
      </c>
      <c r="G337" s="1">
        <f>INDEX(原始价格!G:G,股票价格!A337+1)</f>
        <v>0</v>
      </c>
    </row>
    <row r="338" spans="1:7" x14ac:dyDescent="0.2">
      <c r="A338" s="1">
        <f t="shared" si="5"/>
        <v>396</v>
      </c>
      <c r="B338" s="22">
        <f>INDEX(原始价格!B:B,股票价格!A338+1)</f>
        <v>43600.440972222219</v>
      </c>
      <c r="C338" s="1">
        <f>INDEX(原始价格!C:C,股票价格!A338+1)</f>
        <v>0</v>
      </c>
      <c r="D338" s="1">
        <f>INDEX(原始价格!D:D,股票价格!A338+1)</f>
        <v>45.02</v>
      </c>
      <c r="E338" s="1">
        <f>INDEX(原始价格!E:E,股票价格!A338+1)</f>
        <v>0</v>
      </c>
      <c r="F338" s="1">
        <f>INDEX(原始价格!F:F,股票价格!A338+1)</f>
        <v>0</v>
      </c>
      <c r="G338" s="1">
        <f>INDEX(原始价格!G:G,股票价格!A338+1)</f>
        <v>0</v>
      </c>
    </row>
    <row r="339" spans="1:7" x14ac:dyDescent="0.2">
      <c r="A339" s="1">
        <f t="shared" si="5"/>
        <v>397</v>
      </c>
      <c r="B339" s="22">
        <f>INDEX(原始价格!B:B,股票价格!A339+1)</f>
        <v>43600.444444444445</v>
      </c>
      <c r="C339" s="1">
        <f>INDEX(原始价格!C:C,股票价格!A339+1)</f>
        <v>0</v>
      </c>
      <c r="D339" s="1">
        <f>INDEX(原始价格!D:D,股票价格!A339+1)</f>
        <v>44.96</v>
      </c>
      <c r="E339" s="1">
        <f>INDEX(原始价格!E:E,股票价格!A339+1)</f>
        <v>0</v>
      </c>
      <c r="F339" s="1">
        <f>INDEX(原始价格!F:F,股票价格!A339+1)</f>
        <v>0</v>
      </c>
      <c r="G339" s="1">
        <f>INDEX(原始价格!G:G,股票价格!A339+1)</f>
        <v>0</v>
      </c>
    </row>
    <row r="340" spans="1:7" x14ac:dyDescent="0.2">
      <c r="A340" s="1">
        <f t="shared" si="5"/>
        <v>398</v>
      </c>
      <c r="B340" s="22">
        <f>INDEX(原始价格!B:B,股票价格!A340+1)</f>
        <v>43600.447916666664</v>
      </c>
      <c r="C340" s="1">
        <f>INDEX(原始价格!C:C,股票价格!A340+1)</f>
        <v>0</v>
      </c>
      <c r="D340" s="1">
        <f>INDEX(原始价格!D:D,股票价格!A340+1)</f>
        <v>44.92</v>
      </c>
      <c r="E340" s="1">
        <f>INDEX(原始价格!E:E,股票价格!A340+1)</f>
        <v>0</v>
      </c>
      <c r="F340" s="1">
        <f>INDEX(原始价格!F:F,股票价格!A340+1)</f>
        <v>0</v>
      </c>
      <c r="G340" s="1">
        <f>INDEX(原始价格!G:G,股票价格!A340+1)</f>
        <v>0</v>
      </c>
    </row>
    <row r="341" spans="1:7" x14ac:dyDescent="0.2">
      <c r="A341" s="1">
        <f t="shared" si="5"/>
        <v>399</v>
      </c>
      <c r="B341" s="22">
        <f>INDEX(原始价格!B:B,股票价格!A341+1)</f>
        <v>43600.451388888891</v>
      </c>
      <c r="C341" s="1">
        <f>INDEX(原始价格!C:C,股票价格!A341+1)</f>
        <v>0</v>
      </c>
      <c r="D341" s="1">
        <f>INDEX(原始价格!D:D,股票价格!A341+1)</f>
        <v>44.95</v>
      </c>
      <c r="E341" s="1">
        <f>INDEX(原始价格!E:E,股票价格!A341+1)</f>
        <v>0</v>
      </c>
      <c r="F341" s="1">
        <f>INDEX(原始价格!F:F,股票价格!A341+1)</f>
        <v>0</v>
      </c>
      <c r="G341" s="1">
        <f>INDEX(原始价格!G:G,股票价格!A341+1)</f>
        <v>0</v>
      </c>
    </row>
    <row r="342" spans="1:7" x14ac:dyDescent="0.2">
      <c r="A342" s="1">
        <f t="shared" si="5"/>
        <v>400</v>
      </c>
      <c r="B342" s="22">
        <f>INDEX(原始价格!B:B,股票价格!A342+1)</f>
        <v>43600.454861111109</v>
      </c>
      <c r="C342" s="1">
        <f>INDEX(原始价格!C:C,股票价格!A342+1)</f>
        <v>0</v>
      </c>
      <c r="D342" s="1">
        <f>INDEX(原始价格!D:D,股票价格!A342+1)</f>
        <v>45.03</v>
      </c>
      <c r="E342" s="1">
        <f>INDEX(原始价格!E:E,股票价格!A342+1)</f>
        <v>0</v>
      </c>
      <c r="F342" s="1">
        <f>INDEX(原始价格!F:F,股票价格!A342+1)</f>
        <v>0</v>
      </c>
      <c r="G342" s="1">
        <f>INDEX(原始价格!G:G,股票价格!A342+1)</f>
        <v>0</v>
      </c>
    </row>
    <row r="343" spans="1:7" x14ac:dyDescent="0.2">
      <c r="A343" s="1">
        <f t="shared" si="5"/>
        <v>401</v>
      </c>
      <c r="B343" s="22">
        <f>INDEX(原始价格!B:B,股票价格!A343+1)</f>
        <v>43600.458333333336</v>
      </c>
      <c r="C343" s="1">
        <f>INDEX(原始价格!C:C,股票价格!A343+1)</f>
        <v>0</v>
      </c>
      <c r="D343" s="1">
        <f>INDEX(原始价格!D:D,股票价格!A343+1)</f>
        <v>45.07</v>
      </c>
      <c r="E343" s="1">
        <f>INDEX(原始价格!E:E,股票价格!A343+1)</f>
        <v>0</v>
      </c>
      <c r="F343" s="1">
        <f>INDEX(原始价格!F:F,股票价格!A343+1)</f>
        <v>0</v>
      </c>
      <c r="G343" s="1">
        <f>INDEX(原始价格!G:G,股票价格!A343+1)</f>
        <v>0</v>
      </c>
    </row>
    <row r="344" spans="1:7" x14ac:dyDescent="0.2">
      <c r="A344" s="1">
        <f t="shared" si="5"/>
        <v>402</v>
      </c>
      <c r="B344" s="22">
        <f>INDEX(原始价格!B:B,股票价格!A344+1)</f>
        <v>43600.461805555555</v>
      </c>
      <c r="C344" s="1">
        <f>INDEX(原始价格!C:C,股票价格!A344+1)</f>
        <v>0</v>
      </c>
      <c r="D344" s="1">
        <f>INDEX(原始价格!D:D,股票价格!A344+1)</f>
        <v>45.15</v>
      </c>
      <c r="E344" s="1">
        <f>INDEX(原始价格!E:E,股票价格!A344+1)</f>
        <v>0</v>
      </c>
      <c r="F344" s="1">
        <f>INDEX(原始价格!F:F,股票价格!A344+1)</f>
        <v>0</v>
      </c>
      <c r="G344" s="1">
        <f>INDEX(原始价格!G:G,股票价格!A344+1)</f>
        <v>0</v>
      </c>
    </row>
    <row r="345" spans="1:7" x14ac:dyDescent="0.2">
      <c r="A345" s="1">
        <f t="shared" si="5"/>
        <v>403</v>
      </c>
      <c r="B345" s="22">
        <f>INDEX(原始价格!B:B,股票价格!A345+1)</f>
        <v>43600.465277777781</v>
      </c>
      <c r="C345" s="1">
        <f>INDEX(原始价格!C:C,股票价格!A345+1)</f>
        <v>0</v>
      </c>
      <c r="D345" s="1">
        <f>INDEX(原始价格!D:D,股票价格!A345+1)</f>
        <v>45.25</v>
      </c>
      <c r="E345" s="1">
        <f>INDEX(原始价格!E:E,股票价格!A345+1)</f>
        <v>0</v>
      </c>
      <c r="F345" s="1">
        <f>INDEX(原始价格!F:F,股票价格!A345+1)</f>
        <v>0</v>
      </c>
      <c r="G345" s="1">
        <f>INDEX(原始价格!G:G,股票价格!A345+1)</f>
        <v>0</v>
      </c>
    </row>
    <row r="346" spans="1:7" x14ac:dyDescent="0.2">
      <c r="A346" s="1">
        <f t="shared" si="5"/>
        <v>404</v>
      </c>
      <c r="B346" s="22">
        <f>INDEX(原始价格!B:B,股票价格!A346+1)</f>
        <v>43600.46875</v>
      </c>
      <c r="C346" s="1">
        <f>INDEX(原始价格!C:C,股票价格!A346+1)</f>
        <v>0</v>
      </c>
      <c r="D346" s="1">
        <f>INDEX(原始价格!D:D,股票价格!A346+1)</f>
        <v>45.15</v>
      </c>
      <c r="E346" s="1">
        <f>INDEX(原始价格!E:E,股票价格!A346+1)</f>
        <v>0</v>
      </c>
      <c r="F346" s="1">
        <f>INDEX(原始价格!F:F,股票价格!A346+1)</f>
        <v>0</v>
      </c>
      <c r="G346" s="1">
        <f>INDEX(原始价格!G:G,股票价格!A346+1)</f>
        <v>0</v>
      </c>
    </row>
    <row r="347" spans="1:7" x14ac:dyDescent="0.2">
      <c r="A347" s="1">
        <f t="shared" si="5"/>
        <v>405</v>
      </c>
      <c r="B347" s="22">
        <f>INDEX(原始价格!B:B,股票价格!A347+1)</f>
        <v>43600.472222222219</v>
      </c>
      <c r="C347" s="1">
        <f>INDEX(原始价格!C:C,股票价格!A347+1)</f>
        <v>0</v>
      </c>
      <c r="D347" s="1">
        <f>INDEX(原始价格!D:D,股票价格!A347+1)</f>
        <v>44.98</v>
      </c>
      <c r="E347" s="1">
        <f>INDEX(原始价格!E:E,股票价格!A347+1)</f>
        <v>0</v>
      </c>
      <c r="F347" s="1">
        <f>INDEX(原始价格!F:F,股票价格!A347+1)</f>
        <v>0</v>
      </c>
      <c r="G347" s="1">
        <f>INDEX(原始价格!G:G,股票价格!A347+1)</f>
        <v>0</v>
      </c>
    </row>
    <row r="348" spans="1:7" x14ac:dyDescent="0.2">
      <c r="A348" s="1">
        <f t="shared" si="5"/>
        <v>406</v>
      </c>
      <c r="B348" s="22">
        <f>INDEX(原始价格!B:B,股票价格!A348+1)</f>
        <v>43600.475694444445</v>
      </c>
      <c r="C348" s="1">
        <f>INDEX(原始价格!C:C,股票价格!A348+1)</f>
        <v>0</v>
      </c>
      <c r="D348" s="1">
        <f>INDEX(原始价格!D:D,股票价格!A348+1)</f>
        <v>45.2</v>
      </c>
      <c r="E348" s="1">
        <f>INDEX(原始价格!E:E,股票价格!A348+1)</f>
        <v>0</v>
      </c>
      <c r="F348" s="1">
        <f>INDEX(原始价格!F:F,股票价格!A348+1)</f>
        <v>0</v>
      </c>
      <c r="G348" s="1">
        <f>INDEX(原始价格!G:G,股票价格!A348+1)</f>
        <v>0</v>
      </c>
    </row>
    <row r="349" spans="1:7" x14ac:dyDescent="0.2">
      <c r="A349" s="1">
        <f t="shared" si="5"/>
        <v>407</v>
      </c>
      <c r="B349" s="22">
        <f>INDEX(原始价格!B:B,股票价格!A349+1)</f>
        <v>43600.479166666664</v>
      </c>
      <c r="C349" s="1">
        <f>INDEX(原始价格!C:C,股票价格!A349+1)</f>
        <v>0</v>
      </c>
      <c r="D349" s="1">
        <f>INDEX(原始价格!D:D,股票价格!A349+1)</f>
        <v>45.2</v>
      </c>
      <c r="E349" s="1">
        <f>INDEX(原始价格!E:E,股票价格!A349+1)</f>
        <v>0</v>
      </c>
      <c r="F349" s="1">
        <f>INDEX(原始价格!F:F,股票价格!A349+1)</f>
        <v>0</v>
      </c>
      <c r="G349" s="1">
        <f>INDEX(原始价格!G:G,股票价格!A349+1)</f>
        <v>0</v>
      </c>
    </row>
    <row r="350" spans="1:7" x14ac:dyDescent="0.2">
      <c r="A350" s="1">
        <f t="shared" si="5"/>
        <v>408</v>
      </c>
      <c r="B350" s="22">
        <f>INDEX(原始价格!B:B,股票价格!A350+1)</f>
        <v>43600.545138888891</v>
      </c>
      <c r="C350" s="1">
        <f>INDEX(原始价格!C:C,股票价格!A350+1)</f>
        <v>0</v>
      </c>
      <c r="D350" s="1">
        <f>INDEX(原始价格!D:D,股票价格!A350+1)</f>
        <v>45.5</v>
      </c>
      <c r="E350" s="1">
        <f>INDEX(原始价格!E:E,股票价格!A350+1)</f>
        <v>0</v>
      </c>
      <c r="F350" s="1">
        <f>INDEX(原始价格!F:F,股票价格!A350+1)</f>
        <v>0</v>
      </c>
      <c r="G350" s="1">
        <f>INDEX(原始价格!G:G,股票价格!A350+1)</f>
        <v>0</v>
      </c>
    </row>
    <row r="351" spans="1:7" x14ac:dyDescent="0.2">
      <c r="A351" s="1">
        <f t="shared" si="5"/>
        <v>409</v>
      </c>
      <c r="B351" s="22">
        <f>INDEX(原始价格!B:B,股票价格!A351+1)</f>
        <v>43600.548611111109</v>
      </c>
      <c r="C351" s="1">
        <f>INDEX(原始价格!C:C,股票价格!A351+1)</f>
        <v>0</v>
      </c>
      <c r="D351" s="1">
        <f>INDEX(原始价格!D:D,股票价格!A351+1)</f>
        <v>45.6</v>
      </c>
      <c r="E351" s="1">
        <f>INDEX(原始价格!E:E,股票价格!A351+1)</f>
        <v>0</v>
      </c>
      <c r="F351" s="1">
        <f>INDEX(原始价格!F:F,股票价格!A351+1)</f>
        <v>0</v>
      </c>
      <c r="G351" s="1">
        <f>INDEX(原始价格!G:G,股票价格!A351+1)</f>
        <v>0</v>
      </c>
    </row>
    <row r="352" spans="1:7" x14ac:dyDescent="0.2">
      <c r="A352" s="1">
        <f t="shared" si="5"/>
        <v>410</v>
      </c>
      <c r="B352" s="22">
        <f>INDEX(原始价格!B:B,股票价格!A352+1)</f>
        <v>43600.552083333336</v>
      </c>
      <c r="C352" s="1">
        <f>INDEX(原始价格!C:C,股票价格!A352+1)</f>
        <v>0</v>
      </c>
      <c r="D352" s="1">
        <f>INDEX(原始价格!D:D,股票价格!A352+1)</f>
        <v>45.6</v>
      </c>
      <c r="E352" s="1">
        <f>INDEX(原始价格!E:E,股票价格!A352+1)</f>
        <v>0</v>
      </c>
      <c r="F352" s="1">
        <f>INDEX(原始价格!F:F,股票价格!A352+1)</f>
        <v>0</v>
      </c>
      <c r="G352" s="1">
        <f>INDEX(原始价格!G:G,股票价格!A352+1)</f>
        <v>0</v>
      </c>
    </row>
    <row r="353" spans="1:7" x14ac:dyDescent="0.2">
      <c r="A353" s="1">
        <f t="shared" si="5"/>
        <v>411</v>
      </c>
      <c r="B353" s="22">
        <f>INDEX(原始价格!B:B,股票价格!A353+1)</f>
        <v>43600.555555555555</v>
      </c>
      <c r="C353" s="1">
        <f>INDEX(原始价格!C:C,股票价格!A353+1)</f>
        <v>0</v>
      </c>
      <c r="D353" s="1">
        <f>INDEX(原始价格!D:D,股票价格!A353+1)</f>
        <v>45.54</v>
      </c>
      <c r="E353" s="1">
        <f>INDEX(原始价格!E:E,股票价格!A353+1)</f>
        <v>0</v>
      </c>
      <c r="F353" s="1">
        <f>INDEX(原始价格!F:F,股票价格!A353+1)</f>
        <v>0</v>
      </c>
      <c r="G353" s="1">
        <f>INDEX(原始价格!G:G,股票价格!A353+1)</f>
        <v>0</v>
      </c>
    </row>
    <row r="354" spans="1:7" x14ac:dyDescent="0.2">
      <c r="A354" s="1">
        <f t="shared" si="5"/>
        <v>412</v>
      </c>
      <c r="B354" s="22">
        <f>INDEX(原始价格!B:B,股票价格!A354+1)</f>
        <v>43600.559027777781</v>
      </c>
      <c r="C354" s="1">
        <f>INDEX(原始价格!C:C,股票价格!A354+1)</f>
        <v>0</v>
      </c>
      <c r="D354" s="1">
        <f>INDEX(原始价格!D:D,股票价格!A354+1)</f>
        <v>45.6</v>
      </c>
      <c r="E354" s="1">
        <f>INDEX(原始价格!E:E,股票价格!A354+1)</f>
        <v>0</v>
      </c>
      <c r="F354" s="1">
        <f>INDEX(原始价格!F:F,股票价格!A354+1)</f>
        <v>0</v>
      </c>
      <c r="G354" s="1">
        <f>INDEX(原始价格!G:G,股票价格!A354+1)</f>
        <v>0</v>
      </c>
    </row>
    <row r="355" spans="1:7" x14ac:dyDescent="0.2">
      <c r="A355" s="1">
        <f t="shared" si="5"/>
        <v>413</v>
      </c>
      <c r="B355" s="22">
        <f>INDEX(原始价格!B:B,股票价格!A355+1)</f>
        <v>43600.5625</v>
      </c>
      <c r="C355" s="1">
        <f>INDEX(原始价格!C:C,股票价格!A355+1)</f>
        <v>0</v>
      </c>
      <c r="D355" s="1">
        <f>INDEX(原始价格!D:D,股票价格!A355+1)</f>
        <v>45.53</v>
      </c>
      <c r="E355" s="1">
        <f>INDEX(原始价格!E:E,股票价格!A355+1)</f>
        <v>0</v>
      </c>
      <c r="F355" s="1">
        <f>INDEX(原始价格!F:F,股票价格!A355+1)</f>
        <v>0</v>
      </c>
      <c r="G355" s="1">
        <f>INDEX(原始价格!G:G,股票价格!A355+1)</f>
        <v>0</v>
      </c>
    </row>
    <row r="356" spans="1:7" x14ac:dyDescent="0.2">
      <c r="A356" s="1">
        <f t="shared" si="5"/>
        <v>414</v>
      </c>
      <c r="B356" s="22">
        <f>INDEX(原始价格!B:B,股票价格!A356+1)</f>
        <v>43600.565972222219</v>
      </c>
      <c r="C356" s="1">
        <f>INDEX(原始价格!C:C,股票价格!A356+1)</f>
        <v>0</v>
      </c>
      <c r="D356" s="1">
        <f>INDEX(原始价格!D:D,股票价格!A356+1)</f>
        <v>45.53</v>
      </c>
      <c r="E356" s="1">
        <f>INDEX(原始价格!E:E,股票价格!A356+1)</f>
        <v>0</v>
      </c>
      <c r="F356" s="1">
        <f>INDEX(原始价格!F:F,股票价格!A356+1)</f>
        <v>0</v>
      </c>
      <c r="G356" s="1">
        <f>INDEX(原始价格!G:G,股票价格!A356+1)</f>
        <v>0</v>
      </c>
    </row>
    <row r="357" spans="1:7" x14ac:dyDescent="0.2">
      <c r="A357" s="1">
        <f t="shared" si="5"/>
        <v>415</v>
      </c>
      <c r="B357" s="22">
        <f>INDEX(原始价格!B:B,股票价格!A357+1)</f>
        <v>43600.569444444445</v>
      </c>
      <c r="C357" s="1">
        <f>INDEX(原始价格!C:C,股票价格!A357+1)</f>
        <v>0</v>
      </c>
      <c r="D357" s="1">
        <f>INDEX(原始价格!D:D,股票价格!A357+1)</f>
        <v>45.9</v>
      </c>
      <c r="E357" s="1">
        <f>INDEX(原始价格!E:E,股票价格!A357+1)</f>
        <v>0</v>
      </c>
      <c r="F357" s="1">
        <f>INDEX(原始价格!F:F,股票价格!A357+1)</f>
        <v>0</v>
      </c>
      <c r="G357" s="1">
        <f>INDEX(原始价格!G:G,股票价格!A357+1)</f>
        <v>0</v>
      </c>
    </row>
    <row r="358" spans="1:7" x14ac:dyDescent="0.2">
      <c r="A358" s="1">
        <f t="shared" si="5"/>
        <v>416</v>
      </c>
      <c r="B358" s="22">
        <f>INDEX(原始价格!B:B,股票价格!A358+1)</f>
        <v>43600.572916666664</v>
      </c>
      <c r="C358" s="1">
        <f>INDEX(原始价格!C:C,股票价格!A358+1)</f>
        <v>0</v>
      </c>
      <c r="D358" s="1">
        <f>INDEX(原始价格!D:D,股票价格!A358+1)</f>
        <v>46.1</v>
      </c>
      <c r="E358" s="1">
        <f>INDEX(原始价格!E:E,股票价格!A358+1)</f>
        <v>0</v>
      </c>
      <c r="F358" s="1">
        <f>INDEX(原始价格!F:F,股票价格!A358+1)</f>
        <v>0</v>
      </c>
      <c r="G358" s="1">
        <f>INDEX(原始价格!G:G,股票价格!A358+1)</f>
        <v>0</v>
      </c>
    </row>
    <row r="359" spans="1:7" x14ac:dyDescent="0.2">
      <c r="A359" s="1">
        <f t="shared" si="5"/>
        <v>417</v>
      </c>
      <c r="B359" s="22">
        <f>INDEX(原始价格!B:B,股票价格!A359+1)</f>
        <v>43600.576388888891</v>
      </c>
      <c r="C359" s="1">
        <f>INDEX(原始价格!C:C,股票价格!A359+1)</f>
        <v>0</v>
      </c>
      <c r="D359" s="1">
        <f>INDEX(原始价格!D:D,股票价格!A359+1)</f>
        <v>46.33</v>
      </c>
      <c r="E359" s="1">
        <f>INDEX(原始价格!E:E,股票价格!A359+1)</f>
        <v>0</v>
      </c>
      <c r="F359" s="1">
        <f>INDEX(原始价格!F:F,股票价格!A359+1)</f>
        <v>0</v>
      </c>
      <c r="G359" s="1">
        <f>INDEX(原始价格!G:G,股票价格!A359+1)</f>
        <v>0</v>
      </c>
    </row>
    <row r="360" spans="1:7" x14ac:dyDescent="0.2">
      <c r="A360" s="1">
        <f t="shared" si="5"/>
        <v>418</v>
      </c>
      <c r="B360" s="22">
        <f>INDEX(原始价格!B:B,股票价格!A360+1)</f>
        <v>43600.579861111109</v>
      </c>
      <c r="C360" s="1">
        <f>INDEX(原始价格!C:C,股票价格!A360+1)</f>
        <v>0</v>
      </c>
      <c r="D360" s="1">
        <f>INDEX(原始价格!D:D,股票价格!A360+1)</f>
        <v>46.47</v>
      </c>
      <c r="E360" s="1">
        <f>INDEX(原始价格!E:E,股票价格!A360+1)</f>
        <v>0</v>
      </c>
      <c r="F360" s="1">
        <f>INDEX(原始价格!F:F,股票价格!A360+1)</f>
        <v>0</v>
      </c>
      <c r="G360" s="1">
        <f>INDEX(原始价格!G:G,股票价格!A360+1)</f>
        <v>0</v>
      </c>
    </row>
    <row r="361" spans="1:7" x14ac:dyDescent="0.2">
      <c r="A361" s="1">
        <f t="shared" si="5"/>
        <v>419</v>
      </c>
      <c r="B361" s="22">
        <f>INDEX(原始价格!B:B,股票价格!A361+1)</f>
        <v>43600.583333333336</v>
      </c>
      <c r="C361" s="1">
        <f>INDEX(原始价格!C:C,股票价格!A361+1)</f>
        <v>0</v>
      </c>
      <c r="D361" s="1">
        <f>INDEX(原始价格!D:D,股票价格!A361+1)</f>
        <v>46.54</v>
      </c>
      <c r="E361" s="1">
        <f>INDEX(原始价格!E:E,股票价格!A361+1)</f>
        <v>0</v>
      </c>
      <c r="F361" s="1">
        <f>INDEX(原始价格!F:F,股票价格!A361+1)</f>
        <v>0</v>
      </c>
      <c r="G361" s="1">
        <f>INDEX(原始价格!G:G,股票价格!A361+1)</f>
        <v>0</v>
      </c>
    </row>
    <row r="362" spans="1:7" x14ac:dyDescent="0.2">
      <c r="A362" s="1">
        <f t="shared" si="5"/>
        <v>420</v>
      </c>
      <c r="B362" s="22">
        <f>INDEX(原始价格!B:B,股票价格!A362+1)</f>
        <v>43600.586805555555</v>
      </c>
      <c r="C362" s="1">
        <f>INDEX(原始价格!C:C,股票价格!A362+1)</f>
        <v>0</v>
      </c>
      <c r="D362" s="1">
        <f>INDEX(原始价格!D:D,股票价格!A362+1)</f>
        <v>46.45</v>
      </c>
      <c r="E362" s="1">
        <f>INDEX(原始价格!E:E,股票价格!A362+1)</f>
        <v>0</v>
      </c>
      <c r="F362" s="1">
        <f>INDEX(原始价格!F:F,股票价格!A362+1)</f>
        <v>0</v>
      </c>
      <c r="G362" s="1">
        <f>INDEX(原始价格!G:G,股票价格!A362+1)</f>
        <v>0</v>
      </c>
    </row>
    <row r="363" spans="1:7" x14ac:dyDescent="0.2">
      <c r="A363" s="1">
        <f t="shared" si="5"/>
        <v>421</v>
      </c>
      <c r="B363" s="22">
        <f>INDEX(原始价格!B:B,股票价格!A363+1)</f>
        <v>43600.590277777781</v>
      </c>
      <c r="C363" s="1">
        <f>INDEX(原始价格!C:C,股票价格!A363+1)</f>
        <v>0</v>
      </c>
      <c r="D363" s="1">
        <f>INDEX(原始价格!D:D,股票价格!A363+1)</f>
        <v>46.25</v>
      </c>
      <c r="E363" s="1">
        <f>INDEX(原始价格!E:E,股票价格!A363+1)</f>
        <v>0</v>
      </c>
      <c r="F363" s="1">
        <f>INDEX(原始价格!F:F,股票价格!A363+1)</f>
        <v>0</v>
      </c>
      <c r="G363" s="1">
        <f>INDEX(原始价格!G:G,股票价格!A363+1)</f>
        <v>0</v>
      </c>
    </row>
    <row r="364" spans="1:7" x14ac:dyDescent="0.2">
      <c r="A364" s="1">
        <f t="shared" si="5"/>
        <v>422</v>
      </c>
      <c r="B364" s="22">
        <f>INDEX(原始价格!B:B,股票价格!A364+1)</f>
        <v>43600.59375</v>
      </c>
      <c r="C364" s="1">
        <f>INDEX(原始价格!C:C,股票价格!A364+1)</f>
        <v>0</v>
      </c>
      <c r="D364" s="1">
        <f>INDEX(原始价格!D:D,股票价格!A364+1)</f>
        <v>46.2</v>
      </c>
      <c r="E364" s="1">
        <f>INDEX(原始价格!E:E,股票价格!A364+1)</f>
        <v>0</v>
      </c>
      <c r="F364" s="1">
        <f>INDEX(原始价格!F:F,股票价格!A364+1)</f>
        <v>0</v>
      </c>
      <c r="G364" s="1">
        <f>INDEX(原始价格!G:G,股票价格!A364+1)</f>
        <v>0</v>
      </c>
    </row>
    <row r="365" spans="1:7" x14ac:dyDescent="0.2">
      <c r="A365" s="1">
        <f t="shared" si="5"/>
        <v>423</v>
      </c>
      <c r="B365" s="22">
        <f>INDEX(原始价格!B:B,股票价格!A365+1)</f>
        <v>43600.597222222219</v>
      </c>
      <c r="C365" s="1">
        <f>INDEX(原始价格!C:C,股票价格!A365+1)</f>
        <v>0</v>
      </c>
      <c r="D365" s="1">
        <f>INDEX(原始价格!D:D,股票价格!A365+1)</f>
        <v>46.34</v>
      </c>
      <c r="E365" s="1">
        <f>INDEX(原始价格!E:E,股票价格!A365+1)</f>
        <v>0</v>
      </c>
      <c r="F365" s="1">
        <f>INDEX(原始价格!F:F,股票价格!A365+1)</f>
        <v>0</v>
      </c>
      <c r="G365" s="1">
        <f>INDEX(原始价格!G:G,股票价格!A365+1)</f>
        <v>0</v>
      </c>
    </row>
    <row r="366" spans="1:7" x14ac:dyDescent="0.2">
      <c r="A366" s="1">
        <f t="shared" si="5"/>
        <v>424</v>
      </c>
      <c r="B366" s="22">
        <f>INDEX(原始价格!B:B,股票价格!A366+1)</f>
        <v>43600.600694444445</v>
      </c>
      <c r="C366" s="1">
        <f>INDEX(原始价格!C:C,股票价格!A366+1)</f>
        <v>0</v>
      </c>
      <c r="D366" s="1">
        <f>INDEX(原始价格!D:D,股票价格!A366+1)</f>
        <v>46.22</v>
      </c>
      <c r="E366" s="1">
        <f>INDEX(原始价格!E:E,股票价格!A366+1)</f>
        <v>0</v>
      </c>
      <c r="F366" s="1">
        <f>INDEX(原始价格!F:F,股票价格!A366+1)</f>
        <v>0</v>
      </c>
      <c r="G366" s="1">
        <f>INDEX(原始价格!G:G,股票价格!A366+1)</f>
        <v>0</v>
      </c>
    </row>
    <row r="367" spans="1:7" x14ac:dyDescent="0.2">
      <c r="A367" s="1">
        <f t="shared" si="5"/>
        <v>425</v>
      </c>
      <c r="B367" s="22">
        <f>INDEX(原始价格!B:B,股票价格!A367+1)</f>
        <v>43600.604166666664</v>
      </c>
      <c r="C367" s="1">
        <f>INDEX(原始价格!C:C,股票价格!A367+1)</f>
        <v>0</v>
      </c>
      <c r="D367" s="1">
        <f>INDEX(原始价格!D:D,股票价格!A367+1)</f>
        <v>46.22</v>
      </c>
      <c r="E367" s="1">
        <f>INDEX(原始价格!E:E,股票价格!A367+1)</f>
        <v>0</v>
      </c>
      <c r="F367" s="1">
        <f>INDEX(原始价格!F:F,股票价格!A367+1)</f>
        <v>0</v>
      </c>
      <c r="G367" s="1">
        <f>INDEX(原始价格!G:G,股票价格!A367+1)</f>
        <v>0</v>
      </c>
    </row>
    <row r="368" spans="1:7" x14ac:dyDescent="0.2">
      <c r="A368" s="1">
        <f t="shared" si="5"/>
        <v>426</v>
      </c>
      <c r="B368" s="22">
        <f>INDEX(原始价格!B:B,股票价格!A368+1)</f>
        <v>43600.607638888891</v>
      </c>
      <c r="C368" s="1">
        <f>INDEX(原始价格!C:C,股票价格!A368+1)</f>
        <v>0</v>
      </c>
      <c r="D368" s="1">
        <f>INDEX(原始价格!D:D,股票价格!A368+1)</f>
        <v>46.14</v>
      </c>
      <c r="E368" s="1">
        <f>INDEX(原始价格!E:E,股票价格!A368+1)</f>
        <v>0</v>
      </c>
      <c r="F368" s="1">
        <f>INDEX(原始价格!F:F,股票价格!A368+1)</f>
        <v>0</v>
      </c>
      <c r="G368" s="1">
        <f>INDEX(原始价格!G:G,股票价格!A368+1)</f>
        <v>0</v>
      </c>
    </row>
    <row r="369" spans="1:7" x14ac:dyDescent="0.2">
      <c r="A369" s="1">
        <f t="shared" si="5"/>
        <v>427</v>
      </c>
      <c r="B369" s="22">
        <f>INDEX(原始价格!B:B,股票价格!A369+1)</f>
        <v>43600.611111111109</v>
      </c>
      <c r="C369" s="1">
        <f>INDEX(原始价格!C:C,股票价格!A369+1)</f>
        <v>0</v>
      </c>
      <c r="D369" s="1">
        <f>INDEX(原始价格!D:D,股票价格!A369+1)</f>
        <v>46.18</v>
      </c>
      <c r="E369" s="1">
        <f>INDEX(原始价格!E:E,股票价格!A369+1)</f>
        <v>0</v>
      </c>
      <c r="F369" s="1">
        <f>INDEX(原始价格!F:F,股票价格!A369+1)</f>
        <v>0</v>
      </c>
      <c r="G369" s="1">
        <f>INDEX(原始价格!G:G,股票价格!A369+1)</f>
        <v>0</v>
      </c>
    </row>
    <row r="370" spans="1:7" x14ac:dyDescent="0.2">
      <c r="A370" s="1">
        <f t="shared" si="5"/>
        <v>428</v>
      </c>
      <c r="B370" s="22">
        <f>INDEX(原始价格!B:B,股票价格!A370+1)</f>
        <v>43600.614583333336</v>
      </c>
      <c r="C370" s="1">
        <f>INDEX(原始价格!C:C,股票价格!A370+1)</f>
        <v>0</v>
      </c>
      <c r="D370" s="1">
        <f>INDEX(原始价格!D:D,股票价格!A370+1)</f>
        <v>45.98</v>
      </c>
      <c r="E370" s="1">
        <f>INDEX(原始价格!E:E,股票价格!A370+1)</f>
        <v>0</v>
      </c>
      <c r="F370" s="1">
        <f>INDEX(原始价格!F:F,股票价格!A370+1)</f>
        <v>0</v>
      </c>
      <c r="G370" s="1">
        <f>INDEX(原始价格!G:G,股票价格!A370+1)</f>
        <v>0</v>
      </c>
    </row>
    <row r="371" spans="1:7" x14ac:dyDescent="0.2">
      <c r="A371" s="1">
        <f t="shared" si="5"/>
        <v>429</v>
      </c>
      <c r="B371" s="22">
        <f>INDEX(原始价格!B:B,股票价格!A371+1)</f>
        <v>43600.618055555555</v>
      </c>
      <c r="C371" s="1">
        <f>INDEX(原始价格!C:C,股票价格!A371+1)</f>
        <v>0</v>
      </c>
      <c r="D371" s="1">
        <f>INDEX(原始价格!D:D,股票价格!A371+1)</f>
        <v>45.93</v>
      </c>
      <c r="E371" s="1">
        <f>INDEX(原始价格!E:E,股票价格!A371+1)</f>
        <v>0</v>
      </c>
      <c r="F371" s="1">
        <f>INDEX(原始价格!F:F,股票价格!A371+1)</f>
        <v>0</v>
      </c>
      <c r="G371" s="1">
        <f>INDEX(原始价格!G:G,股票价格!A371+1)</f>
        <v>0</v>
      </c>
    </row>
    <row r="372" spans="1:7" x14ac:dyDescent="0.2">
      <c r="A372" s="1">
        <f t="shared" si="5"/>
        <v>430</v>
      </c>
      <c r="B372" s="22">
        <f>INDEX(原始价格!B:B,股票价格!A372+1)</f>
        <v>43600.621527777781</v>
      </c>
      <c r="C372" s="1">
        <f>INDEX(原始价格!C:C,股票价格!A372+1)</f>
        <v>0</v>
      </c>
      <c r="D372" s="1">
        <f>INDEX(原始价格!D:D,股票价格!A372+1)</f>
        <v>45.78</v>
      </c>
      <c r="E372" s="1">
        <f>INDEX(原始价格!E:E,股票价格!A372+1)</f>
        <v>0</v>
      </c>
      <c r="F372" s="1">
        <f>INDEX(原始价格!F:F,股票价格!A372+1)</f>
        <v>0</v>
      </c>
      <c r="G372" s="1">
        <f>INDEX(原始价格!G:G,股票价格!A372+1)</f>
        <v>0</v>
      </c>
    </row>
    <row r="373" spans="1:7" x14ac:dyDescent="0.2">
      <c r="A373" s="1">
        <f t="shared" si="5"/>
        <v>431</v>
      </c>
      <c r="B373" s="22">
        <f>INDEX(原始价格!B:B,股票价格!A373+1)</f>
        <v>43600.625</v>
      </c>
      <c r="C373" s="1">
        <f>INDEX(原始价格!C:C,股票价格!A373+1)</f>
        <v>0</v>
      </c>
      <c r="D373" s="1">
        <f>INDEX(原始价格!D:D,股票价格!A373+1)</f>
        <v>46.09</v>
      </c>
      <c r="E373" s="1">
        <f>INDEX(原始价格!E:E,股票价格!A373+1)</f>
        <v>0</v>
      </c>
      <c r="F373" s="1">
        <f>INDEX(原始价格!F:F,股票价格!A373+1)</f>
        <v>0</v>
      </c>
      <c r="G373" s="1">
        <f>INDEX(原始价格!G:G,股票价格!A373+1)</f>
        <v>0</v>
      </c>
    </row>
    <row r="374" spans="1:7" x14ac:dyDescent="0.2">
      <c r="A374" s="1">
        <f t="shared" si="5"/>
        <v>432</v>
      </c>
      <c r="B374" s="22">
        <f>INDEX(原始价格!B:B,股票价格!A374+1)</f>
        <v>43601.399305555555</v>
      </c>
      <c r="C374" s="1">
        <f>INDEX(原始价格!C:C,股票价格!A374+1)</f>
        <v>0</v>
      </c>
      <c r="D374" s="1">
        <f>INDEX(原始价格!D:D,股票价格!A374+1)</f>
        <v>46.33</v>
      </c>
      <c r="E374" s="1">
        <f>INDEX(原始价格!E:E,股票价格!A374+1)</f>
        <v>0</v>
      </c>
      <c r="F374" s="1">
        <f>INDEX(原始价格!F:F,股票价格!A374+1)</f>
        <v>0</v>
      </c>
      <c r="G374" s="1">
        <f>INDEX(原始价格!G:G,股票价格!A374+1)</f>
        <v>0</v>
      </c>
    </row>
    <row r="375" spans="1:7" x14ac:dyDescent="0.2">
      <c r="A375" s="1">
        <f t="shared" si="5"/>
        <v>433</v>
      </c>
      <c r="B375" s="22">
        <f>INDEX(原始价格!B:B,股票价格!A375+1)</f>
        <v>43601.402777777781</v>
      </c>
      <c r="C375" s="1">
        <f>INDEX(原始价格!C:C,股票价格!A375+1)</f>
        <v>0</v>
      </c>
      <c r="D375" s="1">
        <f>INDEX(原始价格!D:D,股票价格!A375+1)</f>
        <v>45.86</v>
      </c>
      <c r="E375" s="1">
        <f>INDEX(原始价格!E:E,股票价格!A375+1)</f>
        <v>0</v>
      </c>
      <c r="F375" s="1">
        <f>INDEX(原始价格!F:F,股票价格!A375+1)</f>
        <v>0</v>
      </c>
      <c r="G375" s="1">
        <f>INDEX(原始价格!G:G,股票价格!A375+1)</f>
        <v>0</v>
      </c>
    </row>
    <row r="376" spans="1:7" x14ac:dyDescent="0.2">
      <c r="A376" s="1">
        <f t="shared" si="5"/>
        <v>434</v>
      </c>
      <c r="B376" s="22">
        <f>INDEX(原始价格!B:B,股票价格!A376+1)</f>
        <v>43601.40625</v>
      </c>
      <c r="C376" s="1">
        <f>INDEX(原始价格!C:C,股票价格!A376+1)</f>
        <v>0</v>
      </c>
      <c r="D376" s="1">
        <f>INDEX(原始价格!D:D,股票价格!A376+1)</f>
        <v>45.6</v>
      </c>
      <c r="E376" s="1">
        <f>INDEX(原始价格!E:E,股票价格!A376+1)</f>
        <v>0</v>
      </c>
      <c r="F376" s="1">
        <f>INDEX(原始价格!F:F,股票价格!A376+1)</f>
        <v>0</v>
      </c>
      <c r="G376" s="1">
        <f>INDEX(原始价格!G:G,股票价格!A376+1)</f>
        <v>0</v>
      </c>
    </row>
    <row r="377" spans="1:7" x14ac:dyDescent="0.2">
      <c r="A377" s="1">
        <f t="shared" si="5"/>
        <v>435</v>
      </c>
      <c r="B377" s="22">
        <f>INDEX(原始价格!B:B,股票价格!A377+1)</f>
        <v>43601.409722222219</v>
      </c>
      <c r="C377" s="1">
        <f>INDEX(原始价格!C:C,股票价格!A377+1)</f>
        <v>0</v>
      </c>
      <c r="D377" s="1">
        <f>INDEX(原始价格!D:D,股票价格!A377+1)</f>
        <v>45.85</v>
      </c>
      <c r="E377" s="1">
        <f>INDEX(原始价格!E:E,股票价格!A377+1)</f>
        <v>0</v>
      </c>
      <c r="F377" s="1">
        <f>INDEX(原始价格!F:F,股票价格!A377+1)</f>
        <v>0</v>
      </c>
      <c r="G377" s="1">
        <f>INDEX(原始价格!G:G,股票价格!A377+1)</f>
        <v>0</v>
      </c>
    </row>
    <row r="378" spans="1:7" x14ac:dyDescent="0.2">
      <c r="A378" s="1">
        <f t="shared" si="5"/>
        <v>436</v>
      </c>
      <c r="B378" s="22">
        <f>INDEX(原始价格!B:B,股票价格!A378+1)</f>
        <v>43601.413194444445</v>
      </c>
      <c r="C378" s="1">
        <f>INDEX(原始价格!C:C,股票价格!A378+1)</f>
        <v>0</v>
      </c>
      <c r="D378" s="1">
        <f>INDEX(原始价格!D:D,股票价格!A378+1)</f>
        <v>45.68</v>
      </c>
      <c r="E378" s="1">
        <f>INDEX(原始价格!E:E,股票价格!A378+1)</f>
        <v>0</v>
      </c>
      <c r="F378" s="1">
        <f>INDEX(原始价格!F:F,股票价格!A378+1)</f>
        <v>0</v>
      </c>
      <c r="G378" s="1">
        <f>INDEX(原始价格!G:G,股票价格!A378+1)</f>
        <v>0</v>
      </c>
    </row>
    <row r="379" spans="1:7" x14ac:dyDescent="0.2">
      <c r="A379" s="1">
        <f t="shared" si="5"/>
        <v>437</v>
      </c>
      <c r="B379" s="22">
        <f>INDEX(原始价格!B:B,股票价格!A379+1)</f>
        <v>43601.416666666664</v>
      </c>
      <c r="C379" s="1">
        <f>INDEX(原始价格!C:C,股票价格!A379+1)</f>
        <v>0</v>
      </c>
      <c r="D379" s="1">
        <f>INDEX(原始价格!D:D,股票价格!A379+1)</f>
        <v>45.83</v>
      </c>
      <c r="E379" s="1">
        <f>INDEX(原始价格!E:E,股票价格!A379+1)</f>
        <v>0</v>
      </c>
      <c r="F379" s="1">
        <f>INDEX(原始价格!F:F,股票价格!A379+1)</f>
        <v>0</v>
      </c>
      <c r="G379" s="1">
        <f>INDEX(原始价格!G:G,股票价格!A379+1)</f>
        <v>0</v>
      </c>
    </row>
    <row r="380" spans="1:7" x14ac:dyDescent="0.2">
      <c r="A380" s="1">
        <f t="shared" si="5"/>
        <v>438</v>
      </c>
      <c r="B380" s="22">
        <f>INDEX(原始价格!B:B,股票价格!A380+1)</f>
        <v>43601.420138888891</v>
      </c>
      <c r="C380" s="1">
        <f>INDEX(原始价格!C:C,股票价格!A380+1)</f>
        <v>0</v>
      </c>
      <c r="D380" s="1">
        <f>INDEX(原始价格!D:D,股票价格!A380+1)</f>
        <v>45.72</v>
      </c>
      <c r="E380" s="1">
        <f>INDEX(原始价格!E:E,股票价格!A380+1)</f>
        <v>0</v>
      </c>
      <c r="F380" s="1">
        <f>INDEX(原始价格!F:F,股票价格!A380+1)</f>
        <v>0</v>
      </c>
      <c r="G380" s="1">
        <f>INDEX(原始价格!G:G,股票价格!A380+1)</f>
        <v>0</v>
      </c>
    </row>
    <row r="381" spans="1:7" x14ac:dyDescent="0.2">
      <c r="A381" s="1">
        <f t="shared" si="5"/>
        <v>439</v>
      </c>
      <c r="B381" s="22">
        <f>INDEX(原始价格!B:B,股票价格!A381+1)</f>
        <v>43601.423611111109</v>
      </c>
      <c r="C381" s="1">
        <f>INDEX(原始价格!C:C,股票价格!A381+1)</f>
        <v>0</v>
      </c>
      <c r="D381" s="1">
        <f>INDEX(原始价格!D:D,股票价格!A381+1)</f>
        <v>45.86</v>
      </c>
      <c r="E381" s="1">
        <f>INDEX(原始价格!E:E,股票价格!A381+1)</f>
        <v>0</v>
      </c>
      <c r="F381" s="1">
        <f>INDEX(原始价格!F:F,股票价格!A381+1)</f>
        <v>0</v>
      </c>
      <c r="G381" s="1">
        <f>INDEX(原始价格!G:G,股票价格!A381+1)</f>
        <v>0</v>
      </c>
    </row>
    <row r="382" spans="1:7" x14ac:dyDescent="0.2">
      <c r="A382" s="1">
        <f t="shared" si="5"/>
        <v>440</v>
      </c>
      <c r="B382" s="22">
        <f>INDEX(原始价格!B:B,股票价格!A382+1)</f>
        <v>43601.427083333336</v>
      </c>
      <c r="C382" s="1">
        <f>INDEX(原始价格!C:C,股票价格!A382+1)</f>
        <v>0</v>
      </c>
      <c r="D382" s="1">
        <f>INDEX(原始价格!D:D,股票价格!A382+1)</f>
        <v>46.08</v>
      </c>
      <c r="E382" s="1">
        <f>INDEX(原始价格!E:E,股票价格!A382+1)</f>
        <v>0</v>
      </c>
      <c r="F382" s="1">
        <f>INDEX(原始价格!F:F,股票价格!A382+1)</f>
        <v>0</v>
      </c>
      <c r="G382" s="1">
        <f>INDEX(原始价格!G:G,股票价格!A382+1)</f>
        <v>0</v>
      </c>
    </row>
    <row r="383" spans="1:7" x14ac:dyDescent="0.2">
      <c r="A383" s="1">
        <f t="shared" si="5"/>
        <v>441</v>
      </c>
      <c r="B383" s="22">
        <f>INDEX(原始价格!B:B,股票价格!A383+1)</f>
        <v>43601.430555555555</v>
      </c>
      <c r="C383" s="1">
        <f>INDEX(原始价格!C:C,股票价格!A383+1)</f>
        <v>0</v>
      </c>
      <c r="D383" s="1">
        <f>INDEX(原始价格!D:D,股票价格!A383+1)</f>
        <v>46.1</v>
      </c>
      <c r="E383" s="1">
        <f>INDEX(原始价格!E:E,股票价格!A383+1)</f>
        <v>0</v>
      </c>
      <c r="F383" s="1">
        <f>INDEX(原始价格!F:F,股票价格!A383+1)</f>
        <v>0</v>
      </c>
      <c r="G383" s="1">
        <f>INDEX(原始价格!G:G,股票价格!A383+1)</f>
        <v>0</v>
      </c>
    </row>
    <row r="384" spans="1:7" x14ac:dyDescent="0.2">
      <c r="A384" s="1">
        <f t="shared" si="5"/>
        <v>442</v>
      </c>
      <c r="B384" s="22">
        <f>INDEX(原始价格!B:B,股票价格!A384+1)</f>
        <v>43601.434027777781</v>
      </c>
      <c r="C384" s="1">
        <f>INDEX(原始价格!C:C,股票价格!A384+1)</f>
        <v>0</v>
      </c>
      <c r="D384" s="1">
        <f>INDEX(原始价格!D:D,股票价格!A384+1)</f>
        <v>46.09</v>
      </c>
      <c r="E384" s="1">
        <f>INDEX(原始价格!E:E,股票价格!A384+1)</f>
        <v>0</v>
      </c>
      <c r="F384" s="1">
        <f>INDEX(原始价格!F:F,股票价格!A384+1)</f>
        <v>0</v>
      </c>
      <c r="G384" s="1">
        <f>INDEX(原始价格!G:G,股票价格!A384+1)</f>
        <v>0</v>
      </c>
    </row>
    <row r="385" spans="1:7" x14ac:dyDescent="0.2">
      <c r="A385" s="1">
        <f t="shared" si="5"/>
        <v>443</v>
      </c>
      <c r="B385" s="22">
        <f>INDEX(原始价格!B:B,股票价格!A385+1)</f>
        <v>43601.4375</v>
      </c>
      <c r="C385" s="1">
        <f>INDEX(原始价格!C:C,股票价格!A385+1)</f>
        <v>0</v>
      </c>
      <c r="D385" s="1">
        <f>INDEX(原始价格!D:D,股票价格!A385+1)</f>
        <v>46.06</v>
      </c>
      <c r="E385" s="1">
        <f>INDEX(原始价格!E:E,股票价格!A385+1)</f>
        <v>0</v>
      </c>
      <c r="F385" s="1">
        <f>INDEX(原始价格!F:F,股票价格!A385+1)</f>
        <v>0</v>
      </c>
      <c r="G385" s="1">
        <f>INDEX(原始价格!G:G,股票价格!A385+1)</f>
        <v>0</v>
      </c>
    </row>
    <row r="386" spans="1:7" x14ac:dyDescent="0.2">
      <c r="A386" s="1">
        <f t="shared" ref="A386:A449" si="6">A387-1</f>
        <v>444</v>
      </c>
      <c r="B386" s="22">
        <f>INDEX(原始价格!B:B,股票价格!A386+1)</f>
        <v>43601.440972222219</v>
      </c>
      <c r="C386" s="1">
        <f>INDEX(原始价格!C:C,股票价格!A386+1)</f>
        <v>0</v>
      </c>
      <c r="D386" s="1">
        <f>INDEX(原始价格!D:D,股票价格!A386+1)</f>
        <v>46.05</v>
      </c>
      <c r="E386" s="1">
        <f>INDEX(原始价格!E:E,股票价格!A386+1)</f>
        <v>0</v>
      </c>
      <c r="F386" s="1">
        <f>INDEX(原始价格!F:F,股票价格!A386+1)</f>
        <v>0</v>
      </c>
      <c r="G386" s="1">
        <f>INDEX(原始价格!G:G,股票价格!A386+1)</f>
        <v>0</v>
      </c>
    </row>
    <row r="387" spans="1:7" x14ac:dyDescent="0.2">
      <c r="A387" s="1">
        <f t="shared" si="6"/>
        <v>445</v>
      </c>
      <c r="B387" s="22">
        <f>INDEX(原始价格!B:B,股票价格!A387+1)</f>
        <v>43601.444444444445</v>
      </c>
      <c r="C387" s="1">
        <f>INDEX(原始价格!C:C,股票价格!A387+1)</f>
        <v>0</v>
      </c>
      <c r="D387" s="1">
        <f>INDEX(原始价格!D:D,股票价格!A387+1)</f>
        <v>46.17</v>
      </c>
      <c r="E387" s="1">
        <f>INDEX(原始价格!E:E,股票价格!A387+1)</f>
        <v>0</v>
      </c>
      <c r="F387" s="1">
        <f>INDEX(原始价格!F:F,股票价格!A387+1)</f>
        <v>0</v>
      </c>
      <c r="G387" s="1">
        <f>INDEX(原始价格!G:G,股票价格!A387+1)</f>
        <v>0</v>
      </c>
    </row>
    <row r="388" spans="1:7" x14ac:dyDescent="0.2">
      <c r="A388" s="1">
        <f t="shared" si="6"/>
        <v>446</v>
      </c>
      <c r="B388" s="22">
        <f>INDEX(原始价格!B:B,股票价格!A388+1)</f>
        <v>43601.447916666664</v>
      </c>
      <c r="C388" s="1">
        <f>INDEX(原始价格!C:C,股票价格!A388+1)</f>
        <v>0</v>
      </c>
      <c r="D388" s="1">
        <f>INDEX(原始价格!D:D,股票价格!A388+1)</f>
        <v>46.23</v>
      </c>
      <c r="E388" s="1">
        <f>INDEX(原始价格!E:E,股票价格!A388+1)</f>
        <v>0</v>
      </c>
      <c r="F388" s="1">
        <f>INDEX(原始价格!F:F,股票价格!A388+1)</f>
        <v>0</v>
      </c>
      <c r="G388" s="1">
        <f>INDEX(原始价格!G:G,股票价格!A388+1)</f>
        <v>0</v>
      </c>
    </row>
    <row r="389" spans="1:7" x14ac:dyDescent="0.2">
      <c r="A389" s="1">
        <f t="shared" si="6"/>
        <v>447</v>
      </c>
      <c r="B389" s="22">
        <f>INDEX(原始价格!B:B,股票价格!A389+1)</f>
        <v>43601.451388888891</v>
      </c>
      <c r="C389" s="1">
        <f>INDEX(原始价格!C:C,股票价格!A389+1)</f>
        <v>0</v>
      </c>
      <c r="D389" s="1">
        <f>INDEX(原始价格!D:D,股票价格!A389+1)</f>
        <v>46.22</v>
      </c>
      <c r="E389" s="1">
        <f>INDEX(原始价格!E:E,股票价格!A389+1)</f>
        <v>0</v>
      </c>
      <c r="F389" s="1">
        <f>INDEX(原始价格!F:F,股票价格!A389+1)</f>
        <v>0</v>
      </c>
      <c r="G389" s="1">
        <f>INDEX(原始价格!G:G,股票价格!A389+1)</f>
        <v>0</v>
      </c>
    </row>
    <row r="390" spans="1:7" x14ac:dyDescent="0.2">
      <c r="A390" s="1">
        <f t="shared" si="6"/>
        <v>448</v>
      </c>
      <c r="B390" s="22">
        <f>INDEX(原始价格!B:B,股票价格!A390+1)</f>
        <v>43601.454861111109</v>
      </c>
      <c r="C390" s="1">
        <f>INDEX(原始价格!C:C,股票价格!A390+1)</f>
        <v>0</v>
      </c>
      <c r="D390" s="1">
        <f>INDEX(原始价格!D:D,股票价格!A390+1)</f>
        <v>46.08</v>
      </c>
      <c r="E390" s="1">
        <f>INDEX(原始价格!E:E,股票价格!A390+1)</f>
        <v>0</v>
      </c>
      <c r="F390" s="1">
        <f>INDEX(原始价格!F:F,股票价格!A390+1)</f>
        <v>0</v>
      </c>
      <c r="G390" s="1">
        <f>INDEX(原始价格!G:G,股票价格!A390+1)</f>
        <v>0</v>
      </c>
    </row>
    <row r="391" spans="1:7" x14ac:dyDescent="0.2">
      <c r="A391" s="1">
        <f t="shared" si="6"/>
        <v>449</v>
      </c>
      <c r="B391" s="22">
        <f>INDEX(原始价格!B:B,股票价格!A391+1)</f>
        <v>43601.458333333336</v>
      </c>
      <c r="C391" s="1">
        <f>INDEX(原始价格!C:C,股票价格!A391+1)</f>
        <v>0</v>
      </c>
      <c r="D391" s="1">
        <f>INDEX(原始价格!D:D,股票价格!A391+1)</f>
        <v>46</v>
      </c>
      <c r="E391" s="1">
        <f>INDEX(原始价格!E:E,股票价格!A391+1)</f>
        <v>0</v>
      </c>
      <c r="F391" s="1">
        <f>INDEX(原始价格!F:F,股票价格!A391+1)</f>
        <v>0</v>
      </c>
      <c r="G391" s="1">
        <f>INDEX(原始价格!G:G,股票价格!A391+1)</f>
        <v>0</v>
      </c>
    </row>
    <row r="392" spans="1:7" x14ac:dyDescent="0.2">
      <c r="A392" s="1">
        <f t="shared" si="6"/>
        <v>450</v>
      </c>
      <c r="B392" s="22">
        <f>INDEX(原始价格!B:B,股票价格!A392+1)</f>
        <v>43601.461805555555</v>
      </c>
      <c r="C392" s="1">
        <f>INDEX(原始价格!C:C,股票价格!A392+1)</f>
        <v>0</v>
      </c>
      <c r="D392" s="1">
        <f>INDEX(原始价格!D:D,股票价格!A392+1)</f>
        <v>46.17</v>
      </c>
      <c r="E392" s="1">
        <f>INDEX(原始价格!E:E,股票价格!A392+1)</f>
        <v>0</v>
      </c>
      <c r="F392" s="1">
        <f>INDEX(原始价格!F:F,股票价格!A392+1)</f>
        <v>0</v>
      </c>
      <c r="G392" s="1">
        <f>INDEX(原始价格!G:G,股票价格!A392+1)</f>
        <v>0</v>
      </c>
    </row>
    <row r="393" spans="1:7" x14ac:dyDescent="0.2">
      <c r="A393" s="1">
        <f t="shared" si="6"/>
        <v>451</v>
      </c>
      <c r="B393" s="22">
        <f>INDEX(原始价格!B:B,股票价格!A393+1)</f>
        <v>43601.465277777781</v>
      </c>
      <c r="C393" s="1">
        <f>INDEX(原始价格!C:C,股票价格!A393+1)</f>
        <v>0</v>
      </c>
      <c r="D393" s="1">
        <f>INDEX(原始价格!D:D,股票价格!A393+1)</f>
        <v>46.16</v>
      </c>
      <c r="E393" s="1">
        <f>INDEX(原始价格!E:E,股票价格!A393+1)</f>
        <v>0</v>
      </c>
      <c r="F393" s="1">
        <f>INDEX(原始价格!F:F,股票价格!A393+1)</f>
        <v>0</v>
      </c>
      <c r="G393" s="1">
        <f>INDEX(原始价格!G:G,股票价格!A393+1)</f>
        <v>0</v>
      </c>
    </row>
    <row r="394" spans="1:7" x14ac:dyDescent="0.2">
      <c r="A394" s="1">
        <f t="shared" si="6"/>
        <v>452</v>
      </c>
      <c r="B394" s="22">
        <f>INDEX(原始价格!B:B,股票价格!A394+1)</f>
        <v>43601.46875</v>
      </c>
      <c r="C394" s="1">
        <f>INDEX(原始价格!C:C,股票价格!A394+1)</f>
        <v>0</v>
      </c>
      <c r="D394" s="1">
        <f>INDEX(原始价格!D:D,股票价格!A394+1)</f>
        <v>46.15</v>
      </c>
      <c r="E394" s="1">
        <f>INDEX(原始价格!E:E,股票价格!A394+1)</f>
        <v>0</v>
      </c>
      <c r="F394" s="1">
        <f>INDEX(原始价格!F:F,股票价格!A394+1)</f>
        <v>0</v>
      </c>
      <c r="G394" s="1">
        <f>INDEX(原始价格!G:G,股票价格!A394+1)</f>
        <v>0</v>
      </c>
    </row>
    <row r="395" spans="1:7" x14ac:dyDescent="0.2">
      <c r="A395" s="1">
        <f t="shared" si="6"/>
        <v>453</v>
      </c>
      <c r="B395" s="22">
        <f>INDEX(原始价格!B:B,股票价格!A395+1)</f>
        <v>43601.472222222219</v>
      </c>
      <c r="C395" s="1">
        <f>INDEX(原始价格!C:C,股票价格!A395+1)</f>
        <v>0</v>
      </c>
      <c r="D395" s="1">
        <f>INDEX(原始价格!D:D,股票价格!A395+1)</f>
        <v>46.15</v>
      </c>
      <c r="E395" s="1">
        <f>INDEX(原始价格!E:E,股票价格!A395+1)</f>
        <v>0</v>
      </c>
      <c r="F395" s="1">
        <f>INDEX(原始价格!F:F,股票价格!A395+1)</f>
        <v>0</v>
      </c>
      <c r="G395" s="1">
        <f>INDEX(原始价格!G:G,股票价格!A395+1)</f>
        <v>0</v>
      </c>
    </row>
    <row r="396" spans="1:7" x14ac:dyDescent="0.2">
      <c r="A396" s="1">
        <f t="shared" si="6"/>
        <v>454</v>
      </c>
      <c r="B396" s="22">
        <f>INDEX(原始价格!B:B,股票价格!A396+1)</f>
        <v>43601.475694444445</v>
      </c>
      <c r="C396" s="1">
        <f>INDEX(原始价格!C:C,股票价格!A396+1)</f>
        <v>0</v>
      </c>
      <c r="D396" s="1">
        <f>INDEX(原始价格!D:D,股票价格!A396+1)</f>
        <v>46.29</v>
      </c>
      <c r="E396" s="1">
        <f>INDEX(原始价格!E:E,股票价格!A396+1)</f>
        <v>0</v>
      </c>
      <c r="F396" s="1">
        <f>INDEX(原始价格!F:F,股票价格!A396+1)</f>
        <v>0</v>
      </c>
      <c r="G396" s="1">
        <f>INDEX(原始价格!G:G,股票价格!A396+1)</f>
        <v>0</v>
      </c>
    </row>
    <row r="397" spans="1:7" x14ac:dyDescent="0.2">
      <c r="A397" s="1">
        <f t="shared" si="6"/>
        <v>455</v>
      </c>
      <c r="B397" s="22">
        <f>INDEX(原始价格!B:B,股票价格!A397+1)</f>
        <v>43601.479166666664</v>
      </c>
      <c r="C397" s="1">
        <f>INDEX(原始价格!C:C,股票价格!A397+1)</f>
        <v>0</v>
      </c>
      <c r="D397" s="1">
        <f>INDEX(原始价格!D:D,股票价格!A397+1)</f>
        <v>46.26</v>
      </c>
      <c r="E397" s="1">
        <f>INDEX(原始价格!E:E,股票价格!A397+1)</f>
        <v>0</v>
      </c>
      <c r="F397" s="1">
        <f>INDEX(原始价格!F:F,股票价格!A397+1)</f>
        <v>0</v>
      </c>
      <c r="G397" s="1">
        <f>INDEX(原始价格!G:G,股票价格!A397+1)</f>
        <v>0</v>
      </c>
    </row>
    <row r="398" spans="1:7" x14ac:dyDescent="0.2">
      <c r="A398" s="1">
        <f t="shared" si="6"/>
        <v>456</v>
      </c>
      <c r="B398" s="22">
        <f>INDEX(原始价格!B:B,股票价格!A398+1)</f>
        <v>43601.545138888891</v>
      </c>
      <c r="C398" s="1">
        <f>INDEX(原始价格!C:C,股票价格!A398+1)</f>
        <v>0</v>
      </c>
      <c r="D398" s="1">
        <f>INDEX(原始价格!D:D,股票价格!A398+1)</f>
        <v>46.1</v>
      </c>
      <c r="E398" s="1">
        <f>INDEX(原始价格!E:E,股票价格!A398+1)</f>
        <v>0</v>
      </c>
      <c r="F398" s="1">
        <f>INDEX(原始价格!F:F,股票价格!A398+1)</f>
        <v>0</v>
      </c>
      <c r="G398" s="1">
        <f>INDEX(原始价格!G:G,股票价格!A398+1)</f>
        <v>0</v>
      </c>
    </row>
    <row r="399" spans="1:7" x14ac:dyDescent="0.2">
      <c r="A399" s="1">
        <f t="shared" si="6"/>
        <v>457</v>
      </c>
      <c r="B399" s="22">
        <f>INDEX(原始价格!B:B,股票价格!A399+1)</f>
        <v>43601.548611111109</v>
      </c>
      <c r="C399" s="1">
        <f>INDEX(原始价格!C:C,股票价格!A399+1)</f>
        <v>0</v>
      </c>
      <c r="D399" s="1">
        <f>INDEX(原始价格!D:D,股票价格!A399+1)</f>
        <v>46.08</v>
      </c>
      <c r="E399" s="1">
        <f>INDEX(原始价格!E:E,股票价格!A399+1)</f>
        <v>0</v>
      </c>
      <c r="F399" s="1">
        <f>INDEX(原始价格!F:F,股票价格!A399+1)</f>
        <v>0</v>
      </c>
      <c r="G399" s="1">
        <f>INDEX(原始价格!G:G,股票价格!A399+1)</f>
        <v>0</v>
      </c>
    </row>
    <row r="400" spans="1:7" x14ac:dyDescent="0.2">
      <c r="A400" s="1">
        <f t="shared" si="6"/>
        <v>458</v>
      </c>
      <c r="B400" s="22">
        <f>INDEX(原始价格!B:B,股票价格!A400+1)</f>
        <v>43601.552083333336</v>
      </c>
      <c r="C400" s="1">
        <f>INDEX(原始价格!C:C,股票价格!A400+1)</f>
        <v>0</v>
      </c>
      <c r="D400" s="1">
        <f>INDEX(原始价格!D:D,股票价格!A400+1)</f>
        <v>46.08</v>
      </c>
      <c r="E400" s="1">
        <f>INDEX(原始价格!E:E,股票价格!A400+1)</f>
        <v>0</v>
      </c>
      <c r="F400" s="1">
        <f>INDEX(原始价格!F:F,股票价格!A400+1)</f>
        <v>0</v>
      </c>
      <c r="G400" s="1">
        <f>INDEX(原始价格!G:G,股票价格!A400+1)</f>
        <v>0</v>
      </c>
    </row>
    <row r="401" spans="1:7" x14ac:dyDescent="0.2">
      <c r="A401" s="1">
        <f t="shared" si="6"/>
        <v>459</v>
      </c>
      <c r="B401" s="22">
        <f>INDEX(原始价格!B:B,股票价格!A401+1)</f>
        <v>43601.555555555555</v>
      </c>
      <c r="C401" s="1">
        <f>INDEX(原始价格!C:C,股票价格!A401+1)</f>
        <v>0</v>
      </c>
      <c r="D401" s="1">
        <f>INDEX(原始价格!D:D,股票价格!A401+1)</f>
        <v>46.06</v>
      </c>
      <c r="E401" s="1">
        <f>INDEX(原始价格!E:E,股票价格!A401+1)</f>
        <v>0</v>
      </c>
      <c r="F401" s="1">
        <f>INDEX(原始价格!F:F,股票价格!A401+1)</f>
        <v>0</v>
      </c>
      <c r="G401" s="1">
        <f>INDEX(原始价格!G:G,股票价格!A401+1)</f>
        <v>0</v>
      </c>
    </row>
    <row r="402" spans="1:7" x14ac:dyDescent="0.2">
      <c r="A402" s="1">
        <f t="shared" si="6"/>
        <v>460</v>
      </c>
      <c r="B402" s="22">
        <f>INDEX(原始价格!B:B,股票价格!A402+1)</f>
        <v>43601.559027777781</v>
      </c>
      <c r="C402" s="1">
        <f>INDEX(原始价格!C:C,股票价格!A402+1)</f>
        <v>0</v>
      </c>
      <c r="D402" s="1">
        <f>INDEX(原始价格!D:D,股票价格!A402+1)</f>
        <v>46.1</v>
      </c>
      <c r="E402" s="1">
        <f>INDEX(原始价格!E:E,股票价格!A402+1)</f>
        <v>0</v>
      </c>
      <c r="F402" s="1">
        <f>INDEX(原始价格!F:F,股票价格!A402+1)</f>
        <v>0</v>
      </c>
      <c r="G402" s="1">
        <f>INDEX(原始价格!G:G,股票价格!A402+1)</f>
        <v>0</v>
      </c>
    </row>
    <row r="403" spans="1:7" x14ac:dyDescent="0.2">
      <c r="A403" s="1">
        <f t="shared" si="6"/>
        <v>461</v>
      </c>
      <c r="B403" s="22">
        <f>INDEX(原始价格!B:B,股票价格!A403+1)</f>
        <v>43601.5625</v>
      </c>
      <c r="C403" s="1">
        <f>INDEX(原始价格!C:C,股票价格!A403+1)</f>
        <v>0</v>
      </c>
      <c r="D403" s="1">
        <f>INDEX(原始价格!D:D,股票价格!A403+1)</f>
        <v>46.1</v>
      </c>
      <c r="E403" s="1">
        <f>INDEX(原始价格!E:E,股票价格!A403+1)</f>
        <v>0</v>
      </c>
      <c r="F403" s="1">
        <f>INDEX(原始价格!F:F,股票价格!A403+1)</f>
        <v>0</v>
      </c>
      <c r="G403" s="1">
        <f>INDEX(原始价格!G:G,股票价格!A403+1)</f>
        <v>0</v>
      </c>
    </row>
    <row r="404" spans="1:7" x14ac:dyDescent="0.2">
      <c r="A404" s="1">
        <f t="shared" si="6"/>
        <v>462</v>
      </c>
      <c r="B404" s="22">
        <f>INDEX(原始价格!B:B,股票价格!A404+1)</f>
        <v>43601.565972222219</v>
      </c>
      <c r="C404" s="1">
        <f>INDEX(原始价格!C:C,股票价格!A404+1)</f>
        <v>0</v>
      </c>
      <c r="D404" s="1">
        <f>INDEX(原始价格!D:D,股票价格!A404+1)</f>
        <v>46.19</v>
      </c>
      <c r="E404" s="1">
        <f>INDEX(原始价格!E:E,股票价格!A404+1)</f>
        <v>0</v>
      </c>
      <c r="F404" s="1">
        <f>INDEX(原始价格!F:F,股票价格!A404+1)</f>
        <v>0</v>
      </c>
      <c r="G404" s="1">
        <f>INDEX(原始价格!G:G,股票价格!A404+1)</f>
        <v>0</v>
      </c>
    </row>
    <row r="405" spans="1:7" x14ac:dyDescent="0.2">
      <c r="A405" s="1">
        <f t="shared" si="6"/>
        <v>463</v>
      </c>
      <c r="B405" s="22">
        <f>INDEX(原始价格!B:B,股票价格!A405+1)</f>
        <v>43601.569444444445</v>
      </c>
      <c r="C405" s="1">
        <f>INDEX(原始价格!C:C,股票价格!A405+1)</f>
        <v>0</v>
      </c>
      <c r="D405" s="1">
        <f>INDEX(原始价格!D:D,股票价格!A405+1)</f>
        <v>46.39</v>
      </c>
      <c r="E405" s="1">
        <f>INDEX(原始价格!E:E,股票价格!A405+1)</f>
        <v>0</v>
      </c>
      <c r="F405" s="1">
        <f>INDEX(原始价格!F:F,股票价格!A405+1)</f>
        <v>0</v>
      </c>
      <c r="G405" s="1">
        <f>INDEX(原始价格!G:G,股票价格!A405+1)</f>
        <v>0</v>
      </c>
    </row>
    <row r="406" spans="1:7" x14ac:dyDescent="0.2">
      <c r="A406" s="1">
        <f t="shared" si="6"/>
        <v>464</v>
      </c>
      <c r="B406" s="22">
        <f>INDEX(原始价格!B:B,股票价格!A406+1)</f>
        <v>43601.572916666664</v>
      </c>
      <c r="C406" s="1">
        <f>INDEX(原始价格!C:C,股票价格!A406+1)</f>
        <v>0</v>
      </c>
      <c r="D406" s="1">
        <f>INDEX(原始价格!D:D,股票价格!A406+1)</f>
        <v>46.35</v>
      </c>
      <c r="E406" s="1">
        <f>INDEX(原始价格!E:E,股票价格!A406+1)</f>
        <v>0</v>
      </c>
      <c r="F406" s="1">
        <f>INDEX(原始价格!F:F,股票价格!A406+1)</f>
        <v>0</v>
      </c>
      <c r="G406" s="1">
        <f>INDEX(原始价格!G:G,股票价格!A406+1)</f>
        <v>0</v>
      </c>
    </row>
    <row r="407" spans="1:7" x14ac:dyDescent="0.2">
      <c r="A407" s="1">
        <f t="shared" si="6"/>
        <v>465</v>
      </c>
      <c r="B407" s="22">
        <f>INDEX(原始价格!B:B,股票价格!A407+1)</f>
        <v>43601.576388888891</v>
      </c>
      <c r="C407" s="1">
        <f>INDEX(原始价格!C:C,股票价格!A407+1)</f>
        <v>0</v>
      </c>
      <c r="D407" s="1">
        <f>INDEX(原始价格!D:D,股票价格!A407+1)</f>
        <v>46.5</v>
      </c>
      <c r="E407" s="1">
        <f>INDEX(原始价格!E:E,股票价格!A407+1)</f>
        <v>0</v>
      </c>
      <c r="F407" s="1">
        <f>INDEX(原始价格!F:F,股票价格!A407+1)</f>
        <v>0</v>
      </c>
      <c r="G407" s="1">
        <f>INDEX(原始价格!G:G,股票价格!A407+1)</f>
        <v>0</v>
      </c>
    </row>
    <row r="408" spans="1:7" x14ac:dyDescent="0.2">
      <c r="A408" s="1">
        <f t="shared" si="6"/>
        <v>466</v>
      </c>
      <c r="B408" s="22">
        <f>INDEX(原始价格!B:B,股票价格!A408+1)</f>
        <v>43601.579861111109</v>
      </c>
      <c r="C408" s="1">
        <f>INDEX(原始价格!C:C,股票价格!A408+1)</f>
        <v>0</v>
      </c>
      <c r="D408" s="1">
        <f>INDEX(原始价格!D:D,股票价格!A408+1)</f>
        <v>46.32</v>
      </c>
      <c r="E408" s="1">
        <f>INDEX(原始价格!E:E,股票价格!A408+1)</f>
        <v>0</v>
      </c>
      <c r="F408" s="1">
        <f>INDEX(原始价格!F:F,股票价格!A408+1)</f>
        <v>0</v>
      </c>
      <c r="G408" s="1">
        <f>INDEX(原始价格!G:G,股票价格!A408+1)</f>
        <v>0</v>
      </c>
    </row>
    <row r="409" spans="1:7" x14ac:dyDescent="0.2">
      <c r="A409" s="1">
        <f t="shared" si="6"/>
        <v>467</v>
      </c>
      <c r="B409" s="22">
        <f>INDEX(原始价格!B:B,股票价格!A409+1)</f>
        <v>43601.583333333336</v>
      </c>
      <c r="C409" s="1">
        <f>INDEX(原始价格!C:C,股票价格!A409+1)</f>
        <v>0</v>
      </c>
      <c r="D409" s="1">
        <f>INDEX(原始价格!D:D,股票价格!A409+1)</f>
        <v>46.46</v>
      </c>
      <c r="E409" s="1">
        <f>INDEX(原始价格!E:E,股票价格!A409+1)</f>
        <v>0</v>
      </c>
      <c r="F409" s="1">
        <f>INDEX(原始价格!F:F,股票价格!A409+1)</f>
        <v>0</v>
      </c>
      <c r="G409" s="1">
        <f>INDEX(原始价格!G:G,股票价格!A409+1)</f>
        <v>0</v>
      </c>
    </row>
    <row r="410" spans="1:7" x14ac:dyDescent="0.2">
      <c r="A410" s="1">
        <f t="shared" si="6"/>
        <v>468</v>
      </c>
      <c r="B410" s="22">
        <f>INDEX(原始价格!B:B,股票价格!A410+1)</f>
        <v>43601.586805555555</v>
      </c>
      <c r="C410" s="1">
        <f>INDEX(原始价格!C:C,股票价格!A410+1)</f>
        <v>0</v>
      </c>
      <c r="D410" s="1">
        <f>INDEX(原始价格!D:D,股票价格!A410+1)</f>
        <v>46.68</v>
      </c>
      <c r="E410" s="1">
        <f>INDEX(原始价格!E:E,股票价格!A410+1)</f>
        <v>0</v>
      </c>
      <c r="F410" s="1">
        <f>INDEX(原始价格!F:F,股票价格!A410+1)</f>
        <v>0</v>
      </c>
      <c r="G410" s="1">
        <f>INDEX(原始价格!G:G,股票价格!A410+1)</f>
        <v>0</v>
      </c>
    </row>
    <row r="411" spans="1:7" x14ac:dyDescent="0.2">
      <c r="A411" s="1">
        <f t="shared" si="6"/>
        <v>469</v>
      </c>
      <c r="B411" s="22">
        <f>INDEX(原始价格!B:B,股票价格!A411+1)</f>
        <v>43601.590277777781</v>
      </c>
      <c r="C411" s="1">
        <f>INDEX(原始价格!C:C,股票价格!A411+1)</f>
        <v>0</v>
      </c>
      <c r="D411" s="1">
        <f>INDEX(原始价格!D:D,股票价格!A411+1)</f>
        <v>46.5</v>
      </c>
      <c r="E411" s="1">
        <f>INDEX(原始价格!E:E,股票价格!A411+1)</f>
        <v>0</v>
      </c>
      <c r="F411" s="1">
        <f>INDEX(原始价格!F:F,股票价格!A411+1)</f>
        <v>0</v>
      </c>
      <c r="G411" s="1">
        <f>INDEX(原始价格!G:G,股票价格!A411+1)</f>
        <v>0</v>
      </c>
    </row>
    <row r="412" spans="1:7" x14ac:dyDescent="0.2">
      <c r="A412" s="1">
        <f t="shared" si="6"/>
        <v>470</v>
      </c>
      <c r="B412" s="22">
        <f>INDEX(原始价格!B:B,股票价格!A412+1)</f>
        <v>43601.59375</v>
      </c>
      <c r="C412" s="1">
        <f>INDEX(原始价格!C:C,股票价格!A412+1)</f>
        <v>0</v>
      </c>
      <c r="D412" s="1">
        <f>INDEX(原始价格!D:D,股票价格!A412+1)</f>
        <v>46.45</v>
      </c>
      <c r="E412" s="1">
        <f>INDEX(原始价格!E:E,股票价格!A412+1)</f>
        <v>0</v>
      </c>
      <c r="F412" s="1">
        <f>INDEX(原始价格!F:F,股票价格!A412+1)</f>
        <v>0</v>
      </c>
      <c r="G412" s="1">
        <f>INDEX(原始价格!G:G,股票价格!A412+1)</f>
        <v>0</v>
      </c>
    </row>
    <row r="413" spans="1:7" x14ac:dyDescent="0.2">
      <c r="A413" s="1">
        <f t="shared" si="6"/>
        <v>471</v>
      </c>
      <c r="B413" s="22">
        <f>INDEX(原始价格!B:B,股票价格!A413+1)</f>
        <v>43601.597222222219</v>
      </c>
      <c r="C413" s="1">
        <f>INDEX(原始价格!C:C,股票价格!A413+1)</f>
        <v>0</v>
      </c>
      <c r="D413" s="1">
        <f>INDEX(原始价格!D:D,股票价格!A413+1)</f>
        <v>46.36</v>
      </c>
      <c r="E413" s="1">
        <f>INDEX(原始价格!E:E,股票价格!A413+1)</f>
        <v>0</v>
      </c>
      <c r="F413" s="1">
        <f>INDEX(原始价格!F:F,股票价格!A413+1)</f>
        <v>0</v>
      </c>
      <c r="G413" s="1">
        <f>INDEX(原始价格!G:G,股票价格!A413+1)</f>
        <v>0</v>
      </c>
    </row>
    <row r="414" spans="1:7" x14ac:dyDescent="0.2">
      <c r="A414" s="1">
        <f t="shared" si="6"/>
        <v>472</v>
      </c>
      <c r="B414" s="22">
        <f>INDEX(原始价格!B:B,股票价格!A414+1)</f>
        <v>43601.600694444445</v>
      </c>
      <c r="C414" s="1">
        <f>INDEX(原始价格!C:C,股票价格!A414+1)</f>
        <v>0</v>
      </c>
      <c r="D414" s="1">
        <f>INDEX(原始价格!D:D,股票价格!A414+1)</f>
        <v>46.31</v>
      </c>
      <c r="E414" s="1">
        <f>INDEX(原始价格!E:E,股票价格!A414+1)</f>
        <v>0</v>
      </c>
      <c r="F414" s="1">
        <f>INDEX(原始价格!F:F,股票价格!A414+1)</f>
        <v>0</v>
      </c>
      <c r="G414" s="1">
        <f>INDEX(原始价格!G:G,股票价格!A414+1)</f>
        <v>0</v>
      </c>
    </row>
    <row r="415" spans="1:7" x14ac:dyDescent="0.2">
      <c r="A415" s="1">
        <f t="shared" si="6"/>
        <v>473</v>
      </c>
      <c r="B415" s="22">
        <f>INDEX(原始价格!B:B,股票价格!A415+1)</f>
        <v>43601.604166666664</v>
      </c>
      <c r="C415" s="1">
        <f>INDEX(原始价格!C:C,股票价格!A415+1)</f>
        <v>0</v>
      </c>
      <c r="D415" s="1">
        <f>INDEX(原始价格!D:D,股票价格!A415+1)</f>
        <v>46.35</v>
      </c>
      <c r="E415" s="1">
        <f>INDEX(原始价格!E:E,股票价格!A415+1)</f>
        <v>0</v>
      </c>
      <c r="F415" s="1">
        <f>INDEX(原始价格!F:F,股票价格!A415+1)</f>
        <v>0</v>
      </c>
      <c r="G415" s="1">
        <f>INDEX(原始价格!G:G,股票价格!A415+1)</f>
        <v>0</v>
      </c>
    </row>
    <row r="416" spans="1:7" x14ac:dyDescent="0.2">
      <c r="A416" s="1">
        <f t="shared" si="6"/>
        <v>474</v>
      </c>
      <c r="B416" s="22">
        <f>INDEX(原始价格!B:B,股票价格!A416+1)</f>
        <v>43601.607638888891</v>
      </c>
      <c r="C416" s="1">
        <f>INDEX(原始价格!C:C,股票价格!A416+1)</f>
        <v>0</v>
      </c>
      <c r="D416" s="1">
        <f>INDEX(原始价格!D:D,股票价格!A416+1)</f>
        <v>46.47</v>
      </c>
      <c r="E416" s="1">
        <f>INDEX(原始价格!E:E,股票价格!A416+1)</f>
        <v>0</v>
      </c>
      <c r="F416" s="1">
        <f>INDEX(原始价格!F:F,股票价格!A416+1)</f>
        <v>0</v>
      </c>
      <c r="G416" s="1">
        <f>INDEX(原始价格!G:G,股票价格!A416+1)</f>
        <v>0</v>
      </c>
    </row>
    <row r="417" spans="1:7" x14ac:dyDescent="0.2">
      <c r="A417" s="1">
        <f t="shared" si="6"/>
        <v>475</v>
      </c>
      <c r="B417" s="22">
        <f>INDEX(原始价格!B:B,股票价格!A417+1)</f>
        <v>43601.611111111109</v>
      </c>
      <c r="C417" s="1">
        <f>INDEX(原始价格!C:C,股票价格!A417+1)</f>
        <v>0</v>
      </c>
      <c r="D417" s="1">
        <f>INDEX(原始价格!D:D,股票价格!A417+1)</f>
        <v>46.4</v>
      </c>
      <c r="E417" s="1">
        <f>INDEX(原始价格!E:E,股票价格!A417+1)</f>
        <v>0</v>
      </c>
      <c r="F417" s="1">
        <f>INDEX(原始价格!F:F,股票价格!A417+1)</f>
        <v>0</v>
      </c>
      <c r="G417" s="1">
        <f>INDEX(原始价格!G:G,股票价格!A417+1)</f>
        <v>0</v>
      </c>
    </row>
    <row r="418" spans="1:7" x14ac:dyDescent="0.2">
      <c r="A418" s="1">
        <f t="shared" si="6"/>
        <v>476</v>
      </c>
      <c r="B418" s="22">
        <f>INDEX(原始价格!B:B,股票价格!A418+1)</f>
        <v>43601.614583333336</v>
      </c>
      <c r="C418" s="1">
        <f>INDEX(原始价格!C:C,股票价格!A418+1)</f>
        <v>0</v>
      </c>
      <c r="D418" s="1">
        <f>INDEX(原始价格!D:D,股票价格!A418+1)</f>
        <v>46.47</v>
      </c>
      <c r="E418" s="1">
        <f>INDEX(原始价格!E:E,股票价格!A418+1)</f>
        <v>0</v>
      </c>
      <c r="F418" s="1">
        <f>INDEX(原始价格!F:F,股票价格!A418+1)</f>
        <v>0</v>
      </c>
      <c r="G418" s="1">
        <f>INDEX(原始价格!G:G,股票价格!A418+1)</f>
        <v>0</v>
      </c>
    </row>
    <row r="419" spans="1:7" x14ac:dyDescent="0.2">
      <c r="A419" s="1">
        <f t="shared" si="6"/>
        <v>477</v>
      </c>
      <c r="B419" s="22">
        <f>INDEX(原始价格!B:B,股票价格!A419+1)</f>
        <v>43601.618055555555</v>
      </c>
      <c r="C419" s="1">
        <f>INDEX(原始价格!C:C,股票价格!A419+1)</f>
        <v>0</v>
      </c>
      <c r="D419" s="1">
        <f>INDEX(原始价格!D:D,股票价格!A419+1)</f>
        <v>46.4</v>
      </c>
      <c r="E419" s="1">
        <f>INDEX(原始价格!E:E,股票价格!A419+1)</f>
        <v>0</v>
      </c>
      <c r="F419" s="1">
        <f>INDEX(原始价格!F:F,股票价格!A419+1)</f>
        <v>0</v>
      </c>
      <c r="G419" s="1">
        <f>INDEX(原始价格!G:G,股票价格!A419+1)</f>
        <v>0</v>
      </c>
    </row>
    <row r="420" spans="1:7" x14ac:dyDescent="0.2">
      <c r="A420" s="1">
        <f t="shared" si="6"/>
        <v>478</v>
      </c>
      <c r="B420" s="22">
        <f>INDEX(原始价格!B:B,股票价格!A420+1)</f>
        <v>43601.621527777781</v>
      </c>
      <c r="C420" s="1">
        <f>INDEX(原始价格!C:C,股票价格!A420+1)</f>
        <v>0</v>
      </c>
      <c r="D420" s="1">
        <f>INDEX(原始价格!D:D,股票价格!A420+1)</f>
        <v>46.68</v>
      </c>
      <c r="E420" s="1">
        <f>INDEX(原始价格!E:E,股票价格!A420+1)</f>
        <v>0</v>
      </c>
      <c r="F420" s="1">
        <f>INDEX(原始价格!F:F,股票价格!A420+1)</f>
        <v>0</v>
      </c>
      <c r="G420" s="1">
        <f>INDEX(原始价格!G:G,股票价格!A420+1)</f>
        <v>0</v>
      </c>
    </row>
    <row r="421" spans="1:7" x14ac:dyDescent="0.2">
      <c r="A421" s="1">
        <f t="shared" si="6"/>
        <v>479</v>
      </c>
      <c r="B421" s="22">
        <f>INDEX(原始价格!B:B,股票价格!A421+1)</f>
        <v>43601.625</v>
      </c>
      <c r="C421" s="1">
        <f>INDEX(原始价格!C:C,股票价格!A421+1)</f>
        <v>0</v>
      </c>
      <c r="D421" s="1">
        <f>INDEX(原始价格!D:D,股票价格!A421+1)</f>
        <v>46.7</v>
      </c>
      <c r="E421" s="1">
        <f>INDEX(原始价格!E:E,股票价格!A421+1)</f>
        <v>0</v>
      </c>
      <c r="F421" s="1">
        <f>INDEX(原始价格!F:F,股票价格!A421+1)</f>
        <v>0</v>
      </c>
      <c r="G421" s="1">
        <f>INDEX(原始价格!G:G,股票价格!A421+1)</f>
        <v>0</v>
      </c>
    </row>
    <row r="422" spans="1:7" x14ac:dyDescent="0.2">
      <c r="A422" s="1">
        <f t="shared" si="6"/>
        <v>480</v>
      </c>
      <c r="B422" s="22">
        <f>INDEX(原始价格!B:B,股票价格!A422+1)</f>
        <v>43602.399305555555</v>
      </c>
      <c r="C422" s="1">
        <f>INDEX(原始价格!C:C,股票价格!A422+1)</f>
        <v>0</v>
      </c>
      <c r="D422" s="1">
        <f>INDEX(原始价格!D:D,股票价格!A422+1)</f>
        <v>47.5</v>
      </c>
      <c r="E422" s="1">
        <f>INDEX(原始价格!E:E,股票价格!A422+1)</f>
        <v>0</v>
      </c>
      <c r="F422" s="1">
        <f>INDEX(原始价格!F:F,股票价格!A422+1)</f>
        <v>0</v>
      </c>
      <c r="G422" s="1">
        <f>INDEX(原始价格!G:G,股票价格!A422+1)</f>
        <v>0</v>
      </c>
    </row>
    <row r="423" spans="1:7" x14ac:dyDescent="0.2">
      <c r="A423" s="1">
        <f t="shared" si="6"/>
        <v>481</v>
      </c>
      <c r="B423" s="22">
        <f>INDEX(原始价格!B:B,股票价格!A423+1)</f>
        <v>43602.402777777781</v>
      </c>
      <c r="C423" s="1">
        <f>INDEX(原始价格!C:C,股票价格!A423+1)</f>
        <v>0</v>
      </c>
      <c r="D423" s="1">
        <f>INDEX(原始价格!D:D,股票价格!A423+1)</f>
        <v>47.09</v>
      </c>
      <c r="E423" s="1">
        <f>INDEX(原始价格!E:E,股票价格!A423+1)</f>
        <v>0</v>
      </c>
      <c r="F423" s="1">
        <f>INDEX(原始价格!F:F,股票价格!A423+1)</f>
        <v>0</v>
      </c>
      <c r="G423" s="1">
        <f>INDEX(原始价格!G:G,股票价格!A423+1)</f>
        <v>0</v>
      </c>
    </row>
    <row r="424" spans="1:7" x14ac:dyDescent="0.2">
      <c r="A424" s="1">
        <f t="shared" si="6"/>
        <v>482</v>
      </c>
      <c r="B424" s="22">
        <f>INDEX(原始价格!B:B,股票价格!A424+1)</f>
        <v>43602.40625</v>
      </c>
      <c r="C424" s="1">
        <f>INDEX(原始价格!C:C,股票价格!A424+1)</f>
        <v>0</v>
      </c>
      <c r="D424" s="1">
        <f>INDEX(原始价格!D:D,股票价格!A424+1)</f>
        <v>46.95</v>
      </c>
      <c r="E424" s="1">
        <f>INDEX(原始价格!E:E,股票价格!A424+1)</f>
        <v>0</v>
      </c>
      <c r="F424" s="1">
        <f>INDEX(原始价格!F:F,股票价格!A424+1)</f>
        <v>0</v>
      </c>
      <c r="G424" s="1">
        <f>INDEX(原始价格!G:G,股票价格!A424+1)</f>
        <v>0</v>
      </c>
    </row>
    <row r="425" spans="1:7" x14ac:dyDescent="0.2">
      <c r="A425" s="1">
        <f t="shared" si="6"/>
        <v>483</v>
      </c>
      <c r="B425" s="22">
        <f>INDEX(原始价格!B:B,股票价格!A425+1)</f>
        <v>43602.409722222219</v>
      </c>
      <c r="C425" s="1">
        <f>INDEX(原始价格!C:C,股票价格!A425+1)</f>
        <v>0</v>
      </c>
      <c r="D425" s="1">
        <f>INDEX(原始价格!D:D,股票价格!A425+1)</f>
        <v>47.28</v>
      </c>
      <c r="E425" s="1">
        <f>INDEX(原始价格!E:E,股票价格!A425+1)</f>
        <v>0</v>
      </c>
      <c r="F425" s="1">
        <f>INDEX(原始价格!F:F,股票价格!A425+1)</f>
        <v>0</v>
      </c>
      <c r="G425" s="1">
        <f>INDEX(原始价格!G:G,股票价格!A425+1)</f>
        <v>0</v>
      </c>
    </row>
    <row r="426" spans="1:7" x14ac:dyDescent="0.2">
      <c r="A426" s="1">
        <f t="shared" si="6"/>
        <v>484</v>
      </c>
      <c r="B426" s="22">
        <f>INDEX(原始价格!B:B,股票价格!A426+1)</f>
        <v>43602.413194444445</v>
      </c>
      <c r="C426" s="1">
        <f>INDEX(原始价格!C:C,股票价格!A426+1)</f>
        <v>0</v>
      </c>
      <c r="D426" s="1">
        <f>INDEX(原始价格!D:D,股票价格!A426+1)</f>
        <v>47.04</v>
      </c>
      <c r="E426" s="1">
        <f>INDEX(原始价格!E:E,股票价格!A426+1)</f>
        <v>0</v>
      </c>
      <c r="F426" s="1">
        <f>INDEX(原始价格!F:F,股票价格!A426+1)</f>
        <v>0</v>
      </c>
      <c r="G426" s="1">
        <f>INDEX(原始价格!G:G,股票价格!A426+1)</f>
        <v>0</v>
      </c>
    </row>
    <row r="427" spans="1:7" x14ac:dyDescent="0.2">
      <c r="A427" s="1">
        <f t="shared" si="6"/>
        <v>485</v>
      </c>
      <c r="B427" s="22">
        <f>INDEX(原始价格!B:B,股票价格!A427+1)</f>
        <v>43602.416666666664</v>
      </c>
      <c r="C427" s="1">
        <f>INDEX(原始价格!C:C,股票价格!A427+1)</f>
        <v>0</v>
      </c>
      <c r="D427" s="1">
        <f>INDEX(原始价格!D:D,股票价格!A427+1)</f>
        <v>47.03</v>
      </c>
      <c r="E427" s="1">
        <f>INDEX(原始价格!E:E,股票价格!A427+1)</f>
        <v>0</v>
      </c>
      <c r="F427" s="1">
        <f>INDEX(原始价格!F:F,股票价格!A427+1)</f>
        <v>0</v>
      </c>
      <c r="G427" s="1">
        <f>INDEX(原始价格!G:G,股票价格!A427+1)</f>
        <v>0</v>
      </c>
    </row>
    <row r="428" spans="1:7" x14ac:dyDescent="0.2">
      <c r="A428" s="1">
        <f t="shared" si="6"/>
        <v>486</v>
      </c>
      <c r="B428" s="22">
        <f>INDEX(原始价格!B:B,股票价格!A428+1)</f>
        <v>43602.420138888891</v>
      </c>
      <c r="C428" s="1">
        <f>INDEX(原始价格!C:C,股票价格!A428+1)</f>
        <v>0</v>
      </c>
      <c r="D428" s="1">
        <f>INDEX(原始价格!D:D,股票价格!A428+1)</f>
        <v>46.97</v>
      </c>
      <c r="E428" s="1">
        <f>INDEX(原始价格!E:E,股票价格!A428+1)</f>
        <v>0</v>
      </c>
      <c r="F428" s="1">
        <f>INDEX(原始价格!F:F,股票价格!A428+1)</f>
        <v>0</v>
      </c>
      <c r="G428" s="1">
        <f>INDEX(原始价格!G:G,股票价格!A428+1)</f>
        <v>0</v>
      </c>
    </row>
    <row r="429" spans="1:7" x14ac:dyDescent="0.2">
      <c r="A429" s="1">
        <f t="shared" si="6"/>
        <v>487</v>
      </c>
      <c r="B429" s="22">
        <f>INDEX(原始价格!B:B,股票价格!A429+1)</f>
        <v>43602.423611111109</v>
      </c>
      <c r="C429" s="1">
        <f>INDEX(原始价格!C:C,股票价格!A429+1)</f>
        <v>0</v>
      </c>
      <c r="D429" s="1">
        <f>INDEX(原始价格!D:D,股票价格!A429+1)</f>
        <v>46.77</v>
      </c>
      <c r="E429" s="1">
        <f>INDEX(原始价格!E:E,股票价格!A429+1)</f>
        <v>0</v>
      </c>
      <c r="F429" s="1">
        <f>INDEX(原始价格!F:F,股票价格!A429+1)</f>
        <v>0</v>
      </c>
      <c r="G429" s="1">
        <f>INDEX(原始价格!G:G,股票价格!A429+1)</f>
        <v>0</v>
      </c>
    </row>
    <row r="430" spans="1:7" x14ac:dyDescent="0.2">
      <c r="A430" s="1">
        <f t="shared" si="6"/>
        <v>488</v>
      </c>
      <c r="B430" s="22">
        <f>INDEX(原始价格!B:B,股票价格!A430+1)</f>
        <v>43602.427083333336</v>
      </c>
      <c r="C430" s="1">
        <f>INDEX(原始价格!C:C,股票价格!A430+1)</f>
        <v>0</v>
      </c>
      <c r="D430" s="1">
        <f>INDEX(原始价格!D:D,股票价格!A430+1)</f>
        <v>46.7</v>
      </c>
      <c r="E430" s="1">
        <f>INDEX(原始价格!E:E,股票价格!A430+1)</f>
        <v>0</v>
      </c>
      <c r="F430" s="1">
        <f>INDEX(原始价格!F:F,股票价格!A430+1)</f>
        <v>0</v>
      </c>
      <c r="G430" s="1">
        <f>INDEX(原始价格!G:G,股票价格!A430+1)</f>
        <v>0</v>
      </c>
    </row>
    <row r="431" spans="1:7" x14ac:dyDescent="0.2">
      <c r="A431" s="1">
        <f t="shared" si="6"/>
        <v>489</v>
      </c>
      <c r="B431" s="22">
        <f>INDEX(原始价格!B:B,股票价格!A431+1)</f>
        <v>43602.430555555555</v>
      </c>
      <c r="C431" s="1">
        <f>INDEX(原始价格!C:C,股票价格!A431+1)</f>
        <v>0</v>
      </c>
      <c r="D431" s="1">
        <f>INDEX(原始价格!D:D,股票价格!A431+1)</f>
        <v>46.75</v>
      </c>
      <c r="E431" s="1">
        <f>INDEX(原始价格!E:E,股票价格!A431+1)</f>
        <v>0</v>
      </c>
      <c r="F431" s="1">
        <f>INDEX(原始价格!F:F,股票价格!A431+1)</f>
        <v>0</v>
      </c>
      <c r="G431" s="1">
        <f>INDEX(原始价格!G:G,股票价格!A431+1)</f>
        <v>0</v>
      </c>
    </row>
    <row r="432" spans="1:7" x14ac:dyDescent="0.2">
      <c r="A432" s="1">
        <f t="shared" si="6"/>
        <v>490</v>
      </c>
      <c r="B432" s="22">
        <f>INDEX(原始价格!B:B,股票价格!A432+1)</f>
        <v>43602.434027777781</v>
      </c>
      <c r="C432" s="1">
        <f>INDEX(原始价格!C:C,股票价格!A432+1)</f>
        <v>0</v>
      </c>
      <c r="D432" s="1">
        <f>INDEX(原始价格!D:D,股票价格!A432+1)</f>
        <v>46.77</v>
      </c>
      <c r="E432" s="1">
        <f>INDEX(原始价格!E:E,股票价格!A432+1)</f>
        <v>0</v>
      </c>
      <c r="F432" s="1">
        <f>INDEX(原始价格!F:F,股票价格!A432+1)</f>
        <v>0</v>
      </c>
      <c r="G432" s="1">
        <f>INDEX(原始价格!G:G,股票价格!A432+1)</f>
        <v>0</v>
      </c>
    </row>
    <row r="433" spans="1:7" x14ac:dyDescent="0.2">
      <c r="A433" s="1">
        <f t="shared" si="6"/>
        <v>491</v>
      </c>
      <c r="B433" s="22">
        <f>INDEX(原始价格!B:B,股票价格!A433+1)</f>
        <v>43602.4375</v>
      </c>
      <c r="C433" s="1">
        <f>INDEX(原始价格!C:C,股票价格!A433+1)</f>
        <v>0</v>
      </c>
      <c r="D433" s="1">
        <f>INDEX(原始价格!D:D,股票价格!A433+1)</f>
        <v>46.5</v>
      </c>
      <c r="E433" s="1">
        <f>INDEX(原始价格!E:E,股票价格!A433+1)</f>
        <v>0</v>
      </c>
      <c r="F433" s="1">
        <f>INDEX(原始价格!F:F,股票价格!A433+1)</f>
        <v>0</v>
      </c>
      <c r="G433" s="1">
        <f>INDEX(原始价格!G:G,股票价格!A433+1)</f>
        <v>0</v>
      </c>
    </row>
    <row r="434" spans="1:7" x14ac:dyDescent="0.2">
      <c r="A434" s="1">
        <f t="shared" si="6"/>
        <v>492</v>
      </c>
      <c r="B434" s="22">
        <f>INDEX(原始价格!B:B,股票价格!A434+1)</f>
        <v>43602.440972222219</v>
      </c>
      <c r="C434" s="1">
        <f>INDEX(原始价格!C:C,股票价格!A434+1)</f>
        <v>0</v>
      </c>
      <c r="D434" s="1">
        <f>INDEX(原始价格!D:D,股票价格!A434+1)</f>
        <v>46.51</v>
      </c>
      <c r="E434" s="1">
        <f>INDEX(原始价格!E:E,股票价格!A434+1)</f>
        <v>0</v>
      </c>
      <c r="F434" s="1">
        <f>INDEX(原始价格!F:F,股票价格!A434+1)</f>
        <v>0</v>
      </c>
      <c r="G434" s="1">
        <f>INDEX(原始价格!G:G,股票价格!A434+1)</f>
        <v>0</v>
      </c>
    </row>
    <row r="435" spans="1:7" x14ac:dyDescent="0.2">
      <c r="A435" s="1">
        <f t="shared" si="6"/>
        <v>493</v>
      </c>
      <c r="B435" s="22">
        <f>INDEX(原始价格!B:B,股票价格!A435+1)</f>
        <v>43602.444444444445</v>
      </c>
      <c r="C435" s="1">
        <f>INDEX(原始价格!C:C,股票价格!A435+1)</f>
        <v>0</v>
      </c>
      <c r="D435" s="1">
        <f>INDEX(原始价格!D:D,股票价格!A435+1)</f>
        <v>46.64</v>
      </c>
      <c r="E435" s="1">
        <f>INDEX(原始价格!E:E,股票价格!A435+1)</f>
        <v>0</v>
      </c>
      <c r="F435" s="1">
        <f>INDEX(原始价格!F:F,股票价格!A435+1)</f>
        <v>0</v>
      </c>
      <c r="G435" s="1">
        <f>INDEX(原始价格!G:G,股票价格!A435+1)</f>
        <v>0</v>
      </c>
    </row>
    <row r="436" spans="1:7" x14ac:dyDescent="0.2">
      <c r="A436" s="1">
        <f t="shared" si="6"/>
        <v>494</v>
      </c>
      <c r="B436" s="22">
        <f>INDEX(原始价格!B:B,股票价格!A436+1)</f>
        <v>43602.447916666664</v>
      </c>
      <c r="C436" s="1">
        <f>INDEX(原始价格!C:C,股票价格!A436+1)</f>
        <v>0</v>
      </c>
      <c r="D436" s="1">
        <f>INDEX(原始价格!D:D,股票价格!A436+1)</f>
        <v>46.6</v>
      </c>
      <c r="E436" s="1">
        <f>INDEX(原始价格!E:E,股票价格!A436+1)</f>
        <v>0</v>
      </c>
      <c r="F436" s="1">
        <f>INDEX(原始价格!F:F,股票价格!A436+1)</f>
        <v>0</v>
      </c>
      <c r="G436" s="1">
        <f>INDEX(原始价格!G:G,股票价格!A436+1)</f>
        <v>0</v>
      </c>
    </row>
    <row r="437" spans="1:7" x14ac:dyDescent="0.2">
      <c r="A437" s="1">
        <f t="shared" si="6"/>
        <v>495</v>
      </c>
      <c r="B437" s="22">
        <f>INDEX(原始价格!B:B,股票价格!A437+1)</f>
        <v>43602.451388888891</v>
      </c>
      <c r="C437" s="1">
        <f>INDEX(原始价格!C:C,股票价格!A437+1)</f>
        <v>0</v>
      </c>
      <c r="D437" s="1">
        <f>INDEX(原始价格!D:D,股票价格!A437+1)</f>
        <v>46.72</v>
      </c>
      <c r="E437" s="1">
        <f>INDEX(原始价格!E:E,股票价格!A437+1)</f>
        <v>0</v>
      </c>
      <c r="F437" s="1">
        <f>INDEX(原始价格!F:F,股票价格!A437+1)</f>
        <v>0</v>
      </c>
      <c r="G437" s="1">
        <f>INDEX(原始价格!G:G,股票价格!A437+1)</f>
        <v>0</v>
      </c>
    </row>
    <row r="438" spans="1:7" x14ac:dyDescent="0.2">
      <c r="A438" s="1">
        <f t="shared" si="6"/>
        <v>496</v>
      </c>
      <c r="B438" s="22">
        <f>INDEX(原始价格!B:B,股票价格!A438+1)</f>
        <v>43602.454861111109</v>
      </c>
      <c r="C438" s="1">
        <f>INDEX(原始价格!C:C,股票价格!A438+1)</f>
        <v>0</v>
      </c>
      <c r="D438" s="1">
        <f>INDEX(原始价格!D:D,股票价格!A438+1)</f>
        <v>46.61</v>
      </c>
      <c r="E438" s="1">
        <f>INDEX(原始价格!E:E,股票价格!A438+1)</f>
        <v>0</v>
      </c>
      <c r="F438" s="1">
        <f>INDEX(原始价格!F:F,股票价格!A438+1)</f>
        <v>0</v>
      </c>
      <c r="G438" s="1">
        <f>INDEX(原始价格!G:G,股票价格!A438+1)</f>
        <v>0</v>
      </c>
    </row>
    <row r="439" spans="1:7" x14ac:dyDescent="0.2">
      <c r="A439" s="1">
        <f t="shared" si="6"/>
        <v>497</v>
      </c>
      <c r="B439" s="22">
        <f>INDEX(原始价格!B:B,股票价格!A439+1)</f>
        <v>43602.458333333336</v>
      </c>
      <c r="C439" s="1">
        <f>INDEX(原始价格!C:C,股票价格!A439+1)</f>
        <v>0</v>
      </c>
      <c r="D439" s="1">
        <f>INDEX(原始价格!D:D,股票价格!A439+1)</f>
        <v>46.5</v>
      </c>
      <c r="E439" s="1">
        <f>INDEX(原始价格!E:E,股票价格!A439+1)</f>
        <v>0</v>
      </c>
      <c r="F439" s="1">
        <f>INDEX(原始价格!F:F,股票价格!A439+1)</f>
        <v>0</v>
      </c>
      <c r="G439" s="1">
        <f>INDEX(原始价格!G:G,股票价格!A439+1)</f>
        <v>0</v>
      </c>
    </row>
    <row r="440" spans="1:7" x14ac:dyDescent="0.2">
      <c r="A440" s="1">
        <f t="shared" si="6"/>
        <v>498</v>
      </c>
      <c r="B440" s="22">
        <f>INDEX(原始价格!B:B,股票价格!A440+1)</f>
        <v>43602.461805555555</v>
      </c>
      <c r="C440" s="1">
        <f>INDEX(原始价格!C:C,股票价格!A440+1)</f>
        <v>0</v>
      </c>
      <c r="D440" s="1">
        <f>INDEX(原始价格!D:D,股票价格!A440+1)</f>
        <v>46.26</v>
      </c>
      <c r="E440" s="1">
        <f>INDEX(原始价格!E:E,股票价格!A440+1)</f>
        <v>0</v>
      </c>
      <c r="F440" s="1">
        <f>INDEX(原始价格!F:F,股票价格!A440+1)</f>
        <v>0</v>
      </c>
      <c r="G440" s="1">
        <f>INDEX(原始价格!G:G,股票价格!A440+1)</f>
        <v>0</v>
      </c>
    </row>
    <row r="441" spans="1:7" x14ac:dyDescent="0.2">
      <c r="A441" s="1">
        <f t="shared" si="6"/>
        <v>499</v>
      </c>
      <c r="B441" s="22">
        <f>INDEX(原始价格!B:B,股票价格!A441+1)</f>
        <v>43602.465277777781</v>
      </c>
      <c r="C441" s="1">
        <f>INDEX(原始价格!C:C,股票价格!A441+1)</f>
        <v>0</v>
      </c>
      <c r="D441" s="1">
        <f>INDEX(原始价格!D:D,股票价格!A441+1)</f>
        <v>46.04</v>
      </c>
      <c r="E441" s="1">
        <f>INDEX(原始价格!E:E,股票价格!A441+1)</f>
        <v>0</v>
      </c>
      <c r="F441" s="1">
        <f>INDEX(原始价格!F:F,股票价格!A441+1)</f>
        <v>0</v>
      </c>
      <c r="G441" s="1">
        <f>INDEX(原始价格!G:G,股票价格!A441+1)</f>
        <v>0</v>
      </c>
    </row>
    <row r="442" spans="1:7" x14ac:dyDescent="0.2">
      <c r="A442" s="1">
        <f t="shared" si="6"/>
        <v>500</v>
      </c>
      <c r="B442" s="22">
        <f>INDEX(原始价格!B:B,股票价格!A442+1)</f>
        <v>43602.46875</v>
      </c>
      <c r="C442" s="1">
        <f>INDEX(原始价格!C:C,股票价格!A442+1)</f>
        <v>0</v>
      </c>
      <c r="D442" s="1">
        <f>INDEX(原始价格!D:D,股票价格!A442+1)</f>
        <v>46.11</v>
      </c>
      <c r="E442" s="1">
        <f>INDEX(原始价格!E:E,股票价格!A442+1)</f>
        <v>0</v>
      </c>
      <c r="F442" s="1">
        <f>INDEX(原始价格!F:F,股票价格!A442+1)</f>
        <v>0</v>
      </c>
      <c r="G442" s="1">
        <f>INDEX(原始价格!G:G,股票价格!A442+1)</f>
        <v>0</v>
      </c>
    </row>
    <row r="443" spans="1:7" x14ac:dyDescent="0.2">
      <c r="A443" s="1">
        <f t="shared" si="6"/>
        <v>501</v>
      </c>
      <c r="B443" s="22">
        <f>INDEX(原始价格!B:B,股票价格!A443+1)</f>
        <v>43602.472222222219</v>
      </c>
      <c r="C443" s="1">
        <f>INDEX(原始价格!C:C,股票价格!A443+1)</f>
        <v>0</v>
      </c>
      <c r="D443" s="1">
        <f>INDEX(原始价格!D:D,股票价格!A443+1)</f>
        <v>46.08</v>
      </c>
      <c r="E443" s="1">
        <f>INDEX(原始价格!E:E,股票价格!A443+1)</f>
        <v>0</v>
      </c>
      <c r="F443" s="1">
        <f>INDEX(原始价格!F:F,股票价格!A443+1)</f>
        <v>0</v>
      </c>
      <c r="G443" s="1">
        <f>INDEX(原始价格!G:G,股票价格!A443+1)</f>
        <v>0</v>
      </c>
    </row>
    <row r="444" spans="1:7" x14ac:dyDescent="0.2">
      <c r="A444" s="1">
        <f t="shared" si="6"/>
        <v>502</v>
      </c>
      <c r="B444" s="22">
        <f>INDEX(原始价格!B:B,股票价格!A444+1)</f>
        <v>43602.475694444445</v>
      </c>
      <c r="C444" s="1">
        <f>INDEX(原始价格!C:C,股票价格!A444+1)</f>
        <v>0</v>
      </c>
      <c r="D444" s="1">
        <f>INDEX(原始价格!D:D,股票价格!A444+1)</f>
        <v>46.07</v>
      </c>
      <c r="E444" s="1">
        <f>INDEX(原始价格!E:E,股票价格!A444+1)</f>
        <v>0</v>
      </c>
      <c r="F444" s="1">
        <f>INDEX(原始价格!F:F,股票价格!A444+1)</f>
        <v>0</v>
      </c>
      <c r="G444" s="1">
        <f>INDEX(原始价格!G:G,股票价格!A444+1)</f>
        <v>0</v>
      </c>
    </row>
    <row r="445" spans="1:7" x14ac:dyDescent="0.2">
      <c r="A445" s="1">
        <f t="shared" si="6"/>
        <v>503</v>
      </c>
      <c r="B445" s="22">
        <f>INDEX(原始价格!B:B,股票价格!A445+1)</f>
        <v>43602.479166666664</v>
      </c>
      <c r="C445" s="1">
        <f>INDEX(原始价格!C:C,股票价格!A445+1)</f>
        <v>0</v>
      </c>
      <c r="D445" s="1">
        <f>INDEX(原始价格!D:D,股票价格!A445+1)</f>
        <v>45.92</v>
      </c>
      <c r="E445" s="1">
        <f>INDEX(原始价格!E:E,股票价格!A445+1)</f>
        <v>0</v>
      </c>
      <c r="F445" s="1">
        <f>INDEX(原始价格!F:F,股票价格!A445+1)</f>
        <v>0</v>
      </c>
      <c r="G445" s="1">
        <f>INDEX(原始价格!G:G,股票价格!A445+1)</f>
        <v>0</v>
      </c>
    </row>
    <row r="446" spans="1:7" x14ac:dyDescent="0.2">
      <c r="A446" s="1">
        <f t="shared" si="6"/>
        <v>504</v>
      </c>
      <c r="B446" s="22">
        <f>INDEX(原始价格!B:B,股票价格!A446+1)</f>
        <v>43602.545138888891</v>
      </c>
      <c r="C446" s="1">
        <f>INDEX(原始价格!C:C,股票价格!A446+1)</f>
        <v>0</v>
      </c>
      <c r="D446" s="1">
        <f>INDEX(原始价格!D:D,股票价格!A446+1)</f>
        <v>45.41</v>
      </c>
      <c r="E446" s="1">
        <f>INDEX(原始价格!E:E,股票价格!A446+1)</f>
        <v>0</v>
      </c>
      <c r="F446" s="1">
        <f>INDEX(原始价格!F:F,股票价格!A446+1)</f>
        <v>0</v>
      </c>
      <c r="G446" s="1">
        <f>INDEX(原始价格!G:G,股票价格!A446+1)</f>
        <v>0</v>
      </c>
    </row>
    <row r="447" spans="1:7" x14ac:dyDescent="0.2">
      <c r="A447" s="1">
        <f t="shared" si="6"/>
        <v>505</v>
      </c>
      <c r="B447" s="22">
        <f>INDEX(原始价格!B:B,股票价格!A447+1)</f>
        <v>43602.548611111109</v>
      </c>
      <c r="C447" s="1">
        <f>INDEX(原始价格!C:C,股票价格!A447+1)</f>
        <v>0</v>
      </c>
      <c r="D447" s="1">
        <f>INDEX(原始价格!D:D,股票价格!A447+1)</f>
        <v>46</v>
      </c>
      <c r="E447" s="1">
        <f>INDEX(原始价格!E:E,股票价格!A447+1)</f>
        <v>0</v>
      </c>
      <c r="F447" s="1">
        <f>INDEX(原始价格!F:F,股票价格!A447+1)</f>
        <v>0</v>
      </c>
      <c r="G447" s="1">
        <f>INDEX(原始价格!G:G,股票价格!A447+1)</f>
        <v>0</v>
      </c>
    </row>
    <row r="448" spans="1:7" x14ac:dyDescent="0.2">
      <c r="A448" s="1">
        <f t="shared" si="6"/>
        <v>506</v>
      </c>
      <c r="B448" s="22">
        <f>INDEX(原始价格!B:B,股票价格!A448+1)</f>
        <v>43602.552083333336</v>
      </c>
      <c r="C448" s="1">
        <f>INDEX(原始价格!C:C,股票价格!A448+1)</f>
        <v>0</v>
      </c>
      <c r="D448" s="1">
        <f>INDEX(原始价格!D:D,股票价格!A448+1)</f>
        <v>46.08</v>
      </c>
      <c r="E448" s="1">
        <f>INDEX(原始价格!E:E,股票价格!A448+1)</f>
        <v>0</v>
      </c>
      <c r="F448" s="1">
        <f>INDEX(原始价格!F:F,股票价格!A448+1)</f>
        <v>0</v>
      </c>
      <c r="G448" s="1">
        <f>INDEX(原始价格!G:G,股票价格!A448+1)</f>
        <v>0</v>
      </c>
    </row>
    <row r="449" spans="1:7" x14ac:dyDescent="0.2">
      <c r="A449" s="1">
        <f t="shared" si="6"/>
        <v>507</v>
      </c>
      <c r="B449" s="22">
        <f>INDEX(原始价格!B:B,股票价格!A449+1)</f>
        <v>43602.555555555555</v>
      </c>
      <c r="C449" s="1">
        <f>INDEX(原始价格!C:C,股票价格!A449+1)</f>
        <v>0</v>
      </c>
      <c r="D449" s="1">
        <f>INDEX(原始价格!D:D,股票价格!A449+1)</f>
        <v>46.03</v>
      </c>
      <c r="E449" s="1">
        <f>INDEX(原始价格!E:E,股票价格!A449+1)</f>
        <v>0</v>
      </c>
      <c r="F449" s="1">
        <f>INDEX(原始价格!F:F,股票价格!A449+1)</f>
        <v>0</v>
      </c>
      <c r="G449" s="1">
        <f>INDEX(原始价格!G:G,股票价格!A449+1)</f>
        <v>0</v>
      </c>
    </row>
    <row r="450" spans="1:7" x14ac:dyDescent="0.2">
      <c r="A450" s="1">
        <f t="shared" ref="A450:A513" si="7">A451-1</f>
        <v>508</v>
      </c>
      <c r="B450" s="22">
        <f>INDEX(原始价格!B:B,股票价格!A450+1)</f>
        <v>43602.559027777781</v>
      </c>
      <c r="C450" s="1">
        <f>INDEX(原始价格!C:C,股票价格!A450+1)</f>
        <v>0</v>
      </c>
      <c r="D450" s="1">
        <f>INDEX(原始价格!D:D,股票价格!A450+1)</f>
        <v>45.87</v>
      </c>
      <c r="E450" s="1">
        <f>INDEX(原始价格!E:E,股票价格!A450+1)</f>
        <v>0</v>
      </c>
      <c r="F450" s="1">
        <f>INDEX(原始价格!F:F,股票价格!A450+1)</f>
        <v>0</v>
      </c>
      <c r="G450" s="1">
        <f>INDEX(原始价格!G:G,股票价格!A450+1)</f>
        <v>0</v>
      </c>
    </row>
    <row r="451" spans="1:7" x14ac:dyDescent="0.2">
      <c r="A451" s="1">
        <f t="shared" si="7"/>
        <v>509</v>
      </c>
      <c r="B451" s="22">
        <f>INDEX(原始价格!B:B,股票价格!A451+1)</f>
        <v>43602.5625</v>
      </c>
      <c r="C451" s="1">
        <f>INDEX(原始价格!C:C,股票价格!A451+1)</f>
        <v>0</v>
      </c>
      <c r="D451" s="1">
        <f>INDEX(原始价格!D:D,股票价格!A451+1)</f>
        <v>45.7</v>
      </c>
      <c r="E451" s="1">
        <f>INDEX(原始价格!E:E,股票价格!A451+1)</f>
        <v>0</v>
      </c>
      <c r="F451" s="1">
        <f>INDEX(原始价格!F:F,股票价格!A451+1)</f>
        <v>0</v>
      </c>
      <c r="G451" s="1">
        <f>INDEX(原始价格!G:G,股票价格!A451+1)</f>
        <v>0</v>
      </c>
    </row>
    <row r="452" spans="1:7" x14ac:dyDescent="0.2">
      <c r="A452" s="1">
        <f t="shared" si="7"/>
        <v>510</v>
      </c>
      <c r="B452" s="22">
        <f>INDEX(原始价格!B:B,股票价格!A452+1)</f>
        <v>43602.565972222219</v>
      </c>
      <c r="C452" s="1">
        <f>INDEX(原始价格!C:C,股票价格!A452+1)</f>
        <v>0</v>
      </c>
      <c r="D452" s="1">
        <f>INDEX(原始价格!D:D,股票价格!A452+1)</f>
        <v>45.4</v>
      </c>
      <c r="E452" s="1">
        <f>INDEX(原始价格!E:E,股票价格!A452+1)</f>
        <v>0</v>
      </c>
      <c r="F452" s="1">
        <f>INDEX(原始价格!F:F,股票价格!A452+1)</f>
        <v>0</v>
      </c>
      <c r="G452" s="1">
        <f>INDEX(原始价格!G:G,股票价格!A452+1)</f>
        <v>0</v>
      </c>
    </row>
    <row r="453" spans="1:7" x14ac:dyDescent="0.2">
      <c r="A453" s="1">
        <f t="shared" si="7"/>
        <v>511</v>
      </c>
      <c r="B453" s="22">
        <f>INDEX(原始价格!B:B,股票价格!A453+1)</f>
        <v>43602.569444444445</v>
      </c>
      <c r="C453" s="1">
        <f>INDEX(原始价格!C:C,股票价格!A453+1)</f>
        <v>0</v>
      </c>
      <c r="D453" s="1">
        <f>INDEX(原始价格!D:D,股票价格!A453+1)</f>
        <v>45.49</v>
      </c>
      <c r="E453" s="1">
        <f>INDEX(原始价格!E:E,股票价格!A453+1)</f>
        <v>0</v>
      </c>
      <c r="F453" s="1">
        <f>INDEX(原始价格!F:F,股票价格!A453+1)</f>
        <v>0</v>
      </c>
      <c r="G453" s="1">
        <f>INDEX(原始价格!G:G,股票价格!A453+1)</f>
        <v>0</v>
      </c>
    </row>
    <row r="454" spans="1:7" x14ac:dyDescent="0.2">
      <c r="A454" s="1">
        <f t="shared" si="7"/>
        <v>512</v>
      </c>
      <c r="B454" s="22">
        <f>INDEX(原始价格!B:B,股票价格!A454+1)</f>
        <v>43602.572916666664</v>
      </c>
      <c r="C454" s="1">
        <f>INDEX(原始价格!C:C,股票价格!A454+1)</f>
        <v>0</v>
      </c>
      <c r="D454" s="1">
        <f>INDEX(原始价格!D:D,股票价格!A454+1)</f>
        <v>45.44</v>
      </c>
      <c r="E454" s="1">
        <f>INDEX(原始价格!E:E,股票价格!A454+1)</f>
        <v>0</v>
      </c>
      <c r="F454" s="1">
        <f>INDEX(原始价格!F:F,股票价格!A454+1)</f>
        <v>0</v>
      </c>
      <c r="G454" s="1">
        <f>INDEX(原始价格!G:G,股票价格!A454+1)</f>
        <v>0</v>
      </c>
    </row>
    <row r="455" spans="1:7" x14ac:dyDescent="0.2">
      <c r="A455" s="1">
        <f t="shared" si="7"/>
        <v>513</v>
      </c>
      <c r="B455" s="22">
        <f>INDEX(原始价格!B:B,股票价格!A455+1)</f>
        <v>43602.576388888891</v>
      </c>
      <c r="C455" s="1">
        <f>INDEX(原始价格!C:C,股票价格!A455+1)</f>
        <v>0</v>
      </c>
      <c r="D455" s="1">
        <f>INDEX(原始价格!D:D,股票价格!A455+1)</f>
        <v>45.23</v>
      </c>
      <c r="E455" s="1">
        <f>INDEX(原始价格!E:E,股票价格!A455+1)</f>
        <v>0</v>
      </c>
      <c r="F455" s="1">
        <f>INDEX(原始价格!F:F,股票价格!A455+1)</f>
        <v>0</v>
      </c>
      <c r="G455" s="1">
        <f>INDEX(原始价格!G:G,股票价格!A455+1)</f>
        <v>0</v>
      </c>
    </row>
    <row r="456" spans="1:7" x14ac:dyDescent="0.2">
      <c r="A456" s="1">
        <f t="shared" si="7"/>
        <v>514</v>
      </c>
      <c r="B456" s="22">
        <f>INDEX(原始价格!B:B,股票价格!A456+1)</f>
        <v>43602.579861111109</v>
      </c>
      <c r="C456" s="1">
        <f>INDEX(原始价格!C:C,股票价格!A456+1)</f>
        <v>0</v>
      </c>
      <c r="D456" s="1">
        <f>INDEX(原始价格!D:D,股票价格!A456+1)</f>
        <v>45.3</v>
      </c>
      <c r="E456" s="1">
        <f>INDEX(原始价格!E:E,股票价格!A456+1)</f>
        <v>0</v>
      </c>
      <c r="F456" s="1">
        <f>INDEX(原始价格!F:F,股票价格!A456+1)</f>
        <v>0</v>
      </c>
      <c r="G456" s="1">
        <f>INDEX(原始价格!G:G,股票价格!A456+1)</f>
        <v>0</v>
      </c>
    </row>
    <row r="457" spans="1:7" x14ac:dyDescent="0.2">
      <c r="A457" s="1">
        <f t="shared" si="7"/>
        <v>515</v>
      </c>
      <c r="B457" s="22">
        <f>INDEX(原始价格!B:B,股票价格!A457+1)</f>
        <v>43602.583333333336</v>
      </c>
      <c r="C457" s="1">
        <f>INDEX(原始价格!C:C,股票价格!A457+1)</f>
        <v>0</v>
      </c>
      <c r="D457" s="1">
        <f>INDEX(原始价格!D:D,股票价格!A457+1)</f>
        <v>45.26</v>
      </c>
      <c r="E457" s="1">
        <f>INDEX(原始价格!E:E,股票价格!A457+1)</f>
        <v>0</v>
      </c>
      <c r="F457" s="1">
        <f>INDEX(原始价格!F:F,股票价格!A457+1)</f>
        <v>0</v>
      </c>
      <c r="G457" s="1">
        <f>INDEX(原始价格!G:G,股票价格!A457+1)</f>
        <v>0</v>
      </c>
    </row>
    <row r="458" spans="1:7" x14ac:dyDescent="0.2">
      <c r="A458" s="1">
        <f t="shared" si="7"/>
        <v>516</v>
      </c>
      <c r="B458" s="22">
        <f>INDEX(原始价格!B:B,股票价格!A458+1)</f>
        <v>43602.586805555555</v>
      </c>
      <c r="C458" s="1">
        <f>INDEX(原始价格!C:C,股票价格!A458+1)</f>
        <v>0</v>
      </c>
      <c r="D458" s="1">
        <f>INDEX(原始价格!D:D,股票价格!A458+1)</f>
        <v>45.27</v>
      </c>
      <c r="E458" s="1">
        <f>INDEX(原始价格!E:E,股票价格!A458+1)</f>
        <v>0</v>
      </c>
      <c r="F458" s="1">
        <f>INDEX(原始价格!F:F,股票价格!A458+1)</f>
        <v>0</v>
      </c>
      <c r="G458" s="1">
        <f>INDEX(原始价格!G:G,股票价格!A458+1)</f>
        <v>0</v>
      </c>
    </row>
    <row r="459" spans="1:7" x14ac:dyDescent="0.2">
      <c r="A459" s="1">
        <f t="shared" si="7"/>
        <v>517</v>
      </c>
      <c r="B459" s="22">
        <f>INDEX(原始价格!B:B,股票价格!A459+1)</f>
        <v>43602.590277777781</v>
      </c>
      <c r="C459" s="1">
        <f>INDEX(原始价格!C:C,股票价格!A459+1)</f>
        <v>0</v>
      </c>
      <c r="D459" s="1">
        <f>INDEX(原始价格!D:D,股票价格!A459+1)</f>
        <v>45.66</v>
      </c>
      <c r="E459" s="1">
        <f>INDEX(原始价格!E:E,股票价格!A459+1)</f>
        <v>0</v>
      </c>
      <c r="F459" s="1">
        <f>INDEX(原始价格!F:F,股票价格!A459+1)</f>
        <v>0</v>
      </c>
      <c r="G459" s="1">
        <f>INDEX(原始价格!G:G,股票价格!A459+1)</f>
        <v>0</v>
      </c>
    </row>
    <row r="460" spans="1:7" x14ac:dyDescent="0.2">
      <c r="A460" s="1">
        <f t="shared" si="7"/>
        <v>518</v>
      </c>
      <c r="B460" s="22">
        <f>INDEX(原始价格!B:B,股票价格!A460+1)</f>
        <v>43602.59375</v>
      </c>
      <c r="C460" s="1">
        <f>INDEX(原始价格!C:C,股票价格!A460+1)</f>
        <v>0</v>
      </c>
      <c r="D460" s="1">
        <f>INDEX(原始价格!D:D,股票价格!A460+1)</f>
        <v>45.8</v>
      </c>
      <c r="E460" s="1">
        <f>INDEX(原始价格!E:E,股票价格!A460+1)</f>
        <v>0</v>
      </c>
      <c r="F460" s="1">
        <f>INDEX(原始价格!F:F,股票价格!A460+1)</f>
        <v>0</v>
      </c>
      <c r="G460" s="1">
        <f>INDEX(原始价格!G:G,股票价格!A460+1)</f>
        <v>0</v>
      </c>
    </row>
    <row r="461" spans="1:7" x14ac:dyDescent="0.2">
      <c r="A461" s="1">
        <f t="shared" si="7"/>
        <v>519</v>
      </c>
      <c r="B461" s="22">
        <f>INDEX(原始价格!B:B,股票价格!A461+1)</f>
        <v>43602.597222222219</v>
      </c>
      <c r="C461" s="1">
        <f>INDEX(原始价格!C:C,股票价格!A461+1)</f>
        <v>0</v>
      </c>
      <c r="D461" s="1">
        <f>INDEX(原始价格!D:D,股票价格!A461+1)</f>
        <v>45.6</v>
      </c>
      <c r="E461" s="1">
        <f>INDEX(原始价格!E:E,股票价格!A461+1)</f>
        <v>0</v>
      </c>
      <c r="F461" s="1">
        <f>INDEX(原始价格!F:F,股票价格!A461+1)</f>
        <v>0</v>
      </c>
      <c r="G461" s="1">
        <f>INDEX(原始价格!G:G,股票价格!A461+1)</f>
        <v>0</v>
      </c>
    </row>
    <row r="462" spans="1:7" x14ac:dyDescent="0.2">
      <c r="A462" s="1">
        <f t="shared" si="7"/>
        <v>520</v>
      </c>
      <c r="B462" s="22">
        <f>INDEX(原始价格!B:B,股票价格!A462+1)</f>
        <v>43602.600694444445</v>
      </c>
      <c r="C462" s="1">
        <f>INDEX(原始价格!C:C,股票价格!A462+1)</f>
        <v>0</v>
      </c>
      <c r="D462" s="1">
        <f>INDEX(原始价格!D:D,股票价格!A462+1)</f>
        <v>45.5</v>
      </c>
      <c r="E462" s="1">
        <f>INDEX(原始价格!E:E,股票价格!A462+1)</f>
        <v>0</v>
      </c>
      <c r="F462" s="1">
        <f>INDEX(原始价格!F:F,股票价格!A462+1)</f>
        <v>0</v>
      </c>
      <c r="G462" s="1">
        <f>INDEX(原始价格!G:G,股票价格!A462+1)</f>
        <v>0</v>
      </c>
    </row>
    <row r="463" spans="1:7" x14ac:dyDescent="0.2">
      <c r="A463" s="1">
        <f t="shared" si="7"/>
        <v>521</v>
      </c>
      <c r="B463" s="22">
        <f>INDEX(原始价格!B:B,股票价格!A463+1)</f>
        <v>43602.604166666664</v>
      </c>
      <c r="C463" s="1">
        <f>INDEX(原始价格!C:C,股票价格!A463+1)</f>
        <v>0</v>
      </c>
      <c r="D463" s="1">
        <f>INDEX(原始价格!D:D,股票价格!A463+1)</f>
        <v>45.37</v>
      </c>
      <c r="E463" s="1">
        <f>INDEX(原始价格!E:E,股票价格!A463+1)</f>
        <v>0</v>
      </c>
      <c r="F463" s="1">
        <f>INDEX(原始价格!F:F,股票价格!A463+1)</f>
        <v>0</v>
      </c>
      <c r="G463" s="1">
        <f>INDEX(原始价格!G:G,股票价格!A463+1)</f>
        <v>0</v>
      </c>
    </row>
    <row r="464" spans="1:7" x14ac:dyDescent="0.2">
      <c r="A464" s="1">
        <f t="shared" si="7"/>
        <v>522</v>
      </c>
      <c r="B464" s="22">
        <f>INDEX(原始价格!B:B,股票价格!A464+1)</f>
        <v>43602.607638888891</v>
      </c>
      <c r="C464" s="1">
        <f>INDEX(原始价格!C:C,股票价格!A464+1)</f>
        <v>0</v>
      </c>
      <c r="D464" s="1">
        <f>INDEX(原始价格!D:D,股票价格!A464+1)</f>
        <v>45.49</v>
      </c>
      <c r="E464" s="1">
        <f>INDEX(原始价格!E:E,股票价格!A464+1)</f>
        <v>0</v>
      </c>
      <c r="F464" s="1">
        <f>INDEX(原始价格!F:F,股票价格!A464+1)</f>
        <v>0</v>
      </c>
      <c r="G464" s="1">
        <f>INDEX(原始价格!G:G,股票价格!A464+1)</f>
        <v>0</v>
      </c>
    </row>
    <row r="465" spans="1:7" x14ac:dyDescent="0.2">
      <c r="A465" s="1">
        <f t="shared" si="7"/>
        <v>523</v>
      </c>
      <c r="B465" s="22">
        <f>INDEX(原始价格!B:B,股票价格!A465+1)</f>
        <v>43602.611111111109</v>
      </c>
      <c r="C465" s="1">
        <f>INDEX(原始价格!C:C,股票价格!A465+1)</f>
        <v>0</v>
      </c>
      <c r="D465" s="1">
        <f>INDEX(原始价格!D:D,股票价格!A465+1)</f>
        <v>45.7</v>
      </c>
      <c r="E465" s="1">
        <f>INDEX(原始价格!E:E,股票价格!A465+1)</f>
        <v>0</v>
      </c>
      <c r="F465" s="1">
        <f>INDEX(原始价格!F:F,股票价格!A465+1)</f>
        <v>0</v>
      </c>
      <c r="G465" s="1">
        <f>INDEX(原始价格!G:G,股票价格!A465+1)</f>
        <v>0</v>
      </c>
    </row>
    <row r="466" spans="1:7" x14ac:dyDescent="0.2">
      <c r="A466" s="1">
        <f t="shared" si="7"/>
        <v>524</v>
      </c>
      <c r="B466" s="22">
        <f>INDEX(原始价格!B:B,股票价格!A466+1)</f>
        <v>43602.614583333336</v>
      </c>
      <c r="C466" s="1">
        <f>INDEX(原始价格!C:C,股票价格!A466+1)</f>
        <v>0</v>
      </c>
      <c r="D466" s="1">
        <f>INDEX(原始价格!D:D,股票价格!A466+1)</f>
        <v>45.68</v>
      </c>
      <c r="E466" s="1">
        <f>INDEX(原始价格!E:E,股票价格!A466+1)</f>
        <v>0</v>
      </c>
      <c r="F466" s="1">
        <f>INDEX(原始价格!F:F,股票价格!A466+1)</f>
        <v>0</v>
      </c>
      <c r="G466" s="1">
        <f>INDEX(原始价格!G:G,股票价格!A466+1)</f>
        <v>0</v>
      </c>
    </row>
    <row r="467" spans="1:7" x14ac:dyDescent="0.2">
      <c r="A467" s="1">
        <f t="shared" si="7"/>
        <v>525</v>
      </c>
      <c r="B467" s="22">
        <f>INDEX(原始价格!B:B,股票价格!A467+1)</f>
        <v>43602.618055555555</v>
      </c>
      <c r="C467" s="1">
        <f>INDEX(原始价格!C:C,股票价格!A467+1)</f>
        <v>0</v>
      </c>
      <c r="D467" s="1">
        <f>INDEX(原始价格!D:D,股票价格!A467+1)</f>
        <v>45.37</v>
      </c>
      <c r="E467" s="1">
        <f>INDEX(原始价格!E:E,股票价格!A467+1)</f>
        <v>0</v>
      </c>
      <c r="F467" s="1">
        <f>INDEX(原始价格!F:F,股票价格!A467+1)</f>
        <v>0</v>
      </c>
      <c r="G467" s="1">
        <f>INDEX(原始价格!G:G,股票价格!A467+1)</f>
        <v>0</v>
      </c>
    </row>
    <row r="468" spans="1:7" x14ac:dyDescent="0.2">
      <c r="A468" s="1">
        <f t="shared" si="7"/>
        <v>526</v>
      </c>
      <c r="B468" s="22">
        <f>INDEX(原始价格!B:B,股票价格!A468+1)</f>
        <v>43602.621527777781</v>
      </c>
      <c r="C468" s="1">
        <f>INDEX(原始价格!C:C,股票价格!A468+1)</f>
        <v>0</v>
      </c>
      <c r="D468" s="1">
        <f>INDEX(原始价格!D:D,股票价格!A468+1)</f>
        <v>45.6</v>
      </c>
      <c r="E468" s="1">
        <f>INDEX(原始价格!E:E,股票价格!A468+1)</f>
        <v>0</v>
      </c>
      <c r="F468" s="1">
        <f>INDEX(原始价格!F:F,股票价格!A468+1)</f>
        <v>0</v>
      </c>
      <c r="G468" s="1">
        <f>INDEX(原始价格!G:G,股票价格!A468+1)</f>
        <v>0</v>
      </c>
    </row>
    <row r="469" spans="1:7" x14ac:dyDescent="0.2">
      <c r="A469" s="1">
        <f t="shared" si="7"/>
        <v>527</v>
      </c>
      <c r="B469" s="22">
        <f>INDEX(原始价格!B:B,股票价格!A469+1)</f>
        <v>43602.625</v>
      </c>
      <c r="C469" s="1">
        <f>INDEX(原始价格!C:C,股票价格!A469+1)</f>
        <v>0</v>
      </c>
      <c r="D469" s="1">
        <f>INDEX(原始价格!D:D,股票价格!A469+1)</f>
        <v>45.6</v>
      </c>
      <c r="E469" s="1">
        <f>INDEX(原始价格!E:E,股票价格!A469+1)</f>
        <v>0</v>
      </c>
      <c r="F469" s="1">
        <f>INDEX(原始价格!F:F,股票价格!A469+1)</f>
        <v>0</v>
      </c>
      <c r="G469" s="1">
        <f>INDEX(原始价格!G:G,股票价格!A469+1)</f>
        <v>0</v>
      </c>
    </row>
    <row r="470" spans="1:7" x14ac:dyDescent="0.2">
      <c r="A470" s="1">
        <f t="shared" si="7"/>
        <v>528</v>
      </c>
      <c r="B470" s="22">
        <f>INDEX(原始价格!B:B,股票价格!A470+1)</f>
        <v>43605.399305555555</v>
      </c>
      <c r="C470" s="1">
        <f>INDEX(原始价格!C:C,股票价格!A470+1)</f>
        <v>0</v>
      </c>
      <c r="D470" s="1">
        <f>INDEX(原始价格!D:D,股票价格!A470+1)</f>
        <v>45.2</v>
      </c>
      <c r="E470" s="1">
        <f>INDEX(原始价格!E:E,股票价格!A470+1)</f>
        <v>0</v>
      </c>
      <c r="F470" s="1">
        <f>INDEX(原始价格!F:F,股票价格!A470+1)</f>
        <v>0</v>
      </c>
      <c r="G470" s="1">
        <f>INDEX(原始价格!G:G,股票价格!A470+1)</f>
        <v>0</v>
      </c>
    </row>
    <row r="471" spans="1:7" x14ac:dyDescent="0.2">
      <c r="A471" s="1">
        <f t="shared" si="7"/>
        <v>529</v>
      </c>
      <c r="B471" s="22">
        <f>INDEX(原始价格!B:B,股票价格!A471+1)</f>
        <v>43605.402777777781</v>
      </c>
      <c r="C471" s="1">
        <f>INDEX(原始价格!C:C,股票价格!A471+1)</f>
        <v>0</v>
      </c>
      <c r="D471" s="1">
        <f>INDEX(原始价格!D:D,股票价格!A471+1)</f>
        <v>45.01</v>
      </c>
      <c r="E471" s="1">
        <f>INDEX(原始价格!E:E,股票价格!A471+1)</f>
        <v>0</v>
      </c>
      <c r="F471" s="1">
        <f>INDEX(原始价格!F:F,股票价格!A471+1)</f>
        <v>0</v>
      </c>
      <c r="G471" s="1">
        <f>INDEX(原始价格!G:G,股票价格!A471+1)</f>
        <v>0</v>
      </c>
    </row>
    <row r="472" spans="1:7" x14ac:dyDescent="0.2">
      <c r="A472" s="1">
        <f t="shared" si="7"/>
        <v>530</v>
      </c>
      <c r="B472" s="22">
        <f>INDEX(原始价格!B:B,股票价格!A472+1)</f>
        <v>43605.40625</v>
      </c>
      <c r="C472" s="1">
        <f>INDEX(原始价格!C:C,股票价格!A472+1)</f>
        <v>0</v>
      </c>
      <c r="D472" s="1">
        <f>INDEX(原始价格!D:D,股票价格!A472+1)</f>
        <v>45.12</v>
      </c>
      <c r="E472" s="1">
        <f>INDEX(原始价格!E:E,股票价格!A472+1)</f>
        <v>0</v>
      </c>
      <c r="F472" s="1">
        <f>INDEX(原始价格!F:F,股票价格!A472+1)</f>
        <v>0</v>
      </c>
      <c r="G472" s="1">
        <f>INDEX(原始价格!G:G,股票价格!A472+1)</f>
        <v>0</v>
      </c>
    </row>
    <row r="473" spans="1:7" x14ac:dyDescent="0.2">
      <c r="A473" s="1">
        <f t="shared" si="7"/>
        <v>531</v>
      </c>
      <c r="B473" s="22">
        <f>INDEX(原始价格!B:B,股票价格!A473+1)</f>
        <v>43605.409722222219</v>
      </c>
      <c r="C473" s="1">
        <f>INDEX(原始价格!C:C,股票价格!A473+1)</f>
        <v>0</v>
      </c>
      <c r="D473" s="1">
        <f>INDEX(原始价格!D:D,股票价格!A473+1)</f>
        <v>44.68</v>
      </c>
      <c r="E473" s="1">
        <f>INDEX(原始价格!E:E,股票价格!A473+1)</f>
        <v>0</v>
      </c>
      <c r="F473" s="1">
        <f>INDEX(原始价格!F:F,股票价格!A473+1)</f>
        <v>0</v>
      </c>
      <c r="G473" s="1">
        <f>INDEX(原始价格!G:G,股票价格!A473+1)</f>
        <v>0</v>
      </c>
    </row>
    <row r="474" spans="1:7" x14ac:dyDescent="0.2">
      <c r="A474" s="1">
        <f t="shared" si="7"/>
        <v>532</v>
      </c>
      <c r="B474" s="22">
        <f>INDEX(原始价格!B:B,股票价格!A474+1)</f>
        <v>43605.413194444445</v>
      </c>
      <c r="C474" s="1">
        <f>INDEX(原始价格!C:C,股票价格!A474+1)</f>
        <v>0</v>
      </c>
      <c r="D474" s="1">
        <f>INDEX(原始价格!D:D,股票价格!A474+1)</f>
        <v>44.88</v>
      </c>
      <c r="E474" s="1">
        <f>INDEX(原始价格!E:E,股票价格!A474+1)</f>
        <v>0</v>
      </c>
      <c r="F474" s="1">
        <f>INDEX(原始价格!F:F,股票价格!A474+1)</f>
        <v>0</v>
      </c>
      <c r="G474" s="1">
        <f>INDEX(原始价格!G:G,股票价格!A474+1)</f>
        <v>0</v>
      </c>
    </row>
    <row r="475" spans="1:7" x14ac:dyDescent="0.2">
      <c r="A475" s="1">
        <f t="shared" si="7"/>
        <v>533</v>
      </c>
      <c r="B475" s="22">
        <f>INDEX(原始价格!B:B,股票价格!A475+1)</f>
        <v>43605.416666666664</v>
      </c>
      <c r="C475" s="1">
        <f>INDEX(原始价格!C:C,股票价格!A475+1)</f>
        <v>0</v>
      </c>
      <c r="D475" s="1">
        <f>INDEX(原始价格!D:D,股票价格!A475+1)</f>
        <v>45</v>
      </c>
      <c r="E475" s="1">
        <f>INDEX(原始价格!E:E,股票价格!A475+1)</f>
        <v>0</v>
      </c>
      <c r="F475" s="1">
        <f>INDEX(原始价格!F:F,股票价格!A475+1)</f>
        <v>0</v>
      </c>
      <c r="G475" s="1">
        <f>INDEX(原始价格!G:G,股票价格!A475+1)</f>
        <v>0</v>
      </c>
    </row>
    <row r="476" spans="1:7" x14ac:dyDescent="0.2">
      <c r="A476" s="1">
        <f t="shared" si="7"/>
        <v>534</v>
      </c>
      <c r="B476" s="22">
        <f>INDEX(原始价格!B:B,股票价格!A476+1)</f>
        <v>43605.420138888891</v>
      </c>
      <c r="C476" s="1">
        <f>INDEX(原始价格!C:C,股票价格!A476+1)</f>
        <v>0</v>
      </c>
      <c r="D476" s="1">
        <f>INDEX(原始价格!D:D,股票价格!A476+1)</f>
        <v>44.97</v>
      </c>
      <c r="E476" s="1">
        <f>INDEX(原始价格!E:E,股票价格!A476+1)</f>
        <v>0</v>
      </c>
      <c r="F476" s="1">
        <f>INDEX(原始价格!F:F,股票价格!A476+1)</f>
        <v>0</v>
      </c>
      <c r="G476" s="1">
        <f>INDEX(原始价格!G:G,股票价格!A476+1)</f>
        <v>0</v>
      </c>
    </row>
    <row r="477" spans="1:7" x14ac:dyDescent="0.2">
      <c r="A477" s="1">
        <f t="shared" si="7"/>
        <v>535</v>
      </c>
      <c r="B477" s="22">
        <f>INDEX(原始价格!B:B,股票价格!A477+1)</f>
        <v>43605.423611111109</v>
      </c>
      <c r="C477" s="1">
        <f>INDEX(原始价格!C:C,股票价格!A477+1)</f>
        <v>0</v>
      </c>
      <c r="D477" s="1">
        <f>INDEX(原始价格!D:D,股票价格!A477+1)</f>
        <v>44.75</v>
      </c>
      <c r="E477" s="1">
        <f>INDEX(原始价格!E:E,股票价格!A477+1)</f>
        <v>0</v>
      </c>
      <c r="F477" s="1">
        <f>INDEX(原始价格!F:F,股票价格!A477+1)</f>
        <v>0</v>
      </c>
      <c r="G477" s="1">
        <f>INDEX(原始价格!G:G,股票价格!A477+1)</f>
        <v>0</v>
      </c>
    </row>
    <row r="478" spans="1:7" x14ac:dyDescent="0.2">
      <c r="A478" s="1">
        <f t="shared" si="7"/>
        <v>536</v>
      </c>
      <c r="B478" s="22">
        <f>INDEX(原始价格!B:B,股票价格!A478+1)</f>
        <v>43605.427083333336</v>
      </c>
      <c r="C478" s="1">
        <f>INDEX(原始价格!C:C,股票价格!A478+1)</f>
        <v>0</v>
      </c>
      <c r="D478" s="1">
        <f>INDEX(原始价格!D:D,股票价格!A478+1)</f>
        <v>44.8</v>
      </c>
      <c r="E478" s="1">
        <f>INDEX(原始价格!E:E,股票价格!A478+1)</f>
        <v>0</v>
      </c>
      <c r="F478" s="1">
        <f>INDEX(原始价格!F:F,股票价格!A478+1)</f>
        <v>0</v>
      </c>
      <c r="G478" s="1">
        <f>INDEX(原始价格!G:G,股票价格!A478+1)</f>
        <v>0</v>
      </c>
    </row>
    <row r="479" spans="1:7" x14ac:dyDescent="0.2">
      <c r="A479" s="1">
        <f t="shared" si="7"/>
        <v>537</v>
      </c>
      <c r="B479" s="22">
        <f>INDEX(原始价格!B:B,股票价格!A479+1)</f>
        <v>43605.430555555555</v>
      </c>
      <c r="C479" s="1">
        <f>INDEX(原始价格!C:C,股票价格!A479+1)</f>
        <v>0</v>
      </c>
      <c r="D479" s="1">
        <f>INDEX(原始价格!D:D,股票价格!A479+1)</f>
        <v>44.7</v>
      </c>
      <c r="E479" s="1">
        <f>INDEX(原始价格!E:E,股票价格!A479+1)</f>
        <v>0</v>
      </c>
      <c r="F479" s="1">
        <f>INDEX(原始价格!F:F,股票价格!A479+1)</f>
        <v>0</v>
      </c>
      <c r="G479" s="1">
        <f>INDEX(原始价格!G:G,股票价格!A479+1)</f>
        <v>0</v>
      </c>
    </row>
    <row r="480" spans="1:7" x14ac:dyDescent="0.2">
      <c r="A480" s="1">
        <f t="shared" si="7"/>
        <v>538</v>
      </c>
      <c r="B480" s="22">
        <f>INDEX(原始价格!B:B,股票价格!A480+1)</f>
        <v>43605.434027777781</v>
      </c>
      <c r="C480" s="1">
        <f>INDEX(原始价格!C:C,股票价格!A480+1)</f>
        <v>0</v>
      </c>
      <c r="D480" s="1">
        <f>INDEX(原始价格!D:D,股票价格!A480+1)</f>
        <v>44.71</v>
      </c>
      <c r="E480" s="1">
        <f>INDEX(原始价格!E:E,股票价格!A480+1)</f>
        <v>0</v>
      </c>
      <c r="F480" s="1">
        <f>INDEX(原始价格!F:F,股票价格!A480+1)</f>
        <v>0</v>
      </c>
      <c r="G480" s="1">
        <f>INDEX(原始价格!G:G,股票价格!A480+1)</f>
        <v>0</v>
      </c>
    </row>
    <row r="481" spans="1:7" x14ac:dyDescent="0.2">
      <c r="A481" s="1">
        <f t="shared" si="7"/>
        <v>539</v>
      </c>
      <c r="B481" s="22">
        <f>INDEX(原始价格!B:B,股票价格!A481+1)</f>
        <v>43605.4375</v>
      </c>
      <c r="C481" s="1">
        <f>INDEX(原始价格!C:C,股票价格!A481+1)</f>
        <v>0</v>
      </c>
      <c r="D481" s="1">
        <f>INDEX(原始价格!D:D,股票价格!A481+1)</f>
        <v>44.97</v>
      </c>
      <c r="E481" s="1">
        <f>INDEX(原始价格!E:E,股票价格!A481+1)</f>
        <v>0</v>
      </c>
      <c r="F481" s="1">
        <f>INDEX(原始价格!F:F,股票价格!A481+1)</f>
        <v>0</v>
      </c>
      <c r="G481" s="1">
        <f>INDEX(原始价格!G:G,股票价格!A481+1)</f>
        <v>0</v>
      </c>
    </row>
    <row r="482" spans="1:7" x14ac:dyDescent="0.2">
      <c r="A482" s="1">
        <f t="shared" si="7"/>
        <v>540</v>
      </c>
      <c r="B482" s="22">
        <f>INDEX(原始价格!B:B,股票价格!A482+1)</f>
        <v>43605.440972222219</v>
      </c>
      <c r="C482" s="1">
        <f>INDEX(原始价格!C:C,股票价格!A482+1)</f>
        <v>0</v>
      </c>
      <c r="D482" s="1">
        <f>INDEX(原始价格!D:D,股票价格!A482+1)</f>
        <v>45.17</v>
      </c>
      <c r="E482" s="1">
        <f>INDEX(原始价格!E:E,股票价格!A482+1)</f>
        <v>0</v>
      </c>
      <c r="F482" s="1">
        <f>INDEX(原始价格!F:F,股票价格!A482+1)</f>
        <v>0</v>
      </c>
      <c r="G482" s="1">
        <f>INDEX(原始价格!G:G,股票价格!A482+1)</f>
        <v>0</v>
      </c>
    </row>
    <row r="483" spans="1:7" x14ac:dyDescent="0.2">
      <c r="A483" s="1">
        <f t="shared" si="7"/>
        <v>541</v>
      </c>
      <c r="B483" s="22">
        <f>INDEX(原始价格!B:B,股票价格!A483+1)</f>
        <v>43605.444444444445</v>
      </c>
      <c r="C483" s="1">
        <f>INDEX(原始价格!C:C,股票价格!A483+1)</f>
        <v>0</v>
      </c>
      <c r="D483" s="1">
        <f>INDEX(原始价格!D:D,股票价格!A483+1)</f>
        <v>45.1</v>
      </c>
      <c r="E483" s="1">
        <f>INDEX(原始价格!E:E,股票价格!A483+1)</f>
        <v>0</v>
      </c>
      <c r="F483" s="1">
        <f>INDEX(原始价格!F:F,股票价格!A483+1)</f>
        <v>0</v>
      </c>
      <c r="G483" s="1">
        <f>INDEX(原始价格!G:G,股票价格!A483+1)</f>
        <v>0</v>
      </c>
    </row>
    <row r="484" spans="1:7" x14ac:dyDescent="0.2">
      <c r="A484" s="1">
        <f t="shared" si="7"/>
        <v>542</v>
      </c>
      <c r="B484" s="22">
        <f>INDEX(原始价格!B:B,股票价格!A484+1)</f>
        <v>43605.447916666664</v>
      </c>
      <c r="C484" s="1">
        <f>INDEX(原始价格!C:C,股票价格!A484+1)</f>
        <v>0</v>
      </c>
      <c r="D484" s="1">
        <f>INDEX(原始价格!D:D,股票价格!A484+1)</f>
        <v>45.09</v>
      </c>
      <c r="E484" s="1">
        <f>INDEX(原始价格!E:E,股票价格!A484+1)</f>
        <v>0</v>
      </c>
      <c r="F484" s="1">
        <f>INDEX(原始价格!F:F,股票价格!A484+1)</f>
        <v>0</v>
      </c>
      <c r="G484" s="1">
        <f>INDEX(原始价格!G:G,股票价格!A484+1)</f>
        <v>0</v>
      </c>
    </row>
    <row r="485" spans="1:7" x14ac:dyDescent="0.2">
      <c r="A485" s="1">
        <f t="shared" si="7"/>
        <v>543</v>
      </c>
      <c r="B485" s="22">
        <f>INDEX(原始价格!B:B,股票价格!A485+1)</f>
        <v>43605.451388888891</v>
      </c>
      <c r="C485" s="1">
        <f>INDEX(原始价格!C:C,股票价格!A485+1)</f>
        <v>0</v>
      </c>
      <c r="D485" s="1">
        <f>INDEX(原始价格!D:D,股票价格!A485+1)</f>
        <v>45.42</v>
      </c>
      <c r="E485" s="1">
        <f>INDEX(原始价格!E:E,股票价格!A485+1)</f>
        <v>0</v>
      </c>
      <c r="F485" s="1">
        <f>INDEX(原始价格!F:F,股票价格!A485+1)</f>
        <v>0</v>
      </c>
      <c r="G485" s="1">
        <f>INDEX(原始价格!G:G,股票价格!A485+1)</f>
        <v>0</v>
      </c>
    </row>
    <row r="486" spans="1:7" x14ac:dyDescent="0.2">
      <c r="A486" s="1">
        <f t="shared" si="7"/>
        <v>544</v>
      </c>
      <c r="B486" s="22">
        <f>INDEX(原始价格!B:B,股票价格!A486+1)</f>
        <v>43605.454861111109</v>
      </c>
      <c r="C486" s="1">
        <f>INDEX(原始价格!C:C,股票价格!A486+1)</f>
        <v>0</v>
      </c>
      <c r="D486" s="1">
        <f>INDEX(原始价格!D:D,股票价格!A486+1)</f>
        <v>45.35</v>
      </c>
      <c r="E486" s="1">
        <f>INDEX(原始价格!E:E,股票价格!A486+1)</f>
        <v>0</v>
      </c>
      <c r="F486" s="1">
        <f>INDEX(原始价格!F:F,股票价格!A486+1)</f>
        <v>0</v>
      </c>
      <c r="G486" s="1">
        <f>INDEX(原始价格!G:G,股票价格!A486+1)</f>
        <v>0</v>
      </c>
    </row>
    <row r="487" spans="1:7" x14ac:dyDescent="0.2">
      <c r="A487" s="1">
        <f t="shared" si="7"/>
        <v>545</v>
      </c>
      <c r="B487" s="22">
        <f>INDEX(原始价格!B:B,股票价格!A487+1)</f>
        <v>43605.458333333336</v>
      </c>
      <c r="C487" s="1">
        <f>INDEX(原始价格!C:C,股票价格!A487+1)</f>
        <v>0</v>
      </c>
      <c r="D487" s="1">
        <f>INDEX(原始价格!D:D,股票价格!A487+1)</f>
        <v>45.56</v>
      </c>
      <c r="E487" s="1">
        <f>INDEX(原始价格!E:E,股票价格!A487+1)</f>
        <v>0</v>
      </c>
      <c r="F487" s="1">
        <f>INDEX(原始价格!F:F,股票价格!A487+1)</f>
        <v>0</v>
      </c>
      <c r="G487" s="1">
        <f>INDEX(原始价格!G:G,股票价格!A487+1)</f>
        <v>0</v>
      </c>
    </row>
    <row r="488" spans="1:7" x14ac:dyDescent="0.2">
      <c r="A488" s="1">
        <f t="shared" si="7"/>
        <v>546</v>
      </c>
      <c r="B488" s="22">
        <f>INDEX(原始价格!B:B,股票价格!A488+1)</f>
        <v>43605.461805555555</v>
      </c>
      <c r="C488" s="1">
        <f>INDEX(原始价格!C:C,股票价格!A488+1)</f>
        <v>0</v>
      </c>
      <c r="D488" s="1">
        <f>INDEX(原始价格!D:D,股票价格!A488+1)</f>
        <v>45.37</v>
      </c>
      <c r="E488" s="1">
        <f>INDEX(原始价格!E:E,股票价格!A488+1)</f>
        <v>0</v>
      </c>
      <c r="F488" s="1">
        <f>INDEX(原始价格!F:F,股票价格!A488+1)</f>
        <v>0</v>
      </c>
      <c r="G488" s="1">
        <f>INDEX(原始价格!G:G,股票价格!A488+1)</f>
        <v>0</v>
      </c>
    </row>
    <row r="489" spans="1:7" x14ac:dyDescent="0.2">
      <c r="A489" s="1">
        <f t="shared" si="7"/>
        <v>547</v>
      </c>
      <c r="B489" s="22">
        <f>INDEX(原始价格!B:B,股票价格!A489+1)</f>
        <v>43605.465277777781</v>
      </c>
      <c r="C489" s="1">
        <f>INDEX(原始价格!C:C,股票价格!A489+1)</f>
        <v>0</v>
      </c>
      <c r="D489" s="1">
        <f>INDEX(原始价格!D:D,股票价格!A489+1)</f>
        <v>45.33</v>
      </c>
      <c r="E489" s="1">
        <f>INDEX(原始价格!E:E,股票价格!A489+1)</f>
        <v>0</v>
      </c>
      <c r="F489" s="1">
        <f>INDEX(原始价格!F:F,股票价格!A489+1)</f>
        <v>0</v>
      </c>
      <c r="G489" s="1">
        <f>INDEX(原始价格!G:G,股票价格!A489+1)</f>
        <v>0</v>
      </c>
    </row>
    <row r="490" spans="1:7" x14ac:dyDescent="0.2">
      <c r="A490" s="1">
        <f t="shared" si="7"/>
        <v>548</v>
      </c>
      <c r="B490" s="22">
        <f>INDEX(原始价格!B:B,股票价格!A490+1)</f>
        <v>43605.46875</v>
      </c>
      <c r="C490" s="1">
        <f>INDEX(原始价格!C:C,股票价格!A490+1)</f>
        <v>0</v>
      </c>
      <c r="D490" s="1">
        <f>INDEX(原始价格!D:D,股票价格!A490+1)</f>
        <v>45.34</v>
      </c>
      <c r="E490" s="1">
        <f>INDEX(原始价格!E:E,股票价格!A490+1)</f>
        <v>0</v>
      </c>
      <c r="F490" s="1">
        <f>INDEX(原始价格!F:F,股票价格!A490+1)</f>
        <v>0</v>
      </c>
      <c r="G490" s="1">
        <f>INDEX(原始价格!G:G,股票价格!A490+1)</f>
        <v>0</v>
      </c>
    </row>
    <row r="491" spans="1:7" x14ac:dyDescent="0.2">
      <c r="A491" s="1">
        <f t="shared" si="7"/>
        <v>549</v>
      </c>
      <c r="B491" s="22">
        <f>INDEX(原始价格!B:B,股票价格!A491+1)</f>
        <v>43605.472222222219</v>
      </c>
      <c r="C491" s="1">
        <f>INDEX(原始价格!C:C,股票价格!A491+1)</f>
        <v>0</v>
      </c>
      <c r="D491" s="1">
        <f>INDEX(原始价格!D:D,股票价格!A491+1)</f>
        <v>45.44</v>
      </c>
      <c r="E491" s="1">
        <f>INDEX(原始价格!E:E,股票价格!A491+1)</f>
        <v>0</v>
      </c>
      <c r="F491" s="1">
        <f>INDEX(原始价格!F:F,股票价格!A491+1)</f>
        <v>0</v>
      </c>
      <c r="G491" s="1">
        <f>INDEX(原始价格!G:G,股票价格!A491+1)</f>
        <v>0</v>
      </c>
    </row>
    <row r="492" spans="1:7" x14ac:dyDescent="0.2">
      <c r="A492" s="1">
        <f t="shared" si="7"/>
        <v>550</v>
      </c>
      <c r="B492" s="22">
        <f>INDEX(原始价格!B:B,股票价格!A492+1)</f>
        <v>43605.475694444445</v>
      </c>
      <c r="C492" s="1">
        <f>INDEX(原始价格!C:C,股票价格!A492+1)</f>
        <v>0</v>
      </c>
      <c r="D492" s="1">
        <f>INDEX(原始价格!D:D,股票价格!A492+1)</f>
        <v>45.18</v>
      </c>
      <c r="E492" s="1">
        <f>INDEX(原始价格!E:E,股票价格!A492+1)</f>
        <v>0</v>
      </c>
      <c r="F492" s="1">
        <f>INDEX(原始价格!F:F,股票价格!A492+1)</f>
        <v>0</v>
      </c>
      <c r="G492" s="1">
        <f>INDEX(原始价格!G:G,股票价格!A492+1)</f>
        <v>0</v>
      </c>
    </row>
    <row r="493" spans="1:7" x14ac:dyDescent="0.2">
      <c r="A493" s="1">
        <f t="shared" si="7"/>
        <v>551</v>
      </c>
      <c r="B493" s="22">
        <f>INDEX(原始价格!B:B,股票价格!A493+1)</f>
        <v>43605.479166666664</v>
      </c>
      <c r="C493" s="1">
        <f>INDEX(原始价格!C:C,股票价格!A493+1)</f>
        <v>0</v>
      </c>
      <c r="D493" s="1">
        <f>INDEX(原始价格!D:D,股票价格!A493+1)</f>
        <v>45.3</v>
      </c>
      <c r="E493" s="1">
        <f>INDEX(原始价格!E:E,股票价格!A493+1)</f>
        <v>0</v>
      </c>
      <c r="F493" s="1">
        <f>INDEX(原始价格!F:F,股票价格!A493+1)</f>
        <v>0</v>
      </c>
      <c r="G493" s="1">
        <f>INDEX(原始价格!G:G,股票价格!A493+1)</f>
        <v>0</v>
      </c>
    </row>
    <row r="494" spans="1:7" x14ac:dyDescent="0.2">
      <c r="A494" s="1">
        <f t="shared" si="7"/>
        <v>552</v>
      </c>
      <c r="B494" s="22">
        <f>INDEX(原始价格!B:B,股票价格!A494+1)</f>
        <v>43605.545138888891</v>
      </c>
      <c r="C494" s="1">
        <f>INDEX(原始价格!C:C,股票价格!A494+1)</f>
        <v>0</v>
      </c>
      <c r="D494" s="1">
        <f>INDEX(原始价格!D:D,股票价格!A494+1)</f>
        <v>45.23</v>
      </c>
      <c r="E494" s="1">
        <f>INDEX(原始价格!E:E,股票价格!A494+1)</f>
        <v>0</v>
      </c>
      <c r="F494" s="1">
        <f>INDEX(原始价格!F:F,股票价格!A494+1)</f>
        <v>0</v>
      </c>
      <c r="G494" s="1">
        <f>INDEX(原始价格!G:G,股票价格!A494+1)</f>
        <v>0</v>
      </c>
    </row>
    <row r="495" spans="1:7" x14ac:dyDescent="0.2">
      <c r="A495" s="1">
        <f t="shared" si="7"/>
        <v>553</v>
      </c>
      <c r="B495" s="22">
        <f>INDEX(原始价格!B:B,股票价格!A495+1)</f>
        <v>43605.548611111109</v>
      </c>
      <c r="C495" s="1">
        <f>INDEX(原始价格!C:C,股票价格!A495+1)</f>
        <v>0</v>
      </c>
      <c r="D495" s="1">
        <f>INDEX(原始价格!D:D,股票价格!A495+1)</f>
        <v>45.23</v>
      </c>
      <c r="E495" s="1">
        <f>INDEX(原始价格!E:E,股票价格!A495+1)</f>
        <v>0</v>
      </c>
      <c r="F495" s="1">
        <f>INDEX(原始价格!F:F,股票价格!A495+1)</f>
        <v>0</v>
      </c>
      <c r="G495" s="1">
        <f>INDEX(原始价格!G:G,股票价格!A495+1)</f>
        <v>0</v>
      </c>
    </row>
    <row r="496" spans="1:7" x14ac:dyDescent="0.2">
      <c r="A496" s="1">
        <f t="shared" si="7"/>
        <v>554</v>
      </c>
      <c r="B496" s="22">
        <f>INDEX(原始价格!B:B,股票价格!A496+1)</f>
        <v>43605.552083333336</v>
      </c>
      <c r="C496" s="1">
        <f>INDEX(原始价格!C:C,股票价格!A496+1)</f>
        <v>0</v>
      </c>
      <c r="D496" s="1">
        <f>INDEX(原始价格!D:D,股票价格!A496+1)</f>
        <v>45.1</v>
      </c>
      <c r="E496" s="1">
        <f>INDEX(原始价格!E:E,股票价格!A496+1)</f>
        <v>0</v>
      </c>
      <c r="F496" s="1">
        <f>INDEX(原始价格!F:F,股票价格!A496+1)</f>
        <v>0</v>
      </c>
      <c r="G496" s="1">
        <f>INDEX(原始价格!G:G,股票价格!A496+1)</f>
        <v>0</v>
      </c>
    </row>
    <row r="497" spans="1:7" x14ac:dyDescent="0.2">
      <c r="A497" s="1">
        <f t="shared" si="7"/>
        <v>555</v>
      </c>
      <c r="B497" s="22">
        <f>INDEX(原始价格!B:B,股票价格!A497+1)</f>
        <v>43605.555555555555</v>
      </c>
      <c r="C497" s="1">
        <f>INDEX(原始价格!C:C,股票价格!A497+1)</f>
        <v>0</v>
      </c>
      <c r="D497" s="1">
        <f>INDEX(原始价格!D:D,股票价格!A497+1)</f>
        <v>45.35</v>
      </c>
      <c r="E497" s="1">
        <f>INDEX(原始价格!E:E,股票价格!A497+1)</f>
        <v>0</v>
      </c>
      <c r="F497" s="1">
        <f>INDEX(原始价格!F:F,股票价格!A497+1)</f>
        <v>0</v>
      </c>
      <c r="G497" s="1">
        <f>INDEX(原始价格!G:G,股票价格!A497+1)</f>
        <v>0</v>
      </c>
    </row>
    <row r="498" spans="1:7" x14ac:dyDescent="0.2">
      <c r="A498" s="1">
        <f t="shared" si="7"/>
        <v>556</v>
      </c>
      <c r="B498" s="22">
        <f>INDEX(原始价格!B:B,股票价格!A498+1)</f>
        <v>43605.559027777781</v>
      </c>
      <c r="C498" s="1">
        <f>INDEX(原始价格!C:C,股票价格!A498+1)</f>
        <v>0</v>
      </c>
      <c r="D498" s="1">
        <f>INDEX(原始价格!D:D,股票价格!A498+1)</f>
        <v>45.08</v>
      </c>
      <c r="E498" s="1">
        <f>INDEX(原始价格!E:E,股票价格!A498+1)</f>
        <v>0</v>
      </c>
      <c r="F498" s="1">
        <f>INDEX(原始价格!F:F,股票价格!A498+1)</f>
        <v>0</v>
      </c>
      <c r="G498" s="1">
        <f>INDEX(原始价格!G:G,股票价格!A498+1)</f>
        <v>0</v>
      </c>
    </row>
    <row r="499" spans="1:7" x14ac:dyDescent="0.2">
      <c r="A499" s="1">
        <f t="shared" si="7"/>
        <v>557</v>
      </c>
      <c r="B499" s="22">
        <f>INDEX(原始价格!B:B,股票价格!A499+1)</f>
        <v>43605.5625</v>
      </c>
      <c r="C499" s="1">
        <f>INDEX(原始价格!C:C,股票价格!A499+1)</f>
        <v>0</v>
      </c>
      <c r="D499" s="1">
        <f>INDEX(原始价格!D:D,股票价格!A499+1)</f>
        <v>45.2</v>
      </c>
      <c r="E499" s="1">
        <f>INDEX(原始价格!E:E,股票价格!A499+1)</f>
        <v>0</v>
      </c>
      <c r="F499" s="1">
        <f>INDEX(原始价格!F:F,股票价格!A499+1)</f>
        <v>0</v>
      </c>
      <c r="G499" s="1">
        <f>INDEX(原始价格!G:G,股票价格!A499+1)</f>
        <v>0</v>
      </c>
    </row>
    <row r="500" spans="1:7" x14ac:dyDescent="0.2">
      <c r="A500" s="1">
        <f t="shared" si="7"/>
        <v>558</v>
      </c>
      <c r="B500" s="22">
        <f>INDEX(原始价格!B:B,股票价格!A500+1)</f>
        <v>43605.565972222219</v>
      </c>
      <c r="C500" s="1">
        <f>INDEX(原始价格!C:C,股票价格!A500+1)</f>
        <v>0</v>
      </c>
      <c r="D500" s="1">
        <f>INDEX(原始价格!D:D,股票价格!A500+1)</f>
        <v>45</v>
      </c>
      <c r="E500" s="1">
        <f>INDEX(原始价格!E:E,股票价格!A500+1)</f>
        <v>0</v>
      </c>
      <c r="F500" s="1">
        <f>INDEX(原始价格!F:F,股票价格!A500+1)</f>
        <v>0</v>
      </c>
      <c r="G500" s="1">
        <f>INDEX(原始价格!G:G,股票价格!A500+1)</f>
        <v>0</v>
      </c>
    </row>
    <row r="501" spans="1:7" x14ac:dyDescent="0.2">
      <c r="A501" s="1">
        <f t="shared" si="7"/>
        <v>559</v>
      </c>
      <c r="B501" s="22">
        <f>INDEX(原始价格!B:B,股票价格!A501+1)</f>
        <v>43605.569444444445</v>
      </c>
      <c r="C501" s="1">
        <f>INDEX(原始价格!C:C,股票价格!A501+1)</f>
        <v>0</v>
      </c>
      <c r="D501" s="1">
        <f>INDEX(原始价格!D:D,股票价格!A501+1)</f>
        <v>45.18</v>
      </c>
      <c r="E501" s="1">
        <f>INDEX(原始价格!E:E,股票价格!A501+1)</f>
        <v>0</v>
      </c>
      <c r="F501" s="1">
        <f>INDEX(原始价格!F:F,股票价格!A501+1)</f>
        <v>0</v>
      </c>
      <c r="G501" s="1">
        <f>INDEX(原始价格!G:G,股票价格!A501+1)</f>
        <v>0</v>
      </c>
    </row>
    <row r="502" spans="1:7" x14ac:dyDescent="0.2">
      <c r="A502" s="1">
        <f t="shared" si="7"/>
        <v>560</v>
      </c>
      <c r="B502" s="22">
        <f>INDEX(原始价格!B:B,股票价格!A502+1)</f>
        <v>43605.572916666664</v>
      </c>
      <c r="C502" s="1">
        <f>INDEX(原始价格!C:C,股票价格!A502+1)</f>
        <v>0</v>
      </c>
      <c r="D502" s="1">
        <f>INDEX(原始价格!D:D,股票价格!A502+1)</f>
        <v>45.09</v>
      </c>
      <c r="E502" s="1">
        <f>INDEX(原始价格!E:E,股票价格!A502+1)</f>
        <v>0</v>
      </c>
      <c r="F502" s="1">
        <f>INDEX(原始价格!F:F,股票价格!A502+1)</f>
        <v>0</v>
      </c>
      <c r="G502" s="1">
        <f>INDEX(原始价格!G:G,股票价格!A502+1)</f>
        <v>0</v>
      </c>
    </row>
    <row r="503" spans="1:7" x14ac:dyDescent="0.2">
      <c r="A503" s="1">
        <f t="shared" si="7"/>
        <v>561</v>
      </c>
      <c r="B503" s="22">
        <f>INDEX(原始价格!B:B,股票价格!A503+1)</f>
        <v>43605.576388888891</v>
      </c>
      <c r="C503" s="1">
        <f>INDEX(原始价格!C:C,股票价格!A503+1)</f>
        <v>0</v>
      </c>
      <c r="D503" s="1">
        <f>INDEX(原始价格!D:D,股票价格!A503+1)</f>
        <v>45.09</v>
      </c>
      <c r="E503" s="1">
        <f>INDEX(原始价格!E:E,股票价格!A503+1)</f>
        <v>0</v>
      </c>
      <c r="F503" s="1">
        <f>INDEX(原始价格!F:F,股票价格!A503+1)</f>
        <v>0</v>
      </c>
      <c r="G503" s="1">
        <f>INDEX(原始价格!G:G,股票价格!A503+1)</f>
        <v>0</v>
      </c>
    </row>
    <row r="504" spans="1:7" x14ac:dyDescent="0.2">
      <c r="A504" s="1">
        <f t="shared" si="7"/>
        <v>562</v>
      </c>
      <c r="B504" s="22">
        <f>INDEX(原始价格!B:B,股票价格!A504+1)</f>
        <v>43605.579861111109</v>
      </c>
      <c r="C504" s="1">
        <f>INDEX(原始价格!C:C,股票价格!A504+1)</f>
        <v>0</v>
      </c>
      <c r="D504" s="1">
        <f>INDEX(原始价格!D:D,股票价格!A504+1)</f>
        <v>45.09</v>
      </c>
      <c r="E504" s="1">
        <f>INDEX(原始价格!E:E,股票价格!A504+1)</f>
        <v>0</v>
      </c>
      <c r="F504" s="1">
        <f>INDEX(原始价格!F:F,股票价格!A504+1)</f>
        <v>0</v>
      </c>
      <c r="G504" s="1">
        <f>INDEX(原始价格!G:G,股票价格!A504+1)</f>
        <v>0</v>
      </c>
    </row>
    <row r="505" spans="1:7" x14ac:dyDescent="0.2">
      <c r="A505" s="1">
        <f t="shared" si="7"/>
        <v>563</v>
      </c>
      <c r="B505" s="22">
        <f>INDEX(原始价格!B:B,股票价格!A505+1)</f>
        <v>43605.583333333336</v>
      </c>
      <c r="C505" s="1">
        <f>INDEX(原始价格!C:C,股票价格!A505+1)</f>
        <v>0</v>
      </c>
      <c r="D505" s="1">
        <f>INDEX(原始价格!D:D,股票价格!A505+1)</f>
        <v>45.2</v>
      </c>
      <c r="E505" s="1">
        <f>INDEX(原始价格!E:E,股票价格!A505+1)</f>
        <v>0</v>
      </c>
      <c r="F505" s="1">
        <f>INDEX(原始价格!F:F,股票价格!A505+1)</f>
        <v>0</v>
      </c>
      <c r="G505" s="1">
        <f>INDEX(原始价格!G:G,股票价格!A505+1)</f>
        <v>0</v>
      </c>
    </row>
    <row r="506" spans="1:7" x14ac:dyDescent="0.2">
      <c r="A506" s="1">
        <f t="shared" si="7"/>
        <v>564</v>
      </c>
      <c r="B506" s="22">
        <f>INDEX(原始价格!B:B,股票价格!A506+1)</f>
        <v>43605.586805555555</v>
      </c>
      <c r="C506" s="1">
        <f>INDEX(原始价格!C:C,股票价格!A506+1)</f>
        <v>0</v>
      </c>
      <c r="D506" s="1">
        <f>INDEX(原始价格!D:D,股票价格!A506+1)</f>
        <v>45.28</v>
      </c>
      <c r="E506" s="1">
        <f>INDEX(原始价格!E:E,股票价格!A506+1)</f>
        <v>0</v>
      </c>
      <c r="F506" s="1">
        <f>INDEX(原始价格!F:F,股票价格!A506+1)</f>
        <v>0</v>
      </c>
      <c r="G506" s="1">
        <f>INDEX(原始价格!G:G,股票价格!A506+1)</f>
        <v>0</v>
      </c>
    </row>
    <row r="507" spans="1:7" x14ac:dyDescent="0.2">
      <c r="A507" s="1">
        <f t="shared" si="7"/>
        <v>565</v>
      </c>
      <c r="B507" s="22">
        <f>INDEX(原始价格!B:B,股票价格!A507+1)</f>
        <v>43605.590277777781</v>
      </c>
      <c r="C507" s="1">
        <f>INDEX(原始价格!C:C,股票价格!A507+1)</f>
        <v>0</v>
      </c>
      <c r="D507" s="1">
        <f>INDEX(原始价格!D:D,股票价格!A507+1)</f>
        <v>45.18</v>
      </c>
      <c r="E507" s="1">
        <f>INDEX(原始价格!E:E,股票价格!A507+1)</f>
        <v>0</v>
      </c>
      <c r="F507" s="1">
        <f>INDEX(原始价格!F:F,股票价格!A507+1)</f>
        <v>0</v>
      </c>
      <c r="G507" s="1">
        <f>INDEX(原始价格!G:G,股票价格!A507+1)</f>
        <v>0</v>
      </c>
    </row>
    <row r="508" spans="1:7" x14ac:dyDescent="0.2">
      <c r="A508" s="1">
        <f t="shared" si="7"/>
        <v>566</v>
      </c>
      <c r="B508" s="22">
        <f>INDEX(原始价格!B:B,股票价格!A508+1)</f>
        <v>43605.59375</v>
      </c>
      <c r="C508" s="1">
        <f>INDEX(原始价格!C:C,股票价格!A508+1)</f>
        <v>0</v>
      </c>
      <c r="D508" s="1">
        <f>INDEX(原始价格!D:D,股票价格!A508+1)</f>
        <v>45.39</v>
      </c>
      <c r="E508" s="1">
        <f>INDEX(原始价格!E:E,股票价格!A508+1)</f>
        <v>0</v>
      </c>
      <c r="F508" s="1">
        <f>INDEX(原始价格!F:F,股票价格!A508+1)</f>
        <v>0</v>
      </c>
      <c r="G508" s="1">
        <f>INDEX(原始价格!G:G,股票价格!A508+1)</f>
        <v>0</v>
      </c>
    </row>
    <row r="509" spans="1:7" x14ac:dyDescent="0.2">
      <c r="A509" s="1">
        <f t="shared" si="7"/>
        <v>567</v>
      </c>
      <c r="B509" s="22">
        <f>INDEX(原始价格!B:B,股票价格!A509+1)</f>
        <v>43605.597222222219</v>
      </c>
      <c r="C509" s="1">
        <f>INDEX(原始价格!C:C,股票价格!A509+1)</f>
        <v>0</v>
      </c>
      <c r="D509" s="1">
        <f>INDEX(原始价格!D:D,股票价格!A509+1)</f>
        <v>45.3</v>
      </c>
      <c r="E509" s="1">
        <f>INDEX(原始价格!E:E,股票价格!A509+1)</f>
        <v>0</v>
      </c>
      <c r="F509" s="1">
        <f>INDEX(原始价格!F:F,股票价格!A509+1)</f>
        <v>0</v>
      </c>
      <c r="G509" s="1">
        <f>INDEX(原始价格!G:G,股票价格!A509+1)</f>
        <v>0</v>
      </c>
    </row>
    <row r="510" spans="1:7" x14ac:dyDescent="0.2">
      <c r="A510" s="1">
        <f t="shared" si="7"/>
        <v>568</v>
      </c>
      <c r="B510" s="22">
        <f>INDEX(原始价格!B:B,股票价格!A510+1)</f>
        <v>43605.600694444445</v>
      </c>
      <c r="C510" s="1">
        <f>INDEX(原始价格!C:C,股票价格!A510+1)</f>
        <v>0</v>
      </c>
      <c r="D510" s="1">
        <f>INDEX(原始价格!D:D,股票价格!A510+1)</f>
        <v>45</v>
      </c>
      <c r="E510" s="1">
        <f>INDEX(原始价格!E:E,股票价格!A510+1)</f>
        <v>0</v>
      </c>
      <c r="F510" s="1">
        <f>INDEX(原始价格!F:F,股票价格!A510+1)</f>
        <v>0</v>
      </c>
      <c r="G510" s="1">
        <f>INDEX(原始价格!G:G,股票价格!A510+1)</f>
        <v>0</v>
      </c>
    </row>
    <row r="511" spans="1:7" x14ac:dyDescent="0.2">
      <c r="A511" s="1">
        <f t="shared" si="7"/>
        <v>569</v>
      </c>
      <c r="B511" s="22">
        <f>INDEX(原始价格!B:B,股票价格!A511+1)</f>
        <v>43605.604166666664</v>
      </c>
      <c r="C511" s="1">
        <f>INDEX(原始价格!C:C,股票价格!A511+1)</f>
        <v>0</v>
      </c>
      <c r="D511" s="1">
        <f>INDEX(原始价格!D:D,股票价格!A511+1)</f>
        <v>45</v>
      </c>
      <c r="E511" s="1">
        <f>INDEX(原始价格!E:E,股票价格!A511+1)</f>
        <v>0</v>
      </c>
      <c r="F511" s="1">
        <f>INDEX(原始价格!F:F,股票价格!A511+1)</f>
        <v>0</v>
      </c>
      <c r="G511" s="1">
        <f>INDEX(原始价格!G:G,股票价格!A511+1)</f>
        <v>0</v>
      </c>
    </row>
    <row r="512" spans="1:7" x14ac:dyDescent="0.2">
      <c r="A512" s="1">
        <f t="shared" si="7"/>
        <v>570</v>
      </c>
      <c r="B512" s="22">
        <f>INDEX(原始价格!B:B,股票价格!A512+1)</f>
        <v>43605.607638888891</v>
      </c>
      <c r="C512" s="1">
        <f>INDEX(原始价格!C:C,股票价格!A512+1)</f>
        <v>0</v>
      </c>
      <c r="D512" s="1">
        <f>INDEX(原始价格!D:D,股票价格!A512+1)</f>
        <v>44.96</v>
      </c>
      <c r="E512" s="1">
        <f>INDEX(原始价格!E:E,股票价格!A512+1)</f>
        <v>0</v>
      </c>
      <c r="F512" s="1">
        <f>INDEX(原始价格!F:F,股票价格!A512+1)</f>
        <v>0</v>
      </c>
      <c r="G512" s="1">
        <f>INDEX(原始价格!G:G,股票价格!A512+1)</f>
        <v>0</v>
      </c>
    </row>
    <row r="513" spans="1:7" x14ac:dyDescent="0.2">
      <c r="A513" s="1">
        <f t="shared" si="7"/>
        <v>571</v>
      </c>
      <c r="B513" s="22">
        <f>INDEX(原始价格!B:B,股票价格!A513+1)</f>
        <v>43605.611111111109</v>
      </c>
      <c r="C513" s="1">
        <f>INDEX(原始价格!C:C,股票价格!A513+1)</f>
        <v>0</v>
      </c>
      <c r="D513" s="1">
        <f>INDEX(原始价格!D:D,股票价格!A513+1)</f>
        <v>45.38</v>
      </c>
      <c r="E513" s="1">
        <f>INDEX(原始价格!E:E,股票价格!A513+1)</f>
        <v>0</v>
      </c>
      <c r="F513" s="1">
        <f>INDEX(原始价格!F:F,股票价格!A513+1)</f>
        <v>0</v>
      </c>
      <c r="G513" s="1">
        <f>INDEX(原始价格!G:G,股票价格!A513+1)</f>
        <v>0</v>
      </c>
    </row>
    <row r="514" spans="1:7" x14ac:dyDescent="0.2">
      <c r="A514" s="1">
        <f t="shared" ref="A514:A577" si="8">A515-1</f>
        <v>572</v>
      </c>
      <c r="B514" s="22">
        <f>INDEX(原始价格!B:B,股票价格!A514+1)</f>
        <v>43605.614583333336</v>
      </c>
      <c r="C514" s="1">
        <f>INDEX(原始价格!C:C,股票价格!A514+1)</f>
        <v>0</v>
      </c>
      <c r="D514" s="1">
        <f>INDEX(原始价格!D:D,股票价格!A514+1)</f>
        <v>45.6</v>
      </c>
      <c r="E514" s="1">
        <f>INDEX(原始价格!E:E,股票价格!A514+1)</f>
        <v>0</v>
      </c>
      <c r="F514" s="1">
        <f>INDEX(原始价格!F:F,股票价格!A514+1)</f>
        <v>0</v>
      </c>
      <c r="G514" s="1">
        <f>INDEX(原始价格!G:G,股票价格!A514+1)</f>
        <v>0</v>
      </c>
    </row>
    <row r="515" spans="1:7" x14ac:dyDescent="0.2">
      <c r="A515" s="1">
        <f t="shared" si="8"/>
        <v>573</v>
      </c>
      <c r="B515" s="22">
        <f>INDEX(原始价格!B:B,股票价格!A515+1)</f>
        <v>43605.618055555555</v>
      </c>
      <c r="C515" s="1">
        <f>INDEX(原始价格!C:C,股票价格!A515+1)</f>
        <v>0</v>
      </c>
      <c r="D515" s="1">
        <f>INDEX(原始价格!D:D,股票价格!A515+1)</f>
        <v>45.6</v>
      </c>
      <c r="E515" s="1">
        <f>INDEX(原始价格!E:E,股票价格!A515+1)</f>
        <v>0</v>
      </c>
      <c r="F515" s="1">
        <f>INDEX(原始价格!F:F,股票价格!A515+1)</f>
        <v>0</v>
      </c>
      <c r="G515" s="1">
        <f>INDEX(原始价格!G:G,股票价格!A515+1)</f>
        <v>0</v>
      </c>
    </row>
    <row r="516" spans="1:7" x14ac:dyDescent="0.2">
      <c r="A516" s="1">
        <f t="shared" si="8"/>
        <v>574</v>
      </c>
      <c r="B516" s="22">
        <f>INDEX(原始价格!B:B,股票价格!A516+1)</f>
        <v>43605.621527777781</v>
      </c>
      <c r="C516" s="1">
        <f>INDEX(原始价格!C:C,股票价格!A516+1)</f>
        <v>0</v>
      </c>
      <c r="D516" s="1">
        <f>INDEX(原始价格!D:D,股票价格!A516+1)</f>
        <v>45.39</v>
      </c>
      <c r="E516" s="1">
        <f>INDEX(原始价格!E:E,股票价格!A516+1)</f>
        <v>0</v>
      </c>
      <c r="F516" s="1">
        <f>INDEX(原始价格!F:F,股票价格!A516+1)</f>
        <v>0</v>
      </c>
      <c r="G516" s="1">
        <f>INDEX(原始价格!G:G,股票价格!A516+1)</f>
        <v>0</v>
      </c>
    </row>
    <row r="517" spans="1:7" x14ac:dyDescent="0.2">
      <c r="A517" s="1">
        <f t="shared" si="8"/>
        <v>575</v>
      </c>
      <c r="B517" s="22">
        <f>INDEX(原始价格!B:B,股票价格!A517+1)</f>
        <v>43605.625</v>
      </c>
      <c r="C517" s="1">
        <f>INDEX(原始价格!C:C,股票价格!A517+1)</f>
        <v>0</v>
      </c>
      <c r="D517" s="1">
        <f>INDEX(原始价格!D:D,股票价格!A517+1)</f>
        <v>45.6</v>
      </c>
      <c r="E517" s="1">
        <f>INDEX(原始价格!E:E,股票价格!A517+1)</f>
        <v>0</v>
      </c>
      <c r="F517" s="1">
        <f>INDEX(原始价格!F:F,股票价格!A517+1)</f>
        <v>0</v>
      </c>
      <c r="G517" s="1">
        <f>INDEX(原始价格!G:G,股票价格!A517+1)</f>
        <v>0</v>
      </c>
    </row>
    <row r="518" spans="1:7" x14ac:dyDescent="0.2">
      <c r="A518" s="1">
        <f t="shared" si="8"/>
        <v>576</v>
      </c>
      <c r="B518" s="22">
        <f>INDEX(原始价格!B:B,股票价格!A518+1)</f>
        <v>43606.399305555555</v>
      </c>
      <c r="C518" s="1">
        <f>INDEX(原始价格!C:C,股票价格!A518+1)</f>
        <v>0</v>
      </c>
      <c r="D518" s="1">
        <f>INDEX(原始价格!D:D,股票价格!A518+1)</f>
        <v>45.56</v>
      </c>
      <c r="E518" s="1">
        <f>INDEX(原始价格!E:E,股票价格!A518+1)</f>
        <v>0</v>
      </c>
      <c r="F518" s="1">
        <f>INDEX(原始价格!F:F,股票价格!A518+1)</f>
        <v>0</v>
      </c>
      <c r="G518" s="1">
        <f>INDEX(原始价格!G:G,股票价格!A518+1)</f>
        <v>0</v>
      </c>
    </row>
    <row r="519" spans="1:7" x14ac:dyDescent="0.2">
      <c r="A519" s="1">
        <f t="shared" si="8"/>
        <v>577</v>
      </c>
      <c r="B519" s="22">
        <f>INDEX(原始价格!B:B,股票价格!A519+1)</f>
        <v>43606.402777777781</v>
      </c>
      <c r="C519" s="1">
        <f>INDEX(原始价格!C:C,股票价格!A519+1)</f>
        <v>0</v>
      </c>
      <c r="D519" s="1">
        <f>INDEX(原始价格!D:D,股票价格!A519+1)</f>
        <v>45.78</v>
      </c>
      <c r="E519" s="1">
        <f>INDEX(原始价格!E:E,股票价格!A519+1)</f>
        <v>0</v>
      </c>
      <c r="F519" s="1">
        <f>INDEX(原始价格!F:F,股票价格!A519+1)</f>
        <v>0</v>
      </c>
      <c r="G519" s="1">
        <f>INDEX(原始价格!G:G,股票价格!A519+1)</f>
        <v>0</v>
      </c>
    </row>
    <row r="520" spans="1:7" x14ac:dyDescent="0.2">
      <c r="A520" s="1">
        <f t="shared" si="8"/>
        <v>578</v>
      </c>
      <c r="B520" s="22">
        <f>INDEX(原始价格!B:B,股票价格!A520+1)</f>
        <v>43606.40625</v>
      </c>
      <c r="C520" s="1">
        <f>INDEX(原始价格!C:C,股票价格!A520+1)</f>
        <v>0</v>
      </c>
      <c r="D520" s="1">
        <f>INDEX(原始价格!D:D,股票价格!A520+1)</f>
        <v>45.8</v>
      </c>
      <c r="E520" s="1">
        <f>INDEX(原始价格!E:E,股票价格!A520+1)</f>
        <v>0</v>
      </c>
      <c r="F520" s="1">
        <f>INDEX(原始价格!F:F,股票价格!A520+1)</f>
        <v>0</v>
      </c>
      <c r="G520" s="1">
        <f>INDEX(原始价格!G:G,股票价格!A520+1)</f>
        <v>0</v>
      </c>
    </row>
    <row r="521" spans="1:7" x14ac:dyDescent="0.2">
      <c r="A521" s="1">
        <f t="shared" si="8"/>
        <v>579</v>
      </c>
      <c r="B521" s="22">
        <f>INDEX(原始价格!B:B,股票价格!A521+1)</f>
        <v>43606.409722222219</v>
      </c>
      <c r="C521" s="1">
        <f>INDEX(原始价格!C:C,股票价格!A521+1)</f>
        <v>0</v>
      </c>
      <c r="D521" s="1">
        <f>INDEX(原始价格!D:D,股票价格!A521+1)</f>
        <v>46</v>
      </c>
      <c r="E521" s="1">
        <f>INDEX(原始价格!E:E,股票价格!A521+1)</f>
        <v>0</v>
      </c>
      <c r="F521" s="1">
        <f>INDEX(原始价格!F:F,股票价格!A521+1)</f>
        <v>0</v>
      </c>
      <c r="G521" s="1">
        <f>INDEX(原始价格!G:G,股票价格!A521+1)</f>
        <v>0</v>
      </c>
    </row>
    <row r="522" spans="1:7" x14ac:dyDescent="0.2">
      <c r="A522" s="1">
        <f t="shared" si="8"/>
        <v>580</v>
      </c>
      <c r="B522" s="22">
        <f>INDEX(原始价格!B:B,股票价格!A522+1)</f>
        <v>43606.413194444445</v>
      </c>
      <c r="C522" s="1">
        <f>INDEX(原始价格!C:C,股票价格!A522+1)</f>
        <v>0</v>
      </c>
      <c r="D522" s="1">
        <f>INDEX(原始价格!D:D,股票价格!A522+1)</f>
        <v>46</v>
      </c>
      <c r="E522" s="1">
        <f>INDEX(原始价格!E:E,股票价格!A522+1)</f>
        <v>0</v>
      </c>
      <c r="F522" s="1">
        <f>INDEX(原始价格!F:F,股票价格!A522+1)</f>
        <v>0</v>
      </c>
      <c r="G522" s="1">
        <f>INDEX(原始价格!G:G,股票价格!A522+1)</f>
        <v>0</v>
      </c>
    </row>
    <row r="523" spans="1:7" x14ac:dyDescent="0.2">
      <c r="A523" s="1">
        <f t="shared" si="8"/>
        <v>581</v>
      </c>
      <c r="B523" s="22">
        <f>INDEX(原始价格!B:B,股票价格!A523+1)</f>
        <v>43606.416666666664</v>
      </c>
      <c r="C523" s="1">
        <f>INDEX(原始价格!C:C,股票价格!A523+1)</f>
        <v>0</v>
      </c>
      <c r="D523" s="1">
        <f>INDEX(原始价格!D:D,股票价格!A523+1)</f>
        <v>46.05</v>
      </c>
      <c r="E523" s="1">
        <f>INDEX(原始价格!E:E,股票价格!A523+1)</f>
        <v>0</v>
      </c>
      <c r="F523" s="1">
        <f>INDEX(原始价格!F:F,股票价格!A523+1)</f>
        <v>0</v>
      </c>
      <c r="G523" s="1">
        <f>INDEX(原始价格!G:G,股票价格!A523+1)</f>
        <v>0</v>
      </c>
    </row>
    <row r="524" spans="1:7" x14ac:dyDescent="0.2">
      <c r="A524" s="1">
        <f t="shared" si="8"/>
        <v>582</v>
      </c>
      <c r="B524" s="22">
        <f>INDEX(原始价格!B:B,股票价格!A524+1)</f>
        <v>43606.420138888891</v>
      </c>
      <c r="C524" s="1">
        <f>INDEX(原始价格!C:C,股票价格!A524+1)</f>
        <v>0</v>
      </c>
      <c r="D524" s="1">
        <f>INDEX(原始价格!D:D,股票价格!A524+1)</f>
        <v>45.92</v>
      </c>
      <c r="E524" s="1">
        <f>INDEX(原始价格!E:E,股票价格!A524+1)</f>
        <v>0</v>
      </c>
      <c r="F524" s="1">
        <f>INDEX(原始价格!F:F,股票价格!A524+1)</f>
        <v>0</v>
      </c>
      <c r="G524" s="1">
        <f>INDEX(原始价格!G:G,股票价格!A524+1)</f>
        <v>0</v>
      </c>
    </row>
    <row r="525" spans="1:7" x14ac:dyDescent="0.2">
      <c r="A525" s="1">
        <f t="shared" si="8"/>
        <v>583</v>
      </c>
      <c r="B525" s="22">
        <f>INDEX(原始价格!B:B,股票价格!A525+1)</f>
        <v>43606.423611111109</v>
      </c>
      <c r="C525" s="1">
        <f>INDEX(原始价格!C:C,股票价格!A525+1)</f>
        <v>0</v>
      </c>
      <c r="D525" s="1">
        <f>INDEX(原始价格!D:D,股票价格!A525+1)</f>
        <v>45.66</v>
      </c>
      <c r="E525" s="1">
        <f>INDEX(原始价格!E:E,股票价格!A525+1)</f>
        <v>0</v>
      </c>
      <c r="F525" s="1">
        <f>INDEX(原始价格!F:F,股票价格!A525+1)</f>
        <v>0</v>
      </c>
      <c r="G525" s="1">
        <f>INDEX(原始价格!G:G,股票价格!A525+1)</f>
        <v>0</v>
      </c>
    </row>
    <row r="526" spans="1:7" x14ac:dyDescent="0.2">
      <c r="A526" s="1">
        <f t="shared" si="8"/>
        <v>584</v>
      </c>
      <c r="B526" s="22">
        <f>INDEX(原始价格!B:B,股票价格!A526+1)</f>
        <v>43606.427083333336</v>
      </c>
      <c r="C526" s="1">
        <f>INDEX(原始价格!C:C,股票价格!A526+1)</f>
        <v>0</v>
      </c>
      <c r="D526" s="1">
        <f>INDEX(原始价格!D:D,股票价格!A526+1)</f>
        <v>45.64</v>
      </c>
      <c r="E526" s="1">
        <f>INDEX(原始价格!E:E,股票价格!A526+1)</f>
        <v>0</v>
      </c>
      <c r="F526" s="1">
        <f>INDEX(原始价格!F:F,股票价格!A526+1)</f>
        <v>0</v>
      </c>
      <c r="G526" s="1">
        <f>INDEX(原始价格!G:G,股票价格!A526+1)</f>
        <v>0</v>
      </c>
    </row>
    <row r="527" spans="1:7" x14ac:dyDescent="0.2">
      <c r="A527" s="1">
        <f t="shared" si="8"/>
        <v>585</v>
      </c>
      <c r="B527" s="22">
        <f>INDEX(原始价格!B:B,股票价格!A527+1)</f>
        <v>43606.430555555555</v>
      </c>
      <c r="C527" s="1">
        <f>INDEX(原始价格!C:C,股票价格!A527+1)</f>
        <v>0</v>
      </c>
      <c r="D527" s="1">
        <f>INDEX(原始价格!D:D,股票价格!A527+1)</f>
        <v>45.95</v>
      </c>
      <c r="E527" s="1">
        <f>INDEX(原始价格!E:E,股票价格!A527+1)</f>
        <v>0</v>
      </c>
      <c r="F527" s="1">
        <f>INDEX(原始价格!F:F,股票价格!A527+1)</f>
        <v>0</v>
      </c>
      <c r="G527" s="1">
        <f>INDEX(原始价格!G:G,股票价格!A527+1)</f>
        <v>0</v>
      </c>
    </row>
    <row r="528" spans="1:7" x14ac:dyDescent="0.2">
      <c r="A528" s="1">
        <f t="shared" si="8"/>
        <v>586</v>
      </c>
      <c r="B528" s="22">
        <f>INDEX(原始价格!B:B,股票价格!A528+1)</f>
        <v>43606.434027777781</v>
      </c>
      <c r="C528" s="1">
        <f>INDEX(原始价格!C:C,股票价格!A528+1)</f>
        <v>0</v>
      </c>
      <c r="D528" s="1">
        <f>INDEX(原始价格!D:D,股票价格!A528+1)</f>
        <v>45.94</v>
      </c>
      <c r="E528" s="1">
        <f>INDEX(原始价格!E:E,股票价格!A528+1)</f>
        <v>0</v>
      </c>
      <c r="F528" s="1">
        <f>INDEX(原始价格!F:F,股票价格!A528+1)</f>
        <v>0</v>
      </c>
      <c r="G528" s="1">
        <f>INDEX(原始价格!G:G,股票价格!A528+1)</f>
        <v>0</v>
      </c>
    </row>
    <row r="529" spans="1:7" x14ac:dyDescent="0.2">
      <c r="A529" s="1">
        <f t="shared" si="8"/>
        <v>587</v>
      </c>
      <c r="B529" s="22">
        <f>INDEX(原始价格!B:B,股票价格!A529+1)</f>
        <v>43606.4375</v>
      </c>
      <c r="C529" s="1">
        <f>INDEX(原始价格!C:C,股票价格!A529+1)</f>
        <v>0</v>
      </c>
      <c r="D529" s="1">
        <f>INDEX(原始价格!D:D,股票价格!A529+1)</f>
        <v>45.94</v>
      </c>
      <c r="E529" s="1">
        <f>INDEX(原始价格!E:E,股票价格!A529+1)</f>
        <v>0</v>
      </c>
      <c r="F529" s="1">
        <f>INDEX(原始价格!F:F,股票价格!A529+1)</f>
        <v>0</v>
      </c>
      <c r="G529" s="1">
        <f>INDEX(原始价格!G:G,股票价格!A529+1)</f>
        <v>0</v>
      </c>
    </row>
    <row r="530" spans="1:7" x14ac:dyDescent="0.2">
      <c r="A530" s="1">
        <f t="shared" si="8"/>
        <v>588</v>
      </c>
      <c r="B530" s="22">
        <f>INDEX(原始价格!B:B,股票价格!A530+1)</f>
        <v>43606.440972222219</v>
      </c>
      <c r="C530" s="1">
        <f>INDEX(原始价格!C:C,股票价格!A530+1)</f>
        <v>0</v>
      </c>
      <c r="D530" s="1">
        <f>INDEX(原始价格!D:D,股票价格!A530+1)</f>
        <v>46.3</v>
      </c>
      <c r="E530" s="1">
        <f>INDEX(原始价格!E:E,股票价格!A530+1)</f>
        <v>0</v>
      </c>
      <c r="F530" s="1">
        <f>INDEX(原始价格!F:F,股票价格!A530+1)</f>
        <v>0</v>
      </c>
      <c r="G530" s="1">
        <f>INDEX(原始价格!G:G,股票价格!A530+1)</f>
        <v>0</v>
      </c>
    </row>
    <row r="531" spans="1:7" x14ac:dyDescent="0.2">
      <c r="A531" s="1">
        <f t="shared" si="8"/>
        <v>589</v>
      </c>
      <c r="B531" s="22">
        <f>INDEX(原始价格!B:B,股票价格!A531+1)</f>
        <v>43606.444444444445</v>
      </c>
      <c r="C531" s="1">
        <f>INDEX(原始价格!C:C,股票价格!A531+1)</f>
        <v>0</v>
      </c>
      <c r="D531" s="1">
        <f>INDEX(原始价格!D:D,股票价格!A531+1)</f>
        <v>46</v>
      </c>
      <c r="E531" s="1">
        <f>INDEX(原始价格!E:E,股票价格!A531+1)</f>
        <v>0</v>
      </c>
      <c r="F531" s="1">
        <f>INDEX(原始价格!F:F,股票价格!A531+1)</f>
        <v>0</v>
      </c>
      <c r="G531" s="1">
        <f>INDEX(原始价格!G:G,股票价格!A531+1)</f>
        <v>0</v>
      </c>
    </row>
    <row r="532" spans="1:7" x14ac:dyDescent="0.2">
      <c r="A532" s="1">
        <f t="shared" si="8"/>
        <v>590</v>
      </c>
      <c r="B532" s="22">
        <f>INDEX(原始价格!B:B,股票价格!A532+1)</f>
        <v>43606.447916666664</v>
      </c>
      <c r="C532" s="1">
        <f>INDEX(原始价格!C:C,股票价格!A532+1)</f>
        <v>0</v>
      </c>
      <c r="D532" s="1">
        <f>INDEX(原始价格!D:D,股票价格!A532+1)</f>
        <v>46</v>
      </c>
      <c r="E532" s="1">
        <f>INDEX(原始价格!E:E,股票价格!A532+1)</f>
        <v>0</v>
      </c>
      <c r="F532" s="1">
        <f>INDEX(原始价格!F:F,股票价格!A532+1)</f>
        <v>0</v>
      </c>
      <c r="G532" s="1">
        <f>INDEX(原始价格!G:G,股票价格!A532+1)</f>
        <v>0</v>
      </c>
    </row>
    <row r="533" spans="1:7" x14ac:dyDescent="0.2">
      <c r="A533" s="1">
        <f t="shared" si="8"/>
        <v>591</v>
      </c>
      <c r="B533" s="22">
        <f>INDEX(原始价格!B:B,股票价格!A533+1)</f>
        <v>43606.451388888891</v>
      </c>
      <c r="C533" s="1">
        <f>INDEX(原始价格!C:C,股票价格!A533+1)</f>
        <v>0</v>
      </c>
      <c r="D533" s="1">
        <f>INDEX(原始价格!D:D,股票价格!A533+1)</f>
        <v>46.08</v>
      </c>
      <c r="E533" s="1">
        <f>INDEX(原始价格!E:E,股票价格!A533+1)</f>
        <v>0</v>
      </c>
      <c r="F533" s="1">
        <f>INDEX(原始价格!F:F,股票价格!A533+1)</f>
        <v>0</v>
      </c>
      <c r="G533" s="1">
        <f>INDEX(原始价格!G:G,股票价格!A533+1)</f>
        <v>0</v>
      </c>
    </row>
    <row r="534" spans="1:7" x14ac:dyDescent="0.2">
      <c r="A534" s="1">
        <f t="shared" si="8"/>
        <v>592</v>
      </c>
      <c r="B534" s="22">
        <f>INDEX(原始价格!B:B,股票价格!A534+1)</f>
        <v>43606.454861111109</v>
      </c>
      <c r="C534" s="1">
        <f>INDEX(原始价格!C:C,股票价格!A534+1)</f>
        <v>0</v>
      </c>
      <c r="D534" s="1">
        <f>INDEX(原始价格!D:D,股票价格!A534+1)</f>
        <v>46.39</v>
      </c>
      <c r="E534" s="1">
        <f>INDEX(原始价格!E:E,股票价格!A534+1)</f>
        <v>0</v>
      </c>
      <c r="F534" s="1">
        <f>INDEX(原始价格!F:F,股票价格!A534+1)</f>
        <v>0</v>
      </c>
      <c r="G534" s="1">
        <f>INDEX(原始价格!G:G,股票价格!A534+1)</f>
        <v>0</v>
      </c>
    </row>
    <row r="535" spans="1:7" x14ac:dyDescent="0.2">
      <c r="A535" s="1">
        <f t="shared" si="8"/>
        <v>593</v>
      </c>
      <c r="B535" s="22">
        <f>INDEX(原始价格!B:B,股票价格!A535+1)</f>
        <v>43606.458333333336</v>
      </c>
      <c r="C535" s="1">
        <f>INDEX(原始价格!C:C,股票价格!A535+1)</f>
        <v>0</v>
      </c>
      <c r="D535" s="1">
        <f>INDEX(原始价格!D:D,股票价格!A535+1)</f>
        <v>46.67</v>
      </c>
      <c r="E535" s="1">
        <f>INDEX(原始价格!E:E,股票价格!A535+1)</f>
        <v>0</v>
      </c>
      <c r="F535" s="1">
        <f>INDEX(原始价格!F:F,股票价格!A535+1)</f>
        <v>0</v>
      </c>
      <c r="G535" s="1">
        <f>INDEX(原始价格!G:G,股票价格!A535+1)</f>
        <v>0</v>
      </c>
    </row>
    <row r="536" spans="1:7" x14ac:dyDescent="0.2">
      <c r="A536" s="1">
        <f t="shared" si="8"/>
        <v>594</v>
      </c>
      <c r="B536" s="22">
        <f>INDEX(原始价格!B:B,股票价格!A536+1)</f>
        <v>43606.461805555555</v>
      </c>
      <c r="C536" s="1">
        <f>INDEX(原始价格!C:C,股票价格!A536+1)</f>
        <v>0</v>
      </c>
      <c r="D536" s="1">
        <f>INDEX(原始价格!D:D,股票价格!A536+1)</f>
        <v>47</v>
      </c>
      <c r="E536" s="1">
        <f>INDEX(原始价格!E:E,股票价格!A536+1)</f>
        <v>0</v>
      </c>
      <c r="F536" s="1">
        <f>INDEX(原始价格!F:F,股票价格!A536+1)</f>
        <v>0</v>
      </c>
      <c r="G536" s="1">
        <f>INDEX(原始价格!G:G,股票价格!A536+1)</f>
        <v>0</v>
      </c>
    </row>
    <row r="537" spans="1:7" x14ac:dyDescent="0.2">
      <c r="A537" s="1">
        <f t="shared" si="8"/>
        <v>595</v>
      </c>
      <c r="B537" s="22">
        <f>INDEX(原始价格!B:B,股票价格!A537+1)</f>
        <v>43606.465277777781</v>
      </c>
      <c r="C537" s="1">
        <f>INDEX(原始价格!C:C,股票价格!A537+1)</f>
        <v>0</v>
      </c>
      <c r="D537" s="1">
        <f>INDEX(原始价格!D:D,股票价格!A537+1)</f>
        <v>47.1</v>
      </c>
      <c r="E537" s="1">
        <f>INDEX(原始价格!E:E,股票价格!A537+1)</f>
        <v>0</v>
      </c>
      <c r="F537" s="1">
        <f>INDEX(原始价格!F:F,股票价格!A537+1)</f>
        <v>0</v>
      </c>
      <c r="G537" s="1">
        <f>INDEX(原始价格!G:G,股票价格!A537+1)</f>
        <v>0</v>
      </c>
    </row>
    <row r="538" spans="1:7" x14ac:dyDescent="0.2">
      <c r="A538" s="1">
        <f t="shared" si="8"/>
        <v>596</v>
      </c>
      <c r="B538" s="22">
        <f>INDEX(原始价格!B:B,股票价格!A538+1)</f>
        <v>43606.46875</v>
      </c>
      <c r="C538" s="1">
        <f>INDEX(原始价格!C:C,股票价格!A538+1)</f>
        <v>0</v>
      </c>
      <c r="D538" s="1">
        <f>INDEX(原始价格!D:D,股票价格!A538+1)</f>
        <v>46.9</v>
      </c>
      <c r="E538" s="1">
        <f>INDEX(原始价格!E:E,股票价格!A538+1)</f>
        <v>0</v>
      </c>
      <c r="F538" s="1">
        <f>INDEX(原始价格!F:F,股票价格!A538+1)</f>
        <v>0</v>
      </c>
      <c r="G538" s="1">
        <f>INDEX(原始价格!G:G,股票价格!A538+1)</f>
        <v>0</v>
      </c>
    </row>
    <row r="539" spans="1:7" x14ac:dyDescent="0.2">
      <c r="A539" s="1">
        <f t="shared" si="8"/>
        <v>597</v>
      </c>
      <c r="B539" s="22">
        <f>INDEX(原始价格!B:B,股票价格!A539+1)</f>
        <v>43606.472222222219</v>
      </c>
      <c r="C539" s="1">
        <f>INDEX(原始价格!C:C,股票价格!A539+1)</f>
        <v>0</v>
      </c>
      <c r="D539" s="1">
        <f>INDEX(原始价格!D:D,股票价格!A539+1)</f>
        <v>46.68</v>
      </c>
      <c r="E539" s="1">
        <f>INDEX(原始价格!E:E,股票价格!A539+1)</f>
        <v>0</v>
      </c>
      <c r="F539" s="1">
        <f>INDEX(原始价格!F:F,股票价格!A539+1)</f>
        <v>0</v>
      </c>
      <c r="G539" s="1">
        <f>INDEX(原始价格!G:G,股票价格!A539+1)</f>
        <v>0</v>
      </c>
    </row>
    <row r="540" spans="1:7" x14ac:dyDescent="0.2">
      <c r="A540" s="1">
        <f t="shared" si="8"/>
        <v>598</v>
      </c>
      <c r="B540" s="22">
        <f>INDEX(原始价格!B:B,股票价格!A540+1)</f>
        <v>43606.475694444445</v>
      </c>
      <c r="C540" s="1">
        <f>INDEX(原始价格!C:C,股票价格!A540+1)</f>
        <v>0</v>
      </c>
      <c r="D540" s="1">
        <f>INDEX(原始价格!D:D,股票价格!A540+1)</f>
        <v>46.66</v>
      </c>
      <c r="E540" s="1">
        <f>INDEX(原始价格!E:E,股票价格!A540+1)</f>
        <v>0</v>
      </c>
      <c r="F540" s="1">
        <f>INDEX(原始价格!F:F,股票价格!A540+1)</f>
        <v>0</v>
      </c>
      <c r="G540" s="1">
        <f>INDEX(原始价格!G:G,股票价格!A540+1)</f>
        <v>0</v>
      </c>
    </row>
    <row r="541" spans="1:7" x14ac:dyDescent="0.2">
      <c r="A541" s="1">
        <f t="shared" si="8"/>
        <v>599</v>
      </c>
      <c r="B541" s="22">
        <f>INDEX(原始价格!B:B,股票价格!A541+1)</f>
        <v>43606.479166666664</v>
      </c>
      <c r="C541" s="1">
        <f>INDEX(原始价格!C:C,股票价格!A541+1)</f>
        <v>0</v>
      </c>
      <c r="D541" s="1">
        <f>INDEX(原始价格!D:D,股票价格!A541+1)</f>
        <v>46.7</v>
      </c>
      <c r="E541" s="1">
        <f>INDEX(原始价格!E:E,股票价格!A541+1)</f>
        <v>0</v>
      </c>
      <c r="F541" s="1">
        <f>INDEX(原始价格!F:F,股票价格!A541+1)</f>
        <v>0</v>
      </c>
      <c r="G541" s="1">
        <f>INDEX(原始价格!G:G,股票价格!A541+1)</f>
        <v>0</v>
      </c>
    </row>
    <row r="542" spans="1:7" x14ac:dyDescent="0.2">
      <c r="A542" s="1">
        <f t="shared" si="8"/>
        <v>600</v>
      </c>
      <c r="B542" s="22">
        <f>INDEX(原始价格!B:B,股票价格!A542+1)</f>
        <v>43606.545138888891</v>
      </c>
      <c r="C542" s="1">
        <f>INDEX(原始价格!C:C,股票价格!A542+1)</f>
        <v>0</v>
      </c>
      <c r="D542" s="1">
        <f>INDEX(原始价格!D:D,股票价格!A542+1)</f>
        <v>46.76</v>
      </c>
      <c r="E542" s="1">
        <f>INDEX(原始价格!E:E,股票价格!A542+1)</f>
        <v>0</v>
      </c>
      <c r="F542" s="1">
        <f>INDEX(原始价格!F:F,股票价格!A542+1)</f>
        <v>0</v>
      </c>
      <c r="G542" s="1">
        <f>INDEX(原始价格!G:G,股票价格!A542+1)</f>
        <v>0</v>
      </c>
    </row>
    <row r="543" spans="1:7" x14ac:dyDescent="0.2">
      <c r="A543" s="1">
        <f t="shared" si="8"/>
        <v>601</v>
      </c>
      <c r="B543" s="22">
        <f>INDEX(原始价格!B:B,股票价格!A543+1)</f>
        <v>43606.548611111109</v>
      </c>
      <c r="C543" s="1">
        <f>INDEX(原始价格!C:C,股票价格!A543+1)</f>
        <v>0</v>
      </c>
      <c r="D543" s="1">
        <f>INDEX(原始价格!D:D,股票价格!A543+1)</f>
        <v>46.81</v>
      </c>
      <c r="E543" s="1">
        <f>INDEX(原始价格!E:E,股票价格!A543+1)</f>
        <v>0</v>
      </c>
      <c r="F543" s="1">
        <f>INDEX(原始价格!F:F,股票价格!A543+1)</f>
        <v>0</v>
      </c>
      <c r="G543" s="1">
        <f>INDEX(原始价格!G:G,股票价格!A543+1)</f>
        <v>0</v>
      </c>
    </row>
    <row r="544" spans="1:7" x14ac:dyDescent="0.2">
      <c r="A544" s="1">
        <f t="shared" si="8"/>
        <v>602</v>
      </c>
      <c r="B544" s="22">
        <f>INDEX(原始价格!B:B,股票价格!A544+1)</f>
        <v>43606.552083333336</v>
      </c>
      <c r="C544" s="1">
        <f>INDEX(原始价格!C:C,股票价格!A544+1)</f>
        <v>0</v>
      </c>
      <c r="D544" s="1">
        <f>INDEX(原始价格!D:D,股票价格!A544+1)</f>
        <v>46.81</v>
      </c>
      <c r="E544" s="1">
        <f>INDEX(原始价格!E:E,股票价格!A544+1)</f>
        <v>0</v>
      </c>
      <c r="F544" s="1">
        <f>INDEX(原始价格!F:F,股票价格!A544+1)</f>
        <v>0</v>
      </c>
      <c r="G544" s="1">
        <f>INDEX(原始价格!G:G,股票价格!A544+1)</f>
        <v>0</v>
      </c>
    </row>
    <row r="545" spans="1:7" x14ac:dyDescent="0.2">
      <c r="A545" s="1">
        <f t="shared" si="8"/>
        <v>603</v>
      </c>
      <c r="B545" s="22">
        <f>INDEX(原始价格!B:B,股票价格!A545+1)</f>
        <v>43606.555555555555</v>
      </c>
      <c r="C545" s="1">
        <f>INDEX(原始价格!C:C,股票价格!A545+1)</f>
        <v>0</v>
      </c>
      <c r="D545" s="1">
        <f>INDEX(原始价格!D:D,股票价格!A545+1)</f>
        <v>46.8</v>
      </c>
      <c r="E545" s="1">
        <f>INDEX(原始价格!E:E,股票价格!A545+1)</f>
        <v>0</v>
      </c>
      <c r="F545" s="1">
        <f>INDEX(原始价格!F:F,股票价格!A545+1)</f>
        <v>0</v>
      </c>
      <c r="G545" s="1">
        <f>INDEX(原始价格!G:G,股票价格!A545+1)</f>
        <v>0</v>
      </c>
    </row>
    <row r="546" spans="1:7" x14ac:dyDescent="0.2">
      <c r="A546" s="1">
        <f t="shared" si="8"/>
        <v>604</v>
      </c>
      <c r="B546" s="22">
        <f>INDEX(原始价格!B:B,股票价格!A546+1)</f>
        <v>43606.559027777781</v>
      </c>
      <c r="C546" s="1">
        <f>INDEX(原始价格!C:C,股票价格!A546+1)</f>
        <v>0</v>
      </c>
      <c r="D546" s="1">
        <f>INDEX(原始价格!D:D,股票价格!A546+1)</f>
        <v>46.52</v>
      </c>
      <c r="E546" s="1">
        <f>INDEX(原始价格!E:E,股票价格!A546+1)</f>
        <v>0</v>
      </c>
      <c r="F546" s="1">
        <f>INDEX(原始价格!F:F,股票价格!A546+1)</f>
        <v>0</v>
      </c>
      <c r="G546" s="1">
        <f>INDEX(原始价格!G:G,股票价格!A546+1)</f>
        <v>0</v>
      </c>
    </row>
    <row r="547" spans="1:7" x14ac:dyDescent="0.2">
      <c r="A547" s="1">
        <f t="shared" si="8"/>
        <v>605</v>
      </c>
      <c r="B547" s="22">
        <f>INDEX(原始价格!B:B,股票价格!A547+1)</f>
        <v>43606.5625</v>
      </c>
      <c r="C547" s="1">
        <f>INDEX(原始价格!C:C,股票价格!A547+1)</f>
        <v>0</v>
      </c>
      <c r="D547" s="1">
        <f>INDEX(原始价格!D:D,股票价格!A547+1)</f>
        <v>46.55</v>
      </c>
      <c r="E547" s="1">
        <f>INDEX(原始价格!E:E,股票价格!A547+1)</f>
        <v>0</v>
      </c>
      <c r="F547" s="1">
        <f>INDEX(原始价格!F:F,股票价格!A547+1)</f>
        <v>0</v>
      </c>
      <c r="G547" s="1">
        <f>INDEX(原始价格!G:G,股票价格!A547+1)</f>
        <v>0</v>
      </c>
    </row>
    <row r="548" spans="1:7" x14ac:dyDescent="0.2">
      <c r="A548" s="1">
        <f t="shared" si="8"/>
        <v>606</v>
      </c>
      <c r="B548" s="22">
        <f>INDEX(原始价格!B:B,股票价格!A548+1)</f>
        <v>43606.565972222219</v>
      </c>
      <c r="C548" s="1">
        <f>INDEX(原始价格!C:C,股票价格!A548+1)</f>
        <v>0</v>
      </c>
      <c r="D548" s="1">
        <f>INDEX(原始价格!D:D,股票价格!A548+1)</f>
        <v>46.96</v>
      </c>
      <c r="E548" s="1">
        <f>INDEX(原始价格!E:E,股票价格!A548+1)</f>
        <v>0</v>
      </c>
      <c r="F548" s="1">
        <f>INDEX(原始价格!F:F,股票价格!A548+1)</f>
        <v>0</v>
      </c>
      <c r="G548" s="1">
        <f>INDEX(原始价格!G:G,股票价格!A548+1)</f>
        <v>0</v>
      </c>
    </row>
    <row r="549" spans="1:7" x14ac:dyDescent="0.2">
      <c r="A549" s="1">
        <f t="shared" si="8"/>
        <v>607</v>
      </c>
      <c r="B549" s="22">
        <f>INDEX(原始价格!B:B,股票价格!A549+1)</f>
        <v>43606.569444444445</v>
      </c>
      <c r="C549" s="1">
        <f>INDEX(原始价格!C:C,股票价格!A549+1)</f>
        <v>0</v>
      </c>
      <c r="D549" s="1">
        <f>INDEX(原始价格!D:D,股票价格!A549+1)</f>
        <v>47</v>
      </c>
      <c r="E549" s="1">
        <f>INDEX(原始价格!E:E,股票价格!A549+1)</f>
        <v>0</v>
      </c>
      <c r="F549" s="1">
        <f>INDEX(原始价格!F:F,股票价格!A549+1)</f>
        <v>0</v>
      </c>
      <c r="G549" s="1">
        <f>INDEX(原始价格!G:G,股票价格!A549+1)</f>
        <v>0</v>
      </c>
    </row>
    <row r="550" spans="1:7" x14ac:dyDescent="0.2">
      <c r="A550" s="1">
        <f t="shared" si="8"/>
        <v>608</v>
      </c>
      <c r="B550" s="22">
        <f>INDEX(原始价格!B:B,股票价格!A550+1)</f>
        <v>43606.572916666664</v>
      </c>
      <c r="C550" s="1">
        <f>INDEX(原始价格!C:C,股票价格!A550+1)</f>
        <v>0</v>
      </c>
      <c r="D550" s="1">
        <f>INDEX(原始价格!D:D,股票价格!A550+1)</f>
        <v>46.89</v>
      </c>
      <c r="E550" s="1">
        <f>INDEX(原始价格!E:E,股票价格!A550+1)</f>
        <v>0</v>
      </c>
      <c r="F550" s="1">
        <f>INDEX(原始价格!F:F,股票价格!A550+1)</f>
        <v>0</v>
      </c>
      <c r="G550" s="1">
        <f>INDEX(原始价格!G:G,股票价格!A550+1)</f>
        <v>0</v>
      </c>
    </row>
    <row r="551" spans="1:7" x14ac:dyDescent="0.2">
      <c r="A551" s="1">
        <f t="shared" si="8"/>
        <v>609</v>
      </c>
      <c r="B551" s="22">
        <f>INDEX(原始价格!B:B,股票价格!A551+1)</f>
        <v>43606.576388888891</v>
      </c>
      <c r="C551" s="1">
        <f>INDEX(原始价格!C:C,股票价格!A551+1)</f>
        <v>0</v>
      </c>
      <c r="D551" s="1">
        <f>INDEX(原始价格!D:D,股票价格!A551+1)</f>
        <v>46.9</v>
      </c>
      <c r="E551" s="1">
        <f>INDEX(原始价格!E:E,股票价格!A551+1)</f>
        <v>0</v>
      </c>
      <c r="F551" s="1">
        <f>INDEX(原始价格!F:F,股票价格!A551+1)</f>
        <v>0</v>
      </c>
      <c r="G551" s="1">
        <f>INDEX(原始价格!G:G,股票价格!A551+1)</f>
        <v>0</v>
      </c>
    </row>
    <row r="552" spans="1:7" x14ac:dyDescent="0.2">
      <c r="A552" s="1">
        <f t="shared" si="8"/>
        <v>610</v>
      </c>
      <c r="B552" s="22">
        <f>INDEX(原始价格!B:B,股票价格!A552+1)</f>
        <v>43606.579861111109</v>
      </c>
      <c r="C552" s="1">
        <f>INDEX(原始价格!C:C,股票价格!A552+1)</f>
        <v>0</v>
      </c>
      <c r="D552" s="1">
        <f>INDEX(原始价格!D:D,股票价格!A552+1)</f>
        <v>46.82</v>
      </c>
      <c r="E552" s="1">
        <f>INDEX(原始价格!E:E,股票价格!A552+1)</f>
        <v>0</v>
      </c>
      <c r="F552" s="1">
        <f>INDEX(原始价格!F:F,股票价格!A552+1)</f>
        <v>0</v>
      </c>
      <c r="G552" s="1">
        <f>INDEX(原始价格!G:G,股票价格!A552+1)</f>
        <v>0</v>
      </c>
    </row>
    <row r="553" spans="1:7" x14ac:dyDescent="0.2">
      <c r="A553" s="1">
        <f t="shared" si="8"/>
        <v>611</v>
      </c>
      <c r="B553" s="22">
        <f>INDEX(原始价格!B:B,股票价格!A553+1)</f>
        <v>43606.583333333336</v>
      </c>
      <c r="C553" s="1">
        <f>INDEX(原始价格!C:C,股票价格!A553+1)</f>
        <v>0</v>
      </c>
      <c r="D553" s="1">
        <f>INDEX(原始价格!D:D,股票价格!A553+1)</f>
        <v>46.84</v>
      </c>
      <c r="E553" s="1">
        <f>INDEX(原始价格!E:E,股票价格!A553+1)</f>
        <v>0</v>
      </c>
      <c r="F553" s="1">
        <f>INDEX(原始价格!F:F,股票价格!A553+1)</f>
        <v>0</v>
      </c>
      <c r="G553" s="1">
        <f>INDEX(原始价格!G:G,股票价格!A553+1)</f>
        <v>0</v>
      </c>
    </row>
    <row r="554" spans="1:7" x14ac:dyDescent="0.2">
      <c r="A554" s="1">
        <f t="shared" si="8"/>
        <v>612</v>
      </c>
      <c r="B554" s="22">
        <f>INDEX(原始价格!B:B,股票价格!A554+1)</f>
        <v>43606.586805555555</v>
      </c>
      <c r="C554" s="1">
        <f>INDEX(原始价格!C:C,股票价格!A554+1)</f>
        <v>0</v>
      </c>
      <c r="D554" s="1">
        <f>INDEX(原始价格!D:D,股票价格!A554+1)</f>
        <v>47.02</v>
      </c>
      <c r="E554" s="1">
        <f>INDEX(原始价格!E:E,股票价格!A554+1)</f>
        <v>0</v>
      </c>
      <c r="F554" s="1">
        <f>INDEX(原始价格!F:F,股票价格!A554+1)</f>
        <v>0</v>
      </c>
      <c r="G554" s="1">
        <f>INDEX(原始价格!G:G,股票价格!A554+1)</f>
        <v>0</v>
      </c>
    </row>
    <row r="555" spans="1:7" x14ac:dyDescent="0.2">
      <c r="A555" s="1">
        <f t="shared" si="8"/>
        <v>613</v>
      </c>
      <c r="B555" s="22">
        <f>INDEX(原始价格!B:B,股票价格!A555+1)</f>
        <v>43606.590277777781</v>
      </c>
      <c r="C555" s="1">
        <f>INDEX(原始价格!C:C,股票价格!A555+1)</f>
        <v>0</v>
      </c>
      <c r="D555" s="1">
        <f>INDEX(原始价格!D:D,股票价格!A555+1)</f>
        <v>46.91</v>
      </c>
      <c r="E555" s="1">
        <f>INDEX(原始价格!E:E,股票价格!A555+1)</f>
        <v>0</v>
      </c>
      <c r="F555" s="1">
        <f>INDEX(原始价格!F:F,股票价格!A555+1)</f>
        <v>0</v>
      </c>
      <c r="G555" s="1">
        <f>INDEX(原始价格!G:G,股票价格!A555+1)</f>
        <v>0</v>
      </c>
    </row>
    <row r="556" spans="1:7" x14ac:dyDescent="0.2">
      <c r="A556" s="1">
        <f t="shared" si="8"/>
        <v>614</v>
      </c>
      <c r="B556" s="22">
        <f>INDEX(原始价格!B:B,股票价格!A556+1)</f>
        <v>43606.59375</v>
      </c>
      <c r="C556" s="1">
        <f>INDEX(原始价格!C:C,股票价格!A556+1)</f>
        <v>0</v>
      </c>
      <c r="D556" s="1">
        <f>INDEX(原始价格!D:D,股票价格!A556+1)</f>
        <v>47</v>
      </c>
      <c r="E556" s="1">
        <f>INDEX(原始价格!E:E,股票价格!A556+1)</f>
        <v>0</v>
      </c>
      <c r="F556" s="1">
        <f>INDEX(原始价格!F:F,股票价格!A556+1)</f>
        <v>0</v>
      </c>
      <c r="G556" s="1">
        <f>INDEX(原始价格!G:G,股票价格!A556+1)</f>
        <v>0</v>
      </c>
    </row>
    <row r="557" spans="1:7" x14ac:dyDescent="0.2">
      <c r="A557" s="1">
        <f t="shared" si="8"/>
        <v>615</v>
      </c>
      <c r="B557" s="22">
        <f>INDEX(原始价格!B:B,股票价格!A557+1)</f>
        <v>43606.597222222219</v>
      </c>
      <c r="C557" s="1">
        <f>INDEX(原始价格!C:C,股票价格!A557+1)</f>
        <v>0</v>
      </c>
      <c r="D557" s="1">
        <f>INDEX(原始价格!D:D,股票价格!A557+1)</f>
        <v>46.91</v>
      </c>
      <c r="E557" s="1">
        <f>INDEX(原始价格!E:E,股票价格!A557+1)</f>
        <v>0</v>
      </c>
      <c r="F557" s="1">
        <f>INDEX(原始价格!F:F,股票价格!A557+1)</f>
        <v>0</v>
      </c>
      <c r="G557" s="1">
        <f>INDEX(原始价格!G:G,股票价格!A557+1)</f>
        <v>0</v>
      </c>
    </row>
    <row r="558" spans="1:7" x14ac:dyDescent="0.2">
      <c r="A558" s="1">
        <f t="shared" si="8"/>
        <v>616</v>
      </c>
      <c r="B558" s="22">
        <f>INDEX(原始价格!B:B,股票价格!A558+1)</f>
        <v>43606.600694444445</v>
      </c>
      <c r="C558" s="1">
        <f>INDEX(原始价格!C:C,股票价格!A558+1)</f>
        <v>0</v>
      </c>
      <c r="D558" s="1">
        <f>INDEX(原始价格!D:D,股票价格!A558+1)</f>
        <v>47</v>
      </c>
      <c r="E558" s="1">
        <f>INDEX(原始价格!E:E,股票价格!A558+1)</f>
        <v>0</v>
      </c>
      <c r="F558" s="1">
        <f>INDEX(原始价格!F:F,股票价格!A558+1)</f>
        <v>0</v>
      </c>
      <c r="G558" s="1">
        <f>INDEX(原始价格!G:G,股票价格!A558+1)</f>
        <v>0</v>
      </c>
    </row>
    <row r="559" spans="1:7" x14ac:dyDescent="0.2">
      <c r="A559" s="1">
        <f t="shared" si="8"/>
        <v>617</v>
      </c>
      <c r="B559" s="22">
        <f>INDEX(原始价格!B:B,股票价格!A559+1)</f>
        <v>43606.604166666664</v>
      </c>
      <c r="C559" s="1">
        <f>INDEX(原始价格!C:C,股票价格!A559+1)</f>
        <v>0</v>
      </c>
      <c r="D559" s="1">
        <f>INDEX(原始价格!D:D,股票价格!A559+1)</f>
        <v>46.98</v>
      </c>
      <c r="E559" s="1">
        <f>INDEX(原始价格!E:E,股票价格!A559+1)</f>
        <v>0</v>
      </c>
      <c r="F559" s="1">
        <f>INDEX(原始价格!F:F,股票价格!A559+1)</f>
        <v>0</v>
      </c>
      <c r="G559" s="1">
        <f>INDEX(原始价格!G:G,股票价格!A559+1)</f>
        <v>0</v>
      </c>
    </row>
    <row r="560" spans="1:7" x14ac:dyDescent="0.2">
      <c r="A560" s="1">
        <f t="shared" si="8"/>
        <v>618</v>
      </c>
      <c r="B560" s="22">
        <f>INDEX(原始价格!B:B,股票价格!A560+1)</f>
        <v>43606.607638888891</v>
      </c>
      <c r="C560" s="1">
        <f>INDEX(原始价格!C:C,股票价格!A560+1)</f>
        <v>0</v>
      </c>
      <c r="D560" s="1">
        <f>INDEX(原始价格!D:D,股票价格!A560+1)</f>
        <v>46.86</v>
      </c>
      <c r="E560" s="1">
        <f>INDEX(原始价格!E:E,股票价格!A560+1)</f>
        <v>0</v>
      </c>
      <c r="F560" s="1">
        <f>INDEX(原始价格!F:F,股票价格!A560+1)</f>
        <v>0</v>
      </c>
      <c r="G560" s="1">
        <f>INDEX(原始价格!G:G,股票价格!A560+1)</f>
        <v>0</v>
      </c>
    </row>
    <row r="561" spans="1:7" x14ac:dyDescent="0.2">
      <c r="A561" s="1">
        <f t="shared" si="8"/>
        <v>619</v>
      </c>
      <c r="B561" s="22">
        <f>INDEX(原始价格!B:B,股票价格!A561+1)</f>
        <v>43606.611111111109</v>
      </c>
      <c r="C561" s="1">
        <f>INDEX(原始价格!C:C,股票价格!A561+1)</f>
        <v>0</v>
      </c>
      <c r="D561" s="1">
        <f>INDEX(原始价格!D:D,股票价格!A561+1)</f>
        <v>46.7</v>
      </c>
      <c r="E561" s="1">
        <f>INDEX(原始价格!E:E,股票价格!A561+1)</f>
        <v>0</v>
      </c>
      <c r="F561" s="1">
        <f>INDEX(原始价格!F:F,股票价格!A561+1)</f>
        <v>0</v>
      </c>
      <c r="G561" s="1">
        <f>INDEX(原始价格!G:G,股票价格!A561+1)</f>
        <v>0</v>
      </c>
    </row>
    <row r="562" spans="1:7" x14ac:dyDescent="0.2">
      <c r="A562" s="1">
        <f t="shared" si="8"/>
        <v>620</v>
      </c>
      <c r="B562" s="22">
        <f>INDEX(原始价格!B:B,股票价格!A562+1)</f>
        <v>43606.614583333336</v>
      </c>
      <c r="C562" s="1">
        <f>INDEX(原始价格!C:C,股票价格!A562+1)</f>
        <v>0</v>
      </c>
      <c r="D562" s="1">
        <f>INDEX(原始价格!D:D,股票价格!A562+1)</f>
        <v>46.65</v>
      </c>
      <c r="E562" s="1">
        <f>INDEX(原始价格!E:E,股票价格!A562+1)</f>
        <v>0</v>
      </c>
      <c r="F562" s="1">
        <f>INDEX(原始价格!F:F,股票价格!A562+1)</f>
        <v>0</v>
      </c>
      <c r="G562" s="1">
        <f>INDEX(原始价格!G:G,股票价格!A562+1)</f>
        <v>0</v>
      </c>
    </row>
    <row r="563" spans="1:7" x14ac:dyDescent="0.2">
      <c r="A563" s="1">
        <f t="shared" si="8"/>
        <v>621</v>
      </c>
      <c r="B563" s="22">
        <f>INDEX(原始价格!B:B,股票价格!A563+1)</f>
        <v>43606.618055555555</v>
      </c>
      <c r="C563" s="1">
        <f>INDEX(原始价格!C:C,股票价格!A563+1)</f>
        <v>0</v>
      </c>
      <c r="D563" s="1">
        <f>INDEX(原始价格!D:D,股票价格!A563+1)</f>
        <v>46.64</v>
      </c>
      <c r="E563" s="1">
        <f>INDEX(原始价格!E:E,股票价格!A563+1)</f>
        <v>0</v>
      </c>
      <c r="F563" s="1">
        <f>INDEX(原始价格!F:F,股票价格!A563+1)</f>
        <v>0</v>
      </c>
      <c r="G563" s="1">
        <f>INDEX(原始价格!G:G,股票价格!A563+1)</f>
        <v>0</v>
      </c>
    </row>
    <row r="564" spans="1:7" x14ac:dyDescent="0.2">
      <c r="A564" s="1">
        <f t="shared" si="8"/>
        <v>622</v>
      </c>
      <c r="B564" s="22">
        <f>INDEX(原始价格!B:B,股票价格!A564+1)</f>
        <v>43606.621527777781</v>
      </c>
      <c r="C564" s="1">
        <f>INDEX(原始价格!C:C,股票价格!A564+1)</f>
        <v>0</v>
      </c>
      <c r="D564" s="1">
        <f>INDEX(原始价格!D:D,股票价格!A564+1)</f>
        <v>46.7</v>
      </c>
      <c r="E564" s="1">
        <f>INDEX(原始价格!E:E,股票价格!A564+1)</f>
        <v>0</v>
      </c>
      <c r="F564" s="1">
        <f>INDEX(原始价格!F:F,股票价格!A564+1)</f>
        <v>0</v>
      </c>
      <c r="G564" s="1">
        <f>INDEX(原始价格!G:G,股票价格!A564+1)</f>
        <v>0</v>
      </c>
    </row>
    <row r="565" spans="1:7" x14ac:dyDescent="0.2">
      <c r="A565" s="1">
        <f t="shared" si="8"/>
        <v>623</v>
      </c>
      <c r="B565" s="22">
        <f>INDEX(原始价格!B:B,股票价格!A565+1)</f>
        <v>43606.625</v>
      </c>
      <c r="C565" s="1">
        <f>INDEX(原始价格!C:C,股票价格!A565+1)</f>
        <v>0</v>
      </c>
      <c r="D565" s="1">
        <f>INDEX(原始价格!D:D,股票价格!A565+1)</f>
        <v>46.65</v>
      </c>
      <c r="E565" s="1">
        <f>INDEX(原始价格!E:E,股票价格!A565+1)</f>
        <v>0</v>
      </c>
      <c r="F565" s="1">
        <f>INDEX(原始价格!F:F,股票价格!A565+1)</f>
        <v>0</v>
      </c>
      <c r="G565" s="1">
        <f>INDEX(原始价格!G:G,股票价格!A565+1)</f>
        <v>0</v>
      </c>
    </row>
    <row r="566" spans="1:7" x14ac:dyDescent="0.2">
      <c r="A566" s="1">
        <f t="shared" si="8"/>
        <v>624</v>
      </c>
      <c r="B566" s="22">
        <f>INDEX(原始价格!B:B,股票价格!A566+1)</f>
        <v>43607.399305555555</v>
      </c>
      <c r="C566" s="1">
        <f>INDEX(原始价格!C:C,股票价格!A566+1)</f>
        <v>0</v>
      </c>
      <c r="D566" s="1">
        <f>INDEX(原始价格!D:D,股票价格!A566+1)</f>
        <v>46.7</v>
      </c>
      <c r="E566" s="1">
        <f>INDEX(原始价格!E:E,股票价格!A566+1)</f>
        <v>0</v>
      </c>
      <c r="F566" s="1">
        <f>INDEX(原始价格!F:F,股票价格!A566+1)</f>
        <v>0</v>
      </c>
      <c r="G566" s="1">
        <f>INDEX(原始价格!G:G,股票价格!A566+1)</f>
        <v>0</v>
      </c>
    </row>
    <row r="567" spans="1:7" x14ac:dyDescent="0.2">
      <c r="A567" s="1">
        <f t="shared" si="8"/>
        <v>625</v>
      </c>
      <c r="B567" s="22">
        <f>INDEX(原始价格!B:B,股票价格!A567+1)</f>
        <v>43607.402777777781</v>
      </c>
      <c r="C567" s="1">
        <f>INDEX(原始价格!C:C,股票价格!A567+1)</f>
        <v>0</v>
      </c>
      <c r="D567" s="1">
        <f>INDEX(原始价格!D:D,股票价格!A567+1)</f>
        <v>46.89</v>
      </c>
      <c r="E567" s="1">
        <f>INDEX(原始价格!E:E,股票价格!A567+1)</f>
        <v>0</v>
      </c>
      <c r="F567" s="1">
        <f>INDEX(原始价格!F:F,股票价格!A567+1)</f>
        <v>0</v>
      </c>
      <c r="G567" s="1">
        <f>INDEX(原始价格!G:G,股票价格!A567+1)</f>
        <v>0</v>
      </c>
    </row>
    <row r="568" spans="1:7" x14ac:dyDescent="0.2">
      <c r="A568" s="1">
        <f t="shared" si="8"/>
        <v>626</v>
      </c>
      <c r="B568" s="22">
        <f>INDEX(原始价格!B:B,股票价格!A568+1)</f>
        <v>43607.40625</v>
      </c>
      <c r="C568" s="1">
        <f>INDEX(原始价格!C:C,股票价格!A568+1)</f>
        <v>0</v>
      </c>
      <c r="D568" s="1">
        <f>INDEX(原始价格!D:D,股票价格!A568+1)</f>
        <v>46.97</v>
      </c>
      <c r="E568" s="1">
        <f>INDEX(原始价格!E:E,股票价格!A568+1)</f>
        <v>0</v>
      </c>
      <c r="F568" s="1">
        <f>INDEX(原始价格!F:F,股票价格!A568+1)</f>
        <v>0</v>
      </c>
      <c r="G568" s="1">
        <f>INDEX(原始价格!G:G,股票价格!A568+1)</f>
        <v>0</v>
      </c>
    </row>
    <row r="569" spans="1:7" x14ac:dyDescent="0.2">
      <c r="A569" s="1">
        <f t="shared" si="8"/>
        <v>627</v>
      </c>
      <c r="B569" s="22">
        <f>INDEX(原始价格!B:B,股票价格!A569+1)</f>
        <v>43607.409722222219</v>
      </c>
      <c r="C569" s="1">
        <f>INDEX(原始价格!C:C,股票价格!A569+1)</f>
        <v>0</v>
      </c>
      <c r="D569" s="1">
        <f>INDEX(原始价格!D:D,股票价格!A569+1)</f>
        <v>46.99</v>
      </c>
      <c r="E569" s="1">
        <f>INDEX(原始价格!E:E,股票价格!A569+1)</f>
        <v>0</v>
      </c>
      <c r="F569" s="1">
        <f>INDEX(原始价格!F:F,股票价格!A569+1)</f>
        <v>0</v>
      </c>
      <c r="G569" s="1">
        <f>INDEX(原始价格!G:G,股票价格!A569+1)</f>
        <v>0</v>
      </c>
    </row>
    <row r="570" spans="1:7" x14ac:dyDescent="0.2">
      <c r="A570" s="1">
        <f t="shared" si="8"/>
        <v>628</v>
      </c>
      <c r="B570" s="22">
        <f>INDEX(原始价格!B:B,股票价格!A570+1)</f>
        <v>43607.413194444445</v>
      </c>
      <c r="C570" s="1">
        <f>INDEX(原始价格!C:C,股票价格!A570+1)</f>
        <v>0</v>
      </c>
      <c r="D570" s="1">
        <f>INDEX(原始价格!D:D,股票价格!A570+1)</f>
        <v>47.38</v>
      </c>
      <c r="E570" s="1">
        <f>INDEX(原始价格!E:E,股票价格!A570+1)</f>
        <v>0</v>
      </c>
      <c r="F570" s="1">
        <f>INDEX(原始价格!F:F,股票价格!A570+1)</f>
        <v>0</v>
      </c>
      <c r="G570" s="1">
        <f>INDEX(原始价格!G:G,股票价格!A570+1)</f>
        <v>0</v>
      </c>
    </row>
    <row r="571" spans="1:7" x14ac:dyDescent="0.2">
      <c r="A571" s="1">
        <f t="shared" si="8"/>
        <v>629</v>
      </c>
      <c r="B571" s="22">
        <f>INDEX(原始价格!B:B,股票价格!A571+1)</f>
        <v>43607.416666666664</v>
      </c>
      <c r="C571" s="1">
        <f>INDEX(原始价格!C:C,股票价格!A571+1)</f>
        <v>0</v>
      </c>
      <c r="D571" s="1">
        <f>INDEX(原始价格!D:D,股票价格!A571+1)</f>
        <v>47.79</v>
      </c>
      <c r="E571" s="1">
        <f>INDEX(原始价格!E:E,股票价格!A571+1)</f>
        <v>0</v>
      </c>
      <c r="F571" s="1">
        <f>INDEX(原始价格!F:F,股票价格!A571+1)</f>
        <v>0</v>
      </c>
      <c r="G571" s="1">
        <f>INDEX(原始价格!G:G,股票价格!A571+1)</f>
        <v>0</v>
      </c>
    </row>
    <row r="572" spans="1:7" x14ac:dyDescent="0.2">
      <c r="A572" s="1">
        <f t="shared" si="8"/>
        <v>630</v>
      </c>
      <c r="B572" s="22">
        <f>INDEX(原始价格!B:B,股票价格!A572+1)</f>
        <v>43607.420138888891</v>
      </c>
      <c r="C572" s="1">
        <f>INDEX(原始价格!C:C,股票价格!A572+1)</f>
        <v>0</v>
      </c>
      <c r="D572" s="1">
        <f>INDEX(原始价格!D:D,股票价格!A572+1)</f>
        <v>47.5</v>
      </c>
      <c r="E572" s="1">
        <f>INDEX(原始价格!E:E,股票价格!A572+1)</f>
        <v>0</v>
      </c>
      <c r="F572" s="1">
        <f>INDEX(原始价格!F:F,股票价格!A572+1)</f>
        <v>0</v>
      </c>
      <c r="G572" s="1">
        <f>INDEX(原始价格!G:G,股票价格!A572+1)</f>
        <v>0</v>
      </c>
    </row>
    <row r="573" spans="1:7" x14ac:dyDescent="0.2">
      <c r="A573" s="1">
        <f t="shared" si="8"/>
        <v>631</v>
      </c>
      <c r="B573" s="22">
        <f>INDEX(原始价格!B:B,股票价格!A573+1)</f>
        <v>43607.423611111109</v>
      </c>
      <c r="C573" s="1">
        <f>INDEX(原始价格!C:C,股票价格!A573+1)</f>
        <v>0</v>
      </c>
      <c r="D573" s="1">
        <f>INDEX(原始价格!D:D,股票价格!A573+1)</f>
        <v>47.05</v>
      </c>
      <c r="E573" s="1">
        <f>INDEX(原始价格!E:E,股票价格!A573+1)</f>
        <v>0</v>
      </c>
      <c r="F573" s="1">
        <f>INDEX(原始价格!F:F,股票价格!A573+1)</f>
        <v>0</v>
      </c>
      <c r="G573" s="1">
        <f>INDEX(原始价格!G:G,股票价格!A573+1)</f>
        <v>0</v>
      </c>
    </row>
    <row r="574" spans="1:7" x14ac:dyDescent="0.2">
      <c r="A574" s="1">
        <f t="shared" si="8"/>
        <v>632</v>
      </c>
      <c r="B574" s="22">
        <f>INDEX(原始价格!B:B,股票价格!A574+1)</f>
        <v>43607.427083333336</v>
      </c>
      <c r="C574" s="1">
        <f>INDEX(原始价格!C:C,股票价格!A574+1)</f>
        <v>0</v>
      </c>
      <c r="D574" s="1">
        <f>INDEX(原始价格!D:D,股票价格!A574+1)</f>
        <v>47</v>
      </c>
      <c r="E574" s="1">
        <f>INDEX(原始价格!E:E,股票价格!A574+1)</f>
        <v>0</v>
      </c>
      <c r="F574" s="1">
        <f>INDEX(原始价格!F:F,股票价格!A574+1)</f>
        <v>0</v>
      </c>
      <c r="G574" s="1">
        <f>INDEX(原始价格!G:G,股票价格!A574+1)</f>
        <v>0</v>
      </c>
    </row>
    <row r="575" spans="1:7" x14ac:dyDescent="0.2">
      <c r="A575" s="1">
        <f t="shared" si="8"/>
        <v>633</v>
      </c>
      <c r="B575" s="22">
        <f>INDEX(原始价格!B:B,股票价格!A575+1)</f>
        <v>43607.430555555555</v>
      </c>
      <c r="C575" s="1">
        <f>INDEX(原始价格!C:C,股票价格!A575+1)</f>
        <v>0</v>
      </c>
      <c r="D575" s="1">
        <f>INDEX(原始价格!D:D,股票价格!A575+1)</f>
        <v>47.09</v>
      </c>
      <c r="E575" s="1">
        <f>INDEX(原始价格!E:E,股票价格!A575+1)</f>
        <v>0</v>
      </c>
      <c r="F575" s="1">
        <f>INDEX(原始价格!F:F,股票价格!A575+1)</f>
        <v>0</v>
      </c>
      <c r="G575" s="1">
        <f>INDEX(原始价格!G:G,股票价格!A575+1)</f>
        <v>0</v>
      </c>
    </row>
    <row r="576" spans="1:7" x14ac:dyDescent="0.2">
      <c r="A576" s="1">
        <f t="shared" si="8"/>
        <v>634</v>
      </c>
      <c r="B576" s="22">
        <f>INDEX(原始价格!B:B,股票价格!A576+1)</f>
        <v>43607.434027777781</v>
      </c>
      <c r="C576" s="1">
        <f>INDEX(原始价格!C:C,股票价格!A576+1)</f>
        <v>0</v>
      </c>
      <c r="D576" s="1">
        <f>INDEX(原始价格!D:D,股票价格!A576+1)</f>
        <v>46.94</v>
      </c>
      <c r="E576" s="1">
        <f>INDEX(原始价格!E:E,股票价格!A576+1)</f>
        <v>0</v>
      </c>
      <c r="F576" s="1">
        <f>INDEX(原始价格!F:F,股票价格!A576+1)</f>
        <v>0</v>
      </c>
      <c r="G576" s="1">
        <f>INDEX(原始价格!G:G,股票价格!A576+1)</f>
        <v>0</v>
      </c>
    </row>
    <row r="577" spans="1:7" x14ac:dyDescent="0.2">
      <c r="A577" s="1">
        <f t="shared" si="8"/>
        <v>635</v>
      </c>
      <c r="B577" s="22">
        <f>INDEX(原始价格!B:B,股票价格!A577+1)</f>
        <v>43607.4375</v>
      </c>
      <c r="C577" s="1">
        <f>INDEX(原始价格!C:C,股票价格!A577+1)</f>
        <v>0</v>
      </c>
      <c r="D577" s="1">
        <f>INDEX(原始价格!D:D,股票价格!A577+1)</f>
        <v>47.06</v>
      </c>
      <c r="E577" s="1">
        <f>INDEX(原始价格!E:E,股票价格!A577+1)</f>
        <v>0</v>
      </c>
      <c r="F577" s="1">
        <f>INDEX(原始价格!F:F,股票价格!A577+1)</f>
        <v>0</v>
      </c>
      <c r="G577" s="1">
        <f>INDEX(原始价格!G:G,股票价格!A577+1)</f>
        <v>0</v>
      </c>
    </row>
    <row r="578" spans="1:7" x14ac:dyDescent="0.2">
      <c r="A578" s="1">
        <f t="shared" ref="A578:A641" si="9">A579-1</f>
        <v>636</v>
      </c>
      <c r="B578" s="22">
        <f>INDEX(原始价格!B:B,股票价格!A578+1)</f>
        <v>43607.440972222219</v>
      </c>
      <c r="C578" s="1">
        <f>INDEX(原始价格!C:C,股票价格!A578+1)</f>
        <v>0</v>
      </c>
      <c r="D578" s="1">
        <f>INDEX(原始价格!D:D,股票价格!A578+1)</f>
        <v>46.98</v>
      </c>
      <c r="E578" s="1">
        <f>INDEX(原始价格!E:E,股票价格!A578+1)</f>
        <v>0</v>
      </c>
      <c r="F578" s="1">
        <f>INDEX(原始价格!F:F,股票价格!A578+1)</f>
        <v>0</v>
      </c>
      <c r="G578" s="1">
        <f>INDEX(原始价格!G:G,股票价格!A578+1)</f>
        <v>0</v>
      </c>
    </row>
    <row r="579" spans="1:7" x14ac:dyDescent="0.2">
      <c r="A579" s="1">
        <f t="shared" si="9"/>
        <v>637</v>
      </c>
      <c r="B579" s="22">
        <f>INDEX(原始价格!B:B,股票价格!A579+1)</f>
        <v>43607.444444444445</v>
      </c>
      <c r="C579" s="1">
        <f>INDEX(原始价格!C:C,股票价格!A579+1)</f>
        <v>0</v>
      </c>
      <c r="D579" s="1">
        <f>INDEX(原始价格!D:D,股票价格!A579+1)</f>
        <v>46.93</v>
      </c>
      <c r="E579" s="1">
        <f>INDEX(原始价格!E:E,股票价格!A579+1)</f>
        <v>0</v>
      </c>
      <c r="F579" s="1">
        <f>INDEX(原始价格!F:F,股票价格!A579+1)</f>
        <v>0</v>
      </c>
      <c r="G579" s="1">
        <f>INDEX(原始价格!G:G,股票价格!A579+1)</f>
        <v>0</v>
      </c>
    </row>
    <row r="580" spans="1:7" x14ac:dyDescent="0.2">
      <c r="A580" s="1">
        <f t="shared" si="9"/>
        <v>638</v>
      </c>
      <c r="B580" s="22">
        <f>INDEX(原始价格!B:B,股票价格!A580+1)</f>
        <v>43607.447916666664</v>
      </c>
      <c r="C580" s="1">
        <f>INDEX(原始价格!C:C,股票价格!A580+1)</f>
        <v>0</v>
      </c>
      <c r="D580" s="1">
        <f>INDEX(原始价格!D:D,股票价格!A580+1)</f>
        <v>46.9</v>
      </c>
      <c r="E580" s="1">
        <f>INDEX(原始价格!E:E,股票价格!A580+1)</f>
        <v>0</v>
      </c>
      <c r="F580" s="1">
        <f>INDEX(原始价格!F:F,股票价格!A580+1)</f>
        <v>0</v>
      </c>
      <c r="G580" s="1">
        <f>INDEX(原始价格!G:G,股票价格!A580+1)</f>
        <v>0</v>
      </c>
    </row>
    <row r="581" spans="1:7" x14ac:dyDescent="0.2">
      <c r="A581" s="1">
        <f t="shared" si="9"/>
        <v>639</v>
      </c>
      <c r="B581" s="22">
        <f>INDEX(原始价格!B:B,股票价格!A581+1)</f>
        <v>43607.451388888891</v>
      </c>
      <c r="C581" s="1">
        <f>INDEX(原始价格!C:C,股票价格!A581+1)</f>
        <v>0</v>
      </c>
      <c r="D581" s="1">
        <f>INDEX(原始价格!D:D,股票价格!A581+1)</f>
        <v>46.93</v>
      </c>
      <c r="E581" s="1">
        <f>INDEX(原始价格!E:E,股票价格!A581+1)</f>
        <v>0</v>
      </c>
      <c r="F581" s="1">
        <f>INDEX(原始价格!F:F,股票价格!A581+1)</f>
        <v>0</v>
      </c>
      <c r="G581" s="1">
        <f>INDEX(原始价格!G:G,股票价格!A581+1)</f>
        <v>0</v>
      </c>
    </row>
    <row r="582" spans="1:7" x14ac:dyDescent="0.2">
      <c r="A582" s="1">
        <f t="shared" si="9"/>
        <v>640</v>
      </c>
      <c r="B582" s="22">
        <f>INDEX(原始价格!B:B,股票价格!A582+1)</f>
        <v>43607.454861111109</v>
      </c>
      <c r="C582" s="1">
        <f>INDEX(原始价格!C:C,股票价格!A582+1)</f>
        <v>0</v>
      </c>
      <c r="D582" s="1">
        <f>INDEX(原始价格!D:D,股票价格!A582+1)</f>
        <v>46.91</v>
      </c>
      <c r="E582" s="1">
        <f>INDEX(原始价格!E:E,股票价格!A582+1)</f>
        <v>0</v>
      </c>
      <c r="F582" s="1">
        <f>INDEX(原始价格!F:F,股票价格!A582+1)</f>
        <v>0</v>
      </c>
      <c r="G582" s="1">
        <f>INDEX(原始价格!G:G,股票价格!A582+1)</f>
        <v>0</v>
      </c>
    </row>
    <row r="583" spans="1:7" x14ac:dyDescent="0.2">
      <c r="A583" s="1">
        <f t="shared" si="9"/>
        <v>641</v>
      </c>
      <c r="B583" s="22">
        <f>INDEX(原始价格!B:B,股票价格!A583+1)</f>
        <v>43607.458333333336</v>
      </c>
      <c r="C583" s="1">
        <f>INDEX(原始价格!C:C,股票价格!A583+1)</f>
        <v>0</v>
      </c>
      <c r="D583" s="1">
        <f>INDEX(原始价格!D:D,股票价格!A583+1)</f>
        <v>46.98</v>
      </c>
      <c r="E583" s="1">
        <f>INDEX(原始价格!E:E,股票价格!A583+1)</f>
        <v>0</v>
      </c>
      <c r="F583" s="1">
        <f>INDEX(原始价格!F:F,股票价格!A583+1)</f>
        <v>0</v>
      </c>
      <c r="G583" s="1">
        <f>INDEX(原始价格!G:G,股票价格!A583+1)</f>
        <v>0</v>
      </c>
    </row>
    <row r="584" spans="1:7" x14ac:dyDescent="0.2">
      <c r="A584" s="1">
        <f t="shared" si="9"/>
        <v>642</v>
      </c>
      <c r="B584" s="22">
        <f>INDEX(原始价格!B:B,股票价格!A584+1)</f>
        <v>43607.461805555555</v>
      </c>
      <c r="C584" s="1">
        <f>INDEX(原始价格!C:C,股票价格!A584+1)</f>
        <v>0</v>
      </c>
      <c r="D584" s="1">
        <f>INDEX(原始价格!D:D,股票价格!A584+1)</f>
        <v>46.88</v>
      </c>
      <c r="E584" s="1">
        <f>INDEX(原始价格!E:E,股票价格!A584+1)</f>
        <v>0</v>
      </c>
      <c r="F584" s="1">
        <f>INDEX(原始价格!F:F,股票价格!A584+1)</f>
        <v>0</v>
      </c>
      <c r="G584" s="1">
        <f>INDEX(原始价格!G:G,股票价格!A584+1)</f>
        <v>0</v>
      </c>
    </row>
    <row r="585" spans="1:7" x14ac:dyDescent="0.2">
      <c r="A585" s="1">
        <f t="shared" si="9"/>
        <v>643</v>
      </c>
      <c r="B585" s="22">
        <f>INDEX(原始价格!B:B,股票价格!A585+1)</f>
        <v>43607.465277777781</v>
      </c>
      <c r="C585" s="1">
        <f>INDEX(原始价格!C:C,股票价格!A585+1)</f>
        <v>0</v>
      </c>
      <c r="D585" s="1">
        <f>INDEX(原始价格!D:D,股票价格!A585+1)</f>
        <v>47</v>
      </c>
      <c r="E585" s="1">
        <f>INDEX(原始价格!E:E,股票价格!A585+1)</f>
        <v>0</v>
      </c>
      <c r="F585" s="1">
        <f>INDEX(原始价格!F:F,股票价格!A585+1)</f>
        <v>0</v>
      </c>
      <c r="G585" s="1">
        <f>INDEX(原始价格!G:G,股票价格!A585+1)</f>
        <v>0</v>
      </c>
    </row>
    <row r="586" spans="1:7" x14ac:dyDescent="0.2">
      <c r="A586" s="1">
        <f t="shared" si="9"/>
        <v>644</v>
      </c>
      <c r="B586" s="22">
        <f>INDEX(原始价格!B:B,股票价格!A586+1)</f>
        <v>43607.46875</v>
      </c>
      <c r="C586" s="1">
        <f>INDEX(原始价格!C:C,股票价格!A586+1)</f>
        <v>0</v>
      </c>
      <c r="D586" s="1">
        <f>INDEX(原始价格!D:D,股票价格!A586+1)</f>
        <v>46.87</v>
      </c>
      <c r="E586" s="1">
        <f>INDEX(原始价格!E:E,股票价格!A586+1)</f>
        <v>0</v>
      </c>
      <c r="F586" s="1">
        <f>INDEX(原始价格!F:F,股票价格!A586+1)</f>
        <v>0</v>
      </c>
      <c r="G586" s="1">
        <f>INDEX(原始价格!G:G,股票价格!A586+1)</f>
        <v>0</v>
      </c>
    </row>
    <row r="587" spans="1:7" x14ac:dyDescent="0.2">
      <c r="A587" s="1">
        <f t="shared" si="9"/>
        <v>645</v>
      </c>
      <c r="B587" s="22">
        <f>INDEX(原始价格!B:B,股票价格!A587+1)</f>
        <v>43607.472222222219</v>
      </c>
      <c r="C587" s="1">
        <f>INDEX(原始价格!C:C,股票价格!A587+1)</f>
        <v>0</v>
      </c>
      <c r="D587" s="1">
        <f>INDEX(原始价格!D:D,股票价格!A587+1)</f>
        <v>46.88</v>
      </c>
      <c r="E587" s="1">
        <f>INDEX(原始价格!E:E,股票价格!A587+1)</f>
        <v>0</v>
      </c>
      <c r="F587" s="1">
        <f>INDEX(原始价格!F:F,股票价格!A587+1)</f>
        <v>0</v>
      </c>
      <c r="G587" s="1">
        <f>INDEX(原始价格!G:G,股票价格!A587+1)</f>
        <v>0</v>
      </c>
    </row>
    <row r="588" spans="1:7" x14ac:dyDescent="0.2">
      <c r="A588" s="1">
        <f t="shared" si="9"/>
        <v>646</v>
      </c>
      <c r="B588" s="22">
        <f>INDEX(原始价格!B:B,股票价格!A588+1)</f>
        <v>43607.475694444445</v>
      </c>
      <c r="C588" s="1">
        <f>INDEX(原始价格!C:C,股票价格!A588+1)</f>
        <v>0</v>
      </c>
      <c r="D588" s="1">
        <f>INDEX(原始价格!D:D,股票价格!A588+1)</f>
        <v>47</v>
      </c>
      <c r="E588" s="1">
        <f>INDEX(原始价格!E:E,股票价格!A588+1)</f>
        <v>0</v>
      </c>
      <c r="F588" s="1">
        <f>INDEX(原始价格!F:F,股票价格!A588+1)</f>
        <v>0</v>
      </c>
      <c r="G588" s="1">
        <f>INDEX(原始价格!G:G,股票价格!A588+1)</f>
        <v>0</v>
      </c>
    </row>
    <row r="589" spans="1:7" x14ac:dyDescent="0.2">
      <c r="A589" s="1">
        <f t="shared" si="9"/>
        <v>647</v>
      </c>
      <c r="B589" s="22">
        <f>INDEX(原始价格!B:B,股票价格!A589+1)</f>
        <v>43607.479166666664</v>
      </c>
      <c r="C589" s="1">
        <f>INDEX(原始价格!C:C,股票价格!A589+1)</f>
        <v>0</v>
      </c>
      <c r="D589" s="1">
        <f>INDEX(原始价格!D:D,股票价格!A589+1)</f>
        <v>46.99</v>
      </c>
      <c r="E589" s="1">
        <f>INDEX(原始价格!E:E,股票价格!A589+1)</f>
        <v>0</v>
      </c>
      <c r="F589" s="1">
        <f>INDEX(原始价格!F:F,股票价格!A589+1)</f>
        <v>0</v>
      </c>
      <c r="G589" s="1">
        <f>INDEX(原始价格!G:G,股票价格!A589+1)</f>
        <v>0</v>
      </c>
    </row>
    <row r="590" spans="1:7" x14ac:dyDescent="0.2">
      <c r="A590" s="1">
        <f t="shared" si="9"/>
        <v>648</v>
      </c>
      <c r="B590" s="22">
        <f>INDEX(原始价格!B:B,股票价格!A590+1)</f>
        <v>43607.545138888891</v>
      </c>
      <c r="C590" s="1">
        <f>INDEX(原始价格!C:C,股票价格!A590+1)</f>
        <v>0</v>
      </c>
      <c r="D590" s="1">
        <f>INDEX(原始价格!D:D,股票价格!A590+1)</f>
        <v>46.9</v>
      </c>
      <c r="E590" s="1">
        <f>INDEX(原始价格!E:E,股票价格!A590+1)</f>
        <v>0</v>
      </c>
      <c r="F590" s="1">
        <f>INDEX(原始价格!F:F,股票价格!A590+1)</f>
        <v>0</v>
      </c>
      <c r="G590" s="1">
        <f>INDEX(原始价格!G:G,股票价格!A590+1)</f>
        <v>0</v>
      </c>
    </row>
    <row r="591" spans="1:7" x14ac:dyDescent="0.2">
      <c r="A591" s="1">
        <f t="shared" si="9"/>
        <v>649</v>
      </c>
      <c r="B591" s="22">
        <f>INDEX(原始价格!B:B,股票价格!A591+1)</f>
        <v>43607.548611111109</v>
      </c>
      <c r="C591" s="1">
        <f>INDEX(原始价格!C:C,股票价格!A591+1)</f>
        <v>0</v>
      </c>
      <c r="D591" s="1">
        <f>INDEX(原始价格!D:D,股票价格!A591+1)</f>
        <v>46.9</v>
      </c>
      <c r="E591" s="1">
        <f>INDEX(原始价格!E:E,股票价格!A591+1)</f>
        <v>0</v>
      </c>
      <c r="F591" s="1">
        <f>INDEX(原始价格!F:F,股票价格!A591+1)</f>
        <v>0</v>
      </c>
      <c r="G591" s="1">
        <f>INDEX(原始价格!G:G,股票价格!A591+1)</f>
        <v>0</v>
      </c>
    </row>
    <row r="592" spans="1:7" x14ac:dyDescent="0.2">
      <c r="A592" s="1">
        <f t="shared" si="9"/>
        <v>650</v>
      </c>
      <c r="B592" s="22">
        <f>INDEX(原始价格!B:B,股票价格!A592+1)</f>
        <v>43607.552083333336</v>
      </c>
      <c r="C592" s="1">
        <f>INDEX(原始价格!C:C,股票价格!A592+1)</f>
        <v>0</v>
      </c>
      <c r="D592" s="1">
        <f>INDEX(原始价格!D:D,股票价格!A592+1)</f>
        <v>46.9</v>
      </c>
      <c r="E592" s="1">
        <f>INDEX(原始价格!E:E,股票价格!A592+1)</f>
        <v>0</v>
      </c>
      <c r="F592" s="1">
        <f>INDEX(原始价格!F:F,股票价格!A592+1)</f>
        <v>0</v>
      </c>
      <c r="G592" s="1">
        <f>INDEX(原始价格!G:G,股票价格!A592+1)</f>
        <v>0</v>
      </c>
    </row>
    <row r="593" spans="1:7" x14ac:dyDescent="0.2">
      <c r="A593" s="1">
        <f t="shared" si="9"/>
        <v>651</v>
      </c>
      <c r="B593" s="22">
        <f>INDEX(原始价格!B:B,股票价格!A593+1)</f>
        <v>43607.555555555555</v>
      </c>
      <c r="C593" s="1">
        <f>INDEX(原始价格!C:C,股票价格!A593+1)</f>
        <v>0</v>
      </c>
      <c r="D593" s="1">
        <f>INDEX(原始价格!D:D,股票价格!A593+1)</f>
        <v>46.97</v>
      </c>
      <c r="E593" s="1">
        <f>INDEX(原始价格!E:E,股票价格!A593+1)</f>
        <v>0</v>
      </c>
      <c r="F593" s="1">
        <f>INDEX(原始价格!F:F,股票价格!A593+1)</f>
        <v>0</v>
      </c>
      <c r="G593" s="1">
        <f>INDEX(原始价格!G:G,股票价格!A593+1)</f>
        <v>0</v>
      </c>
    </row>
    <row r="594" spans="1:7" x14ac:dyDescent="0.2">
      <c r="A594" s="1">
        <f t="shared" si="9"/>
        <v>652</v>
      </c>
      <c r="B594" s="22">
        <f>INDEX(原始价格!B:B,股票价格!A594+1)</f>
        <v>43607.559027777781</v>
      </c>
      <c r="C594" s="1">
        <f>INDEX(原始价格!C:C,股票价格!A594+1)</f>
        <v>0</v>
      </c>
      <c r="D594" s="1">
        <f>INDEX(原始价格!D:D,股票价格!A594+1)</f>
        <v>46.91</v>
      </c>
      <c r="E594" s="1">
        <f>INDEX(原始价格!E:E,股票价格!A594+1)</f>
        <v>0</v>
      </c>
      <c r="F594" s="1">
        <f>INDEX(原始价格!F:F,股票价格!A594+1)</f>
        <v>0</v>
      </c>
      <c r="G594" s="1">
        <f>INDEX(原始价格!G:G,股票价格!A594+1)</f>
        <v>0</v>
      </c>
    </row>
    <row r="595" spans="1:7" x14ac:dyDescent="0.2">
      <c r="A595" s="1">
        <f t="shared" si="9"/>
        <v>653</v>
      </c>
      <c r="B595" s="22">
        <f>INDEX(原始价格!B:B,股票价格!A595+1)</f>
        <v>43607.5625</v>
      </c>
      <c r="C595" s="1">
        <f>INDEX(原始价格!C:C,股票价格!A595+1)</f>
        <v>0</v>
      </c>
      <c r="D595" s="1">
        <f>INDEX(原始价格!D:D,股票价格!A595+1)</f>
        <v>46.91</v>
      </c>
      <c r="E595" s="1">
        <f>INDEX(原始价格!E:E,股票价格!A595+1)</f>
        <v>0</v>
      </c>
      <c r="F595" s="1">
        <f>INDEX(原始价格!F:F,股票价格!A595+1)</f>
        <v>0</v>
      </c>
      <c r="G595" s="1">
        <f>INDEX(原始价格!G:G,股票价格!A595+1)</f>
        <v>0</v>
      </c>
    </row>
    <row r="596" spans="1:7" x14ac:dyDescent="0.2">
      <c r="A596" s="1">
        <f t="shared" si="9"/>
        <v>654</v>
      </c>
      <c r="B596" s="22">
        <f>INDEX(原始价格!B:B,股票价格!A596+1)</f>
        <v>43607.565972222219</v>
      </c>
      <c r="C596" s="1">
        <f>INDEX(原始价格!C:C,股票价格!A596+1)</f>
        <v>0</v>
      </c>
      <c r="D596" s="1">
        <f>INDEX(原始价格!D:D,股票价格!A596+1)</f>
        <v>46.7</v>
      </c>
      <c r="E596" s="1">
        <f>INDEX(原始价格!E:E,股票价格!A596+1)</f>
        <v>0</v>
      </c>
      <c r="F596" s="1">
        <f>INDEX(原始价格!F:F,股票价格!A596+1)</f>
        <v>0</v>
      </c>
      <c r="G596" s="1">
        <f>INDEX(原始价格!G:G,股票价格!A596+1)</f>
        <v>0</v>
      </c>
    </row>
    <row r="597" spans="1:7" x14ac:dyDescent="0.2">
      <c r="A597" s="1">
        <f t="shared" si="9"/>
        <v>655</v>
      </c>
      <c r="B597" s="22">
        <f>INDEX(原始价格!B:B,股票价格!A597+1)</f>
        <v>43607.569444444445</v>
      </c>
      <c r="C597" s="1">
        <f>INDEX(原始价格!C:C,股票价格!A597+1)</f>
        <v>0</v>
      </c>
      <c r="D597" s="1">
        <f>INDEX(原始价格!D:D,股票价格!A597+1)</f>
        <v>46.66</v>
      </c>
      <c r="E597" s="1">
        <f>INDEX(原始价格!E:E,股票价格!A597+1)</f>
        <v>0</v>
      </c>
      <c r="F597" s="1">
        <f>INDEX(原始价格!F:F,股票价格!A597+1)</f>
        <v>0</v>
      </c>
      <c r="G597" s="1">
        <f>INDEX(原始价格!G:G,股票价格!A597+1)</f>
        <v>0</v>
      </c>
    </row>
    <row r="598" spans="1:7" x14ac:dyDescent="0.2">
      <c r="A598" s="1">
        <f t="shared" si="9"/>
        <v>656</v>
      </c>
      <c r="B598" s="22">
        <f>INDEX(原始价格!B:B,股票价格!A598+1)</f>
        <v>43607.572916666664</v>
      </c>
      <c r="C598" s="1">
        <f>INDEX(原始价格!C:C,股票价格!A598+1)</f>
        <v>0</v>
      </c>
      <c r="D598" s="1">
        <f>INDEX(原始价格!D:D,股票价格!A598+1)</f>
        <v>46.64</v>
      </c>
      <c r="E598" s="1">
        <f>INDEX(原始价格!E:E,股票价格!A598+1)</f>
        <v>0</v>
      </c>
      <c r="F598" s="1">
        <f>INDEX(原始价格!F:F,股票价格!A598+1)</f>
        <v>0</v>
      </c>
      <c r="G598" s="1">
        <f>INDEX(原始价格!G:G,股票价格!A598+1)</f>
        <v>0</v>
      </c>
    </row>
    <row r="599" spans="1:7" x14ac:dyDescent="0.2">
      <c r="A599" s="1">
        <f t="shared" si="9"/>
        <v>657</v>
      </c>
      <c r="B599" s="22">
        <f>INDEX(原始价格!B:B,股票价格!A599+1)</f>
        <v>43607.576388888891</v>
      </c>
      <c r="C599" s="1">
        <f>INDEX(原始价格!C:C,股票价格!A599+1)</f>
        <v>0</v>
      </c>
      <c r="D599" s="1">
        <f>INDEX(原始价格!D:D,股票价格!A599+1)</f>
        <v>46.65</v>
      </c>
      <c r="E599" s="1">
        <f>INDEX(原始价格!E:E,股票价格!A599+1)</f>
        <v>0</v>
      </c>
      <c r="F599" s="1">
        <f>INDEX(原始价格!F:F,股票价格!A599+1)</f>
        <v>0</v>
      </c>
      <c r="G599" s="1">
        <f>INDEX(原始价格!G:G,股票价格!A599+1)</f>
        <v>0</v>
      </c>
    </row>
    <row r="600" spans="1:7" x14ac:dyDescent="0.2">
      <c r="A600" s="1">
        <f t="shared" si="9"/>
        <v>658</v>
      </c>
      <c r="B600" s="22">
        <f>INDEX(原始价格!B:B,股票价格!A600+1)</f>
        <v>43607.579861111109</v>
      </c>
      <c r="C600" s="1">
        <f>INDEX(原始价格!C:C,股票价格!A600+1)</f>
        <v>0</v>
      </c>
      <c r="D600" s="1">
        <f>INDEX(原始价格!D:D,股票价格!A600+1)</f>
        <v>46.82</v>
      </c>
      <c r="E600" s="1">
        <f>INDEX(原始价格!E:E,股票价格!A600+1)</f>
        <v>0</v>
      </c>
      <c r="F600" s="1">
        <f>INDEX(原始价格!F:F,股票价格!A600+1)</f>
        <v>0</v>
      </c>
      <c r="G600" s="1">
        <f>INDEX(原始价格!G:G,股票价格!A600+1)</f>
        <v>0</v>
      </c>
    </row>
    <row r="601" spans="1:7" x14ac:dyDescent="0.2">
      <c r="A601" s="1">
        <f t="shared" si="9"/>
        <v>659</v>
      </c>
      <c r="B601" s="22">
        <f>INDEX(原始价格!B:B,股票价格!A601+1)</f>
        <v>43607.583333333336</v>
      </c>
      <c r="C601" s="1">
        <f>INDEX(原始价格!C:C,股票价格!A601+1)</f>
        <v>0</v>
      </c>
      <c r="D601" s="1">
        <f>INDEX(原始价格!D:D,股票价格!A601+1)</f>
        <v>46.7</v>
      </c>
      <c r="E601" s="1">
        <f>INDEX(原始价格!E:E,股票价格!A601+1)</f>
        <v>0</v>
      </c>
      <c r="F601" s="1">
        <f>INDEX(原始价格!F:F,股票价格!A601+1)</f>
        <v>0</v>
      </c>
      <c r="G601" s="1">
        <f>INDEX(原始价格!G:G,股票价格!A601+1)</f>
        <v>0</v>
      </c>
    </row>
    <row r="602" spans="1:7" x14ac:dyDescent="0.2">
      <c r="A602" s="1">
        <f t="shared" si="9"/>
        <v>660</v>
      </c>
      <c r="B602" s="22">
        <f>INDEX(原始价格!B:B,股票价格!A602+1)</f>
        <v>43607.586805555555</v>
      </c>
      <c r="C602" s="1">
        <f>INDEX(原始价格!C:C,股票价格!A602+1)</f>
        <v>0</v>
      </c>
      <c r="D602" s="1">
        <f>INDEX(原始价格!D:D,股票价格!A602+1)</f>
        <v>46.66</v>
      </c>
      <c r="E602" s="1">
        <f>INDEX(原始价格!E:E,股票价格!A602+1)</f>
        <v>0</v>
      </c>
      <c r="F602" s="1">
        <f>INDEX(原始价格!F:F,股票价格!A602+1)</f>
        <v>0</v>
      </c>
      <c r="G602" s="1">
        <f>INDEX(原始价格!G:G,股票价格!A602+1)</f>
        <v>0</v>
      </c>
    </row>
    <row r="603" spans="1:7" x14ac:dyDescent="0.2">
      <c r="A603" s="1">
        <f t="shared" si="9"/>
        <v>661</v>
      </c>
      <c r="B603" s="22">
        <f>INDEX(原始价格!B:B,股票价格!A603+1)</f>
        <v>43607.590277777781</v>
      </c>
      <c r="C603" s="1">
        <f>INDEX(原始价格!C:C,股票价格!A603+1)</f>
        <v>0</v>
      </c>
      <c r="D603" s="1">
        <f>INDEX(原始价格!D:D,股票价格!A603+1)</f>
        <v>46.65</v>
      </c>
      <c r="E603" s="1">
        <f>INDEX(原始价格!E:E,股票价格!A603+1)</f>
        <v>0</v>
      </c>
      <c r="F603" s="1">
        <f>INDEX(原始价格!F:F,股票价格!A603+1)</f>
        <v>0</v>
      </c>
      <c r="G603" s="1">
        <f>INDEX(原始价格!G:G,股票价格!A603+1)</f>
        <v>0</v>
      </c>
    </row>
    <row r="604" spans="1:7" x14ac:dyDescent="0.2">
      <c r="A604" s="1">
        <f t="shared" si="9"/>
        <v>662</v>
      </c>
      <c r="B604" s="22">
        <f>INDEX(原始价格!B:B,股票价格!A604+1)</f>
        <v>43607.59375</v>
      </c>
      <c r="C604" s="1">
        <f>INDEX(原始价格!C:C,股票价格!A604+1)</f>
        <v>0</v>
      </c>
      <c r="D604" s="1">
        <f>INDEX(原始价格!D:D,股票价格!A604+1)</f>
        <v>46.6</v>
      </c>
      <c r="E604" s="1">
        <f>INDEX(原始价格!E:E,股票价格!A604+1)</f>
        <v>0</v>
      </c>
      <c r="F604" s="1">
        <f>INDEX(原始价格!F:F,股票价格!A604+1)</f>
        <v>0</v>
      </c>
      <c r="G604" s="1">
        <f>INDEX(原始价格!G:G,股票价格!A604+1)</f>
        <v>0</v>
      </c>
    </row>
    <row r="605" spans="1:7" x14ac:dyDescent="0.2">
      <c r="A605" s="1">
        <f t="shared" si="9"/>
        <v>663</v>
      </c>
      <c r="B605" s="22">
        <f>INDEX(原始价格!B:B,股票价格!A605+1)</f>
        <v>43607.597222222219</v>
      </c>
      <c r="C605" s="1">
        <f>INDEX(原始价格!C:C,股票价格!A605+1)</f>
        <v>0</v>
      </c>
      <c r="D605" s="1">
        <f>INDEX(原始价格!D:D,股票价格!A605+1)</f>
        <v>46.75</v>
      </c>
      <c r="E605" s="1">
        <f>INDEX(原始价格!E:E,股票价格!A605+1)</f>
        <v>0</v>
      </c>
      <c r="F605" s="1">
        <f>INDEX(原始价格!F:F,股票价格!A605+1)</f>
        <v>0</v>
      </c>
      <c r="G605" s="1">
        <f>INDEX(原始价格!G:G,股票价格!A605+1)</f>
        <v>0</v>
      </c>
    </row>
    <row r="606" spans="1:7" x14ac:dyDescent="0.2">
      <c r="A606" s="1">
        <f t="shared" si="9"/>
        <v>664</v>
      </c>
      <c r="B606" s="22">
        <f>INDEX(原始价格!B:B,股票价格!A606+1)</f>
        <v>43607.600694444445</v>
      </c>
      <c r="C606" s="1">
        <f>INDEX(原始价格!C:C,股票价格!A606+1)</f>
        <v>0</v>
      </c>
      <c r="D606" s="1">
        <f>INDEX(原始价格!D:D,股票价格!A606+1)</f>
        <v>46.8</v>
      </c>
      <c r="E606" s="1">
        <f>INDEX(原始价格!E:E,股票价格!A606+1)</f>
        <v>0</v>
      </c>
      <c r="F606" s="1">
        <f>INDEX(原始价格!F:F,股票价格!A606+1)</f>
        <v>0</v>
      </c>
      <c r="G606" s="1">
        <f>INDEX(原始价格!G:G,股票价格!A606+1)</f>
        <v>0</v>
      </c>
    </row>
    <row r="607" spans="1:7" x14ac:dyDescent="0.2">
      <c r="A607" s="1">
        <f t="shared" si="9"/>
        <v>665</v>
      </c>
      <c r="B607" s="22">
        <f>INDEX(原始价格!B:B,股票价格!A607+1)</f>
        <v>43607.604166666664</v>
      </c>
      <c r="C607" s="1">
        <f>INDEX(原始价格!C:C,股票价格!A607+1)</f>
        <v>0</v>
      </c>
      <c r="D607" s="1">
        <f>INDEX(原始价格!D:D,股票价格!A607+1)</f>
        <v>46.64</v>
      </c>
      <c r="E607" s="1">
        <f>INDEX(原始价格!E:E,股票价格!A607+1)</f>
        <v>0</v>
      </c>
      <c r="F607" s="1">
        <f>INDEX(原始价格!F:F,股票价格!A607+1)</f>
        <v>0</v>
      </c>
      <c r="G607" s="1">
        <f>INDEX(原始价格!G:G,股票价格!A607+1)</f>
        <v>0</v>
      </c>
    </row>
    <row r="608" spans="1:7" x14ac:dyDescent="0.2">
      <c r="A608" s="1">
        <f t="shared" si="9"/>
        <v>666</v>
      </c>
      <c r="B608" s="22">
        <f>INDEX(原始价格!B:B,股票价格!A608+1)</f>
        <v>43607.607638888891</v>
      </c>
      <c r="C608" s="1">
        <f>INDEX(原始价格!C:C,股票价格!A608+1)</f>
        <v>0</v>
      </c>
      <c r="D608" s="1">
        <f>INDEX(原始价格!D:D,股票价格!A608+1)</f>
        <v>46.79</v>
      </c>
      <c r="E608" s="1">
        <f>INDEX(原始价格!E:E,股票价格!A608+1)</f>
        <v>0</v>
      </c>
      <c r="F608" s="1">
        <f>INDEX(原始价格!F:F,股票价格!A608+1)</f>
        <v>0</v>
      </c>
      <c r="G608" s="1">
        <f>INDEX(原始价格!G:G,股票价格!A608+1)</f>
        <v>0</v>
      </c>
    </row>
    <row r="609" spans="1:7" x14ac:dyDescent="0.2">
      <c r="A609" s="1">
        <f t="shared" si="9"/>
        <v>667</v>
      </c>
      <c r="B609" s="22">
        <f>INDEX(原始价格!B:B,股票价格!A609+1)</f>
        <v>43607.611111111109</v>
      </c>
      <c r="C609" s="1">
        <f>INDEX(原始价格!C:C,股票价格!A609+1)</f>
        <v>0</v>
      </c>
      <c r="D609" s="1">
        <f>INDEX(原始价格!D:D,股票价格!A609+1)</f>
        <v>46.8</v>
      </c>
      <c r="E609" s="1">
        <f>INDEX(原始价格!E:E,股票价格!A609+1)</f>
        <v>0</v>
      </c>
      <c r="F609" s="1">
        <f>INDEX(原始价格!F:F,股票价格!A609+1)</f>
        <v>0</v>
      </c>
      <c r="G609" s="1">
        <f>INDEX(原始价格!G:G,股票价格!A609+1)</f>
        <v>0</v>
      </c>
    </row>
    <row r="610" spans="1:7" x14ac:dyDescent="0.2">
      <c r="A610" s="1">
        <f t="shared" si="9"/>
        <v>668</v>
      </c>
      <c r="B610" s="22">
        <f>INDEX(原始价格!B:B,股票价格!A610+1)</f>
        <v>43607.614583333336</v>
      </c>
      <c r="C610" s="1">
        <f>INDEX(原始价格!C:C,股票价格!A610+1)</f>
        <v>0</v>
      </c>
      <c r="D610" s="1">
        <f>INDEX(原始价格!D:D,股票价格!A610+1)</f>
        <v>46.7</v>
      </c>
      <c r="E610" s="1">
        <f>INDEX(原始价格!E:E,股票价格!A610+1)</f>
        <v>0</v>
      </c>
      <c r="F610" s="1">
        <f>INDEX(原始价格!F:F,股票价格!A610+1)</f>
        <v>0</v>
      </c>
      <c r="G610" s="1">
        <f>INDEX(原始价格!G:G,股票价格!A610+1)</f>
        <v>0</v>
      </c>
    </row>
    <row r="611" spans="1:7" x14ac:dyDescent="0.2">
      <c r="A611" s="1">
        <f t="shared" si="9"/>
        <v>669</v>
      </c>
      <c r="B611" s="22">
        <f>INDEX(原始价格!B:B,股票价格!A611+1)</f>
        <v>43607.618055555555</v>
      </c>
      <c r="C611" s="1">
        <f>INDEX(原始价格!C:C,股票价格!A611+1)</f>
        <v>0</v>
      </c>
      <c r="D611" s="1">
        <f>INDEX(原始价格!D:D,股票价格!A611+1)</f>
        <v>46.8</v>
      </c>
      <c r="E611" s="1">
        <f>INDEX(原始价格!E:E,股票价格!A611+1)</f>
        <v>0</v>
      </c>
      <c r="F611" s="1">
        <f>INDEX(原始价格!F:F,股票价格!A611+1)</f>
        <v>0</v>
      </c>
      <c r="G611" s="1">
        <f>INDEX(原始价格!G:G,股票价格!A611+1)</f>
        <v>0</v>
      </c>
    </row>
    <row r="612" spans="1:7" x14ac:dyDescent="0.2">
      <c r="A612" s="1">
        <f t="shared" si="9"/>
        <v>670</v>
      </c>
      <c r="B612" s="22">
        <f>INDEX(原始价格!B:B,股票价格!A612+1)</f>
        <v>43607.621527777781</v>
      </c>
      <c r="C612" s="1">
        <f>INDEX(原始价格!C:C,股票价格!A612+1)</f>
        <v>0</v>
      </c>
      <c r="D612" s="1">
        <f>INDEX(原始价格!D:D,股票价格!A612+1)</f>
        <v>46.77</v>
      </c>
      <c r="E612" s="1">
        <f>INDEX(原始价格!E:E,股票价格!A612+1)</f>
        <v>0</v>
      </c>
      <c r="F612" s="1">
        <f>INDEX(原始价格!F:F,股票价格!A612+1)</f>
        <v>0</v>
      </c>
      <c r="G612" s="1">
        <f>INDEX(原始价格!G:G,股票价格!A612+1)</f>
        <v>0</v>
      </c>
    </row>
    <row r="613" spans="1:7" x14ac:dyDescent="0.2">
      <c r="A613" s="1">
        <f t="shared" si="9"/>
        <v>671</v>
      </c>
      <c r="B613" s="22">
        <f>INDEX(原始价格!B:B,股票价格!A613+1)</f>
        <v>43607.625</v>
      </c>
      <c r="C613" s="1">
        <f>INDEX(原始价格!C:C,股票价格!A613+1)</f>
        <v>0</v>
      </c>
      <c r="D613" s="1">
        <f>INDEX(原始价格!D:D,股票价格!A613+1)</f>
        <v>46.78</v>
      </c>
      <c r="E613" s="1">
        <f>INDEX(原始价格!E:E,股票价格!A613+1)</f>
        <v>0</v>
      </c>
      <c r="F613" s="1">
        <f>INDEX(原始价格!F:F,股票价格!A613+1)</f>
        <v>0</v>
      </c>
      <c r="G613" s="1">
        <f>INDEX(原始价格!G:G,股票价格!A613+1)</f>
        <v>0</v>
      </c>
    </row>
    <row r="614" spans="1:7" x14ac:dyDescent="0.2">
      <c r="A614" s="1">
        <f t="shared" si="9"/>
        <v>672</v>
      </c>
      <c r="B614" s="22">
        <f>INDEX(原始价格!B:B,股票价格!A614+1)</f>
        <v>43608.399305555555</v>
      </c>
      <c r="C614" s="1">
        <f>INDEX(原始价格!C:C,股票价格!A614+1)</f>
        <v>0</v>
      </c>
      <c r="D614" s="1">
        <f>INDEX(原始价格!D:D,股票价格!A614+1)</f>
        <v>46.35</v>
      </c>
      <c r="E614" s="1">
        <f>INDEX(原始价格!E:E,股票价格!A614+1)</f>
        <v>0</v>
      </c>
      <c r="F614" s="1">
        <f>INDEX(原始价格!F:F,股票价格!A614+1)</f>
        <v>0</v>
      </c>
      <c r="G614" s="1">
        <f>INDEX(原始价格!G:G,股票价格!A614+1)</f>
        <v>0</v>
      </c>
    </row>
    <row r="615" spans="1:7" x14ac:dyDescent="0.2">
      <c r="A615" s="1">
        <f t="shared" si="9"/>
        <v>673</v>
      </c>
      <c r="B615" s="22">
        <f>INDEX(原始价格!B:B,股票价格!A615+1)</f>
        <v>43608.402777777781</v>
      </c>
      <c r="C615" s="1">
        <f>INDEX(原始价格!C:C,股票价格!A615+1)</f>
        <v>0</v>
      </c>
      <c r="D615" s="1">
        <f>INDEX(原始价格!D:D,股票价格!A615+1)</f>
        <v>46.4</v>
      </c>
      <c r="E615" s="1">
        <f>INDEX(原始价格!E:E,股票价格!A615+1)</f>
        <v>0</v>
      </c>
      <c r="F615" s="1">
        <f>INDEX(原始价格!F:F,股票价格!A615+1)</f>
        <v>0</v>
      </c>
      <c r="G615" s="1">
        <f>INDEX(原始价格!G:G,股票价格!A615+1)</f>
        <v>0</v>
      </c>
    </row>
    <row r="616" spans="1:7" x14ac:dyDescent="0.2">
      <c r="A616" s="1">
        <f t="shared" si="9"/>
        <v>674</v>
      </c>
      <c r="B616" s="22">
        <f>INDEX(原始价格!B:B,股票价格!A616+1)</f>
        <v>43608.40625</v>
      </c>
      <c r="C616" s="1">
        <f>INDEX(原始价格!C:C,股票价格!A616+1)</f>
        <v>0</v>
      </c>
      <c r="D616" s="1">
        <f>INDEX(原始价格!D:D,股票价格!A616+1)</f>
        <v>46.3</v>
      </c>
      <c r="E616" s="1">
        <f>INDEX(原始价格!E:E,股票价格!A616+1)</f>
        <v>0</v>
      </c>
      <c r="F616" s="1">
        <f>INDEX(原始价格!F:F,股票价格!A616+1)</f>
        <v>0</v>
      </c>
      <c r="G616" s="1">
        <f>INDEX(原始价格!G:G,股票价格!A616+1)</f>
        <v>0</v>
      </c>
    </row>
    <row r="617" spans="1:7" x14ac:dyDescent="0.2">
      <c r="A617" s="1">
        <f t="shared" si="9"/>
        <v>675</v>
      </c>
      <c r="B617" s="22">
        <f>INDEX(原始价格!B:B,股票价格!A617+1)</f>
        <v>43608.409722222219</v>
      </c>
      <c r="C617" s="1">
        <f>INDEX(原始价格!C:C,股票价格!A617+1)</f>
        <v>0</v>
      </c>
      <c r="D617" s="1">
        <f>INDEX(原始价格!D:D,股票价格!A617+1)</f>
        <v>46.56</v>
      </c>
      <c r="E617" s="1">
        <f>INDEX(原始价格!E:E,股票价格!A617+1)</f>
        <v>0</v>
      </c>
      <c r="F617" s="1">
        <f>INDEX(原始价格!F:F,股票价格!A617+1)</f>
        <v>0</v>
      </c>
      <c r="G617" s="1">
        <f>INDEX(原始价格!G:G,股票价格!A617+1)</f>
        <v>0</v>
      </c>
    </row>
    <row r="618" spans="1:7" x14ac:dyDescent="0.2">
      <c r="A618" s="1">
        <f t="shared" si="9"/>
        <v>676</v>
      </c>
      <c r="B618" s="22">
        <f>INDEX(原始价格!B:B,股票价格!A618+1)</f>
        <v>43608.413194444445</v>
      </c>
      <c r="C618" s="1">
        <f>INDEX(原始价格!C:C,股票价格!A618+1)</f>
        <v>0</v>
      </c>
      <c r="D618" s="1">
        <f>INDEX(原始价格!D:D,股票价格!A618+1)</f>
        <v>46.41</v>
      </c>
      <c r="E618" s="1">
        <f>INDEX(原始价格!E:E,股票价格!A618+1)</f>
        <v>0</v>
      </c>
      <c r="F618" s="1">
        <f>INDEX(原始价格!F:F,股票价格!A618+1)</f>
        <v>0</v>
      </c>
      <c r="G618" s="1">
        <f>INDEX(原始价格!G:G,股票价格!A618+1)</f>
        <v>0</v>
      </c>
    </row>
    <row r="619" spans="1:7" x14ac:dyDescent="0.2">
      <c r="A619" s="1">
        <f t="shared" si="9"/>
        <v>677</v>
      </c>
      <c r="B619" s="22">
        <f>INDEX(原始价格!B:B,股票价格!A619+1)</f>
        <v>43608.416666666664</v>
      </c>
      <c r="C619" s="1">
        <f>INDEX(原始价格!C:C,股票价格!A619+1)</f>
        <v>0</v>
      </c>
      <c r="D619" s="1">
        <f>INDEX(原始价格!D:D,股票价格!A619+1)</f>
        <v>46.76</v>
      </c>
      <c r="E619" s="1">
        <f>INDEX(原始价格!E:E,股票价格!A619+1)</f>
        <v>0</v>
      </c>
      <c r="F619" s="1">
        <f>INDEX(原始价格!F:F,股票价格!A619+1)</f>
        <v>0</v>
      </c>
      <c r="G619" s="1">
        <f>INDEX(原始价格!G:G,股票价格!A619+1)</f>
        <v>0</v>
      </c>
    </row>
    <row r="620" spans="1:7" x14ac:dyDescent="0.2">
      <c r="A620" s="1">
        <f t="shared" si="9"/>
        <v>678</v>
      </c>
      <c r="B620" s="22">
        <f>INDEX(原始价格!B:B,股票价格!A620+1)</f>
        <v>43608.420138888891</v>
      </c>
      <c r="C620" s="1">
        <f>INDEX(原始价格!C:C,股票价格!A620+1)</f>
        <v>0</v>
      </c>
      <c r="D620" s="1">
        <f>INDEX(原始价格!D:D,股票价格!A620+1)</f>
        <v>46.64</v>
      </c>
      <c r="E620" s="1">
        <f>INDEX(原始价格!E:E,股票价格!A620+1)</f>
        <v>0</v>
      </c>
      <c r="F620" s="1">
        <f>INDEX(原始价格!F:F,股票价格!A620+1)</f>
        <v>0</v>
      </c>
      <c r="G620" s="1">
        <f>INDEX(原始价格!G:G,股票价格!A620+1)</f>
        <v>0</v>
      </c>
    </row>
    <row r="621" spans="1:7" x14ac:dyDescent="0.2">
      <c r="A621" s="1">
        <f t="shared" si="9"/>
        <v>679</v>
      </c>
      <c r="B621" s="22">
        <f>INDEX(原始价格!B:B,股票价格!A621+1)</f>
        <v>43608.423611111109</v>
      </c>
      <c r="C621" s="1">
        <f>INDEX(原始价格!C:C,股票价格!A621+1)</f>
        <v>0</v>
      </c>
      <c r="D621" s="1">
        <f>INDEX(原始价格!D:D,股票价格!A621+1)</f>
        <v>46.48</v>
      </c>
      <c r="E621" s="1">
        <f>INDEX(原始价格!E:E,股票价格!A621+1)</f>
        <v>0</v>
      </c>
      <c r="F621" s="1">
        <f>INDEX(原始价格!F:F,股票价格!A621+1)</f>
        <v>0</v>
      </c>
      <c r="G621" s="1">
        <f>INDEX(原始价格!G:G,股票价格!A621+1)</f>
        <v>0</v>
      </c>
    </row>
    <row r="622" spans="1:7" x14ac:dyDescent="0.2">
      <c r="A622" s="1">
        <f t="shared" si="9"/>
        <v>680</v>
      </c>
      <c r="B622" s="22">
        <f>INDEX(原始价格!B:B,股票价格!A622+1)</f>
        <v>43608.427083333336</v>
      </c>
      <c r="C622" s="1">
        <f>INDEX(原始价格!C:C,股票价格!A622+1)</f>
        <v>0</v>
      </c>
      <c r="D622" s="1">
        <f>INDEX(原始价格!D:D,股票价格!A622+1)</f>
        <v>46.6</v>
      </c>
      <c r="E622" s="1">
        <f>INDEX(原始价格!E:E,股票价格!A622+1)</f>
        <v>0</v>
      </c>
      <c r="F622" s="1">
        <f>INDEX(原始价格!F:F,股票价格!A622+1)</f>
        <v>0</v>
      </c>
      <c r="G622" s="1">
        <f>INDEX(原始价格!G:G,股票价格!A622+1)</f>
        <v>0</v>
      </c>
    </row>
    <row r="623" spans="1:7" x14ac:dyDescent="0.2">
      <c r="A623" s="1">
        <f t="shared" si="9"/>
        <v>681</v>
      </c>
      <c r="B623" s="22">
        <f>INDEX(原始价格!B:B,股票价格!A623+1)</f>
        <v>43608.430555555555</v>
      </c>
      <c r="C623" s="1">
        <f>INDEX(原始价格!C:C,股票价格!A623+1)</f>
        <v>0</v>
      </c>
      <c r="D623" s="1">
        <f>INDEX(原始价格!D:D,股票价格!A623+1)</f>
        <v>46.35</v>
      </c>
      <c r="E623" s="1">
        <f>INDEX(原始价格!E:E,股票价格!A623+1)</f>
        <v>0</v>
      </c>
      <c r="F623" s="1">
        <f>INDEX(原始价格!F:F,股票价格!A623+1)</f>
        <v>0</v>
      </c>
      <c r="G623" s="1">
        <f>INDEX(原始价格!G:G,股票价格!A623+1)</f>
        <v>0</v>
      </c>
    </row>
    <row r="624" spans="1:7" x14ac:dyDescent="0.2">
      <c r="A624" s="1">
        <f t="shared" si="9"/>
        <v>682</v>
      </c>
      <c r="B624" s="22">
        <f>INDEX(原始价格!B:B,股票价格!A624+1)</f>
        <v>43608.434027777781</v>
      </c>
      <c r="C624" s="1">
        <f>INDEX(原始价格!C:C,股票价格!A624+1)</f>
        <v>0</v>
      </c>
      <c r="D624" s="1">
        <f>INDEX(原始价格!D:D,股票价格!A624+1)</f>
        <v>46.46</v>
      </c>
      <c r="E624" s="1">
        <f>INDEX(原始价格!E:E,股票价格!A624+1)</f>
        <v>0</v>
      </c>
      <c r="F624" s="1">
        <f>INDEX(原始价格!F:F,股票价格!A624+1)</f>
        <v>0</v>
      </c>
      <c r="G624" s="1">
        <f>INDEX(原始价格!G:G,股票价格!A624+1)</f>
        <v>0</v>
      </c>
    </row>
    <row r="625" spans="1:7" x14ac:dyDescent="0.2">
      <c r="A625" s="1">
        <f t="shared" si="9"/>
        <v>683</v>
      </c>
      <c r="B625" s="22">
        <f>INDEX(原始价格!B:B,股票价格!A625+1)</f>
        <v>43608.4375</v>
      </c>
      <c r="C625" s="1">
        <f>INDEX(原始价格!C:C,股票价格!A625+1)</f>
        <v>0</v>
      </c>
      <c r="D625" s="1">
        <f>INDEX(原始价格!D:D,股票价格!A625+1)</f>
        <v>46.35</v>
      </c>
      <c r="E625" s="1">
        <f>INDEX(原始价格!E:E,股票价格!A625+1)</f>
        <v>0</v>
      </c>
      <c r="F625" s="1">
        <f>INDEX(原始价格!F:F,股票价格!A625+1)</f>
        <v>0</v>
      </c>
      <c r="G625" s="1">
        <f>INDEX(原始价格!G:G,股票价格!A625+1)</f>
        <v>0</v>
      </c>
    </row>
    <row r="626" spans="1:7" x14ac:dyDescent="0.2">
      <c r="A626" s="1">
        <f t="shared" si="9"/>
        <v>684</v>
      </c>
      <c r="B626" s="22">
        <f>INDEX(原始价格!B:B,股票价格!A626+1)</f>
        <v>43608.440972222219</v>
      </c>
      <c r="C626" s="1">
        <f>INDEX(原始价格!C:C,股票价格!A626+1)</f>
        <v>0</v>
      </c>
      <c r="D626" s="1">
        <f>INDEX(原始价格!D:D,股票价格!A626+1)</f>
        <v>46.47</v>
      </c>
      <c r="E626" s="1">
        <f>INDEX(原始价格!E:E,股票价格!A626+1)</f>
        <v>0</v>
      </c>
      <c r="F626" s="1">
        <f>INDEX(原始价格!F:F,股票价格!A626+1)</f>
        <v>0</v>
      </c>
      <c r="G626" s="1">
        <f>INDEX(原始价格!G:G,股票价格!A626+1)</f>
        <v>0</v>
      </c>
    </row>
    <row r="627" spans="1:7" x14ac:dyDescent="0.2">
      <c r="A627" s="1">
        <f t="shared" si="9"/>
        <v>685</v>
      </c>
      <c r="B627" s="22">
        <f>INDEX(原始价格!B:B,股票价格!A627+1)</f>
        <v>43608.444444444445</v>
      </c>
      <c r="C627" s="1">
        <f>INDEX(原始价格!C:C,股票价格!A627+1)</f>
        <v>0</v>
      </c>
      <c r="D627" s="1">
        <f>INDEX(原始价格!D:D,股票价格!A627+1)</f>
        <v>46.32</v>
      </c>
      <c r="E627" s="1">
        <f>INDEX(原始价格!E:E,股票价格!A627+1)</f>
        <v>0</v>
      </c>
      <c r="F627" s="1">
        <f>INDEX(原始价格!F:F,股票价格!A627+1)</f>
        <v>0</v>
      </c>
      <c r="G627" s="1">
        <f>INDEX(原始价格!G:G,股票价格!A627+1)</f>
        <v>0</v>
      </c>
    </row>
    <row r="628" spans="1:7" x14ac:dyDescent="0.2">
      <c r="A628" s="1">
        <f t="shared" si="9"/>
        <v>686</v>
      </c>
      <c r="B628" s="22">
        <f>INDEX(原始价格!B:B,股票价格!A628+1)</f>
        <v>43608.447916666664</v>
      </c>
      <c r="C628" s="1">
        <f>INDEX(原始价格!C:C,股票价格!A628+1)</f>
        <v>0</v>
      </c>
      <c r="D628" s="1">
        <f>INDEX(原始价格!D:D,股票价格!A628+1)</f>
        <v>46.36</v>
      </c>
      <c r="E628" s="1">
        <f>INDEX(原始价格!E:E,股票价格!A628+1)</f>
        <v>0</v>
      </c>
      <c r="F628" s="1">
        <f>INDEX(原始价格!F:F,股票价格!A628+1)</f>
        <v>0</v>
      </c>
      <c r="G628" s="1">
        <f>INDEX(原始价格!G:G,股票价格!A628+1)</f>
        <v>0</v>
      </c>
    </row>
    <row r="629" spans="1:7" x14ac:dyDescent="0.2">
      <c r="A629" s="1">
        <f t="shared" si="9"/>
        <v>687</v>
      </c>
      <c r="B629" s="22">
        <f>INDEX(原始价格!B:B,股票价格!A629+1)</f>
        <v>43608.451388888891</v>
      </c>
      <c r="C629" s="1">
        <f>INDEX(原始价格!C:C,股票价格!A629+1)</f>
        <v>0</v>
      </c>
      <c r="D629" s="1">
        <f>INDEX(原始价格!D:D,股票价格!A629+1)</f>
        <v>46.26</v>
      </c>
      <c r="E629" s="1">
        <f>INDEX(原始价格!E:E,股票价格!A629+1)</f>
        <v>0</v>
      </c>
      <c r="F629" s="1">
        <f>INDEX(原始价格!F:F,股票价格!A629+1)</f>
        <v>0</v>
      </c>
      <c r="G629" s="1">
        <f>INDEX(原始价格!G:G,股票价格!A629+1)</f>
        <v>0</v>
      </c>
    </row>
    <row r="630" spans="1:7" x14ac:dyDescent="0.2">
      <c r="A630" s="1">
        <f t="shared" si="9"/>
        <v>688</v>
      </c>
      <c r="B630" s="22">
        <f>INDEX(原始价格!B:B,股票价格!A630+1)</f>
        <v>43608.454861111109</v>
      </c>
      <c r="C630" s="1">
        <f>INDEX(原始价格!C:C,股票价格!A630+1)</f>
        <v>0</v>
      </c>
      <c r="D630" s="1">
        <f>INDEX(原始价格!D:D,股票价格!A630+1)</f>
        <v>46.48</v>
      </c>
      <c r="E630" s="1">
        <f>INDEX(原始价格!E:E,股票价格!A630+1)</f>
        <v>0</v>
      </c>
      <c r="F630" s="1">
        <f>INDEX(原始价格!F:F,股票价格!A630+1)</f>
        <v>0</v>
      </c>
      <c r="G630" s="1">
        <f>INDEX(原始价格!G:G,股票价格!A630+1)</f>
        <v>0</v>
      </c>
    </row>
    <row r="631" spans="1:7" x14ac:dyDescent="0.2">
      <c r="A631" s="1">
        <f t="shared" si="9"/>
        <v>689</v>
      </c>
      <c r="B631" s="22">
        <f>INDEX(原始价格!B:B,股票价格!A631+1)</f>
        <v>43608.458333333336</v>
      </c>
      <c r="C631" s="1">
        <f>INDEX(原始价格!C:C,股票价格!A631+1)</f>
        <v>0</v>
      </c>
      <c r="D631" s="1">
        <f>INDEX(原始价格!D:D,股票价格!A631+1)</f>
        <v>46.56</v>
      </c>
      <c r="E631" s="1">
        <f>INDEX(原始价格!E:E,股票价格!A631+1)</f>
        <v>0</v>
      </c>
      <c r="F631" s="1">
        <f>INDEX(原始价格!F:F,股票价格!A631+1)</f>
        <v>0</v>
      </c>
      <c r="G631" s="1">
        <f>INDEX(原始价格!G:G,股票价格!A631+1)</f>
        <v>0</v>
      </c>
    </row>
    <row r="632" spans="1:7" x14ac:dyDescent="0.2">
      <c r="A632" s="1">
        <f t="shared" si="9"/>
        <v>690</v>
      </c>
      <c r="B632" s="22">
        <f>INDEX(原始价格!B:B,股票价格!A632+1)</f>
        <v>43608.461805555555</v>
      </c>
      <c r="C632" s="1">
        <f>INDEX(原始价格!C:C,股票价格!A632+1)</f>
        <v>0</v>
      </c>
      <c r="D632" s="1">
        <f>INDEX(原始价格!D:D,股票价格!A632+1)</f>
        <v>46.26</v>
      </c>
      <c r="E632" s="1">
        <f>INDEX(原始价格!E:E,股票价格!A632+1)</f>
        <v>0</v>
      </c>
      <c r="F632" s="1">
        <f>INDEX(原始价格!F:F,股票价格!A632+1)</f>
        <v>0</v>
      </c>
      <c r="G632" s="1">
        <f>INDEX(原始价格!G:G,股票价格!A632+1)</f>
        <v>0</v>
      </c>
    </row>
    <row r="633" spans="1:7" x14ac:dyDescent="0.2">
      <c r="A633" s="1">
        <f t="shared" si="9"/>
        <v>691</v>
      </c>
      <c r="B633" s="22">
        <f>INDEX(原始价格!B:B,股票价格!A633+1)</f>
        <v>43608.465277777781</v>
      </c>
      <c r="C633" s="1">
        <f>INDEX(原始价格!C:C,股票价格!A633+1)</f>
        <v>0</v>
      </c>
      <c r="D633" s="1">
        <f>INDEX(原始价格!D:D,股票价格!A633+1)</f>
        <v>46.29</v>
      </c>
      <c r="E633" s="1">
        <f>INDEX(原始价格!E:E,股票价格!A633+1)</f>
        <v>0</v>
      </c>
      <c r="F633" s="1">
        <f>INDEX(原始价格!F:F,股票价格!A633+1)</f>
        <v>0</v>
      </c>
      <c r="G633" s="1">
        <f>INDEX(原始价格!G:G,股票价格!A633+1)</f>
        <v>0</v>
      </c>
    </row>
    <row r="634" spans="1:7" x14ac:dyDescent="0.2">
      <c r="A634" s="1">
        <f t="shared" si="9"/>
        <v>692</v>
      </c>
      <c r="B634" s="22">
        <f>INDEX(原始价格!B:B,股票价格!A634+1)</f>
        <v>43608.46875</v>
      </c>
      <c r="C634" s="1">
        <f>INDEX(原始价格!C:C,股票价格!A634+1)</f>
        <v>0</v>
      </c>
      <c r="D634" s="1">
        <f>INDEX(原始价格!D:D,股票价格!A634+1)</f>
        <v>46.29</v>
      </c>
      <c r="E634" s="1">
        <f>INDEX(原始价格!E:E,股票价格!A634+1)</f>
        <v>0</v>
      </c>
      <c r="F634" s="1">
        <f>INDEX(原始价格!F:F,股票价格!A634+1)</f>
        <v>0</v>
      </c>
      <c r="G634" s="1">
        <f>INDEX(原始价格!G:G,股票价格!A634+1)</f>
        <v>0</v>
      </c>
    </row>
    <row r="635" spans="1:7" x14ac:dyDescent="0.2">
      <c r="A635" s="1">
        <f t="shared" si="9"/>
        <v>693</v>
      </c>
      <c r="B635" s="22">
        <f>INDEX(原始价格!B:B,股票价格!A635+1)</f>
        <v>43608.472222222219</v>
      </c>
      <c r="C635" s="1">
        <f>INDEX(原始价格!C:C,股票价格!A635+1)</f>
        <v>0</v>
      </c>
      <c r="D635" s="1">
        <f>INDEX(原始价格!D:D,股票价格!A635+1)</f>
        <v>46.31</v>
      </c>
      <c r="E635" s="1">
        <f>INDEX(原始价格!E:E,股票价格!A635+1)</f>
        <v>0</v>
      </c>
      <c r="F635" s="1">
        <f>INDEX(原始价格!F:F,股票价格!A635+1)</f>
        <v>0</v>
      </c>
      <c r="G635" s="1">
        <f>INDEX(原始价格!G:G,股票价格!A635+1)</f>
        <v>0</v>
      </c>
    </row>
    <row r="636" spans="1:7" x14ac:dyDescent="0.2">
      <c r="A636" s="1">
        <f t="shared" si="9"/>
        <v>694</v>
      </c>
      <c r="B636" s="22">
        <f>INDEX(原始价格!B:B,股票价格!A636+1)</f>
        <v>43608.475694444445</v>
      </c>
      <c r="C636" s="1">
        <f>INDEX(原始价格!C:C,股票价格!A636+1)</f>
        <v>0</v>
      </c>
      <c r="D636" s="1">
        <f>INDEX(原始价格!D:D,股票价格!A636+1)</f>
        <v>46.26</v>
      </c>
      <c r="E636" s="1">
        <f>INDEX(原始价格!E:E,股票价格!A636+1)</f>
        <v>0</v>
      </c>
      <c r="F636" s="1">
        <f>INDEX(原始价格!F:F,股票价格!A636+1)</f>
        <v>0</v>
      </c>
      <c r="G636" s="1">
        <f>INDEX(原始价格!G:G,股票价格!A636+1)</f>
        <v>0</v>
      </c>
    </row>
    <row r="637" spans="1:7" x14ac:dyDescent="0.2">
      <c r="A637" s="1">
        <f t="shared" si="9"/>
        <v>695</v>
      </c>
      <c r="B637" s="22">
        <f>INDEX(原始价格!B:B,股票价格!A637+1)</f>
        <v>43608.479166666664</v>
      </c>
      <c r="C637" s="1">
        <f>INDEX(原始价格!C:C,股票价格!A637+1)</f>
        <v>0</v>
      </c>
      <c r="D637" s="1">
        <f>INDEX(原始价格!D:D,股票价格!A637+1)</f>
        <v>46.24</v>
      </c>
      <c r="E637" s="1">
        <f>INDEX(原始价格!E:E,股票价格!A637+1)</f>
        <v>0</v>
      </c>
      <c r="F637" s="1">
        <f>INDEX(原始价格!F:F,股票价格!A637+1)</f>
        <v>0</v>
      </c>
      <c r="G637" s="1">
        <f>INDEX(原始价格!G:G,股票价格!A637+1)</f>
        <v>0</v>
      </c>
    </row>
    <row r="638" spans="1:7" x14ac:dyDescent="0.2">
      <c r="A638" s="1">
        <f t="shared" si="9"/>
        <v>696</v>
      </c>
      <c r="B638" s="22">
        <f>INDEX(原始价格!B:B,股票价格!A638+1)</f>
        <v>43608.545138888891</v>
      </c>
      <c r="C638" s="1">
        <f>INDEX(原始价格!C:C,股票价格!A638+1)</f>
        <v>0</v>
      </c>
      <c r="D638" s="1">
        <f>INDEX(原始价格!D:D,股票价格!A638+1)</f>
        <v>46.25</v>
      </c>
      <c r="E638" s="1">
        <f>INDEX(原始价格!E:E,股票价格!A638+1)</f>
        <v>0</v>
      </c>
      <c r="F638" s="1">
        <f>INDEX(原始价格!F:F,股票价格!A638+1)</f>
        <v>0</v>
      </c>
      <c r="G638" s="1">
        <f>INDEX(原始价格!G:G,股票价格!A638+1)</f>
        <v>0</v>
      </c>
    </row>
    <row r="639" spans="1:7" x14ac:dyDescent="0.2">
      <c r="A639" s="1">
        <f t="shared" si="9"/>
        <v>697</v>
      </c>
      <c r="B639" s="22">
        <f>INDEX(原始价格!B:B,股票价格!A639+1)</f>
        <v>43608.548611111109</v>
      </c>
      <c r="C639" s="1">
        <f>INDEX(原始价格!C:C,股票价格!A639+1)</f>
        <v>0</v>
      </c>
      <c r="D639" s="1">
        <f>INDEX(原始价格!D:D,股票价格!A639+1)</f>
        <v>46.37</v>
      </c>
      <c r="E639" s="1">
        <f>INDEX(原始价格!E:E,股票价格!A639+1)</f>
        <v>0</v>
      </c>
      <c r="F639" s="1">
        <f>INDEX(原始价格!F:F,股票价格!A639+1)</f>
        <v>0</v>
      </c>
      <c r="G639" s="1">
        <f>INDEX(原始价格!G:G,股票价格!A639+1)</f>
        <v>0</v>
      </c>
    </row>
    <row r="640" spans="1:7" x14ac:dyDescent="0.2">
      <c r="A640" s="1">
        <f t="shared" si="9"/>
        <v>698</v>
      </c>
      <c r="B640" s="22">
        <f>INDEX(原始价格!B:B,股票价格!A640+1)</f>
        <v>43608.552083333336</v>
      </c>
      <c r="C640" s="1">
        <f>INDEX(原始价格!C:C,股票价格!A640+1)</f>
        <v>0</v>
      </c>
      <c r="D640" s="1">
        <f>INDEX(原始价格!D:D,股票价格!A640+1)</f>
        <v>46.23</v>
      </c>
      <c r="E640" s="1">
        <f>INDEX(原始价格!E:E,股票价格!A640+1)</f>
        <v>0</v>
      </c>
      <c r="F640" s="1">
        <f>INDEX(原始价格!F:F,股票价格!A640+1)</f>
        <v>0</v>
      </c>
      <c r="G640" s="1">
        <f>INDEX(原始价格!G:G,股票价格!A640+1)</f>
        <v>0</v>
      </c>
    </row>
    <row r="641" spans="1:7" x14ac:dyDescent="0.2">
      <c r="A641" s="1">
        <f t="shared" si="9"/>
        <v>699</v>
      </c>
      <c r="B641" s="22">
        <f>INDEX(原始价格!B:B,股票价格!A641+1)</f>
        <v>43608.555555555555</v>
      </c>
      <c r="C641" s="1">
        <f>INDEX(原始价格!C:C,股票价格!A641+1)</f>
        <v>0</v>
      </c>
      <c r="D641" s="1">
        <f>INDEX(原始价格!D:D,股票价格!A641+1)</f>
        <v>46.07</v>
      </c>
      <c r="E641" s="1">
        <f>INDEX(原始价格!E:E,股票价格!A641+1)</f>
        <v>0</v>
      </c>
      <c r="F641" s="1">
        <f>INDEX(原始价格!F:F,股票价格!A641+1)</f>
        <v>0</v>
      </c>
      <c r="G641" s="1">
        <f>INDEX(原始价格!G:G,股票价格!A641+1)</f>
        <v>0</v>
      </c>
    </row>
    <row r="642" spans="1:7" x14ac:dyDescent="0.2">
      <c r="A642" s="1">
        <f t="shared" ref="A642:A705" si="10">A643-1</f>
        <v>700</v>
      </c>
      <c r="B642" s="22">
        <f>INDEX(原始价格!B:B,股票价格!A642+1)</f>
        <v>43608.559027777781</v>
      </c>
      <c r="C642" s="1">
        <f>INDEX(原始价格!C:C,股票价格!A642+1)</f>
        <v>0</v>
      </c>
      <c r="D642" s="1">
        <f>INDEX(原始价格!D:D,股票价格!A642+1)</f>
        <v>45.8</v>
      </c>
      <c r="E642" s="1">
        <f>INDEX(原始价格!E:E,股票价格!A642+1)</f>
        <v>0</v>
      </c>
      <c r="F642" s="1">
        <f>INDEX(原始价格!F:F,股票价格!A642+1)</f>
        <v>0</v>
      </c>
      <c r="G642" s="1">
        <f>INDEX(原始价格!G:G,股票价格!A642+1)</f>
        <v>0</v>
      </c>
    </row>
    <row r="643" spans="1:7" x14ac:dyDescent="0.2">
      <c r="A643" s="1">
        <f t="shared" si="10"/>
        <v>701</v>
      </c>
      <c r="B643" s="22">
        <f>INDEX(原始价格!B:B,股票价格!A643+1)</f>
        <v>43608.5625</v>
      </c>
      <c r="C643" s="1">
        <f>INDEX(原始价格!C:C,股票价格!A643+1)</f>
        <v>0</v>
      </c>
      <c r="D643" s="1">
        <f>INDEX(原始价格!D:D,股票价格!A643+1)</f>
        <v>46</v>
      </c>
      <c r="E643" s="1">
        <f>INDEX(原始价格!E:E,股票价格!A643+1)</f>
        <v>0</v>
      </c>
      <c r="F643" s="1">
        <f>INDEX(原始价格!F:F,股票价格!A643+1)</f>
        <v>0</v>
      </c>
      <c r="G643" s="1">
        <f>INDEX(原始价格!G:G,股票价格!A643+1)</f>
        <v>0</v>
      </c>
    </row>
    <row r="644" spans="1:7" x14ac:dyDescent="0.2">
      <c r="A644" s="1">
        <f t="shared" si="10"/>
        <v>702</v>
      </c>
      <c r="B644" s="22">
        <f>INDEX(原始价格!B:B,股票价格!A644+1)</f>
        <v>43608.565972222219</v>
      </c>
      <c r="C644" s="1">
        <f>INDEX(原始价格!C:C,股票价格!A644+1)</f>
        <v>0</v>
      </c>
      <c r="D644" s="1">
        <f>INDEX(原始价格!D:D,股票价格!A644+1)</f>
        <v>46.1</v>
      </c>
      <c r="E644" s="1">
        <f>INDEX(原始价格!E:E,股票价格!A644+1)</f>
        <v>0</v>
      </c>
      <c r="F644" s="1">
        <f>INDEX(原始价格!F:F,股票价格!A644+1)</f>
        <v>0</v>
      </c>
      <c r="G644" s="1">
        <f>INDEX(原始价格!G:G,股票价格!A644+1)</f>
        <v>0</v>
      </c>
    </row>
    <row r="645" spans="1:7" x14ac:dyDescent="0.2">
      <c r="A645" s="1">
        <f t="shared" si="10"/>
        <v>703</v>
      </c>
      <c r="B645" s="22">
        <f>INDEX(原始价格!B:B,股票价格!A645+1)</f>
        <v>43608.569444444445</v>
      </c>
      <c r="C645" s="1">
        <f>INDEX(原始价格!C:C,股票价格!A645+1)</f>
        <v>0</v>
      </c>
      <c r="D645" s="1">
        <f>INDEX(原始价格!D:D,股票价格!A645+1)</f>
        <v>45.96</v>
      </c>
      <c r="E645" s="1">
        <f>INDEX(原始价格!E:E,股票价格!A645+1)</f>
        <v>0</v>
      </c>
      <c r="F645" s="1">
        <f>INDEX(原始价格!F:F,股票价格!A645+1)</f>
        <v>0</v>
      </c>
      <c r="G645" s="1">
        <f>INDEX(原始价格!G:G,股票价格!A645+1)</f>
        <v>0</v>
      </c>
    </row>
    <row r="646" spans="1:7" x14ac:dyDescent="0.2">
      <c r="A646" s="1">
        <f t="shared" si="10"/>
        <v>704</v>
      </c>
      <c r="B646" s="22">
        <f>INDEX(原始价格!B:B,股票价格!A646+1)</f>
        <v>43608.572916666664</v>
      </c>
      <c r="C646" s="1">
        <f>INDEX(原始价格!C:C,股票价格!A646+1)</f>
        <v>0</v>
      </c>
      <c r="D646" s="1">
        <f>INDEX(原始价格!D:D,股票价格!A646+1)</f>
        <v>45.95</v>
      </c>
      <c r="E646" s="1">
        <f>INDEX(原始价格!E:E,股票价格!A646+1)</f>
        <v>0</v>
      </c>
      <c r="F646" s="1">
        <f>INDEX(原始价格!F:F,股票价格!A646+1)</f>
        <v>0</v>
      </c>
      <c r="G646" s="1">
        <f>INDEX(原始价格!G:G,股票价格!A646+1)</f>
        <v>0</v>
      </c>
    </row>
    <row r="647" spans="1:7" x14ac:dyDescent="0.2">
      <c r="A647" s="1">
        <f t="shared" si="10"/>
        <v>705</v>
      </c>
      <c r="B647" s="22">
        <f>INDEX(原始价格!B:B,股票价格!A647+1)</f>
        <v>43608.576388888891</v>
      </c>
      <c r="C647" s="1">
        <f>INDEX(原始价格!C:C,股票价格!A647+1)</f>
        <v>0</v>
      </c>
      <c r="D647" s="1">
        <f>INDEX(原始价格!D:D,股票价格!A647+1)</f>
        <v>45.66</v>
      </c>
      <c r="E647" s="1">
        <f>INDEX(原始价格!E:E,股票价格!A647+1)</f>
        <v>0</v>
      </c>
      <c r="F647" s="1">
        <f>INDEX(原始价格!F:F,股票价格!A647+1)</f>
        <v>0</v>
      </c>
      <c r="G647" s="1">
        <f>INDEX(原始价格!G:G,股票价格!A647+1)</f>
        <v>0</v>
      </c>
    </row>
    <row r="648" spans="1:7" x14ac:dyDescent="0.2">
      <c r="A648" s="1">
        <f t="shared" si="10"/>
        <v>706</v>
      </c>
      <c r="B648" s="22">
        <f>INDEX(原始价格!B:B,股票价格!A648+1)</f>
        <v>43608.579861111109</v>
      </c>
      <c r="C648" s="1">
        <f>INDEX(原始价格!C:C,股票价格!A648+1)</f>
        <v>0</v>
      </c>
      <c r="D648" s="1">
        <f>INDEX(原始价格!D:D,股票价格!A648+1)</f>
        <v>45.8</v>
      </c>
      <c r="E648" s="1">
        <f>INDEX(原始价格!E:E,股票价格!A648+1)</f>
        <v>0</v>
      </c>
      <c r="F648" s="1">
        <f>INDEX(原始价格!F:F,股票价格!A648+1)</f>
        <v>0</v>
      </c>
      <c r="G648" s="1">
        <f>INDEX(原始价格!G:G,股票价格!A648+1)</f>
        <v>0</v>
      </c>
    </row>
    <row r="649" spans="1:7" x14ac:dyDescent="0.2">
      <c r="A649" s="1">
        <f t="shared" si="10"/>
        <v>707</v>
      </c>
      <c r="B649" s="22">
        <f>INDEX(原始价格!B:B,股票价格!A649+1)</f>
        <v>43608.583333333336</v>
      </c>
      <c r="C649" s="1">
        <f>INDEX(原始价格!C:C,股票价格!A649+1)</f>
        <v>0</v>
      </c>
      <c r="D649" s="1">
        <f>INDEX(原始价格!D:D,股票价格!A649+1)</f>
        <v>45.66</v>
      </c>
      <c r="E649" s="1">
        <f>INDEX(原始价格!E:E,股票价格!A649+1)</f>
        <v>0</v>
      </c>
      <c r="F649" s="1">
        <f>INDEX(原始价格!F:F,股票价格!A649+1)</f>
        <v>0</v>
      </c>
      <c r="G649" s="1">
        <f>INDEX(原始价格!G:G,股票价格!A649+1)</f>
        <v>0</v>
      </c>
    </row>
    <row r="650" spans="1:7" x14ac:dyDescent="0.2">
      <c r="A650" s="1">
        <f t="shared" si="10"/>
        <v>708</v>
      </c>
      <c r="B650" s="22">
        <f>INDEX(原始价格!B:B,股票价格!A650+1)</f>
        <v>43608.586805555555</v>
      </c>
      <c r="C650" s="1">
        <f>INDEX(原始价格!C:C,股票价格!A650+1)</f>
        <v>0</v>
      </c>
      <c r="D650" s="1">
        <f>INDEX(原始价格!D:D,股票价格!A650+1)</f>
        <v>45.7</v>
      </c>
      <c r="E650" s="1">
        <f>INDEX(原始价格!E:E,股票价格!A650+1)</f>
        <v>0</v>
      </c>
      <c r="F650" s="1">
        <f>INDEX(原始价格!F:F,股票价格!A650+1)</f>
        <v>0</v>
      </c>
      <c r="G650" s="1">
        <f>INDEX(原始价格!G:G,股票价格!A650+1)</f>
        <v>0</v>
      </c>
    </row>
    <row r="651" spans="1:7" x14ac:dyDescent="0.2">
      <c r="A651" s="1">
        <f t="shared" si="10"/>
        <v>709</v>
      </c>
      <c r="B651" s="22">
        <f>INDEX(原始价格!B:B,股票价格!A651+1)</f>
        <v>43608.590277777781</v>
      </c>
      <c r="C651" s="1">
        <f>INDEX(原始价格!C:C,股票价格!A651+1)</f>
        <v>0</v>
      </c>
      <c r="D651" s="1">
        <f>INDEX(原始价格!D:D,股票价格!A651+1)</f>
        <v>45.68</v>
      </c>
      <c r="E651" s="1">
        <f>INDEX(原始价格!E:E,股票价格!A651+1)</f>
        <v>0</v>
      </c>
      <c r="F651" s="1">
        <f>INDEX(原始价格!F:F,股票价格!A651+1)</f>
        <v>0</v>
      </c>
      <c r="G651" s="1">
        <f>INDEX(原始价格!G:G,股票价格!A651+1)</f>
        <v>0</v>
      </c>
    </row>
    <row r="652" spans="1:7" x14ac:dyDescent="0.2">
      <c r="A652" s="1">
        <f t="shared" si="10"/>
        <v>710</v>
      </c>
      <c r="B652" s="22">
        <f>INDEX(原始价格!B:B,股票价格!A652+1)</f>
        <v>43608.59375</v>
      </c>
      <c r="C652" s="1">
        <f>INDEX(原始价格!C:C,股票价格!A652+1)</f>
        <v>0</v>
      </c>
      <c r="D652" s="1">
        <f>INDEX(原始价格!D:D,股票价格!A652+1)</f>
        <v>45.58</v>
      </c>
      <c r="E652" s="1">
        <f>INDEX(原始价格!E:E,股票价格!A652+1)</f>
        <v>0</v>
      </c>
      <c r="F652" s="1">
        <f>INDEX(原始价格!F:F,股票价格!A652+1)</f>
        <v>0</v>
      </c>
      <c r="G652" s="1">
        <f>INDEX(原始价格!G:G,股票价格!A652+1)</f>
        <v>0</v>
      </c>
    </row>
    <row r="653" spans="1:7" x14ac:dyDescent="0.2">
      <c r="A653" s="1">
        <f t="shared" si="10"/>
        <v>711</v>
      </c>
      <c r="B653" s="22">
        <f>INDEX(原始价格!B:B,股票价格!A653+1)</f>
        <v>43608.597222222219</v>
      </c>
      <c r="C653" s="1">
        <f>INDEX(原始价格!C:C,股票价格!A653+1)</f>
        <v>0</v>
      </c>
      <c r="D653" s="1">
        <f>INDEX(原始价格!D:D,股票价格!A653+1)</f>
        <v>45.55</v>
      </c>
      <c r="E653" s="1">
        <f>INDEX(原始价格!E:E,股票价格!A653+1)</f>
        <v>0</v>
      </c>
      <c r="F653" s="1">
        <f>INDEX(原始价格!F:F,股票价格!A653+1)</f>
        <v>0</v>
      </c>
      <c r="G653" s="1">
        <f>INDEX(原始价格!G:G,股票价格!A653+1)</f>
        <v>0</v>
      </c>
    </row>
    <row r="654" spans="1:7" x14ac:dyDescent="0.2">
      <c r="A654" s="1">
        <f t="shared" si="10"/>
        <v>712</v>
      </c>
      <c r="B654" s="22">
        <f>INDEX(原始价格!B:B,股票价格!A654+1)</f>
        <v>43608.600694444445</v>
      </c>
      <c r="C654" s="1">
        <f>INDEX(原始价格!C:C,股票价格!A654+1)</f>
        <v>0</v>
      </c>
      <c r="D654" s="1">
        <f>INDEX(原始价格!D:D,股票价格!A654+1)</f>
        <v>45.55</v>
      </c>
      <c r="E654" s="1">
        <f>INDEX(原始价格!E:E,股票价格!A654+1)</f>
        <v>0</v>
      </c>
      <c r="F654" s="1">
        <f>INDEX(原始价格!F:F,股票价格!A654+1)</f>
        <v>0</v>
      </c>
      <c r="G654" s="1">
        <f>INDEX(原始价格!G:G,股票价格!A654+1)</f>
        <v>0</v>
      </c>
    </row>
    <row r="655" spans="1:7" x14ac:dyDescent="0.2">
      <c r="A655" s="1">
        <f t="shared" si="10"/>
        <v>713</v>
      </c>
      <c r="B655" s="22">
        <f>INDEX(原始价格!B:B,股票价格!A655+1)</f>
        <v>43608.604166666664</v>
      </c>
      <c r="C655" s="1">
        <f>INDEX(原始价格!C:C,股票价格!A655+1)</f>
        <v>0</v>
      </c>
      <c r="D655" s="1">
        <f>INDEX(原始价格!D:D,股票价格!A655+1)</f>
        <v>45.44</v>
      </c>
      <c r="E655" s="1">
        <f>INDEX(原始价格!E:E,股票价格!A655+1)</f>
        <v>0</v>
      </c>
      <c r="F655" s="1">
        <f>INDEX(原始价格!F:F,股票价格!A655+1)</f>
        <v>0</v>
      </c>
      <c r="G655" s="1">
        <f>INDEX(原始价格!G:G,股票价格!A655+1)</f>
        <v>0</v>
      </c>
    </row>
    <row r="656" spans="1:7" x14ac:dyDescent="0.2">
      <c r="A656" s="1">
        <f t="shared" si="10"/>
        <v>714</v>
      </c>
      <c r="B656" s="22">
        <f>INDEX(原始价格!B:B,股票价格!A656+1)</f>
        <v>43608.607638888891</v>
      </c>
      <c r="C656" s="1">
        <f>INDEX(原始价格!C:C,股票价格!A656+1)</f>
        <v>0</v>
      </c>
      <c r="D656" s="1">
        <f>INDEX(原始价格!D:D,股票价格!A656+1)</f>
        <v>45.5</v>
      </c>
      <c r="E656" s="1">
        <f>INDEX(原始价格!E:E,股票价格!A656+1)</f>
        <v>0</v>
      </c>
      <c r="F656" s="1">
        <f>INDEX(原始价格!F:F,股票价格!A656+1)</f>
        <v>0</v>
      </c>
      <c r="G656" s="1">
        <f>INDEX(原始价格!G:G,股票价格!A656+1)</f>
        <v>0</v>
      </c>
    </row>
    <row r="657" spans="1:7" x14ac:dyDescent="0.2">
      <c r="A657" s="1">
        <f t="shared" si="10"/>
        <v>715</v>
      </c>
      <c r="B657" s="22">
        <f>INDEX(原始价格!B:B,股票价格!A657+1)</f>
        <v>43608.611111111109</v>
      </c>
      <c r="C657" s="1">
        <f>INDEX(原始价格!C:C,股票价格!A657+1)</f>
        <v>0</v>
      </c>
      <c r="D657" s="1">
        <f>INDEX(原始价格!D:D,股票价格!A657+1)</f>
        <v>45.52</v>
      </c>
      <c r="E657" s="1">
        <f>INDEX(原始价格!E:E,股票价格!A657+1)</f>
        <v>0</v>
      </c>
      <c r="F657" s="1">
        <f>INDEX(原始价格!F:F,股票价格!A657+1)</f>
        <v>0</v>
      </c>
      <c r="G657" s="1">
        <f>INDEX(原始价格!G:G,股票价格!A657+1)</f>
        <v>0</v>
      </c>
    </row>
    <row r="658" spans="1:7" x14ac:dyDescent="0.2">
      <c r="A658" s="1">
        <f t="shared" si="10"/>
        <v>716</v>
      </c>
      <c r="B658" s="22">
        <f>INDEX(原始价格!B:B,股票价格!A658+1)</f>
        <v>43608.614583333336</v>
      </c>
      <c r="C658" s="1">
        <f>INDEX(原始价格!C:C,股票价格!A658+1)</f>
        <v>0</v>
      </c>
      <c r="D658" s="1">
        <f>INDEX(原始价格!D:D,股票价格!A658+1)</f>
        <v>45.28</v>
      </c>
      <c r="E658" s="1">
        <f>INDEX(原始价格!E:E,股票价格!A658+1)</f>
        <v>0</v>
      </c>
      <c r="F658" s="1">
        <f>INDEX(原始价格!F:F,股票价格!A658+1)</f>
        <v>0</v>
      </c>
      <c r="G658" s="1">
        <f>INDEX(原始价格!G:G,股票价格!A658+1)</f>
        <v>0</v>
      </c>
    </row>
    <row r="659" spans="1:7" x14ac:dyDescent="0.2">
      <c r="A659" s="1">
        <f t="shared" si="10"/>
        <v>717</v>
      </c>
      <c r="B659" s="22">
        <f>INDEX(原始价格!B:B,股票价格!A659+1)</f>
        <v>43608.618055555555</v>
      </c>
      <c r="C659" s="1">
        <f>INDEX(原始价格!C:C,股票价格!A659+1)</f>
        <v>0</v>
      </c>
      <c r="D659" s="1">
        <f>INDEX(原始价格!D:D,股票价格!A659+1)</f>
        <v>45.37</v>
      </c>
      <c r="E659" s="1">
        <f>INDEX(原始价格!E:E,股票价格!A659+1)</f>
        <v>0</v>
      </c>
      <c r="F659" s="1">
        <f>INDEX(原始价格!F:F,股票价格!A659+1)</f>
        <v>0</v>
      </c>
      <c r="G659" s="1">
        <f>INDEX(原始价格!G:G,股票价格!A659+1)</f>
        <v>0</v>
      </c>
    </row>
    <row r="660" spans="1:7" x14ac:dyDescent="0.2">
      <c r="A660" s="1">
        <f t="shared" si="10"/>
        <v>718</v>
      </c>
      <c r="B660" s="22">
        <f>INDEX(原始价格!B:B,股票价格!A660+1)</f>
        <v>43608.621527777781</v>
      </c>
      <c r="C660" s="1">
        <f>INDEX(原始价格!C:C,股票价格!A660+1)</f>
        <v>0</v>
      </c>
      <c r="D660" s="1">
        <f>INDEX(原始价格!D:D,股票价格!A660+1)</f>
        <v>45.39</v>
      </c>
      <c r="E660" s="1">
        <f>INDEX(原始价格!E:E,股票价格!A660+1)</f>
        <v>0</v>
      </c>
      <c r="F660" s="1">
        <f>INDEX(原始价格!F:F,股票价格!A660+1)</f>
        <v>0</v>
      </c>
      <c r="G660" s="1">
        <f>INDEX(原始价格!G:G,股票价格!A660+1)</f>
        <v>0</v>
      </c>
    </row>
    <row r="661" spans="1:7" x14ac:dyDescent="0.2">
      <c r="A661" s="1">
        <f t="shared" si="10"/>
        <v>719</v>
      </c>
      <c r="B661" s="22">
        <f>INDEX(原始价格!B:B,股票价格!A661+1)</f>
        <v>43608.625</v>
      </c>
      <c r="C661" s="1">
        <f>INDEX(原始价格!C:C,股票价格!A661+1)</f>
        <v>0</v>
      </c>
      <c r="D661" s="1">
        <f>INDEX(原始价格!D:D,股票价格!A661+1)</f>
        <v>45.41</v>
      </c>
      <c r="E661" s="1">
        <f>INDEX(原始价格!E:E,股票价格!A661+1)</f>
        <v>0</v>
      </c>
      <c r="F661" s="1">
        <f>INDEX(原始价格!F:F,股票价格!A661+1)</f>
        <v>0</v>
      </c>
      <c r="G661" s="1">
        <f>INDEX(原始价格!G:G,股票价格!A661+1)</f>
        <v>0</v>
      </c>
    </row>
    <row r="662" spans="1:7" x14ac:dyDescent="0.2">
      <c r="A662" s="1">
        <f t="shared" si="10"/>
        <v>720</v>
      </c>
      <c r="B662" s="22">
        <f>INDEX(原始价格!B:B,股票价格!A662+1)</f>
        <v>43609.399305555555</v>
      </c>
      <c r="C662" s="1">
        <f>INDEX(原始价格!C:C,股票价格!A662+1)</f>
        <v>0</v>
      </c>
      <c r="D662" s="1">
        <f>INDEX(原始价格!D:D,股票价格!A662+1)</f>
        <v>45.57</v>
      </c>
      <c r="E662" s="1">
        <f>INDEX(原始价格!E:E,股票价格!A662+1)</f>
        <v>0</v>
      </c>
      <c r="F662" s="1">
        <f>INDEX(原始价格!F:F,股票价格!A662+1)</f>
        <v>0</v>
      </c>
      <c r="G662" s="1">
        <f>INDEX(原始价格!G:G,股票价格!A662+1)</f>
        <v>0</v>
      </c>
    </row>
    <row r="663" spans="1:7" x14ac:dyDescent="0.2">
      <c r="A663" s="1">
        <f t="shared" si="10"/>
        <v>721</v>
      </c>
      <c r="B663" s="22">
        <f>INDEX(原始价格!B:B,股票价格!A663+1)</f>
        <v>43609.402777777781</v>
      </c>
      <c r="C663" s="1">
        <f>INDEX(原始价格!C:C,股票价格!A663+1)</f>
        <v>0</v>
      </c>
      <c r="D663" s="1">
        <f>INDEX(原始价格!D:D,股票价格!A663+1)</f>
        <v>45.75</v>
      </c>
      <c r="E663" s="1">
        <f>INDEX(原始价格!E:E,股票价格!A663+1)</f>
        <v>0</v>
      </c>
      <c r="F663" s="1">
        <f>INDEX(原始价格!F:F,股票价格!A663+1)</f>
        <v>0</v>
      </c>
      <c r="G663" s="1">
        <f>INDEX(原始价格!G:G,股票价格!A663+1)</f>
        <v>0</v>
      </c>
    </row>
    <row r="664" spans="1:7" x14ac:dyDescent="0.2">
      <c r="A664" s="1">
        <f t="shared" si="10"/>
        <v>722</v>
      </c>
      <c r="B664" s="22">
        <f>INDEX(原始价格!B:B,股票价格!A664+1)</f>
        <v>43609.40625</v>
      </c>
      <c r="C664" s="1">
        <f>INDEX(原始价格!C:C,股票价格!A664+1)</f>
        <v>0</v>
      </c>
      <c r="D664" s="1">
        <f>INDEX(原始价格!D:D,股票价格!A664+1)</f>
        <v>45.77</v>
      </c>
      <c r="E664" s="1">
        <f>INDEX(原始价格!E:E,股票价格!A664+1)</f>
        <v>0</v>
      </c>
      <c r="F664" s="1">
        <f>INDEX(原始价格!F:F,股票价格!A664+1)</f>
        <v>0</v>
      </c>
      <c r="G664" s="1">
        <f>INDEX(原始价格!G:G,股票价格!A664+1)</f>
        <v>0</v>
      </c>
    </row>
    <row r="665" spans="1:7" x14ac:dyDescent="0.2">
      <c r="A665" s="1">
        <f t="shared" si="10"/>
        <v>723</v>
      </c>
      <c r="B665" s="22">
        <f>INDEX(原始价格!B:B,股票价格!A665+1)</f>
        <v>43609.409722222219</v>
      </c>
      <c r="C665" s="1">
        <f>INDEX(原始价格!C:C,股票价格!A665+1)</f>
        <v>0</v>
      </c>
      <c r="D665" s="1">
        <f>INDEX(原始价格!D:D,股票价格!A665+1)</f>
        <v>45.4</v>
      </c>
      <c r="E665" s="1">
        <f>INDEX(原始价格!E:E,股票价格!A665+1)</f>
        <v>0</v>
      </c>
      <c r="F665" s="1">
        <f>INDEX(原始价格!F:F,股票价格!A665+1)</f>
        <v>0</v>
      </c>
      <c r="G665" s="1">
        <f>INDEX(原始价格!G:G,股票价格!A665+1)</f>
        <v>0</v>
      </c>
    </row>
    <row r="666" spans="1:7" x14ac:dyDescent="0.2">
      <c r="A666" s="1">
        <f t="shared" si="10"/>
        <v>724</v>
      </c>
      <c r="B666" s="22">
        <f>INDEX(原始价格!B:B,股票价格!A666+1)</f>
        <v>43609.413194444445</v>
      </c>
      <c r="C666" s="1">
        <f>INDEX(原始价格!C:C,股票价格!A666+1)</f>
        <v>0</v>
      </c>
      <c r="D666" s="1">
        <f>INDEX(原始价格!D:D,股票价格!A666+1)</f>
        <v>45.5</v>
      </c>
      <c r="E666" s="1">
        <f>INDEX(原始价格!E:E,股票价格!A666+1)</f>
        <v>0</v>
      </c>
      <c r="F666" s="1">
        <f>INDEX(原始价格!F:F,股票价格!A666+1)</f>
        <v>0</v>
      </c>
      <c r="G666" s="1">
        <f>INDEX(原始价格!G:G,股票价格!A666+1)</f>
        <v>0</v>
      </c>
    </row>
    <row r="667" spans="1:7" x14ac:dyDescent="0.2">
      <c r="A667" s="1">
        <f t="shared" si="10"/>
        <v>725</v>
      </c>
      <c r="B667" s="22">
        <f>INDEX(原始价格!B:B,股票价格!A667+1)</f>
        <v>43609.416666666664</v>
      </c>
      <c r="C667" s="1">
        <f>INDEX(原始价格!C:C,股票价格!A667+1)</f>
        <v>0</v>
      </c>
      <c r="D667" s="1">
        <f>INDEX(原始价格!D:D,股票价格!A667+1)</f>
        <v>45.63</v>
      </c>
      <c r="E667" s="1">
        <f>INDEX(原始价格!E:E,股票价格!A667+1)</f>
        <v>0</v>
      </c>
      <c r="F667" s="1">
        <f>INDEX(原始价格!F:F,股票价格!A667+1)</f>
        <v>0</v>
      </c>
      <c r="G667" s="1">
        <f>INDEX(原始价格!G:G,股票价格!A667+1)</f>
        <v>0</v>
      </c>
    </row>
    <row r="668" spans="1:7" x14ac:dyDescent="0.2">
      <c r="A668" s="1">
        <f t="shared" si="10"/>
        <v>726</v>
      </c>
      <c r="B668" s="22">
        <f>INDEX(原始价格!B:B,股票价格!A668+1)</f>
        <v>43609.420138888891</v>
      </c>
      <c r="C668" s="1">
        <f>INDEX(原始价格!C:C,股票价格!A668+1)</f>
        <v>0</v>
      </c>
      <c r="D668" s="1">
        <f>INDEX(原始价格!D:D,股票价格!A668+1)</f>
        <v>45.36</v>
      </c>
      <c r="E668" s="1">
        <f>INDEX(原始价格!E:E,股票价格!A668+1)</f>
        <v>0</v>
      </c>
      <c r="F668" s="1">
        <f>INDEX(原始价格!F:F,股票价格!A668+1)</f>
        <v>0</v>
      </c>
      <c r="G668" s="1">
        <f>INDEX(原始价格!G:G,股票价格!A668+1)</f>
        <v>0</v>
      </c>
    </row>
    <row r="669" spans="1:7" x14ac:dyDescent="0.2">
      <c r="A669" s="1">
        <f t="shared" si="10"/>
        <v>727</v>
      </c>
      <c r="B669" s="22">
        <f>INDEX(原始价格!B:B,股票价格!A669+1)</f>
        <v>43609.423611111109</v>
      </c>
      <c r="C669" s="1">
        <f>INDEX(原始价格!C:C,股票价格!A669+1)</f>
        <v>0</v>
      </c>
      <c r="D669" s="1">
        <f>INDEX(原始价格!D:D,股票价格!A669+1)</f>
        <v>45.44</v>
      </c>
      <c r="E669" s="1">
        <f>INDEX(原始价格!E:E,股票价格!A669+1)</f>
        <v>0</v>
      </c>
      <c r="F669" s="1">
        <f>INDEX(原始价格!F:F,股票价格!A669+1)</f>
        <v>0</v>
      </c>
      <c r="G669" s="1">
        <f>INDEX(原始价格!G:G,股票价格!A669+1)</f>
        <v>0</v>
      </c>
    </row>
    <row r="670" spans="1:7" x14ac:dyDescent="0.2">
      <c r="A670" s="1">
        <f t="shared" si="10"/>
        <v>728</v>
      </c>
      <c r="B670" s="22">
        <f>INDEX(原始价格!B:B,股票价格!A670+1)</f>
        <v>43609.427083333336</v>
      </c>
      <c r="C670" s="1">
        <f>INDEX(原始价格!C:C,股票价格!A670+1)</f>
        <v>0</v>
      </c>
      <c r="D670" s="1">
        <f>INDEX(原始价格!D:D,股票价格!A670+1)</f>
        <v>45.37</v>
      </c>
      <c r="E670" s="1">
        <f>INDEX(原始价格!E:E,股票价格!A670+1)</f>
        <v>0</v>
      </c>
      <c r="F670" s="1">
        <f>INDEX(原始价格!F:F,股票价格!A670+1)</f>
        <v>0</v>
      </c>
      <c r="G670" s="1">
        <f>INDEX(原始价格!G:G,股票价格!A670+1)</f>
        <v>0</v>
      </c>
    </row>
    <row r="671" spans="1:7" x14ac:dyDescent="0.2">
      <c r="A671" s="1">
        <f t="shared" si="10"/>
        <v>729</v>
      </c>
      <c r="B671" s="22">
        <f>INDEX(原始价格!B:B,股票价格!A671+1)</f>
        <v>43609.430555555555</v>
      </c>
      <c r="C671" s="1">
        <f>INDEX(原始价格!C:C,股票价格!A671+1)</f>
        <v>0</v>
      </c>
      <c r="D671" s="1">
        <f>INDEX(原始价格!D:D,股票价格!A671+1)</f>
        <v>45.38</v>
      </c>
      <c r="E671" s="1">
        <f>INDEX(原始价格!E:E,股票价格!A671+1)</f>
        <v>0</v>
      </c>
      <c r="F671" s="1">
        <f>INDEX(原始价格!F:F,股票价格!A671+1)</f>
        <v>0</v>
      </c>
      <c r="G671" s="1">
        <f>INDEX(原始价格!G:G,股票价格!A671+1)</f>
        <v>0</v>
      </c>
    </row>
    <row r="672" spans="1:7" x14ac:dyDescent="0.2">
      <c r="A672" s="1">
        <f t="shared" si="10"/>
        <v>730</v>
      </c>
      <c r="B672" s="22">
        <f>INDEX(原始价格!B:B,股票价格!A672+1)</f>
        <v>43609.434027777781</v>
      </c>
      <c r="C672" s="1">
        <f>INDEX(原始价格!C:C,股票价格!A672+1)</f>
        <v>0</v>
      </c>
      <c r="D672" s="1">
        <f>INDEX(原始价格!D:D,股票价格!A672+1)</f>
        <v>45.3</v>
      </c>
      <c r="E672" s="1">
        <f>INDEX(原始价格!E:E,股票价格!A672+1)</f>
        <v>0</v>
      </c>
      <c r="F672" s="1">
        <f>INDEX(原始价格!F:F,股票价格!A672+1)</f>
        <v>0</v>
      </c>
      <c r="G672" s="1">
        <f>INDEX(原始价格!G:G,股票价格!A672+1)</f>
        <v>0</v>
      </c>
    </row>
    <row r="673" spans="1:7" x14ac:dyDescent="0.2">
      <c r="A673" s="1">
        <f t="shared" si="10"/>
        <v>731</v>
      </c>
      <c r="B673" s="22">
        <f>INDEX(原始价格!B:B,股票价格!A673+1)</f>
        <v>43609.4375</v>
      </c>
      <c r="C673" s="1">
        <f>INDEX(原始价格!C:C,股票价格!A673+1)</f>
        <v>0</v>
      </c>
      <c r="D673" s="1">
        <f>INDEX(原始价格!D:D,股票价格!A673+1)</f>
        <v>45.33</v>
      </c>
      <c r="E673" s="1">
        <f>INDEX(原始价格!E:E,股票价格!A673+1)</f>
        <v>0</v>
      </c>
      <c r="F673" s="1">
        <f>INDEX(原始价格!F:F,股票价格!A673+1)</f>
        <v>0</v>
      </c>
      <c r="G673" s="1">
        <f>INDEX(原始价格!G:G,股票价格!A673+1)</f>
        <v>0</v>
      </c>
    </row>
    <row r="674" spans="1:7" x14ac:dyDescent="0.2">
      <c r="A674" s="1">
        <f t="shared" si="10"/>
        <v>732</v>
      </c>
      <c r="B674" s="22">
        <f>INDEX(原始价格!B:B,股票价格!A674+1)</f>
        <v>43609.440972222219</v>
      </c>
      <c r="C674" s="1">
        <f>INDEX(原始价格!C:C,股票价格!A674+1)</f>
        <v>0</v>
      </c>
      <c r="D674" s="1">
        <f>INDEX(原始价格!D:D,股票价格!A674+1)</f>
        <v>45.4</v>
      </c>
      <c r="E674" s="1">
        <f>INDEX(原始价格!E:E,股票价格!A674+1)</f>
        <v>0</v>
      </c>
      <c r="F674" s="1">
        <f>INDEX(原始价格!F:F,股票价格!A674+1)</f>
        <v>0</v>
      </c>
      <c r="G674" s="1">
        <f>INDEX(原始价格!G:G,股票价格!A674+1)</f>
        <v>0</v>
      </c>
    </row>
    <row r="675" spans="1:7" x14ac:dyDescent="0.2">
      <c r="A675" s="1">
        <f t="shared" si="10"/>
        <v>733</v>
      </c>
      <c r="B675" s="22">
        <f>INDEX(原始价格!B:B,股票价格!A675+1)</f>
        <v>43609.444444444445</v>
      </c>
      <c r="C675" s="1">
        <f>INDEX(原始价格!C:C,股票价格!A675+1)</f>
        <v>0</v>
      </c>
      <c r="D675" s="1">
        <f>INDEX(原始价格!D:D,股票价格!A675+1)</f>
        <v>45.34</v>
      </c>
      <c r="E675" s="1">
        <f>INDEX(原始价格!E:E,股票价格!A675+1)</f>
        <v>0</v>
      </c>
      <c r="F675" s="1">
        <f>INDEX(原始价格!F:F,股票价格!A675+1)</f>
        <v>0</v>
      </c>
      <c r="G675" s="1">
        <f>INDEX(原始价格!G:G,股票价格!A675+1)</f>
        <v>0</v>
      </c>
    </row>
    <row r="676" spans="1:7" x14ac:dyDescent="0.2">
      <c r="A676" s="1">
        <f t="shared" si="10"/>
        <v>734</v>
      </c>
      <c r="B676" s="22">
        <f>INDEX(原始价格!B:B,股票价格!A676+1)</f>
        <v>43609.447916666664</v>
      </c>
      <c r="C676" s="1">
        <f>INDEX(原始价格!C:C,股票价格!A676+1)</f>
        <v>0</v>
      </c>
      <c r="D676" s="1">
        <f>INDEX(原始价格!D:D,股票价格!A676+1)</f>
        <v>45.29</v>
      </c>
      <c r="E676" s="1">
        <f>INDEX(原始价格!E:E,股票价格!A676+1)</f>
        <v>0</v>
      </c>
      <c r="F676" s="1">
        <f>INDEX(原始价格!F:F,股票价格!A676+1)</f>
        <v>0</v>
      </c>
      <c r="G676" s="1">
        <f>INDEX(原始价格!G:G,股票价格!A676+1)</f>
        <v>0</v>
      </c>
    </row>
    <row r="677" spans="1:7" x14ac:dyDescent="0.2">
      <c r="A677" s="1">
        <f t="shared" si="10"/>
        <v>735</v>
      </c>
      <c r="B677" s="22">
        <f>INDEX(原始价格!B:B,股票价格!A677+1)</f>
        <v>43609.451388888891</v>
      </c>
      <c r="C677" s="1">
        <f>INDEX(原始价格!C:C,股票价格!A677+1)</f>
        <v>0</v>
      </c>
      <c r="D677" s="1">
        <f>INDEX(原始价格!D:D,股票价格!A677+1)</f>
        <v>45.26</v>
      </c>
      <c r="E677" s="1">
        <f>INDEX(原始价格!E:E,股票价格!A677+1)</f>
        <v>0</v>
      </c>
      <c r="F677" s="1">
        <f>INDEX(原始价格!F:F,股票价格!A677+1)</f>
        <v>0</v>
      </c>
      <c r="G677" s="1">
        <f>INDEX(原始价格!G:G,股票价格!A677+1)</f>
        <v>0</v>
      </c>
    </row>
    <row r="678" spans="1:7" x14ac:dyDescent="0.2">
      <c r="A678" s="1">
        <f t="shared" si="10"/>
        <v>736</v>
      </c>
      <c r="B678" s="22">
        <f>INDEX(原始价格!B:B,股票价格!A678+1)</f>
        <v>43609.454861111109</v>
      </c>
      <c r="C678" s="1">
        <f>INDEX(原始价格!C:C,股票价格!A678+1)</f>
        <v>0</v>
      </c>
      <c r="D678" s="1">
        <f>INDEX(原始价格!D:D,股票价格!A678+1)</f>
        <v>45.28</v>
      </c>
      <c r="E678" s="1">
        <f>INDEX(原始价格!E:E,股票价格!A678+1)</f>
        <v>0</v>
      </c>
      <c r="F678" s="1">
        <f>INDEX(原始价格!F:F,股票价格!A678+1)</f>
        <v>0</v>
      </c>
      <c r="G678" s="1">
        <f>INDEX(原始价格!G:G,股票价格!A678+1)</f>
        <v>0</v>
      </c>
    </row>
    <row r="679" spans="1:7" x14ac:dyDescent="0.2">
      <c r="A679" s="1">
        <f t="shared" si="10"/>
        <v>737</v>
      </c>
      <c r="B679" s="22">
        <f>INDEX(原始价格!B:B,股票价格!A679+1)</f>
        <v>43609.458333333336</v>
      </c>
      <c r="C679" s="1">
        <f>INDEX(原始价格!C:C,股票价格!A679+1)</f>
        <v>0</v>
      </c>
      <c r="D679" s="1">
        <f>INDEX(原始价格!D:D,股票价格!A679+1)</f>
        <v>45.3</v>
      </c>
      <c r="E679" s="1">
        <f>INDEX(原始价格!E:E,股票价格!A679+1)</f>
        <v>0</v>
      </c>
      <c r="F679" s="1">
        <f>INDEX(原始价格!F:F,股票价格!A679+1)</f>
        <v>0</v>
      </c>
      <c r="G679" s="1">
        <f>INDEX(原始价格!G:G,股票价格!A679+1)</f>
        <v>0</v>
      </c>
    </row>
    <row r="680" spans="1:7" x14ac:dyDescent="0.2">
      <c r="A680" s="1">
        <f t="shared" si="10"/>
        <v>738</v>
      </c>
      <c r="B680" s="22">
        <f>INDEX(原始价格!B:B,股票价格!A680+1)</f>
        <v>43609.461805555555</v>
      </c>
      <c r="C680" s="1">
        <f>INDEX(原始价格!C:C,股票价格!A680+1)</f>
        <v>0</v>
      </c>
      <c r="D680" s="1">
        <f>INDEX(原始价格!D:D,股票价格!A680+1)</f>
        <v>45.11</v>
      </c>
      <c r="E680" s="1">
        <f>INDEX(原始价格!E:E,股票价格!A680+1)</f>
        <v>0</v>
      </c>
      <c r="F680" s="1">
        <f>INDEX(原始价格!F:F,股票价格!A680+1)</f>
        <v>0</v>
      </c>
      <c r="G680" s="1">
        <f>INDEX(原始价格!G:G,股票价格!A680+1)</f>
        <v>0</v>
      </c>
    </row>
    <row r="681" spans="1:7" x14ac:dyDescent="0.2">
      <c r="A681" s="1">
        <f t="shared" si="10"/>
        <v>739</v>
      </c>
      <c r="B681" s="22">
        <f>INDEX(原始价格!B:B,股票价格!A681+1)</f>
        <v>43609.465277777781</v>
      </c>
      <c r="C681" s="1">
        <f>INDEX(原始价格!C:C,股票价格!A681+1)</f>
        <v>0</v>
      </c>
      <c r="D681" s="1">
        <f>INDEX(原始价格!D:D,股票价格!A681+1)</f>
        <v>44.95</v>
      </c>
      <c r="E681" s="1">
        <f>INDEX(原始价格!E:E,股票价格!A681+1)</f>
        <v>0</v>
      </c>
      <c r="F681" s="1">
        <f>INDEX(原始价格!F:F,股票价格!A681+1)</f>
        <v>0</v>
      </c>
      <c r="G681" s="1">
        <f>INDEX(原始价格!G:G,股票价格!A681+1)</f>
        <v>0</v>
      </c>
    </row>
    <row r="682" spans="1:7" x14ac:dyDescent="0.2">
      <c r="A682" s="1">
        <f t="shared" si="10"/>
        <v>740</v>
      </c>
      <c r="B682" s="22">
        <f>INDEX(原始价格!B:B,股票价格!A682+1)</f>
        <v>43609.46875</v>
      </c>
      <c r="C682" s="1">
        <f>INDEX(原始价格!C:C,股票价格!A682+1)</f>
        <v>0</v>
      </c>
      <c r="D682" s="1">
        <f>INDEX(原始价格!D:D,股票价格!A682+1)</f>
        <v>44.92</v>
      </c>
      <c r="E682" s="1">
        <f>INDEX(原始价格!E:E,股票价格!A682+1)</f>
        <v>0</v>
      </c>
      <c r="F682" s="1">
        <f>INDEX(原始价格!F:F,股票价格!A682+1)</f>
        <v>0</v>
      </c>
      <c r="G682" s="1">
        <f>INDEX(原始价格!G:G,股票价格!A682+1)</f>
        <v>0</v>
      </c>
    </row>
    <row r="683" spans="1:7" x14ac:dyDescent="0.2">
      <c r="A683" s="1">
        <f t="shared" si="10"/>
        <v>741</v>
      </c>
      <c r="B683" s="22">
        <f>INDEX(原始价格!B:B,股票价格!A683+1)</f>
        <v>43609.472222222219</v>
      </c>
      <c r="C683" s="1">
        <f>INDEX(原始价格!C:C,股票价格!A683+1)</f>
        <v>0</v>
      </c>
      <c r="D683" s="1">
        <f>INDEX(原始价格!D:D,股票价格!A683+1)</f>
        <v>45</v>
      </c>
      <c r="E683" s="1">
        <f>INDEX(原始价格!E:E,股票价格!A683+1)</f>
        <v>0</v>
      </c>
      <c r="F683" s="1">
        <f>INDEX(原始价格!F:F,股票价格!A683+1)</f>
        <v>0</v>
      </c>
      <c r="G683" s="1">
        <f>INDEX(原始价格!G:G,股票价格!A683+1)</f>
        <v>0</v>
      </c>
    </row>
    <row r="684" spans="1:7" x14ac:dyDescent="0.2">
      <c r="A684" s="1">
        <f t="shared" si="10"/>
        <v>742</v>
      </c>
      <c r="B684" s="22">
        <f>INDEX(原始价格!B:B,股票价格!A684+1)</f>
        <v>43609.475694444445</v>
      </c>
      <c r="C684" s="1">
        <f>INDEX(原始价格!C:C,股票价格!A684+1)</f>
        <v>0</v>
      </c>
      <c r="D684" s="1">
        <f>INDEX(原始价格!D:D,股票价格!A684+1)</f>
        <v>44.97</v>
      </c>
      <c r="E684" s="1">
        <f>INDEX(原始价格!E:E,股票价格!A684+1)</f>
        <v>0</v>
      </c>
      <c r="F684" s="1">
        <f>INDEX(原始价格!F:F,股票价格!A684+1)</f>
        <v>0</v>
      </c>
      <c r="G684" s="1">
        <f>INDEX(原始价格!G:G,股票价格!A684+1)</f>
        <v>0</v>
      </c>
    </row>
    <row r="685" spans="1:7" x14ac:dyDescent="0.2">
      <c r="A685" s="1">
        <f t="shared" si="10"/>
        <v>743</v>
      </c>
      <c r="B685" s="22">
        <f>INDEX(原始价格!B:B,股票价格!A685+1)</f>
        <v>43609.479166666664</v>
      </c>
      <c r="C685" s="1">
        <f>INDEX(原始价格!C:C,股票价格!A685+1)</f>
        <v>0</v>
      </c>
      <c r="D685" s="1">
        <f>INDEX(原始价格!D:D,股票价格!A685+1)</f>
        <v>44.87</v>
      </c>
      <c r="E685" s="1">
        <f>INDEX(原始价格!E:E,股票价格!A685+1)</f>
        <v>0</v>
      </c>
      <c r="F685" s="1">
        <f>INDEX(原始价格!F:F,股票价格!A685+1)</f>
        <v>0</v>
      </c>
      <c r="G685" s="1">
        <f>INDEX(原始价格!G:G,股票价格!A685+1)</f>
        <v>0</v>
      </c>
    </row>
    <row r="686" spans="1:7" x14ac:dyDescent="0.2">
      <c r="A686" s="1">
        <f t="shared" si="10"/>
        <v>744</v>
      </c>
      <c r="B686" s="22">
        <f>INDEX(原始价格!B:B,股票价格!A686+1)</f>
        <v>43609.545138888891</v>
      </c>
      <c r="C686" s="1">
        <f>INDEX(原始价格!C:C,股票价格!A686+1)</f>
        <v>0</v>
      </c>
      <c r="D686" s="1">
        <f>INDEX(原始价格!D:D,股票价格!A686+1)</f>
        <v>45.07</v>
      </c>
      <c r="E686" s="1">
        <f>INDEX(原始价格!E:E,股票价格!A686+1)</f>
        <v>0</v>
      </c>
      <c r="F686" s="1">
        <f>INDEX(原始价格!F:F,股票价格!A686+1)</f>
        <v>0</v>
      </c>
      <c r="G686" s="1">
        <f>INDEX(原始价格!G:G,股票价格!A686+1)</f>
        <v>0</v>
      </c>
    </row>
    <row r="687" spans="1:7" x14ac:dyDescent="0.2">
      <c r="A687" s="1">
        <f t="shared" si="10"/>
        <v>745</v>
      </c>
      <c r="B687" s="22">
        <f>INDEX(原始价格!B:B,股票价格!A687+1)</f>
        <v>43609.548611111109</v>
      </c>
      <c r="C687" s="1">
        <f>INDEX(原始价格!C:C,股票价格!A687+1)</f>
        <v>0</v>
      </c>
      <c r="D687" s="1">
        <f>INDEX(原始价格!D:D,股票价格!A687+1)</f>
        <v>45.09</v>
      </c>
      <c r="E687" s="1">
        <f>INDEX(原始价格!E:E,股票价格!A687+1)</f>
        <v>0</v>
      </c>
      <c r="F687" s="1">
        <f>INDEX(原始价格!F:F,股票价格!A687+1)</f>
        <v>0</v>
      </c>
      <c r="G687" s="1">
        <f>INDEX(原始价格!G:G,股票价格!A687+1)</f>
        <v>0</v>
      </c>
    </row>
    <row r="688" spans="1:7" x14ac:dyDescent="0.2">
      <c r="A688" s="1">
        <f t="shared" si="10"/>
        <v>746</v>
      </c>
      <c r="B688" s="22">
        <f>INDEX(原始价格!B:B,股票价格!A688+1)</f>
        <v>43609.552083333336</v>
      </c>
      <c r="C688" s="1">
        <f>INDEX(原始价格!C:C,股票价格!A688+1)</f>
        <v>0</v>
      </c>
      <c r="D688" s="1">
        <f>INDEX(原始价格!D:D,股票价格!A688+1)</f>
        <v>45.19</v>
      </c>
      <c r="E688" s="1">
        <f>INDEX(原始价格!E:E,股票价格!A688+1)</f>
        <v>0</v>
      </c>
      <c r="F688" s="1">
        <f>INDEX(原始价格!F:F,股票价格!A688+1)</f>
        <v>0</v>
      </c>
      <c r="G688" s="1">
        <f>INDEX(原始价格!G:G,股票价格!A688+1)</f>
        <v>0</v>
      </c>
    </row>
    <row r="689" spans="1:7" x14ac:dyDescent="0.2">
      <c r="A689" s="1">
        <f t="shared" si="10"/>
        <v>747</v>
      </c>
      <c r="B689" s="22">
        <f>INDEX(原始价格!B:B,股票价格!A689+1)</f>
        <v>43609.555555555555</v>
      </c>
      <c r="C689" s="1">
        <f>INDEX(原始价格!C:C,股票价格!A689+1)</f>
        <v>0</v>
      </c>
      <c r="D689" s="1">
        <f>INDEX(原始价格!D:D,股票价格!A689+1)</f>
        <v>45.14</v>
      </c>
      <c r="E689" s="1">
        <f>INDEX(原始价格!E:E,股票价格!A689+1)</f>
        <v>0</v>
      </c>
      <c r="F689" s="1">
        <f>INDEX(原始价格!F:F,股票价格!A689+1)</f>
        <v>0</v>
      </c>
      <c r="G689" s="1">
        <f>INDEX(原始价格!G:G,股票价格!A689+1)</f>
        <v>0</v>
      </c>
    </row>
    <row r="690" spans="1:7" x14ac:dyDescent="0.2">
      <c r="A690" s="1">
        <f t="shared" si="10"/>
        <v>748</v>
      </c>
      <c r="B690" s="22">
        <f>INDEX(原始价格!B:B,股票价格!A690+1)</f>
        <v>43609.559027777781</v>
      </c>
      <c r="C690" s="1">
        <f>INDEX(原始价格!C:C,股票价格!A690+1)</f>
        <v>0</v>
      </c>
      <c r="D690" s="1">
        <f>INDEX(原始价格!D:D,股票价格!A690+1)</f>
        <v>45.08</v>
      </c>
      <c r="E690" s="1">
        <f>INDEX(原始价格!E:E,股票价格!A690+1)</f>
        <v>0</v>
      </c>
      <c r="F690" s="1">
        <f>INDEX(原始价格!F:F,股票价格!A690+1)</f>
        <v>0</v>
      </c>
      <c r="G690" s="1">
        <f>INDEX(原始价格!G:G,股票价格!A690+1)</f>
        <v>0</v>
      </c>
    </row>
    <row r="691" spans="1:7" x14ac:dyDescent="0.2">
      <c r="A691" s="1">
        <f t="shared" si="10"/>
        <v>749</v>
      </c>
      <c r="B691" s="22">
        <f>INDEX(原始价格!B:B,股票价格!A691+1)</f>
        <v>43609.5625</v>
      </c>
      <c r="C691" s="1">
        <f>INDEX(原始价格!C:C,股票价格!A691+1)</f>
        <v>0</v>
      </c>
      <c r="D691" s="1">
        <f>INDEX(原始价格!D:D,股票价格!A691+1)</f>
        <v>44.98</v>
      </c>
      <c r="E691" s="1">
        <f>INDEX(原始价格!E:E,股票价格!A691+1)</f>
        <v>0</v>
      </c>
      <c r="F691" s="1">
        <f>INDEX(原始价格!F:F,股票价格!A691+1)</f>
        <v>0</v>
      </c>
      <c r="G691" s="1">
        <f>INDEX(原始价格!G:G,股票价格!A691+1)</f>
        <v>0</v>
      </c>
    </row>
    <row r="692" spans="1:7" x14ac:dyDescent="0.2">
      <c r="A692" s="1">
        <f t="shared" si="10"/>
        <v>750</v>
      </c>
      <c r="B692" s="22">
        <f>INDEX(原始价格!B:B,股票价格!A692+1)</f>
        <v>43609.565972222219</v>
      </c>
      <c r="C692" s="1">
        <f>INDEX(原始价格!C:C,股票价格!A692+1)</f>
        <v>0</v>
      </c>
      <c r="D692" s="1">
        <f>INDEX(原始价格!D:D,股票价格!A692+1)</f>
        <v>44.98</v>
      </c>
      <c r="E692" s="1">
        <f>INDEX(原始价格!E:E,股票价格!A692+1)</f>
        <v>0</v>
      </c>
      <c r="F692" s="1">
        <f>INDEX(原始价格!F:F,股票价格!A692+1)</f>
        <v>0</v>
      </c>
      <c r="G692" s="1">
        <f>INDEX(原始价格!G:G,股票价格!A692+1)</f>
        <v>0</v>
      </c>
    </row>
    <row r="693" spans="1:7" x14ac:dyDescent="0.2">
      <c r="A693" s="1">
        <f t="shared" si="10"/>
        <v>751</v>
      </c>
      <c r="B693" s="22">
        <f>INDEX(原始价格!B:B,股票价格!A693+1)</f>
        <v>43609.569444444445</v>
      </c>
      <c r="C693" s="1">
        <f>INDEX(原始价格!C:C,股票价格!A693+1)</f>
        <v>0</v>
      </c>
      <c r="D693" s="1">
        <f>INDEX(原始价格!D:D,股票价格!A693+1)</f>
        <v>45.08</v>
      </c>
      <c r="E693" s="1">
        <f>INDEX(原始价格!E:E,股票价格!A693+1)</f>
        <v>0</v>
      </c>
      <c r="F693" s="1">
        <f>INDEX(原始价格!F:F,股票价格!A693+1)</f>
        <v>0</v>
      </c>
      <c r="G693" s="1">
        <f>INDEX(原始价格!G:G,股票价格!A693+1)</f>
        <v>0</v>
      </c>
    </row>
    <row r="694" spans="1:7" x14ac:dyDescent="0.2">
      <c r="A694" s="1">
        <f t="shared" si="10"/>
        <v>752</v>
      </c>
      <c r="B694" s="22">
        <f>INDEX(原始价格!B:B,股票价格!A694+1)</f>
        <v>43609.572916666664</v>
      </c>
      <c r="C694" s="1">
        <f>INDEX(原始价格!C:C,股票价格!A694+1)</f>
        <v>0</v>
      </c>
      <c r="D694" s="1">
        <f>INDEX(原始价格!D:D,股票价格!A694+1)</f>
        <v>45.18</v>
      </c>
      <c r="E694" s="1">
        <f>INDEX(原始价格!E:E,股票价格!A694+1)</f>
        <v>0</v>
      </c>
      <c r="F694" s="1">
        <f>INDEX(原始价格!F:F,股票价格!A694+1)</f>
        <v>0</v>
      </c>
      <c r="G694" s="1">
        <f>INDEX(原始价格!G:G,股票价格!A694+1)</f>
        <v>0</v>
      </c>
    </row>
    <row r="695" spans="1:7" x14ac:dyDescent="0.2">
      <c r="A695" s="1">
        <f t="shared" si="10"/>
        <v>753</v>
      </c>
      <c r="B695" s="22">
        <f>INDEX(原始价格!B:B,股票价格!A695+1)</f>
        <v>43609.576388888891</v>
      </c>
      <c r="C695" s="1">
        <f>INDEX(原始价格!C:C,股票价格!A695+1)</f>
        <v>0</v>
      </c>
      <c r="D695" s="1">
        <f>INDEX(原始价格!D:D,股票价格!A695+1)</f>
        <v>45.2</v>
      </c>
      <c r="E695" s="1">
        <f>INDEX(原始价格!E:E,股票价格!A695+1)</f>
        <v>0</v>
      </c>
      <c r="F695" s="1">
        <f>INDEX(原始价格!F:F,股票价格!A695+1)</f>
        <v>0</v>
      </c>
      <c r="G695" s="1">
        <f>INDEX(原始价格!G:G,股票价格!A695+1)</f>
        <v>0</v>
      </c>
    </row>
    <row r="696" spans="1:7" x14ac:dyDescent="0.2">
      <c r="A696" s="1">
        <f t="shared" si="10"/>
        <v>754</v>
      </c>
      <c r="B696" s="22">
        <f>INDEX(原始价格!B:B,股票价格!A696+1)</f>
        <v>43609.579861111109</v>
      </c>
      <c r="C696" s="1">
        <f>INDEX(原始价格!C:C,股票价格!A696+1)</f>
        <v>0</v>
      </c>
      <c r="D696" s="1">
        <f>INDEX(原始价格!D:D,股票价格!A696+1)</f>
        <v>45.3</v>
      </c>
      <c r="E696" s="1">
        <f>INDEX(原始价格!E:E,股票价格!A696+1)</f>
        <v>0</v>
      </c>
      <c r="F696" s="1">
        <f>INDEX(原始价格!F:F,股票价格!A696+1)</f>
        <v>0</v>
      </c>
      <c r="G696" s="1">
        <f>INDEX(原始价格!G:G,股票价格!A696+1)</f>
        <v>0</v>
      </c>
    </row>
    <row r="697" spans="1:7" x14ac:dyDescent="0.2">
      <c r="A697" s="1">
        <f t="shared" si="10"/>
        <v>755</v>
      </c>
      <c r="B697" s="22">
        <f>INDEX(原始价格!B:B,股票价格!A697+1)</f>
        <v>43609.583333333336</v>
      </c>
      <c r="C697" s="1">
        <f>INDEX(原始价格!C:C,股票价格!A697+1)</f>
        <v>0</v>
      </c>
      <c r="D697" s="1">
        <f>INDEX(原始价格!D:D,股票价格!A697+1)</f>
        <v>45.39</v>
      </c>
      <c r="E697" s="1">
        <f>INDEX(原始价格!E:E,股票价格!A697+1)</f>
        <v>0</v>
      </c>
      <c r="F697" s="1">
        <f>INDEX(原始价格!F:F,股票价格!A697+1)</f>
        <v>0</v>
      </c>
      <c r="G697" s="1">
        <f>INDEX(原始价格!G:G,股票价格!A697+1)</f>
        <v>0</v>
      </c>
    </row>
    <row r="698" spans="1:7" x14ac:dyDescent="0.2">
      <c r="A698" s="1">
        <f t="shared" si="10"/>
        <v>756</v>
      </c>
      <c r="B698" s="22">
        <f>INDEX(原始价格!B:B,股票价格!A698+1)</f>
        <v>43609.586805555555</v>
      </c>
      <c r="C698" s="1">
        <f>INDEX(原始价格!C:C,股票价格!A698+1)</f>
        <v>0</v>
      </c>
      <c r="D698" s="1">
        <f>INDEX(原始价格!D:D,股票价格!A698+1)</f>
        <v>45.26</v>
      </c>
      <c r="E698" s="1">
        <f>INDEX(原始价格!E:E,股票价格!A698+1)</f>
        <v>0</v>
      </c>
      <c r="F698" s="1">
        <f>INDEX(原始价格!F:F,股票价格!A698+1)</f>
        <v>0</v>
      </c>
      <c r="G698" s="1">
        <f>INDEX(原始价格!G:G,股票价格!A698+1)</f>
        <v>0</v>
      </c>
    </row>
    <row r="699" spans="1:7" x14ac:dyDescent="0.2">
      <c r="A699" s="1">
        <f t="shared" si="10"/>
        <v>757</v>
      </c>
      <c r="B699" s="22">
        <f>INDEX(原始价格!B:B,股票价格!A699+1)</f>
        <v>43609.590277777781</v>
      </c>
      <c r="C699" s="1">
        <f>INDEX(原始价格!C:C,股票价格!A699+1)</f>
        <v>0</v>
      </c>
      <c r="D699" s="1">
        <f>INDEX(原始价格!D:D,股票价格!A699+1)</f>
        <v>45.26</v>
      </c>
      <c r="E699" s="1">
        <f>INDEX(原始价格!E:E,股票价格!A699+1)</f>
        <v>0</v>
      </c>
      <c r="F699" s="1">
        <f>INDEX(原始价格!F:F,股票价格!A699+1)</f>
        <v>0</v>
      </c>
      <c r="G699" s="1">
        <f>INDEX(原始价格!G:G,股票价格!A699+1)</f>
        <v>0</v>
      </c>
    </row>
    <row r="700" spans="1:7" x14ac:dyDescent="0.2">
      <c r="A700" s="1">
        <f t="shared" si="10"/>
        <v>758</v>
      </c>
      <c r="B700" s="22">
        <f>INDEX(原始价格!B:B,股票价格!A700+1)</f>
        <v>43609.59375</v>
      </c>
      <c r="C700" s="1">
        <f>INDEX(原始价格!C:C,股票价格!A700+1)</f>
        <v>0</v>
      </c>
      <c r="D700" s="1">
        <f>INDEX(原始价格!D:D,股票价格!A700+1)</f>
        <v>45.2</v>
      </c>
      <c r="E700" s="1">
        <f>INDEX(原始价格!E:E,股票价格!A700+1)</f>
        <v>0</v>
      </c>
      <c r="F700" s="1">
        <f>INDEX(原始价格!F:F,股票价格!A700+1)</f>
        <v>0</v>
      </c>
      <c r="G700" s="1">
        <f>INDEX(原始价格!G:G,股票价格!A700+1)</f>
        <v>0</v>
      </c>
    </row>
    <row r="701" spans="1:7" x14ac:dyDescent="0.2">
      <c r="A701" s="1">
        <f t="shared" si="10"/>
        <v>759</v>
      </c>
      <c r="B701" s="22">
        <f>INDEX(原始价格!B:B,股票价格!A701+1)</f>
        <v>43609.597222222219</v>
      </c>
      <c r="C701" s="1">
        <f>INDEX(原始价格!C:C,股票价格!A701+1)</f>
        <v>0</v>
      </c>
      <c r="D701" s="1">
        <f>INDEX(原始价格!D:D,股票价格!A701+1)</f>
        <v>45.16</v>
      </c>
      <c r="E701" s="1">
        <f>INDEX(原始价格!E:E,股票价格!A701+1)</f>
        <v>0</v>
      </c>
      <c r="F701" s="1">
        <f>INDEX(原始价格!F:F,股票价格!A701+1)</f>
        <v>0</v>
      </c>
      <c r="G701" s="1">
        <f>INDEX(原始价格!G:G,股票价格!A701+1)</f>
        <v>0</v>
      </c>
    </row>
    <row r="702" spans="1:7" x14ac:dyDescent="0.2">
      <c r="A702" s="1">
        <f t="shared" si="10"/>
        <v>760</v>
      </c>
      <c r="B702" s="22">
        <f>INDEX(原始价格!B:B,股票价格!A702+1)</f>
        <v>43609.600694444445</v>
      </c>
      <c r="C702" s="1">
        <f>INDEX(原始价格!C:C,股票价格!A702+1)</f>
        <v>0</v>
      </c>
      <c r="D702" s="1">
        <f>INDEX(原始价格!D:D,股票价格!A702+1)</f>
        <v>45.26</v>
      </c>
      <c r="E702" s="1">
        <f>INDEX(原始价格!E:E,股票价格!A702+1)</f>
        <v>0</v>
      </c>
      <c r="F702" s="1">
        <f>INDEX(原始价格!F:F,股票价格!A702+1)</f>
        <v>0</v>
      </c>
      <c r="G702" s="1">
        <f>INDEX(原始价格!G:G,股票价格!A702+1)</f>
        <v>0</v>
      </c>
    </row>
    <row r="703" spans="1:7" x14ac:dyDescent="0.2">
      <c r="A703" s="1">
        <f t="shared" si="10"/>
        <v>761</v>
      </c>
      <c r="B703" s="22">
        <f>INDEX(原始价格!B:B,股票价格!A703+1)</f>
        <v>43609.604166666664</v>
      </c>
      <c r="C703" s="1">
        <f>INDEX(原始价格!C:C,股票价格!A703+1)</f>
        <v>0</v>
      </c>
      <c r="D703" s="1">
        <f>INDEX(原始价格!D:D,股票价格!A703+1)</f>
        <v>45.23</v>
      </c>
      <c r="E703" s="1">
        <f>INDEX(原始价格!E:E,股票价格!A703+1)</f>
        <v>0</v>
      </c>
      <c r="F703" s="1">
        <f>INDEX(原始价格!F:F,股票价格!A703+1)</f>
        <v>0</v>
      </c>
      <c r="G703" s="1">
        <f>INDEX(原始价格!G:G,股票价格!A703+1)</f>
        <v>0</v>
      </c>
    </row>
    <row r="704" spans="1:7" x14ac:dyDescent="0.2">
      <c r="A704" s="1">
        <f t="shared" si="10"/>
        <v>762</v>
      </c>
      <c r="B704" s="22">
        <f>INDEX(原始价格!B:B,股票价格!A704+1)</f>
        <v>43609.607638888891</v>
      </c>
      <c r="C704" s="1">
        <f>INDEX(原始价格!C:C,股票价格!A704+1)</f>
        <v>0</v>
      </c>
      <c r="D704" s="1">
        <f>INDEX(原始价格!D:D,股票价格!A704+1)</f>
        <v>45.15</v>
      </c>
      <c r="E704" s="1">
        <f>INDEX(原始价格!E:E,股票价格!A704+1)</f>
        <v>0</v>
      </c>
      <c r="F704" s="1">
        <f>INDEX(原始价格!F:F,股票价格!A704+1)</f>
        <v>0</v>
      </c>
      <c r="G704" s="1">
        <f>INDEX(原始价格!G:G,股票价格!A704+1)</f>
        <v>0</v>
      </c>
    </row>
    <row r="705" spans="1:7" x14ac:dyDescent="0.2">
      <c r="A705" s="1">
        <f t="shared" si="10"/>
        <v>763</v>
      </c>
      <c r="B705" s="22">
        <f>INDEX(原始价格!B:B,股票价格!A705+1)</f>
        <v>43609.611111111109</v>
      </c>
      <c r="C705" s="1">
        <f>INDEX(原始价格!C:C,股票价格!A705+1)</f>
        <v>0</v>
      </c>
      <c r="D705" s="1">
        <f>INDEX(原始价格!D:D,股票价格!A705+1)</f>
        <v>45.24</v>
      </c>
      <c r="E705" s="1">
        <f>INDEX(原始价格!E:E,股票价格!A705+1)</f>
        <v>0</v>
      </c>
      <c r="F705" s="1">
        <f>INDEX(原始价格!F:F,股票价格!A705+1)</f>
        <v>0</v>
      </c>
      <c r="G705" s="1">
        <f>INDEX(原始价格!G:G,股票价格!A705+1)</f>
        <v>0</v>
      </c>
    </row>
    <row r="706" spans="1:7" x14ac:dyDescent="0.2">
      <c r="A706" s="1">
        <f t="shared" ref="A706:A769" si="11">A707-1</f>
        <v>764</v>
      </c>
      <c r="B706" s="22">
        <f>INDEX(原始价格!B:B,股票价格!A706+1)</f>
        <v>43609.614583333336</v>
      </c>
      <c r="C706" s="1">
        <f>INDEX(原始价格!C:C,股票价格!A706+1)</f>
        <v>0</v>
      </c>
      <c r="D706" s="1">
        <f>INDEX(原始价格!D:D,股票价格!A706+1)</f>
        <v>45.23</v>
      </c>
      <c r="E706" s="1">
        <f>INDEX(原始价格!E:E,股票价格!A706+1)</f>
        <v>0</v>
      </c>
      <c r="F706" s="1">
        <f>INDEX(原始价格!F:F,股票价格!A706+1)</f>
        <v>0</v>
      </c>
      <c r="G706" s="1">
        <f>INDEX(原始价格!G:G,股票价格!A706+1)</f>
        <v>0</v>
      </c>
    </row>
    <row r="707" spans="1:7" x14ac:dyDescent="0.2">
      <c r="A707" s="1">
        <f t="shared" si="11"/>
        <v>765</v>
      </c>
      <c r="B707" s="22">
        <f>INDEX(原始价格!B:B,股票价格!A707+1)</f>
        <v>43609.618055555555</v>
      </c>
      <c r="C707" s="1">
        <f>INDEX(原始价格!C:C,股票价格!A707+1)</f>
        <v>0</v>
      </c>
      <c r="D707" s="1">
        <f>INDEX(原始价格!D:D,股票价格!A707+1)</f>
        <v>45.25</v>
      </c>
      <c r="E707" s="1">
        <f>INDEX(原始价格!E:E,股票价格!A707+1)</f>
        <v>0</v>
      </c>
      <c r="F707" s="1">
        <f>INDEX(原始价格!F:F,股票价格!A707+1)</f>
        <v>0</v>
      </c>
      <c r="G707" s="1">
        <f>INDEX(原始价格!G:G,股票价格!A707+1)</f>
        <v>0</v>
      </c>
    </row>
    <row r="708" spans="1:7" x14ac:dyDescent="0.2">
      <c r="A708" s="1">
        <f t="shared" si="11"/>
        <v>766</v>
      </c>
      <c r="B708" s="22">
        <f>INDEX(原始价格!B:B,股票价格!A708+1)</f>
        <v>43609.621527777781</v>
      </c>
      <c r="C708" s="1">
        <f>INDEX(原始价格!C:C,股票价格!A708+1)</f>
        <v>0</v>
      </c>
      <c r="D708" s="1">
        <f>INDEX(原始价格!D:D,股票价格!A708+1)</f>
        <v>45.2</v>
      </c>
      <c r="E708" s="1">
        <f>INDEX(原始价格!E:E,股票价格!A708+1)</f>
        <v>0</v>
      </c>
      <c r="F708" s="1">
        <f>INDEX(原始价格!F:F,股票价格!A708+1)</f>
        <v>0</v>
      </c>
      <c r="G708" s="1">
        <f>INDEX(原始价格!G:G,股票价格!A708+1)</f>
        <v>0</v>
      </c>
    </row>
    <row r="709" spans="1:7" x14ac:dyDescent="0.2">
      <c r="A709" s="1">
        <f t="shared" si="11"/>
        <v>767</v>
      </c>
      <c r="B709" s="22">
        <f>INDEX(原始价格!B:B,股票价格!A709+1)</f>
        <v>43609.625</v>
      </c>
      <c r="C709" s="1">
        <f>INDEX(原始价格!C:C,股票价格!A709+1)</f>
        <v>0</v>
      </c>
      <c r="D709" s="1">
        <f>INDEX(原始价格!D:D,股票价格!A709+1)</f>
        <v>45.2</v>
      </c>
      <c r="E709" s="1">
        <f>INDEX(原始价格!E:E,股票价格!A709+1)</f>
        <v>0</v>
      </c>
      <c r="F709" s="1">
        <f>INDEX(原始价格!F:F,股票价格!A709+1)</f>
        <v>0</v>
      </c>
      <c r="G709" s="1">
        <f>INDEX(原始价格!G:G,股票价格!A709+1)</f>
        <v>0</v>
      </c>
    </row>
    <row r="710" spans="1:7" x14ac:dyDescent="0.2">
      <c r="A710" s="1">
        <f t="shared" si="11"/>
        <v>768</v>
      </c>
      <c r="B710" s="22">
        <f>INDEX(原始价格!B:B,股票价格!A710+1)</f>
        <v>43612.399305555555</v>
      </c>
      <c r="C710" s="1">
        <f>INDEX(原始价格!C:C,股票价格!A710+1)</f>
        <v>0</v>
      </c>
      <c r="D710" s="1">
        <f>INDEX(原始价格!D:D,股票价格!A710+1)</f>
        <v>45.28</v>
      </c>
      <c r="E710" s="1">
        <f>INDEX(原始价格!E:E,股票价格!A710+1)</f>
        <v>0</v>
      </c>
      <c r="F710" s="1">
        <f>INDEX(原始价格!F:F,股票价格!A710+1)</f>
        <v>0</v>
      </c>
      <c r="G710" s="1">
        <f>INDEX(原始价格!G:G,股票价格!A710+1)</f>
        <v>0</v>
      </c>
    </row>
    <row r="711" spans="1:7" x14ac:dyDescent="0.2">
      <c r="A711" s="1">
        <f t="shared" si="11"/>
        <v>769</v>
      </c>
      <c r="B711" s="22">
        <f>INDEX(原始价格!B:B,股票价格!A711+1)</f>
        <v>43612.402777777781</v>
      </c>
      <c r="C711" s="1">
        <f>INDEX(原始价格!C:C,股票价格!A711+1)</f>
        <v>0</v>
      </c>
      <c r="D711" s="1">
        <f>INDEX(原始价格!D:D,股票价格!A711+1)</f>
        <v>45.28</v>
      </c>
      <c r="E711" s="1">
        <f>INDEX(原始价格!E:E,股票价格!A711+1)</f>
        <v>0</v>
      </c>
      <c r="F711" s="1">
        <f>INDEX(原始价格!F:F,股票价格!A711+1)</f>
        <v>0</v>
      </c>
      <c r="G711" s="1">
        <f>INDEX(原始价格!G:G,股票价格!A711+1)</f>
        <v>0</v>
      </c>
    </row>
    <row r="712" spans="1:7" x14ac:dyDescent="0.2">
      <c r="A712" s="1">
        <f t="shared" si="11"/>
        <v>770</v>
      </c>
      <c r="B712" s="22">
        <f>INDEX(原始价格!B:B,股票价格!A712+1)</f>
        <v>43612.40625</v>
      </c>
      <c r="C712" s="1">
        <f>INDEX(原始价格!C:C,股票价格!A712+1)</f>
        <v>0</v>
      </c>
      <c r="D712" s="1">
        <f>INDEX(原始价格!D:D,股票价格!A712+1)</f>
        <v>45.48</v>
      </c>
      <c r="E712" s="1">
        <f>INDEX(原始价格!E:E,股票价格!A712+1)</f>
        <v>0</v>
      </c>
      <c r="F712" s="1">
        <f>INDEX(原始价格!F:F,股票价格!A712+1)</f>
        <v>0</v>
      </c>
      <c r="G712" s="1">
        <f>INDEX(原始价格!G:G,股票价格!A712+1)</f>
        <v>0</v>
      </c>
    </row>
    <row r="713" spans="1:7" x14ac:dyDescent="0.2">
      <c r="A713" s="1">
        <f t="shared" si="11"/>
        <v>771</v>
      </c>
      <c r="B713" s="22">
        <f>INDEX(原始价格!B:B,股票价格!A713+1)</f>
        <v>43612.409722222219</v>
      </c>
      <c r="C713" s="1">
        <f>INDEX(原始价格!C:C,股票价格!A713+1)</f>
        <v>0</v>
      </c>
      <c r="D713" s="1">
        <f>INDEX(原始价格!D:D,股票价格!A713+1)</f>
        <v>45.49</v>
      </c>
      <c r="E713" s="1">
        <f>INDEX(原始价格!E:E,股票价格!A713+1)</f>
        <v>0</v>
      </c>
      <c r="F713" s="1">
        <f>INDEX(原始价格!F:F,股票价格!A713+1)</f>
        <v>0</v>
      </c>
      <c r="G713" s="1">
        <f>INDEX(原始价格!G:G,股票价格!A713+1)</f>
        <v>0</v>
      </c>
    </row>
    <row r="714" spans="1:7" x14ac:dyDescent="0.2">
      <c r="A714" s="1">
        <f t="shared" si="11"/>
        <v>772</v>
      </c>
      <c r="B714" s="22">
        <f>INDEX(原始价格!B:B,股票价格!A714+1)</f>
        <v>43612.413194444445</v>
      </c>
      <c r="C714" s="1">
        <f>INDEX(原始价格!C:C,股票价格!A714+1)</f>
        <v>0</v>
      </c>
      <c r="D714" s="1">
        <f>INDEX(原始价格!D:D,股票价格!A714+1)</f>
        <v>45.75</v>
      </c>
      <c r="E714" s="1">
        <f>INDEX(原始价格!E:E,股票价格!A714+1)</f>
        <v>0</v>
      </c>
      <c r="F714" s="1">
        <f>INDEX(原始价格!F:F,股票价格!A714+1)</f>
        <v>0</v>
      </c>
      <c r="G714" s="1">
        <f>INDEX(原始价格!G:G,股票价格!A714+1)</f>
        <v>0</v>
      </c>
    </row>
    <row r="715" spans="1:7" x14ac:dyDescent="0.2">
      <c r="A715" s="1">
        <f t="shared" si="11"/>
        <v>773</v>
      </c>
      <c r="B715" s="22">
        <f>INDEX(原始价格!B:B,股票价格!A715+1)</f>
        <v>43612.416666666664</v>
      </c>
      <c r="C715" s="1">
        <f>INDEX(原始价格!C:C,股票价格!A715+1)</f>
        <v>0</v>
      </c>
      <c r="D715" s="1">
        <f>INDEX(原始价格!D:D,股票价格!A715+1)</f>
        <v>45.7</v>
      </c>
      <c r="E715" s="1">
        <f>INDEX(原始价格!E:E,股票价格!A715+1)</f>
        <v>0</v>
      </c>
      <c r="F715" s="1">
        <f>INDEX(原始价格!F:F,股票价格!A715+1)</f>
        <v>0</v>
      </c>
      <c r="G715" s="1">
        <f>INDEX(原始价格!G:G,股票价格!A715+1)</f>
        <v>0</v>
      </c>
    </row>
    <row r="716" spans="1:7" x14ac:dyDescent="0.2">
      <c r="A716" s="1">
        <f t="shared" si="11"/>
        <v>774</v>
      </c>
      <c r="B716" s="22">
        <f>INDEX(原始价格!B:B,股票价格!A716+1)</f>
        <v>43612.420138888891</v>
      </c>
      <c r="C716" s="1">
        <f>INDEX(原始价格!C:C,股票价格!A716+1)</f>
        <v>0</v>
      </c>
      <c r="D716" s="1">
        <f>INDEX(原始价格!D:D,股票价格!A716+1)</f>
        <v>45.87</v>
      </c>
      <c r="E716" s="1">
        <f>INDEX(原始价格!E:E,股票价格!A716+1)</f>
        <v>0</v>
      </c>
      <c r="F716" s="1">
        <f>INDEX(原始价格!F:F,股票价格!A716+1)</f>
        <v>0</v>
      </c>
      <c r="G716" s="1">
        <f>INDEX(原始价格!G:G,股票价格!A716+1)</f>
        <v>0</v>
      </c>
    </row>
    <row r="717" spans="1:7" x14ac:dyDescent="0.2">
      <c r="A717" s="1">
        <f t="shared" si="11"/>
        <v>775</v>
      </c>
      <c r="B717" s="22">
        <f>INDEX(原始价格!B:B,股票价格!A717+1)</f>
        <v>43612.423611111109</v>
      </c>
      <c r="C717" s="1">
        <f>INDEX(原始价格!C:C,股票价格!A717+1)</f>
        <v>0</v>
      </c>
      <c r="D717" s="1">
        <f>INDEX(原始价格!D:D,股票价格!A717+1)</f>
        <v>45.91</v>
      </c>
      <c r="E717" s="1">
        <f>INDEX(原始价格!E:E,股票价格!A717+1)</f>
        <v>0</v>
      </c>
      <c r="F717" s="1">
        <f>INDEX(原始价格!F:F,股票价格!A717+1)</f>
        <v>0</v>
      </c>
      <c r="G717" s="1">
        <f>INDEX(原始价格!G:G,股票价格!A717+1)</f>
        <v>0</v>
      </c>
    </row>
    <row r="718" spans="1:7" x14ac:dyDescent="0.2">
      <c r="A718" s="1">
        <f t="shared" si="11"/>
        <v>776</v>
      </c>
      <c r="B718" s="22">
        <f>INDEX(原始价格!B:B,股票价格!A718+1)</f>
        <v>43612.427083333336</v>
      </c>
      <c r="C718" s="1">
        <f>INDEX(原始价格!C:C,股票价格!A718+1)</f>
        <v>0</v>
      </c>
      <c r="D718" s="1">
        <f>INDEX(原始价格!D:D,股票价格!A718+1)</f>
        <v>46.06</v>
      </c>
      <c r="E718" s="1">
        <f>INDEX(原始价格!E:E,股票价格!A718+1)</f>
        <v>0</v>
      </c>
      <c r="F718" s="1">
        <f>INDEX(原始价格!F:F,股票价格!A718+1)</f>
        <v>0</v>
      </c>
      <c r="G718" s="1">
        <f>INDEX(原始价格!G:G,股票价格!A718+1)</f>
        <v>0</v>
      </c>
    </row>
    <row r="719" spans="1:7" x14ac:dyDescent="0.2">
      <c r="A719" s="1">
        <f t="shared" si="11"/>
        <v>777</v>
      </c>
      <c r="B719" s="22">
        <f>INDEX(原始价格!B:B,股票价格!A719+1)</f>
        <v>43612.430555555555</v>
      </c>
      <c r="C719" s="1">
        <f>INDEX(原始价格!C:C,股票价格!A719+1)</f>
        <v>0</v>
      </c>
      <c r="D719" s="1">
        <f>INDEX(原始价格!D:D,股票价格!A719+1)</f>
        <v>46.15</v>
      </c>
      <c r="E719" s="1">
        <f>INDEX(原始价格!E:E,股票价格!A719+1)</f>
        <v>0</v>
      </c>
      <c r="F719" s="1">
        <f>INDEX(原始价格!F:F,股票价格!A719+1)</f>
        <v>0</v>
      </c>
      <c r="G719" s="1">
        <f>INDEX(原始价格!G:G,股票价格!A719+1)</f>
        <v>0</v>
      </c>
    </row>
    <row r="720" spans="1:7" x14ac:dyDescent="0.2">
      <c r="A720" s="1">
        <f t="shared" si="11"/>
        <v>778</v>
      </c>
      <c r="B720" s="22">
        <f>INDEX(原始价格!B:B,股票价格!A720+1)</f>
        <v>43612.434027777781</v>
      </c>
      <c r="C720" s="1">
        <f>INDEX(原始价格!C:C,股票价格!A720+1)</f>
        <v>0</v>
      </c>
      <c r="D720" s="1">
        <f>INDEX(原始价格!D:D,股票价格!A720+1)</f>
        <v>46.14</v>
      </c>
      <c r="E720" s="1">
        <f>INDEX(原始价格!E:E,股票价格!A720+1)</f>
        <v>0</v>
      </c>
      <c r="F720" s="1">
        <f>INDEX(原始价格!F:F,股票价格!A720+1)</f>
        <v>0</v>
      </c>
      <c r="G720" s="1">
        <f>INDEX(原始价格!G:G,股票价格!A720+1)</f>
        <v>0</v>
      </c>
    </row>
    <row r="721" spans="1:7" x14ac:dyDescent="0.2">
      <c r="A721" s="1">
        <f t="shared" si="11"/>
        <v>779</v>
      </c>
      <c r="B721" s="22">
        <f>INDEX(原始价格!B:B,股票价格!A721+1)</f>
        <v>43612.4375</v>
      </c>
      <c r="C721" s="1">
        <f>INDEX(原始价格!C:C,股票价格!A721+1)</f>
        <v>0</v>
      </c>
      <c r="D721" s="1">
        <f>INDEX(原始价格!D:D,股票价格!A721+1)</f>
        <v>46.12</v>
      </c>
      <c r="E721" s="1">
        <f>INDEX(原始价格!E:E,股票价格!A721+1)</f>
        <v>0</v>
      </c>
      <c r="F721" s="1">
        <f>INDEX(原始价格!F:F,股票价格!A721+1)</f>
        <v>0</v>
      </c>
      <c r="G721" s="1">
        <f>INDEX(原始价格!G:G,股票价格!A721+1)</f>
        <v>0</v>
      </c>
    </row>
    <row r="722" spans="1:7" x14ac:dyDescent="0.2">
      <c r="A722" s="1">
        <f t="shared" si="11"/>
        <v>780</v>
      </c>
      <c r="B722" s="22">
        <f>INDEX(原始价格!B:B,股票价格!A722+1)</f>
        <v>43612.440972222219</v>
      </c>
      <c r="C722" s="1">
        <f>INDEX(原始价格!C:C,股票价格!A722+1)</f>
        <v>0</v>
      </c>
      <c r="D722" s="1">
        <f>INDEX(原始价格!D:D,股票价格!A722+1)</f>
        <v>46.19</v>
      </c>
      <c r="E722" s="1">
        <f>INDEX(原始价格!E:E,股票价格!A722+1)</f>
        <v>0</v>
      </c>
      <c r="F722" s="1">
        <f>INDEX(原始价格!F:F,股票价格!A722+1)</f>
        <v>0</v>
      </c>
      <c r="G722" s="1">
        <f>INDEX(原始价格!G:G,股票价格!A722+1)</f>
        <v>0</v>
      </c>
    </row>
    <row r="723" spans="1:7" x14ac:dyDescent="0.2">
      <c r="A723" s="1">
        <f t="shared" si="11"/>
        <v>781</v>
      </c>
      <c r="B723" s="22">
        <f>INDEX(原始价格!B:B,股票价格!A723+1)</f>
        <v>43612.444444444445</v>
      </c>
      <c r="C723" s="1">
        <f>INDEX(原始价格!C:C,股票价格!A723+1)</f>
        <v>0</v>
      </c>
      <c r="D723" s="1">
        <f>INDEX(原始价格!D:D,股票价格!A723+1)</f>
        <v>46.08</v>
      </c>
      <c r="E723" s="1">
        <f>INDEX(原始价格!E:E,股票价格!A723+1)</f>
        <v>0</v>
      </c>
      <c r="F723" s="1">
        <f>INDEX(原始价格!F:F,股票价格!A723+1)</f>
        <v>0</v>
      </c>
      <c r="G723" s="1">
        <f>INDEX(原始价格!G:G,股票价格!A723+1)</f>
        <v>0</v>
      </c>
    </row>
    <row r="724" spans="1:7" x14ac:dyDescent="0.2">
      <c r="A724" s="1">
        <f t="shared" si="11"/>
        <v>782</v>
      </c>
      <c r="B724" s="22">
        <f>INDEX(原始价格!B:B,股票价格!A724+1)</f>
        <v>43612.447916666664</v>
      </c>
      <c r="C724" s="1">
        <f>INDEX(原始价格!C:C,股票价格!A724+1)</f>
        <v>0</v>
      </c>
      <c r="D724" s="1">
        <f>INDEX(原始价格!D:D,股票价格!A724+1)</f>
        <v>46.17</v>
      </c>
      <c r="E724" s="1">
        <f>INDEX(原始价格!E:E,股票价格!A724+1)</f>
        <v>0</v>
      </c>
      <c r="F724" s="1">
        <f>INDEX(原始价格!F:F,股票价格!A724+1)</f>
        <v>0</v>
      </c>
      <c r="G724" s="1">
        <f>INDEX(原始价格!G:G,股票价格!A724+1)</f>
        <v>0</v>
      </c>
    </row>
    <row r="725" spans="1:7" x14ac:dyDescent="0.2">
      <c r="A725" s="1">
        <f t="shared" si="11"/>
        <v>783</v>
      </c>
      <c r="B725" s="22">
        <f>INDEX(原始价格!B:B,股票价格!A725+1)</f>
        <v>43612.451388888891</v>
      </c>
      <c r="C725" s="1">
        <f>INDEX(原始价格!C:C,股票价格!A725+1)</f>
        <v>0</v>
      </c>
      <c r="D725" s="1">
        <f>INDEX(原始价格!D:D,股票价格!A725+1)</f>
        <v>46.14</v>
      </c>
      <c r="E725" s="1">
        <f>INDEX(原始价格!E:E,股票价格!A725+1)</f>
        <v>0</v>
      </c>
      <c r="F725" s="1">
        <f>INDEX(原始价格!F:F,股票价格!A725+1)</f>
        <v>0</v>
      </c>
      <c r="G725" s="1">
        <f>INDEX(原始价格!G:G,股票价格!A725+1)</f>
        <v>0</v>
      </c>
    </row>
    <row r="726" spans="1:7" x14ac:dyDescent="0.2">
      <c r="A726" s="1">
        <f t="shared" si="11"/>
        <v>784</v>
      </c>
      <c r="B726" s="22">
        <f>INDEX(原始价格!B:B,股票价格!A726+1)</f>
        <v>43612.454861111109</v>
      </c>
      <c r="C726" s="1">
        <f>INDEX(原始价格!C:C,股票价格!A726+1)</f>
        <v>0</v>
      </c>
      <c r="D726" s="1">
        <f>INDEX(原始价格!D:D,股票价格!A726+1)</f>
        <v>46.14</v>
      </c>
      <c r="E726" s="1">
        <f>INDEX(原始价格!E:E,股票价格!A726+1)</f>
        <v>0</v>
      </c>
      <c r="F726" s="1">
        <f>INDEX(原始价格!F:F,股票价格!A726+1)</f>
        <v>0</v>
      </c>
      <c r="G726" s="1">
        <f>INDEX(原始价格!G:G,股票价格!A726+1)</f>
        <v>0</v>
      </c>
    </row>
    <row r="727" spans="1:7" x14ac:dyDescent="0.2">
      <c r="A727" s="1">
        <f t="shared" si="11"/>
        <v>785</v>
      </c>
      <c r="B727" s="22">
        <f>INDEX(原始价格!B:B,股票价格!A727+1)</f>
        <v>43612.458333333336</v>
      </c>
      <c r="C727" s="1">
        <f>INDEX(原始价格!C:C,股票价格!A727+1)</f>
        <v>0</v>
      </c>
      <c r="D727" s="1">
        <f>INDEX(原始价格!D:D,股票价格!A727+1)</f>
        <v>46</v>
      </c>
      <c r="E727" s="1">
        <f>INDEX(原始价格!E:E,股票价格!A727+1)</f>
        <v>0</v>
      </c>
      <c r="F727" s="1">
        <f>INDEX(原始价格!F:F,股票价格!A727+1)</f>
        <v>0</v>
      </c>
      <c r="G727" s="1">
        <f>INDEX(原始价格!G:G,股票价格!A727+1)</f>
        <v>0</v>
      </c>
    </row>
    <row r="728" spans="1:7" x14ac:dyDescent="0.2">
      <c r="A728" s="1">
        <f t="shared" si="11"/>
        <v>786</v>
      </c>
      <c r="B728" s="22">
        <f>INDEX(原始价格!B:B,股票价格!A728+1)</f>
        <v>43612.461805555555</v>
      </c>
      <c r="C728" s="1">
        <f>INDEX(原始价格!C:C,股票价格!A728+1)</f>
        <v>0</v>
      </c>
      <c r="D728" s="1">
        <f>INDEX(原始价格!D:D,股票价格!A728+1)</f>
        <v>46.06</v>
      </c>
      <c r="E728" s="1">
        <f>INDEX(原始价格!E:E,股票价格!A728+1)</f>
        <v>0</v>
      </c>
      <c r="F728" s="1">
        <f>INDEX(原始价格!F:F,股票价格!A728+1)</f>
        <v>0</v>
      </c>
      <c r="G728" s="1">
        <f>INDEX(原始价格!G:G,股票价格!A728+1)</f>
        <v>0</v>
      </c>
    </row>
    <row r="729" spans="1:7" x14ac:dyDescent="0.2">
      <c r="A729" s="1">
        <f t="shared" si="11"/>
        <v>787</v>
      </c>
      <c r="B729" s="22">
        <f>INDEX(原始价格!B:B,股票价格!A729+1)</f>
        <v>43612.465277777781</v>
      </c>
      <c r="C729" s="1">
        <f>INDEX(原始价格!C:C,股票价格!A729+1)</f>
        <v>0</v>
      </c>
      <c r="D729" s="1">
        <f>INDEX(原始价格!D:D,股票价格!A729+1)</f>
        <v>46.03</v>
      </c>
      <c r="E729" s="1">
        <f>INDEX(原始价格!E:E,股票价格!A729+1)</f>
        <v>0</v>
      </c>
      <c r="F729" s="1">
        <f>INDEX(原始价格!F:F,股票价格!A729+1)</f>
        <v>0</v>
      </c>
      <c r="G729" s="1">
        <f>INDEX(原始价格!G:G,股票价格!A729+1)</f>
        <v>0</v>
      </c>
    </row>
    <row r="730" spans="1:7" x14ac:dyDescent="0.2">
      <c r="A730" s="1">
        <f t="shared" si="11"/>
        <v>788</v>
      </c>
      <c r="B730" s="22">
        <f>INDEX(原始价格!B:B,股票价格!A730+1)</f>
        <v>43612.46875</v>
      </c>
      <c r="C730" s="1">
        <f>INDEX(原始价格!C:C,股票价格!A730+1)</f>
        <v>0</v>
      </c>
      <c r="D730" s="1">
        <f>INDEX(原始价格!D:D,股票价格!A730+1)</f>
        <v>46.1</v>
      </c>
      <c r="E730" s="1">
        <f>INDEX(原始价格!E:E,股票价格!A730+1)</f>
        <v>0</v>
      </c>
      <c r="F730" s="1">
        <f>INDEX(原始价格!F:F,股票价格!A730+1)</f>
        <v>0</v>
      </c>
      <c r="G730" s="1">
        <f>INDEX(原始价格!G:G,股票价格!A730+1)</f>
        <v>0</v>
      </c>
    </row>
    <row r="731" spans="1:7" x14ac:dyDescent="0.2">
      <c r="A731" s="1">
        <f t="shared" si="11"/>
        <v>789</v>
      </c>
      <c r="B731" s="22">
        <f>INDEX(原始价格!B:B,股票价格!A731+1)</f>
        <v>43612.472222222219</v>
      </c>
      <c r="C731" s="1">
        <f>INDEX(原始价格!C:C,股票价格!A731+1)</f>
        <v>0</v>
      </c>
      <c r="D731" s="1">
        <f>INDEX(原始价格!D:D,股票价格!A731+1)</f>
        <v>46.2</v>
      </c>
      <c r="E731" s="1">
        <f>INDEX(原始价格!E:E,股票价格!A731+1)</f>
        <v>0</v>
      </c>
      <c r="F731" s="1">
        <f>INDEX(原始价格!F:F,股票价格!A731+1)</f>
        <v>0</v>
      </c>
      <c r="G731" s="1">
        <f>INDEX(原始价格!G:G,股票价格!A731+1)</f>
        <v>0</v>
      </c>
    </row>
    <row r="732" spans="1:7" x14ac:dyDescent="0.2">
      <c r="A732" s="1">
        <f t="shared" si="11"/>
        <v>790</v>
      </c>
      <c r="B732" s="22">
        <f>INDEX(原始价格!B:B,股票价格!A732+1)</f>
        <v>43612.475694444445</v>
      </c>
      <c r="C732" s="1">
        <f>INDEX(原始价格!C:C,股票价格!A732+1)</f>
        <v>0</v>
      </c>
      <c r="D732" s="1">
        <f>INDEX(原始价格!D:D,股票价格!A732+1)</f>
        <v>46.18</v>
      </c>
      <c r="E732" s="1">
        <f>INDEX(原始价格!E:E,股票价格!A732+1)</f>
        <v>0</v>
      </c>
      <c r="F732" s="1">
        <f>INDEX(原始价格!F:F,股票价格!A732+1)</f>
        <v>0</v>
      </c>
      <c r="G732" s="1">
        <f>INDEX(原始价格!G:G,股票价格!A732+1)</f>
        <v>0</v>
      </c>
    </row>
    <row r="733" spans="1:7" x14ac:dyDescent="0.2">
      <c r="A733" s="1">
        <f t="shared" si="11"/>
        <v>791</v>
      </c>
      <c r="B733" s="22">
        <f>INDEX(原始价格!B:B,股票价格!A733+1)</f>
        <v>43612.479166666664</v>
      </c>
      <c r="C733" s="1">
        <f>INDEX(原始价格!C:C,股票价格!A733+1)</f>
        <v>0</v>
      </c>
      <c r="D733" s="1">
        <f>INDEX(原始价格!D:D,股票价格!A733+1)</f>
        <v>46.07</v>
      </c>
      <c r="E733" s="1">
        <f>INDEX(原始价格!E:E,股票价格!A733+1)</f>
        <v>0</v>
      </c>
      <c r="F733" s="1">
        <f>INDEX(原始价格!F:F,股票价格!A733+1)</f>
        <v>0</v>
      </c>
      <c r="G733" s="1">
        <f>INDEX(原始价格!G:G,股票价格!A733+1)</f>
        <v>0</v>
      </c>
    </row>
    <row r="734" spans="1:7" x14ac:dyDescent="0.2">
      <c r="A734" s="1">
        <f t="shared" si="11"/>
        <v>792</v>
      </c>
      <c r="B734" s="22">
        <f>INDEX(原始价格!B:B,股票价格!A734+1)</f>
        <v>43612.545138888891</v>
      </c>
      <c r="C734" s="1">
        <f>INDEX(原始价格!C:C,股票价格!A734+1)</f>
        <v>0</v>
      </c>
      <c r="D734" s="1">
        <f>INDEX(原始价格!D:D,股票价格!A734+1)</f>
        <v>46.29</v>
      </c>
      <c r="E734" s="1">
        <f>INDEX(原始价格!E:E,股票价格!A734+1)</f>
        <v>0</v>
      </c>
      <c r="F734" s="1">
        <f>INDEX(原始价格!F:F,股票价格!A734+1)</f>
        <v>0</v>
      </c>
      <c r="G734" s="1">
        <f>INDEX(原始价格!G:G,股票价格!A734+1)</f>
        <v>0</v>
      </c>
    </row>
    <row r="735" spans="1:7" x14ac:dyDescent="0.2">
      <c r="A735" s="1">
        <f t="shared" si="11"/>
        <v>793</v>
      </c>
      <c r="B735" s="22">
        <f>INDEX(原始价格!B:B,股票价格!A735+1)</f>
        <v>43612.548611111109</v>
      </c>
      <c r="C735" s="1">
        <f>INDEX(原始价格!C:C,股票价格!A735+1)</f>
        <v>0</v>
      </c>
      <c r="D735" s="1">
        <f>INDEX(原始价格!D:D,股票价格!A735+1)</f>
        <v>46.19</v>
      </c>
      <c r="E735" s="1">
        <f>INDEX(原始价格!E:E,股票价格!A735+1)</f>
        <v>0</v>
      </c>
      <c r="F735" s="1">
        <f>INDEX(原始价格!F:F,股票价格!A735+1)</f>
        <v>0</v>
      </c>
      <c r="G735" s="1">
        <f>INDEX(原始价格!G:G,股票价格!A735+1)</f>
        <v>0</v>
      </c>
    </row>
    <row r="736" spans="1:7" x14ac:dyDescent="0.2">
      <c r="A736" s="1">
        <f t="shared" si="11"/>
        <v>794</v>
      </c>
      <c r="B736" s="22">
        <f>INDEX(原始价格!B:B,股票价格!A736+1)</f>
        <v>43612.552083333336</v>
      </c>
      <c r="C736" s="1">
        <f>INDEX(原始价格!C:C,股票价格!A736+1)</f>
        <v>0</v>
      </c>
      <c r="D736" s="1">
        <f>INDEX(原始价格!D:D,股票价格!A736+1)</f>
        <v>46.3</v>
      </c>
      <c r="E736" s="1">
        <f>INDEX(原始价格!E:E,股票价格!A736+1)</f>
        <v>0</v>
      </c>
      <c r="F736" s="1">
        <f>INDEX(原始价格!F:F,股票价格!A736+1)</f>
        <v>0</v>
      </c>
      <c r="G736" s="1">
        <f>INDEX(原始价格!G:G,股票价格!A736+1)</f>
        <v>0</v>
      </c>
    </row>
    <row r="737" spans="1:7" x14ac:dyDescent="0.2">
      <c r="A737" s="1">
        <f t="shared" si="11"/>
        <v>795</v>
      </c>
      <c r="B737" s="22">
        <f>INDEX(原始价格!B:B,股票价格!A737+1)</f>
        <v>43612.555555555555</v>
      </c>
      <c r="C737" s="1">
        <f>INDEX(原始价格!C:C,股票价格!A737+1)</f>
        <v>0</v>
      </c>
      <c r="D737" s="1">
        <f>INDEX(原始价格!D:D,股票价格!A737+1)</f>
        <v>46.18</v>
      </c>
      <c r="E737" s="1">
        <f>INDEX(原始价格!E:E,股票价格!A737+1)</f>
        <v>0</v>
      </c>
      <c r="F737" s="1">
        <f>INDEX(原始价格!F:F,股票价格!A737+1)</f>
        <v>0</v>
      </c>
      <c r="G737" s="1">
        <f>INDEX(原始价格!G:G,股票价格!A737+1)</f>
        <v>0</v>
      </c>
    </row>
    <row r="738" spans="1:7" x14ac:dyDescent="0.2">
      <c r="A738" s="1">
        <f t="shared" si="11"/>
        <v>796</v>
      </c>
      <c r="B738" s="22">
        <f>INDEX(原始价格!B:B,股票价格!A738+1)</f>
        <v>43612.559027777781</v>
      </c>
      <c r="C738" s="1">
        <f>INDEX(原始价格!C:C,股票价格!A738+1)</f>
        <v>0</v>
      </c>
      <c r="D738" s="1">
        <f>INDEX(原始价格!D:D,股票价格!A738+1)</f>
        <v>46.18</v>
      </c>
      <c r="E738" s="1">
        <f>INDEX(原始价格!E:E,股票价格!A738+1)</f>
        <v>0</v>
      </c>
      <c r="F738" s="1">
        <f>INDEX(原始价格!F:F,股票价格!A738+1)</f>
        <v>0</v>
      </c>
      <c r="G738" s="1">
        <f>INDEX(原始价格!G:G,股票价格!A738+1)</f>
        <v>0</v>
      </c>
    </row>
    <row r="739" spans="1:7" x14ac:dyDescent="0.2">
      <c r="A739" s="1">
        <f t="shared" si="11"/>
        <v>797</v>
      </c>
      <c r="B739" s="22">
        <f>INDEX(原始价格!B:B,股票价格!A739+1)</f>
        <v>43612.5625</v>
      </c>
      <c r="C739" s="1">
        <f>INDEX(原始价格!C:C,股票价格!A739+1)</f>
        <v>0</v>
      </c>
      <c r="D739" s="1">
        <f>INDEX(原始价格!D:D,股票价格!A739+1)</f>
        <v>46.22</v>
      </c>
      <c r="E739" s="1">
        <f>INDEX(原始价格!E:E,股票价格!A739+1)</f>
        <v>0</v>
      </c>
      <c r="F739" s="1">
        <f>INDEX(原始价格!F:F,股票价格!A739+1)</f>
        <v>0</v>
      </c>
      <c r="G739" s="1">
        <f>INDEX(原始价格!G:G,股票价格!A739+1)</f>
        <v>0</v>
      </c>
    </row>
    <row r="740" spans="1:7" x14ac:dyDescent="0.2">
      <c r="A740" s="1">
        <f t="shared" si="11"/>
        <v>798</v>
      </c>
      <c r="B740" s="22">
        <f>INDEX(原始价格!B:B,股票价格!A740+1)</f>
        <v>43612.565972222219</v>
      </c>
      <c r="C740" s="1">
        <f>INDEX(原始价格!C:C,股票价格!A740+1)</f>
        <v>0</v>
      </c>
      <c r="D740" s="1">
        <f>INDEX(原始价格!D:D,股票价格!A740+1)</f>
        <v>46.22</v>
      </c>
      <c r="E740" s="1">
        <f>INDEX(原始价格!E:E,股票价格!A740+1)</f>
        <v>0</v>
      </c>
      <c r="F740" s="1">
        <f>INDEX(原始价格!F:F,股票价格!A740+1)</f>
        <v>0</v>
      </c>
      <c r="G740" s="1">
        <f>INDEX(原始价格!G:G,股票价格!A740+1)</f>
        <v>0</v>
      </c>
    </row>
    <row r="741" spans="1:7" x14ac:dyDescent="0.2">
      <c r="A741" s="1">
        <f t="shared" si="11"/>
        <v>799</v>
      </c>
      <c r="B741" s="22">
        <f>INDEX(原始价格!B:B,股票价格!A741+1)</f>
        <v>43612.569444444445</v>
      </c>
      <c r="C741" s="1">
        <f>INDEX(原始价格!C:C,股票价格!A741+1)</f>
        <v>0</v>
      </c>
      <c r="D741" s="1">
        <f>INDEX(原始价格!D:D,股票价格!A741+1)</f>
        <v>46.22</v>
      </c>
      <c r="E741" s="1">
        <f>INDEX(原始价格!E:E,股票价格!A741+1)</f>
        <v>0</v>
      </c>
      <c r="F741" s="1">
        <f>INDEX(原始价格!F:F,股票价格!A741+1)</f>
        <v>0</v>
      </c>
      <c r="G741" s="1">
        <f>INDEX(原始价格!G:G,股票价格!A741+1)</f>
        <v>0</v>
      </c>
    </row>
    <row r="742" spans="1:7" x14ac:dyDescent="0.2">
      <c r="A742" s="1">
        <f t="shared" si="11"/>
        <v>800</v>
      </c>
      <c r="B742" s="22">
        <f>INDEX(原始价格!B:B,股票价格!A742+1)</f>
        <v>43612.572916666664</v>
      </c>
      <c r="C742" s="1">
        <f>INDEX(原始价格!C:C,股票价格!A742+1)</f>
        <v>0</v>
      </c>
      <c r="D742" s="1">
        <f>INDEX(原始价格!D:D,股票价格!A742+1)</f>
        <v>46.22</v>
      </c>
      <c r="E742" s="1">
        <f>INDEX(原始价格!E:E,股票价格!A742+1)</f>
        <v>0</v>
      </c>
      <c r="F742" s="1">
        <f>INDEX(原始价格!F:F,股票价格!A742+1)</f>
        <v>0</v>
      </c>
      <c r="G742" s="1">
        <f>INDEX(原始价格!G:G,股票价格!A742+1)</f>
        <v>0</v>
      </c>
    </row>
    <row r="743" spans="1:7" x14ac:dyDescent="0.2">
      <c r="A743" s="1">
        <f t="shared" si="11"/>
        <v>801</v>
      </c>
      <c r="B743" s="22">
        <f>INDEX(原始价格!B:B,股票价格!A743+1)</f>
        <v>43612.576388888891</v>
      </c>
      <c r="C743" s="1">
        <f>INDEX(原始价格!C:C,股票价格!A743+1)</f>
        <v>0</v>
      </c>
      <c r="D743" s="1">
        <f>INDEX(原始价格!D:D,股票价格!A743+1)</f>
        <v>46.32</v>
      </c>
      <c r="E743" s="1">
        <f>INDEX(原始价格!E:E,股票价格!A743+1)</f>
        <v>0</v>
      </c>
      <c r="F743" s="1">
        <f>INDEX(原始价格!F:F,股票价格!A743+1)</f>
        <v>0</v>
      </c>
      <c r="G743" s="1">
        <f>INDEX(原始价格!G:G,股票价格!A743+1)</f>
        <v>0</v>
      </c>
    </row>
    <row r="744" spans="1:7" x14ac:dyDescent="0.2">
      <c r="A744" s="1">
        <f t="shared" si="11"/>
        <v>802</v>
      </c>
      <c r="B744" s="22">
        <f>INDEX(原始价格!B:B,股票价格!A744+1)</f>
        <v>43612.579861111109</v>
      </c>
      <c r="C744" s="1">
        <f>INDEX(原始价格!C:C,股票价格!A744+1)</f>
        <v>0</v>
      </c>
      <c r="D744" s="1">
        <f>INDEX(原始价格!D:D,股票价格!A744+1)</f>
        <v>46.35</v>
      </c>
      <c r="E744" s="1">
        <f>INDEX(原始价格!E:E,股票价格!A744+1)</f>
        <v>0</v>
      </c>
      <c r="F744" s="1">
        <f>INDEX(原始价格!F:F,股票价格!A744+1)</f>
        <v>0</v>
      </c>
      <c r="G744" s="1">
        <f>INDEX(原始价格!G:G,股票价格!A744+1)</f>
        <v>0</v>
      </c>
    </row>
    <row r="745" spans="1:7" x14ac:dyDescent="0.2">
      <c r="A745" s="1">
        <f t="shared" si="11"/>
        <v>803</v>
      </c>
      <c r="B745" s="22">
        <f>INDEX(原始价格!B:B,股票价格!A745+1)</f>
        <v>43612.583333333336</v>
      </c>
      <c r="C745" s="1">
        <f>INDEX(原始价格!C:C,股票价格!A745+1)</f>
        <v>0</v>
      </c>
      <c r="D745" s="1">
        <f>INDEX(原始价格!D:D,股票价格!A745+1)</f>
        <v>46.41</v>
      </c>
      <c r="E745" s="1">
        <f>INDEX(原始价格!E:E,股票价格!A745+1)</f>
        <v>0</v>
      </c>
      <c r="F745" s="1">
        <f>INDEX(原始价格!F:F,股票价格!A745+1)</f>
        <v>0</v>
      </c>
      <c r="G745" s="1">
        <f>INDEX(原始价格!G:G,股票价格!A745+1)</f>
        <v>0</v>
      </c>
    </row>
    <row r="746" spans="1:7" x14ac:dyDescent="0.2">
      <c r="A746" s="1">
        <f t="shared" si="11"/>
        <v>804</v>
      </c>
      <c r="B746" s="22">
        <f>INDEX(原始价格!B:B,股票价格!A746+1)</f>
        <v>43612.586805555555</v>
      </c>
      <c r="C746" s="1">
        <f>INDEX(原始价格!C:C,股票价格!A746+1)</f>
        <v>0</v>
      </c>
      <c r="D746" s="1">
        <f>INDEX(原始价格!D:D,股票价格!A746+1)</f>
        <v>46.4</v>
      </c>
      <c r="E746" s="1">
        <f>INDEX(原始价格!E:E,股票价格!A746+1)</f>
        <v>0</v>
      </c>
      <c r="F746" s="1">
        <f>INDEX(原始价格!F:F,股票价格!A746+1)</f>
        <v>0</v>
      </c>
      <c r="G746" s="1">
        <f>INDEX(原始价格!G:G,股票价格!A746+1)</f>
        <v>0</v>
      </c>
    </row>
    <row r="747" spans="1:7" x14ac:dyDescent="0.2">
      <c r="A747" s="1">
        <f t="shared" si="11"/>
        <v>805</v>
      </c>
      <c r="B747" s="22">
        <f>INDEX(原始价格!B:B,股票价格!A747+1)</f>
        <v>43612.590277777781</v>
      </c>
      <c r="C747" s="1">
        <f>INDEX(原始价格!C:C,股票价格!A747+1)</f>
        <v>0</v>
      </c>
      <c r="D747" s="1">
        <f>INDEX(原始价格!D:D,股票价格!A747+1)</f>
        <v>46.43</v>
      </c>
      <c r="E747" s="1">
        <f>INDEX(原始价格!E:E,股票价格!A747+1)</f>
        <v>0</v>
      </c>
      <c r="F747" s="1">
        <f>INDEX(原始价格!F:F,股票价格!A747+1)</f>
        <v>0</v>
      </c>
      <c r="G747" s="1">
        <f>INDEX(原始价格!G:G,股票价格!A747+1)</f>
        <v>0</v>
      </c>
    </row>
    <row r="748" spans="1:7" x14ac:dyDescent="0.2">
      <c r="A748" s="1">
        <f t="shared" si="11"/>
        <v>806</v>
      </c>
      <c r="B748" s="22">
        <f>INDEX(原始价格!B:B,股票价格!A748+1)</f>
        <v>43612.59375</v>
      </c>
      <c r="C748" s="1">
        <f>INDEX(原始价格!C:C,股票价格!A748+1)</f>
        <v>0</v>
      </c>
      <c r="D748" s="1">
        <f>INDEX(原始价格!D:D,股票价格!A748+1)</f>
        <v>46.6</v>
      </c>
      <c r="E748" s="1">
        <f>INDEX(原始价格!E:E,股票价格!A748+1)</f>
        <v>0</v>
      </c>
      <c r="F748" s="1">
        <f>INDEX(原始价格!F:F,股票价格!A748+1)</f>
        <v>0</v>
      </c>
      <c r="G748" s="1">
        <f>INDEX(原始价格!G:G,股票价格!A748+1)</f>
        <v>0</v>
      </c>
    </row>
    <row r="749" spans="1:7" x14ac:dyDescent="0.2">
      <c r="A749" s="1">
        <f t="shared" si="11"/>
        <v>807</v>
      </c>
      <c r="B749" s="22">
        <f>INDEX(原始价格!B:B,股票价格!A749+1)</f>
        <v>43612.597222222219</v>
      </c>
      <c r="C749" s="1">
        <f>INDEX(原始价格!C:C,股票价格!A749+1)</f>
        <v>0</v>
      </c>
      <c r="D749" s="1">
        <f>INDEX(原始价格!D:D,股票价格!A749+1)</f>
        <v>46.7</v>
      </c>
      <c r="E749" s="1">
        <f>INDEX(原始价格!E:E,股票价格!A749+1)</f>
        <v>0</v>
      </c>
      <c r="F749" s="1">
        <f>INDEX(原始价格!F:F,股票价格!A749+1)</f>
        <v>0</v>
      </c>
      <c r="G749" s="1">
        <f>INDEX(原始价格!G:G,股票价格!A749+1)</f>
        <v>0</v>
      </c>
    </row>
    <row r="750" spans="1:7" x14ac:dyDescent="0.2">
      <c r="A750" s="1">
        <f t="shared" si="11"/>
        <v>808</v>
      </c>
      <c r="B750" s="22">
        <f>INDEX(原始价格!B:B,股票价格!A750+1)</f>
        <v>43612.600694444445</v>
      </c>
      <c r="C750" s="1">
        <f>INDEX(原始价格!C:C,股票价格!A750+1)</f>
        <v>0</v>
      </c>
      <c r="D750" s="1">
        <f>INDEX(原始价格!D:D,股票价格!A750+1)</f>
        <v>46.95</v>
      </c>
      <c r="E750" s="1">
        <f>INDEX(原始价格!E:E,股票价格!A750+1)</f>
        <v>0</v>
      </c>
      <c r="F750" s="1">
        <f>INDEX(原始价格!F:F,股票价格!A750+1)</f>
        <v>0</v>
      </c>
      <c r="G750" s="1">
        <f>INDEX(原始价格!G:G,股票价格!A750+1)</f>
        <v>0</v>
      </c>
    </row>
    <row r="751" spans="1:7" x14ac:dyDescent="0.2">
      <c r="A751" s="1">
        <f t="shared" si="11"/>
        <v>809</v>
      </c>
      <c r="B751" s="22">
        <f>INDEX(原始价格!B:B,股票价格!A751+1)</f>
        <v>43612.604166666664</v>
      </c>
      <c r="C751" s="1">
        <f>INDEX(原始价格!C:C,股票价格!A751+1)</f>
        <v>0</v>
      </c>
      <c r="D751" s="1">
        <f>INDEX(原始价格!D:D,股票价格!A751+1)</f>
        <v>46.74</v>
      </c>
      <c r="E751" s="1">
        <f>INDEX(原始价格!E:E,股票价格!A751+1)</f>
        <v>0</v>
      </c>
      <c r="F751" s="1">
        <f>INDEX(原始价格!F:F,股票价格!A751+1)</f>
        <v>0</v>
      </c>
      <c r="G751" s="1">
        <f>INDEX(原始价格!G:G,股票价格!A751+1)</f>
        <v>0</v>
      </c>
    </row>
    <row r="752" spans="1:7" x14ac:dyDescent="0.2">
      <c r="A752" s="1">
        <f t="shared" si="11"/>
        <v>810</v>
      </c>
      <c r="B752" s="22">
        <f>INDEX(原始价格!B:B,股票价格!A752+1)</f>
        <v>43612.607638888891</v>
      </c>
      <c r="C752" s="1">
        <f>INDEX(原始价格!C:C,股票价格!A752+1)</f>
        <v>0</v>
      </c>
      <c r="D752" s="1">
        <f>INDEX(原始价格!D:D,股票价格!A752+1)</f>
        <v>46.81</v>
      </c>
      <c r="E752" s="1">
        <f>INDEX(原始价格!E:E,股票价格!A752+1)</f>
        <v>0</v>
      </c>
      <c r="F752" s="1">
        <f>INDEX(原始价格!F:F,股票价格!A752+1)</f>
        <v>0</v>
      </c>
      <c r="G752" s="1">
        <f>INDEX(原始价格!G:G,股票价格!A752+1)</f>
        <v>0</v>
      </c>
    </row>
    <row r="753" spans="1:7" x14ac:dyDescent="0.2">
      <c r="A753" s="1">
        <f t="shared" si="11"/>
        <v>811</v>
      </c>
      <c r="B753" s="22">
        <f>INDEX(原始价格!B:B,股票价格!A753+1)</f>
        <v>43612.611111111109</v>
      </c>
      <c r="C753" s="1">
        <f>INDEX(原始价格!C:C,股票价格!A753+1)</f>
        <v>0</v>
      </c>
      <c r="D753" s="1">
        <f>INDEX(原始价格!D:D,股票价格!A753+1)</f>
        <v>46.71</v>
      </c>
      <c r="E753" s="1">
        <f>INDEX(原始价格!E:E,股票价格!A753+1)</f>
        <v>0</v>
      </c>
      <c r="F753" s="1">
        <f>INDEX(原始价格!F:F,股票价格!A753+1)</f>
        <v>0</v>
      </c>
      <c r="G753" s="1">
        <f>INDEX(原始价格!G:G,股票价格!A753+1)</f>
        <v>0</v>
      </c>
    </row>
    <row r="754" spans="1:7" x14ac:dyDescent="0.2">
      <c r="A754" s="1">
        <f t="shared" si="11"/>
        <v>812</v>
      </c>
      <c r="B754" s="22">
        <f>INDEX(原始价格!B:B,股票价格!A754+1)</f>
        <v>43612.614583333336</v>
      </c>
      <c r="C754" s="1">
        <f>INDEX(原始价格!C:C,股票价格!A754+1)</f>
        <v>0</v>
      </c>
      <c r="D754" s="1">
        <f>INDEX(原始价格!D:D,股票价格!A754+1)</f>
        <v>46.78</v>
      </c>
      <c r="E754" s="1">
        <f>INDEX(原始价格!E:E,股票价格!A754+1)</f>
        <v>0</v>
      </c>
      <c r="F754" s="1">
        <f>INDEX(原始价格!F:F,股票价格!A754+1)</f>
        <v>0</v>
      </c>
      <c r="G754" s="1">
        <f>INDEX(原始价格!G:G,股票价格!A754+1)</f>
        <v>0</v>
      </c>
    </row>
    <row r="755" spans="1:7" x14ac:dyDescent="0.2">
      <c r="A755" s="1">
        <f t="shared" si="11"/>
        <v>813</v>
      </c>
      <c r="B755" s="22">
        <f>INDEX(原始价格!B:B,股票价格!A755+1)</f>
        <v>43612.618055555555</v>
      </c>
      <c r="C755" s="1">
        <f>INDEX(原始价格!C:C,股票价格!A755+1)</f>
        <v>0</v>
      </c>
      <c r="D755" s="1">
        <f>INDEX(原始价格!D:D,股票价格!A755+1)</f>
        <v>46.7</v>
      </c>
      <c r="E755" s="1">
        <f>INDEX(原始价格!E:E,股票价格!A755+1)</f>
        <v>0</v>
      </c>
      <c r="F755" s="1">
        <f>INDEX(原始价格!F:F,股票价格!A755+1)</f>
        <v>0</v>
      </c>
      <c r="G755" s="1">
        <f>INDEX(原始价格!G:G,股票价格!A755+1)</f>
        <v>0</v>
      </c>
    </row>
    <row r="756" spans="1:7" x14ac:dyDescent="0.2">
      <c r="A756" s="1">
        <f t="shared" si="11"/>
        <v>814</v>
      </c>
      <c r="B756" s="22">
        <f>INDEX(原始价格!B:B,股票价格!A756+1)</f>
        <v>43612.621527777781</v>
      </c>
      <c r="C756" s="1">
        <f>INDEX(原始价格!C:C,股票价格!A756+1)</f>
        <v>0</v>
      </c>
      <c r="D756" s="1">
        <f>INDEX(原始价格!D:D,股票价格!A756+1)</f>
        <v>46.64</v>
      </c>
      <c r="E756" s="1">
        <f>INDEX(原始价格!E:E,股票价格!A756+1)</f>
        <v>0</v>
      </c>
      <c r="F756" s="1">
        <f>INDEX(原始价格!F:F,股票价格!A756+1)</f>
        <v>0</v>
      </c>
      <c r="G756" s="1">
        <f>INDEX(原始价格!G:G,股票价格!A756+1)</f>
        <v>0</v>
      </c>
    </row>
    <row r="757" spans="1:7" x14ac:dyDescent="0.2">
      <c r="A757" s="1">
        <f t="shared" si="11"/>
        <v>815</v>
      </c>
      <c r="B757" s="22">
        <f>INDEX(原始价格!B:B,股票价格!A757+1)</f>
        <v>43612.625</v>
      </c>
      <c r="C757" s="1">
        <f>INDEX(原始价格!C:C,股票价格!A757+1)</f>
        <v>0</v>
      </c>
      <c r="D757" s="1">
        <f>INDEX(原始价格!D:D,股票价格!A757+1)</f>
        <v>46.74</v>
      </c>
      <c r="E757" s="1">
        <f>INDEX(原始价格!E:E,股票价格!A757+1)</f>
        <v>0</v>
      </c>
      <c r="F757" s="1">
        <f>INDEX(原始价格!F:F,股票价格!A757+1)</f>
        <v>0</v>
      </c>
      <c r="G757" s="1">
        <f>INDEX(原始价格!G:G,股票价格!A757+1)</f>
        <v>0</v>
      </c>
    </row>
    <row r="758" spans="1:7" x14ac:dyDescent="0.2">
      <c r="A758" s="1">
        <f t="shared" si="11"/>
        <v>816</v>
      </c>
      <c r="B758" s="22">
        <f>INDEX(原始价格!B:B,股票价格!A758+1)</f>
        <v>43613.399305555555</v>
      </c>
      <c r="C758" s="1">
        <f>INDEX(原始价格!C:C,股票价格!A758+1)</f>
        <v>0</v>
      </c>
      <c r="D758" s="1">
        <f>INDEX(原始价格!D:D,股票价格!A758+1)</f>
        <v>46.37</v>
      </c>
      <c r="E758" s="1">
        <f>INDEX(原始价格!E:E,股票价格!A758+1)</f>
        <v>0</v>
      </c>
      <c r="F758" s="1">
        <f>INDEX(原始价格!F:F,股票价格!A758+1)</f>
        <v>0</v>
      </c>
      <c r="G758" s="1">
        <f>INDEX(原始价格!G:G,股票价格!A758+1)</f>
        <v>0</v>
      </c>
    </row>
    <row r="759" spans="1:7" x14ac:dyDescent="0.2">
      <c r="A759" s="1">
        <f t="shared" si="11"/>
        <v>817</v>
      </c>
      <c r="B759" s="22">
        <f>INDEX(原始价格!B:B,股票价格!A759+1)</f>
        <v>43613.402777777781</v>
      </c>
      <c r="C759" s="1">
        <f>INDEX(原始价格!C:C,股票价格!A759+1)</f>
        <v>0</v>
      </c>
      <c r="D759" s="1">
        <f>INDEX(原始价格!D:D,股票价格!A759+1)</f>
        <v>46.45</v>
      </c>
      <c r="E759" s="1">
        <f>INDEX(原始价格!E:E,股票价格!A759+1)</f>
        <v>0</v>
      </c>
      <c r="F759" s="1">
        <f>INDEX(原始价格!F:F,股票价格!A759+1)</f>
        <v>0</v>
      </c>
      <c r="G759" s="1">
        <f>INDEX(原始价格!G:G,股票价格!A759+1)</f>
        <v>0</v>
      </c>
    </row>
    <row r="760" spans="1:7" x14ac:dyDescent="0.2">
      <c r="A760" s="1">
        <f t="shared" si="11"/>
        <v>818</v>
      </c>
      <c r="B760" s="22">
        <f>INDEX(原始价格!B:B,股票价格!A760+1)</f>
        <v>43613.40625</v>
      </c>
      <c r="C760" s="1">
        <f>INDEX(原始价格!C:C,股票价格!A760+1)</f>
        <v>0</v>
      </c>
      <c r="D760" s="1">
        <f>INDEX(原始价格!D:D,股票价格!A760+1)</f>
        <v>46.44</v>
      </c>
      <c r="E760" s="1">
        <f>INDEX(原始价格!E:E,股票价格!A760+1)</f>
        <v>0</v>
      </c>
      <c r="F760" s="1">
        <f>INDEX(原始价格!F:F,股票价格!A760+1)</f>
        <v>0</v>
      </c>
      <c r="G760" s="1">
        <f>INDEX(原始价格!G:G,股票价格!A760+1)</f>
        <v>0</v>
      </c>
    </row>
    <row r="761" spans="1:7" x14ac:dyDescent="0.2">
      <c r="A761" s="1">
        <f t="shared" si="11"/>
        <v>819</v>
      </c>
      <c r="B761" s="22">
        <f>INDEX(原始价格!B:B,股票价格!A761+1)</f>
        <v>43613.409722222219</v>
      </c>
      <c r="C761" s="1">
        <f>INDEX(原始价格!C:C,股票价格!A761+1)</f>
        <v>0</v>
      </c>
      <c r="D761" s="1">
        <f>INDEX(原始价格!D:D,股票价格!A761+1)</f>
        <v>46.4</v>
      </c>
      <c r="E761" s="1">
        <f>INDEX(原始价格!E:E,股票价格!A761+1)</f>
        <v>0</v>
      </c>
      <c r="F761" s="1">
        <f>INDEX(原始价格!F:F,股票价格!A761+1)</f>
        <v>0</v>
      </c>
      <c r="G761" s="1">
        <f>INDEX(原始价格!G:G,股票价格!A761+1)</f>
        <v>0</v>
      </c>
    </row>
    <row r="762" spans="1:7" x14ac:dyDescent="0.2">
      <c r="A762" s="1">
        <f t="shared" si="11"/>
        <v>820</v>
      </c>
      <c r="B762" s="22">
        <f>INDEX(原始价格!B:B,股票价格!A762+1)</f>
        <v>43613.413194444445</v>
      </c>
      <c r="C762" s="1">
        <f>INDEX(原始价格!C:C,股票价格!A762+1)</f>
        <v>0</v>
      </c>
      <c r="D762" s="1">
        <f>INDEX(原始价格!D:D,股票价格!A762+1)</f>
        <v>46.65</v>
      </c>
      <c r="E762" s="1">
        <f>INDEX(原始价格!E:E,股票价格!A762+1)</f>
        <v>0</v>
      </c>
      <c r="F762" s="1">
        <f>INDEX(原始价格!F:F,股票价格!A762+1)</f>
        <v>0</v>
      </c>
      <c r="G762" s="1">
        <f>INDEX(原始价格!G:G,股票价格!A762+1)</f>
        <v>0</v>
      </c>
    </row>
    <row r="763" spans="1:7" x14ac:dyDescent="0.2">
      <c r="A763" s="1">
        <f t="shared" si="11"/>
        <v>821</v>
      </c>
      <c r="B763" s="22">
        <f>INDEX(原始价格!B:B,股票价格!A763+1)</f>
        <v>43613.416666666664</v>
      </c>
      <c r="C763" s="1">
        <f>INDEX(原始价格!C:C,股票价格!A763+1)</f>
        <v>0</v>
      </c>
      <c r="D763" s="1">
        <f>INDEX(原始价格!D:D,股票价格!A763+1)</f>
        <v>46.79</v>
      </c>
      <c r="E763" s="1">
        <f>INDEX(原始价格!E:E,股票价格!A763+1)</f>
        <v>0</v>
      </c>
      <c r="F763" s="1">
        <f>INDEX(原始价格!F:F,股票价格!A763+1)</f>
        <v>0</v>
      </c>
      <c r="G763" s="1">
        <f>INDEX(原始价格!G:G,股票价格!A763+1)</f>
        <v>0</v>
      </c>
    </row>
    <row r="764" spans="1:7" x14ac:dyDescent="0.2">
      <c r="A764" s="1">
        <f t="shared" si="11"/>
        <v>822</v>
      </c>
      <c r="B764" s="22">
        <f>INDEX(原始价格!B:B,股票价格!A764+1)</f>
        <v>43613.420138888891</v>
      </c>
      <c r="C764" s="1">
        <f>INDEX(原始价格!C:C,股票价格!A764+1)</f>
        <v>0</v>
      </c>
      <c r="D764" s="1">
        <f>INDEX(原始价格!D:D,股票价格!A764+1)</f>
        <v>46.79</v>
      </c>
      <c r="E764" s="1">
        <f>INDEX(原始价格!E:E,股票价格!A764+1)</f>
        <v>0</v>
      </c>
      <c r="F764" s="1">
        <f>INDEX(原始价格!F:F,股票价格!A764+1)</f>
        <v>0</v>
      </c>
      <c r="G764" s="1">
        <f>INDEX(原始价格!G:G,股票价格!A764+1)</f>
        <v>0</v>
      </c>
    </row>
    <row r="765" spans="1:7" x14ac:dyDescent="0.2">
      <c r="A765" s="1">
        <f t="shared" si="11"/>
        <v>823</v>
      </c>
      <c r="B765" s="22">
        <f>INDEX(原始价格!B:B,股票价格!A765+1)</f>
        <v>43613.423611111109</v>
      </c>
      <c r="C765" s="1">
        <f>INDEX(原始价格!C:C,股票价格!A765+1)</f>
        <v>0</v>
      </c>
      <c r="D765" s="1">
        <f>INDEX(原始价格!D:D,股票价格!A765+1)</f>
        <v>47.1</v>
      </c>
      <c r="E765" s="1">
        <f>INDEX(原始价格!E:E,股票价格!A765+1)</f>
        <v>0</v>
      </c>
      <c r="F765" s="1">
        <f>INDEX(原始价格!F:F,股票价格!A765+1)</f>
        <v>0</v>
      </c>
      <c r="G765" s="1">
        <f>INDEX(原始价格!G:G,股票价格!A765+1)</f>
        <v>0</v>
      </c>
    </row>
    <row r="766" spans="1:7" x14ac:dyDescent="0.2">
      <c r="A766" s="1">
        <f t="shared" si="11"/>
        <v>824</v>
      </c>
      <c r="B766" s="22">
        <f>INDEX(原始价格!B:B,股票价格!A766+1)</f>
        <v>43613.427083333336</v>
      </c>
      <c r="C766" s="1">
        <f>INDEX(原始价格!C:C,股票价格!A766+1)</f>
        <v>0</v>
      </c>
      <c r="D766" s="1">
        <f>INDEX(原始价格!D:D,股票价格!A766+1)</f>
        <v>47.25</v>
      </c>
      <c r="E766" s="1">
        <f>INDEX(原始价格!E:E,股票价格!A766+1)</f>
        <v>0</v>
      </c>
      <c r="F766" s="1">
        <f>INDEX(原始价格!F:F,股票价格!A766+1)</f>
        <v>0</v>
      </c>
      <c r="G766" s="1">
        <f>INDEX(原始价格!G:G,股票价格!A766+1)</f>
        <v>0</v>
      </c>
    </row>
    <row r="767" spans="1:7" x14ac:dyDescent="0.2">
      <c r="A767" s="1">
        <f t="shared" si="11"/>
        <v>825</v>
      </c>
      <c r="B767" s="22">
        <f>INDEX(原始价格!B:B,股票价格!A767+1)</f>
        <v>43613.430555555555</v>
      </c>
      <c r="C767" s="1">
        <f>INDEX(原始价格!C:C,股票价格!A767+1)</f>
        <v>0</v>
      </c>
      <c r="D767" s="1">
        <f>INDEX(原始价格!D:D,股票价格!A767+1)</f>
        <v>47.08</v>
      </c>
      <c r="E767" s="1">
        <f>INDEX(原始价格!E:E,股票价格!A767+1)</f>
        <v>0</v>
      </c>
      <c r="F767" s="1">
        <f>INDEX(原始价格!F:F,股票价格!A767+1)</f>
        <v>0</v>
      </c>
      <c r="G767" s="1">
        <f>INDEX(原始价格!G:G,股票价格!A767+1)</f>
        <v>0</v>
      </c>
    </row>
    <row r="768" spans="1:7" x14ac:dyDescent="0.2">
      <c r="A768" s="1">
        <f t="shared" si="11"/>
        <v>826</v>
      </c>
      <c r="B768" s="22">
        <f>INDEX(原始价格!B:B,股票价格!A768+1)</f>
        <v>43613.434027777781</v>
      </c>
      <c r="C768" s="1">
        <f>INDEX(原始价格!C:C,股票价格!A768+1)</f>
        <v>0</v>
      </c>
      <c r="D768" s="1">
        <f>INDEX(原始价格!D:D,股票价格!A768+1)</f>
        <v>47.12</v>
      </c>
      <c r="E768" s="1">
        <f>INDEX(原始价格!E:E,股票价格!A768+1)</f>
        <v>0</v>
      </c>
      <c r="F768" s="1">
        <f>INDEX(原始价格!F:F,股票价格!A768+1)</f>
        <v>0</v>
      </c>
      <c r="G768" s="1">
        <f>INDEX(原始价格!G:G,股票价格!A768+1)</f>
        <v>0</v>
      </c>
    </row>
    <row r="769" spans="1:7" x14ac:dyDescent="0.2">
      <c r="A769" s="1">
        <f t="shared" si="11"/>
        <v>827</v>
      </c>
      <c r="B769" s="22">
        <f>INDEX(原始价格!B:B,股票价格!A769+1)</f>
        <v>43613.4375</v>
      </c>
      <c r="C769" s="1">
        <f>INDEX(原始价格!C:C,股票价格!A769+1)</f>
        <v>0</v>
      </c>
      <c r="D769" s="1">
        <f>INDEX(原始价格!D:D,股票价格!A769+1)</f>
        <v>47.1</v>
      </c>
      <c r="E769" s="1">
        <f>INDEX(原始价格!E:E,股票价格!A769+1)</f>
        <v>0</v>
      </c>
      <c r="F769" s="1">
        <f>INDEX(原始价格!F:F,股票价格!A769+1)</f>
        <v>0</v>
      </c>
      <c r="G769" s="1">
        <f>INDEX(原始价格!G:G,股票价格!A769+1)</f>
        <v>0</v>
      </c>
    </row>
    <row r="770" spans="1:7" x14ac:dyDescent="0.2">
      <c r="A770" s="1">
        <f t="shared" ref="A770:A833" si="12">A771-1</f>
        <v>828</v>
      </c>
      <c r="B770" s="22">
        <f>INDEX(原始价格!B:B,股票价格!A770+1)</f>
        <v>43613.440972222219</v>
      </c>
      <c r="C770" s="1">
        <f>INDEX(原始价格!C:C,股票价格!A770+1)</f>
        <v>0</v>
      </c>
      <c r="D770" s="1">
        <f>INDEX(原始价格!D:D,股票价格!A770+1)</f>
        <v>47</v>
      </c>
      <c r="E770" s="1">
        <f>INDEX(原始价格!E:E,股票价格!A770+1)</f>
        <v>0</v>
      </c>
      <c r="F770" s="1">
        <f>INDEX(原始价格!F:F,股票价格!A770+1)</f>
        <v>0</v>
      </c>
      <c r="G770" s="1">
        <f>INDEX(原始价格!G:G,股票价格!A770+1)</f>
        <v>0</v>
      </c>
    </row>
    <row r="771" spans="1:7" x14ac:dyDescent="0.2">
      <c r="A771" s="1">
        <f t="shared" si="12"/>
        <v>829</v>
      </c>
      <c r="B771" s="22">
        <f>INDEX(原始价格!B:B,股票价格!A771+1)</f>
        <v>43613.444444444445</v>
      </c>
      <c r="C771" s="1">
        <f>INDEX(原始价格!C:C,股票价格!A771+1)</f>
        <v>0</v>
      </c>
      <c r="D771" s="1">
        <f>INDEX(原始价格!D:D,股票价格!A771+1)</f>
        <v>46.87</v>
      </c>
      <c r="E771" s="1">
        <f>INDEX(原始价格!E:E,股票价格!A771+1)</f>
        <v>0</v>
      </c>
      <c r="F771" s="1">
        <f>INDEX(原始价格!F:F,股票价格!A771+1)</f>
        <v>0</v>
      </c>
      <c r="G771" s="1">
        <f>INDEX(原始价格!G:G,股票价格!A771+1)</f>
        <v>0</v>
      </c>
    </row>
    <row r="772" spans="1:7" x14ac:dyDescent="0.2">
      <c r="A772" s="1">
        <f t="shared" si="12"/>
        <v>830</v>
      </c>
      <c r="B772" s="22">
        <f>INDEX(原始价格!B:B,股票价格!A772+1)</f>
        <v>43613.447916666664</v>
      </c>
      <c r="C772" s="1">
        <f>INDEX(原始价格!C:C,股票价格!A772+1)</f>
        <v>0</v>
      </c>
      <c r="D772" s="1">
        <f>INDEX(原始价格!D:D,股票价格!A772+1)</f>
        <v>46.82</v>
      </c>
      <c r="E772" s="1">
        <f>INDEX(原始价格!E:E,股票价格!A772+1)</f>
        <v>0</v>
      </c>
      <c r="F772" s="1">
        <f>INDEX(原始价格!F:F,股票价格!A772+1)</f>
        <v>0</v>
      </c>
      <c r="G772" s="1">
        <f>INDEX(原始价格!G:G,股票价格!A772+1)</f>
        <v>0</v>
      </c>
    </row>
    <row r="773" spans="1:7" x14ac:dyDescent="0.2">
      <c r="A773" s="1">
        <f t="shared" si="12"/>
        <v>831</v>
      </c>
      <c r="B773" s="22">
        <f>INDEX(原始价格!B:B,股票价格!A773+1)</f>
        <v>43613.451388888891</v>
      </c>
      <c r="C773" s="1">
        <f>INDEX(原始价格!C:C,股票价格!A773+1)</f>
        <v>0</v>
      </c>
      <c r="D773" s="1">
        <f>INDEX(原始价格!D:D,股票价格!A773+1)</f>
        <v>46.85</v>
      </c>
      <c r="E773" s="1">
        <f>INDEX(原始价格!E:E,股票价格!A773+1)</f>
        <v>0</v>
      </c>
      <c r="F773" s="1">
        <f>INDEX(原始价格!F:F,股票价格!A773+1)</f>
        <v>0</v>
      </c>
      <c r="G773" s="1">
        <f>INDEX(原始价格!G:G,股票价格!A773+1)</f>
        <v>0</v>
      </c>
    </row>
    <row r="774" spans="1:7" x14ac:dyDescent="0.2">
      <c r="A774" s="1">
        <f t="shared" si="12"/>
        <v>832</v>
      </c>
      <c r="B774" s="22">
        <f>INDEX(原始价格!B:B,股票价格!A774+1)</f>
        <v>43613.454861111109</v>
      </c>
      <c r="C774" s="1">
        <f>INDEX(原始价格!C:C,股票价格!A774+1)</f>
        <v>0</v>
      </c>
      <c r="D774" s="1">
        <f>INDEX(原始价格!D:D,股票价格!A774+1)</f>
        <v>47</v>
      </c>
      <c r="E774" s="1">
        <f>INDEX(原始价格!E:E,股票价格!A774+1)</f>
        <v>0</v>
      </c>
      <c r="F774" s="1">
        <f>INDEX(原始价格!F:F,股票价格!A774+1)</f>
        <v>0</v>
      </c>
      <c r="G774" s="1">
        <f>INDEX(原始价格!G:G,股票价格!A774+1)</f>
        <v>0</v>
      </c>
    </row>
    <row r="775" spans="1:7" x14ac:dyDescent="0.2">
      <c r="A775" s="1">
        <f t="shared" si="12"/>
        <v>833</v>
      </c>
      <c r="B775" s="22">
        <f>INDEX(原始价格!B:B,股票价格!A775+1)</f>
        <v>43613.458333333336</v>
      </c>
      <c r="C775" s="1">
        <f>INDEX(原始价格!C:C,股票价格!A775+1)</f>
        <v>0</v>
      </c>
      <c r="D775" s="1">
        <f>INDEX(原始价格!D:D,股票价格!A775+1)</f>
        <v>47</v>
      </c>
      <c r="E775" s="1">
        <f>INDEX(原始价格!E:E,股票价格!A775+1)</f>
        <v>0</v>
      </c>
      <c r="F775" s="1">
        <f>INDEX(原始价格!F:F,股票价格!A775+1)</f>
        <v>0</v>
      </c>
      <c r="G775" s="1">
        <f>INDEX(原始价格!G:G,股票价格!A775+1)</f>
        <v>0</v>
      </c>
    </row>
    <row r="776" spans="1:7" x14ac:dyDescent="0.2">
      <c r="A776" s="1">
        <f t="shared" si="12"/>
        <v>834</v>
      </c>
      <c r="B776" s="22">
        <f>INDEX(原始价格!B:B,股票价格!A776+1)</f>
        <v>43613.461805555555</v>
      </c>
      <c r="C776" s="1">
        <f>INDEX(原始价格!C:C,股票价格!A776+1)</f>
        <v>0</v>
      </c>
      <c r="D776" s="1">
        <f>INDEX(原始价格!D:D,股票价格!A776+1)</f>
        <v>46.81</v>
      </c>
      <c r="E776" s="1">
        <f>INDEX(原始价格!E:E,股票价格!A776+1)</f>
        <v>0</v>
      </c>
      <c r="F776" s="1">
        <f>INDEX(原始价格!F:F,股票价格!A776+1)</f>
        <v>0</v>
      </c>
      <c r="G776" s="1">
        <f>INDEX(原始价格!G:G,股票价格!A776+1)</f>
        <v>0</v>
      </c>
    </row>
    <row r="777" spans="1:7" x14ac:dyDescent="0.2">
      <c r="A777" s="1">
        <f t="shared" si="12"/>
        <v>835</v>
      </c>
      <c r="B777" s="22">
        <f>INDEX(原始价格!B:B,股票价格!A777+1)</f>
        <v>43613.465277777781</v>
      </c>
      <c r="C777" s="1">
        <f>INDEX(原始价格!C:C,股票价格!A777+1)</f>
        <v>0</v>
      </c>
      <c r="D777" s="1">
        <f>INDEX(原始价格!D:D,股票价格!A777+1)</f>
        <v>46.81</v>
      </c>
      <c r="E777" s="1">
        <f>INDEX(原始价格!E:E,股票价格!A777+1)</f>
        <v>0</v>
      </c>
      <c r="F777" s="1">
        <f>INDEX(原始价格!F:F,股票价格!A777+1)</f>
        <v>0</v>
      </c>
      <c r="G777" s="1">
        <f>INDEX(原始价格!G:G,股票价格!A777+1)</f>
        <v>0</v>
      </c>
    </row>
    <row r="778" spans="1:7" x14ac:dyDescent="0.2">
      <c r="A778" s="1">
        <f t="shared" si="12"/>
        <v>836</v>
      </c>
      <c r="B778" s="22">
        <f>INDEX(原始价格!B:B,股票价格!A778+1)</f>
        <v>43613.46875</v>
      </c>
      <c r="C778" s="1">
        <f>INDEX(原始价格!C:C,股票价格!A778+1)</f>
        <v>0</v>
      </c>
      <c r="D778" s="1">
        <f>INDEX(原始价格!D:D,股票价格!A778+1)</f>
        <v>46.74</v>
      </c>
      <c r="E778" s="1">
        <f>INDEX(原始价格!E:E,股票价格!A778+1)</f>
        <v>0</v>
      </c>
      <c r="F778" s="1">
        <f>INDEX(原始价格!F:F,股票价格!A778+1)</f>
        <v>0</v>
      </c>
      <c r="G778" s="1">
        <f>INDEX(原始价格!G:G,股票价格!A778+1)</f>
        <v>0</v>
      </c>
    </row>
    <row r="779" spans="1:7" x14ac:dyDescent="0.2">
      <c r="A779" s="1">
        <f t="shared" si="12"/>
        <v>837</v>
      </c>
      <c r="B779" s="22">
        <f>INDEX(原始价格!B:B,股票价格!A779+1)</f>
        <v>43613.472222222219</v>
      </c>
      <c r="C779" s="1">
        <f>INDEX(原始价格!C:C,股票价格!A779+1)</f>
        <v>0</v>
      </c>
      <c r="D779" s="1">
        <f>INDEX(原始价格!D:D,股票价格!A779+1)</f>
        <v>46.73</v>
      </c>
      <c r="E779" s="1">
        <f>INDEX(原始价格!E:E,股票价格!A779+1)</f>
        <v>0</v>
      </c>
      <c r="F779" s="1">
        <f>INDEX(原始价格!F:F,股票价格!A779+1)</f>
        <v>0</v>
      </c>
      <c r="G779" s="1">
        <f>INDEX(原始价格!G:G,股票价格!A779+1)</f>
        <v>0</v>
      </c>
    </row>
    <row r="780" spans="1:7" x14ac:dyDescent="0.2">
      <c r="A780" s="1">
        <f t="shared" si="12"/>
        <v>838</v>
      </c>
      <c r="B780" s="22">
        <f>INDEX(原始价格!B:B,股票价格!A780+1)</f>
        <v>43613.475694444445</v>
      </c>
      <c r="C780" s="1">
        <f>INDEX(原始价格!C:C,股票价格!A780+1)</f>
        <v>0</v>
      </c>
      <c r="D780" s="1">
        <f>INDEX(原始价格!D:D,股票价格!A780+1)</f>
        <v>46.85</v>
      </c>
      <c r="E780" s="1">
        <f>INDEX(原始价格!E:E,股票价格!A780+1)</f>
        <v>0</v>
      </c>
      <c r="F780" s="1">
        <f>INDEX(原始价格!F:F,股票价格!A780+1)</f>
        <v>0</v>
      </c>
      <c r="G780" s="1">
        <f>INDEX(原始价格!G:G,股票价格!A780+1)</f>
        <v>0</v>
      </c>
    </row>
    <row r="781" spans="1:7" x14ac:dyDescent="0.2">
      <c r="A781" s="1">
        <f t="shared" si="12"/>
        <v>839</v>
      </c>
      <c r="B781" s="22">
        <f>INDEX(原始价格!B:B,股票价格!A781+1)</f>
        <v>43613.479166666664</v>
      </c>
      <c r="C781" s="1">
        <f>INDEX(原始价格!C:C,股票价格!A781+1)</f>
        <v>0</v>
      </c>
      <c r="D781" s="1">
        <f>INDEX(原始价格!D:D,股票价格!A781+1)</f>
        <v>46.75</v>
      </c>
      <c r="E781" s="1">
        <f>INDEX(原始价格!E:E,股票价格!A781+1)</f>
        <v>0</v>
      </c>
      <c r="F781" s="1">
        <f>INDEX(原始价格!F:F,股票价格!A781+1)</f>
        <v>0</v>
      </c>
      <c r="G781" s="1">
        <f>INDEX(原始价格!G:G,股票价格!A781+1)</f>
        <v>0</v>
      </c>
    </row>
    <row r="782" spans="1:7" x14ac:dyDescent="0.2">
      <c r="A782" s="1">
        <f t="shared" si="12"/>
        <v>840</v>
      </c>
      <c r="B782" s="22">
        <f>INDEX(原始价格!B:B,股票价格!A782+1)</f>
        <v>43613.545138888891</v>
      </c>
      <c r="C782" s="1">
        <f>INDEX(原始价格!C:C,股票价格!A782+1)</f>
        <v>0</v>
      </c>
      <c r="D782" s="1">
        <f>INDEX(原始价格!D:D,股票价格!A782+1)</f>
        <v>46.78</v>
      </c>
      <c r="E782" s="1">
        <f>INDEX(原始价格!E:E,股票价格!A782+1)</f>
        <v>0</v>
      </c>
      <c r="F782" s="1">
        <f>INDEX(原始价格!F:F,股票价格!A782+1)</f>
        <v>0</v>
      </c>
      <c r="G782" s="1">
        <f>INDEX(原始价格!G:G,股票价格!A782+1)</f>
        <v>0</v>
      </c>
    </row>
    <row r="783" spans="1:7" x14ac:dyDescent="0.2">
      <c r="A783" s="1">
        <f t="shared" si="12"/>
        <v>841</v>
      </c>
      <c r="B783" s="22">
        <f>INDEX(原始价格!B:B,股票价格!A783+1)</f>
        <v>43613.548611111109</v>
      </c>
      <c r="C783" s="1">
        <f>INDEX(原始价格!C:C,股票价格!A783+1)</f>
        <v>0</v>
      </c>
      <c r="D783" s="1">
        <f>INDEX(原始价格!D:D,股票价格!A783+1)</f>
        <v>46.65</v>
      </c>
      <c r="E783" s="1">
        <f>INDEX(原始价格!E:E,股票价格!A783+1)</f>
        <v>0</v>
      </c>
      <c r="F783" s="1">
        <f>INDEX(原始价格!F:F,股票价格!A783+1)</f>
        <v>0</v>
      </c>
      <c r="G783" s="1">
        <f>INDEX(原始价格!G:G,股票价格!A783+1)</f>
        <v>0</v>
      </c>
    </row>
    <row r="784" spans="1:7" x14ac:dyDescent="0.2">
      <c r="A784" s="1">
        <f t="shared" si="12"/>
        <v>842</v>
      </c>
      <c r="B784" s="22">
        <f>INDEX(原始价格!B:B,股票价格!A784+1)</f>
        <v>43613.552083333336</v>
      </c>
      <c r="C784" s="1">
        <f>INDEX(原始价格!C:C,股票价格!A784+1)</f>
        <v>0</v>
      </c>
      <c r="D784" s="1">
        <f>INDEX(原始价格!D:D,股票价格!A784+1)</f>
        <v>46.68</v>
      </c>
      <c r="E784" s="1">
        <f>INDEX(原始价格!E:E,股票价格!A784+1)</f>
        <v>0</v>
      </c>
      <c r="F784" s="1">
        <f>INDEX(原始价格!F:F,股票价格!A784+1)</f>
        <v>0</v>
      </c>
      <c r="G784" s="1">
        <f>INDEX(原始价格!G:G,股票价格!A784+1)</f>
        <v>0</v>
      </c>
    </row>
    <row r="785" spans="1:7" x14ac:dyDescent="0.2">
      <c r="A785" s="1">
        <f t="shared" si="12"/>
        <v>843</v>
      </c>
      <c r="B785" s="22">
        <f>INDEX(原始价格!B:B,股票价格!A785+1)</f>
        <v>43613.555555555555</v>
      </c>
      <c r="C785" s="1">
        <f>INDEX(原始价格!C:C,股票价格!A785+1)</f>
        <v>0</v>
      </c>
      <c r="D785" s="1">
        <f>INDEX(原始价格!D:D,股票价格!A785+1)</f>
        <v>46.67</v>
      </c>
      <c r="E785" s="1">
        <f>INDEX(原始价格!E:E,股票价格!A785+1)</f>
        <v>0</v>
      </c>
      <c r="F785" s="1">
        <f>INDEX(原始价格!F:F,股票价格!A785+1)</f>
        <v>0</v>
      </c>
      <c r="G785" s="1">
        <f>INDEX(原始价格!G:G,股票价格!A785+1)</f>
        <v>0</v>
      </c>
    </row>
    <row r="786" spans="1:7" x14ac:dyDescent="0.2">
      <c r="A786" s="1">
        <f t="shared" si="12"/>
        <v>844</v>
      </c>
      <c r="B786" s="22">
        <f>INDEX(原始价格!B:B,股票价格!A786+1)</f>
        <v>43613.559027777781</v>
      </c>
      <c r="C786" s="1">
        <f>INDEX(原始价格!C:C,股票价格!A786+1)</f>
        <v>0</v>
      </c>
      <c r="D786" s="1">
        <f>INDEX(原始价格!D:D,股票价格!A786+1)</f>
        <v>46.79</v>
      </c>
      <c r="E786" s="1">
        <f>INDEX(原始价格!E:E,股票价格!A786+1)</f>
        <v>0</v>
      </c>
      <c r="F786" s="1">
        <f>INDEX(原始价格!F:F,股票价格!A786+1)</f>
        <v>0</v>
      </c>
      <c r="G786" s="1">
        <f>INDEX(原始价格!G:G,股票价格!A786+1)</f>
        <v>0</v>
      </c>
    </row>
    <row r="787" spans="1:7" x14ac:dyDescent="0.2">
      <c r="A787" s="1">
        <f t="shared" si="12"/>
        <v>845</v>
      </c>
      <c r="B787" s="22">
        <f>INDEX(原始价格!B:B,股票价格!A787+1)</f>
        <v>43613.5625</v>
      </c>
      <c r="C787" s="1">
        <f>INDEX(原始价格!C:C,股票价格!A787+1)</f>
        <v>0</v>
      </c>
      <c r="D787" s="1">
        <f>INDEX(原始价格!D:D,股票价格!A787+1)</f>
        <v>46.72</v>
      </c>
      <c r="E787" s="1">
        <f>INDEX(原始价格!E:E,股票价格!A787+1)</f>
        <v>0</v>
      </c>
      <c r="F787" s="1">
        <f>INDEX(原始价格!F:F,股票价格!A787+1)</f>
        <v>0</v>
      </c>
      <c r="G787" s="1">
        <f>INDEX(原始价格!G:G,股票价格!A787+1)</f>
        <v>0</v>
      </c>
    </row>
    <row r="788" spans="1:7" x14ac:dyDescent="0.2">
      <c r="A788" s="1">
        <f t="shared" si="12"/>
        <v>846</v>
      </c>
      <c r="B788" s="22">
        <f>INDEX(原始价格!B:B,股票价格!A788+1)</f>
        <v>43613.565972222219</v>
      </c>
      <c r="C788" s="1">
        <f>INDEX(原始价格!C:C,股票价格!A788+1)</f>
        <v>0</v>
      </c>
      <c r="D788" s="1">
        <f>INDEX(原始价格!D:D,股票价格!A788+1)</f>
        <v>46.7</v>
      </c>
      <c r="E788" s="1">
        <f>INDEX(原始价格!E:E,股票价格!A788+1)</f>
        <v>0</v>
      </c>
      <c r="F788" s="1">
        <f>INDEX(原始价格!F:F,股票价格!A788+1)</f>
        <v>0</v>
      </c>
      <c r="G788" s="1">
        <f>INDEX(原始价格!G:G,股票价格!A788+1)</f>
        <v>0</v>
      </c>
    </row>
    <row r="789" spans="1:7" x14ac:dyDescent="0.2">
      <c r="A789" s="1">
        <f t="shared" si="12"/>
        <v>847</v>
      </c>
      <c r="B789" s="22">
        <f>INDEX(原始价格!B:B,股票价格!A789+1)</f>
        <v>43613.569444444445</v>
      </c>
      <c r="C789" s="1">
        <f>INDEX(原始价格!C:C,股票价格!A789+1)</f>
        <v>0</v>
      </c>
      <c r="D789" s="1">
        <f>INDEX(原始价格!D:D,股票价格!A789+1)</f>
        <v>46.53</v>
      </c>
      <c r="E789" s="1">
        <f>INDEX(原始价格!E:E,股票价格!A789+1)</f>
        <v>0</v>
      </c>
      <c r="F789" s="1">
        <f>INDEX(原始价格!F:F,股票价格!A789+1)</f>
        <v>0</v>
      </c>
      <c r="G789" s="1">
        <f>INDEX(原始价格!G:G,股票价格!A789+1)</f>
        <v>0</v>
      </c>
    </row>
    <row r="790" spans="1:7" x14ac:dyDescent="0.2">
      <c r="A790" s="1">
        <f t="shared" si="12"/>
        <v>848</v>
      </c>
      <c r="B790" s="22">
        <f>INDEX(原始价格!B:B,股票价格!A790+1)</f>
        <v>43613.572916666664</v>
      </c>
      <c r="C790" s="1">
        <f>INDEX(原始价格!C:C,股票价格!A790+1)</f>
        <v>0</v>
      </c>
      <c r="D790" s="1">
        <f>INDEX(原始价格!D:D,股票价格!A790+1)</f>
        <v>46.53</v>
      </c>
      <c r="E790" s="1">
        <f>INDEX(原始价格!E:E,股票价格!A790+1)</f>
        <v>0</v>
      </c>
      <c r="F790" s="1">
        <f>INDEX(原始价格!F:F,股票价格!A790+1)</f>
        <v>0</v>
      </c>
      <c r="G790" s="1">
        <f>INDEX(原始价格!G:G,股票价格!A790+1)</f>
        <v>0</v>
      </c>
    </row>
    <row r="791" spans="1:7" x14ac:dyDescent="0.2">
      <c r="A791" s="1">
        <f t="shared" si="12"/>
        <v>849</v>
      </c>
      <c r="B791" s="22">
        <f>INDEX(原始价格!B:B,股票价格!A791+1)</f>
        <v>43613.576388888891</v>
      </c>
      <c r="C791" s="1">
        <f>INDEX(原始价格!C:C,股票价格!A791+1)</f>
        <v>0</v>
      </c>
      <c r="D791" s="1">
        <f>INDEX(原始价格!D:D,股票价格!A791+1)</f>
        <v>46.4</v>
      </c>
      <c r="E791" s="1">
        <f>INDEX(原始价格!E:E,股票价格!A791+1)</f>
        <v>0</v>
      </c>
      <c r="F791" s="1">
        <f>INDEX(原始价格!F:F,股票价格!A791+1)</f>
        <v>0</v>
      </c>
      <c r="G791" s="1">
        <f>INDEX(原始价格!G:G,股票价格!A791+1)</f>
        <v>0</v>
      </c>
    </row>
    <row r="792" spans="1:7" x14ac:dyDescent="0.2">
      <c r="A792" s="1">
        <f t="shared" si="12"/>
        <v>850</v>
      </c>
      <c r="B792" s="22">
        <f>INDEX(原始价格!B:B,股票价格!A792+1)</f>
        <v>43613.579861111109</v>
      </c>
      <c r="C792" s="1">
        <f>INDEX(原始价格!C:C,股票价格!A792+1)</f>
        <v>0</v>
      </c>
      <c r="D792" s="1">
        <f>INDEX(原始价格!D:D,股票价格!A792+1)</f>
        <v>46.61</v>
      </c>
      <c r="E792" s="1">
        <f>INDEX(原始价格!E:E,股票价格!A792+1)</f>
        <v>0</v>
      </c>
      <c r="F792" s="1">
        <f>INDEX(原始价格!F:F,股票价格!A792+1)</f>
        <v>0</v>
      </c>
      <c r="G792" s="1">
        <f>INDEX(原始价格!G:G,股票价格!A792+1)</f>
        <v>0</v>
      </c>
    </row>
    <row r="793" spans="1:7" x14ac:dyDescent="0.2">
      <c r="A793" s="1">
        <f t="shared" si="12"/>
        <v>851</v>
      </c>
      <c r="B793" s="22">
        <f>INDEX(原始价格!B:B,股票价格!A793+1)</f>
        <v>43613.583333333336</v>
      </c>
      <c r="C793" s="1">
        <f>INDEX(原始价格!C:C,股票价格!A793+1)</f>
        <v>0</v>
      </c>
      <c r="D793" s="1">
        <f>INDEX(原始价格!D:D,股票价格!A793+1)</f>
        <v>46.68</v>
      </c>
      <c r="E793" s="1">
        <f>INDEX(原始价格!E:E,股票价格!A793+1)</f>
        <v>0</v>
      </c>
      <c r="F793" s="1">
        <f>INDEX(原始价格!F:F,股票价格!A793+1)</f>
        <v>0</v>
      </c>
      <c r="G793" s="1">
        <f>INDEX(原始价格!G:G,股票价格!A793+1)</f>
        <v>0</v>
      </c>
    </row>
    <row r="794" spans="1:7" x14ac:dyDescent="0.2">
      <c r="A794" s="1">
        <f t="shared" si="12"/>
        <v>852</v>
      </c>
      <c r="B794" s="22">
        <f>INDEX(原始价格!B:B,股票价格!A794+1)</f>
        <v>43613.586805555555</v>
      </c>
      <c r="C794" s="1">
        <f>INDEX(原始价格!C:C,股票价格!A794+1)</f>
        <v>0</v>
      </c>
      <c r="D794" s="1">
        <f>INDEX(原始价格!D:D,股票价格!A794+1)</f>
        <v>46.79</v>
      </c>
      <c r="E794" s="1">
        <f>INDEX(原始价格!E:E,股票价格!A794+1)</f>
        <v>0</v>
      </c>
      <c r="F794" s="1">
        <f>INDEX(原始价格!F:F,股票价格!A794+1)</f>
        <v>0</v>
      </c>
      <c r="G794" s="1">
        <f>INDEX(原始价格!G:G,股票价格!A794+1)</f>
        <v>0</v>
      </c>
    </row>
    <row r="795" spans="1:7" x14ac:dyDescent="0.2">
      <c r="A795" s="1">
        <f t="shared" si="12"/>
        <v>853</v>
      </c>
      <c r="B795" s="22">
        <f>INDEX(原始价格!B:B,股票价格!A795+1)</f>
        <v>43613.590277777781</v>
      </c>
      <c r="C795" s="1">
        <f>INDEX(原始价格!C:C,股票价格!A795+1)</f>
        <v>0</v>
      </c>
      <c r="D795" s="1">
        <f>INDEX(原始价格!D:D,股票价格!A795+1)</f>
        <v>46.62</v>
      </c>
      <c r="E795" s="1">
        <f>INDEX(原始价格!E:E,股票价格!A795+1)</f>
        <v>0</v>
      </c>
      <c r="F795" s="1">
        <f>INDEX(原始价格!F:F,股票价格!A795+1)</f>
        <v>0</v>
      </c>
      <c r="G795" s="1">
        <f>INDEX(原始价格!G:G,股票价格!A795+1)</f>
        <v>0</v>
      </c>
    </row>
    <row r="796" spans="1:7" x14ac:dyDescent="0.2">
      <c r="A796" s="1">
        <f t="shared" si="12"/>
        <v>854</v>
      </c>
      <c r="B796" s="22">
        <f>INDEX(原始价格!B:B,股票价格!A796+1)</f>
        <v>43613.59375</v>
      </c>
      <c r="C796" s="1">
        <f>INDEX(原始价格!C:C,股票价格!A796+1)</f>
        <v>0</v>
      </c>
      <c r="D796" s="1">
        <f>INDEX(原始价格!D:D,股票价格!A796+1)</f>
        <v>46.6</v>
      </c>
      <c r="E796" s="1">
        <f>INDEX(原始价格!E:E,股票价格!A796+1)</f>
        <v>0</v>
      </c>
      <c r="F796" s="1">
        <f>INDEX(原始价格!F:F,股票价格!A796+1)</f>
        <v>0</v>
      </c>
      <c r="G796" s="1">
        <f>INDEX(原始价格!G:G,股票价格!A796+1)</f>
        <v>0</v>
      </c>
    </row>
    <row r="797" spans="1:7" x14ac:dyDescent="0.2">
      <c r="A797" s="1">
        <f t="shared" si="12"/>
        <v>855</v>
      </c>
      <c r="B797" s="22">
        <f>INDEX(原始价格!B:B,股票价格!A797+1)</f>
        <v>43613.597222222219</v>
      </c>
      <c r="C797" s="1">
        <f>INDEX(原始价格!C:C,股票价格!A797+1)</f>
        <v>0</v>
      </c>
      <c r="D797" s="1">
        <f>INDEX(原始价格!D:D,股票价格!A797+1)</f>
        <v>46.5</v>
      </c>
      <c r="E797" s="1">
        <f>INDEX(原始价格!E:E,股票价格!A797+1)</f>
        <v>0</v>
      </c>
      <c r="F797" s="1">
        <f>INDEX(原始价格!F:F,股票价格!A797+1)</f>
        <v>0</v>
      </c>
      <c r="G797" s="1">
        <f>INDEX(原始价格!G:G,股票价格!A797+1)</f>
        <v>0</v>
      </c>
    </row>
    <row r="798" spans="1:7" x14ac:dyDescent="0.2">
      <c r="A798" s="1">
        <f t="shared" si="12"/>
        <v>856</v>
      </c>
      <c r="B798" s="22">
        <f>INDEX(原始价格!B:B,股票价格!A798+1)</f>
        <v>43613.600694444445</v>
      </c>
      <c r="C798" s="1">
        <f>INDEX(原始价格!C:C,股票价格!A798+1)</f>
        <v>0</v>
      </c>
      <c r="D798" s="1">
        <f>INDEX(原始价格!D:D,股票价格!A798+1)</f>
        <v>46.48</v>
      </c>
      <c r="E798" s="1">
        <f>INDEX(原始价格!E:E,股票价格!A798+1)</f>
        <v>0</v>
      </c>
      <c r="F798" s="1">
        <f>INDEX(原始价格!F:F,股票价格!A798+1)</f>
        <v>0</v>
      </c>
      <c r="G798" s="1">
        <f>INDEX(原始价格!G:G,股票价格!A798+1)</f>
        <v>0</v>
      </c>
    </row>
    <row r="799" spans="1:7" x14ac:dyDescent="0.2">
      <c r="A799" s="1">
        <f t="shared" si="12"/>
        <v>857</v>
      </c>
      <c r="B799" s="22">
        <f>INDEX(原始价格!B:B,股票价格!A799+1)</f>
        <v>43613.604166666664</v>
      </c>
      <c r="C799" s="1">
        <f>INDEX(原始价格!C:C,股票价格!A799+1)</f>
        <v>0</v>
      </c>
      <c r="D799" s="1">
        <f>INDEX(原始价格!D:D,股票价格!A799+1)</f>
        <v>46.74</v>
      </c>
      <c r="E799" s="1">
        <f>INDEX(原始价格!E:E,股票价格!A799+1)</f>
        <v>0</v>
      </c>
      <c r="F799" s="1">
        <f>INDEX(原始价格!F:F,股票价格!A799+1)</f>
        <v>0</v>
      </c>
      <c r="G799" s="1">
        <f>INDEX(原始价格!G:G,股票价格!A799+1)</f>
        <v>0</v>
      </c>
    </row>
    <row r="800" spans="1:7" x14ac:dyDescent="0.2">
      <c r="A800" s="1">
        <f t="shared" si="12"/>
        <v>858</v>
      </c>
      <c r="B800" s="22">
        <f>INDEX(原始价格!B:B,股票价格!A800+1)</f>
        <v>43613.607638888891</v>
      </c>
      <c r="C800" s="1">
        <f>INDEX(原始价格!C:C,股票价格!A800+1)</f>
        <v>0</v>
      </c>
      <c r="D800" s="1">
        <f>INDEX(原始价格!D:D,股票价格!A800+1)</f>
        <v>46.76</v>
      </c>
      <c r="E800" s="1">
        <f>INDEX(原始价格!E:E,股票价格!A800+1)</f>
        <v>0</v>
      </c>
      <c r="F800" s="1">
        <f>INDEX(原始价格!F:F,股票价格!A800+1)</f>
        <v>0</v>
      </c>
      <c r="G800" s="1">
        <f>INDEX(原始价格!G:G,股票价格!A800+1)</f>
        <v>0</v>
      </c>
    </row>
    <row r="801" spans="1:7" x14ac:dyDescent="0.2">
      <c r="A801" s="1">
        <f t="shared" si="12"/>
        <v>859</v>
      </c>
      <c r="B801" s="22">
        <f>INDEX(原始价格!B:B,股票价格!A801+1)</f>
        <v>43613.611111111109</v>
      </c>
      <c r="C801" s="1">
        <f>INDEX(原始价格!C:C,股票价格!A801+1)</f>
        <v>0</v>
      </c>
      <c r="D801" s="1">
        <f>INDEX(原始价格!D:D,股票价格!A801+1)</f>
        <v>46.68</v>
      </c>
      <c r="E801" s="1">
        <f>INDEX(原始价格!E:E,股票价格!A801+1)</f>
        <v>0</v>
      </c>
      <c r="F801" s="1">
        <f>INDEX(原始价格!F:F,股票价格!A801+1)</f>
        <v>0</v>
      </c>
      <c r="G801" s="1">
        <f>INDEX(原始价格!G:G,股票价格!A801+1)</f>
        <v>0</v>
      </c>
    </row>
    <row r="802" spans="1:7" x14ac:dyDescent="0.2">
      <c r="A802" s="1">
        <f t="shared" si="12"/>
        <v>860</v>
      </c>
      <c r="B802" s="22">
        <f>INDEX(原始价格!B:B,股票价格!A802+1)</f>
        <v>43613.614583333336</v>
      </c>
      <c r="C802" s="1">
        <f>INDEX(原始价格!C:C,股票价格!A802+1)</f>
        <v>0</v>
      </c>
      <c r="D802" s="1">
        <f>INDEX(原始价格!D:D,股票价格!A802+1)</f>
        <v>46.69</v>
      </c>
      <c r="E802" s="1">
        <f>INDEX(原始价格!E:E,股票价格!A802+1)</f>
        <v>0</v>
      </c>
      <c r="F802" s="1">
        <f>INDEX(原始价格!F:F,股票价格!A802+1)</f>
        <v>0</v>
      </c>
      <c r="G802" s="1">
        <f>INDEX(原始价格!G:G,股票价格!A802+1)</f>
        <v>0</v>
      </c>
    </row>
    <row r="803" spans="1:7" x14ac:dyDescent="0.2">
      <c r="A803" s="1">
        <f t="shared" si="12"/>
        <v>861</v>
      </c>
      <c r="B803" s="22">
        <f>INDEX(原始价格!B:B,股票价格!A803+1)</f>
        <v>43613.618055555555</v>
      </c>
      <c r="C803" s="1">
        <f>INDEX(原始价格!C:C,股票价格!A803+1)</f>
        <v>0</v>
      </c>
      <c r="D803" s="1">
        <f>INDEX(原始价格!D:D,股票价格!A803+1)</f>
        <v>46.6</v>
      </c>
      <c r="E803" s="1">
        <f>INDEX(原始价格!E:E,股票价格!A803+1)</f>
        <v>0</v>
      </c>
      <c r="F803" s="1">
        <f>INDEX(原始价格!F:F,股票价格!A803+1)</f>
        <v>0</v>
      </c>
      <c r="G803" s="1">
        <f>INDEX(原始价格!G:G,股票价格!A803+1)</f>
        <v>0</v>
      </c>
    </row>
    <row r="804" spans="1:7" x14ac:dyDescent="0.2">
      <c r="A804" s="1">
        <f t="shared" si="12"/>
        <v>862</v>
      </c>
      <c r="B804" s="22">
        <f>INDEX(原始价格!B:B,股票价格!A804+1)</f>
        <v>43613.621527777781</v>
      </c>
      <c r="C804" s="1">
        <f>INDEX(原始价格!C:C,股票价格!A804+1)</f>
        <v>0</v>
      </c>
      <c r="D804" s="1">
        <f>INDEX(原始价格!D:D,股票价格!A804+1)</f>
        <v>46.7</v>
      </c>
      <c r="E804" s="1">
        <f>INDEX(原始价格!E:E,股票价格!A804+1)</f>
        <v>0</v>
      </c>
      <c r="F804" s="1">
        <f>INDEX(原始价格!F:F,股票价格!A804+1)</f>
        <v>0</v>
      </c>
      <c r="G804" s="1">
        <f>INDEX(原始价格!G:G,股票价格!A804+1)</f>
        <v>0</v>
      </c>
    </row>
    <row r="805" spans="1:7" x14ac:dyDescent="0.2">
      <c r="A805" s="1">
        <f t="shared" si="12"/>
        <v>863</v>
      </c>
      <c r="B805" s="22">
        <f>INDEX(原始价格!B:B,股票价格!A805+1)</f>
        <v>43613.625</v>
      </c>
      <c r="C805" s="1">
        <f>INDEX(原始价格!C:C,股票价格!A805+1)</f>
        <v>0</v>
      </c>
      <c r="D805" s="1">
        <f>INDEX(原始价格!D:D,股票价格!A805+1)</f>
        <v>46.69</v>
      </c>
      <c r="E805" s="1">
        <f>INDEX(原始价格!E:E,股票价格!A805+1)</f>
        <v>0</v>
      </c>
      <c r="F805" s="1">
        <f>INDEX(原始价格!F:F,股票价格!A805+1)</f>
        <v>0</v>
      </c>
      <c r="G805" s="1">
        <f>INDEX(原始价格!G:G,股票价格!A805+1)</f>
        <v>0</v>
      </c>
    </row>
    <row r="806" spans="1:7" x14ac:dyDescent="0.2">
      <c r="A806" s="1">
        <f t="shared" si="12"/>
        <v>864</v>
      </c>
      <c r="B806" s="22">
        <f>INDEX(原始价格!B:B,股票价格!A806+1)</f>
        <v>43614.399305555555</v>
      </c>
      <c r="C806" s="1">
        <f>INDEX(原始价格!C:C,股票价格!A806+1)</f>
        <v>0</v>
      </c>
      <c r="D806" s="1">
        <f>INDEX(原始价格!D:D,股票价格!A806+1)</f>
        <v>46.28</v>
      </c>
      <c r="E806" s="1">
        <f>INDEX(原始价格!E:E,股票价格!A806+1)</f>
        <v>0</v>
      </c>
      <c r="F806" s="1">
        <f>INDEX(原始价格!F:F,股票价格!A806+1)</f>
        <v>0</v>
      </c>
      <c r="G806" s="1">
        <f>INDEX(原始价格!G:G,股票价格!A806+1)</f>
        <v>0</v>
      </c>
    </row>
    <row r="807" spans="1:7" x14ac:dyDescent="0.2">
      <c r="A807" s="1">
        <f t="shared" si="12"/>
        <v>865</v>
      </c>
      <c r="B807" s="22">
        <f>INDEX(原始价格!B:B,股票价格!A807+1)</f>
        <v>43614.402777777781</v>
      </c>
      <c r="C807" s="1">
        <f>INDEX(原始价格!C:C,股票价格!A807+1)</f>
        <v>0</v>
      </c>
      <c r="D807" s="1">
        <f>INDEX(原始价格!D:D,股票价格!A807+1)</f>
        <v>46.31</v>
      </c>
      <c r="E807" s="1">
        <f>INDEX(原始价格!E:E,股票价格!A807+1)</f>
        <v>0</v>
      </c>
      <c r="F807" s="1">
        <f>INDEX(原始价格!F:F,股票价格!A807+1)</f>
        <v>0</v>
      </c>
      <c r="G807" s="1">
        <f>INDEX(原始价格!G:G,股票价格!A807+1)</f>
        <v>0</v>
      </c>
    </row>
    <row r="808" spans="1:7" x14ac:dyDescent="0.2">
      <c r="A808" s="1">
        <f t="shared" si="12"/>
        <v>866</v>
      </c>
      <c r="B808" s="22">
        <f>INDEX(原始价格!B:B,股票价格!A808+1)</f>
        <v>43614.40625</v>
      </c>
      <c r="C808" s="1">
        <f>INDEX(原始价格!C:C,股票价格!A808+1)</f>
        <v>0</v>
      </c>
      <c r="D808" s="1">
        <f>INDEX(原始价格!D:D,股票价格!A808+1)</f>
        <v>46.65</v>
      </c>
      <c r="E808" s="1">
        <f>INDEX(原始价格!E:E,股票价格!A808+1)</f>
        <v>0</v>
      </c>
      <c r="F808" s="1">
        <f>INDEX(原始价格!F:F,股票价格!A808+1)</f>
        <v>0</v>
      </c>
      <c r="G808" s="1">
        <f>INDEX(原始价格!G:G,股票价格!A808+1)</f>
        <v>0</v>
      </c>
    </row>
    <row r="809" spans="1:7" x14ac:dyDescent="0.2">
      <c r="A809" s="1">
        <f t="shared" si="12"/>
        <v>867</v>
      </c>
      <c r="B809" s="22">
        <f>INDEX(原始价格!B:B,股票价格!A809+1)</f>
        <v>43614.409722222219</v>
      </c>
      <c r="C809" s="1">
        <f>INDEX(原始价格!C:C,股票价格!A809+1)</f>
        <v>0</v>
      </c>
      <c r="D809" s="1">
        <f>INDEX(原始价格!D:D,股票价格!A809+1)</f>
        <v>46.48</v>
      </c>
      <c r="E809" s="1">
        <f>INDEX(原始价格!E:E,股票价格!A809+1)</f>
        <v>0</v>
      </c>
      <c r="F809" s="1">
        <f>INDEX(原始价格!F:F,股票价格!A809+1)</f>
        <v>0</v>
      </c>
      <c r="G809" s="1">
        <f>INDEX(原始价格!G:G,股票价格!A809+1)</f>
        <v>0</v>
      </c>
    </row>
    <row r="810" spans="1:7" x14ac:dyDescent="0.2">
      <c r="A810" s="1">
        <f t="shared" si="12"/>
        <v>868</v>
      </c>
      <c r="B810" s="22">
        <f>INDEX(原始价格!B:B,股票价格!A810+1)</f>
        <v>43614.413194444445</v>
      </c>
      <c r="C810" s="1">
        <f>INDEX(原始价格!C:C,股票价格!A810+1)</f>
        <v>0</v>
      </c>
      <c r="D810" s="1">
        <f>INDEX(原始价格!D:D,股票价格!A810+1)</f>
        <v>46.41</v>
      </c>
      <c r="E810" s="1">
        <f>INDEX(原始价格!E:E,股票价格!A810+1)</f>
        <v>0</v>
      </c>
      <c r="F810" s="1">
        <f>INDEX(原始价格!F:F,股票价格!A810+1)</f>
        <v>0</v>
      </c>
      <c r="G810" s="1">
        <f>INDEX(原始价格!G:G,股票价格!A810+1)</f>
        <v>0</v>
      </c>
    </row>
    <row r="811" spans="1:7" x14ac:dyDescent="0.2">
      <c r="A811" s="1">
        <f t="shared" si="12"/>
        <v>869</v>
      </c>
      <c r="B811" s="22">
        <f>INDEX(原始价格!B:B,股票价格!A811+1)</f>
        <v>43614.416666666664</v>
      </c>
      <c r="C811" s="1">
        <f>INDEX(原始价格!C:C,股票价格!A811+1)</f>
        <v>0</v>
      </c>
      <c r="D811" s="1">
        <f>INDEX(原始价格!D:D,股票价格!A811+1)</f>
        <v>46.39</v>
      </c>
      <c r="E811" s="1">
        <f>INDEX(原始价格!E:E,股票价格!A811+1)</f>
        <v>0</v>
      </c>
      <c r="F811" s="1">
        <f>INDEX(原始价格!F:F,股票价格!A811+1)</f>
        <v>0</v>
      </c>
      <c r="G811" s="1">
        <f>INDEX(原始价格!G:G,股票价格!A811+1)</f>
        <v>0</v>
      </c>
    </row>
    <row r="812" spans="1:7" x14ac:dyDescent="0.2">
      <c r="A812" s="1">
        <f t="shared" si="12"/>
        <v>870</v>
      </c>
      <c r="B812" s="22">
        <f>INDEX(原始价格!B:B,股票价格!A812+1)</f>
        <v>43614.420138888891</v>
      </c>
      <c r="C812" s="1">
        <f>INDEX(原始价格!C:C,股票价格!A812+1)</f>
        <v>0</v>
      </c>
      <c r="D812" s="1">
        <f>INDEX(原始价格!D:D,股票价格!A812+1)</f>
        <v>46.37</v>
      </c>
      <c r="E812" s="1">
        <f>INDEX(原始价格!E:E,股票价格!A812+1)</f>
        <v>0</v>
      </c>
      <c r="F812" s="1">
        <f>INDEX(原始价格!F:F,股票价格!A812+1)</f>
        <v>0</v>
      </c>
      <c r="G812" s="1">
        <f>INDEX(原始价格!G:G,股票价格!A812+1)</f>
        <v>0</v>
      </c>
    </row>
    <row r="813" spans="1:7" x14ac:dyDescent="0.2">
      <c r="A813" s="1">
        <f t="shared" si="12"/>
        <v>871</v>
      </c>
      <c r="B813" s="22">
        <f>INDEX(原始价格!B:B,股票价格!A813+1)</f>
        <v>43614.423611111109</v>
      </c>
      <c r="C813" s="1">
        <f>INDEX(原始价格!C:C,股票价格!A813+1)</f>
        <v>0</v>
      </c>
      <c r="D813" s="1">
        <f>INDEX(原始价格!D:D,股票价格!A813+1)</f>
        <v>46.35</v>
      </c>
      <c r="E813" s="1">
        <f>INDEX(原始价格!E:E,股票价格!A813+1)</f>
        <v>0</v>
      </c>
      <c r="F813" s="1">
        <f>INDEX(原始价格!F:F,股票价格!A813+1)</f>
        <v>0</v>
      </c>
      <c r="G813" s="1">
        <f>INDEX(原始价格!G:G,股票价格!A813+1)</f>
        <v>0</v>
      </c>
    </row>
    <row r="814" spans="1:7" x14ac:dyDescent="0.2">
      <c r="A814" s="1">
        <f t="shared" si="12"/>
        <v>872</v>
      </c>
      <c r="B814" s="22">
        <f>INDEX(原始价格!B:B,股票价格!A814+1)</f>
        <v>43614.427083333336</v>
      </c>
      <c r="C814" s="1">
        <f>INDEX(原始价格!C:C,股票价格!A814+1)</f>
        <v>0</v>
      </c>
      <c r="D814" s="1">
        <f>INDEX(原始价格!D:D,股票价格!A814+1)</f>
        <v>46.36</v>
      </c>
      <c r="E814" s="1">
        <f>INDEX(原始价格!E:E,股票价格!A814+1)</f>
        <v>0</v>
      </c>
      <c r="F814" s="1">
        <f>INDEX(原始价格!F:F,股票价格!A814+1)</f>
        <v>0</v>
      </c>
      <c r="G814" s="1">
        <f>INDEX(原始价格!G:G,股票价格!A814+1)</f>
        <v>0</v>
      </c>
    </row>
    <row r="815" spans="1:7" x14ac:dyDescent="0.2">
      <c r="A815" s="1">
        <f t="shared" si="12"/>
        <v>873</v>
      </c>
      <c r="B815" s="22">
        <f>INDEX(原始价格!B:B,股票价格!A815+1)</f>
        <v>43614.430555555555</v>
      </c>
      <c r="C815" s="1">
        <f>INDEX(原始价格!C:C,股票价格!A815+1)</f>
        <v>0</v>
      </c>
      <c r="D815" s="1">
        <f>INDEX(原始价格!D:D,股票价格!A815+1)</f>
        <v>46.47</v>
      </c>
      <c r="E815" s="1">
        <f>INDEX(原始价格!E:E,股票价格!A815+1)</f>
        <v>0</v>
      </c>
      <c r="F815" s="1">
        <f>INDEX(原始价格!F:F,股票价格!A815+1)</f>
        <v>0</v>
      </c>
      <c r="G815" s="1">
        <f>INDEX(原始价格!G:G,股票价格!A815+1)</f>
        <v>0</v>
      </c>
    </row>
    <row r="816" spans="1:7" x14ac:dyDescent="0.2">
      <c r="A816" s="1">
        <f t="shared" si="12"/>
        <v>874</v>
      </c>
      <c r="B816" s="22">
        <f>INDEX(原始价格!B:B,股票价格!A816+1)</f>
        <v>43614.434027777781</v>
      </c>
      <c r="C816" s="1">
        <f>INDEX(原始价格!C:C,股票价格!A816+1)</f>
        <v>0</v>
      </c>
      <c r="D816" s="1">
        <f>INDEX(原始价格!D:D,股票价格!A816+1)</f>
        <v>46.34</v>
      </c>
      <c r="E816" s="1">
        <f>INDEX(原始价格!E:E,股票价格!A816+1)</f>
        <v>0</v>
      </c>
      <c r="F816" s="1">
        <f>INDEX(原始价格!F:F,股票价格!A816+1)</f>
        <v>0</v>
      </c>
      <c r="G816" s="1">
        <f>INDEX(原始价格!G:G,股票价格!A816+1)</f>
        <v>0</v>
      </c>
    </row>
    <row r="817" spans="1:7" x14ac:dyDescent="0.2">
      <c r="A817" s="1">
        <f t="shared" si="12"/>
        <v>875</v>
      </c>
      <c r="B817" s="22">
        <f>INDEX(原始价格!B:B,股票价格!A817+1)</f>
        <v>43614.4375</v>
      </c>
      <c r="C817" s="1">
        <f>INDEX(原始价格!C:C,股票价格!A817+1)</f>
        <v>0</v>
      </c>
      <c r="D817" s="1">
        <f>INDEX(原始价格!D:D,股票价格!A817+1)</f>
        <v>46.23</v>
      </c>
      <c r="E817" s="1">
        <f>INDEX(原始价格!E:E,股票价格!A817+1)</f>
        <v>0</v>
      </c>
      <c r="F817" s="1">
        <f>INDEX(原始价格!F:F,股票价格!A817+1)</f>
        <v>0</v>
      </c>
      <c r="G817" s="1">
        <f>INDEX(原始价格!G:G,股票价格!A817+1)</f>
        <v>0</v>
      </c>
    </row>
    <row r="818" spans="1:7" x14ac:dyDescent="0.2">
      <c r="A818" s="1">
        <f t="shared" si="12"/>
        <v>876</v>
      </c>
      <c r="B818" s="22">
        <f>INDEX(原始价格!B:B,股票价格!A818+1)</f>
        <v>43614.440972222219</v>
      </c>
      <c r="C818" s="1">
        <f>INDEX(原始价格!C:C,股票价格!A818+1)</f>
        <v>0</v>
      </c>
      <c r="D818" s="1">
        <f>INDEX(原始价格!D:D,股票价格!A818+1)</f>
        <v>46.23</v>
      </c>
      <c r="E818" s="1">
        <f>INDEX(原始价格!E:E,股票价格!A818+1)</f>
        <v>0</v>
      </c>
      <c r="F818" s="1">
        <f>INDEX(原始价格!F:F,股票价格!A818+1)</f>
        <v>0</v>
      </c>
      <c r="G818" s="1">
        <f>INDEX(原始价格!G:G,股票价格!A818+1)</f>
        <v>0</v>
      </c>
    </row>
    <row r="819" spans="1:7" x14ac:dyDescent="0.2">
      <c r="A819" s="1">
        <f t="shared" si="12"/>
        <v>877</v>
      </c>
      <c r="B819" s="22">
        <f>INDEX(原始价格!B:B,股票价格!A819+1)</f>
        <v>43614.444444444445</v>
      </c>
      <c r="C819" s="1">
        <f>INDEX(原始价格!C:C,股票价格!A819+1)</f>
        <v>0</v>
      </c>
      <c r="D819" s="1">
        <f>INDEX(原始价格!D:D,股票价格!A819+1)</f>
        <v>46.11</v>
      </c>
      <c r="E819" s="1">
        <f>INDEX(原始价格!E:E,股票价格!A819+1)</f>
        <v>0</v>
      </c>
      <c r="F819" s="1">
        <f>INDEX(原始价格!F:F,股票价格!A819+1)</f>
        <v>0</v>
      </c>
      <c r="G819" s="1">
        <f>INDEX(原始价格!G:G,股票价格!A819+1)</f>
        <v>0</v>
      </c>
    </row>
    <row r="820" spans="1:7" x14ac:dyDescent="0.2">
      <c r="A820" s="1">
        <f t="shared" si="12"/>
        <v>878</v>
      </c>
      <c r="B820" s="22">
        <f>INDEX(原始价格!B:B,股票价格!A820+1)</f>
        <v>43614.447916666664</v>
      </c>
      <c r="C820" s="1">
        <f>INDEX(原始价格!C:C,股票价格!A820+1)</f>
        <v>0</v>
      </c>
      <c r="D820" s="1">
        <f>INDEX(原始价格!D:D,股票价格!A820+1)</f>
        <v>46</v>
      </c>
      <c r="E820" s="1">
        <f>INDEX(原始价格!E:E,股票价格!A820+1)</f>
        <v>0</v>
      </c>
      <c r="F820" s="1">
        <f>INDEX(原始价格!F:F,股票价格!A820+1)</f>
        <v>0</v>
      </c>
      <c r="G820" s="1">
        <f>INDEX(原始价格!G:G,股票价格!A820+1)</f>
        <v>0</v>
      </c>
    </row>
    <row r="821" spans="1:7" x14ac:dyDescent="0.2">
      <c r="A821" s="1">
        <f t="shared" si="12"/>
        <v>879</v>
      </c>
      <c r="B821" s="22">
        <f>INDEX(原始价格!B:B,股票价格!A821+1)</f>
        <v>43614.451388888891</v>
      </c>
      <c r="C821" s="1">
        <f>INDEX(原始价格!C:C,股票价格!A821+1)</f>
        <v>0</v>
      </c>
      <c r="D821" s="1">
        <f>INDEX(原始价格!D:D,股票价格!A821+1)</f>
        <v>45.9</v>
      </c>
      <c r="E821" s="1">
        <f>INDEX(原始价格!E:E,股票价格!A821+1)</f>
        <v>0</v>
      </c>
      <c r="F821" s="1">
        <f>INDEX(原始价格!F:F,股票价格!A821+1)</f>
        <v>0</v>
      </c>
      <c r="G821" s="1">
        <f>INDEX(原始价格!G:G,股票价格!A821+1)</f>
        <v>0</v>
      </c>
    </row>
    <row r="822" spans="1:7" x14ac:dyDescent="0.2">
      <c r="A822" s="1">
        <f t="shared" si="12"/>
        <v>880</v>
      </c>
      <c r="B822" s="22">
        <f>INDEX(原始价格!B:B,股票价格!A822+1)</f>
        <v>43614.454861111109</v>
      </c>
      <c r="C822" s="1">
        <f>INDEX(原始价格!C:C,股票价格!A822+1)</f>
        <v>0</v>
      </c>
      <c r="D822" s="1">
        <f>INDEX(原始价格!D:D,股票价格!A822+1)</f>
        <v>45.94</v>
      </c>
      <c r="E822" s="1">
        <f>INDEX(原始价格!E:E,股票价格!A822+1)</f>
        <v>0</v>
      </c>
      <c r="F822" s="1">
        <f>INDEX(原始价格!F:F,股票价格!A822+1)</f>
        <v>0</v>
      </c>
      <c r="G822" s="1">
        <f>INDEX(原始价格!G:G,股票价格!A822+1)</f>
        <v>0</v>
      </c>
    </row>
    <row r="823" spans="1:7" x14ac:dyDescent="0.2">
      <c r="A823" s="1">
        <f t="shared" si="12"/>
        <v>881</v>
      </c>
      <c r="B823" s="22">
        <f>INDEX(原始价格!B:B,股票价格!A823+1)</f>
        <v>43614.458333333336</v>
      </c>
      <c r="C823" s="1">
        <f>INDEX(原始价格!C:C,股票价格!A823+1)</f>
        <v>0</v>
      </c>
      <c r="D823" s="1">
        <f>INDEX(原始价格!D:D,股票价格!A823+1)</f>
        <v>45.9</v>
      </c>
      <c r="E823" s="1">
        <f>INDEX(原始价格!E:E,股票价格!A823+1)</f>
        <v>0</v>
      </c>
      <c r="F823" s="1">
        <f>INDEX(原始价格!F:F,股票价格!A823+1)</f>
        <v>0</v>
      </c>
      <c r="G823" s="1">
        <f>INDEX(原始价格!G:G,股票价格!A823+1)</f>
        <v>0</v>
      </c>
    </row>
    <row r="824" spans="1:7" x14ac:dyDescent="0.2">
      <c r="A824" s="1">
        <f t="shared" si="12"/>
        <v>882</v>
      </c>
      <c r="B824" s="22">
        <f>INDEX(原始价格!B:B,股票价格!A824+1)</f>
        <v>43614.461805555555</v>
      </c>
      <c r="C824" s="1">
        <f>INDEX(原始价格!C:C,股票价格!A824+1)</f>
        <v>0</v>
      </c>
      <c r="D824" s="1">
        <f>INDEX(原始价格!D:D,股票价格!A824+1)</f>
        <v>45.95</v>
      </c>
      <c r="E824" s="1">
        <f>INDEX(原始价格!E:E,股票价格!A824+1)</f>
        <v>0</v>
      </c>
      <c r="F824" s="1">
        <f>INDEX(原始价格!F:F,股票价格!A824+1)</f>
        <v>0</v>
      </c>
      <c r="G824" s="1">
        <f>INDEX(原始价格!G:G,股票价格!A824+1)</f>
        <v>0</v>
      </c>
    </row>
    <row r="825" spans="1:7" x14ac:dyDescent="0.2">
      <c r="A825" s="1">
        <f t="shared" si="12"/>
        <v>883</v>
      </c>
      <c r="B825" s="22">
        <f>INDEX(原始价格!B:B,股票价格!A825+1)</f>
        <v>43614.465277777781</v>
      </c>
      <c r="C825" s="1">
        <f>INDEX(原始价格!C:C,股票价格!A825+1)</f>
        <v>0</v>
      </c>
      <c r="D825" s="1">
        <f>INDEX(原始价格!D:D,股票价格!A825+1)</f>
        <v>46.1</v>
      </c>
      <c r="E825" s="1">
        <f>INDEX(原始价格!E:E,股票价格!A825+1)</f>
        <v>0</v>
      </c>
      <c r="F825" s="1">
        <f>INDEX(原始价格!F:F,股票价格!A825+1)</f>
        <v>0</v>
      </c>
      <c r="G825" s="1">
        <f>INDEX(原始价格!G:G,股票价格!A825+1)</f>
        <v>0</v>
      </c>
    </row>
    <row r="826" spans="1:7" x14ac:dyDescent="0.2">
      <c r="A826" s="1">
        <f t="shared" si="12"/>
        <v>884</v>
      </c>
      <c r="B826" s="22">
        <f>INDEX(原始价格!B:B,股票价格!A826+1)</f>
        <v>43614.46875</v>
      </c>
      <c r="C826" s="1">
        <f>INDEX(原始价格!C:C,股票价格!A826+1)</f>
        <v>0</v>
      </c>
      <c r="D826" s="1">
        <f>INDEX(原始价格!D:D,股票价格!A826+1)</f>
        <v>46.13</v>
      </c>
      <c r="E826" s="1">
        <f>INDEX(原始价格!E:E,股票价格!A826+1)</f>
        <v>0</v>
      </c>
      <c r="F826" s="1">
        <f>INDEX(原始价格!F:F,股票价格!A826+1)</f>
        <v>0</v>
      </c>
      <c r="G826" s="1">
        <f>INDEX(原始价格!G:G,股票价格!A826+1)</f>
        <v>0</v>
      </c>
    </row>
    <row r="827" spans="1:7" x14ac:dyDescent="0.2">
      <c r="A827" s="1">
        <f t="shared" si="12"/>
        <v>885</v>
      </c>
      <c r="B827" s="22">
        <f>INDEX(原始价格!B:B,股票价格!A827+1)</f>
        <v>43614.472222222219</v>
      </c>
      <c r="C827" s="1">
        <f>INDEX(原始价格!C:C,股票价格!A827+1)</f>
        <v>0</v>
      </c>
      <c r="D827" s="1">
        <f>INDEX(原始价格!D:D,股票价格!A827+1)</f>
        <v>46.24</v>
      </c>
      <c r="E827" s="1">
        <f>INDEX(原始价格!E:E,股票价格!A827+1)</f>
        <v>0</v>
      </c>
      <c r="F827" s="1">
        <f>INDEX(原始价格!F:F,股票价格!A827+1)</f>
        <v>0</v>
      </c>
      <c r="G827" s="1">
        <f>INDEX(原始价格!G:G,股票价格!A827+1)</f>
        <v>0</v>
      </c>
    </row>
    <row r="828" spans="1:7" x14ac:dyDescent="0.2">
      <c r="A828" s="1">
        <f t="shared" si="12"/>
        <v>886</v>
      </c>
      <c r="B828" s="22">
        <f>INDEX(原始价格!B:B,股票价格!A828+1)</f>
        <v>43614.475694444445</v>
      </c>
      <c r="C828" s="1">
        <f>INDEX(原始价格!C:C,股票价格!A828+1)</f>
        <v>0</v>
      </c>
      <c r="D828" s="1">
        <f>INDEX(原始价格!D:D,股票价格!A828+1)</f>
        <v>46.28</v>
      </c>
      <c r="E828" s="1">
        <f>INDEX(原始价格!E:E,股票价格!A828+1)</f>
        <v>0</v>
      </c>
      <c r="F828" s="1">
        <f>INDEX(原始价格!F:F,股票价格!A828+1)</f>
        <v>0</v>
      </c>
      <c r="G828" s="1">
        <f>INDEX(原始价格!G:G,股票价格!A828+1)</f>
        <v>0</v>
      </c>
    </row>
    <row r="829" spans="1:7" x14ac:dyDescent="0.2">
      <c r="A829" s="1">
        <f t="shared" si="12"/>
        <v>887</v>
      </c>
      <c r="B829" s="22">
        <f>INDEX(原始价格!B:B,股票价格!A829+1)</f>
        <v>43614.479166666664</v>
      </c>
      <c r="C829" s="1">
        <f>INDEX(原始价格!C:C,股票价格!A829+1)</f>
        <v>0</v>
      </c>
      <c r="D829" s="1">
        <f>INDEX(原始价格!D:D,股票价格!A829+1)</f>
        <v>46.2</v>
      </c>
      <c r="E829" s="1">
        <f>INDEX(原始价格!E:E,股票价格!A829+1)</f>
        <v>0</v>
      </c>
      <c r="F829" s="1">
        <f>INDEX(原始价格!F:F,股票价格!A829+1)</f>
        <v>0</v>
      </c>
      <c r="G829" s="1">
        <f>INDEX(原始价格!G:G,股票价格!A829+1)</f>
        <v>0</v>
      </c>
    </row>
    <row r="830" spans="1:7" x14ac:dyDescent="0.2">
      <c r="A830" s="1">
        <f t="shared" si="12"/>
        <v>888</v>
      </c>
      <c r="B830" s="22">
        <f>INDEX(原始价格!B:B,股票价格!A830+1)</f>
        <v>43614.545138888891</v>
      </c>
      <c r="C830" s="1">
        <f>INDEX(原始价格!C:C,股票价格!A830+1)</f>
        <v>0</v>
      </c>
      <c r="D830" s="1">
        <f>INDEX(原始价格!D:D,股票价格!A830+1)</f>
        <v>46.22</v>
      </c>
      <c r="E830" s="1">
        <f>INDEX(原始价格!E:E,股票价格!A830+1)</f>
        <v>0</v>
      </c>
      <c r="F830" s="1">
        <f>INDEX(原始价格!F:F,股票价格!A830+1)</f>
        <v>0</v>
      </c>
      <c r="G830" s="1">
        <f>INDEX(原始价格!G:G,股票价格!A830+1)</f>
        <v>0</v>
      </c>
    </row>
    <row r="831" spans="1:7" x14ac:dyDescent="0.2">
      <c r="A831" s="1">
        <f t="shared" si="12"/>
        <v>889</v>
      </c>
      <c r="B831" s="22">
        <f>INDEX(原始价格!B:B,股票价格!A831+1)</f>
        <v>43614.548611111109</v>
      </c>
      <c r="C831" s="1">
        <f>INDEX(原始价格!C:C,股票价格!A831+1)</f>
        <v>0</v>
      </c>
      <c r="D831" s="1">
        <f>INDEX(原始价格!D:D,股票价格!A831+1)</f>
        <v>46.23</v>
      </c>
      <c r="E831" s="1">
        <f>INDEX(原始价格!E:E,股票价格!A831+1)</f>
        <v>0</v>
      </c>
      <c r="F831" s="1">
        <f>INDEX(原始价格!F:F,股票价格!A831+1)</f>
        <v>0</v>
      </c>
      <c r="G831" s="1">
        <f>INDEX(原始价格!G:G,股票价格!A831+1)</f>
        <v>0</v>
      </c>
    </row>
    <row r="832" spans="1:7" x14ac:dyDescent="0.2">
      <c r="A832" s="1">
        <f t="shared" si="12"/>
        <v>890</v>
      </c>
      <c r="B832" s="22">
        <f>INDEX(原始价格!B:B,股票价格!A832+1)</f>
        <v>43614.552083333336</v>
      </c>
      <c r="C832" s="1">
        <f>INDEX(原始价格!C:C,股票价格!A832+1)</f>
        <v>0</v>
      </c>
      <c r="D832" s="1">
        <f>INDEX(原始价格!D:D,股票价格!A832+1)</f>
        <v>46.23</v>
      </c>
      <c r="E832" s="1">
        <f>INDEX(原始价格!E:E,股票价格!A832+1)</f>
        <v>0</v>
      </c>
      <c r="F832" s="1">
        <f>INDEX(原始价格!F:F,股票价格!A832+1)</f>
        <v>0</v>
      </c>
      <c r="G832" s="1">
        <f>INDEX(原始价格!G:G,股票价格!A832+1)</f>
        <v>0</v>
      </c>
    </row>
    <row r="833" spans="1:7" x14ac:dyDescent="0.2">
      <c r="A833" s="1">
        <f t="shared" si="12"/>
        <v>891</v>
      </c>
      <c r="B833" s="22">
        <f>INDEX(原始价格!B:B,股票价格!A833+1)</f>
        <v>43614.555555555555</v>
      </c>
      <c r="C833" s="1">
        <f>INDEX(原始价格!C:C,股票价格!A833+1)</f>
        <v>0</v>
      </c>
      <c r="D833" s="1">
        <f>INDEX(原始价格!D:D,股票价格!A833+1)</f>
        <v>46.3</v>
      </c>
      <c r="E833" s="1">
        <f>INDEX(原始价格!E:E,股票价格!A833+1)</f>
        <v>0</v>
      </c>
      <c r="F833" s="1">
        <f>INDEX(原始价格!F:F,股票价格!A833+1)</f>
        <v>0</v>
      </c>
      <c r="G833" s="1">
        <f>INDEX(原始价格!G:G,股票价格!A833+1)</f>
        <v>0</v>
      </c>
    </row>
    <row r="834" spans="1:7" x14ac:dyDescent="0.2">
      <c r="A834" s="1">
        <f t="shared" ref="A834:A897" si="13">A835-1</f>
        <v>892</v>
      </c>
      <c r="B834" s="22">
        <f>INDEX(原始价格!B:B,股票价格!A834+1)</f>
        <v>43614.559027777781</v>
      </c>
      <c r="C834" s="1">
        <f>INDEX(原始价格!C:C,股票价格!A834+1)</f>
        <v>0</v>
      </c>
      <c r="D834" s="1">
        <f>INDEX(原始价格!D:D,股票价格!A834+1)</f>
        <v>46.35</v>
      </c>
      <c r="E834" s="1">
        <f>INDEX(原始价格!E:E,股票价格!A834+1)</f>
        <v>0</v>
      </c>
      <c r="F834" s="1">
        <f>INDEX(原始价格!F:F,股票价格!A834+1)</f>
        <v>0</v>
      </c>
      <c r="G834" s="1">
        <f>INDEX(原始价格!G:G,股票价格!A834+1)</f>
        <v>0</v>
      </c>
    </row>
    <row r="835" spans="1:7" x14ac:dyDescent="0.2">
      <c r="A835" s="1">
        <f t="shared" si="13"/>
        <v>893</v>
      </c>
      <c r="B835" s="22">
        <f>INDEX(原始价格!B:B,股票价格!A835+1)</f>
        <v>43614.5625</v>
      </c>
      <c r="C835" s="1">
        <f>INDEX(原始价格!C:C,股票价格!A835+1)</f>
        <v>0</v>
      </c>
      <c r="D835" s="1">
        <f>INDEX(原始价格!D:D,股票价格!A835+1)</f>
        <v>46.35</v>
      </c>
      <c r="E835" s="1">
        <f>INDEX(原始价格!E:E,股票价格!A835+1)</f>
        <v>0</v>
      </c>
      <c r="F835" s="1">
        <f>INDEX(原始价格!F:F,股票价格!A835+1)</f>
        <v>0</v>
      </c>
      <c r="G835" s="1">
        <f>INDEX(原始价格!G:G,股票价格!A835+1)</f>
        <v>0</v>
      </c>
    </row>
    <row r="836" spans="1:7" x14ac:dyDescent="0.2">
      <c r="A836" s="1">
        <f t="shared" si="13"/>
        <v>894</v>
      </c>
      <c r="B836" s="22">
        <f>INDEX(原始价格!B:B,股票价格!A836+1)</f>
        <v>43614.565972222219</v>
      </c>
      <c r="C836" s="1">
        <f>INDEX(原始价格!C:C,股票价格!A836+1)</f>
        <v>0</v>
      </c>
      <c r="D836" s="1">
        <f>INDEX(原始价格!D:D,股票价格!A836+1)</f>
        <v>46.24</v>
      </c>
      <c r="E836" s="1">
        <f>INDEX(原始价格!E:E,股票价格!A836+1)</f>
        <v>0</v>
      </c>
      <c r="F836" s="1">
        <f>INDEX(原始价格!F:F,股票价格!A836+1)</f>
        <v>0</v>
      </c>
      <c r="G836" s="1">
        <f>INDEX(原始价格!G:G,股票价格!A836+1)</f>
        <v>0</v>
      </c>
    </row>
    <row r="837" spans="1:7" x14ac:dyDescent="0.2">
      <c r="A837" s="1">
        <f t="shared" si="13"/>
        <v>895</v>
      </c>
      <c r="B837" s="22">
        <f>INDEX(原始价格!B:B,股票价格!A837+1)</f>
        <v>43614.569444444445</v>
      </c>
      <c r="C837" s="1">
        <f>INDEX(原始价格!C:C,股票价格!A837+1)</f>
        <v>0</v>
      </c>
      <c r="D837" s="1">
        <f>INDEX(原始价格!D:D,股票价格!A837+1)</f>
        <v>46.26</v>
      </c>
      <c r="E837" s="1">
        <f>INDEX(原始价格!E:E,股票价格!A837+1)</f>
        <v>0</v>
      </c>
      <c r="F837" s="1">
        <f>INDEX(原始价格!F:F,股票价格!A837+1)</f>
        <v>0</v>
      </c>
      <c r="G837" s="1">
        <f>INDEX(原始价格!G:G,股票价格!A837+1)</f>
        <v>0</v>
      </c>
    </row>
    <row r="838" spans="1:7" x14ac:dyDescent="0.2">
      <c r="A838" s="1">
        <f t="shared" si="13"/>
        <v>896</v>
      </c>
      <c r="B838" s="22">
        <f>INDEX(原始价格!B:B,股票价格!A838+1)</f>
        <v>43614.572916666664</v>
      </c>
      <c r="C838" s="1">
        <f>INDEX(原始价格!C:C,股票价格!A838+1)</f>
        <v>0</v>
      </c>
      <c r="D838" s="1">
        <f>INDEX(原始价格!D:D,股票价格!A838+1)</f>
        <v>46.35</v>
      </c>
      <c r="E838" s="1">
        <f>INDEX(原始价格!E:E,股票价格!A838+1)</f>
        <v>0</v>
      </c>
      <c r="F838" s="1">
        <f>INDEX(原始价格!F:F,股票价格!A838+1)</f>
        <v>0</v>
      </c>
      <c r="G838" s="1">
        <f>INDEX(原始价格!G:G,股票价格!A838+1)</f>
        <v>0</v>
      </c>
    </row>
    <row r="839" spans="1:7" x14ac:dyDescent="0.2">
      <c r="A839" s="1">
        <f t="shared" si="13"/>
        <v>897</v>
      </c>
      <c r="B839" s="22">
        <f>INDEX(原始价格!B:B,股票价格!A839+1)</f>
        <v>43614.576388888891</v>
      </c>
      <c r="C839" s="1">
        <f>INDEX(原始价格!C:C,股票价格!A839+1)</f>
        <v>0</v>
      </c>
      <c r="D839" s="1">
        <f>INDEX(原始价格!D:D,股票价格!A839+1)</f>
        <v>46.26</v>
      </c>
      <c r="E839" s="1">
        <f>INDEX(原始价格!E:E,股票价格!A839+1)</f>
        <v>0</v>
      </c>
      <c r="F839" s="1">
        <f>INDEX(原始价格!F:F,股票价格!A839+1)</f>
        <v>0</v>
      </c>
      <c r="G839" s="1">
        <f>INDEX(原始价格!G:G,股票价格!A839+1)</f>
        <v>0</v>
      </c>
    </row>
    <row r="840" spans="1:7" x14ac:dyDescent="0.2">
      <c r="A840" s="1">
        <f t="shared" si="13"/>
        <v>898</v>
      </c>
      <c r="B840" s="22">
        <f>INDEX(原始价格!B:B,股票价格!A840+1)</f>
        <v>43614.579861111109</v>
      </c>
      <c r="C840" s="1">
        <f>INDEX(原始价格!C:C,股票价格!A840+1)</f>
        <v>0</v>
      </c>
      <c r="D840" s="1">
        <f>INDEX(原始价格!D:D,股票价格!A840+1)</f>
        <v>45.89</v>
      </c>
      <c r="E840" s="1">
        <f>INDEX(原始价格!E:E,股票价格!A840+1)</f>
        <v>0</v>
      </c>
      <c r="F840" s="1">
        <f>INDEX(原始价格!F:F,股票价格!A840+1)</f>
        <v>0</v>
      </c>
      <c r="G840" s="1">
        <f>INDEX(原始价格!G:G,股票价格!A840+1)</f>
        <v>0</v>
      </c>
    </row>
    <row r="841" spans="1:7" x14ac:dyDescent="0.2">
      <c r="A841" s="1">
        <f t="shared" si="13"/>
        <v>899</v>
      </c>
      <c r="B841" s="22">
        <f>INDEX(原始价格!B:B,股票价格!A841+1)</f>
        <v>43614.583333333336</v>
      </c>
      <c r="C841" s="1">
        <f>INDEX(原始价格!C:C,股票价格!A841+1)</f>
        <v>0</v>
      </c>
      <c r="D841" s="1">
        <f>INDEX(原始价格!D:D,股票价格!A841+1)</f>
        <v>45.85</v>
      </c>
      <c r="E841" s="1">
        <f>INDEX(原始价格!E:E,股票价格!A841+1)</f>
        <v>0</v>
      </c>
      <c r="F841" s="1">
        <f>INDEX(原始价格!F:F,股票价格!A841+1)</f>
        <v>0</v>
      </c>
      <c r="G841" s="1">
        <f>INDEX(原始价格!G:G,股票价格!A841+1)</f>
        <v>0</v>
      </c>
    </row>
    <row r="842" spans="1:7" x14ac:dyDescent="0.2">
      <c r="A842" s="1">
        <f t="shared" si="13"/>
        <v>900</v>
      </c>
      <c r="B842" s="22">
        <f>INDEX(原始价格!B:B,股票价格!A842+1)</f>
        <v>43614.586805555555</v>
      </c>
      <c r="C842" s="1">
        <f>INDEX(原始价格!C:C,股票价格!A842+1)</f>
        <v>0</v>
      </c>
      <c r="D842" s="1">
        <f>INDEX(原始价格!D:D,股票价格!A842+1)</f>
        <v>45.75</v>
      </c>
      <c r="E842" s="1">
        <f>INDEX(原始价格!E:E,股票价格!A842+1)</f>
        <v>0</v>
      </c>
      <c r="F842" s="1">
        <f>INDEX(原始价格!F:F,股票价格!A842+1)</f>
        <v>0</v>
      </c>
      <c r="G842" s="1">
        <f>INDEX(原始价格!G:G,股票价格!A842+1)</f>
        <v>0</v>
      </c>
    </row>
    <row r="843" spans="1:7" x14ac:dyDescent="0.2">
      <c r="A843" s="1">
        <f t="shared" si="13"/>
        <v>901</v>
      </c>
      <c r="B843" s="22">
        <f>INDEX(原始价格!B:B,股票价格!A843+1)</f>
        <v>43614.590277777781</v>
      </c>
      <c r="C843" s="1">
        <f>INDEX(原始价格!C:C,股票价格!A843+1)</f>
        <v>0</v>
      </c>
      <c r="D843" s="1">
        <f>INDEX(原始价格!D:D,股票价格!A843+1)</f>
        <v>45.72</v>
      </c>
      <c r="E843" s="1">
        <f>INDEX(原始价格!E:E,股票价格!A843+1)</f>
        <v>0</v>
      </c>
      <c r="F843" s="1">
        <f>INDEX(原始价格!F:F,股票价格!A843+1)</f>
        <v>0</v>
      </c>
      <c r="G843" s="1">
        <f>INDEX(原始价格!G:G,股票价格!A843+1)</f>
        <v>0</v>
      </c>
    </row>
    <row r="844" spans="1:7" x14ac:dyDescent="0.2">
      <c r="A844" s="1">
        <f t="shared" si="13"/>
        <v>902</v>
      </c>
      <c r="B844" s="22">
        <f>INDEX(原始价格!B:B,股票价格!A844+1)</f>
        <v>43614.59375</v>
      </c>
      <c r="C844" s="1">
        <f>INDEX(原始价格!C:C,股票价格!A844+1)</f>
        <v>0</v>
      </c>
      <c r="D844" s="1">
        <f>INDEX(原始价格!D:D,股票价格!A844+1)</f>
        <v>45.71</v>
      </c>
      <c r="E844" s="1">
        <f>INDEX(原始价格!E:E,股票价格!A844+1)</f>
        <v>0</v>
      </c>
      <c r="F844" s="1">
        <f>INDEX(原始价格!F:F,股票价格!A844+1)</f>
        <v>0</v>
      </c>
      <c r="G844" s="1">
        <f>INDEX(原始价格!G:G,股票价格!A844+1)</f>
        <v>0</v>
      </c>
    </row>
    <row r="845" spans="1:7" x14ac:dyDescent="0.2">
      <c r="A845" s="1">
        <f t="shared" si="13"/>
        <v>903</v>
      </c>
      <c r="B845" s="22">
        <f>INDEX(原始价格!B:B,股票价格!A845+1)</f>
        <v>43614.597222222219</v>
      </c>
      <c r="C845" s="1">
        <f>INDEX(原始价格!C:C,股票价格!A845+1)</f>
        <v>0</v>
      </c>
      <c r="D845" s="1">
        <f>INDEX(原始价格!D:D,股票价格!A845+1)</f>
        <v>45.9</v>
      </c>
      <c r="E845" s="1">
        <f>INDEX(原始价格!E:E,股票价格!A845+1)</f>
        <v>0</v>
      </c>
      <c r="F845" s="1">
        <f>INDEX(原始价格!F:F,股票价格!A845+1)</f>
        <v>0</v>
      </c>
      <c r="G845" s="1">
        <f>INDEX(原始价格!G:G,股票价格!A845+1)</f>
        <v>0</v>
      </c>
    </row>
    <row r="846" spans="1:7" x14ac:dyDescent="0.2">
      <c r="A846" s="1">
        <f t="shared" si="13"/>
        <v>904</v>
      </c>
      <c r="B846" s="22">
        <f>INDEX(原始价格!B:B,股票价格!A846+1)</f>
        <v>43614.600694444445</v>
      </c>
      <c r="C846" s="1">
        <f>INDEX(原始价格!C:C,股票价格!A846+1)</f>
        <v>0</v>
      </c>
      <c r="D846" s="1">
        <f>INDEX(原始价格!D:D,股票价格!A846+1)</f>
        <v>45.79</v>
      </c>
      <c r="E846" s="1">
        <f>INDEX(原始价格!E:E,股票价格!A846+1)</f>
        <v>0</v>
      </c>
      <c r="F846" s="1">
        <f>INDEX(原始价格!F:F,股票价格!A846+1)</f>
        <v>0</v>
      </c>
      <c r="G846" s="1">
        <f>INDEX(原始价格!G:G,股票价格!A846+1)</f>
        <v>0</v>
      </c>
    </row>
    <row r="847" spans="1:7" x14ac:dyDescent="0.2">
      <c r="A847" s="1">
        <f t="shared" si="13"/>
        <v>905</v>
      </c>
      <c r="B847" s="22">
        <f>INDEX(原始价格!B:B,股票价格!A847+1)</f>
        <v>43614.604166666664</v>
      </c>
      <c r="C847" s="1">
        <f>INDEX(原始价格!C:C,股票价格!A847+1)</f>
        <v>0</v>
      </c>
      <c r="D847" s="1">
        <f>INDEX(原始价格!D:D,股票价格!A847+1)</f>
        <v>45.8</v>
      </c>
      <c r="E847" s="1">
        <f>INDEX(原始价格!E:E,股票价格!A847+1)</f>
        <v>0</v>
      </c>
      <c r="F847" s="1">
        <f>INDEX(原始价格!F:F,股票价格!A847+1)</f>
        <v>0</v>
      </c>
      <c r="G847" s="1">
        <f>INDEX(原始价格!G:G,股票价格!A847+1)</f>
        <v>0</v>
      </c>
    </row>
    <row r="848" spans="1:7" x14ac:dyDescent="0.2">
      <c r="A848" s="1">
        <f t="shared" si="13"/>
        <v>906</v>
      </c>
      <c r="B848" s="22">
        <f>INDEX(原始价格!B:B,股票价格!A848+1)</f>
        <v>43614.607638888891</v>
      </c>
      <c r="C848" s="1">
        <f>INDEX(原始价格!C:C,股票价格!A848+1)</f>
        <v>0</v>
      </c>
      <c r="D848" s="1">
        <f>INDEX(原始价格!D:D,股票价格!A848+1)</f>
        <v>45.8</v>
      </c>
      <c r="E848" s="1">
        <f>INDEX(原始价格!E:E,股票价格!A848+1)</f>
        <v>0</v>
      </c>
      <c r="F848" s="1">
        <f>INDEX(原始价格!F:F,股票价格!A848+1)</f>
        <v>0</v>
      </c>
      <c r="G848" s="1">
        <f>INDEX(原始价格!G:G,股票价格!A848+1)</f>
        <v>0</v>
      </c>
    </row>
    <row r="849" spans="1:7" x14ac:dyDescent="0.2">
      <c r="A849" s="1">
        <f t="shared" si="13"/>
        <v>907</v>
      </c>
      <c r="B849" s="22">
        <f>INDEX(原始价格!B:B,股票价格!A849+1)</f>
        <v>43614.611111111109</v>
      </c>
      <c r="C849" s="1">
        <f>INDEX(原始价格!C:C,股票价格!A849+1)</f>
        <v>0</v>
      </c>
      <c r="D849" s="1">
        <f>INDEX(原始价格!D:D,股票价格!A849+1)</f>
        <v>45.7</v>
      </c>
      <c r="E849" s="1">
        <f>INDEX(原始价格!E:E,股票价格!A849+1)</f>
        <v>0</v>
      </c>
      <c r="F849" s="1">
        <f>INDEX(原始价格!F:F,股票价格!A849+1)</f>
        <v>0</v>
      </c>
      <c r="G849" s="1">
        <f>INDEX(原始价格!G:G,股票价格!A849+1)</f>
        <v>0</v>
      </c>
    </row>
    <row r="850" spans="1:7" x14ac:dyDescent="0.2">
      <c r="A850" s="1">
        <f t="shared" si="13"/>
        <v>908</v>
      </c>
      <c r="B850" s="22">
        <f>INDEX(原始价格!B:B,股票价格!A850+1)</f>
        <v>43614.614583333336</v>
      </c>
      <c r="C850" s="1">
        <f>INDEX(原始价格!C:C,股票价格!A850+1)</f>
        <v>0</v>
      </c>
      <c r="D850" s="1">
        <f>INDEX(原始价格!D:D,股票价格!A850+1)</f>
        <v>45.72</v>
      </c>
      <c r="E850" s="1">
        <f>INDEX(原始价格!E:E,股票价格!A850+1)</f>
        <v>0</v>
      </c>
      <c r="F850" s="1">
        <f>INDEX(原始价格!F:F,股票价格!A850+1)</f>
        <v>0</v>
      </c>
      <c r="G850" s="1">
        <f>INDEX(原始价格!G:G,股票价格!A850+1)</f>
        <v>0</v>
      </c>
    </row>
    <row r="851" spans="1:7" x14ac:dyDescent="0.2">
      <c r="A851" s="1">
        <f t="shared" si="13"/>
        <v>909</v>
      </c>
      <c r="B851" s="22">
        <f>INDEX(原始价格!B:B,股票价格!A851+1)</f>
        <v>43614.618055555555</v>
      </c>
      <c r="C851" s="1">
        <f>INDEX(原始价格!C:C,股票价格!A851+1)</f>
        <v>0</v>
      </c>
      <c r="D851" s="1">
        <f>INDEX(原始价格!D:D,股票价格!A851+1)</f>
        <v>45.61</v>
      </c>
      <c r="E851" s="1">
        <f>INDEX(原始价格!E:E,股票价格!A851+1)</f>
        <v>0</v>
      </c>
      <c r="F851" s="1">
        <f>INDEX(原始价格!F:F,股票价格!A851+1)</f>
        <v>0</v>
      </c>
      <c r="G851" s="1">
        <f>INDEX(原始价格!G:G,股票价格!A851+1)</f>
        <v>0</v>
      </c>
    </row>
    <row r="852" spans="1:7" x14ac:dyDescent="0.2">
      <c r="A852" s="1">
        <f t="shared" si="13"/>
        <v>910</v>
      </c>
      <c r="B852" s="22">
        <f>INDEX(原始价格!B:B,股票价格!A852+1)</f>
        <v>43614.621527777781</v>
      </c>
      <c r="C852" s="1">
        <f>INDEX(原始价格!C:C,股票价格!A852+1)</f>
        <v>0</v>
      </c>
      <c r="D852" s="1">
        <f>INDEX(原始价格!D:D,股票价格!A852+1)</f>
        <v>45.75</v>
      </c>
      <c r="E852" s="1">
        <f>INDEX(原始价格!E:E,股票价格!A852+1)</f>
        <v>0</v>
      </c>
      <c r="F852" s="1">
        <f>INDEX(原始价格!F:F,股票价格!A852+1)</f>
        <v>0</v>
      </c>
      <c r="G852" s="1">
        <f>INDEX(原始价格!G:G,股票价格!A852+1)</f>
        <v>0</v>
      </c>
    </row>
    <row r="853" spans="1:7" x14ac:dyDescent="0.2">
      <c r="A853" s="1">
        <f t="shared" si="13"/>
        <v>911</v>
      </c>
      <c r="B853" s="22">
        <f>INDEX(原始价格!B:B,股票价格!A853+1)</f>
        <v>43614.625</v>
      </c>
      <c r="C853" s="1">
        <f>INDEX(原始价格!C:C,股票价格!A853+1)</f>
        <v>0</v>
      </c>
      <c r="D853" s="1">
        <f>INDEX(原始价格!D:D,股票价格!A853+1)</f>
        <v>45.92</v>
      </c>
      <c r="E853" s="1">
        <f>INDEX(原始价格!E:E,股票价格!A853+1)</f>
        <v>0</v>
      </c>
      <c r="F853" s="1">
        <f>INDEX(原始价格!F:F,股票价格!A853+1)</f>
        <v>0</v>
      </c>
      <c r="G853" s="1">
        <f>INDEX(原始价格!G:G,股票价格!A853+1)</f>
        <v>0</v>
      </c>
    </row>
    <row r="854" spans="1:7" x14ac:dyDescent="0.2">
      <c r="A854" s="1">
        <f t="shared" si="13"/>
        <v>912</v>
      </c>
      <c r="B854" s="22">
        <f>INDEX(原始价格!B:B,股票价格!A854+1)</f>
        <v>43615.399305555555</v>
      </c>
      <c r="C854" s="1">
        <f>INDEX(原始价格!C:C,股票价格!A854+1)</f>
        <v>0</v>
      </c>
      <c r="D854" s="1">
        <f>INDEX(原始价格!D:D,股票价格!A854+1)</f>
        <v>45.75</v>
      </c>
      <c r="E854" s="1">
        <f>INDEX(原始价格!E:E,股票价格!A854+1)</f>
        <v>0</v>
      </c>
      <c r="F854" s="1">
        <f>INDEX(原始价格!F:F,股票价格!A854+1)</f>
        <v>0</v>
      </c>
      <c r="G854" s="1">
        <f>INDEX(原始价格!G:G,股票价格!A854+1)</f>
        <v>0</v>
      </c>
    </row>
    <row r="855" spans="1:7" x14ac:dyDescent="0.2">
      <c r="A855" s="1">
        <f t="shared" si="13"/>
        <v>913</v>
      </c>
      <c r="B855" s="22">
        <f>INDEX(原始价格!B:B,股票价格!A855+1)</f>
        <v>43615.402777777781</v>
      </c>
      <c r="C855" s="1">
        <f>INDEX(原始价格!C:C,股票价格!A855+1)</f>
        <v>0</v>
      </c>
      <c r="D855" s="1">
        <f>INDEX(原始价格!D:D,股票价格!A855+1)</f>
        <v>45.75</v>
      </c>
      <c r="E855" s="1">
        <f>INDEX(原始价格!E:E,股票价格!A855+1)</f>
        <v>0</v>
      </c>
      <c r="F855" s="1">
        <f>INDEX(原始价格!F:F,股票价格!A855+1)</f>
        <v>0</v>
      </c>
      <c r="G855" s="1">
        <f>INDEX(原始价格!G:G,股票价格!A855+1)</f>
        <v>0</v>
      </c>
    </row>
    <row r="856" spans="1:7" x14ac:dyDescent="0.2">
      <c r="A856" s="1">
        <f t="shared" si="13"/>
        <v>914</v>
      </c>
      <c r="B856" s="22">
        <f>INDEX(原始价格!B:B,股票价格!A856+1)</f>
        <v>43615.40625</v>
      </c>
      <c r="C856" s="1">
        <f>INDEX(原始价格!C:C,股票价格!A856+1)</f>
        <v>0</v>
      </c>
      <c r="D856" s="1">
        <f>INDEX(原始价格!D:D,股票价格!A856+1)</f>
        <v>45.59</v>
      </c>
      <c r="E856" s="1">
        <f>INDEX(原始价格!E:E,股票价格!A856+1)</f>
        <v>0</v>
      </c>
      <c r="F856" s="1">
        <f>INDEX(原始价格!F:F,股票价格!A856+1)</f>
        <v>0</v>
      </c>
      <c r="G856" s="1">
        <f>INDEX(原始价格!G:G,股票价格!A856+1)</f>
        <v>0</v>
      </c>
    </row>
    <row r="857" spans="1:7" x14ac:dyDescent="0.2">
      <c r="A857" s="1">
        <f t="shared" si="13"/>
        <v>915</v>
      </c>
      <c r="B857" s="22">
        <f>INDEX(原始价格!B:B,股票价格!A857+1)</f>
        <v>43615.409722222219</v>
      </c>
      <c r="C857" s="1">
        <f>INDEX(原始价格!C:C,股票价格!A857+1)</f>
        <v>0</v>
      </c>
      <c r="D857" s="1">
        <f>INDEX(原始价格!D:D,股票价格!A857+1)</f>
        <v>45.42</v>
      </c>
      <c r="E857" s="1">
        <f>INDEX(原始价格!E:E,股票价格!A857+1)</f>
        <v>0</v>
      </c>
      <c r="F857" s="1">
        <f>INDEX(原始价格!F:F,股票价格!A857+1)</f>
        <v>0</v>
      </c>
      <c r="G857" s="1">
        <f>INDEX(原始价格!G:G,股票价格!A857+1)</f>
        <v>0</v>
      </c>
    </row>
    <row r="858" spans="1:7" x14ac:dyDescent="0.2">
      <c r="A858" s="1">
        <f t="shared" si="13"/>
        <v>916</v>
      </c>
      <c r="B858" s="22">
        <f>INDEX(原始价格!B:B,股票价格!A858+1)</f>
        <v>43615.413194444445</v>
      </c>
      <c r="C858" s="1">
        <f>INDEX(原始价格!C:C,股票价格!A858+1)</f>
        <v>0</v>
      </c>
      <c r="D858" s="1">
        <f>INDEX(原始价格!D:D,股票价格!A858+1)</f>
        <v>45.8</v>
      </c>
      <c r="E858" s="1">
        <f>INDEX(原始价格!E:E,股票价格!A858+1)</f>
        <v>0</v>
      </c>
      <c r="F858" s="1">
        <f>INDEX(原始价格!F:F,股票价格!A858+1)</f>
        <v>0</v>
      </c>
      <c r="G858" s="1">
        <f>INDEX(原始价格!G:G,股票价格!A858+1)</f>
        <v>0</v>
      </c>
    </row>
    <row r="859" spans="1:7" x14ac:dyDescent="0.2">
      <c r="A859" s="1">
        <f t="shared" si="13"/>
        <v>917</v>
      </c>
      <c r="B859" s="22">
        <f>INDEX(原始价格!B:B,股票价格!A859+1)</f>
        <v>43615.416666666664</v>
      </c>
      <c r="C859" s="1">
        <f>INDEX(原始价格!C:C,股票价格!A859+1)</f>
        <v>0</v>
      </c>
      <c r="D859" s="1">
        <f>INDEX(原始价格!D:D,股票价格!A859+1)</f>
        <v>45.55</v>
      </c>
      <c r="E859" s="1">
        <f>INDEX(原始价格!E:E,股票价格!A859+1)</f>
        <v>0</v>
      </c>
      <c r="F859" s="1">
        <f>INDEX(原始价格!F:F,股票价格!A859+1)</f>
        <v>0</v>
      </c>
      <c r="G859" s="1">
        <f>INDEX(原始价格!G:G,股票价格!A859+1)</f>
        <v>0</v>
      </c>
    </row>
    <row r="860" spans="1:7" x14ac:dyDescent="0.2">
      <c r="A860" s="1">
        <f t="shared" si="13"/>
        <v>918</v>
      </c>
      <c r="B860" s="22">
        <f>INDEX(原始价格!B:B,股票价格!A860+1)</f>
        <v>43615.420138888891</v>
      </c>
      <c r="C860" s="1">
        <f>INDEX(原始价格!C:C,股票价格!A860+1)</f>
        <v>0</v>
      </c>
      <c r="D860" s="1">
        <f>INDEX(原始价格!D:D,股票价格!A860+1)</f>
        <v>45.68</v>
      </c>
      <c r="E860" s="1">
        <f>INDEX(原始价格!E:E,股票价格!A860+1)</f>
        <v>0</v>
      </c>
      <c r="F860" s="1">
        <f>INDEX(原始价格!F:F,股票价格!A860+1)</f>
        <v>0</v>
      </c>
      <c r="G860" s="1">
        <f>INDEX(原始价格!G:G,股票价格!A860+1)</f>
        <v>0</v>
      </c>
    </row>
    <row r="861" spans="1:7" x14ac:dyDescent="0.2">
      <c r="A861" s="1">
        <f t="shared" si="13"/>
        <v>919</v>
      </c>
      <c r="B861" s="22">
        <f>INDEX(原始价格!B:B,股票价格!A861+1)</f>
        <v>43615.423611111109</v>
      </c>
      <c r="C861" s="1">
        <f>INDEX(原始价格!C:C,股票价格!A861+1)</f>
        <v>0</v>
      </c>
      <c r="D861" s="1">
        <f>INDEX(原始价格!D:D,股票价格!A861+1)</f>
        <v>45.88</v>
      </c>
      <c r="E861" s="1">
        <f>INDEX(原始价格!E:E,股票价格!A861+1)</f>
        <v>0</v>
      </c>
      <c r="F861" s="1">
        <f>INDEX(原始价格!F:F,股票价格!A861+1)</f>
        <v>0</v>
      </c>
      <c r="G861" s="1">
        <f>INDEX(原始价格!G:G,股票价格!A861+1)</f>
        <v>0</v>
      </c>
    </row>
    <row r="862" spans="1:7" x14ac:dyDescent="0.2">
      <c r="A862" s="1">
        <f t="shared" si="13"/>
        <v>920</v>
      </c>
      <c r="B862" s="22">
        <f>INDEX(原始价格!B:B,股票价格!A862+1)</f>
        <v>43615.427083333336</v>
      </c>
      <c r="C862" s="1">
        <f>INDEX(原始价格!C:C,股票价格!A862+1)</f>
        <v>0</v>
      </c>
      <c r="D862" s="1">
        <f>INDEX(原始价格!D:D,股票价格!A862+1)</f>
        <v>45.9</v>
      </c>
      <c r="E862" s="1">
        <f>INDEX(原始价格!E:E,股票价格!A862+1)</f>
        <v>0</v>
      </c>
      <c r="F862" s="1">
        <f>INDEX(原始价格!F:F,股票价格!A862+1)</f>
        <v>0</v>
      </c>
      <c r="G862" s="1">
        <f>INDEX(原始价格!G:G,股票价格!A862+1)</f>
        <v>0</v>
      </c>
    </row>
    <row r="863" spans="1:7" x14ac:dyDescent="0.2">
      <c r="A863" s="1">
        <f t="shared" si="13"/>
        <v>921</v>
      </c>
      <c r="B863" s="22">
        <f>INDEX(原始价格!B:B,股票价格!A863+1)</f>
        <v>43615.430555555555</v>
      </c>
      <c r="C863" s="1">
        <f>INDEX(原始价格!C:C,股票价格!A863+1)</f>
        <v>0</v>
      </c>
      <c r="D863" s="1">
        <f>INDEX(原始价格!D:D,股票价格!A863+1)</f>
        <v>46</v>
      </c>
      <c r="E863" s="1">
        <f>INDEX(原始价格!E:E,股票价格!A863+1)</f>
        <v>0</v>
      </c>
      <c r="F863" s="1">
        <f>INDEX(原始价格!F:F,股票价格!A863+1)</f>
        <v>0</v>
      </c>
      <c r="G863" s="1">
        <f>INDEX(原始价格!G:G,股票价格!A863+1)</f>
        <v>0</v>
      </c>
    </row>
    <row r="864" spans="1:7" x14ac:dyDescent="0.2">
      <c r="A864" s="1">
        <f t="shared" si="13"/>
        <v>922</v>
      </c>
      <c r="B864" s="22">
        <f>INDEX(原始价格!B:B,股票价格!A864+1)</f>
        <v>43615.434027777781</v>
      </c>
      <c r="C864" s="1">
        <f>INDEX(原始价格!C:C,股票价格!A864+1)</f>
        <v>0</v>
      </c>
      <c r="D864" s="1">
        <f>INDEX(原始价格!D:D,股票价格!A864+1)</f>
        <v>45.92</v>
      </c>
      <c r="E864" s="1">
        <f>INDEX(原始价格!E:E,股票价格!A864+1)</f>
        <v>0</v>
      </c>
      <c r="F864" s="1">
        <f>INDEX(原始价格!F:F,股票价格!A864+1)</f>
        <v>0</v>
      </c>
      <c r="G864" s="1">
        <f>INDEX(原始价格!G:G,股票价格!A864+1)</f>
        <v>0</v>
      </c>
    </row>
    <row r="865" spans="1:7" x14ac:dyDescent="0.2">
      <c r="A865" s="1">
        <f t="shared" si="13"/>
        <v>923</v>
      </c>
      <c r="B865" s="22">
        <f>INDEX(原始价格!B:B,股票价格!A865+1)</f>
        <v>43615.4375</v>
      </c>
      <c r="C865" s="1">
        <f>INDEX(原始价格!C:C,股票价格!A865+1)</f>
        <v>0</v>
      </c>
      <c r="D865" s="1">
        <f>INDEX(原始价格!D:D,股票价格!A865+1)</f>
        <v>45.94</v>
      </c>
      <c r="E865" s="1">
        <f>INDEX(原始价格!E:E,股票价格!A865+1)</f>
        <v>0</v>
      </c>
      <c r="F865" s="1">
        <f>INDEX(原始价格!F:F,股票价格!A865+1)</f>
        <v>0</v>
      </c>
      <c r="G865" s="1">
        <f>INDEX(原始价格!G:G,股票价格!A865+1)</f>
        <v>0</v>
      </c>
    </row>
    <row r="866" spans="1:7" x14ac:dyDescent="0.2">
      <c r="A866" s="1">
        <f t="shared" si="13"/>
        <v>924</v>
      </c>
      <c r="B866" s="22">
        <f>INDEX(原始价格!B:B,股票价格!A866+1)</f>
        <v>43615.440972222219</v>
      </c>
      <c r="C866" s="1">
        <f>INDEX(原始价格!C:C,股票价格!A866+1)</f>
        <v>0</v>
      </c>
      <c r="D866" s="1">
        <f>INDEX(原始价格!D:D,股票价格!A866+1)</f>
        <v>46.04</v>
      </c>
      <c r="E866" s="1">
        <f>INDEX(原始价格!E:E,股票价格!A866+1)</f>
        <v>0</v>
      </c>
      <c r="F866" s="1">
        <f>INDEX(原始价格!F:F,股票价格!A866+1)</f>
        <v>0</v>
      </c>
      <c r="G866" s="1">
        <f>INDEX(原始价格!G:G,股票价格!A866+1)</f>
        <v>0</v>
      </c>
    </row>
    <row r="867" spans="1:7" x14ac:dyDescent="0.2">
      <c r="A867" s="1">
        <f t="shared" si="13"/>
        <v>925</v>
      </c>
      <c r="B867" s="22">
        <f>INDEX(原始价格!B:B,股票价格!A867+1)</f>
        <v>43615.444444444445</v>
      </c>
      <c r="C867" s="1">
        <f>INDEX(原始价格!C:C,股票价格!A867+1)</f>
        <v>0</v>
      </c>
      <c r="D867" s="1">
        <f>INDEX(原始价格!D:D,股票价格!A867+1)</f>
        <v>46.05</v>
      </c>
      <c r="E867" s="1">
        <f>INDEX(原始价格!E:E,股票价格!A867+1)</f>
        <v>0</v>
      </c>
      <c r="F867" s="1">
        <f>INDEX(原始价格!F:F,股票价格!A867+1)</f>
        <v>0</v>
      </c>
      <c r="G867" s="1">
        <f>INDEX(原始价格!G:G,股票价格!A867+1)</f>
        <v>0</v>
      </c>
    </row>
    <row r="868" spans="1:7" x14ac:dyDescent="0.2">
      <c r="A868" s="1">
        <f t="shared" si="13"/>
        <v>926</v>
      </c>
      <c r="B868" s="22">
        <f>INDEX(原始价格!B:B,股票价格!A868+1)</f>
        <v>43615.447916666664</v>
      </c>
      <c r="C868" s="1">
        <f>INDEX(原始价格!C:C,股票价格!A868+1)</f>
        <v>0</v>
      </c>
      <c r="D868" s="1">
        <f>INDEX(原始价格!D:D,股票价格!A868+1)</f>
        <v>45.93</v>
      </c>
      <c r="E868" s="1">
        <f>INDEX(原始价格!E:E,股票价格!A868+1)</f>
        <v>0</v>
      </c>
      <c r="F868" s="1">
        <f>INDEX(原始价格!F:F,股票价格!A868+1)</f>
        <v>0</v>
      </c>
      <c r="G868" s="1">
        <f>INDEX(原始价格!G:G,股票价格!A868+1)</f>
        <v>0</v>
      </c>
    </row>
    <row r="869" spans="1:7" x14ac:dyDescent="0.2">
      <c r="A869" s="1">
        <f t="shared" si="13"/>
        <v>927</v>
      </c>
      <c r="B869" s="22">
        <f>INDEX(原始价格!B:B,股票价格!A869+1)</f>
        <v>43615.451388888891</v>
      </c>
      <c r="C869" s="1">
        <f>INDEX(原始价格!C:C,股票价格!A869+1)</f>
        <v>0</v>
      </c>
      <c r="D869" s="1">
        <f>INDEX(原始价格!D:D,股票价格!A869+1)</f>
        <v>45.99</v>
      </c>
      <c r="E869" s="1">
        <f>INDEX(原始价格!E:E,股票价格!A869+1)</f>
        <v>0</v>
      </c>
      <c r="F869" s="1">
        <f>INDEX(原始价格!F:F,股票价格!A869+1)</f>
        <v>0</v>
      </c>
      <c r="G869" s="1">
        <f>INDEX(原始价格!G:G,股票价格!A869+1)</f>
        <v>0</v>
      </c>
    </row>
    <row r="870" spans="1:7" x14ac:dyDescent="0.2">
      <c r="A870" s="1">
        <f t="shared" si="13"/>
        <v>928</v>
      </c>
      <c r="B870" s="22">
        <f>INDEX(原始价格!B:B,股票价格!A870+1)</f>
        <v>43615.454861111109</v>
      </c>
      <c r="C870" s="1">
        <f>INDEX(原始价格!C:C,股票价格!A870+1)</f>
        <v>0</v>
      </c>
      <c r="D870" s="1">
        <f>INDEX(原始价格!D:D,股票价格!A870+1)</f>
        <v>46.02</v>
      </c>
      <c r="E870" s="1">
        <f>INDEX(原始价格!E:E,股票价格!A870+1)</f>
        <v>0</v>
      </c>
      <c r="F870" s="1">
        <f>INDEX(原始价格!F:F,股票价格!A870+1)</f>
        <v>0</v>
      </c>
      <c r="G870" s="1">
        <f>INDEX(原始价格!G:G,股票价格!A870+1)</f>
        <v>0</v>
      </c>
    </row>
    <row r="871" spans="1:7" x14ac:dyDescent="0.2">
      <c r="A871" s="1">
        <f t="shared" si="13"/>
        <v>929</v>
      </c>
      <c r="B871" s="22">
        <f>INDEX(原始价格!B:B,股票价格!A871+1)</f>
        <v>43615.458333333336</v>
      </c>
      <c r="C871" s="1">
        <f>INDEX(原始价格!C:C,股票价格!A871+1)</f>
        <v>0</v>
      </c>
      <c r="D871" s="1">
        <f>INDEX(原始价格!D:D,股票价格!A871+1)</f>
        <v>46.03</v>
      </c>
      <c r="E871" s="1">
        <f>INDEX(原始价格!E:E,股票价格!A871+1)</f>
        <v>0</v>
      </c>
      <c r="F871" s="1">
        <f>INDEX(原始价格!F:F,股票价格!A871+1)</f>
        <v>0</v>
      </c>
      <c r="G871" s="1">
        <f>INDEX(原始价格!G:G,股票价格!A871+1)</f>
        <v>0</v>
      </c>
    </row>
    <row r="872" spans="1:7" x14ac:dyDescent="0.2">
      <c r="A872" s="1">
        <f t="shared" si="13"/>
        <v>930</v>
      </c>
      <c r="B872" s="22">
        <f>INDEX(原始价格!B:B,股票价格!A872+1)</f>
        <v>43615.461805555555</v>
      </c>
      <c r="C872" s="1">
        <f>INDEX(原始价格!C:C,股票价格!A872+1)</f>
        <v>0</v>
      </c>
      <c r="D872" s="1">
        <f>INDEX(原始价格!D:D,股票价格!A872+1)</f>
        <v>46</v>
      </c>
      <c r="E872" s="1">
        <f>INDEX(原始价格!E:E,股票价格!A872+1)</f>
        <v>0</v>
      </c>
      <c r="F872" s="1">
        <f>INDEX(原始价格!F:F,股票价格!A872+1)</f>
        <v>0</v>
      </c>
      <c r="G872" s="1">
        <f>INDEX(原始价格!G:G,股票价格!A872+1)</f>
        <v>0</v>
      </c>
    </row>
    <row r="873" spans="1:7" x14ac:dyDescent="0.2">
      <c r="A873" s="1">
        <f t="shared" si="13"/>
        <v>931</v>
      </c>
      <c r="B873" s="22">
        <f>INDEX(原始价格!B:B,股票价格!A873+1)</f>
        <v>43615.465277777781</v>
      </c>
      <c r="C873" s="1">
        <f>INDEX(原始价格!C:C,股票价格!A873+1)</f>
        <v>0</v>
      </c>
      <c r="D873" s="1">
        <f>INDEX(原始价格!D:D,股票价格!A873+1)</f>
        <v>46</v>
      </c>
      <c r="E873" s="1">
        <f>INDEX(原始价格!E:E,股票价格!A873+1)</f>
        <v>0</v>
      </c>
      <c r="F873" s="1">
        <f>INDEX(原始价格!F:F,股票价格!A873+1)</f>
        <v>0</v>
      </c>
      <c r="G873" s="1">
        <f>INDEX(原始价格!G:G,股票价格!A873+1)</f>
        <v>0</v>
      </c>
    </row>
    <row r="874" spans="1:7" x14ac:dyDescent="0.2">
      <c r="A874" s="1">
        <f t="shared" si="13"/>
        <v>932</v>
      </c>
      <c r="B874" s="22">
        <f>INDEX(原始价格!B:B,股票价格!A874+1)</f>
        <v>43615.46875</v>
      </c>
      <c r="C874" s="1">
        <f>INDEX(原始价格!C:C,股票价格!A874+1)</f>
        <v>0</v>
      </c>
      <c r="D874" s="1">
        <f>INDEX(原始价格!D:D,股票价格!A874+1)</f>
        <v>45.88</v>
      </c>
      <c r="E874" s="1">
        <f>INDEX(原始价格!E:E,股票价格!A874+1)</f>
        <v>0</v>
      </c>
      <c r="F874" s="1">
        <f>INDEX(原始价格!F:F,股票价格!A874+1)</f>
        <v>0</v>
      </c>
      <c r="G874" s="1">
        <f>INDEX(原始价格!G:G,股票价格!A874+1)</f>
        <v>0</v>
      </c>
    </row>
    <row r="875" spans="1:7" x14ac:dyDescent="0.2">
      <c r="A875" s="1">
        <f t="shared" si="13"/>
        <v>933</v>
      </c>
      <c r="B875" s="22">
        <f>INDEX(原始价格!B:B,股票价格!A875+1)</f>
        <v>43615.472222222219</v>
      </c>
      <c r="C875" s="1">
        <f>INDEX(原始价格!C:C,股票价格!A875+1)</f>
        <v>0</v>
      </c>
      <c r="D875" s="1">
        <f>INDEX(原始价格!D:D,股票价格!A875+1)</f>
        <v>46</v>
      </c>
      <c r="E875" s="1">
        <f>INDEX(原始价格!E:E,股票价格!A875+1)</f>
        <v>0</v>
      </c>
      <c r="F875" s="1">
        <f>INDEX(原始价格!F:F,股票价格!A875+1)</f>
        <v>0</v>
      </c>
      <c r="G875" s="1">
        <f>INDEX(原始价格!G:G,股票价格!A875+1)</f>
        <v>0</v>
      </c>
    </row>
    <row r="876" spans="1:7" x14ac:dyDescent="0.2">
      <c r="A876" s="1">
        <f t="shared" si="13"/>
        <v>934</v>
      </c>
      <c r="B876" s="22">
        <f>INDEX(原始价格!B:B,股票价格!A876+1)</f>
        <v>43615.475694444445</v>
      </c>
      <c r="C876" s="1">
        <f>INDEX(原始价格!C:C,股票价格!A876+1)</f>
        <v>0</v>
      </c>
      <c r="D876" s="1">
        <f>INDEX(原始价格!D:D,股票价格!A876+1)</f>
        <v>45.96</v>
      </c>
      <c r="E876" s="1">
        <f>INDEX(原始价格!E:E,股票价格!A876+1)</f>
        <v>0</v>
      </c>
      <c r="F876" s="1">
        <f>INDEX(原始价格!F:F,股票价格!A876+1)</f>
        <v>0</v>
      </c>
      <c r="G876" s="1">
        <f>INDEX(原始价格!G:G,股票价格!A876+1)</f>
        <v>0</v>
      </c>
    </row>
    <row r="877" spans="1:7" x14ac:dyDescent="0.2">
      <c r="A877" s="1">
        <f t="shared" si="13"/>
        <v>935</v>
      </c>
      <c r="B877" s="22">
        <f>INDEX(原始价格!B:B,股票价格!A877+1)</f>
        <v>43615.479166666664</v>
      </c>
      <c r="C877" s="1">
        <f>INDEX(原始价格!C:C,股票价格!A877+1)</f>
        <v>0</v>
      </c>
      <c r="D877" s="1">
        <f>INDEX(原始价格!D:D,股票价格!A877+1)</f>
        <v>45.87</v>
      </c>
      <c r="E877" s="1">
        <f>INDEX(原始价格!E:E,股票价格!A877+1)</f>
        <v>0</v>
      </c>
      <c r="F877" s="1">
        <f>INDEX(原始价格!F:F,股票价格!A877+1)</f>
        <v>0</v>
      </c>
      <c r="G877" s="1">
        <f>INDEX(原始价格!G:G,股票价格!A877+1)</f>
        <v>0</v>
      </c>
    </row>
    <row r="878" spans="1:7" x14ac:dyDescent="0.2">
      <c r="A878" s="1">
        <f t="shared" si="13"/>
        <v>936</v>
      </c>
      <c r="B878" s="22">
        <f>INDEX(原始价格!B:B,股票价格!A878+1)</f>
        <v>43615.545138888891</v>
      </c>
      <c r="C878" s="1">
        <f>INDEX(原始价格!C:C,股票价格!A878+1)</f>
        <v>0</v>
      </c>
      <c r="D878" s="1">
        <f>INDEX(原始价格!D:D,股票价格!A878+1)</f>
        <v>45.83</v>
      </c>
      <c r="E878" s="1">
        <f>INDEX(原始价格!E:E,股票价格!A878+1)</f>
        <v>0</v>
      </c>
      <c r="F878" s="1">
        <f>INDEX(原始价格!F:F,股票价格!A878+1)</f>
        <v>0</v>
      </c>
      <c r="G878" s="1">
        <f>INDEX(原始价格!G:G,股票价格!A878+1)</f>
        <v>0</v>
      </c>
    </row>
    <row r="879" spans="1:7" x14ac:dyDescent="0.2">
      <c r="A879" s="1">
        <f t="shared" si="13"/>
        <v>937</v>
      </c>
      <c r="B879" s="22">
        <f>INDEX(原始价格!B:B,股票价格!A879+1)</f>
        <v>43615.548611111109</v>
      </c>
      <c r="C879" s="1">
        <f>INDEX(原始价格!C:C,股票价格!A879+1)</f>
        <v>0</v>
      </c>
      <c r="D879" s="1">
        <f>INDEX(原始价格!D:D,股票价格!A879+1)</f>
        <v>45.89</v>
      </c>
      <c r="E879" s="1">
        <f>INDEX(原始价格!E:E,股票价格!A879+1)</f>
        <v>0</v>
      </c>
      <c r="F879" s="1">
        <f>INDEX(原始价格!F:F,股票价格!A879+1)</f>
        <v>0</v>
      </c>
      <c r="G879" s="1">
        <f>INDEX(原始价格!G:G,股票价格!A879+1)</f>
        <v>0</v>
      </c>
    </row>
    <row r="880" spans="1:7" x14ac:dyDescent="0.2">
      <c r="A880" s="1">
        <f t="shared" si="13"/>
        <v>938</v>
      </c>
      <c r="B880" s="22">
        <f>INDEX(原始价格!B:B,股票价格!A880+1)</f>
        <v>43615.552083333336</v>
      </c>
      <c r="C880" s="1">
        <f>INDEX(原始价格!C:C,股票价格!A880+1)</f>
        <v>0</v>
      </c>
      <c r="D880" s="1">
        <f>INDEX(原始价格!D:D,股票价格!A880+1)</f>
        <v>45.86</v>
      </c>
      <c r="E880" s="1">
        <f>INDEX(原始价格!E:E,股票价格!A880+1)</f>
        <v>0</v>
      </c>
      <c r="F880" s="1">
        <f>INDEX(原始价格!F:F,股票价格!A880+1)</f>
        <v>0</v>
      </c>
      <c r="G880" s="1">
        <f>INDEX(原始价格!G:G,股票价格!A880+1)</f>
        <v>0</v>
      </c>
    </row>
    <row r="881" spans="1:7" x14ac:dyDescent="0.2">
      <c r="A881" s="1">
        <f t="shared" si="13"/>
        <v>939</v>
      </c>
      <c r="B881" s="22">
        <f>INDEX(原始价格!B:B,股票价格!A881+1)</f>
        <v>43615.555555555555</v>
      </c>
      <c r="C881" s="1">
        <f>INDEX(原始价格!C:C,股票价格!A881+1)</f>
        <v>0</v>
      </c>
      <c r="D881" s="1">
        <f>INDEX(原始价格!D:D,股票价格!A881+1)</f>
        <v>45.83</v>
      </c>
      <c r="E881" s="1">
        <f>INDEX(原始价格!E:E,股票价格!A881+1)</f>
        <v>0</v>
      </c>
      <c r="F881" s="1">
        <f>INDEX(原始价格!F:F,股票价格!A881+1)</f>
        <v>0</v>
      </c>
      <c r="G881" s="1">
        <f>INDEX(原始价格!G:G,股票价格!A881+1)</f>
        <v>0</v>
      </c>
    </row>
    <row r="882" spans="1:7" x14ac:dyDescent="0.2">
      <c r="A882" s="1">
        <f t="shared" si="13"/>
        <v>940</v>
      </c>
      <c r="B882" s="22">
        <f>INDEX(原始价格!B:B,股票价格!A882+1)</f>
        <v>43615.559027777781</v>
      </c>
      <c r="C882" s="1">
        <f>INDEX(原始价格!C:C,股票价格!A882+1)</f>
        <v>0</v>
      </c>
      <c r="D882" s="1">
        <f>INDEX(原始价格!D:D,股票价格!A882+1)</f>
        <v>45.87</v>
      </c>
      <c r="E882" s="1">
        <f>INDEX(原始价格!E:E,股票价格!A882+1)</f>
        <v>0</v>
      </c>
      <c r="F882" s="1">
        <f>INDEX(原始价格!F:F,股票价格!A882+1)</f>
        <v>0</v>
      </c>
      <c r="G882" s="1">
        <f>INDEX(原始价格!G:G,股票价格!A882+1)</f>
        <v>0</v>
      </c>
    </row>
    <row r="883" spans="1:7" x14ac:dyDescent="0.2">
      <c r="A883" s="1">
        <f t="shared" si="13"/>
        <v>941</v>
      </c>
      <c r="B883" s="22">
        <f>INDEX(原始价格!B:B,股票价格!A883+1)</f>
        <v>43615.5625</v>
      </c>
      <c r="C883" s="1">
        <f>INDEX(原始价格!C:C,股票价格!A883+1)</f>
        <v>0</v>
      </c>
      <c r="D883" s="1">
        <f>INDEX(原始价格!D:D,股票价格!A883+1)</f>
        <v>45.83</v>
      </c>
      <c r="E883" s="1">
        <f>INDEX(原始价格!E:E,股票价格!A883+1)</f>
        <v>0</v>
      </c>
      <c r="F883" s="1">
        <f>INDEX(原始价格!F:F,股票价格!A883+1)</f>
        <v>0</v>
      </c>
      <c r="G883" s="1">
        <f>INDEX(原始价格!G:G,股票价格!A883+1)</f>
        <v>0</v>
      </c>
    </row>
    <row r="884" spans="1:7" x14ac:dyDescent="0.2">
      <c r="A884" s="1">
        <f t="shared" si="13"/>
        <v>942</v>
      </c>
      <c r="B884" s="22">
        <f>INDEX(原始价格!B:B,股票价格!A884+1)</f>
        <v>43615.565972222219</v>
      </c>
      <c r="C884" s="1">
        <f>INDEX(原始价格!C:C,股票价格!A884+1)</f>
        <v>0</v>
      </c>
      <c r="D884" s="1">
        <f>INDEX(原始价格!D:D,股票价格!A884+1)</f>
        <v>45.89</v>
      </c>
      <c r="E884" s="1">
        <f>INDEX(原始价格!E:E,股票价格!A884+1)</f>
        <v>0</v>
      </c>
      <c r="F884" s="1">
        <f>INDEX(原始价格!F:F,股票价格!A884+1)</f>
        <v>0</v>
      </c>
      <c r="G884" s="1">
        <f>INDEX(原始价格!G:G,股票价格!A884+1)</f>
        <v>0</v>
      </c>
    </row>
    <row r="885" spans="1:7" x14ac:dyDescent="0.2">
      <c r="A885" s="1">
        <f t="shared" si="13"/>
        <v>943</v>
      </c>
      <c r="B885" s="22">
        <f>INDEX(原始价格!B:B,股票价格!A885+1)</f>
        <v>43615.569444444445</v>
      </c>
      <c r="C885" s="1">
        <f>INDEX(原始价格!C:C,股票价格!A885+1)</f>
        <v>0</v>
      </c>
      <c r="D885" s="1">
        <f>INDEX(原始价格!D:D,股票价格!A885+1)</f>
        <v>45.72</v>
      </c>
      <c r="E885" s="1">
        <f>INDEX(原始价格!E:E,股票价格!A885+1)</f>
        <v>0</v>
      </c>
      <c r="F885" s="1">
        <f>INDEX(原始价格!F:F,股票价格!A885+1)</f>
        <v>0</v>
      </c>
      <c r="G885" s="1">
        <f>INDEX(原始价格!G:G,股票价格!A885+1)</f>
        <v>0</v>
      </c>
    </row>
    <row r="886" spans="1:7" x14ac:dyDescent="0.2">
      <c r="A886" s="1">
        <f t="shared" si="13"/>
        <v>944</v>
      </c>
      <c r="B886" s="22">
        <f>INDEX(原始价格!B:B,股票价格!A886+1)</f>
        <v>43615.572916666664</v>
      </c>
      <c r="C886" s="1">
        <f>INDEX(原始价格!C:C,股票价格!A886+1)</f>
        <v>0</v>
      </c>
      <c r="D886" s="1">
        <f>INDEX(原始价格!D:D,股票价格!A886+1)</f>
        <v>45.66</v>
      </c>
      <c r="E886" s="1">
        <f>INDEX(原始价格!E:E,股票价格!A886+1)</f>
        <v>0</v>
      </c>
      <c r="F886" s="1">
        <f>INDEX(原始价格!F:F,股票价格!A886+1)</f>
        <v>0</v>
      </c>
      <c r="G886" s="1">
        <f>INDEX(原始价格!G:G,股票价格!A886+1)</f>
        <v>0</v>
      </c>
    </row>
    <row r="887" spans="1:7" x14ac:dyDescent="0.2">
      <c r="A887" s="1">
        <f t="shared" si="13"/>
        <v>945</v>
      </c>
      <c r="B887" s="22">
        <f>INDEX(原始价格!B:B,股票价格!A887+1)</f>
        <v>43615.576388888891</v>
      </c>
      <c r="C887" s="1">
        <f>INDEX(原始价格!C:C,股票价格!A887+1)</f>
        <v>0</v>
      </c>
      <c r="D887" s="1">
        <f>INDEX(原始价格!D:D,股票价格!A887+1)</f>
        <v>45.69</v>
      </c>
      <c r="E887" s="1">
        <f>INDEX(原始价格!E:E,股票价格!A887+1)</f>
        <v>0</v>
      </c>
      <c r="F887" s="1">
        <f>INDEX(原始价格!F:F,股票价格!A887+1)</f>
        <v>0</v>
      </c>
      <c r="G887" s="1">
        <f>INDEX(原始价格!G:G,股票价格!A887+1)</f>
        <v>0</v>
      </c>
    </row>
    <row r="888" spans="1:7" x14ac:dyDescent="0.2">
      <c r="A888" s="1">
        <f t="shared" si="13"/>
        <v>946</v>
      </c>
      <c r="B888" s="22">
        <f>INDEX(原始价格!B:B,股票价格!A888+1)</f>
        <v>43615.579861111109</v>
      </c>
      <c r="C888" s="1">
        <f>INDEX(原始价格!C:C,股票价格!A888+1)</f>
        <v>0</v>
      </c>
      <c r="D888" s="1">
        <f>INDEX(原始价格!D:D,股票价格!A888+1)</f>
        <v>45.58</v>
      </c>
      <c r="E888" s="1">
        <f>INDEX(原始价格!E:E,股票价格!A888+1)</f>
        <v>0</v>
      </c>
      <c r="F888" s="1">
        <f>INDEX(原始价格!F:F,股票价格!A888+1)</f>
        <v>0</v>
      </c>
      <c r="G888" s="1">
        <f>INDEX(原始价格!G:G,股票价格!A888+1)</f>
        <v>0</v>
      </c>
    </row>
    <row r="889" spans="1:7" x14ac:dyDescent="0.2">
      <c r="A889" s="1">
        <f t="shared" si="13"/>
        <v>947</v>
      </c>
      <c r="B889" s="22">
        <f>INDEX(原始价格!B:B,股票价格!A889+1)</f>
        <v>43615.583333333336</v>
      </c>
      <c r="C889" s="1">
        <f>INDEX(原始价格!C:C,股票价格!A889+1)</f>
        <v>0</v>
      </c>
      <c r="D889" s="1">
        <f>INDEX(原始价格!D:D,股票价格!A889+1)</f>
        <v>45.72</v>
      </c>
      <c r="E889" s="1">
        <f>INDEX(原始价格!E:E,股票价格!A889+1)</f>
        <v>0</v>
      </c>
      <c r="F889" s="1">
        <f>INDEX(原始价格!F:F,股票价格!A889+1)</f>
        <v>0</v>
      </c>
      <c r="G889" s="1">
        <f>INDEX(原始价格!G:G,股票价格!A889+1)</f>
        <v>0</v>
      </c>
    </row>
    <row r="890" spans="1:7" x14ac:dyDescent="0.2">
      <c r="A890" s="1">
        <f t="shared" si="13"/>
        <v>948</v>
      </c>
      <c r="B890" s="22">
        <f>INDEX(原始价格!B:B,股票价格!A890+1)</f>
        <v>43615.586805555555</v>
      </c>
      <c r="C890" s="1">
        <f>INDEX(原始价格!C:C,股票价格!A890+1)</f>
        <v>0</v>
      </c>
      <c r="D890" s="1">
        <f>INDEX(原始价格!D:D,股票价格!A890+1)</f>
        <v>45.59</v>
      </c>
      <c r="E890" s="1">
        <f>INDEX(原始价格!E:E,股票价格!A890+1)</f>
        <v>0</v>
      </c>
      <c r="F890" s="1">
        <f>INDEX(原始价格!F:F,股票价格!A890+1)</f>
        <v>0</v>
      </c>
      <c r="G890" s="1">
        <f>INDEX(原始价格!G:G,股票价格!A890+1)</f>
        <v>0</v>
      </c>
    </row>
    <row r="891" spans="1:7" x14ac:dyDescent="0.2">
      <c r="A891" s="1">
        <f t="shared" si="13"/>
        <v>949</v>
      </c>
      <c r="B891" s="22">
        <f>INDEX(原始价格!B:B,股票价格!A891+1)</f>
        <v>43615.590277777781</v>
      </c>
      <c r="C891" s="1">
        <f>INDEX(原始价格!C:C,股票价格!A891+1)</f>
        <v>0</v>
      </c>
      <c r="D891" s="1">
        <f>INDEX(原始价格!D:D,股票价格!A891+1)</f>
        <v>45.6</v>
      </c>
      <c r="E891" s="1">
        <f>INDEX(原始价格!E:E,股票价格!A891+1)</f>
        <v>0</v>
      </c>
      <c r="F891" s="1">
        <f>INDEX(原始价格!F:F,股票价格!A891+1)</f>
        <v>0</v>
      </c>
      <c r="G891" s="1">
        <f>INDEX(原始价格!G:G,股票价格!A891+1)</f>
        <v>0</v>
      </c>
    </row>
    <row r="892" spans="1:7" x14ac:dyDescent="0.2">
      <c r="A892" s="1">
        <f t="shared" si="13"/>
        <v>950</v>
      </c>
      <c r="B892" s="22">
        <f>INDEX(原始价格!B:B,股票价格!A892+1)</f>
        <v>43615.59375</v>
      </c>
      <c r="C892" s="1">
        <f>INDEX(原始价格!C:C,股票价格!A892+1)</f>
        <v>0</v>
      </c>
      <c r="D892" s="1">
        <f>INDEX(原始价格!D:D,股票价格!A892+1)</f>
        <v>45.59</v>
      </c>
      <c r="E892" s="1">
        <f>INDEX(原始价格!E:E,股票价格!A892+1)</f>
        <v>0</v>
      </c>
      <c r="F892" s="1">
        <f>INDEX(原始价格!F:F,股票价格!A892+1)</f>
        <v>0</v>
      </c>
      <c r="G892" s="1">
        <f>INDEX(原始价格!G:G,股票价格!A892+1)</f>
        <v>0</v>
      </c>
    </row>
    <row r="893" spans="1:7" x14ac:dyDescent="0.2">
      <c r="A893" s="1">
        <f t="shared" si="13"/>
        <v>951</v>
      </c>
      <c r="B893" s="22">
        <f>INDEX(原始价格!B:B,股票价格!A893+1)</f>
        <v>43615.597222222219</v>
      </c>
      <c r="C893" s="1">
        <f>INDEX(原始价格!C:C,股票价格!A893+1)</f>
        <v>0</v>
      </c>
      <c r="D893" s="1">
        <f>INDEX(原始价格!D:D,股票价格!A893+1)</f>
        <v>45.58</v>
      </c>
      <c r="E893" s="1">
        <f>INDEX(原始价格!E:E,股票价格!A893+1)</f>
        <v>0</v>
      </c>
      <c r="F893" s="1">
        <f>INDEX(原始价格!F:F,股票价格!A893+1)</f>
        <v>0</v>
      </c>
      <c r="G893" s="1">
        <f>INDEX(原始价格!G:G,股票价格!A893+1)</f>
        <v>0</v>
      </c>
    </row>
    <row r="894" spans="1:7" x14ac:dyDescent="0.2">
      <c r="A894" s="1">
        <f t="shared" si="13"/>
        <v>952</v>
      </c>
      <c r="B894" s="22">
        <f>INDEX(原始价格!B:B,股票价格!A894+1)</f>
        <v>43615.600694444445</v>
      </c>
      <c r="C894" s="1">
        <f>INDEX(原始价格!C:C,股票价格!A894+1)</f>
        <v>0</v>
      </c>
      <c r="D894" s="1">
        <f>INDEX(原始价格!D:D,股票价格!A894+1)</f>
        <v>45.54</v>
      </c>
      <c r="E894" s="1">
        <f>INDEX(原始价格!E:E,股票价格!A894+1)</f>
        <v>0</v>
      </c>
      <c r="F894" s="1">
        <f>INDEX(原始价格!F:F,股票价格!A894+1)</f>
        <v>0</v>
      </c>
      <c r="G894" s="1">
        <f>INDEX(原始价格!G:G,股票价格!A894+1)</f>
        <v>0</v>
      </c>
    </row>
    <row r="895" spans="1:7" x14ac:dyDescent="0.2">
      <c r="A895" s="1">
        <f t="shared" si="13"/>
        <v>953</v>
      </c>
      <c r="B895" s="22">
        <f>INDEX(原始价格!B:B,股票价格!A895+1)</f>
        <v>43615.604166666664</v>
      </c>
      <c r="C895" s="1">
        <f>INDEX(原始价格!C:C,股票价格!A895+1)</f>
        <v>0</v>
      </c>
      <c r="D895" s="1">
        <f>INDEX(原始价格!D:D,股票价格!A895+1)</f>
        <v>45.68</v>
      </c>
      <c r="E895" s="1">
        <f>INDEX(原始价格!E:E,股票价格!A895+1)</f>
        <v>0</v>
      </c>
      <c r="F895" s="1">
        <f>INDEX(原始价格!F:F,股票价格!A895+1)</f>
        <v>0</v>
      </c>
      <c r="G895" s="1">
        <f>INDEX(原始价格!G:G,股票价格!A895+1)</f>
        <v>0</v>
      </c>
    </row>
    <row r="896" spans="1:7" x14ac:dyDescent="0.2">
      <c r="A896" s="1">
        <f t="shared" si="13"/>
        <v>954</v>
      </c>
      <c r="B896" s="22">
        <f>INDEX(原始价格!B:B,股票价格!A896+1)</f>
        <v>43615.607638888891</v>
      </c>
      <c r="C896" s="1">
        <f>INDEX(原始价格!C:C,股票价格!A896+1)</f>
        <v>0</v>
      </c>
      <c r="D896" s="1">
        <f>INDEX(原始价格!D:D,股票价格!A896+1)</f>
        <v>45.8</v>
      </c>
      <c r="E896" s="1">
        <f>INDEX(原始价格!E:E,股票价格!A896+1)</f>
        <v>0</v>
      </c>
      <c r="F896" s="1">
        <f>INDEX(原始价格!F:F,股票价格!A896+1)</f>
        <v>0</v>
      </c>
      <c r="G896" s="1">
        <f>INDEX(原始价格!G:G,股票价格!A896+1)</f>
        <v>0</v>
      </c>
    </row>
    <row r="897" spans="1:7" x14ac:dyDescent="0.2">
      <c r="A897" s="1">
        <f t="shared" si="13"/>
        <v>955</v>
      </c>
      <c r="B897" s="22">
        <f>INDEX(原始价格!B:B,股票价格!A897+1)</f>
        <v>43615.611111111109</v>
      </c>
      <c r="C897" s="1">
        <f>INDEX(原始价格!C:C,股票价格!A897+1)</f>
        <v>0</v>
      </c>
      <c r="D897" s="1">
        <f>INDEX(原始价格!D:D,股票价格!A897+1)</f>
        <v>45.87</v>
      </c>
      <c r="E897" s="1">
        <f>INDEX(原始价格!E:E,股票价格!A897+1)</f>
        <v>0</v>
      </c>
      <c r="F897" s="1">
        <f>INDEX(原始价格!F:F,股票价格!A897+1)</f>
        <v>0</v>
      </c>
      <c r="G897" s="1">
        <f>INDEX(原始价格!G:G,股票价格!A897+1)</f>
        <v>0</v>
      </c>
    </row>
    <row r="898" spans="1:7" x14ac:dyDescent="0.2">
      <c r="A898" s="1">
        <f t="shared" ref="A898:A961" si="14">A899-1</f>
        <v>956</v>
      </c>
      <c r="B898" s="22">
        <f>INDEX(原始价格!B:B,股票价格!A898+1)</f>
        <v>43615.614583333336</v>
      </c>
      <c r="C898" s="1">
        <f>INDEX(原始价格!C:C,股票价格!A898+1)</f>
        <v>0</v>
      </c>
      <c r="D898" s="1">
        <f>INDEX(原始价格!D:D,股票价格!A898+1)</f>
        <v>45.87</v>
      </c>
      <c r="E898" s="1">
        <f>INDEX(原始价格!E:E,股票价格!A898+1)</f>
        <v>0</v>
      </c>
      <c r="F898" s="1">
        <f>INDEX(原始价格!F:F,股票价格!A898+1)</f>
        <v>0</v>
      </c>
      <c r="G898" s="1">
        <f>INDEX(原始价格!G:G,股票价格!A898+1)</f>
        <v>0</v>
      </c>
    </row>
    <row r="899" spans="1:7" x14ac:dyDescent="0.2">
      <c r="A899" s="1">
        <f t="shared" si="14"/>
        <v>957</v>
      </c>
      <c r="B899" s="22">
        <f>INDEX(原始价格!B:B,股票价格!A899+1)</f>
        <v>43615.618055555555</v>
      </c>
      <c r="C899" s="1">
        <f>INDEX(原始价格!C:C,股票价格!A899+1)</f>
        <v>0</v>
      </c>
      <c r="D899" s="1">
        <f>INDEX(原始价格!D:D,股票价格!A899+1)</f>
        <v>45.8</v>
      </c>
      <c r="E899" s="1">
        <f>INDEX(原始价格!E:E,股票价格!A899+1)</f>
        <v>0</v>
      </c>
      <c r="F899" s="1">
        <f>INDEX(原始价格!F:F,股票价格!A899+1)</f>
        <v>0</v>
      </c>
      <c r="G899" s="1">
        <f>INDEX(原始价格!G:G,股票价格!A899+1)</f>
        <v>0</v>
      </c>
    </row>
    <row r="900" spans="1:7" x14ac:dyDescent="0.2">
      <c r="A900" s="1">
        <f t="shared" si="14"/>
        <v>958</v>
      </c>
      <c r="B900" s="22">
        <f>INDEX(原始价格!B:B,股票价格!A900+1)</f>
        <v>43615.621527777781</v>
      </c>
      <c r="C900" s="1">
        <f>INDEX(原始价格!C:C,股票价格!A900+1)</f>
        <v>0</v>
      </c>
      <c r="D900" s="1">
        <f>INDEX(原始价格!D:D,股票价格!A900+1)</f>
        <v>45.99</v>
      </c>
      <c r="E900" s="1">
        <f>INDEX(原始价格!E:E,股票价格!A900+1)</f>
        <v>0</v>
      </c>
      <c r="F900" s="1">
        <f>INDEX(原始价格!F:F,股票价格!A900+1)</f>
        <v>0</v>
      </c>
      <c r="G900" s="1">
        <f>INDEX(原始价格!G:G,股票价格!A900+1)</f>
        <v>0</v>
      </c>
    </row>
    <row r="901" spans="1:7" x14ac:dyDescent="0.2">
      <c r="A901" s="1">
        <f t="shared" si="14"/>
        <v>959</v>
      </c>
      <c r="B901" s="22">
        <f>INDEX(原始价格!B:B,股票价格!A901+1)</f>
        <v>43615.625</v>
      </c>
      <c r="C901" s="1">
        <f>INDEX(原始价格!C:C,股票价格!A901+1)</f>
        <v>0</v>
      </c>
      <c r="D901" s="1">
        <f>INDEX(原始价格!D:D,股票价格!A901+1)</f>
        <v>45.99</v>
      </c>
      <c r="E901" s="1">
        <f>INDEX(原始价格!E:E,股票价格!A901+1)</f>
        <v>0</v>
      </c>
      <c r="F901" s="1">
        <f>INDEX(原始价格!F:F,股票价格!A901+1)</f>
        <v>0</v>
      </c>
      <c r="G901" s="1">
        <f>INDEX(原始价格!G:G,股票价格!A901+1)</f>
        <v>0</v>
      </c>
    </row>
    <row r="902" spans="1:7" x14ac:dyDescent="0.2">
      <c r="A902" s="1">
        <f t="shared" si="14"/>
        <v>960</v>
      </c>
      <c r="B902" s="22">
        <f>INDEX(原始价格!B:B,股票价格!A902+1)</f>
        <v>43616.399305555555</v>
      </c>
      <c r="C902" s="1">
        <f>INDEX(原始价格!C:C,股票价格!A902+1)</f>
        <v>0</v>
      </c>
      <c r="D902" s="1">
        <f>INDEX(原始价格!D:D,股票价格!A902+1)</f>
        <v>46.33</v>
      </c>
      <c r="E902" s="1">
        <f>INDEX(原始价格!E:E,股票价格!A902+1)</f>
        <v>0</v>
      </c>
      <c r="F902" s="1">
        <f>INDEX(原始价格!F:F,股票价格!A902+1)</f>
        <v>0</v>
      </c>
      <c r="G902" s="1">
        <f>INDEX(原始价格!G:G,股票价格!A902+1)</f>
        <v>0</v>
      </c>
    </row>
    <row r="903" spans="1:7" x14ac:dyDescent="0.2">
      <c r="A903" s="1">
        <f t="shared" si="14"/>
        <v>961</v>
      </c>
      <c r="B903" s="22">
        <f>INDEX(原始价格!B:B,股票价格!A903+1)</f>
        <v>43616.402777777781</v>
      </c>
      <c r="C903" s="1">
        <f>INDEX(原始价格!C:C,股票价格!A903+1)</f>
        <v>0</v>
      </c>
      <c r="D903" s="1">
        <f>INDEX(原始价格!D:D,股票价格!A903+1)</f>
        <v>46.06</v>
      </c>
      <c r="E903" s="1">
        <f>INDEX(原始价格!E:E,股票价格!A903+1)</f>
        <v>0</v>
      </c>
      <c r="F903" s="1">
        <f>INDEX(原始价格!F:F,股票价格!A903+1)</f>
        <v>0</v>
      </c>
      <c r="G903" s="1">
        <f>INDEX(原始价格!G:G,股票价格!A903+1)</f>
        <v>0</v>
      </c>
    </row>
    <row r="904" spans="1:7" x14ac:dyDescent="0.2">
      <c r="A904" s="1">
        <f t="shared" si="14"/>
        <v>962</v>
      </c>
      <c r="B904" s="22">
        <f>INDEX(原始价格!B:B,股票价格!A904+1)</f>
        <v>43616.40625</v>
      </c>
      <c r="C904" s="1">
        <f>INDEX(原始价格!C:C,股票价格!A904+1)</f>
        <v>0</v>
      </c>
      <c r="D904" s="1">
        <f>INDEX(原始价格!D:D,股票价格!A904+1)</f>
        <v>46.17</v>
      </c>
      <c r="E904" s="1">
        <f>INDEX(原始价格!E:E,股票价格!A904+1)</f>
        <v>0</v>
      </c>
      <c r="F904" s="1">
        <f>INDEX(原始价格!F:F,股票价格!A904+1)</f>
        <v>0</v>
      </c>
      <c r="G904" s="1">
        <f>INDEX(原始价格!G:G,股票价格!A904+1)</f>
        <v>0</v>
      </c>
    </row>
    <row r="905" spans="1:7" x14ac:dyDescent="0.2">
      <c r="A905" s="1">
        <f t="shared" si="14"/>
        <v>963</v>
      </c>
      <c r="B905" s="22">
        <f>INDEX(原始价格!B:B,股票价格!A905+1)</f>
        <v>43616.409722222219</v>
      </c>
      <c r="C905" s="1">
        <f>INDEX(原始价格!C:C,股票价格!A905+1)</f>
        <v>0</v>
      </c>
      <c r="D905" s="1">
        <f>INDEX(原始价格!D:D,股票价格!A905+1)</f>
        <v>45.85</v>
      </c>
      <c r="E905" s="1">
        <f>INDEX(原始价格!E:E,股票价格!A905+1)</f>
        <v>0</v>
      </c>
      <c r="F905" s="1">
        <f>INDEX(原始价格!F:F,股票价格!A905+1)</f>
        <v>0</v>
      </c>
      <c r="G905" s="1">
        <f>INDEX(原始价格!G:G,股票价格!A905+1)</f>
        <v>0</v>
      </c>
    </row>
    <row r="906" spans="1:7" x14ac:dyDescent="0.2">
      <c r="A906" s="1">
        <f t="shared" si="14"/>
        <v>964</v>
      </c>
      <c r="B906" s="22">
        <f>INDEX(原始价格!B:B,股票价格!A906+1)</f>
        <v>43616.413194444445</v>
      </c>
      <c r="C906" s="1">
        <f>INDEX(原始价格!C:C,股票价格!A906+1)</f>
        <v>0</v>
      </c>
      <c r="D906" s="1">
        <f>INDEX(原始价格!D:D,股票价格!A906+1)</f>
        <v>45.98</v>
      </c>
      <c r="E906" s="1">
        <f>INDEX(原始价格!E:E,股票价格!A906+1)</f>
        <v>0</v>
      </c>
      <c r="F906" s="1">
        <f>INDEX(原始价格!F:F,股票价格!A906+1)</f>
        <v>0</v>
      </c>
      <c r="G906" s="1">
        <f>INDEX(原始价格!G:G,股票价格!A906+1)</f>
        <v>0</v>
      </c>
    </row>
    <row r="907" spans="1:7" x14ac:dyDescent="0.2">
      <c r="A907" s="1">
        <f t="shared" si="14"/>
        <v>965</v>
      </c>
      <c r="B907" s="22">
        <f>INDEX(原始价格!B:B,股票价格!A907+1)</f>
        <v>43616.416666666664</v>
      </c>
      <c r="C907" s="1">
        <f>INDEX(原始价格!C:C,股票价格!A907+1)</f>
        <v>0</v>
      </c>
      <c r="D907" s="1">
        <f>INDEX(原始价格!D:D,股票价格!A907+1)</f>
        <v>45.97</v>
      </c>
      <c r="E907" s="1">
        <f>INDEX(原始价格!E:E,股票价格!A907+1)</f>
        <v>0</v>
      </c>
      <c r="F907" s="1">
        <f>INDEX(原始价格!F:F,股票价格!A907+1)</f>
        <v>0</v>
      </c>
      <c r="G907" s="1">
        <f>INDEX(原始价格!G:G,股票价格!A907+1)</f>
        <v>0</v>
      </c>
    </row>
    <row r="908" spans="1:7" x14ac:dyDescent="0.2">
      <c r="A908" s="1">
        <f t="shared" si="14"/>
        <v>966</v>
      </c>
      <c r="B908" s="22">
        <f>INDEX(原始价格!B:B,股票价格!A908+1)</f>
        <v>43616.420138888891</v>
      </c>
      <c r="C908" s="1">
        <f>INDEX(原始价格!C:C,股票价格!A908+1)</f>
        <v>0</v>
      </c>
      <c r="D908" s="1">
        <f>INDEX(原始价格!D:D,股票价格!A908+1)</f>
        <v>45.96</v>
      </c>
      <c r="E908" s="1">
        <f>INDEX(原始价格!E:E,股票价格!A908+1)</f>
        <v>0</v>
      </c>
      <c r="F908" s="1">
        <f>INDEX(原始价格!F:F,股票价格!A908+1)</f>
        <v>0</v>
      </c>
      <c r="G908" s="1">
        <f>INDEX(原始价格!G:G,股票价格!A908+1)</f>
        <v>0</v>
      </c>
    </row>
    <row r="909" spans="1:7" x14ac:dyDescent="0.2">
      <c r="A909" s="1">
        <f t="shared" si="14"/>
        <v>967</v>
      </c>
      <c r="B909" s="22">
        <f>INDEX(原始价格!B:B,股票价格!A909+1)</f>
        <v>43616.423611111109</v>
      </c>
      <c r="C909" s="1">
        <f>INDEX(原始价格!C:C,股票价格!A909+1)</f>
        <v>0</v>
      </c>
      <c r="D909" s="1">
        <f>INDEX(原始价格!D:D,股票价格!A909+1)</f>
        <v>45.94</v>
      </c>
      <c r="E909" s="1">
        <f>INDEX(原始价格!E:E,股票价格!A909+1)</f>
        <v>0</v>
      </c>
      <c r="F909" s="1">
        <f>INDEX(原始价格!F:F,股票价格!A909+1)</f>
        <v>0</v>
      </c>
      <c r="G909" s="1">
        <f>INDEX(原始价格!G:G,股票价格!A909+1)</f>
        <v>0</v>
      </c>
    </row>
    <row r="910" spans="1:7" x14ac:dyDescent="0.2">
      <c r="A910" s="1">
        <f t="shared" si="14"/>
        <v>968</v>
      </c>
      <c r="B910" s="22">
        <f>INDEX(原始价格!B:B,股票价格!A910+1)</f>
        <v>43616.427083333336</v>
      </c>
      <c r="C910" s="1">
        <f>INDEX(原始价格!C:C,股票价格!A910+1)</f>
        <v>0</v>
      </c>
      <c r="D910" s="1">
        <f>INDEX(原始价格!D:D,股票价格!A910+1)</f>
        <v>46.05</v>
      </c>
      <c r="E910" s="1">
        <f>INDEX(原始价格!E:E,股票价格!A910+1)</f>
        <v>0</v>
      </c>
      <c r="F910" s="1">
        <f>INDEX(原始价格!F:F,股票价格!A910+1)</f>
        <v>0</v>
      </c>
      <c r="G910" s="1">
        <f>INDEX(原始价格!G:G,股票价格!A910+1)</f>
        <v>0</v>
      </c>
    </row>
    <row r="911" spans="1:7" x14ac:dyDescent="0.2">
      <c r="A911" s="1">
        <f t="shared" si="14"/>
        <v>969</v>
      </c>
      <c r="B911" s="22">
        <f>INDEX(原始价格!B:B,股票价格!A911+1)</f>
        <v>43616.430555555555</v>
      </c>
      <c r="C911" s="1">
        <f>INDEX(原始价格!C:C,股票价格!A911+1)</f>
        <v>0</v>
      </c>
      <c r="D911" s="1">
        <f>INDEX(原始价格!D:D,股票价格!A911+1)</f>
        <v>46.15</v>
      </c>
      <c r="E911" s="1">
        <f>INDEX(原始价格!E:E,股票价格!A911+1)</f>
        <v>0</v>
      </c>
      <c r="F911" s="1">
        <f>INDEX(原始价格!F:F,股票价格!A911+1)</f>
        <v>0</v>
      </c>
      <c r="G911" s="1">
        <f>INDEX(原始价格!G:G,股票价格!A911+1)</f>
        <v>0</v>
      </c>
    </row>
    <row r="912" spans="1:7" x14ac:dyDescent="0.2">
      <c r="A912" s="1">
        <f t="shared" si="14"/>
        <v>970</v>
      </c>
      <c r="B912" s="22">
        <f>INDEX(原始价格!B:B,股票价格!A912+1)</f>
        <v>43616.434027777781</v>
      </c>
      <c r="C912" s="1">
        <f>INDEX(原始价格!C:C,股票价格!A912+1)</f>
        <v>0</v>
      </c>
      <c r="D912" s="1">
        <f>INDEX(原始价格!D:D,股票价格!A912+1)</f>
        <v>46</v>
      </c>
      <c r="E912" s="1">
        <f>INDEX(原始价格!E:E,股票价格!A912+1)</f>
        <v>0</v>
      </c>
      <c r="F912" s="1">
        <f>INDEX(原始价格!F:F,股票价格!A912+1)</f>
        <v>0</v>
      </c>
      <c r="G912" s="1">
        <f>INDEX(原始价格!G:G,股票价格!A912+1)</f>
        <v>0</v>
      </c>
    </row>
    <row r="913" spans="1:7" x14ac:dyDescent="0.2">
      <c r="A913" s="1">
        <f t="shared" si="14"/>
        <v>971</v>
      </c>
      <c r="B913" s="22">
        <f>INDEX(原始价格!B:B,股票价格!A913+1)</f>
        <v>43616.4375</v>
      </c>
      <c r="C913" s="1">
        <f>INDEX(原始价格!C:C,股票价格!A913+1)</f>
        <v>0</v>
      </c>
      <c r="D913" s="1">
        <f>INDEX(原始价格!D:D,股票价格!A913+1)</f>
        <v>46.07</v>
      </c>
      <c r="E913" s="1">
        <f>INDEX(原始价格!E:E,股票价格!A913+1)</f>
        <v>0</v>
      </c>
      <c r="F913" s="1">
        <f>INDEX(原始价格!F:F,股票价格!A913+1)</f>
        <v>0</v>
      </c>
      <c r="G913" s="1">
        <f>INDEX(原始价格!G:G,股票价格!A913+1)</f>
        <v>0</v>
      </c>
    </row>
    <row r="914" spans="1:7" x14ac:dyDescent="0.2">
      <c r="A914" s="1">
        <f t="shared" si="14"/>
        <v>972</v>
      </c>
      <c r="B914" s="22">
        <f>INDEX(原始价格!B:B,股票价格!A914+1)</f>
        <v>43616.440972222219</v>
      </c>
      <c r="C914" s="1">
        <f>INDEX(原始价格!C:C,股票价格!A914+1)</f>
        <v>0</v>
      </c>
      <c r="D914" s="1">
        <f>INDEX(原始价格!D:D,股票价格!A914+1)</f>
        <v>46.14</v>
      </c>
      <c r="E914" s="1">
        <f>INDEX(原始价格!E:E,股票价格!A914+1)</f>
        <v>0</v>
      </c>
      <c r="F914" s="1">
        <f>INDEX(原始价格!F:F,股票价格!A914+1)</f>
        <v>0</v>
      </c>
      <c r="G914" s="1">
        <f>INDEX(原始价格!G:G,股票价格!A914+1)</f>
        <v>0</v>
      </c>
    </row>
    <row r="915" spans="1:7" x14ac:dyDescent="0.2">
      <c r="A915" s="1">
        <f t="shared" si="14"/>
        <v>973</v>
      </c>
      <c r="B915" s="22">
        <f>INDEX(原始价格!B:B,股票价格!A915+1)</f>
        <v>43616.444444444445</v>
      </c>
      <c r="C915" s="1">
        <f>INDEX(原始价格!C:C,股票价格!A915+1)</f>
        <v>0</v>
      </c>
      <c r="D915" s="1">
        <f>INDEX(原始价格!D:D,股票价格!A915+1)</f>
        <v>46.09</v>
      </c>
      <c r="E915" s="1">
        <f>INDEX(原始价格!E:E,股票价格!A915+1)</f>
        <v>0</v>
      </c>
      <c r="F915" s="1">
        <f>INDEX(原始价格!F:F,股票价格!A915+1)</f>
        <v>0</v>
      </c>
      <c r="G915" s="1">
        <f>INDEX(原始价格!G:G,股票价格!A915+1)</f>
        <v>0</v>
      </c>
    </row>
    <row r="916" spans="1:7" x14ac:dyDescent="0.2">
      <c r="A916" s="1">
        <f t="shared" si="14"/>
        <v>974</v>
      </c>
      <c r="B916" s="22">
        <f>INDEX(原始价格!B:B,股票价格!A916+1)</f>
        <v>43616.447916666664</v>
      </c>
      <c r="C916" s="1">
        <f>INDEX(原始价格!C:C,股票价格!A916+1)</f>
        <v>0</v>
      </c>
      <c r="D916" s="1">
        <f>INDEX(原始价格!D:D,股票价格!A916+1)</f>
        <v>45.82</v>
      </c>
      <c r="E916" s="1">
        <f>INDEX(原始价格!E:E,股票价格!A916+1)</f>
        <v>0</v>
      </c>
      <c r="F916" s="1">
        <f>INDEX(原始价格!F:F,股票价格!A916+1)</f>
        <v>0</v>
      </c>
      <c r="G916" s="1">
        <f>INDEX(原始价格!G:G,股票价格!A916+1)</f>
        <v>0</v>
      </c>
    </row>
    <row r="917" spans="1:7" x14ac:dyDescent="0.2">
      <c r="A917" s="1">
        <f t="shared" si="14"/>
        <v>975</v>
      </c>
      <c r="B917" s="22">
        <f>INDEX(原始价格!B:B,股票价格!A917+1)</f>
        <v>43616.451388888891</v>
      </c>
      <c r="C917" s="1">
        <f>INDEX(原始价格!C:C,股票价格!A917+1)</f>
        <v>0</v>
      </c>
      <c r="D917" s="1">
        <f>INDEX(原始价格!D:D,股票价格!A917+1)</f>
        <v>45.85</v>
      </c>
      <c r="E917" s="1">
        <f>INDEX(原始价格!E:E,股票价格!A917+1)</f>
        <v>0</v>
      </c>
      <c r="F917" s="1">
        <f>INDEX(原始价格!F:F,股票价格!A917+1)</f>
        <v>0</v>
      </c>
      <c r="G917" s="1">
        <f>INDEX(原始价格!G:G,股票价格!A917+1)</f>
        <v>0</v>
      </c>
    </row>
    <row r="918" spans="1:7" x14ac:dyDescent="0.2">
      <c r="A918" s="1">
        <f t="shared" si="14"/>
        <v>976</v>
      </c>
      <c r="B918" s="22">
        <f>INDEX(原始价格!B:B,股票价格!A918+1)</f>
        <v>43616.454861111109</v>
      </c>
      <c r="C918" s="1">
        <f>INDEX(原始价格!C:C,股票价格!A918+1)</f>
        <v>0</v>
      </c>
      <c r="D918" s="1">
        <f>INDEX(原始价格!D:D,股票价格!A918+1)</f>
        <v>46.02</v>
      </c>
      <c r="E918" s="1">
        <f>INDEX(原始价格!E:E,股票价格!A918+1)</f>
        <v>0</v>
      </c>
      <c r="F918" s="1">
        <f>INDEX(原始价格!F:F,股票价格!A918+1)</f>
        <v>0</v>
      </c>
      <c r="G918" s="1">
        <f>INDEX(原始价格!G:G,股票价格!A918+1)</f>
        <v>0</v>
      </c>
    </row>
    <row r="919" spans="1:7" x14ac:dyDescent="0.2">
      <c r="A919" s="1">
        <f t="shared" si="14"/>
        <v>977</v>
      </c>
      <c r="B919" s="22">
        <f>INDEX(原始价格!B:B,股票价格!A919+1)</f>
        <v>43616.458333333336</v>
      </c>
      <c r="C919" s="1">
        <f>INDEX(原始价格!C:C,股票价格!A919+1)</f>
        <v>0</v>
      </c>
      <c r="D919" s="1">
        <f>INDEX(原始价格!D:D,股票价格!A919+1)</f>
        <v>45.85</v>
      </c>
      <c r="E919" s="1">
        <f>INDEX(原始价格!E:E,股票价格!A919+1)</f>
        <v>0</v>
      </c>
      <c r="F919" s="1">
        <f>INDEX(原始价格!F:F,股票价格!A919+1)</f>
        <v>0</v>
      </c>
      <c r="G919" s="1">
        <f>INDEX(原始价格!G:G,股票价格!A919+1)</f>
        <v>0</v>
      </c>
    </row>
    <row r="920" spans="1:7" x14ac:dyDescent="0.2">
      <c r="A920" s="1">
        <f t="shared" si="14"/>
        <v>978</v>
      </c>
      <c r="B920" s="22">
        <f>INDEX(原始价格!B:B,股票价格!A920+1)</f>
        <v>43616.461805555555</v>
      </c>
      <c r="C920" s="1">
        <f>INDEX(原始价格!C:C,股票价格!A920+1)</f>
        <v>0</v>
      </c>
      <c r="D920" s="1">
        <f>INDEX(原始价格!D:D,股票价格!A920+1)</f>
        <v>45.84</v>
      </c>
      <c r="E920" s="1">
        <f>INDEX(原始价格!E:E,股票价格!A920+1)</f>
        <v>0</v>
      </c>
      <c r="F920" s="1">
        <f>INDEX(原始价格!F:F,股票价格!A920+1)</f>
        <v>0</v>
      </c>
      <c r="G920" s="1">
        <f>INDEX(原始价格!G:G,股票价格!A920+1)</f>
        <v>0</v>
      </c>
    </row>
    <row r="921" spans="1:7" x14ac:dyDescent="0.2">
      <c r="A921" s="1">
        <f t="shared" si="14"/>
        <v>979</v>
      </c>
      <c r="B921" s="22">
        <f>INDEX(原始价格!B:B,股票价格!A921+1)</f>
        <v>43616.465277777781</v>
      </c>
      <c r="C921" s="1">
        <f>INDEX(原始价格!C:C,股票价格!A921+1)</f>
        <v>0</v>
      </c>
      <c r="D921" s="1">
        <f>INDEX(原始价格!D:D,股票价格!A921+1)</f>
        <v>45.81</v>
      </c>
      <c r="E921" s="1">
        <f>INDEX(原始价格!E:E,股票价格!A921+1)</f>
        <v>0</v>
      </c>
      <c r="F921" s="1">
        <f>INDEX(原始价格!F:F,股票价格!A921+1)</f>
        <v>0</v>
      </c>
      <c r="G921" s="1">
        <f>INDEX(原始价格!G:G,股票价格!A921+1)</f>
        <v>0</v>
      </c>
    </row>
    <row r="922" spans="1:7" x14ac:dyDescent="0.2">
      <c r="A922" s="1">
        <f t="shared" si="14"/>
        <v>980</v>
      </c>
      <c r="B922" s="22">
        <f>INDEX(原始价格!B:B,股票价格!A922+1)</f>
        <v>43616.46875</v>
      </c>
      <c r="C922" s="1">
        <f>INDEX(原始价格!C:C,股票价格!A922+1)</f>
        <v>0</v>
      </c>
      <c r="D922" s="1">
        <f>INDEX(原始价格!D:D,股票价格!A922+1)</f>
        <v>45.95</v>
      </c>
      <c r="E922" s="1">
        <f>INDEX(原始价格!E:E,股票价格!A922+1)</f>
        <v>0</v>
      </c>
      <c r="F922" s="1">
        <f>INDEX(原始价格!F:F,股票价格!A922+1)</f>
        <v>0</v>
      </c>
      <c r="G922" s="1">
        <f>INDEX(原始价格!G:G,股票价格!A922+1)</f>
        <v>0</v>
      </c>
    </row>
    <row r="923" spans="1:7" x14ac:dyDescent="0.2">
      <c r="A923" s="1">
        <f t="shared" si="14"/>
        <v>981</v>
      </c>
      <c r="B923" s="22">
        <f>INDEX(原始价格!B:B,股票价格!A923+1)</f>
        <v>43616.472222222219</v>
      </c>
      <c r="C923" s="1">
        <f>INDEX(原始价格!C:C,股票价格!A923+1)</f>
        <v>0</v>
      </c>
      <c r="D923" s="1">
        <f>INDEX(原始价格!D:D,股票价格!A923+1)</f>
        <v>45.93</v>
      </c>
      <c r="E923" s="1">
        <f>INDEX(原始价格!E:E,股票价格!A923+1)</f>
        <v>0</v>
      </c>
      <c r="F923" s="1">
        <f>INDEX(原始价格!F:F,股票价格!A923+1)</f>
        <v>0</v>
      </c>
      <c r="G923" s="1">
        <f>INDEX(原始价格!G:G,股票价格!A923+1)</f>
        <v>0</v>
      </c>
    </row>
    <row r="924" spans="1:7" x14ac:dyDescent="0.2">
      <c r="A924" s="1">
        <f t="shared" si="14"/>
        <v>982</v>
      </c>
      <c r="B924" s="22">
        <f>INDEX(原始价格!B:B,股票价格!A924+1)</f>
        <v>43616.475694444445</v>
      </c>
      <c r="C924" s="1">
        <f>INDEX(原始价格!C:C,股票价格!A924+1)</f>
        <v>0</v>
      </c>
      <c r="D924" s="1">
        <f>INDEX(原始价格!D:D,股票价格!A924+1)</f>
        <v>45.82</v>
      </c>
      <c r="E924" s="1">
        <f>INDEX(原始价格!E:E,股票价格!A924+1)</f>
        <v>0</v>
      </c>
      <c r="F924" s="1">
        <f>INDEX(原始价格!F:F,股票价格!A924+1)</f>
        <v>0</v>
      </c>
      <c r="G924" s="1">
        <f>INDEX(原始价格!G:G,股票价格!A924+1)</f>
        <v>0</v>
      </c>
    </row>
    <row r="925" spans="1:7" x14ac:dyDescent="0.2">
      <c r="A925" s="1">
        <f t="shared" si="14"/>
        <v>983</v>
      </c>
      <c r="B925" s="22">
        <f>INDEX(原始价格!B:B,股票价格!A925+1)</f>
        <v>43616.479166666664</v>
      </c>
      <c r="C925" s="1">
        <f>INDEX(原始价格!C:C,股票价格!A925+1)</f>
        <v>0</v>
      </c>
      <c r="D925" s="1">
        <f>INDEX(原始价格!D:D,股票价格!A925+1)</f>
        <v>45.74</v>
      </c>
      <c r="E925" s="1">
        <f>INDEX(原始价格!E:E,股票价格!A925+1)</f>
        <v>0</v>
      </c>
      <c r="F925" s="1">
        <f>INDEX(原始价格!F:F,股票价格!A925+1)</f>
        <v>0</v>
      </c>
      <c r="G925" s="1">
        <f>INDEX(原始价格!G:G,股票价格!A925+1)</f>
        <v>0</v>
      </c>
    </row>
    <row r="926" spans="1:7" x14ac:dyDescent="0.2">
      <c r="A926" s="1">
        <f t="shared" si="14"/>
        <v>984</v>
      </c>
      <c r="B926" s="22">
        <f>INDEX(原始价格!B:B,股票价格!A926+1)</f>
        <v>43616.545138888891</v>
      </c>
      <c r="C926" s="1">
        <f>INDEX(原始价格!C:C,股票价格!A926+1)</f>
        <v>0</v>
      </c>
      <c r="D926" s="1">
        <f>INDEX(原始价格!D:D,股票价格!A926+1)</f>
        <v>45.71</v>
      </c>
      <c r="E926" s="1">
        <f>INDEX(原始价格!E:E,股票价格!A926+1)</f>
        <v>0</v>
      </c>
      <c r="F926" s="1">
        <f>INDEX(原始价格!F:F,股票价格!A926+1)</f>
        <v>0</v>
      </c>
      <c r="G926" s="1">
        <f>INDEX(原始价格!G:G,股票价格!A926+1)</f>
        <v>0</v>
      </c>
    </row>
    <row r="927" spans="1:7" x14ac:dyDescent="0.2">
      <c r="A927" s="1">
        <f t="shared" si="14"/>
        <v>985</v>
      </c>
      <c r="B927" s="22">
        <f>INDEX(原始价格!B:B,股票价格!A927+1)</f>
        <v>43616.548611111109</v>
      </c>
      <c r="C927" s="1">
        <f>INDEX(原始价格!C:C,股票价格!A927+1)</f>
        <v>0</v>
      </c>
      <c r="D927" s="1">
        <f>INDEX(原始价格!D:D,股票价格!A927+1)</f>
        <v>45.7</v>
      </c>
      <c r="E927" s="1">
        <f>INDEX(原始价格!E:E,股票价格!A927+1)</f>
        <v>0</v>
      </c>
      <c r="F927" s="1">
        <f>INDEX(原始价格!F:F,股票价格!A927+1)</f>
        <v>0</v>
      </c>
      <c r="G927" s="1">
        <f>INDEX(原始价格!G:G,股票价格!A927+1)</f>
        <v>0</v>
      </c>
    </row>
    <row r="928" spans="1:7" x14ac:dyDescent="0.2">
      <c r="A928" s="1">
        <f t="shared" si="14"/>
        <v>986</v>
      </c>
      <c r="B928" s="22">
        <f>INDEX(原始价格!B:B,股票价格!A928+1)</f>
        <v>43616.552083333336</v>
      </c>
      <c r="C928" s="1">
        <f>INDEX(原始价格!C:C,股票价格!A928+1)</f>
        <v>0</v>
      </c>
      <c r="D928" s="1">
        <f>INDEX(原始价格!D:D,股票价格!A928+1)</f>
        <v>45.72</v>
      </c>
      <c r="E928" s="1">
        <f>INDEX(原始价格!E:E,股票价格!A928+1)</f>
        <v>0</v>
      </c>
      <c r="F928" s="1">
        <f>INDEX(原始价格!F:F,股票价格!A928+1)</f>
        <v>0</v>
      </c>
      <c r="G928" s="1">
        <f>INDEX(原始价格!G:G,股票价格!A928+1)</f>
        <v>0</v>
      </c>
    </row>
    <row r="929" spans="1:7" x14ac:dyDescent="0.2">
      <c r="A929" s="1">
        <f t="shared" si="14"/>
        <v>987</v>
      </c>
      <c r="B929" s="22">
        <f>INDEX(原始价格!B:B,股票价格!A929+1)</f>
        <v>43616.555555555555</v>
      </c>
      <c r="C929" s="1">
        <f>INDEX(原始价格!C:C,股票价格!A929+1)</f>
        <v>0</v>
      </c>
      <c r="D929" s="1">
        <f>INDEX(原始价格!D:D,股票价格!A929+1)</f>
        <v>45.75</v>
      </c>
      <c r="E929" s="1">
        <f>INDEX(原始价格!E:E,股票价格!A929+1)</f>
        <v>0</v>
      </c>
      <c r="F929" s="1">
        <f>INDEX(原始价格!F:F,股票价格!A929+1)</f>
        <v>0</v>
      </c>
      <c r="G929" s="1">
        <f>INDEX(原始价格!G:G,股票价格!A929+1)</f>
        <v>0</v>
      </c>
    </row>
    <row r="930" spans="1:7" x14ac:dyDescent="0.2">
      <c r="A930" s="1">
        <f t="shared" si="14"/>
        <v>988</v>
      </c>
      <c r="B930" s="22">
        <f>INDEX(原始价格!B:B,股票价格!A930+1)</f>
        <v>43616.559027777781</v>
      </c>
      <c r="C930" s="1">
        <f>INDEX(原始价格!C:C,股票价格!A930+1)</f>
        <v>0</v>
      </c>
      <c r="D930" s="1">
        <f>INDEX(原始价格!D:D,股票价格!A930+1)</f>
        <v>45.95</v>
      </c>
      <c r="E930" s="1">
        <f>INDEX(原始价格!E:E,股票价格!A930+1)</f>
        <v>0</v>
      </c>
      <c r="F930" s="1">
        <f>INDEX(原始价格!F:F,股票价格!A930+1)</f>
        <v>0</v>
      </c>
      <c r="G930" s="1">
        <f>INDEX(原始价格!G:G,股票价格!A930+1)</f>
        <v>0</v>
      </c>
    </row>
    <row r="931" spans="1:7" x14ac:dyDescent="0.2">
      <c r="A931" s="1">
        <f t="shared" si="14"/>
        <v>989</v>
      </c>
      <c r="B931" s="22">
        <f>INDEX(原始价格!B:B,股票价格!A931+1)</f>
        <v>43616.5625</v>
      </c>
      <c r="C931" s="1">
        <f>INDEX(原始价格!C:C,股票价格!A931+1)</f>
        <v>0</v>
      </c>
      <c r="D931" s="1">
        <f>INDEX(原始价格!D:D,股票价格!A931+1)</f>
        <v>45.92</v>
      </c>
      <c r="E931" s="1">
        <f>INDEX(原始价格!E:E,股票价格!A931+1)</f>
        <v>0</v>
      </c>
      <c r="F931" s="1">
        <f>INDEX(原始价格!F:F,股票价格!A931+1)</f>
        <v>0</v>
      </c>
      <c r="G931" s="1">
        <f>INDEX(原始价格!G:G,股票价格!A931+1)</f>
        <v>0</v>
      </c>
    </row>
    <row r="932" spans="1:7" x14ac:dyDescent="0.2">
      <c r="A932" s="1">
        <f t="shared" si="14"/>
        <v>990</v>
      </c>
      <c r="B932" s="22">
        <f>INDEX(原始价格!B:B,股票价格!A932+1)</f>
        <v>43616.565972222219</v>
      </c>
      <c r="C932" s="1">
        <f>INDEX(原始价格!C:C,股票价格!A932+1)</f>
        <v>0</v>
      </c>
      <c r="D932" s="1">
        <f>INDEX(原始价格!D:D,股票价格!A932+1)</f>
        <v>45.74</v>
      </c>
      <c r="E932" s="1">
        <f>INDEX(原始价格!E:E,股票价格!A932+1)</f>
        <v>0</v>
      </c>
      <c r="F932" s="1">
        <f>INDEX(原始价格!F:F,股票价格!A932+1)</f>
        <v>0</v>
      </c>
      <c r="G932" s="1">
        <f>INDEX(原始价格!G:G,股票价格!A932+1)</f>
        <v>0</v>
      </c>
    </row>
    <row r="933" spans="1:7" x14ac:dyDescent="0.2">
      <c r="A933" s="1">
        <f t="shared" si="14"/>
        <v>991</v>
      </c>
      <c r="B933" s="22">
        <f>INDEX(原始价格!B:B,股票价格!A933+1)</f>
        <v>43616.569444444445</v>
      </c>
      <c r="C933" s="1">
        <f>INDEX(原始价格!C:C,股票价格!A933+1)</f>
        <v>0</v>
      </c>
      <c r="D933" s="1">
        <f>INDEX(原始价格!D:D,股票价格!A933+1)</f>
        <v>45.78</v>
      </c>
      <c r="E933" s="1">
        <f>INDEX(原始价格!E:E,股票价格!A933+1)</f>
        <v>0</v>
      </c>
      <c r="F933" s="1">
        <f>INDEX(原始价格!F:F,股票价格!A933+1)</f>
        <v>0</v>
      </c>
      <c r="G933" s="1">
        <f>INDEX(原始价格!G:G,股票价格!A933+1)</f>
        <v>0</v>
      </c>
    </row>
    <row r="934" spans="1:7" x14ac:dyDescent="0.2">
      <c r="A934" s="1">
        <f t="shared" si="14"/>
        <v>992</v>
      </c>
      <c r="B934" s="22">
        <f>INDEX(原始价格!B:B,股票价格!A934+1)</f>
        <v>43616.572916666664</v>
      </c>
      <c r="C934" s="1">
        <f>INDEX(原始价格!C:C,股票价格!A934+1)</f>
        <v>0</v>
      </c>
      <c r="D934" s="1">
        <f>INDEX(原始价格!D:D,股票价格!A934+1)</f>
        <v>46.28</v>
      </c>
      <c r="E934" s="1">
        <f>INDEX(原始价格!E:E,股票价格!A934+1)</f>
        <v>0</v>
      </c>
      <c r="F934" s="1">
        <f>INDEX(原始价格!F:F,股票价格!A934+1)</f>
        <v>0</v>
      </c>
      <c r="G934" s="1">
        <f>INDEX(原始价格!G:G,股票价格!A934+1)</f>
        <v>0</v>
      </c>
    </row>
    <row r="935" spans="1:7" x14ac:dyDescent="0.2">
      <c r="A935" s="1">
        <f t="shared" si="14"/>
        <v>993</v>
      </c>
      <c r="B935" s="22">
        <f>INDEX(原始价格!B:B,股票价格!A935+1)</f>
        <v>43616.576388888891</v>
      </c>
      <c r="C935" s="1">
        <f>INDEX(原始价格!C:C,股票价格!A935+1)</f>
        <v>0</v>
      </c>
      <c r="D935" s="1">
        <f>INDEX(原始价格!D:D,股票价格!A935+1)</f>
        <v>46.59</v>
      </c>
      <c r="E935" s="1">
        <f>INDEX(原始价格!E:E,股票价格!A935+1)</f>
        <v>0</v>
      </c>
      <c r="F935" s="1">
        <f>INDEX(原始价格!F:F,股票价格!A935+1)</f>
        <v>0</v>
      </c>
      <c r="G935" s="1">
        <f>INDEX(原始价格!G:G,股票价格!A935+1)</f>
        <v>0</v>
      </c>
    </row>
    <row r="936" spans="1:7" x14ac:dyDescent="0.2">
      <c r="A936" s="1">
        <f t="shared" si="14"/>
        <v>994</v>
      </c>
      <c r="B936" s="22">
        <f>INDEX(原始价格!B:B,股票价格!A936+1)</f>
        <v>43616.579861111109</v>
      </c>
      <c r="C936" s="1">
        <f>INDEX(原始价格!C:C,股票价格!A936+1)</f>
        <v>0</v>
      </c>
      <c r="D936" s="1">
        <f>INDEX(原始价格!D:D,股票价格!A936+1)</f>
        <v>46.41</v>
      </c>
      <c r="E936" s="1">
        <f>INDEX(原始价格!E:E,股票价格!A936+1)</f>
        <v>0</v>
      </c>
      <c r="F936" s="1">
        <f>INDEX(原始价格!F:F,股票价格!A936+1)</f>
        <v>0</v>
      </c>
      <c r="G936" s="1">
        <f>INDEX(原始价格!G:G,股票价格!A936+1)</f>
        <v>0</v>
      </c>
    </row>
    <row r="937" spans="1:7" x14ac:dyDescent="0.2">
      <c r="A937" s="1">
        <f t="shared" si="14"/>
        <v>995</v>
      </c>
      <c r="B937" s="22">
        <f>INDEX(原始价格!B:B,股票价格!A937+1)</f>
        <v>43616.583333333336</v>
      </c>
      <c r="C937" s="1">
        <f>INDEX(原始价格!C:C,股票价格!A937+1)</f>
        <v>0</v>
      </c>
      <c r="D937" s="1">
        <f>INDEX(原始价格!D:D,股票价格!A937+1)</f>
        <v>46.07</v>
      </c>
      <c r="E937" s="1">
        <f>INDEX(原始价格!E:E,股票价格!A937+1)</f>
        <v>0</v>
      </c>
      <c r="F937" s="1">
        <f>INDEX(原始价格!F:F,股票价格!A937+1)</f>
        <v>0</v>
      </c>
      <c r="G937" s="1">
        <f>INDEX(原始价格!G:G,股票价格!A937+1)</f>
        <v>0</v>
      </c>
    </row>
    <row r="938" spans="1:7" x14ac:dyDescent="0.2">
      <c r="A938" s="1">
        <f t="shared" si="14"/>
        <v>996</v>
      </c>
      <c r="B938" s="22">
        <f>INDEX(原始价格!B:B,股票价格!A938+1)</f>
        <v>43616.586805555555</v>
      </c>
      <c r="C938" s="1">
        <f>INDEX(原始价格!C:C,股票价格!A938+1)</f>
        <v>0</v>
      </c>
      <c r="D938" s="1">
        <f>INDEX(原始价格!D:D,股票价格!A938+1)</f>
        <v>45.87</v>
      </c>
      <c r="E938" s="1">
        <f>INDEX(原始价格!E:E,股票价格!A938+1)</f>
        <v>0</v>
      </c>
      <c r="F938" s="1">
        <f>INDEX(原始价格!F:F,股票价格!A938+1)</f>
        <v>0</v>
      </c>
      <c r="G938" s="1">
        <f>INDEX(原始价格!G:G,股票价格!A938+1)</f>
        <v>0</v>
      </c>
    </row>
    <row r="939" spans="1:7" x14ac:dyDescent="0.2">
      <c r="A939" s="1">
        <f t="shared" si="14"/>
        <v>997</v>
      </c>
      <c r="B939" s="22">
        <f>INDEX(原始价格!B:B,股票价格!A939+1)</f>
        <v>43616.590277777781</v>
      </c>
      <c r="C939" s="1">
        <f>INDEX(原始价格!C:C,股票价格!A939+1)</f>
        <v>0</v>
      </c>
      <c r="D939" s="1">
        <f>INDEX(原始价格!D:D,股票价格!A939+1)</f>
        <v>45.92</v>
      </c>
      <c r="E939" s="1">
        <f>INDEX(原始价格!E:E,股票价格!A939+1)</f>
        <v>0</v>
      </c>
      <c r="F939" s="1">
        <f>INDEX(原始价格!F:F,股票价格!A939+1)</f>
        <v>0</v>
      </c>
      <c r="G939" s="1">
        <f>INDEX(原始价格!G:G,股票价格!A939+1)</f>
        <v>0</v>
      </c>
    </row>
    <row r="940" spans="1:7" x14ac:dyDescent="0.2">
      <c r="A940" s="1">
        <f t="shared" si="14"/>
        <v>998</v>
      </c>
      <c r="B940" s="22">
        <f>INDEX(原始价格!B:B,股票价格!A940+1)</f>
        <v>43616.59375</v>
      </c>
      <c r="C940" s="1">
        <f>INDEX(原始价格!C:C,股票价格!A940+1)</f>
        <v>0</v>
      </c>
      <c r="D940" s="1">
        <f>INDEX(原始价格!D:D,股票价格!A940+1)</f>
        <v>45.88</v>
      </c>
      <c r="E940" s="1">
        <f>INDEX(原始价格!E:E,股票价格!A940+1)</f>
        <v>0</v>
      </c>
      <c r="F940" s="1">
        <f>INDEX(原始价格!F:F,股票价格!A940+1)</f>
        <v>0</v>
      </c>
      <c r="G940" s="1">
        <f>INDEX(原始价格!G:G,股票价格!A940+1)</f>
        <v>0</v>
      </c>
    </row>
    <row r="941" spans="1:7" x14ac:dyDescent="0.2">
      <c r="A941" s="1">
        <f t="shared" si="14"/>
        <v>999</v>
      </c>
      <c r="B941" s="22">
        <f>INDEX(原始价格!B:B,股票价格!A941+1)</f>
        <v>43616.597222222219</v>
      </c>
      <c r="C941" s="1">
        <f>INDEX(原始价格!C:C,股票价格!A941+1)</f>
        <v>0</v>
      </c>
      <c r="D941" s="1">
        <f>INDEX(原始价格!D:D,股票价格!A941+1)</f>
        <v>45.88</v>
      </c>
      <c r="E941" s="1">
        <f>INDEX(原始价格!E:E,股票价格!A941+1)</f>
        <v>0</v>
      </c>
      <c r="F941" s="1">
        <f>INDEX(原始价格!F:F,股票价格!A941+1)</f>
        <v>0</v>
      </c>
      <c r="G941" s="1">
        <f>INDEX(原始价格!G:G,股票价格!A941+1)</f>
        <v>0</v>
      </c>
    </row>
    <row r="942" spans="1:7" x14ac:dyDescent="0.2">
      <c r="A942" s="1">
        <f t="shared" si="14"/>
        <v>1000</v>
      </c>
      <c r="B942" s="22">
        <f>INDEX(原始价格!B:B,股票价格!A942+1)</f>
        <v>43616.600694444445</v>
      </c>
      <c r="C942" s="1">
        <f>INDEX(原始价格!C:C,股票价格!A942+1)</f>
        <v>0</v>
      </c>
      <c r="D942" s="1">
        <f>INDEX(原始价格!D:D,股票价格!A942+1)</f>
        <v>45.85</v>
      </c>
      <c r="E942" s="1">
        <f>INDEX(原始价格!E:E,股票价格!A942+1)</f>
        <v>0</v>
      </c>
      <c r="F942" s="1">
        <f>INDEX(原始价格!F:F,股票价格!A942+1)</f>
        <v>0</v>
      </c>
      <c r="G942" s="1">
        <f>INDEX(原始价格!G:G,股票价格!A942+1)</f>
        <v>0</v>
      </c>
    </row>
    <row r="943" spans="1:7" x14ac:dyDescent="0.2">
      <c r="A943" s="1">
        <f t="shared" si="14"/>
        <v>1001</v>
      </c>
      <c r="B943" s="22">
        <f>INDEX(原始价格!B:B,股票价格!A943+1)</f>
        <v>43616.604166666664</v>
      </c>
      <c r="C943" s="1">
        <f>INDEX(原始价格!C:C,股票价格!A943+1)</f>
        <v>0</v>
      </c>
      <c r="D943" s="1">
        <f>INDEX(原始价格!D:D,股票价格!A943+1)</f>
        <v>45.88</v>
      </c>
      <c r="E943" s="1">
        <f>INDEX(原始价格!E:E,股票价格!A943+1)</f>
        <v>0</v>
      </c>
      <c r="F943" s="1">
        <f>INDEX(原始价格!F:F,股票价格!A943+1)</f>
        <v>0</v>
      </c>
      <c r="G943" s="1">
        <f>INDEX(原始价格!G:G,股票价格!A943+1)</f>
        <v>0</v>
      </c>
    </row>
    <row r="944" spans="1:7" x14ac:dyDescent="0.2">
      <c r="A944" s="1">
        <f t="shared" si="14"/>
        <v>1002</v>
      </c>
      <c r="B944" s="22">
        <f>INDEX(原始价格!B:B,股票价格!A944+1)</f>
        <v>43616.607638888891</v>
      </c>
      <c r="C944" s="1">
        <f>INDEX(原始价格!C:C,股票价格!A944+1)</f>
        <v>0</v>
      </c>
      <c r="D944" s="1">
        <f>INDEX(原始价格!D:D,股票价格!A944+1)</f>
        <v>45.86</v>
      </c>
      <c r="E944" s="1">
        <f>INDEX(原始价格!E:E,股票价格!A944+1)</f>
        <v>0</v>
      </c>
      <c r="F944" s="1">
        <f>INDEX(原始价格!F:F,股票价格!A944+1)</f>
        <v>0</v>
      </c>
      <c r="G944" s="1">
        <f>INDEX(原始价格!G:G,股票价格!A944+1)</f>
        <v>0</v>
      </c>
    </row>
    <row r="945" spans="1:7" x14ac:dyDescent="0.2">
      <c r="A945" s="1">
        <f t="shared" si="14"/>
        <v>1003</v>
      </c>
      <c r="B945" s="22">
        <f>INDEX(原始价格!B:B,股票价格!A945+1)</f>
        <v>43616.611111111109</v>
      </c>
      <c r="C945" s="1">
        <f>INDEX(原始价格!C:C,股票价格!A945+1)</f>
        <v>0</v>
      </c>
      <c r="D945" s="1">
        <f>INDEX(原始价格!D:D,股票价格!A945+1)</f>
        <v>46</v>
      </c>
      <c r="E945" s="1">
        <f>INDEX(原始价格!E:E,股票价格!A945+1)</f>
        <v>0</v>
      </c>
      <c r="F945" s="1">
        <f>INDEX(原始价格!F:F,股票价格!A945+1)</f>
        <v>0</v>
      </c>
      <c r="G945" s="1">
        <f>INDEX(原始价格!G:G,股票价格!A945+1)</f>
        <v>0</v>
      </c>
    </row>
    <row r="946" spans="1:7" x14ac:dyDescent="0.2">
      <c r="A946" s="1">
        <f t="shared" si="14"/>
        <v>1004</v>
      </c>
      <c r="B946" s="22">
        <f>INDEX(原始价格!B:B,股票价格!A946+1)</f>
        <v>43616.614583333336</v>
      </c>
      <c r="C946" s="1">
        <f>INDEX(原始价格!C:C,股票价格!A946+1)</f>
        <v>0</v>
      </c>
      <c r="D946" s="1">
        <f>INDEX(原始价格!D:D,股票价格!A946+1)</f>
        <v>46.04</v>
      </c>
      <c r="E946" s="1">
        <f>INDEX(原始价格!E:E,股票价格!A946+1)</f>
        <v>0</v>
      </c>
      <c r="F946" s="1">
        <f>INDEX(原始价格!F:F,股票价格!A946+1)</f>
        <v>0</v>
      </c>
      <c r="G946" s="1">
        <f>INDEX(原始价格!G:G,股票价格!A946+1)</f>
        <v>0</v>
      </c>
    </row>
    <row r="947" spans="1:7" x14ac:dyDescent="0.2">
      <c r="A947" s="1">
        <f t="shared" si="14"/>
        <v>1005</v>
      </c>
      <c r="B947" s="22">
        <f>INDEX(原始价格!B:B,股票价格!A947+1)</f>
        <v>43616.618055555555</v>
      </c>
      <c r="C947" s="1">
        <f>INDEX(原始价格!C:C,股票价格!A947+1)</f>
        <v>0</v>
      </c>
      <c r="D947" s="1">
        <f>INDEX(原始价格!D:D,股票价格!A947+1)</f>
        <v>46.1</v>
      </c>
      <c r="E947" s="1">
        <f>INDEX(原始价格!E:E,股票价格!A947+1)</f>
        <v>0</v>
      </c>
      <c r="F947" s="1">
        <f>INDEX(原始价格!F:F,股票价格!A947+1)</f>
        <v>0</v>
      </c>
      <c r="G947" s="1">
        <f>INDEX(原始价格!G:G,股票价格!A947+1)</f>
        <v>0</v>
      </c>
    </row>
    <row r="948" spans="1:7" x14ac:dyDescent="0.2">
      <c r="A948" s="1">
        <f t="shared" si="14"/>
        <v>1006</v>
      </c>
      <c r="B948" s="22">
        <f>INDEX(原始价格!B:B,股票价格!A948+1)</f>
        <v>43616.621527777781</v>
      </c>
      <c r="C948" s="1">
        <f>INDEX(原始价格!C:C,股票价格!A948+1)</f>
        <v>0</v>
      </c>
      <c r="D948" s="1">
        <f>INDEX(原始价格!D:D,股票价格!A948+1)</f>
        <v>46.15</v>
      </c>
      <c r="E948" s="1">
        <f>INDEX(原始价格!E:E,股票价格!A948+1)</f>
        <v>0</v>
      </c>
      <c r="F948" s="1">
        <f>INDEX(原始价格!F:F,股票价格!A948+1)</f>
        <v>0</v>
      </c>
      <c r="G948" s="1">
        <f>INDEX(原始价格!G:G,股票价格!A948+1)</f>
        <v>0</v>
      </c>
    </row>
    <row r="949" spans="1:7" x14ac:dyDescent="0.2">
      <c r="A949" s="1">
        <f t="shared" si="14"/>
        <v>1007</v>
      </c>
      <c r="B949" s="22">
        <f>INDEX(原始价格!B:B,股票价格!A949+1)</f>
        <v>43616.625</v>
      </c>
      <c r="C949" s="1">
        <f>INDEX(原始价格!C:C,股票价格!A949+1)</f>
        <v>0</v>
      </c>
      <c r="D949" s="1">
        <f>INDEX(原始价格!D:D,股票价格!A949+1)</f>
        <v>46.13</v>
      </c>
      <c r="E949" s="1">
        <f>INDEX(原始价格!E:E,股票价格!A949+1)</f>
        <v>0</v>
      </c>
      <c r="F949" s="1">
        <f>INDEX(原始价格!F:F,股票价格!A949+1)</f>
        <v>0</v>
      </c>
      <c r="G949" s="1">
        <f>INDEX(原始价格!G:G,股票价格!A949+1)</f>
        <v>0</v>
      </c>
    </row>
    <row r="950" spans="1:7" x14ac:dyDescent="0.2">
      <c r="A950" s="1">
        <f t="shared" si="14"/>
        <v>1008</v>
      </c>
      <c r="B950" s="22">
        <f>INDEX(原始价格!B:B,股票价格!A950+1)</f>
        <v>43619.399305555555</v>
      </c>
      <c r="C950" s="1">
        <f>INDEX(原始价格!C:C,股票价格!A950+1)</f>
        <v>0</v>
      </c>
      <c r="D950" s="1">
        <f>INDEX(原始价格!D:D,股票价格!A950+1)</f>
        <v>45.4</v>
      </c>
      <c r="E950" s="1">
        <f>INDEX(原始价格!E:E,股票价格!A950+1)</f>
        <v>0</v>
      </c>
      <c r="F950" s="1">
        <f>INDEX(原始价格!F:F,股票价格!A950+1)</f>
        <v>0</v>
      </c>
      <c r="G950" s="1">
        <f>INDEX(原始价格!G:G,股票价格!A950+1)</f>
        <v>0</v>
      </c>
    </row>
    <row r="951" spans="1:7" x14ac:dyDescent="0.2">
      <c r="A951" s="1">
        <f t="shared" si="14"/>
        <v>1009</v>
      </c>
      <c r="B951" s="22">
        <f>INDEX(原始价格!B:B,股票价格!A951+1)</f>
        <v>43619.402777777781</v>
      </c>
      <c r="C951" s="1">
        <f>INDEX(原始价格!C:C,股票价格!A951+1)</f>
        <v>0</v>
      </c>
      <c r="D951" s="1">
        <f>INDEX(原始价格!D:D,股票价格!A951+1)</f>
        <v>45.86</v>
      </c>
      <c r="E951" s="1">
        <f>INDEX(原始价格!E:E,股票价格!A951+1)</f>
        <v>0</v>
      </c>
      <c r="F951" s="1">
        <f>INDEX(原始价格!F:F,股票价格!A951+1)</f>
        <v>0</v>
      </c>
      <c r="G951" s="1">
        <f>INDEX(原始价格!G:G,股票价格!A951+1)</f>
        <v>0</v>
      </c>
    </row>
    <row r="952" spans="1:7" x14ac:dyDescent="0.2">
      <c r="A952" s="1">
        <f t="shared" si="14"/>
        <v>1010</v>
      </c>
      <c r="B952" s="22">
        <f>INDEX(原始价格!B:B,股票价格!A952+1)</f>
        <v>43619.40625</v>
      </c>
      <c r="C952" s="1">
        <f>INDEX(原始价格!C:C,股票价格!A952+1)</f>
        <v>0</v>
      </c>
      <c r="D952" s="1">
        <f>INDEX(原始价格!D:D,股票价格!A952+1)</f>
        <v>46</v>
      </c>
      <c r="E952" s="1">
        <f>INDEX(原始价格!E:E,股票价格!A952+1)</f>
        <v>0</v>
      </c>
      <c r="F952" s="1">
        <f>INDEX(原始价格!F:F,股票价格!A952+1)</f>
        <v>0</v>
      </c>
      <c r="G952" s="1">
        <f>INDEX(原始价格!G:G,股票价格!A952+1)</f>
        <v>0</v>
      </c>
    </row>
    <row r="953" spans="1:7" x14ac:dyDescent="0.2">
      <c r="A953" s="1">
        <f t="shared" si="14"/>
        <v>1011</v>
      </c>
      <c r="B953" s="22">
        <f>INDEX(原始价格!B:B,股票价格!A953+1)</f>
        <v>43619.409722222219</v>
      </c>
      <c r="C953" s="1">
        <f>INDEX(原始价格!C:C,股票价格!A953+1)</f>
        <v>0</v>
      </c>
      <c r="D953" s="1">
        <f>INDEX(原始价格!D:D,股票价格!A953+1)</f>
        <v>45.7</v>
      </c>
      <c r="E953" s="1">
        <f>INDEX(原始价格!E:E,股票价格!A953+1)</f>
        <v>0</v>
      </c>
      <c r="F953" s="1">
        <f>INDEX(原始价格!F:F,股票价格!A953+1)</f>
        <v>0</v>
      </c>
      <c r="G953" s="1">
        <f>INDEX(原始价格!G:G,股票价格!A953+1)</f>
        <v>0</v>
      </c>
    </row>
    <row r="954" spans="1:7" x14ac:dyDescent="0.2">
      <c r="A954" s="1">
        <f t="shared" si="14"/>
        <v>1012</v>
      </c>
      <c r="B954" s="22">
        <f>INDEX(原始价格!B:B,股票价格!A954+1)</f>
        <v>43619.413194444445</v>
      </c>
      <c r="C954" s="1">
        <f>INDEX(原始价格!C:C,股票价格!A954+1)</f>
        <v>0</v>
      </c>
      <c r="D954" s="1">
        <f>INDEX(原始价格!D:D,股票价格!A954+1)</f>
        <v>45.45</v>
      </c>
      <c r="E954" s="1">
        <f>INDEX(原始价格!E:E,股票价格!A954+1)</f>
        <v>0</v>
      </c>
      <c r="F954" s="1">
        <f>INDEX(原始价格!F:F,股票价格!A954+1)</f>
        <v>0</v>
      </c>
      <c r="G954" s="1">
        <f>INDEX(原始价格!G:G,股票价格!A954+1)</f>
        <v>0</v>
      </c>
    </row>
    <row r="955" spans="1:7" x14ac:dyDescent="0.2">
      <c r="A955" s="1">
        <f t="shared" si="14"/>
        <v>1013</v>
      </c>
      <c r="B955" s="22">
        <f>INDEX(原始价格!B:B,股票价格!A955+1)</f>
        <v>43619.416666666664</v>
      </c>
      <c r="C955" s="1">
        <f>INDEX(原始价格!C:C,股票价格!A955+1)</f>
        <v>0</v>
      </c>
      <c r="D955" s="1">
        <f>INDEX(原始价格!D:D,股票价格!A955+1)</f>
        <v>45.55</v>
      </c>
      <c r="E955" s="1">
        <f>INDEX(原始价格!E:E,股票价格!A955+1)</f>
        <v>0</v>
      </c>
      <c r="F955" s="1">
        <f>INDEX(原始价格!F:F,股票价格!A955+1)</f>
        <v>0</v>
      </c>
      <c r="G955" s="1">
        <f>INDEX(原始价格!G:G,股票价格!A955+1)</f>
        <v>0</v>
      </c>
    </row>
    <row r="956" spans="1:7" x14ac:dyDescent="0.2">
      <c r="A956" s="1">
        <f t="shared" si="14"/>
        <v>1014</v>
      </c>
      <c r="B956" s="22">
        <f>INDEX(原始价格!B:B,股票价格!A956+1)</f>
        <v>43619.420138888891</v>
      </c>
      <c r="C956" s="1">
        <f>INDEX(原始价格!C:C,股票价格!A956+1)</f>
        <v>0</v>
      </c>
      <c r="D956" s="1">
        <f>INDEX(原始价格!D:D,股票价格!A956+1)</f>
        <v>45.55</v>
      </c>
      <c r="E956" s="1">
        <f>INDEX(原始价格!E:E,股票价格!A956+1)</f>
        <v>0</v>
      </c>
      <c r="F956" s="1">
        <f>INDEX(原始价格!F:F,股票价格!A956+1)</f>
        <v>0</v>
      </c>
      <c r="G956" s="1">
        <f>INDEX(原始价格!G:G,股票价格!A956+1)</f>
        <v>0</v>
      </c>
    </row>
    <row r="957" spans="1:7" x14ac:dyDescent="0.2">
      <c r="A957" s="1">
        <f t="shared" si="14"/>
        <v>1015</v>
      </c>
      <c r="B957" s="22">
        <f>INDEX(原始价格!B:B,股票价格!A957+1)</f>
        <v>43619.423611111109</v>
      </c>
      <c r="C957" s="1">
        <f>INDEX(原始价格!C:C,股票价格!A957+1)</f>
        <v>0</v>
      </c>
      <c r="D957" s="1">
        <f>INDEX(原始价格!D:D,股票价格!A957+1)</f>
        <v>45.45</v>
      </c>
      <c r="E957" s="1">
        <f>INDEX(原始价格!E:E,股票价格!A957+1)</f>
        <v>0</v>
      </c>
      <c r="F957" s="1">
        <f>INDEX(原始价格!F:F,股票价格!A957+1)</f>
        <v>0</v>
      </c>
      <c r="G957" s="1">
        <f>INDEX(原始价格!G:G,股票价格!A957+1)</f>
        <v>0</v>
      </c>
    </row>
    <row r="958" spans="1:7" x14ac:dyDescent="0.2">
      <c r="A958" s="1">
        <f t="shared" si="14"/>
        <v>1016</v>
      </c>
      <c r="B958" s="22">
        <f>INDEX(原始价格!B:B,股票价格!A958+1)</f>
        <v>43619.427083333336</v>
      </c>
      <c r="C958" s="1">
        <f>INDEX(原始价格!C:C,股票价格!A958+1)</f>
        <v>0</v>
      </c>
      <c r="D958" s="1">
        <f>INDEX(原始价格!D:D,股票价格!A958+1)</f>
        <v>45.44</v>
      </c>
      <c r="E958" s="1">
        <f>INDEX(原始价格!E:E,股票价格!A958+1)</f>
        <v>0</v>
      </c>
      <c r="F958" s="1">
        <f>INDEX(原始价格!F:F,股票价格!A958+1)</f>
        <v>0</v>
      </c>
      <c r="G958" s="1">
        <f>INDEX(原始价格!G:G,股票价格!A958+1)</f>
        <v>0</v>
      </c>
    </row>
    <row r="959" spans="1:7" x14ac:dyDescent="0.2">
      <c r="A959" s="1">
        <f t="shared" si="14"/>
        <v>1017</v>
      </c>
      <c r="B959" s="22">
        <f>INDEX(原始价格!B:B,股票价格!A959+1)</f>
        <v>43619.430555555555</v>
      </c>
      <c r="C959" s="1">
        <f>INDEX(原始价格!C:C,股票价格!A959+1)</f>
        <v>0</v>
      </c>
      <c r="D959" s="1">
        <f>INDEX(原始价格!D:D,股票价格!A959+1)</f>
        <v>45.2</v>
      </c>
      <c r="E959" s="1">
        <f>INDEX(原始价格!E:E,股票价格!A959+1)</f>
        <v>0</v>
      </c>
      <c r="F959" s="1">
        <f>INDEX(原始价格!F:F,股票价格!A959+1)</f>
        <v>0</v>
      </c>
      <c r="G959" s="1">
        <f>INDEX(原始价格!G:G,股票价格!A959+1)</f>
        <v>0</v>
      </c>
    </row>
    <row r="960" spans="1:7" x14ac:dyDescent="0.2">
      <c r="A960" s="1">
        <f t="shared" si="14"/>
        <v>1018</v>
      </c>
      <c r="B960" s="22">
        <f>INDEX(原始价格!B:B,股票价格!A960+1)</f>
        <v>43619.434027777781</v>
      </c>
      <c r="C960" s="1">
        <f>INDEX(原始价格!C:C,股票价格!A960+1)</f>
        <v>0</v>
      </c>
      <c r="D960" s="1">
        <f>INDEX(原始价格!D:D,股票价格!A960+1)</f>
        <v>45.25</v>
      </c>
      <c r="E960" s="1">
        <f>INDEX(原始价格!E:E,股票价格!A960+1)</f>
        <v>0</v>
      </c>
      <c r="F960" s="1">
        <f>INDEX(原始价格!F:F,股票价格!A960+1)</f>
        <v>0</v>
      </c>
      <c r="G960" s="1">
        <f>INDEX(原始价格!G:G,股票价格!A960+1)</f>
        <v>0</v>
      </c>
    </row>
    <row r="961" spans="1:7" x14ac:dyDescent="0.2">
      <c r="A961" s="1">
        <f t="shared" si="14"/>
        <v>1019</v>
      </c>
      <c r="B961" s="22">
        <f>INDEX(原始价格!B:B,股票价格!A961+1)</f>
        <v>43619.4375</v>
      </c>
      <c r="C961" s="1">
        <f>INDEX(原始价格!C:C,股票价格!A961+1)</f>
        <v>0</v>
      </c>
      <c r="D961" s="1">
        <f>INDEX(原始价格!D:D,股票价格!A961+1)</f>
        <v>45.11</v>
      </c>
      <c r="E961" s="1">
        <f>INDEX(原始价格!E:E,股票价格!A961+1)</f>
        <v>0</v>
      </c>
      <c r="F961" s="1">
        <f>INDEX(原始价格!F:F,股票价格!A961+1)</f>
        <v>0</v>
      </c>
      <c r="G961" s="1">
        <f>INDEX(原始价格!G:G,股票价格!A961+1)</f>
        <v>0</v>
      </c>
    </row>
    <row r="962" spans="1:7" x14ac:dyDescent="0.2">
      <c r="A962" s="1">
        <f t="shared" ref="A962:A1025" si="15">A963-1</f>
        <v>1020</v>
      </c>
      <c r="B962" s="22">
        <f>INDEX(原始价格!B:B,股票价格!A962+1)</f>
        <v>43619.440972222219</v>
      </c>
      <c r="C962" s="1">
        <f>INDEX(原始价格!C:C,股票价格!A962+1)</f>
        <v>0</v>
      </c>
      <c r="D962" s="1">
        <f>INDEX(原始价格!D:D,股票价格!A962+1)</f>
        <v>44.9</v>
      </c>
      <c r="E962" s="1">
        <f>INDEX(原始价格!E:E,股票价格!A962+1)</f>
        <v>0</v>
      </c>
      <c r="F962" s="1">
        <f>INDEX(原始价格!F:F,股票价格!A962+1)</f>
        <v>0</v>
      </c>
      <c r="G962" s="1">
        <f>INDEX(原始价格!G:G,股票价格!A962+1)</f>
        <v>0</v>
      </c>
    </row>
    <row r="963" spans="1:7" x14ac:dyDescent="0.2">
      <c r="A963" s="1">
        <f t="shared" si="15"/>
        <v>1021</v>
      </c>
      <c r="B963" s="22">
        <f>INDEX(原始价格!B:B,股票价格!A963+1)</f>
        <v>43619.444444444445</v>
      </c>
      <c r="C963" s="1">
        <f>INDEX(原始价格!C:C,股票价格!A963+1)</f>
        <v>0</v>
      </c>
      <c r="D963" s="1">
        <f>INDEX(原始价格!D:D,股票价格!A963+1)</f>
        <v>44.85</v>
      </c>
      <c r="E963" s="1">
        <f>INDEX(原始价格!E:E,股票价格!A963+1)</f>
        <v>0</v>
      </c>
      <c r="F963" s="1">
        <f>INDEX(原始价格!F:F,股票价格!A963+1)</f>
        <v>0</v>
      </c>
      <c r="G963" s="1">
        <f>INDEX(原始价格!G:G,股票价格!A963+1)</f>
        <v>0</v>
      </c>
    </row>
    <row r="964" spans="1:7" x14ac:dyDescent="0.2">
      <c r="A964" s="1">
        <f t="shared" si="15"/>
        <v>1022</v>
      </c>
      <c r="B964" s="22">
        <f>INDEX(原始价格!B:B,股票价格!A964+1)</f>
        <v>43619.447916666664</v>
      </c>
      <c r="C964" s="1">
        <f>INDEX(原始价格!C:C,股票价格!A964+1)</f>
        <v>0</v>
      </c>
      <c r="D964" s="1">
        <f>INDEX(原始价格!D:D,股票价格!A964+1)</f>
        <v>45.09</v>
      </c>
      <c r="E964" s="1">
        <f>INDEX(原始价格!E:E,股票价格!A964+1)</f>
        <v>0</v>
      </c>
      <c r="F964" s="1">
        <f>INDEX(原始价格!F:F,股票价格!A964+1)</f>
        <v>0</v>
      </c>
      <c r="G964" s="1">
        <f>INDEX(原始价格!G:G,股票价格!A964+1)</f>
        <v>0</v>
      </c>
    </row>
    <row r="965" spans="1:7" x14ac:dyDescent="0.2">
      <c r="A965" s="1">
        <f t="shared" si="15"/>
        <v>1023</v>
      </c>
      <c r="B965" s="22">
        <f>INDEX(原始价格!B:B,股票价格!A965+1)</f>
        <v>43619.451388888891</v>
      </c>
      <c r="C965" s="1">
        <f>INDEX(原始价格!C:C,股票价格!A965+1)</f>
        <v>0</v>
      </c>
      <c r="D965" s="1">
        <f>INDEX(原始价格!D:D,股票价格!A965+1)</f>
        <v>45.14</v>
      </c>
      <c r="E965" s="1">
        <f>INDEX(原始价格!E:E,股票价格!A965+1)</f>
        <v>0</v>
      </c>
      <c r="F965" s="1">
        <f>INDEX(原始价格!F:F,股票价格!A965+1)</f>
        <v>0</v>
      </c>
      <c r="G965" s="1">
        <f>INDEX(原始价格!G:G,股票价格!A965+1)</f>
        <v>0</v>
      </c>
    </row>
    <row r="966" spans="1:7" x14ac:dyDescent="0.2">
      <c r="A966" s="1">
        <f t="shared" si="15"/>
        <v>1024</v>
      </c>
      <c r="B966" s="22">
        <f>INDEX(原始价格!B:B,股票价格!A966+1)</f>
        <v>43619.454861111109</v>
      </c>
      <c r="C966" s="1">
        <f>INDEX(原始价格!C:C,股票价格!A966+1)</f>
        <v>0</v>
      </c>
      <c r="D966" s="1">
        <f>INDEX(原始价格!D:D,股票价格!A966+1)</f>
        <v>45.05</v>
      </c>
      <c r="E966" s="1">
        <f>INDEX(原始价格!E:E,股票价格!A966+1)</f>
        <v>0</v>
      </c>
      <c r="F966" s="1">
        <f>INDEX(原始价格!F:F,股票价格!A966+1)</f>
        <v>0</v>
      </c>
      <c r="G966" s="1">
        <f>INDEX(原始价格!G:G,股票价格!A966+1)</f>
        <v>0</v>
      </c>
    </row>
    <row r="967" spans="1:7" x14ac:dyDescent="0.2">
      <c r="A967" s="1">
        <f t="shared" si="15"/>
        <v>1025</v>
      </c>
      <c r="B967" s="22">
        <f>INDEX(原始价格!B:B,股票价格!A967+1)</f>
        <v>43619.458333333336</v>
      </c>
      <c r="C967" s="1">
        <f>INDEX(原始价格!C:C,股票价格!A967+1)</f>
        <v>0</v>
      </c>
      <c r="D967" s="1">
        <f>INDEX(原始价格!D:D,股票价格!A967+1)</f>
        <v>45.44</v>
      </c>
      <c r="E967" s="1">
        <f>INDEX(原始价格!E:E,股票价格!A967+1)</f>
        <v>0</v>
      </c>
      <c r="F967" s="1">
        <f>INDEX(原始价格!F:F,股票价格!A967+1)</f>
        <v>0</v>
      </c>
      <c r="G967" s="1">
        <f>INDEX(原始价格!G:G,股票价格!A967+1)</f>
        <v>0</v>
      </c>
    </row>
    <row r="968" spans="1:7" x14ac:dyDescent="0.2">
      <c r="A968" s="1">
        <f t="shared" si="15"/>
        <v>1026</v>
      </c>
      <c r="B968" s="22">
        <f>INDEX(原始价格!B:B,股票价格!A968+1)</f>
        <v>43619.461805555555</v>
      </c>
      <c r="C968" s="1">
        <f>INDEX(原始价格!C:C,股票价格!A968+1)</f>
        <v>0</v>
      </c>
      <c r="D968" s="1">
        <f>INDEX(原始价格!D:D,股票价格!A968+1)</f>
        <v>45.25</v>
      </c>
      <c r="E968" s="1">
        <f>INDEX(原始价格!E:E,股票价格!A968+1)</f>
        <v>0</v>
      </c>
      <c r="F968" s="1">
        <f>INDEX(原始价格!F:F,股票价格!A968+1)</f>
        <v>0</v>
      </c>
      <c r="G968" s="1">
        <f>INDEX(原始价格!G:G,股票价格!A968+1)</f>
        <v>0</v>
      </c>
    </row>
    <row r="969" spans="1:7" x14ac:dyDescent="0.2">
      <c r="A969" s="1">
        <f t="shared" si="15"/>
        <v>1027</v>
      </c>
      <c r="B969" s="22">
        <f>INDEX(原始价格!B:B,股票价格!A969+1)</f>
        <v>43619.465277777781</v>
      </c>
      <c r="C969" s="1">
        <f>INDEX(原始价格!C:C,股票价格!A969+1)</f>
        <v>0</v>
      </c>
      <c r="D969" s="1">
        <f>INDEX(原始价格!D:D,股票价格!A969+1)</f>
        <v>44.98</v>
      </c>
      <c r="E969" s="1">
        <f>INDEX(原始价格!E:E,股票价格!A969+1)</f>
        <v>0</v>
      </c>
      <c r="F969" s="1">
        <f>INDEX(原始价格!F:F,股票价格!A969+1)</f>
        <v>0</v>
      </c>
      <c r="G969" s="1">
        <f>INDEX(原始价格!G:G,股票价格!A969+1)</f>
        <v>0</v>
      </c>
    </row>
    <row r="970" spans="1:7" x14ac:dyDescent="0.2">
      <c r="A970" s="1">
        <f t="shared" si="15"/>
        <v>1028</v>
      </c>
      <c r="B970" s="22">
        <f>INDEX(原始价格!B:B,股票价格!A970+1)</f>
        <v>43619.46875</v>
      </c>
      <c r="C970" s="1">
        <f>INDEX(原始价格!C:C,股票价格!A970+1)</f>
        <v>0</v>
      </c>
      <c r="D970" s="1">
        <f>INDEX(原始价格!D:D,股票价格!A970+1)</f>
        <v>45.01</v>
      </c>
      <c r="E970" s="1">
        <f>INDEX(原始价格!E:E,股票价格!A970+1)</f>
        <v>0</v>
      </c>
      <c r="F970" s="1">
        <f>INDEX(原始价格!F:F,股票价格!A970+1)</f>
        <v>0</v>
      </c>
      <c r="G970" s="1">
        <f>INDEX(原始价格!G:G,股票价格!A970+1)</f>
        <v>0</v>
      </c>
    </row>
    <row r="971" spans="1:7" x14ac:dyDescent="0.2">
      <c r="A971" s="1">
        <f t="shared" si="15"/>
        <v>1029</v>
      </c>
      <c r="B971" s="22">
        <f>INDEX(原始价格!B:B,股票价格!A971+1)</f>
        <v>43619.472222222219</v>
      </c>
      <c r="C971" s="1">
        <f>INDEX(原始价格!C:C,股票价格!A971+1)</f>
        <v>0</v>
      </c>
      <c r="D971" s="1">
        <f>INDEX(原始价格!D:D,股票价格!A971+1)</f>
        <v>45.08</v>
      </c>
      <c r="E971" s="1">
        <f>INDEX(原始价格!E:E,股票价格!A971+1)</f>
        <v>0</v>
      </c>
      <c r="F971" s="1">
        <f>INDEX(原始价格!F:F,股票价格!A971+1)</f>
        <v>0</v>
      </c>
      <c r="G971" s="1">
        <f>INDEX(原始价格!G:G,股票价格!A971+1)</f>
        <v>0</v>
      </c>
    </row>
    <row r="972" spans="1:7" x14ac:dyDescent="0.2">
      <c r="A972" s="1">
        <f t="shared" si="15"/>
        <v>1030</v>
      </c>
      <c r="B972" s="22">
        <f>INDEX(原始价格!B:B,股票价格!A972+1)</f>
        <v>43619.475694444445</v>
      </c>
      <c r="C972" s="1">
        <f>INDEX(原始价格!C:C,股票价格!A972+1)</f>
        <v>0</v>
      </c>
      <c r="D972" s="1">
        <f>INDEX(原始价格!D:D,股票价格!A972+1)</f>
        <v>45.17</v>
      </c>
      <c r="E972" s="1">
        <f>INDEX(原始价格!E:E,股票价格!A972+1)</f>
        <v>0</v>
      </c>
      <c r="F972" s="1">
        <f>INDEX(原始价格!F:F,股票价格!A972+1)</f>
        <v>0</v>
      </c>
      <c r="G972" s="1">
        <f>INDEX(原始价格!G:G,股票价格!A972+1)</f>
        <v>0</v>
      </c>
    </row>
    <row r="973" spans="1:7" x14ac:dyDescent="0.2">
      <c r="A973" s="1">
        <f t="shared" si="15"/>
        <v>1031</v>
      </c>
      <c r="B973" s="22">
        <f>INDEX(原始价格!B:B,股票价格!A973+1)</f>
        <v>43619.479166666664</v>
      </c>
      <c r="C973" s="1">
        <f>INDEX(原始价格!C:C,股票价格!A973+1)</f>
        <v>0</v>
      </c>
      <c r="D973" s="1">
        <f>INDEX(原始价格!D:D,股票价格!A973+1)</f>
        <v>45.04</v>
      </c>
      <c r="E973" s="1">
        <f>INDEX(原始价格!E:E,股票价格!A973+1)</f>
        <v>0</v>
      </c>
      <c r="F973" s="1">
        <f>INDEX(原始价格!F:F,股票价格!A973+1)</f>
        <v>0</v>
      </c>
      <c r="G973" s="1">
        <f>INDEX(原始价格!G:G,股票价格!A973+1)</f>
        <v>0</v>
      </c>
    </row>
    <row r="974" spans="1:7" x14ac:dyDescent="0.2">
      <c r="A974" s="1">
        <f t="shared" si="15"/>
        <v>1032</v>
      </c>
      <c r="B974" s="22">
        <f>INDEX(原始价格!B:B,股票价格!A974+1)</f>
        <v>43619.545138888891</v>
      </c>
      <c r="C974" s="1">
        <f>INDEX(原始价格!C:C,股票价格!A974+1)</f>
        <v>0</v>
      </c>
      <c r="D974" s="1">
        <f>INDEX(原始价格!D:D,股票价格!A974+1)</f>
        <v>45</v>
      </c>
      <c r="E974" s="1">
        <f>INDEX(原始价格!E:E,股票价格!A974+1)</f>
        <v>0</v>
      </c>
      <c r="F974" s="1">
        <f>INDEX(原始价格!F:F,股票价格!A974+1)</f>
        <v>0</v>
      </c>
      <c r="G974" s="1">
        <f>INDEX(原始价格!G:G,股票价格!A974+1)</f>
        <v>0</v>
      </c>
    </row>
    <row r="975" spans="1:7" x14ac:dyDescent="0.2">
      <c r="A975" s="1">
        <f t="shared" si="15"/>
        <v>1033</v>
      </c>
      <c r="B975" s="22">
        <f>INDEX(原始价格!B:B,股票价格!A975+1)</f>
        <v>43619.548611111109</v>
      </c>
      <c r="C975" s="1">
        <f>INDEX(原始价格!C:C,股票价格!A975+1)</f>
        <v>0</v>
      </c>
      <c r="D975" s="1">
        <f>INDEX(原始价格!D:D,股票价格!A975+1)</f>
        <v>45.12</v>
      </c>
      <c r="E975" s="1">
        <f>INDEX(原始价格!E:E,股票价格!A975+1)</f>
        <v>0</v>
      </c>
      <c r="F975" s="1">
        <f>INDEX(原始价格!F:F,股票价格!A975+1)</f>
        <v>0</v>
      </c>
      <c r="G975" s="1">
        <f>INDEX(原始价格!G:G,股票价格!A975+1)</f>
        <v>0</v>
      </c>
    </row>
    <row r="976" spans="1:7" x14ac:dyDescent="0.2">
      <c r="A976" s="1">
        <f t="shared" si="15"/>
        <v>1034</v>
      </c>
      <c r="B976" s="22">
        <f>INDEX(原始价格!B:B,股票价格!A976+1)</f>
        <v>43619.552083333336</v>
      </c>
      <c r="C976" s="1">
        <f>INDEX(原始价格!C:C,股票价格!A976+1)</f>
        <v>0</v>
      </c>
      <c r="D976" s="1">
        <f>INDEX(原始价格!D:D,股票价格!A976+1)</f>
        <v>45.1</v>
      </c>
      <c r="E976" s="1">
        <f>INDEX(原始价格!E:E,股票价格!A976+1)</f>
        <v>0</v>
      </c>
      <c r="F976" s="1">
        <f>INDEX(原始价格!F:F,股票价格!A976+1)</f>
        <v>0</v>
      </c>
      <c r="G976" s="1">
        <f>INDEX(原始价格!G:G,股票价格!A976+1)</f>
        <v>0</v>
      </c>
    </row>
    <row r="977" spans="1:7" x14ac:dyDescent="0.2">
      <c r="A977" s="1">
        <f t="shared" si="15"/>
        <v>1035</v>
      </c>
      <c r="B977" s="22">
        <f>INDEX(原始价格!B:B,股票价格!A977+1)</f>
        <v>43619.555555555555</v>
      </c>
      <c r="C977" s="1">
        <f>INDEX(原始价格!C:C,股票价格!A977+1)</f>
        <v>0</v>
      </c>
      <c r="D977" s="1">
        <f>INDEX(原始价格!D:D,股票价格!A977+1)</f>
        <v>45.26</v>
      </c>
      <c r="E977" s="1">
        <f>INDEX(原始价格!E:E,股票价格!A977+1)</f>
        <v>0</v>
      </c>
      <c r="F977" s="1">
        <f>INDEX(原始价格!F:F,股票价格!A977+1)</f>
        <v>0</v>
      </c>
      <c r="G977" s="1">
        <f>INDEX(原始价格!G:G,股票价格!A977+1)</f>
        <v>0</v>
      </c>
    </row>
    <row r="978" spans="1:7" x14ac:dyDescent="0.2">
      <c r="A978" s="1">
        <f t="shared" si="15"/>
        <v>1036</v>
      </c>
      <c r="B978" s="22">
        <f>INDEX(原始价格!B:B,股票价格!A978+1)</f>
        <v>43619.559027777781</v>
      </c>
      <c r="C978" s="1">
        <f>INDEX(原始价格!C:C,股票价格!A978+1)</f>
        <v>0</v>
      </c>
      <c r="D978" s="1">
        <f>INDEX(原始价格!D:D,股票价格!A978+1)</f>
        <v>45.12</v>
      </c>
      <c r="E978" s="1">
        <f>INDEX(原始价格!E:E,股票价格!A978+1)</f>
        <v>0</v>
      </c>
      <c r="F978" s="1">
        <f>INDEX(原始价格!F:F,股票价格!A978+1)</f>
        <v>0</v>
      </c>
      <c r="G978" s="1">
        <f>INDEX(原始价格!G:G,股票价格!A978+1)</f>
        <v>0</v>
      </c>
    </row>
    <row r="979" spans="1:7" x14ac:dyDescent="0.2">
      <c r="A979" s="1">
        <f t="shared" si="15"/>
        <v>1037</v>
      </c>
      <c r="B979" s="22">
        <f>INDEX(原始价格!B:B,股票价格!A979+1)</f>
        <v>43619.5625</v>
      </c>
      <c r="C979" s="1">
        <f>INDEX(原始价格!C:C,股票价格!A979+1)</f>
        <v>0</v>
      </c>
      <c r="D979" s="1">
        <f>INDEX(原始价格!D:D,股票价格!A979+1)</f>
        <v>45.08</v>
      </c>
      <c r="E979" s="1">
        <f>INDEX(原始价格!E:E,股票价格!A979+1)</f>
        <v>0</v>
      </c>
      <c r="F979" s="1">
        <f>INDEX(原始价格!F:F,股票价格!A979+1)</f>
        <v>0</v>
      </c>
      <c r="G979" s="1">
        <f>INDEX(原始价格!G:G,股票价格!A979+1)</f>
        <v>0</v>
      </c>
    </row>
    <row r="980" spans="1:7" x14ac:dyDescent="0.2">
      <c r="A980" s="1">
        <f t="shared" si="15"/>
        <v>1038</v>
      </c>
      <c r="B980" s="22">
        <f>INDEX(原始价格!B:B,股票价格!A980+1)</f>
        <v>43619.565972222219</v>
      </c>
      <c r="C980" s="1">
        <f>INDEX(原始价格!C:C,股票价格!A980+1)</f>
        <v>0</v>
      </c>
      <c r="D980" s="1">
        <f>INDEX(原始价格!D:D,股票价格!A980+1)</f>
        <v>45.07</v>
      </c>
      <c r="E980" s="1">
        <f>INDEX(原始价格!E:E,股票价格!A980+1)</f>
        <v>0</v>
      </c>
      <c r="F980" s="1">
        <f>INDEX(原始价格!F:F,股票价格!A980+1)</f>
        <v>0</v>
      </c>
      <c r="G980" s="1">
        <f>INDEX(原始价格!G:G,股票价格!A980+1)</f>
        <v>0</v>
      </c>
    </row>
    <row r="981" spans="1:7" x14ac:dyDescent="0.2">
      <c r="A981" s="1">
        <f t="shared" si="15"/>
        <v>1039</v>
      </c>
      <c r="B981" s="22">
        <f>INDEX(原始价格!B:B,股票价格!A981+1)</f>
        <v>43619.569444444445</v>
      </c>
      <c r="C981" s="1">
        <f>INDEX(原始价格!C:C,股票价格!A981+1)</f>
        <v>0</v>
      </c>
      <c r="D981" s="1">
        <f>INDEX(原始价格!D:D,股票价格!A981+1)</f>
        <v>45.08</v>
      </c>
      <c r="E981" s="1">
        <f>INDEX(原始价格!E:E,股票价格!A981+1)</f>
        <v>0</v>
      </c>
      <c r="F981" s="1">
        <f>INDEX(原始价格!F:F,股票价格!A981+1)</f>
        <v>0</v>
      </c>
      <c r="G981" s="1">
        <f>INDEX(原始价格!G:G,股票价格!A981+1)</f>
        <v>0</v>
      </c>
    </row>
    <row r="982" spans="1:7" x14ac:dyDescent="0.2">
      <c r="A982" s="1">
        <f t="shared" si="15"/>
        <v>1040</v>
      </c>
      <c r="B982" s="22">
        <f>INDEX(原始价格!B:B,股票价格!A982+1)</f>
        <v>43619.572916666664</v>
      </c>
      <c r="C982" s="1">
        <f>INDEX(原始价格!C:C,股票价格!A982+1)</f>
        <v>0</v>
      </c>
      <c r="D982" s="1">
        <f>INDEX(原始价格!D:D,股票价格!A982+1)</f>
        <v>45.23</v>
      </c>
      <c r="E982" s="1">
        <f>INDEX(原始价格!E:E,股票价格!A982+1)</f>
        <v>0</v>
      </c>
      <c r="F982" s="1">
        <f>INDEX(原始价格!F:F,股票价格!A982+1)</f>
        <v>0</v>
      </c>
      <c r="G982" s="1">
        <f>INDEX(原始价格!G:G,股票价格!A982+1)</f>
        <v>0</v>
      </c>
    </row>
    <row r="983" spans="1:7" x14ac:dyDescent="0.2">
      <c r="A983" s="1">
        <f t="shared" si="15"/>
        <v>1041</v>
      </c>
      <c r="B983" s="22">
        <f>INDEX(原始价格!B:B,股票价格!A983+1)</f>
        <v>43619.576388888891</v>
      </c>
      <c r="C983" s="1">
        <f>INDEX(原始价格!C:C,股票价格!A983+1)</f>
        <v>0</v>
      </c>
      <c r="D983" s="1">
        <f>INDEX(原始价格!D:D,股票价格!A983+1)</f>
        <v>45.4</v>
      </c>
      <c r="E983" s="1">
        <f>INDEX(原始价格!E:E,股票价格!A983+1)</f>
        <v>0</v>
      </c>
      <c r="F983" s="1">
        <f>INDEX(原始价格!F:F,股票价格!A983+1)</f>
        <v>0</v>
      </c>
      <c r="G983" s="1">
        <f>INDEX(原始价格!G:G,股票价格!A983+1)</f>
        <v>0</v>
      </c>
    </row>
    <row r="984" spans="1:7" x14ac:dyDescent="0.2">
      <c r="A984" s="1">
        <f t="shared" si="15"/>
        <v>1042</v>
      </c>
      <c r="B984" s="22">
        <f>INDEX(原始价格!B:B,股票价格!A984+1)</f>
        <v>43619.579861111109</v>
      </c>
      <c r="C984" s="1">
        <f>INDEX(原始价格!C:C,股票价格!A984+1)</f>
        <v>0</v>
      </c>
      <c r="D984" s="1">
        <f>INDEX(原始价格!D:D,股票价格!A984+1)</f>
        <v>45.2</v>
      </c>
      <c r="E984" s="1">
        <f>INDEX(原始价格!E:E,股票价格!A984+1)</f>
        <v>0</v>
      </c>
      <c r="F984" s="1">
        <f>INDEX(原始价格!F:F,股票价格!A984+1)</f>
        <v>0</v>
      </c>
      <c r="G984" s="1">
        <f>INDEX(原始价格!G:G,股票价格!A984+1)</f>
        <v>0</v>
      </c>
    </row>
    <row r="985" spans="1:7" x14ac:dyDescent="0.2">
      <c r="A985" s="1">
        <f t="shared" si="15"/>
        <v>1043</v>
      </c>
      <c r="B985" s="22">
        <f>INDEX(原始价格!B:B,股票价格!A985+1)</f>
        <v>43619.583333333336</v>
      </c>
      <c r="C985" s="1">
        <f>INDEX(原始价格!C:C,股票价格!A985+1)</f>
        <v>0</v>
      </c>
      <c r="D985" s="1">
        <f>INDEX(原始价格!D:D,股票价格!A985+1)</f>
        <v>45.16</v>
      </c>
      <c r="E985" s="1">
        <f>INDEX(原始价格!E:E,股票价格!A985+1)</f>
        <v>0</v>
      </c>
      <c r="F985" s="1">
        <f>INDEX(原始价格!F:F,股票价格!A985+1)</f>
        <v>0</v>
      </c>
      <c r="G985" s="1">
        <f>INDEX(原始价格!G:G,股票价格!A985+1)</f>
        <v>0</v>
      </c>
    </row>
    <row r="986" spans="1:7" x14ac:dyDescent="0.2">
      <c r="A986" s="1">
        <f t="shared" si="15"/>
        <v>1044</v>
      </c>
      <c r="B986" s="22">
        <f>INDEX(原始价格!B:B,股票价格!A986+1)</f>
        <v>43619.586805555555</v>
      </c>
      <c r="C986" s="1">
        <f>INDEX(原始价格!C:C,股票价格!A986+1)</f>
        <v>0</v>
      </c>
      <c r="D986" s="1">
        <f>INDEX(原始价格!D:D,股票价格!A986+1)</f>
        <v>45.14</v>
      </c>
      <c r="E986" s="1">
        <f>INDEX(原始价格!E:E,股票价格!A986+1)</f>
        <v>0</v>
      </c>
      <c r="F986" s="1">
        <f>INDEX(原始价格!F:F,股票价格!A986+1)</f>
        <v>0</v>
      </c>
      <c r="G986" s="1">
        <f>INDEX(原始价格!G:G,股票价格!A986+1)</f>
        <v>0</v>
      </c>
    </row>
    <row r="987" spans="1:7" x14ac:dyDescent="0.2">
      <c r="A987" s="1">
        <f t="shared" si="15"/>
        <v>1045</v>
      </c>
      <c r="B987" s="22">
        <f>INDEX(原始价格!B:B,股票价格!A987+1)</f>
        <v>43619.590277777781</v>
      </c>
      <c r="C987" s="1">
        <f>INDEX(原始价格!C:C,股票价格!A987+1)</f>
        <v>0</v>
      </c>
      <c r="D987" s="1">
        <f>INDEX(原始价格!D:D,股票价格!A987+1)</f>
        <v>45.15</v>
      </c>
      <c r="E987" s="1">
        <f>INDEX(原始价格!E:E,股票价格!A987+1)</f>
        <v>0</v>
      </c>
      <c r="F987" s="1">
        <f>INDEX(原始价格!F:F,股票价格!A987+1)</f>
        <v>0</v>
      </c>
      <c r="G987" s="1">
        <f>INDEX(原始价格!G:G,股票价格!A987+1)</f>
        <v>0</v>
      </c>
    </row>
    <row r="988" spans="1:7" x14ac:dyDescent="0.2">
      <c r="A988" s="1">
        <f t="shared" si="15"/>
        <v>1046</v>
      </c>
      <c r="B988" s="22">
        <f>INDEX(原始价格!B:B,股票价格!A988+1)</f>
        <v>43619.59375</v>
      </c>
      <c r="C988" s="1">
        <f>INDEX(原始价格!C:C,股票价格!A988+1)</f>
        <v>0</v>
      </c>
      <c r="D988" s="1">
        <f>INDEX(原始价格!D:D,股票价格!A988+1)</f>
        <v>45.14</v>
      </c>
      <c r="E988" s="1">
        <f>INDEX(原始价格!E:E,股票价格!A988+1)</f>
        <v>0</v>
      </c>
      <c r="F988" s="1">
        <f>INDEX(原始价格!F:F,股票价格!A988+1)</f>
        <v>0</v>
      </c>
      <c r="G988" s="1">
        <f>INDEX(原始价格!G:G,股票价格!A988+1)</f>
        <v>0</v>
      </c>
    </row>
    <row r="989" spans="1:7" x14ac:dyDescent="0.2">
      <c r="A989" s="1">
        <f t="shared" si="15"/>
        <v>1047</v>
      </c>
      <c r="B989" s="22">
        <f>INDEX(原始价格!B:B,股票价格!A989+1)</f>
        <v>43619.597222222219</v>
      </c>
      <c r="C989" s="1">
        <f>INDEX(原始价格!C:C,股票价格!A989+1)</f>
        <v>0</v>
      </c>
      <c r="D989" s="1">
        <f>INDEX(原始价格!D:D,股票价格!A989+1)</f>
        <v>45.15</v>
      </c>
      <c r="E989" s="1">
        <f>INDEX(原始价格!E:E,股票价格!A989+1)</f>
        <v>0</v>
      </c>
      <c r="F989" s="1">
        <f>INDEX(原始价格!F:F,股票价格!A989+1)</f>
        <v>0</v>
      </c>
      <c r="G989" s="1">
        <f>INDEX(原始价格!G:G,股票价格!A989+1)</f>
        <v>0</v>
      </c>
    </row>
    <row r="990" spans="1:7" x14ac:dyDescent="0.2">
      <c r="A990" s="1">
        <f t="shared" si="15"/>
        <v>1048</v>
      </c>
      <c r="B990" s="22">
        <f>INDEX(原始价格!B:B,股票价格!A990+1)</f>
        <v>43619.600694444445</v>
      </c>
      <c r="C990" s="1">
        <f>INDEX(原始价格!C:C,股票价格!A990+1)</f>
        <v>0</v>
      </c>
      <c r="D990" s="1">
        <f>INDEX(原始价格!D:D,股票价格!A990+1)</f>
        <v>45.29</v>
      </c>
      <c r="E990" s="1">
        <f>INDEX(原始价格!E:E,股票价格!A990+1)</f>
        <v>0</v>
      </c>
      <c r="F990" s="1">
        <f>INDEX(原始价格!F:F,股票价格!A990+1)</f>
        <v>0</v>
      </c>
      <c r="G990" s="1">
        <f>INDEX(原始价格!G:G,股票价格!A990+1)</f>
        <v>0</v>
      </c>
    </row>
    <row r="991" spans="1:7" x14ac:dyDescent="0.2">
      <c r="A991" s="1">
        <f t="shared" si="15"/>
        <v>1049</v>
      </c>
      <c r="B991" s="22">
        <f>INDEX(原始价格!B:B,股票价格!A991+1)</f>
        <v>43619.604166666664</v>
      </c>
      <c r="C991" s="1">
        <f>INDEX(原始价格!C:C,股票价格!A991+1)</f>
        <v>0</v>
      </c>
      <c r="D991" s="1">
        <f>INDEX(原始价格!D:D,股票价格!A991+1)</f>
        <v>45.22</v>
      </c>
      <c r="E991" s="1">
        <f>INDEX(原始价格!E:E,股票价格!A991+1)</f>
        <v>0</v>
      </c>
      <c r="F991" s="1">
        <f>INDEX(原始价格!F:F,股票价格!A991+1)</f>
        <v>0</v>
      </c>
      <c r="G991" s="1">
        <f>INDEX(原始价格!G:G,股票价格!A991+1)</f>
        <v>0</v>
      </c>
    </row>
    <row r="992" spans="1:7" x14ac:dyDescent="0.2">
      <c r="A992" s="1">
        <f t="shared" si="15"/>
        <v>1050</v>
      </c>
      <c r="B992" s="22">
        <f>INDEX(原始价格!B:B,股票价格!A992+1)</f>
        <v>43619.607638888891</v>
      </c>
      <c r="C992" s="1">
        <f>INDEX(原始价格!C:C,股票价格!A992+1)</f>
        <v>0</v>
      </c>
      <c r="D992" s="1">
        <f>INDEX(原始价格!D:D,股票价格!A992+1)</f>
        <v>45.28</v>
      </c>
      <c r="E992" s="1">
        <f>INDEX(原始价格!E:E,股票价格!A992+1)</f>
        <v>0</v>
      </c>
      <c r="F992" s="1">
        <f>INDEX(原始价格!F:F,股票价格!A992+1)</f>
        <v>0</v>
      </c>
      <c r="G992" s="1">
        <f>INDEX(原始价格!G:G,股票价格!A992+1)</f>
        <v>0</v>
      </c>
    </row>
    <row r="993" spans="1:7" x14ac:dyDescent="0.2">
      <c r="A993" s="1">
        <f t="shared" si="15"/>
        <v>1051</v>
      </c>
      <c r="B993" s="22">
        <f>INDEX(原始价格!B:B,股票价格!A993+1)</f>
        <v>43619.611111111109</v>
      </c>
      <c r="C993" s="1">
        <f>INDEX(原始价格!C:C,股票价格!A993+1)</f>
        <v>0</v>
      </c>
      <c r="D993" s="1">
        <f>INDEX(原始价格!D:D,股票价格!A993+1)</f>
        <v>45.17</v>
      </c>
      <c r="E993" s="1">
        <f>INDEX(原始价格!E:E,股票价格!A993+1)</f>
        <v>0</v>
      </c>
      <c r="F993" s="1">
        <f>INDEX(原始价格!F:F,股票价格!A993+1)</f>
        <v>0</v>
      </c>
      <c r="G993" s="1">
        <f>INDEX(原始价格!G:G,股票价格!A993+1)</f>
        <v>0</v>
      </c>
    </row>
    <row r="994" spans="1:7" x14ac:dyDescent="0.2">
      <c r="A994" s="1">
        <f t="shared" si="15"/>
        <v>1052</v>
      </c>
      <c r="B994" s="22">
        <f>INDEX(原始价格!B:B,股票价格!A994+1)</f>
        <v>43619.614583333336</v>
      </c>
      <c r="C994" s="1">
        <f>INDEX(原始价格!C:C,股票价格!A994+1)</f>
        <v>0</v>
      </c>
      <c r="D994" s="1">
        <f>INDEX(原始价格!D:D,股票价格!A994+1)</f>
        <v>45.15</v>
      </c>
      <c r="E994" s="1">
        <f>INDEX(原始价格!E:E,股票价格!A994+1)</f>
        <v>0</v>
      </c>
      <c r="F994" s="1">
        <f>INDEX(原始价格!F:F,股票价格!A994+1)</f>
        <v>0</v>
      </c>
      <c r="G994" s="1">
        <f>INDEX(原始价格!G:G,股票价格!A994+1)</f>
        <v>0</v>
      </c>
    </row>
    <row r="995" spans="1:7" x14ac:dyDescent="0.2">
      <c r="A995" s="1">
        <f t="shared" si="15"/>
        <v>1053</v>
      </c>
      <c r="B995" s="22">
        <f>INDEX(原始价格!B:B,股票价格!A995+1)</f>
        <v>43619.618055555555</v>
      </c>
      <c r="C995" s="1">
        <f>INDEX(原始价格!C:C,股票价格!A995+1)</f>
        <v>0</v>
      </c>
      <c r="D995" s="1">
        <f>INDEX(原始价格!D:D,股票价格!A995+1)</f>
        <v>45.11</v>
      </c>
      <c r="E995" s="1">
        <f>INDEX(原始价格!E:E,股票价格!A995+1)</f>
        <v>0</v>
      </c>
      <c r="F995" s="1">
        <f>INDEX(原始价格!F:F,股票价格!A995+1)</f>
        <v>0</v>
      </c>
      <c r="G995" s="1">
        <f>INDEX(原始价格!G:G,股票价格!A995+1)</f>
        <v>0</v>
      </c>
    </row>
    <row r="996" spans="1:7" x14ac:dyDescent="0.2">
      <c r="A996" s="1">
        <f t="shared" si="15"/>
        <v>1054</v>
      </c>
      <c r="B996" s="22">
        <f>INDEX(原始价格!B:B,股票价格!A996+1)</f>
        <v>43619.621527777781</v>
      </c>
      <c r="C996" s="1">
        <f>INDEX(原始价格!C:C,股票价格!A996+1)</f>
        <v>0</v>
      </c>
      <c r="D996" s="1">
        <f>INDEX(原始价格!D:D,股票价格!A996+1)</f>
        <v>44.97</v>
      </c>
      <c r="E996" s="1">
        <f>INDEX(原始价格!E:E,股票价格!A996+1)</f>
        <v>0</v>
      </c>
      <c r="F996" s="1">
        <f>INDEX(原始价格!F:F,股票价格!A996+1)</f>
        <v>0</v>
      </c>
      <c r="G996" s="1">
        <f>INDEX(原始价格!G:G,股票价格!A996+1)</f>
        <v>0</v>
      </c>
    </row>
    <row r="997" spans="1:7" x14ac:dyDescent="0.2">
      <c r="A997" s="1">
        <f t="shared" si="15"/>
        <v>1055</v>
      </c>
      <c r="B997" s="22">
        <f>INDEX(原始价格!B:B,股票价格!A997+1)</f>
        <v>43619.625</v>
      </c>
      <c r="C997" s="1">
        <f>INDEX(原始价格!C:C,股票价格!A997+1)</f>
        <v>0</v>
      </c>
      <c r="D997" s="1">
        <f>INDEX(原始价格!D:D,股票价格!A997+1)</f>
        <v>44.87</v>
      </c>
      <c r="E997" s="1">
        <f>INDEX(原始价格!E:E,股票价格!A997+1)</f>
        <v>0</v>
      </c>
      <c r="F997" s="1">
        <f>INDEX(原始价格!F:F,股票价格!A997+1)</f>
        <v>0</v>
      </c>
      <c r="G997" s="1">
        <f>INDEX(原始价格!G:G,股票价格!A997+1)</f>
        <v>0</v>
      </c>
    </row>
    <row r="998" spans="1:7" x14ac:dyDescent="0.2">
      <c r="A998" s="1">
        <f t="shared" si="15"/>
        <v>1056</v>
      </c>
      <c r="B998" s="22">
        <f>INDEX(原始价格!B:B,股票价格!A998+1)</f>
        <v>43620.399305555555</v>
      </c>
      <c r="C998" s="1">
        <f>INDEX(原始价格!C:C,股票价格!A998+1)</f>
        <v>0</v>
      </c>
      <c r="D998" s="1">
        <f>INDEX(原始价格!D:D,股票价格!A998+1)</f>
        <v>44.7</v>
      </c>
      <c r="E998" s="1">
        <f>INDEX(原始价格!E:E,股票价格!A998+1)</f>
        <v>0</v>
      </c>
      <c r="F998" s="1">
        <f>INDEX(原始价格!F:F,股票价格!A998+1)</f>
        <v>0</v>
      </c>
      <c r="G998" s="1">
        <f>INDEX(原始价格!G:G,股票价格!A998+1)</f>
        <v>0</v>
      </c>
    </row>
    <row r="999" spans="1:7" x14ac:dyDescent="0.2">
      <c r="A999" s="1">
        <f t="shared" si="15"/>
        <v>1057</v>
      </c>
      <c r="B999" s="22">
        <f>INDEX(原始价格!B:B,股票价格!A999+1)</f>
        <v>43620.402777777781</v>
      </c>
      <c r="C999" s="1">
        <f>INDEX(原始价格!C:C,股票价格!A999+1)</f>
        <v>0</v>
      </c>
      <c r="D999" s="1">
        <f>INDEX(原始价格!D:D,股票价格!A999+1)</f>
        <v>44.78</v>
      </c>
      <c r="E999" s="1">
        <f>INDEX(原始价格!E:E,股票价格!A999+1)</f>
        <v>0</v>
      </c>
      <c r="F999" s="1">
        <f>INDEX(原始价格!F:F,股票价格!A999+1)</f>
        <v>0</v>
      </c>
      <c r="G999" s="1">
        <f>INDEX(原始价格!G:G,股票价格!A999+1)</f>
        <v>0</v>
      </c>
    </row>
    <row r="1000" spans="1:7" x14ac:dyDescent="0.2">
      <c r="A1000" s="1">
        <f t="shared" si="15"/>
        <v>1058</v>
      </c>
      <c r="B1000" s="22">
        <f>INDEX(原始价格!B:B,股票价格!A1000+1)</f>
        <v>43620.40625</v>
      </c>
      <c r="C1000" s="1">
        <f>INDEX(原始价格!C:C,股票价格!A1000+1)</f>
        <v>0</v>
      </c>
      <c r="D1000" s="1">
        <f>INDEX(原始价格!D:D,股票价格!A1000+1)</f>
        <v>44.45</v>
      </c>
      <c r="E1000" s="1">
        <f>INDEX(原始价格!E:E,股票价格!A1000+1)</f>
        <v>0</v>
      </c>
      <c r="F1000" s="1">
        <f>INDEX(原始价格!F:F,股票价格!A1000+1)</f>
        <v>0</v>
      </c>
      <c r="G1000" s="1">
        <f>INDEX(原始价格!G:G,股票价格!A1000+1)</f>
        <v>0</v>
      </c>
    </row>
    <row r="1001" spans="1:7" x14ac:dyDescent="0.2">
      <c r="A1001" s="1">
        <f t="shared" si="15"/>
        <v>1059</v>
      </c>
      <c r="B1001" s="22">
        <f>INDEX(原始价格!B:B,股票价格!A1001+1)</f>
        <v>43620.409722222219</v>
      </c>
      <c r="C1001" s="1">
        <f>INDEX(原始价格!C:C,股票价格!A1001+1)</f>
        <v>0</v>
      </c>
      <c r="D1001" s="1">
        <f>INDEX(原始价格!D:D,股票价格!A1001+1)</f>
        <v>44.4</v>
      </c>
      <c r="E1001" s="1">
        <f>INDEX(原始价格!E:E,股票价格!A1001+1)</f>
        <v>0</v>
      </c>
      <c r="F1001" s="1">
        <f>INDEX(原始价格!F:F,股票价格!A1001+1)</f>
        <v>0</v>
      </c>
      <c r="G1001" s="1">
        <f>INDEX(原始价格!G:G,股票价格!A1001+1)</f>
        <v>0</v>
      </c>
    </row>
    <row r="1002" spans="1:7" x14ac:dyDescent="0.2">
      <c r="A1002" s="1">
        <f t="shared" si="15"/>
        <v>1060</v>
      </c>
      <c r="B1002" s="22">
        <f>INDEX(原始价格!B:B,股票价格!A1002+1)</f>
        <v>43620.413194444445</v>
      </c>
      <c r="C1002" s="1">
        <f>INDEX(原始价格!C:C,股票价格!A1002+1)</f>
        <v>0</v>
      </c>
      <c r="D1002" s="1">
        <f>INDEX(原始价格!D:D,股票价格!A1002+1)</f>
        <v>44.41</v>
      </c>
      <c r="E1002" s="1">
        <f>INDEX(原始价格!E:E,股票价格!A1002+1)</f>
        <v>0</v>
      </c>
      <c r="F1002" s="1">
        <f>INDEX(原始价格!F:F,股票价格!A1002+1)</f>
        <v>0</v>
      </c>
      <c r="G1002" s="1">
        <f>INDEX(原始价格!G:G,股票价格!A1002+1)</f>
        <v>0</v>
      </c>
    </row>
    <row r="1003" spans="1:7" x14ac:dyDescent="0.2">
      <c r="A1003" s="1">
        <f t="shared" si="15"/>
        <v>1061</v>
      </c>
      <c r="B1003" s="22">
        <f>INDEX(原始价格!B:B,股票价格!A1003+1)</f>
        <v>43620.416666666664</v>
      </c>
      <c r="C1003" s="1">
        <f>INDEX(原始价格!C:C,股票价格!A1003+1)</f>
        <v>0</v>
      </c>
      <c r="D1003" s="1">
        <f>INDEX(原始价格!D:D,股票价格!A1003+1)</f>
        <v>44.08</v>
      </c>
      <c r="E1003" s="1">
        <f>INDEX(原始价格!E:E,股票价格!A1003+1)</f>
        <v>0</v>
      </c>
      <c r="F1003" s="1">
        <f>INDEX(原始价格!F:F,股票价格!A1003+1)</f>
        <v>0</v>
      </c>
      <c r="G1003" s="1">
        <f>INDEX(原始价格!G:G,股票价格!A1003+1)</f>
        <v>0</v>
      </c>
    </row>
    <row r="1004" spans="1:7" x14ac:dyDescent="0.2">
      <c r="A1004" s="1">
        <f t="shared" si="15"/>
        <v>1062</v>
      </c>
      <c r="B1004" s="22">
        <f>INDEX(原始价格!B:B,股票价格!A1004+1)</f>
        <v>43620.420138888891</v>
      </c>
      <c r="C1004" s="1">
        <f>INDEX(原始价格!C:C,股票价格!A1004+1)</f>
        <v>0</v>
      </c>
      <c r="D1004" s="1">
        <f>INDEX(原始价格!D:D,股票价格!A1004+1)</f>
        <v>43.92</v>
      </c>
      <c r="E1004" s="1">
        <f>INDEX(原始价格!E:E,股票价格!A1004+1)</f>
        <v>0</v>
      </c>
      <c r="F1004" s="1">
        <f>INDEX(原始价格!F:F,股票价格!A1004+1)</f>
        <v>0</v>
      </c>
      <c r="G1004" s="1">
        <f>INDEX(原始价格!G:G,股票价格!A1004+1)</f>
        <v>0</v>
      </c>
    </row>
    <row r="1005" spans="1:7" x14ac:dyDescent="0.2">
      <c r="A1005" s="1">
        <f t="shared" si="15"/>
        <v>1063</v>
      </c>
      <c r="B1005" s="22">
        <f>INDEX(原始价格!B:B,股票价格!A1005+1)</f>
        <v>43620.423611111109</v>
      </c>
      <c r="C1005" s="1">
        <f>INDEX(原始价格!C:C,股票价格!A1005+1)</f>
        <v>0</v>
      </c>
      <c r="D1005" s="1">
        <f>INDEX(原始价格!D:D,股票价格!A1005+1)</f>
        <v>43.84</v>
      </c>
      <c r="E1005" s="1">
        <f>INDEX(原始价格!E:E,股票价格!A1005+1)</f>
        <v>0</v>
      </c>
      <c r="F1005" s="1">
        <f>INDEX(原始价格!F:F,股票价格!A1005+1)</f>
        <v>0</v>
      </c>
      <c r="G1005" s="1">
        <f>INDEX(原始价格!G:G,股票价格!A1005+1)</f>
        <v>0</v>
      </c>
    </row>
    <row r="1006" spans="1:7" x14ac:dyDescent="0.2">
      <c r="A1006" s="1">
        <f t="shared" si="15"/>
        <v>1064</v>
      </c>
      <c r="B1006" s="22">
        <f>INDEX(原始价格!B:B,股票价格!A1006+1)</f>
        <v>43620.427083333336</v>
      </c>
      <c r="C1006" s="1">
        <f>INDEX(原始价格!C:C,股票价格!A1006+1)</f>
        <v>0</v>
      </c>
      <c r="D1006" s="1">
        <f>INDEX(原始价格!D:D,股票价格!A1006+1)</f>
        <v>43.78</v>
      </c>
      <c r="E1006" s="1">
        <f>INDEX(原始价格!E:E,股票价格!A1006+1)</f>
        <v>0</v>
      </c>
      <c r="F1006" s="1">
        <f>INDEX(原始价格!F:F,股票价格!A1006+1)</f>
        <v>0</v>
      </c>
      <c r="G1006" s="1">
        <f>INDEX(原始价格!G:G,股票价格!A1006+1)</f>
        <v>0</v>
      </c>
    </row>
    <row r="1007" spans="1:7" x14ac:dyDescent="0.2">
      <c r="A1007" s="1">
        <f t="shared" si="15"/>
        <v>1065</v>
      </c>
      <c r="B1007" s="22">
        <f>INDEX(原始价格!B:B,股票价格!A1007+1)</f>
        <v>43620.430555555555</v>
      </c>
      <c r="C1007" s="1">
        <f>INDEX(原始价格!C:C,股票价格!A1007+1)</f>
        <v>0</v>
      </c>
      <c r="D1007" s="1">
        <f>INDEX(原始价格!D:D,股票价格!A1007+1)</f>
        <v>43.77</v>
      </c>
      <c r="E1007" s="1">
        <f>INDEX(原始价格!E:E,股票价格!A1007+1)</f>
        <v>0</v>
      </c>
      <c r="F1007" s="1">
        <f>INDEX(原始价格!F:F,股票价格!A1007+1)</f>
        <v>0</v>
      </c>
      <c r="G1007" s="1">
        <f>INDEX(原始价格!G:G,股票价格!A1007+1)</f>
        <v>0</v>
      </c>
    </row>
    <row r="1008" spans="1:7" x14ac:dyDescent="0.2">
      <c r="A1008" s="1">
        <f t="shared" si="15"/>
        <v>1066</v>
      </c>
      <c r="B1008" s="22">
        <f>INDEX(原始价格!B:B,股票价格!A1008+1)</f>
        <v>43620.434027777781</v>
      </c>
      <c r="C1008" s="1">
        <f>INDEX(原始价格!C:C,股票价格!A1008+1)</f>
        <v>0</v>
      </c>
      <c r="D1008" s="1">
        <f>INDEX(原始价格!D:D,股票价格!A1008+1)</f>
        <v>43.7</v>
      </c>
      <c r="E1008" s="1">
        <f>INDEX(原始价格!E:E,股票价格!A1008+1)</f>
        <v>0</v>
      </c>
      <c r="F1008" s="1">
        <f>INDEX(原始价格!F:F,股票价格!A1008+1)</f>
        <v>0</v>
      </c>
      <c r="G1008" s="1">
        <f>INDEX(原始价格!G:G,股票价格!A1008+1)</f>
        <v>0</v>
      </c>
    </row>
    <row r="1009" spans="1:7" x14ac:dyDescent="0.2">
      <c r="A1009" s="1">
        <f t="shared" si="15"/>
        <v>1067</v>
      </c>
      <c r="B1009" s="22">
        <f>INDEX(原始价格!B:B,股票价格!A1009+1)</f>
        <v>43620.4375</v>
      </c>
      <c r="C1009" s="1">
        <f>INDEX(原始价格!C:C,股票价格!A1009+1)</f>
        <v>0</v>
      </c>
      <c r="D1009" s="1">
        <f>INDEX(原始价格!D:D,股票价格!A1009+1)</f>
        <v>43.54</v>
      </c>
      <c r="E1009" s="1">
        <f>INDEX(原始价格!E:E,股票价格!A1009+1)</f>
        <v>0</v>
      </c>
      <c r="F1009" s="1">
        <f>INDEX(原始价格!F:F,股票价格!A1009+1)</f>
        <v>0</v>
      </c>
      <c r="G1009" s="1">
        <f>INDEX(原始价格!G:G,股票价格!A1009+1)</f>
        <v>0</v>
      </c>
    </row>
    <row r="1010" spans="1:7" x14ac:dyDescent="0.2">
      <c r="A1010" s="1">
        <f t="shared" si="15"/>
        <v>1068</v>
      </c>
      <c r="B1010" s="22">
        <f>INDEX(原始价格!B:B,股票价格!A1010+1)</f>
        <v>43620.440972222219</v>
      </c>
      <c r="C1010" s="1">
        <f>INDEX(原始价格!C:C,股票价格!A1010+1)</f>
        <v>0</v>
      </c>
      <c r="D1010" s="1">
        <f>INDEX(原始价格!D:D,股票价格!A1010+1)</f>
        <v>43.3</v>
      </c>
      <c r="E1010" s="1">
        <f>INDEX(原始价格!E:E,股票价格!A1010+1)</f>
        <v>0</v>
      </c>
      <c r="F1010" s="1">
        <f>INDEX(原始价格!F:F,股票价格!A1010+1)</f>
        <v>0</v>
      </c>
      <c r="G1010" s="1">
        <f>INDEX(原始价格!G:G,股票价格!A1010+1)</f>
        <v>0</v>
      </c>
    </row>
    <row r="1011" spans="1:7" x14ac:dyDescent="0.2">
      <c r="A1011" s="1">
        <f t="shared" si="15"/>
        <v>1069</v>
      </c>
      <c r="B1011" s="22">
        <f>INDEX(原始价格!B:B,股票价格!A1011+1)</f>
        <v>43620.444444444445</v>
      </c>
      <c r="C1011" s="1">
        <f>INDEX(原始价格!C:C,股票价格!A1011+1)</f>
        <v>0</v>
      </c>
      <c r="D1011" s="1">
        <f>INDEX(原始价格!D:D,股票价格!A1011+1)</f>
        <v>43.36</v>
      </c>
      <c r="E1011" s="1">
        <f>INDEX(原始价格!E:E,股票价格!A1011+1)</f>
        <v>0</v>
      </c>
      <c r="F1011" s="1">
        <f>INDEX(原始价格!F:F,股票价格!A1011+1)</f>
        <v>0</v>
      </c>
      <c r="G1011" s="1">
        <f>INDEX(原始价格!G:G,股票价格!A1011+1)</f>
        <v>0</v>
      </c>
    </row>
    <row r="1012" spans="1:7" x14ac:dyDescent="0.2">
      <c r="A1012" s="1">
        <f t="shared" si="15"/>
        <v>1070</v>
      </c>
      <c r="B1012" s="22">
        <f>INDEX(原始价格!B:B,股票价格!A1012+1)</f>
        <v>43620.447916666664</v>
      </c>
      <c r="C1012" s="1">
        <f>INDEX(原始价格!C:C,股票价格!A1012+1)</f>
        <v>0</v>
      </c>
      <c r="D1012" s="1">
        <f>INDEX(原始价格!D:D,股票价格!A1012+1)</f>
        <v>43.6</v>
      </c>
      <c r="E1012" s="1">
        <f>INDEX(原始价格!E:E,股票价格!A1012+1)</f>
        <v>0</v>
      </c>
      <c r="F1012" s="1">
        <f>INDEX(原始价格!F:F,股票价格!A1012+1)</f>
        <v>0</v>
      </c>
      <c r="G1012" s="1">
        <f>INDEX(原始价格!G:G,股票价格!A1012+1)</f>
        <v>0</v>
      </c>
    </row>
    <row r="1013" spans="1:7" x14ac:dyDescent="0.2">
      <c r="A1013" s="1">
        <f t="shared" si="15"/>
        <v>1071</v>
      </c>
      <c r="B1013" s="22">
        <f>INDEX(原始价格!B:B,股票价格!A1013+1)</f>
        <v>43620.451388888891</v>
      </c>
      <c r="C1013" s="1">
        <f>INDEX(原始价格!C:C,股票价格!A1013+1)</f>
        <v>0</v>
      </c>
      <c r="D1013" s="1">
        <f>INDEX(原始价格!D:D,股票价格!A1013+1)</f>
        <v>43.78</v>
      </c>
      <c r="E1013" s="1">
        <f>INDEX(原始价格!E:E,股票价格!A1013+1)</f>
        <v>0</v>
      </c>
      <c r="F1013" s="1">
        <f>INDEX(原始价格!F:F,股票价格!A1013+1)</f>
        <v>0</v>
      </c>
      <c r="G1013" s="1">
        <f>INDEX(原始价格!G:G,股票价格!A1013+1)</f>
        <v>0</v>
      </c>
    </row>
    <row r="1014" spans="1:7" x14ac:dyDescent="0.2">
      <c r="A1014" s="1">
        <f t="shared" si="15"/>
        <v>1072</v>
      </c>
      <c r="B1014" s="22">
        <f>INDEX(原始价格!B:B,股票价格!A1014+1)</f>
        <v>43620.454861111109</v>
      </c>
      <c r="C1014" s="1">
        <f>INDEX(原始价格!C:C,股票价格!A1014+1)</f>
        <v>0</v>
      </c>
      <c r="D1014" s="1">
        <f>INDEX(原始价格!D:D,股票价格!A1014+1)</f>
        <v>43.73</v>
      </c>
      <c r="E1014" s="1">
        <f>INDEX(原始价格!E:E,股票价格!A1014+1)</f>
        <v>0</v>
      </c>
      <c r="F1014" s="1">
        <f>INDEX(原始价格!F:F,股票价格!A1014+1)</f>
        <v>0</v>
      </c>
      <c r="G1014" s="1">
        <f>INDEX(原始价格!G:G,股票价格!A1014+1)</f>
        <v>0</v>
      </c>
    </row>
    <row r="1015" spans="1:7" x14ac:dyDescent="0.2">
      <c r="A1015" s="1">
        <f t="shared" si="15"/>
        <v>1073</v>
      </c>
      <c r="B1015" s="22">
        <f>INDEX(原始价格!B:B,股票价格!A1015+1)</f>
        <v>43620.458333333336</v>
      </c>
      <c r="C1015" s="1">
        <f>INDEX(原始价格!C:C,股票价格!A1015+1)</f>
        <v>0</v>
      </c>
      <c r="D1015" s="1">
        <f>INDEX(原始价格!D:D,股票价格!A1015+1)</f>
        <v>43.85</v>
      </c>
      <c r="E1015" s="1">
        <f>INDEX(原始价格!E:E,股票价格!A1015+1)</f>
        <v>0</v>
      </c>
      <c r="F1015" s="1">
        <f>INDEX(原始价格!F:F,股票价格!A1015+1)</f>
        <v>0</v>
      </c>
      <c r="G1015" s="1">
        <f>INDEX(原始价格!G:G,股票价格!A1015+1)</f>
        <v>0</v>
      </c>
    </row>
    <row r="1016" spans="1:7" x14ac:dyDescent="0.2">
      <c r="A1016" s="1">
        <f t="shared" si="15"/>
        <v>1074</v>
      </c>
      <c r="B1016" s="22">
        <f>INDEX(原始价格!B:B,股票价格!A1016+1)</f>
        <v>43620.461805555555</v>
      </c>
      <c r="C1016" s="1">
        <f>INDEX(原始价格!C:C,股票价格!A1016+1)</f>
        <v>0</v>
      </c>
      <c r="D1016" s="1">
        <f>INDEX(原始价格!D:D,股票价格!A1016+1)</f>
        <v>43.69</v>
      </c>
      <c r="E1016" s="1">
        <f>INDEX(原始价格!E:E,股票价格!A1016+1)</f>
        <v>0</v>
      </c>
      <c r="F1016" s="1">
        <f>INDEX(原始价格!F:F,股票价格!A1016+1)</f>
        <v>0</v>
      </c>
      <c r="G1016" s="1">
        <f>INDEX(原始价格!G:G,股票价格!A1016+1)</f>
        <v>0</v>
      </c>
    </row>
    <row r="1017" spans="1:7" x14ac:dyDescent="0.2">
      <c r="A1017" s="1">
        <f t="shared" si="15"/>
        <v>1075</v>
      </c>
      <c r="B1017" s="22">
        <f>INDEX(原始价格!B:B,股票价格!A1017+1)</f>
        <v>43620.465277777781</v>
      </c>
      <c r="C1017" s="1">
        <f>INDEX(原始价格!C:C,股票价格!A1017+1)</f>
        <v>0</v>
      </c>
      <c r="D1017" s="1">
        <f>INDEX(原始价格!D:D,股票价格!A1017+1)</f>
        <v>43.54</v>
      </c>
      <c r="E1017" s="1">
        <f>INDEX(原始价格!E:E,股票价格!A1017+1)</f>
        <v>0</v>
      </c>
      <c r="F1017" s="1">
        <f>INDEX(原始价格!F:F,股票价格!A1017+1)</f>
        <v>0</v>
      </c>
      <c r="G1017" s="1">
        <f>INDEX(原始价格!G:G,股票价格!A1017+1)</f>
        <v>0</v>
      </c>
    </row>
    <row r="1018" spans="1:7" x14ac:dyDescent="0.2">
      <c r="A1018" s="1">
        <f t="shared" si="15"/>
        <v>1076</v>
      </c>
      <c r="B1018" s="22">
        <f>INDEX(原始价格!B:B,股票价格!A1018+1)</f>
        <v>43620.46875</v>
      </c>
      <c r="C1018" s="1">
        <f>INDEX(原始价格!C:C,股票价格!A1018+1)</f>
        <v>0</v>
      </c>
      <c r="D1018" s="1">
        <f>INDEX(原始价格!D:D,股票价格!A1018+1)</f>
        <v>43.5</v>
      </c>
      <c r="E1018" s="1">
        <f>INDEX(原始价格!E:E,股票价格!A1018+1)</f>
        <v>0</v>
      </c>
      <c r="F1018" s="1">
        <f>INDEX(原始价格!F:F,股票价格!A1018+1)</f>
        <v>0</v>
      </c>
      <c r="G1018" s="1">
        <f>INDEX(原始价格!G:G,股票价格!A1018+1)</f>
        <v>0</v>
      </c>
    </row>
    <row r="1019" spans="1:7" x14ac:dyDescent="0.2">
      <c r="A1019" s="1">
        <f t="shared" si="15"/>
        <v>1077</v>
      </c>
      <c r="B1019" s="22">
        <f>INDEX(原始价格!B:B,股票价格!A1019+1)</f>
        <v>43620.472222222219</v>
      </c>
      <c r="C1019" s="1">
        <f>INDEX(原始价格!C:C,股票价格!A1019+1)</f>
        <v>0</v>
      </c>
      <c r="D1019" s="1">
        <f>INDEX(原始价格!D:D,股票价格!A1019+1)</f>
        <v>43.55</v>
      </c>
      <c r="E1019" s="1">
        <f>INDEX(原始价格!E:E,股票价格!A1019+1)</f>
        <v>0</v>
      </c>
      <c r="F1019" s="1">
        <f>INDEX(原始价格!F:F,股票价格!A1019+1)</f>
        <v>0</v>
      </c>
      <c r="G1019" s="1">
        <f>INDEX(原始价格!G:G,股票价格!A1019+1)</f>
        <v>0</v>
      </c>
    </row>
    <row r="1020" spans="1:7" x14ac:dyDescent="0.2">
      <c r="A1020" s="1">
        <f t="shared" si="15"/>
        <v>1078</v>
      </c>
      <c r="B1020" s="22">
        <f>INDEX(原始价格!B:B,股票价格!A1020+1)</f>
        <v>43620.475694444445</v>
      </c>
      <c r="C1020" s="1">
        <f>INDEX(原始价格!C:C,股票价格!A1020+1)</f>
        <v>0</v>
      </c>
      <c r="D1020" s="1">
        <f>INDEX(原始价格!D:D,股票价格!A1020+1)</f>
        <v>43.6</v>
      </c>
      <c r="E1020" s="1">
        <f>INDEX(原始价格!E:E,股票价格!A1020+1)</f>
        <v>0</v>
      </c>
      <c r="F1020" s="1">
        <f>INDEX(原始价格!F:F,股票价格!A1020+1)</f>
        <v>0</v>
      </c>
      <c r="G1020" s="1">
        <f>INDEX(原始价格!G:G,股票价格!A1020+1)</f>
        <v>0</v>
      </c>
    </row>
    <row r="1021" spans="1:7" x14ac:dyDescent="0.2">
      <c r="A1021" s="1">
        <f t="shared" si="15"/>
        <v>1079</v>
      </c>
      <c r="B1021" s="22">
        <f>INDEX(原始价格!B:B,股票价格!A1021+1)</f>
        <v>43620.479166666664</v>
      </c>
      <c r="C1021" s="1">
        <f>INDEX(原始价格!C:C,股票价格!A1021+1)</f>
        <v>0</v>
      </c>
      <c r="D1021" s="1">
        <f>INDEX(原始价格!D:D,股票价格!A1021+1)</f>
        <v>43.6</v>
      </c>
      <c r="E1021" s="1">
        <f>INDEX(原始价格!E:E,股票价格!A1021+1)</f>
        <v>0</v>
      </c>
      <c r="F1021" s="1">
        <f>INDEX(原始价格!F:F,股票价格!A1021+1)</f>
        <v>0</v>
      </c>
      <c r="G1021" s="1">
        <f>INDEX(原始价格!G:G,股票价格!A1021+1)</f>
        <v>0</v>
      </c>
    </row>
    <row r="1022" spans="1:7" x14ac:dyDescent="0.2">
      <c r="A1022" s="1">
        <f t="shared" si="15"/>
        <v>1080</v>
      </c>
      <c r="B1022" s="22">
        <f>INDEX(原始价格!B:B,股票价格!A1022+1)</f>
        <v>43620.545138888891</v>
      </c>
      <c r="C1022" s="1">
        <f>INDEX(原始价格!C:C,股票价格!A1022+1)</f>
        <v>0</v>
      </c>
      <c r="D1022" s="1">
        <f>INDEX(原始价格!D:D,股票价格!A1022+1)</f>
        <v>43.7</v>
      </c>
      <c r="E1022" s="1">
        <f>INDEX(原始价格!E:E,股票价格!A1022+1)</f>
        <v>0</v>
      </c>
      <c r="F1022" s="1">
        <f>INDEX(原始价格!F:F,股票价格!A1022+1)</f>
        <v>0</v>
      </c>
      <c r="G1022" s="1">
        <f>INDEX(原始价格!G:G,股票价格!A1022+1)</f>
        <v>0</v>
      </c>
    </row>
    <row r="1023" spans="1:7" x14ac:dyDescent="0.2">
      <c r="A1023" s="1">
        <f t="shared" si="15"/>
        <v>1081</v>
      </c>
      <c r="B1023" s="22">
        <f>INDEX(原始价格!B:B,股票价格!A1023+1)</f>
        <v>43620.548611111109</v>
      </c>
      <c r="C1023" s="1">
        <f>INDEX(原始价格!C:C,股票价格!A1023+1)</f>
        <v>0</v>
      </c>
      <c r="D1023" s="1">
        <f>INDEX(原始价格!D:D,股票价格!A1023+1)</f>
        <v>43.7</v>
      </c>
      <c r="E1023" s="1">
        <f>INDEX(原始价格!E:E,股票价格!A1023+1)</f>
        <v>0</v>
      </c>
      <c r="F1023" s="1">
        <f>INDEX(原始价格!F:F,股票价格!A1023+1)</f>
        <v>0</v>
      </c>
      <c r="G1023" s="1">
        <f>INDEX(原始价格!G:G,股票价格!A1023+1)</f>
        <v>0</v>
      </c>
    </row>
    <row r="1024" spans="1:7" x14ac:dyDescent="0.2">
      <c r="A1024" s="1">
        <f t="shared" si="15"/>
        <v>1082</v>
      </c>
      <c r="B1024" s="22">
        <f>INDEX(原始价格!B:B,股票价格!A1024+1)</f>
        <v>43620.552083333336</v>
      </c>
      <c r="C1024" s="1">
        <f>INDEX(原始价格!C:C,股票价格!A1024+1)</f>
        <v>0</v>
      </c>
      <c r="D1024" s="1">
        <f>INDEX(原始价格!D:D,股票价格!A1024+1)</f>
        <v>43.49</v>
      </c>
      <c r="E1024" s="1">
        <f>INDEX(原始价格!E:E,股票价格!A1024+1)</f>
        <v>0</v>
      </c>
      <c r="F1024" s="1">
        <f>INDEX(原始价格!F:F,股票价格!A1024+1)</f>
        <v>0</v>
      </c>
      <c r="G1024" s="1">
        <f>INDEX(原始价格!G:G,股票价格!A1024+1)</f>
        <v>0</v>
      </c>
    </row>
    <row r="1025" spans="1:7" x14ac:dyDescent="0.2">
      <c r="A1025" s="1">
        <f t="shared" si="15"/>
        <v>1083</v>
      </c>
      <c r="B1025" s="22">
        <f>INDEX(原始价格!B:B,股票价格!A1025+1)</f>
        <v>43620.555555555555</v>
      </c>
      <c r="C1025" s="1">
        <f>INDEX(原始价格!C:C,股票价格!A1025+1)</f>
        <v>0</v>
      </c>
      <c r="D1025" s="1">
        <f>INDEX(原始价格!D:D,股票价格!A1025+1)</f>
        <v>43.63</v>
      </c>
      <c r="E1025" s="1">
        <f>INDEX(原始价格!E:E,股票价格!A1025+1)</f>
        <v>0</v>
      </c>
      <c r="F1025" s="1">
        <f>INDEX(原始价格!F:F,股票价格!A1025+1)</f>
        <v>0</v>
      </c>
      <c r="G1025" s="1">
        <f>INDEX(原始价格!G:G,股票价格!A1025+1)</f>
        <v>0</v>
      </c>
    </row>
    <row r="1026" spans="1:7" x14ac:dyDescent="0.2">
      <c r="A1026" s="1">
        <f t="shared" ref="A1026:A1089" si="16">A1027-1</f>
        <v>1084</v>
      </c>
      <c r="B1026" s="22">
        <f>INDEX(原始价格!B:B,股票价格!A1026+1)</f>
        <v>43620.559027777781</v>
      </c>
      <c r="C1026" s="1">
        <f>INDEX(原始价格!C:C,股票价格!A1026+1)</f>
        <v>0</v>
      </c>
      <c r="D1026" s="1">
        <f>INDEX(原始价格!D:D,股票价格!A1026+1)</f>
        <v>43.65</v>
      </c>
      <c r="E1026" s="1">
        <f>INDEX(原始价格!E:E,股票价格!A1026+1)</f>
        <v>0</v>
      </c>
      <c r="F1026" s="1">
        <f>INDEX(原始价格!F:F,股票价格!A1026+1)</f>
        <v>0</v>
      </c>
      <c r="G1026" s="1">
        <f>INDEX(原始价格!G:G,股票价格!A1026+1)</f>
        <v>0</v>
      </c>
    </row>
    <row r="1027" spans="1:7" x14ac:dyDescent="0.2">
      <c r="A1027" s="1">
        <f t="shared" si="16"/>
        <v>1085</v>
      </c>
      <c r="B1027" s="22">
        <f>INDEX(原始价格!B:B,股票价格!A1027+1)</f>
        <v>43620.5625</v>
      </c>
      <c r="C1027" s="1">
        <f>INDEX(原始价格!C:C,股票价格!A1027+1)</f>
        <v>0</v>
      </c>
      <c r="D1027" s="1">
        <f>INDEX(原始价格!D:D,股票价格!A1027+1)</f>
        <v>43.65</v>
      </c>
      <c r="E1027" s="1">
        <f>INDEX(原始价格!E:E,股票价格!A1027+1)</f>
        <v>0</v>
      </c>
      <c r="F1027" s="1">
        <f>INDEX(原始价格!F:F,股票价格!A1027+1)</f>
        <v>0</v>
      </c>
      <c r="G1027" s="1">
        <f>INDEX(原始价格!G:G,股票价格!A1027+1)</f>
        <v>0</v>
      </c>
    </row>
    <row r="1028" spans="1:7" x14ac:dyDescent="0.2">
      <c r="A1028" s="1">
        <f t="shared" si="16"/>
        <v>1086</v>
      </c>
      <c r="B1028" s="22">
        <f>INDEX(原始价格!B:B,股票价格!A1028+1)</f>
        <v>43620.565972222219</v>
      </c>
      <c r="C1028" s="1">
        <f>INDEX(原始价格!C:C,股票价格!A1028+1)</f>
        <v>0</v>
      </c>
      <c r="D1028" s="1">
        <f>INDEX(原始价格!D:D,股票价格!A1028+1)</f>
        <v>43.49</v>
      </c>
      <c r="E1028" s="1">
        <f>INDEX(原始价格!E:E,股票价格!A1028+1)</f>
        <v>0</v>
      </c>
      <c r="F1028" s="1">
        <f>INDEX(原始价格!F:F,股票价格!A1028+1)</f>
        <v>0</v>
      </c>
      <c r="G1028" s="1">
        <f>INDEX(原始价格!G:G,股票价格!A1028+1)</f>
        <v>0</v>
      </c>
    </row>
    <row r="1029" spans="1:7" x14ac:dyDescent="0.2">
      <c r="A1029" s="1">
        <f t="shared" si="16"/>
        <v>1087</v>
      </c>
      <c r="B1029" s="22">
        <f>INDEX(原始价格!B:B,股票价格!A1029+1)</f>
        <v>43620.569444444445</v>
      </c>
      <c r="C1029" s="1">
        <f>INDEX(原始价格!C:C,股票价格!A1029+1)</f>
        <v>0</v>
      </c>
      <c r="D1029" s="1">
        <f>INDEX(原始价格!D:D,股票价格!A1029+1)</f>
        <v>43.09</v>
      </c>
      <c r="E1029" s="1">
        <f>INDEX(原始价格!E:E,股票价格!A1029+1)</f>
        <v>0</v>
      </c>
      <c r="F1029" s="1">
        <f>INDEX(原始价格!F:F,股票价格!A1029+1)</f>
        <v>0</v>
      </c>
      <c r="G1029" s="1">
        <f>INDEX(原始价格!G:G,股票价格!A1029+1)</f>
        <v>0</v>
      </c>
    </row>
    <row r="1030" spans="1:7" x14ac:dyDescent="0.2">
      <c r="A1030" s="1">
        <f t="shared" si="16"/>
        <v>1088</v>
      </c>
      <c r="B1030" s="22">
        <f>INDEX(原始价格!B:B,股票价格!A1030+1)</f>
        <v>43620.572916666664</v>
      </c>
      <c r="C1030" s="1">
        <f>INDEX(原始价格!C:C,股票价格!A1030+1)</f>
        <v>0</v>
      </c>
      <c r="D1030" s="1">
        <f>INDEX(原始价格!D:D,股票价格!A1030+1)</f>
        <v>42.98</v>
      </c>
      <c r="E1030" s="1">
        <f>INDEX(原始价格!E:E,股票价格!A1030+1)</f>
        <v>0</v>
      </c>
      <c r="F1030" s="1">
        <f>INDEX(原始价格!F:F,股票价格!A1030+1)</f>
        <v>0</v>
      </c>
      <c r="G1030" s="1">
        <f>INDEX(原始价格!G:G,股票价格!A1030+1)</f>
        <v>0</v>
      </c>
    </row>
    <row r="1031" spans="1:7" x14ac:dyDescent="0.2">
      <c r="A1031" s="1">
        <f t="shared" si="16"/>
        <v>1089</v>
      </c>
      <c r="B1031" s="22">
        <f>INDEX(原始价格!B:B,股票价格!A1031+1)</f>
        <v>43620.576388888891</v>
      </c>
      <c r="C1031" s="1">
        <f>INDEX(原始价格!C:C,股票价格!A1031+1)</f>
        <v>0</v>
      </c>
      <c r="D1031" s="1">
        <f>INDEX(原始价格!D:D,股票价格!A1031+1)</f>
        <v>42.55</v>
      </c>
      <c r="E1031" s="1">
        <f>INDEX(原始价格!E:E,股票价格!A1031+1)</f>
        <v>0</v>
      </c>
      <c r="F1031" s="1">
        <f>INDEX(原始价格!F:F,股票价格!A1031+1)</f>
        <v>0</v>
      </c>
      <c r="G1031" s="1">
        <f>INDEX(原始价格!G:G,股票价格!A1031+1)</f>
        <v>0</v>
      </c>
    </row>
    <row r="1032" spans="1:7" x14ac:dyDescent="0.2">
      <c r="A1032" s="1">
        <f t="shared" si="16"/>
        <v>1090</v>
      </c>
      <c r="B1032" s="22">
        <f>INDEX(原始价格!B:B,股票价格!A1032+1)</f>
        <v>43620.579861111109</v>
      </c>
      <c r="C1032" s="1">
        <f>INDEX(原始价格!C:C,股票价格!A1032+1)</f>
        <v>0</v>
      </c>
      <c r="D1032" s="1">
        <f>INDEX(原始价格!D:D,股票价格!A1032+1)</f>
        <v>42.17</v>
      </c>
      <c r="E1032" s="1">
        <f>INDEX(原始价格!E:E,股票价格!A1032+1)</f>
        <v>0</v>
      </c>
      <c r="F1032" s="1">
        <f>INDEX(原始价格!F:F,股票价格!A1032+1)</f>
        <v>0</v>
      </c>
      <c r="G1032" s="1">
        <f>INDEX(原始价格!G:G,股票价格!A1032+1)</f>
        <v>0</v>
      </c>
    </row>
    <row r="1033" spans="1:7" x14ac:dyDescent="0.2">
      <c r="A1033" s="1">
        <f t="shared" si="16"/>
        <v>1091</v>
      </c>
      <c r="B1033" s="22">
        <f>INDEX(原始价格!B:B,股票价格!A1033+1)</f>
        <v>43620.583333333336</v>
      </c>
      <c r="C1033" s="1">
        <f>INDEX(原始价格!C:C,股票价格!A1033+1)</f>
        <v>0</v>
      </c>
      <c r="D1033" s="1">
        <f>INDEX(原始价格!D:D,股票价格!A1033+1)</f>
        <v>42.25</v>
      </c>
      <c r="E1033" s="1">
        <f>INDEX(原始价格!E:E,股票价格!A1033+1)</f>
        <v>0</v>
      </c>
      <c r="F1033" s="1">
        <f>INDEX(原始价格!F:F,股票价格!A1033+1)</f>
        <v>0</v>
      </c>
      <c r="G1033" s="1">
        <f>INDEX(原始价格!G:G,股票价格!A1033+1)</f>
        <v>0</v>
      </c>
    </row>
    <row r="1034" spans="1:7" x14ac:dyDescent="0.2">
      <c r="A1034" s="1">
        <f t="shared" si="16"/>
        <v>1092</v>
      </c>
      <c r="B1034" s="22">
        <f>INDEX(原始价格!B:B,股票价格!A1034+1)</f>
        <v>43620.586805555555</v>
      </c>
      <c r="C1034" s="1">
        <f>INDEX(原始价格!C:C,股票价格!A1034+1)</f>
        <v>0</v>
      </c>
      <c r="D1034" s="1">
        <f>INDEX(原始价格!D:D,股票价格!A1034+1)</f>
        <v>42.65</v>
      </c>
      <c r="E1034" s="1">
        <f>INDEX(原始价格!E:E,股票价格!A1034+1)</f>
        <v>0</v>
      </c>
      <c r="F1034" s="1">
        <f>INDEX(原始价格!F:F,股票价格!A1034+1)</f>
        <v>0</v>
      </c>
      <c r="G1034" s="1">
        <f>INDEX(原始价格!G:G,股票价格!A1034+1)</f>
        <v>0</v>
      </c>
    </row>
    <row r="1035" spans="1:7" x14ac:dyDescent="0.2">
      <c r="A1035" s="1">
        <f t="shared" si="16"/>
        <v>1093</v>
      </c>
      <c r="B1035" s="22">
        <f>INDEX(原始价格!B:B,股票价格!A1035+1)</f>
        <v>43620.590277777781</v>
      </c>
      <c r="C1035" s="1">
        <f>INDEX(原始价格!C:C,股票价格!A1035+1)</f>
        <v>0</v>
      </c>
      <c r="D1035" s="1">
        <f>INDEX(原始价格!D:D,股票价格!A1035+1)</f>
        <v>42.98</v>
      </c>
      <c r="E1035" s="1">
        <f>INDEX(原始价格!E:E,股票价格!A1035+1)</f>
        <v>0</v>
      </c>
      <c r="F1035" s="1">
        <f>INDEX(原始价格!F:F,股票价格!A1035+1)</f>
        <v>0</v>
      </c>
      <c r="G1035" s="1">
        <f>INDEX(原始价格!G:G,股票价格!A1035+1)</f>
        <v>0</v>
      </c>
    </row>
    <row r="1036" spans="1:7" x14ac:dyDescent="0.2">
      <c r="A1036" s="1">
        <f t="shared" si="16"/>
        <v>1094</v>
      </c>
      <c r="B1036" s="22">
        <f>INDEX(原始价格!B:B,股票价格!A1036+1)</f>
        <v>43620.59375</v>
      </c>
      <c r="C1036" s="1">
        <f>INDEX(原始价格!C:C,股票价格!A1036+1)</f>
        <v>0</v>
      </c>
      <c r="D1036" s="1">
        <f>INDEX(原始价格!D:D,股票价格!A1036+1)</f>
        <v>42.89</v>
      </c>
      <c r="E1036" s="1">
        <f>INDEX(原始价格!E:E,股票价格!A1036+1)</f>
        <v>0</v>
      </c>
      <c r="F1036" s="1">
        <f>INDEX(原始价格!F:F,股票价格!A1036+1)</f>
        <v>0</v>
      </c>
      <c r="G1036" s="1">
        <f>INDEX(原始价格!G:G,股票价格!A1036+1)</f>
        <v>0</v>
      </c>
    </row>
    <row r="1037" spans="1:7" x14ac:dyDescent="0.2">
      <c r="A1037" s="1">
        <f t="shared" si="16"/>
        <v>1095</v>
      </c>
      <c r="B1037" s="22">
        <f>INDEX(原始价格!B:B,股票价格!A1037+1)</f>
        <v>43620.597222222219</v>
      </c>
      <c r="C1037" s="1">
        <f>INDEX(原始价格!C:C,股票价格!A1037+1)</f>
        <v>0</v>
      </c>
      <c r="D1037" s="1">
        <f>INDEX(原始价格!D:D,股票价格!A1037+1)</f>
        <v>43</v>
      </c>
      <c r="E1037" s="1">
        <f>INDEX(原始价格!E:E,股票价格!A1037+1)</f>
        <v>0</v>
      </c>
      <c r="F1037" s="1">
        <f>INDEX(原始价格!F:F,股票价格!A1037+1)</f>
        <v>0</v>
      </c>
      <c r="G1037" s="1">
        <f>INDEX(原始价格!G:G,股票价格!A1037+1)</f>
        <v>0</v>
      </c>
    </row>
    <row r="1038" spans="1:7" x14ac:dyDescent="0.2">
      <c r="A1038" s="1">
        <f t="shared" si="16"/>
        <v>1096</v>
      </c>
      <c r="B1038" s="22">
        <f>INDEX(原始价格!B:B,股票价格!A1038+1)</f>
        <v>43620.600694444445</v>
      </c>
      <c r="C1038" s="1">
        <f>INDEX(原始价格!C:C,股票价格!A1038+1)</f>
        <v>0</v>
      </c>
      <c r="D1038" s="1">
        <f>INDEX(原始价格!D:D,股票价格!A1038+1)</f>
        <v>42.93</v>
      </c>
      <c r="E1038" s="1">
        <f>INDEX(原始价格!E:E,股票价格!A1038+1)</f>
        <v>0</v>
      </c>
      <c r="F1038" s="1">
        <f>INDEX(原始价格!F:F,股票价格!A1038+1)</f>
        <v>0</v>
      </c>
      <c r="G1038" s="1">
        <f>INDEX(原始价格!G:G,股票价格!A1038+1)</f>
        <v>0</v>
      </c>
    </row>
    <row r="1039" spans="1:7" x14ac:dyDescent="0.2">
      <c r="A1039" s="1">
        <f t="shared" si="16"/>
        <v>1097</v>
      </c>
      <c r="B1039" s="22">
        <f>INDEX(原始价格!B:B,股票价格!A1039+1)</f>
        <v>43620.604166666664</v>
      </c>
      <c r="C1039" s="1">
        <f>INDEX(原始价格!C:C,股票价格!A1039+1)</f>
        <v>0</v>
      </c>
      <c r="D1039" s="1">
        <f>INDEX(原始价格!D:D,股票价格!A1039+1)</f>
        <v>42.99</v>
      </c>
      <c r="E1039" s="1">
        <f>INDEX(原始价格!E:E,股票价格!A1039+1)</f>
        <v>0</v>
      </c>
      <c r="F1039" s="1">
        <f>INDEX(原始价格!F:F,股票价格!A1039+1)</f>
        <v>0</v>
      </c>
      <c r="G1039" s="1">
        <f>INDEX(原始价格!G:G,股票价格!A1039+1)</f>
        <v>0</v>
      </c>
    </row>
    <row r="1040" spans="1:7" x14ac:dyDescent="0.2">
      <c r="A1040" s="1">
        <f t="shared" si="16"/>
        <v>1098</v>
      </c>
      <c r="B1040" s="22">
        <f>INDEX(原始价格!B:B,股票价格!A1040+1)</f>
        <v>43620.607638888891</v>
      </c>
      <c r="C1040" s="1">
        <f>INDEX(原始价格!C:C,股票价格!A1040+1)</f>
        <v>0</v>
      </c>
      <c r="D1040" s="1">
        <f>INDEX(原始价格!D:D,股票价格!A1040+1)</f>
        <v>42.99</v>
      </c>
      <c r="E1040" s="1">
        <f>INDEX(原始价格!E:E,股票价格!A1040+1)</f>
        <v>0</v>
      </c>
      <c r="F1040" s="1">
        <f>INDEX(原始价格!F:F,股票价格!A1040+1)</f>
        <v>0</v>
      </c>
      <c r="G1040" s="1">
        <f>INDEX(原始价格!G:G,股票价格!A1040+1)</f>
        <v>0</v>
      </c>
    </row>
    <row r="1041" spans="1:7" x14ac:dyDescent="0.2">
      <c r="A1041" s="1">
        <f t="shared" si="16"/>
        <v>1099</v>
      </c>
      <c r="B1041" s="22">
        <f>INDEX(原始价格!B:B,股票价格!A1041+1)</f>
        <v>43620.611111111109</v>
      </c>
      <c r="C1041" s="1">
        <f>INDEX(原始价格!C:C,股票价格!A1041+1)</f>
        <v>0</v>
      </c>
      <c r="D1041" s="1">
        <f>INDEX(原始价格!D:D,股票价格!A1041+1)</f>
        <v>42.83</v>
      </c>
      <c r="E1041" s="1">
        <f>INDEX(原始价格!E:E,股票价格!A1041+1)</f>
        <v>0</v>
      </c>
      <c r="F1041" s="1">
        <f>INDEX(原始价格!F:F,股票价格!A1041+1)</f>
        <v>0</v>
      </c>
      <c r="G1041" s="1">
        <f>INDEX(原始价格!G:G,股票价格!A1041+1)</f>
        <v>0</v>
      </c>
    </row>
    <row r="1042" spans="1:7" x14ac:dyDescent="0.2">
      <c r="A1042" s="1">
        <f t="shared" si="16"/>
        <v>1100</v>
      </c>
      <c r="B1042" s="22">
        <f>INDEX(原始价格!B:B,股票价格!A1042+1)</f>
        <v>43620.614583333336</v>
      </c>
      <c r="C1042" s="1">
        <f>INDEX(原始价格!C:C,股票价格!A1042+1)</f>
        <v>0</v>
      </c>
      <c r="D1042" s="1">
        <f>INDEX(原始价格!D:D,股票价格!A1042+1)</f>
        <v>42.89</v>
      </c>
      <c r="E1042" s="1">
        <f>INDEX(原始价格!E:E,股票价格!A1042+1)</f>
        <v>0</v>
      </c>
      <c r="F1042" s="1">
        <f>INDEX(原始价格!F:F,股票价格!A1042+1)</f>
        <v>0</v>
      </c>
      <c r="G1042" s="1">
        <f>INDEX(原始价格!G:G,股票价格!A1042+1)</f>
        <v>0</v>
      </c>
    </row>
    <row r="1043" spans="1:7" x14ac:dyDescent="0.2">
      <c r="A1043" s="1">
        <f t="shared" si="16"/>
        <v>1101</v>
      </c>
      <c r="B1043" s="22">
        <f>INDEX(原始价格!B:B,股票价格!A1043+1)</f>
        <v>43620.618055555555</v>
      </c>
      <c r="C1043" s="1">
        <f>INDEX(原始价格!C:C,股票价格!A1043+1)</f>
        <v>0</v>
      </c>
      <c r="D1043" s="1">
        <f>INDEX(原始价格!D:D,股票价格!A1043+1)</f>
        <v>43.06</v>
      </c>
      <c r="E1043" s="1">
        <f>INDEX(原始价格!E:E,股票价格!A1043+1)</f>
        <v>0</v>
      </c>
      <c r="F1043" s="1">
        <f>INDEX(原始价格!F:F,股票价格!A1043+1)</f>
        <v>0</v>
      </c>
      <c r="G1043" s="1">
        <f>INDEX(原始价格!G:G,股票价格!A1043+1)</f>
        <v>0</v>
      </c>
    </row>
    <row r="1044" spans="1:7" x14ac:dyDescent="0.2">
      <c r="A1044" s="1">
        <f t="shared" si="16"/>
        <v>1102</v>
      </c>
      <c r="B1044" s="22">
        <f>INDEX(原始价格!B:B,股票价格!A1044+1)</f>
        <v>43620.621527777781</v>
      </c>
      <c r="C1044" s="1">
        <f>INDEX(原始价格!C:C,股票价格!A1044+1)</f>
        <v>0</v>
      </c>
      <c r="D1044" s="1">
        <f>INDEX(原始价格!D:D,股票价格!A1044+1)</f>
        <v>42.94</v>
      </c>
      <c r="E1044" s="1">
        <f>INDEX(原始价格!E:E,股票价格!A1044+1)</f>
        <v>0</v>
      </c>
      <c r="F1044" s="1">
        <f>INDEX(原始价格!F:F,股票价格!A1044+1)</f>
        <v>0</v>
      </c>
      <c r="G1044" s="1">
        <f>INDEX(原始价格!G:G,股票价格!A1044+1)</f>
        <v>0</v>
      </c>
    </row>
    <row r="1045" spans="1:7" x14ac:dyDescent="0.2">
      <c r="A1045" s="1">
        <f t="shared" si="16"/>
        <v>1103</v>
      </c>
      <c r="B1045" s="22">
        <f>INDEX(原始价格!B:B,股票价格!A1045+1)</f>
        <v>43620.625</v>
      </c>
      <c r="C1045" s="1">
        <f>INDEX(原始价格!C:C,股票价格!A1045+1)</f>
        <v>0</v>
      </c>
      <c r="D1045" s="1">
        <f>INDEX(原始价格!D:D,股票价格!A1045+1)</f>
        <v>42.95</v>
      </c>
      <c r="E1045" s="1">
        <f>INDEX(原始价格!E:E,股票价格!A1045+1)</f>
        <v>0</v>
      </c>
      <c r="F1045" s="1">
        <f>INDEX(原始价格!F:F,股票价格!A1045+1)</f>
        <v>0</v>
      </c>
      <c r="G1045" s="1">
        <f>INDEX(原始价格!G:G,股票价格!A1045+1)</f>
        <v>0</v>
      </c>
    </row>
    <row r="1046" spans="1:7" x14ac:dyDescent="0.2">
      <c r="A1046" s="1">
        <f t="shared" si="16"/>
        <v>1104</v>
      </c>
      <c r="B1046" s="22">
        <f>INDEX(原始价格!B:B,股票价格!A1046+1)</f>
        <v>43621.399305555555</v>
      </c>
      <c r="C1046" s="1">
        <f>INDEX(原始价格!C:C,股票价格!A1046+1)</f>
        <v>0</v>
      </c>
      <c r="D1046" s="1">
        <f>INDEX(原始价格!D:D,股票价格!A1046+1)</f>
        <v>43.08</v>
      </c>
      <c r="E1046" s="1">
        <f>INDEX(原始价格!E:E,股票价格!A1046+1)</f>
        <v>0</v>
      </c>
      <c r="F1046" s="1">
        <f>INDEX(原始价格!F:F,股票价格!A1046+1)</f>
        <v>0</v>
      </c>
      <c r="G1046" s="1">
        <f>INDEX(原始价格!G:G,股票价格!A1046+1)</f>
        <v>0</v>
      </c>
    </row>
    <row r="1047" spans="1:7" x14ac:dyDescent="0.2">
      <c r="A1047" s="1">
        <f t="shared" si="16"/>
        <v>1105</v>
      </c>
      <c r="B1047" s="22">
        <f>INDEX(原始价格!B:B,股票价格!A1047+1)</f>
        <v>43621.402777777781</v>
      </c>
      <c r="C1047" s="1">
        <f>INDEX(原始价格!C:C,股票价格!A1047+1)</f>
        <v>0</v>
      </c>
      <c r="D1047" s="1">
        <f>INDEX(原始价格!D:D,股票价格!A1047+1)</f>
        <v>42.97</v>
      </c>
      <c r="E1047" s="1">
        <f>INDEX(原始价格!E:E,股票价格!A1047+1)</f>
        <v>0</v>
      </c>
      <c r="F1047" s="1">
        <f>INDEX(原始价格!F:F,股票价格!A1047+1)</f>
        <v>0</v>
      </c>
      <c r="G1047" s="1">
        <f>INDEX(原始价格!G:G,股票价格!A1047+1)</f>
        <v>0</v>
      </c>
    </row>
    <row r="1048" spans="1:7" x14ac:dyDescent="0.2">
      <c r="A1048" s="1">
        <f t="shared" si="16"/>
        <v>1106</v>
      </c>
      <c r="B1048" s="22">
        <f>INDEX(原始价格!B:B,股票价格!A1048+1)</f>
        <v>43621.40625</v>
      </c>
      <c r="C1048" s="1">
        <f>INDEX(原始价格!C:C,股票价格!A1048+1)</f>
        <v>0</v>
      </c>
      <c r="D1048" s="1">
        <f>INDEX(原始价格!D:D,股票价格!A1048+1)</f>
        <v>42.8</v>
      </c>
      <c r="E1048" s="1">
        <f>INDEX(原始价格!E:E,股票价格!A1048+1)</f>
        <v>0</v>
      </c>
      <c r="F1048" s="1">
        <f>INDEX(原始价格!F:F,股票价格!A1048+1)</f>
        <v>0</v>
      </c>
      <c r="G1048" s="1">
        <f>INDEX(原始价格!G:G,股票价格!A1048+1)</f>
        <v>0</v>
      </c>
    </row>
    <row r="1049" spans="1:7" x14ac:dyDescent="0.2">
      <c r="A1049" s="1">
        <f t="shared" si="16"/>
        <v>1107</v>
      </c>
      <c r="B1049" s="22">
        <f>INDEX(原始价格!B:B,股票价格!A1049+1)</f>
        <v>43621.409722222219</v>
      </c>
      <c r="C1049" s="1">
        <f>INDEX(原始价格!C:C,股票价格!A1049+1)</f>
        <v>0</v>
      </c>
      <c r="D1049" s="1">
        <f>INDEX(原始价格!D:D,股票价格!A1049+1)</f>
        <v>42.78</v>
      </c>
      <c r="E1049" s="1">
        <f>INDEX(原始价格!E:E,股票价格!A1049+1)</f>
        <v>0</v>
      </c>
      <c r="F1049" s="1">
        <f>INDEX(原始价格!F:F,股票价格!A1049+1)</f>
        <v>0</v>
      </c>
      <c r="G1049" s="1">
        <f>INDEX(原始价格!G:G,股票价格!A1049+1)</f>
        <v>0</v>
      </c>
    </row>
    <row r="1050" spans="1:7" x14ac:dyDescent="0.2">
      <c r="A1050" s="1">
        <f t="shared" si="16"/>
        <v>1108</v>
      </c>
      <c r="B1050" s="22">
        <f>INDEX(原始价格!B:B,股票价格!A1050+1)</f>
        <v>43621.413194444445</v>
      </c>
      <c r="C1050" s="1">
        <f>INDEX(原始价格!C:C,股票价格!A1050+1)</f>
        <v>0</v>
      </c>
      <c r="D1050" s="1">
        <f>INDEX(原始价格!D:D,股票价格!A1050+1)</f>
        <v>42.34</v>
      </c>
      <c r="E1050" s="1">
        <f>INDEX(原始价格!E:E,股票价格!A1050+1)</f>
        <v>0</v>
      </c>
      <c r="F1050" s="1">
        <f>INDEX(原始价格!F:F,股票价格!A1050+1)</f>
        <v>0</v>
      </c>
      <c r="G1050" s="1">
        <f>INDEX(原始价格!G:G,股票价格!A1050+1)</f>
        <v>0</v>
      </c>
    </row>
    <row r="1051" spans="1:7" x14ac:dyDescent="0.2">
      <c r="A1051" s="1">
        <f t="shared" si="16"/>
        <v>1109</v>
      </c>
      <c r="B1051" s="22">
        <f>INDEX(原始价格!B:B,股票价格!A1051+1)</f>
        <v>43621.416666666664</v>
      </c>
      <c r="C1051" s="1">
        <f>INDEX(原始价格!C:C,股票价格!A1051+1)</f>
        <v>0</v>
      </c>
      <c r="D1051" s="1">
        <f>INDEX(原始价格!D:D,股票价格!A1051+1)</f>
        <v>42.15</v>
      </c>
      <c r="E1051" s="1">
        <f>INDEX(原始价格!E:E,股票价格!A1051+1)</f>
        <v>0</v>
      </c>
      <c r="F1051" s="1">
        <f>INDEX(原始价格!F:F,股票价格!A1051+1)</f>
        <v>0</v>
      </c>
      <c r="G1051" s="1">
        <f>INDEX(原始价格!G:G,股票价格!A1051+1)</f>
        <v>0</v>
      </c>
    </row>
    <row r="1052" spans="1:7" x14ac:dyDescent="0.2">
      <c r="A1052" s="1">
        <f t="shared" si="16"/>
        <v>1110</v>
      </c>
      <c r="B1052" s="22">
        <f>INDEX(原始价格!B:B,股票价格!A1052+1)</f>
        <v>43621.420138888891</v>
      </c>
      <c r="C1052" s="1">
        <f>INDEX(原始价格!C:C,股票价格!A1052+1)</f>
        <v>0</v>
      </c>
      <c r="D1052" s="1">
        <f>INDEX(原始价格!D:D,股票价格!A1052+1)</f>
        <v>42.33</v>
      </c>
      <c r="E1052" s="1">
        <f>INDEX(原始价格!E:E,股票价格!A1052+1)</f>
        <v>0</v>
      </c>
      <c r="F1052" s="1">
        <f>INDEX(原始价格!F:F,股票价格!A1052+1)</f>
        <v>0</v>
      </c>
      <c r="G1052" s="1">
        <f>INDEX(原始价格!G:G,股票价格!A1052+1)</f>
        <v>0</v>
      </c>
    </row>
    <row r="1053" spans="1:7" x14ac:dyDescent="0.2">
      <c r="A1053" s="1">
        <f t="shared" si="16"/>
        <v>1111</v>
      </c>
      <c r="B1053" s="22">
        <f>INDEX(原始价格!B:B,股票价格!A1053+1)</f>
        <v>43621.423611111109</v>
      </c>
      <c r="C1053" s="1">
        <f>INDEX(原始价格!C:C,股票价格!A1053+1)</f>
        <v>0</v>
      </c>
      <c r="D1053" s="1">
        <f>INDEX(原始价格!D:D,股票价格!A1053+1)</f>
        <v>42.37</v>
      </c>
      <c r="E1053" s="1">
        <f>INDEX(原始价格!E:E,股票价格!A1053+1)</f>
        <v>0</v>
      </c>
      <c r="F1053" s="1">
        <f>INDEX(原始价格!F:F,股票价格!A1053+1)</f>
        <v>0</v>
      </c>
      <c r="G1053" s="1">
        <f>INDEX(原始价格!G:G,股票价格!A1053+1)</f>
        <v>0</v>
      </c>
    </row>
    <row r="1054" spans="1:7" x14ac:dyDescent="0.2">
      <c r="A1054" s="1">
        <f t="shared" si="16"/>
        <v>1112</v>
      </c>
      <c r="B1054" s="22">
        <f>INDEX(原始价格!B:B,股票价格!A1054+1)</f>
        <v>43621.427083333336</v>
      </c>
      <c r="C1054" s="1">
        <f>INDEX(原始价格!C:C,股票价格!A1054+1)</f>
        <v>0</v>
      </c>
      <c r="D1054" s="1">
        <f>INDEX(原始价格!D:D,股票价格!A1054+1)</f>
        <v>42.46</v>
      </c>
      <c r="E1054" s="1">
        <f>INDEX(原始价格!E:E,股票价格!A1054+1)</f>
        <v>0</v>
      </c>
      <c r="F1054" s="1">
        <f>INDEX(原始价格!F:F,股票价格!A1054+1)</f>
        <v>0</v>
      </c>
      <c r="G1054" s="1">
        <f>INDEX(原始价格!G:G,股票价格!A1054+1)</f>
        <v>0</v>
      </c>
    </row>
    <row r="1055" spans="1:7" x14ac:dyDescent="0.2">
      <c r="A1055" s="1">
        <f t="shared" si="16"/>
        <v>1113</v>
      </c>
      <c r="B1055" s="22">
        <f>INDEX(原始价格!B:B,股票价格!A1055+1)</f>
        <v>43621.430555555555</v>
      </c>
      <c r="C1055" s="1">
        <f>INDEX(原始价格!C:C,股票价格!A1055+1)</f>
        <v>0</v>
      </c>
      <c r="D1055" s="1">
        <f>INDEX(原始价格!D:D,股票价格!A1055+1)</f>
        <v>42.57</v>
      </c>
      <c r="E1055" s="1">
        <f>INDEX(原始价格!E:E,股票价格!A1055+1)</f>
        <v>0</v>
      </c>
      <c r="F1055" s="1">
        <f>INDEX(原始价格!F:F,股票价格!A1055+1)</f>
        <v>0</v>
      </c>
      <c r="G1055" s="1">
        <f>INDEX(原始价格!G:G,股票价格!A1055+1)</f>
        <v>0</v>
      </c>
    </row>
    <row r="1056" spans="1:7" x14ac:dyDescent="0.2">
      <c r="A1056" s="1">
        <f t="shared" si="16"/>
        <v>1114</v>
      </c>
      <c r="B1056" s="22">
        <f>INDEX(原始价格!B:B,股票价格!A1056+1)</f>
        <v>43621.434027777781</v>
      </c>
      <c r="C1056" s="1">
        <f>INDEX(原始价格!C:C,股票价格!A1056+1)</f>
        <v>0</v>
      </c>
      <c r="D1056" s="1">
        <f>INDEX(原始价格!D:D,股票价格!A1056+1)</f>
        <v>42.35</v>
      </c>
      <c r="E1056" s="1">
        <f>INDEX(原始价格!E:E,股票价格!A1056+1)</f>
        <v>0</v>
      </c>
      <c r="F1056" s="1">
        <f>INDEX(原始价格!F:F,股票价格!A1056+1)</f>
        <v>0</v>
      </c>
      <c r="G1056" s="1">
        <f>INDEX(原始价格!G:G,股票价格!A1056+1)</f>
        <v>0</v>
      </c>
    </row>
    <row r="1057" spans="1:7" x14ac:dyDescent="0.2">
      <c r="A1057" s="1">
        <f t="shared" si="16"/>
        <v>1115</v>
      </c>
      <c r="B1057" s="22">
        <f>INDEX(原始价格!B:B,股票价格!A1057+1)</f>
        <v>43621.4375</v>
      </c>
      <c r="C1057" s="1">
        <f>INDEX(原始价格!C:C,股票价格!A1057+1)</f>
        <v>0</v>
      </c>
      <c r="D1057" s="1">
        <f>INDEX(原始价格!D:D,股票价格!A1057+1)</f>
        <v>42.42</v>
      </c>
      <c r="E1057" s="1">
        <f>INDEX(原始价格!E:E,股票价格!A1057+1)</f>
        <v>0</v>
      </c>
      <c r="F1057" s="1">
        <f>INDEX(原始价格!F:F,股票价格!A1057+1)</f>
        <v>0</v>
      </c>
      <c r="G1057" s="1">
        <f>INDEX(原始价格!G:G,股票价格!A1057+1)</f>
        <v>0</v>
      </c>
    </row>
    <row r="1058" spans="1:7" x14ac:dyDescent="0.2">
      <c r="A1058" s="1">
        <f t="shared" si="16"/>
        <v>1116</v>
      </c>
      <c r="B1058" s="22">
        <f>INDEX(原始价格!B:B,股票价格!A1058+1)</f>
        <v>43621.440972222219</v>
      </c>
      <c r="C1058" s="1">
        <f>INDEX(原始价格!C:C,股票价格!A1058+1)</f>
        <v>0</v>
      </c>
      <c r="D1058" s="1">
        <f>INDEX(原始价格!D:D,股票价格!A1058+1)</f>
        <v>42.4</v>
      </c>
      <c r="E1058" s="1">
        <f>INDEX(原始价格!E:E,股票价格!A1058+1)</f>
        <v>0</v>
      </c>
      <c r="F1058" s="1">
        <f>INDEX(原始价格!F:F,股票价格!A1058+1)</f>
        <v>0</v>
      </c>
      <c r="G1058" s="1">
        <f>INDEX(原始价格!G:G,股票价格!A1058+1)</f>
        <v>0</v>
      </c>
    </row>
    <row r="1059" spans="1:7" x14ac:dyDescent="0.2">
      <c r="A1059" s="1">
        <f t="shared" si="16"/>
        <v>1117</v>
      </c>
      <c r="B1059" s="22">
        <f>INDEX(原始价格!B:B,股票价格!A1059+1)</f>
        <v>43621.444444444445</v>
      </c>
      <c r="C1059" s="1">
        <f>INDEX(原始价格!C:C,股票价格!A1059+1)</f>
        <v>0</v>
      </c>
      <c r="D1059" s="1">
        <f>INDEX(原始价格!D:D,股票价格!A1059+1)</f>
        <v>42.49</v>
      </c>
      <c r="E1059" s="1">
        <f>INDEX(原始价格!E:E,股票价格!A1059+1)</f>
        <v>0</v>
      </c>
      <c r="F1059" s="1">
        <f>INDEX(原始价格!F:F,股票价格!A1059+1)</f>
        <v>0</v>
      </c>
      <c r="G1059" s="1">
        <f>INDEX(原始价格!G:G,股票价格!A1059+1)</f>
        <v>0</v>
      </c>
    </row>
    <row r="1060" spans="1:7" x14ac:dyDescent="0.2">
      <c r="A1060" s="1">
        <f t="shared" si="16"/>
        <v>1118</v>
      </c>
      <c r="B1060" s="22">
        <f>INDEX(原始价格!B:B,股票价格!A1060+1)</f>
        <v>43621.447916666664</v>
      </c>
      <c r="C1060" s="1">
        <f>INDEX(原始价格!C:C,股票价格!A1060+1)</f>
        <v>0</v>
      </c>
      <c r="D1060" s="1">
        <f>INDEX(原始价格!D:D,股票价格!A1060+1)</f>
        <v>42.41</v>
      </c>
      <c r="E1060" s="1">
        <f>INDEX(原始价格!E:E,股票价格!A1060+1)</f>
        <v>0</v>
      </c>
      <c r="F1060" s="1">
        <f>INDEX(原始价格!F:F,股票价格!A1060+1)</f>
        <v>0</v>
      </c>
      <c r="G1060" s="1">
        <f>INDEX(原始价格!G:G,股票价格!A1060+1)</f>
        <v>0</v>
      </c>
    </row>
    <row r="1061" spans="1:7" x14ac:dyDescent="0.2">
      <c r="A1061" s="1">
        <f t="shared" si="16"/>
        <v>1119</v>
      </c>
      <c r="B1061" s="22">
        <f>INDEX(原始价格!B:B,股票价格!A1061+1)</f>
        <v>43621.451388888891</v>
      </c>
      <c r="C1061" s="1">
        <f>INDEX(原始价格!C:C,股票价格!A1061+1)</f>
        <v>0</v>
      </c>
      <c r="D1061" s="1">
        <f>INDEX(原始价格!D:D,股票价格!A1061+1)</f>
        <v>42.55</v>
      </c>
      <c r="E1061" s="1">
        <f>INDEX(原始价格!E:E,股票价格!A1061+1)</f>
        <v>0</v>
      </c>
      <c r="F1061" s="1">
        <f>INDEX(原始价格!F:F,股票价格!A1061+1)</f>
        <v>0</v>
      </c>
      <c r="G1061" s="1">
        <f>INDEX(原始价格!G:G,股票价格!A1061+1)</f>
        <v>0</v>
      </c>
    </row>
    <row r="1062" spans="1:7" x14ac:dyDescent="0.2">
      <c r="A1062" s="1">
        <f t="shared" si="16"/>
        <v>1120</v>
      </c>
      <c r="B1062" s="22">
        <f>INDEX(原始价格!B:B,股票价格!A1062+1)</f>
        <v>43621.454861111109</v>
      </c>
      <c r="C1062" s="1">
        <f>INDEX(原始价格!C:C,股票价格!A1062+1)</f>
        <v>0</v>
      </c>
      <c r="D1062" s="1">
        <f>INDEX(原始价格!D:D,股票价格!A1062+1)</f>
        <v>42.6</v>
      </c>
      <c r="E1062" s="1">
        <f>INDEX(原始价格!E:E,股票价格!A1062+1)</f>
        <v>0</v>
      </c>
      <c r="F1062" s="1">
        <f>INDEX(原始价格!F:F,股票价格!A1062+1)</f>
        <v>0</v>
      </c>
      <c r="G1062" s="1">
        <f>INDEX(原始价格!G:G,股票价格!A1062+1)</f>
        <v>0</v>
      </c>
    </row>
    <row r="1063" spans="1:7" x14ac:dyDescent="0.2">
      <c r="A1063" s="1">
        <f t="shared" si="16"/>
        <v>1121</v>
      </c>
      <c r="B1063" s="22">
        <f>INDEX(原始价格!B:B,股票价格!A1063+1)</f>
        <v>43621.458333333336</v>
      </c>
      <c r="C1063" s="1">
        <f>INDEX(原始价格!C:C,股票价格!A1063+1)</f>
        <v>0</v>
      </c>
      <c r="D1063" s="1">
        <f>INDEX(原始价格!D:D,股票价格!A1063+1)</f>
        <v>42.8</v>
      </c>
      <c r="E1063" s="1">
        <f>INDEX(原始价格!E:E,股票价格!A1063+1)</f>
        <v>0</v>
      </c>
      <c r="F1063" s="1">
        <f>INDEX(原始价格!F:F,股票价格!A1063+1)</f>
        <v>0</v>
      </c>
      <c r="G1063" s="1">
        <f>INDEX(原始价格!G:G,股票价格!A1063+1)</f>
        <v>0</v>
      </c>
    </row>
    <row r="1064" spans="1:7" x14ac:dyDescent="0.2">
      <c r="A1064" s="1">
        <f t="shared" si="16"/>
        <v>1122</v>
      </c>
      <c r="B1064" s="22">
        <f>INDEX(原始价格!B:B,股票价格!A1064+1)</f>
        <v>43621.461805555555</v>
      </c>
      <c r="C1064" s="1">
        <f>INDEX(原始价格!C:C,股票价格!A1064+1)</f>
        <v>0</v>
      </c>
      <c r="D1064" s="1">
        <f>INDEX(原始价格!D:D,股票价格!A1064+1)</f>
        <v>42.69</v>
      </c>
      <c r="E1064" s="1">
        <f>INDEX(原始价格!E:E,股票价格!A1064+1)</f>
        <v>0</v>
      </c>
      <c r="F1064" s="1">
        <f>INDEX(原始价格!F:F,股票价格!A1064+1)</f>
        <v>0</v>
      </c>
      <c r="G1064" s="1">
        <f>INDEX(原始价格!G:G,股票价格!A1064+1)</f>
        <v>0</v>
      </c>
    </row>
    <row r="1065" spans="1:7" x14ac:dyDescent="0.2">
      <c r="A1065" s="1">
        <f t="shared" si="16"/>
        <v>1123</v>
      </c>
      <c r="B1065" s="22">
        <f>INDEX(原始价格!B:B,股票价格!A1065+1)</f>
        <v>43621.465277777781</v>
      </c>
      <c r="C1065" s="1">
        <f>INDEX(原始价格!C:C,股票价格!A1065+1)</f>
        <v>0</v>
      </c>
      <c r="D1065" s="1">
        <f>INDEX(原始价格!D:D,股票价格!A1065+1)</f>
        <v>42.84</v>
      </c>
      <c r="E1065" s="1">
        <f>INDEX(原始价格!E:E,股票价格!A1065+1)</f>
        <v>0</v>
      </c>
      <c r="F1065" s="1">
        <f>INDEX(原始价格!F:F,股票价格!A1065+1)</f>
        <v>0</v>
      </c>
      <c r="G1065" s="1">
        <f>INDEX(原始价格!G:G,股票价格!A1065+1)</f>
        <v>0</v>
      </c>
    </row>
    <row r="1066" spans="1:7" x14ac:dyDescent="0.2">
      <c r="A1066" s="1">
        <f t="shared" si="16"/>
        <v>1124</v>
      </c>
      <c r="B1066" s="22">
        <f>INDEX(原始价格!B:B,股票价格!A1066+1)</f>
        <v>43621.46875</v>
      </c>
      <c r="C1066" s="1">
        <f>INDEX(原始价格!C:C,股票价格!A1066+1)</f>
        <v>0</v>
      </c>
      <c r="D1066" s="1">
        <f>INDEX(原始价格!D:D,股票价格!A1066+1)</f>
        <v>42.7</v>
      </c>
      <c r="E1066" s="1">
        <f>INDEX(原始价格!E:E,股票价格!A1066+1)</f>
        <v>0</v>
      </c>
      <c r="F1066" s="1">
        <f>INDEX(原始价格!F:F,股票价格!A1066+1)</f>
        <v>0</v>
      </c>
      <c r="G1066" s="1">
        <f>INDEX(原始价格!G:G,股票价格!A1066+1)</f>
        <v>0</v>
      </c>
    </row>
    <row r="1067" spans="1:7" x14ac:dyDescent="0.2">
      <c r="A1067" s="1">
        <f t="shared" si="16"/>
        <v>1125</v>
      </c>
      <c r="B1067" s="22">
        <f>INDEX(原始价格!B:B,股票价格!A1067+1)</f>
        <v>43621.472222222219</v>
      </c>
      <c r="C1067" s="1">
        <f>INDEX(原始价格!C:C,股票价格!A1067+1)</f>
        <v>0</v>
      </c>
      <c r="D1067" s="1">
        <f>INDEX(原始价格!D:D,股票价格!A1067+1)</f>
        <v>42.65</v>
      </c>
      <c r="E1067" s="1">
        <f>INDEX(原始价格!E:E,股票价格!A1067+1)</f>
        <v>0</v>
      </c>
      <c r="F1067" s="1">
        <f>INDEX(原始价格!F:F,股票价格!A1067+1)</f>
        <v>0</v>
      </c>
      <c r="G1067" s="1">
        <f>INDEX(原始价格!G:G,股票价格!A1067+1)</f>
        <v>0</v>
      </c>
    </row>
    <row r="1068" spans="1:7" x14ac:dyDescent="0.2">
      <c r="A1068" s="1">
        <f t="shared" si="16"/>
        <v>1126</v>
      </c>
      <c r="B1068" s="22">
        <f>INDEX(原始价格!B:B,股票价格!A1068+1)</f>
        <v>43621.475694444445</v>
      </c>
      <c r="C1068" s="1">
        <f>INDEX(原始价格!C:C,股票价格!A1068+1)</f>
        <v>0</v>
      </c>
      <c r="D1068" s="1">
        <f>INDEX(原始价格!D:D,股票价格!A1068+1)</f>
        <v>42.7</v>
      </c>
      <c r="E1068" s="1">
        <f>INDEX(原始价格!E:E,股票价格!A1068+1)</f>
        <v>0</v>
      </c>
      <c r="F1068" s="1">
        <f>INDEX(原始价格!F:F,股票价格!A1068+1)</f>
        <v>0</v>
      </c>
      <c r="G1068" s="1">
        <f>INDEX(原始价格!G:G,股票价格!A1068+1)</f>
        <v>0</v>
      </c>
    </row>
    <row r="1069" spans="1:7" x14ac:dyDescent="0.2">
      <c r="A1069" s="1">
        <f t="shared" si="16"/>
        <v>1127</v>
      </c>
      <c r="B1069" s="22">
        <f>INDEX(原始价格!B:B,股票价格!A1069+1)</f>
        <v>43621.479166666664</v>
      </c>
      <c r="C1069" s="1">
        <f>INDEX(原始价格!C:C,股票价格!A1069+1)</f>
        <v>0</v>
      </c>
      <c r="D1069" s="1">
        <f>INDEX(原始价格!D:D,股票价格!A1069+1)</f>
        <v>42.68</v>
      </c>
      <c r="E1069" s="1">
        <f>INDEX(原始价格!E:E,股票价格!A1069+1)</f>
        <v>0</v>
      </c>
      <c r="F1069" s="1">
        <f>INDEX(原始价格!F:F,股票价格!A1069+1)</f>
        <v>0</v>
      </c>
      <c r="G1069" s="1">
        <f>INDEX(原始价格!G:G,股票价格!A1069+1)</f>
        <v>0</v>
      </c>
    </row>
    <row r="1070" spans="1:7" x14ac:dyDescent="0.2">
      <c r="A1070" s="1">
        <f t="shared" si="16"/>
        <v>1128</v>
      </c>
      <c r="B1070" s="22">
        <f>INDEX(原始价格!B:B,股票价格!A1070+1)</f>
        <v>43621.545138888891</v>
      </c>
      <c r="C1070" s="1">
        <f>INDEX(原始价格!C:C,股票价格!A1070+1)</f>
        <v>0</v>
      </c>
      <c r="D1070" s="1">
        <f>INDEX(原始价格!D:D,股票价格!A1070+1)</f>
        <v>42.89</v>
      </c>
      <c r="E1070" s="1">
        <f>INDEX(原始价格!E:E,股票价格!A1070+1)</f>
        <v>0</v>
      </c>
      <c r="F1070" s="1">
        <f>INDEX(原始价格!F:F,股票价格!A1070+1)</f>
        <v>0</v>
      </c>
      <c r="G1070" s="1">
        <f>INDEX(原始价格!G:G,股票价格!A1070+1)</f>
        <v>0</v>
      </c>
    </row>
    <row r="1071" spans="1:7" x14ac:dyDescent="0.2">
      <c r="A1071" s="1">
        <f t="shared" si="16"/>
        <v>1129</v>
      </c>
      <c r="B1071" s="22">
        <f>INDEX(原始价格!B:B,股票价格!A1071+1)</f>
        <v>43621.548611111109</v>
      </c>
      <c r="C1071" s="1">
        <f>INDEX(原始价格!C:C,股票价格!A1071+1)</f>
        <v>0</v>
      </c>
      <c r="D1071" s="1">
        <f>INDEX(原始价格!D:D,股票价格!A1071+1)</f>
        <v>42.96</v>
      </c>
      <c r="E1071" s="1">
        <f>INDEX(原始价格!E:E,股票价格!A1071+1)</f>
        <v>0</v>
      </c>
      <c r="F1071" s="1">
        <f>INDEX(原始价格!F:F,股票价格!A1071+1)</f>
        <v>0</v>
      </c>
      <c r="G1071" s="1">
        <f>INDEX(原始价格!G:G,股票价格!A1071+1)</f>
        <v>0</v>
      </c>
    </row>
    <row r="1072" spans="1:7" x14ac:dyDescent="0.2">
      <c r="A1072" s="1">
        <f t="shared" si="16"/>
        <v>1130</v>
      </c>
      <c r="B1072" s="22">
        <f>INDEX(原始价格!B:B,股票价格!A1072+1)</f>
        <v>43621.552083333336</v>
      </c>
      <c r="C1072" s="1">
        <f>INDEX(原始价格!C:C,股票价格!A1072+1)</f>
        <v>0</v>
      </c>
      <c r="D1072" s="1">
        <f>INDEX(原始价格!D:D,股票价格!A1072+1)</f>
        <v>43.08</v>
      </c>
      <c r="E1072" s="1">
        <f>INDEX(原始价格!E:E,股票价格!A1072+1)</f>
        <v>0</v>
      </c>
      <c r="F1072" s="1">
        <f>INDEX(原始价格!F:F,股票价格!A1072+1)</f>
        <v>0</v>
      </c>
      <c r="G1072" s="1">
        <f>INDEX(原始价格!G:G,股票价格!A1072+1)</f>
        <v>0</v>
      </c>
    </row>
    <row r="1073" spans="1:7" x14ac:dyDescent="0.2">
      <c r="A1073" s="1">
        <f t="shared" si="16"/>
        <v>1131</v>
      </c>
      <c r="B1073" s="22">
        <f>INDEX(原始价格!B:B,股票价格!A1073+1)</f>
        <v>43621.555555555555</v>
      </c>
      <c r="C1073" s="1">
        <f>INDEX(原始价格!C:C,股票价格!A1073+1)</f>
        <v>0</v>
      </c>
      <c r="D1073" s="1">
        <f>INDEX(原始价格!D:D,股票价格!A1073+1)</f>
        <v>43.15</v>
      </c>
      <c r="E1073" s="1">
        <f>INDEX(原始价格!E:E,股票价格!A1073+1)</f>
        <v>0</v>
      </c>
      <c r="F1073" s="1">
        <f>INDEX(原始价格!F:F,股票价格!A1073+1)</f>
        <v>0</v>
      </c>
      <c r="G1073" s="1">
        <f>INDEX(原始价格!G:G,股票价格!A1073+1)</f>
        <v>0</v>
      </c>
    </row>
    <row r="1074" spans="1:7" x14ac:dyDescent="0.2">
      <c r="A1074" s="1">
        <f t="shared" si="16"/>
        <v>1132</v>
      </c>
      <c r="B1074" s="22">
        <f>INDEX(原始价格!B:B,股票价格!A1074+1)</f>
        <v>43621.559027777781</v>
      </c>
      <c r="C1074" s="1">
        <f>INDEX(原始价格!C:C,股票价格!A1074+1)</f>
        <v>0</v>
      </c>
      <c r="D1074" s="1">
        <f>INDEX(原始价格!D:D,股票价格!A1074+1)</f>
        <v>43.15</v>
      </c>
      <c r="E1074" s="1">
        <f>INDEX(原始价格!E:E,股票价格!A1074+1)</f>
        <v>0</v>
      </c>
      <c r="F1074" s="1">
        <f>INDEX(原始价格!F:F,股票价格!A1074+1)</f>
        <v>0</v>
      </c>
      <c r="G1074" s="1">
        <f>INDEX(原始价格!G:G,股票价格!A1074+1)</f>
        <v>0</v>
      </c>
    </row>
    <row r="1075" spans="1:7" x14ac:dyDescent="0.2">
      <c r="A1075" s="1">
        <f t="shared" si="16"/>
        <v>1133</v>
      </c>
      <c r="B1075" s="22">
        <f>INDEX(原始价格!B:B,股票价格!A1075+1)</f>
        <v>43621.5625</v>
      </c>
      <c r="C1075" s="1">
        <f>INDEX(原始价格!C:C,股票价格!A1075+1)</f>
        <v>0</v>
      </c>
      <c r="D1075" s="1">
        <f>INDEX(原始价格!D:D,股票价格!A1075+1)</f>
        <v>43.09</v>
      </c>
      <c r="E1075" s="1">
        <f>INDEX(原始价格!E:E,股票价格!A1075+1)</f>
        <v>0</v>
      </c>
      <c r="F1075" s="1">
        <f>INDEX(原始价格!F:F,股票价格!A1075+1)</f>
        <v>0</v>
      </c>
      <c r="G1075" s="1">
        <f>INDEX(原始价格!G:G,股票价格!A1075+1)</f>
        <v>0</v>
      </c>
    </row>
    <row r="1076" spans="1:7" x14ac:dyDescent="0.2">
      <c r="A1076" s="1">
        <f t="shared" si="16"/>
        <v>1134</v>
      </c>
      <c r="B1076" s="22">
        <f>INDEX(原始价格!B:B,股票价格!A1076+1)</f>
        <v>43621.565972222219</v>
      </c>
      <c r="C1076" s="1">
        <f>INDEX(原始价格!C:C,股票价格!A1076+1)</f>
        <v>0</v>
      </c>
      <c r="D1076" s="1">
        <f>INDEX(原始价格!D:D,股票价格!A1076+1)</f>
        <v>42.97</v>
      </c>
      <c r="E1076" s="1">
        <f>INDEX(原始价格!E:E,股票价格!A1076+1)</f>
        <v>0</v>
      </c>
      <c r="F1076" s="1">
        <f>INDEX(原始价格!F:F,股票价格!A1076+1)</f>
        <v>0</v>
      </c>
      <c r="G1076" s="1">
        <f>INDEX(原始价格!G:G,股票价格!A1076+1)</f>
        <v>0</v>
      </c>
    </row>
    <row r="1077" spans="1:7" x14ac:dyDescent="0.2">
      <c r="A1077" s="1">
        <f t="shared" si="16"/>
        <v>1135</v>
      </c>
      <c r="B1077" s="22">
        <f>INDEX(原始价格!B:B,股票价格!A1077+1)</f>
        <v>43621.569444444445</v>
      </c>
      <c r="C1077" s="1">
        <f>INDEX(原始价格!C:C,股票价格!A1077+1)</f>
        <v>0</v>
      </c>
      <c r="D1077" s="1">
        <f>INDEX(原始价格!D:D,股票价格!A1077+1)</f>
        <v>43.5</v>
      </c>
      <c r="E1077" s="1">
        <f>INDEX(原始价格!E:E,股票价格!A1077+1)</f>
        <v>0</v>
      </c>
      <c r="F1077" s="1">
        <f>INDEX(原始价格!F:F,股票价格!A1077+1)</f>
        <v>0</v>
      </c>
      <c r="G1077" s="1">
        <f>INDEX(原始价格!G:G,股票价格!A1077+1)</f>
        <v>0</v>
      </c>
    </row>
    <row r="1078" spans="1:7" x14ac:dyDescent="0.2">
      <c r="A1078" s="1">
        <f t="shared" si="16"/>
        <v>1136</v>
      </c>
      <c r="B1078" s="22">
        <f>INDEX(原始价格!B:B,股票价格!A1078+1)</f>
        <v>43621.572916666664</v>
      </c>
      <c r="C1078" s="1">
        <f>INDEX(原始价格!C:C,股票价格!A1078+1)</f>
        <v>0</v>
      </c>
      <c r="D1078" s="1">
        <f>INDEX(原始价格!D:D,股票价格!A1078+1)</f>
        <v>43.46</v>
      </c>
      <c r="E1078" s="1">
        <f>INDEX(原始价格!E:E,股票价格!A1078+1)</f>
        <v>0</v>
      </c>
      <c r="F1078" s="1">
        <f>INDEX(原始价格!F:F,股票价格!A1078+1)</f>
        <v>0</v>
      </c>
      <c r="G1078" s="1">
        <f>INDEX(原始价格!G:G,股票价格!A1078+1)</f>
        <v>0</v>
      </c>
    </row>
    <row r="1079" spans="1:7" x14ac:dyDescent="0.2">
      <c r="A1079" s="1">
        <f t="shared" si="16"/>
        <v>1137</v>
      </c>
      <c r="B1079" s="22">
        <f>INDEX(原始价格!B:B,股票价格!A1079+1)</f>
        <v>43621.576388888891</v>
      </c>
      <c r="C1079" s="1">
        <f>INDEX(原始价格!C:C,股票价格!A1079+1)</f>
        <v>0</v>
      </c>
      <c r="D1079" s="1">
        <f>INDEX(原始价格!D:D,股票价格!A1079+1)</f>
        <v>43.09</v>
      </c>
      <c r="E1079" s="1">
        <f>INDEX(原始价格!E:E,股票价格!A1079+1)</f>
        <v>0</v>
      </c>
      <c r="F1079" s="1">
        <f>INDEX(原始价格!F:F,股票价格!A1079+1)</f>
        <v>0</v>
      </c>
      <c r="G1079" s="1">
        <f>INDEX(原始价格!G:G,股票价格!A1079+1)</f>
        <v>0</v>
      </c>
    </row>
    <row r="1080" spans="1:7" x14ac:dyDescent="0.2">
      <c r="A1080" s="1">
        <f t="shared" si="16"/>
        <v>1138</v>
      </c>
      <c r="B1080" s="22">
        <f>INDEX(原始价格!B:B,股票价格!A1080+1)</f>
        <v>43621.579861111109</v>
      </c>
      <c r="C1080" s="1">
        <f>INDEX(原始价格!C:C,股票价格!A1080+1)</f>
        <v>0</v>
      </c>
      <c r="D1080" s="1">
        <f>INDEX(原始价格!D:D,股票价格!A1080+1)</f>
        <v>43.56</v>
      </c>
      <c r="E1080" s="1">
        <f>INDEX(原始价格!E:E,股票价格!A1080+1)</f>
        <v>0</v>
      </c>
      <c r="F1080" s="1">
        <f>INDEX(原始价格!F:F,股票价格!A1080+1)</f>
        <v>0</v>
      </c>
      <c r="G1080" s="1">
        <f>INDEX(原始价格!G:G,股票价格!A1080+1)</f>
        <v>0</v>
      </c>
    </row>
    <row r="1081" spans="1:7" x14ac:dyDescent="0.2">
      <c r="A1081" s="1">
        <f t="shared" si="16"/>
        <v>1139</v>
      </c>
      <c r="B1081" s="22">
        <f>INDEX(原始价格!B:B,股票价格!A1081+1)</f>
        <v>43621.583333333336</v>
      </c>
      <c r="C1081" s="1">
        <f>INDEX(原始价格!C:C,股票价格!A1081+1)</f>
        <v>0</v>
      </c>
      <c r="D1081" s="1">
        <f>INDEX(原始价格!D:D,股票价格!A1081+1)</f>
        <v>43.46</v>
      </c>
      <c r="E1081" s="1">
        <f>INDEX(原始价格!E:E,股票价格!A1081+1)</f>
        <v>0</v>
      </c>
      <c r="F1081" s="1">
        <f>INDEX(原始价格!F:F,股票价格!A1081+1)</f>
        <v>0</v>
      </c>
      <c r="G1081" s="1">
        <f>INDEX(原始价格!G:G,股票价格!A1081+1)</f>
        <v>0</v>
      </c>
    </row>
    <row r="1082" spans="1:7" x14ac:dyDescent="0.2">
      <c r="A1082" s="1">
        <f t="shared" si="16"/>
        <v>1140</v>
      </c>
      <c r="B1082" s="22">
        <f>INDEX(原始价格!B:B,股票价格!A1082+1)</f>
        <v>43621.586805555555</v>
      </c>
      <c r="C1082" s="1">
        <f>INDEX(原始价格!C:C,股票价格!A1082+1)</f>
        <v>0</v>
      </c>
      <c r="D1082" s="1">
        <f>INDEX(原始价格!D:D,股票价格!A1082+1)</f>
        <v>43.5</v>
      </c>
      <c r="E1082" s="1">
        <f>INDEX(原始价格!E:E,股票价格!A1082+1)</f>
        <v>0</v>
      </c>
      <c r="F1082" s="1">
        <f>INDEX(原始价格!F:F,股票价格!A1082+1)</f>
        <v>0</v>
      </c>
      <c r="G1082" s="1">
        <f>INDEX(原始价格!G:G,股票价格!A1082+1)</f>
        <v>0</v>
      </c>
    </row>
    <row r="1083" spans="1:7" x14ac:dyDescent="0.2">
      <c r="A1083" s="1">
        <f t="shared" si="16"/>
        <v>1141</v>
      </c>
      <c r="B1083" s="22">
        <f>INDEX(原始价格!B:B,股票价格!A1083+1)</f>
        <v>43621.590277777781</v>
      </c>
      <c r="C1083" s="1">
        <f>INDEX(原始价格!C:C,股票价格!A1083+1)</f>
        <v>0</v>
      </c>
      <c r="D1083" s="1">
        <f>INDEX(原始价格!D:D,股票价格!A1083+1)</f>
        <v>43.3</v>
      </c>
      <c r="E1083" s="1">
        <f>INDEX(原始价格!E:E,股票价格!A1083+1)</f>
        <v>0</v>
      </c>
      <c r="F1083" s="1">
        <f>INDEX(原始价格!F:F,股票价格!A1083+1)</f>
        <v>0</v>
      </c>
      <c r="G1083" s="1">
        <f>INDEX(原始价格!G:G,股票价格!A1083+1)</f>
        <v>0</v>
      </c>
    </row>
    <row r="1084" spans="1:7" x14ac:dyDescent="0.2">
      <c r="A1084" s="1">
        <f t="shared" si="16"/>
        <v>1142</v>
      </c>
      <c r="B1084" s="22">
        <f>INDEX(原始价格!B:B,股票价格!A1084+1)</f>
        <v>43621.59375</v>
      </c>
      <c r="C1084" s="1">
        <f>INDEX(原始价格!C:C,股票价格!A1084+1)</f>
        <v>0</v>
      </c>
      <c r="D1084" s="1">
        <f>INDEX(原始价格!D:D,股票价格!A1084+1)</f>
        <v>43</v>
      </c>
      <c r="E1084" s="1">
        <f>INDEX(原始价格!E:E,股票价格!A1084+1)</f>
        <v>0</v>
      </c>
      <c r="F1084" s="1">
        <f>INDEX(原始价格!F:F,股票价格!A1084+1)</f>
        <v>0</v>
      </c>
      <c r="G1084" s="1">
        <f>INDEX(原始价格!G:G,股票价格!A1084+1)</f>
        <v>0</v>
      </c>
    </row>
    <row r="1085" spans="1:7" x14ac:dyDescent="0.2">
      <c r="A1085" s="1">
        <f t="shared" si="16"/>
        <v>1143</v>
      </c>
      <c r="B1085" s="22">
        <f>INDEX(原始价格!B:B,股票价格!A1085+1)</f>
        <v>43621.597222222219</v>
      </c>
      <c r="C1085" s="1">
        <f>INDEX(原始价格!C:C,股票价格!A1085+1)</f>
        <v>0</v>
      </c>
      <c r="D1085" s="1">
        <f>INDEX(原始价格!D:D,股票价格!A1085+1)</f>
        <v>43.12</v>
      </c>
      <c r="E1085" s="1">
        <f>INDEX(原始价格!E:E,股票价格!A1085+1)</f>
        <v>0</v>
      </c>
      <c r="F1085" s="1">
        <f>INDEX(原始价格!F:F,股票价格!A1085+1)</f>
        <v>0</v>
      </c>
      <c r="G1085" s="1">
        <f>INDEX(原始价格!G:G,股票价格!A1085+1)</f>
        <v>0</v>
      </c>
    </row>
    <row r="1086" spans="1:7" x14ac:dyDescent="0.2">
      <c r="A1086" s="1">
        <f t="shared" si="16"/>
        <v>1144</v>
      </c>
      <c r="B1086" s="22">
        <f>INDEX(原始价格!B:B,股票价格!A1086+1)</f>
        <v>43621.600694444445</v>
      </c>
      <c r="C1086" s="1">
        <f>INDEX(原始价格!C:C,股票价格!A1086+1)</f>
        <v>0</v>
      </c>
      <c r="D1086" s="1">
        <f>INDEX(原始价格!D:D,股票价格!A1086+1)</f>
        <v>42.97</v>
      </c>
      <c r="E1086" s="1">
        <f>INDEX(原始价格!E:E,股票价格!A1086+1)</f>
        <v>0</v>
      </c>
      <c r="F1086" s="1">
        <f>INDEX(原始价格!F:F,股票价格!A1086+1)</f>
        <v>0</v>
      </c>
      <c r="G1086" s="1">
        <f>INDEX(原始价格!G:G,股票价格!A1086+1)</f>
        <v>0</v>
      </c>
    </row>
    <row r="1087" spans="1:7" x14ac:dyDescent="0.2">
      <c r="A1087" s="1">
        <f t="shared" si="16"/>
        <v>1145</v>
      </c>
      <c r="B1087" s="22">
        <f>INDEX(原始价格!B:B,股票价格!A1087+1)</f>
        <v>43621.604166666664</v>
      </c>
      <c r="C1087" s="1">
        <f>INDEX(原始价格!C:C,股票价格!A1087+1)</f>
        <v>0</v>
      </c>
      <c r="D1087" s="1">
        <f>INDEX(原始价格!D:D,股票价格!A1087+1)</f>
        <v>42.91</v>
      </c>
      <c r="E1087" s="1">
        <f>INDEX(原始价格!E:E,股票价格!A1087+1)</f>
        <v>0</v>
      </c>
      <c r="F1087" s="1">
        <f>INDEX(原始价格!F:F,股票价格!A1087+1)</f>
        <v>0</v>
      </c>
      <c r="G1087" s="1">
        <f>INDEX(原始价格!G:G,股票价格!A1087+1)</f>
        <v>0</v>
      </c>
    </row>
    <row r="1088" spans="1:7" x14ac:dyDescent="0.2">
      <c r="A1088" s="1">
        <f t="shared" si="16"/>
        <v>1146</v>
      </c>
      <c r="B1088" s="22">
        <f>INDEX(原始价格!B:B,股票价格!A1088+1)</f>
        <v>43621.607638888891</v>
      </c>
      <c r="C1088" s="1">
        <f>INDEX(原始价格!C:C,股票价格!A1088+1)</f>
        <v>0</v>
      </c>
      <c r="D1088" s="1">
        <f>INDEX(原始价格!D:D,股票价格!A1088+1)</f>
        <v>42.94</v>
      </c>
      <c r="E1088" s="1">
        <f>INDEX(原始价格!E:E,股票价格!A1088+1)</f>
        <v>0</v>
      </c>
      <c r="F1088" s="1">
        <f>INDEX(原始价格!F:F,股票价格!A1088+1)</f>
        <v>0</v>
      </c>
      <c r="G1088" s="1">
        <f>INDEX(原始价格!G:G,股票价格!A1088+1)</f>
        <v>0</v>
      </c>
    </row>
    <row r="1089" spans="1:7" x14ac:dyDescent="0.2">
      <c r="A1089" s="1">
        <f t="shared" si="16"/>
        <v>1147</v>
      </c>
      <c r="B1089" s="22">
        <f>INDEX(原始价格!B:B,股票价格!A1089+1)</f>
        <v>43621.611111111109</v>
      </c>
      <c r="C1089" s="1">
        <f>INDEX(原始价格!C:C,股票价格!A1089+1)</f>
        <v>0</v>
      </c>
      <c r="D1089" s="1">
        <f>INDEX(原始价格!D:D,股票价格!A1089+1)</f>
        <v>42.88</v>
      </c>
      <c r="E1089" s="1">
        <f>INDEX(原始价格!E:E,股票价格!A1089+1)</f>
        <v>0</v>
      </c>
      <c r="F1089" s="1">
        <f>INDEX(原始价格!F:F,股票价格!A1089+1)</f>
        <v>0</v>
      </c>
      <c r="G1089" s="1">
        <f>INDEX(原始价格!G:G,股票价格!A1089+1)</f>
        <v>0</v>
      </c>
    </row>
    <row r="1090" spans="1:7" x14ac:dyDescent="0.2">
      <c r="A1090" s="1">
        <f t="shared" ref="A1090:A1153" si="17">A1091-1</f>
        <v>1148</v>
      </c>
      <c r="B1090" s="22">
        <f>INDEX(原始价格!B:B,股票价格!A1090+1)</f>
        <v>43621.614583333336</v>
      </c>
      <c r="C1090" s="1">
        <f>INDEX(原始价格!C:C,股票价格!A1090+1)</f>
        <v>0</v>
      </c>
      <c r="D1090" s="1">
        <f>INDEX(原始价格!D:D,股票价格!A1090+1)</f>
        <v>42.92</v>
      </c>
      <c r="E1090" s="1">
        <f>INDEX(原始价格!E:E,股票价格!A1090+1)</f>
        <v>0</v>
      </c>
      <c r="F1090" s="1">
        <f>INDEX(原始价格!F:F,股票价格!A1090+1)</f>
        <v>0</v>
      </c>
      <c r="G1090" s="1">
        <f>INDEX(原始价格!G:G,股票价格!A1090+1)</f>
        <v>0</v>
      </c>
    </row>
    <row r="1091" spans="1:7" x14ac:dyDescent="0.2">
      <c r="A1091" s="1">
        <f t="shared" si="17"/>
        <v>1149</v>
      </c>
      <c r="B1091" s="22">
        <f>INDEX(原始价格!B:B,股票价格!A1091+1)</f>
        <v>43621.618055555555</v>
      </c>
      <c r="C1091" s="1">
        <f>INDEX(原始价格!C:C,股票价格!A1091+1)</f>
        <v>0</v>
      </c>
      <c r="D1091" s="1">
        <f>INDEX(原始价格!D:D,股票价格!A1091+1)</f>
        <v>42.52</v>
      </c>
      <c r="E1091" s="1">
        <f>INDEX(原始价格!E:E,股票价格!A1091+1)</f>
        <v>0</v>
      </c>
      <c r="F1091" s="1">
        <f>INDEX(原始价格!F:F,股票价格!A1091+1)</f>
        <v>0</v>
      </c>
      <c r="G1091" s="1">
        <f>INDEX(原始价格!G:G,股票价格!A1091+1)</f>
        <v>0</v>
      </c>
    </row>
    <row r="1092" spans="1:7" x14ac:dyDescent="0.2">
      <c r="A1092" s="1">
        <f t="shared" si="17"/>
        <v>1150</v>
      </c>
      <c r="B1092" s="22">
        <f>INDEX(原始价格!B:B,股票价格!A1092+1)</f>
        <v>43621.621527777781</v>
      </c>
      <c r="C1092" s="1">
        <f>INDEX(原始价格!C:C,股票价格!A1092+1)</f>
        <v>0</v>
      </c>
      <c r="D1092" s="1">
        <f>INDEX(原始价格!D:D,股票价格!A1092+1)</f>
        <v>42.36</v>
      </c>
      <c r="E1092" s="1">
        <f>INDEX(原始价格!E:E,股票价格!A1092+1)</f>
        <v>0</v>
      </c>
      <c r="F1092" s="1">
        <f>INDEX(原始价格!F:F,股票价格!A1092+1)</f>
        <v>0</v>
      </c>
      <c r="G1092" s="1">
        <f>INDEX(原始价格!G:G,股票价格!A1092+1)</f>
        <v>0</v>
      </c>
    </row>
    <row r="1093" spans="1:7" x14ac:dyDescent="0.2">
      <c r="A1093" s="1">
        <f t="shared" si="17"/>
        <v>1151</v>
      </c>
      <c r="B1093" s="22">
        <f>INDEX(原始价格!B:B,股票价格!A1093+1)</f>
        <v>43621.625</v>
      </c>
      <c r="C1093" s="1">
        <f>INDEX(原始价格!C:C,股票价格!A1093+1)</f>
        <v>0</v>
      </c>
      <c r="D1093" s="1">
        <f>INDEX(原始价格!D:D,股票价格!A1093+1)</f>
        <v>42.6</v>
      </c>
      <c r="E1093" s="1">
        <f>INDEX(原始价格!E:E,股票价格!A1093+1)</f>
        <v>0</v>
      </c>
      <c r="F1093" s="1">
        <f>INDEX(原始价格!F:F,股票价格!A1093+1)</f>
        <v>0</v>
      </c>
      <c r="G1093" s="1">
        <f>INDEX(原始价格!G:G,股票价格!A1093+1)</f>
        <v>0</v>
      </c>
    </row>
    <row r="1094" spans="1:7" x14ac:dyDescent="0.2">
      <c r="A1094" s="1">
        <f t="shared" si="17"/>
        <v>1152</v>
      </c>
      <c r="B1094" s="22">
        <f>INDEX(原始价格!B:B,股票价格!A1094+1)</f>
        <v>43622.399305555555</v>
      </c>
      <c r="C1094" s="1">
        <f>INDEX(原始价格!C:C,股票价格!A1094+1)</f>
        <v>0</v>
      </c>
      <c r="D1094" s="1">
        <f>INDEX(原始价格!D:D,股票价格!A1094+1)</f>
        <v>42.47</v>
      </c>
      <c r="E1094" s="1">
        <f>INDEX(原始价格!E:E,股票价格!A1094+1)</f>
        <v>0</v>
      </c>
      <c r="F1094" s="1">
        <f>INDEX(原始价格!F:F,股票价格!A1094+1)</f>
        <v>0</v>
      </c>
      <c r="G1094" s="1">
        <f>INDEX(原始价格!G:G,股票价格!A1094+1)</f>
        <v>0</v>
      </c>
    </row>
    <row r="1095" spans="1:7" x14ac:dyDescent="0.2">
      <c r="A1095" s="1">
        <f t="shared" si="17"/>
        <v>1153</v>
      </c>
      <c r="B1095" s="22">
        <f>INDEX(原始价格!B:B,股票价格!A1095+1)</f>
        <v>43622.402777777781</v>
      </c>
      <c r="C1095" s="1">
        <f>INDEX(原始价格!C:C,股票价格!A1095+1)</f>
        <v>0</v>
      </c>
      <c r="D1095" s="1">
        <f>INDEX(原始价格!D:D,股票价格!A1095+1)</f>
        <v>42.26</v>
      </c>
      <c r="E1095" s="1">
        <f>INDEX(原始价格!E:E,股票价格!A1095+1)</f>
        <v>0</v>
      </c>
      <c r="F1095" s="1">
        <f>INDEX(原始价格!F:F,股票价格!A1095+1)</f>
        <v>0</v>
      </c>
      <c r="G1095" s="1">
        <f>INDEX(原始价格!G:G,股票价格!A1095+1)</f>
        <v>0</v>
      </c>
    </row>
    <row r="1096" spans="1:7" x14ac:dyDescent="0.2">
      <c r="A1096" s="1">
        <f t="shared" si="17"/>
        <v>1154</v>
      </c>
      <c r="B1096" s="22">
        <f>INDEX(原始价格!B:B,股票价格!A1096+1)</f>
        <v>43622.40625</v>
      </c>
      <c r="C1096" s="1">
        <f>INDEX(原始价格!C:C,股票价格!A1096+1)</f>
        <v>0</v>
      </c>
      <c r="D1096" s="1">
        <f>INDEX(原始价格!D:D,股票价格!A1096+1)</f>
        <v>42.21</v>
      </c>
      <c r="E1096" s="1">
        <f>INDEX(原始价格!E:E,股票价格!A1096+1)</f>
        <v>0</v>
      </c>
      <c r="F1096" s="1">
        <f>INDEX(原始价格!F:F,股票价格!A1096+1)</f>
        <v>0</v>
      </c>
      <c r="G1096" s="1">
        <f>INDEX(原始价格!G:G,股票价格!A1096+1)</f>
        <v>0</v>
      </c>
    </row>
    <row r="1097" spans="1:7" x14ac:dyDescent="0.2">
      <c r="A1097" s="1">
        <f t="shared" si="17"/>
        <v>1155</v>
      </c>
      <c r="B1097" s="22">
        <f>INDEX(原始价格!B:B,股票价格!A1097+1)</f>
        <v>43622.409722222219</v>
      </c>
      <c r="C1097" s="1">
        <f>INDEX(原始价格!C:C,股票价格!A1097+1)</f>
        <v>0</v>
      </c>
      <c r="D1097" s="1">
        <f>INDEX(原始价格!D:D,股票价格!A1097+1)</f>
        <v>42.89</v>
      </c>
      <c r="E1097" s="1">
        <f>INDEX(原始价格!E:E,股票价格!A1097+1)</f>
        <v>0</v>
      </c>
      <c r="F1097" s="1">
        <f>INDEX(原始价格!F:F,股票价格!A1097+1)</f>
        <v>0</v>
      </c>
      <c r="G1097" s="1">
        <f>INDEX(原始价格!G:G,股票价格!A1097+1)</f>
        <v>0</v>
      </c>
    </row>
    <row r="1098" spans="1:7" x14ac:dyDescent="0.2">
      <c r="A1098" s="1">
        <f t="shared" si="17"/>
        <v>1156</v>
      </c>
      <c r="B1098" s="22">
        <f>INDEX(原始价格!B:B,股票价格!A1098+1)</f>
        <v>43622.413194444445</v>
      </c>
      <c r="C1098" s="1">
        <f>INDEX(原始价格!C:C,股票价格!A1098+1)</f>
        <v>0</v>
      </c>
      <c r="D1098" s="1">
        <f>INDEX(原始价格!D:D,股票价格!A1098+1)</f>
        <v>42.48</v>
      </c>
      <c r="E1098" s="1">
        <f>INDEX(原始价格!E:E,股票价格!A1098+1)</f>
        <v>0</v>
      </c>
      <c r="F1098" s="1">
        <f>INDEX(原始价格!F:F,股票价格!A1098+1)</f>
        <v>0</v>
      </c>
      <c r="G1098" s="1">
        <f>INDEX(原始价格!G:G,股票价格!A1098+1)</f>
        <v>0</v>
      </c>
    </row>
    <row r="1099" spans="1:7" x14ac:dyDescent="0.2">
      <c r="A1099" s="1">
        <f t="shared" si="17"/>
        <v>1157</v>
      </c>
      <c r="B1099" s="22">
        <f>INDEX(原始价格!B:B,股票价格!A1099+1)</f>
        <v>43622.416666666664</v>
      </c>
      <c r="C1099" s="1">
        <f>INDEX(原始价格!C:C,股票价格!A1099+1)</f>
        <v>0</v>
      </c>
      <c r="D1099" s="1">
        <f>INDEX(原始价格!D:D,股票价格!A1099+1)</f>
        <v>42.2</v>
      </c>
      <c r="E1099" s="1">
        <f>INDEX(原始价格!E:E,股票价格!A1099+1)</f>
        <v>0</v>
      </c>
      <c r="F1099" s="1">
        <f>INDEX(原始价格!F:F,股票价格!A1099+1)</f>
        <v>0</v>
      </c>
      <c r="G1099" s="1">
        <f>INDEX(原始价格!G:G,股票价格!A1099+1)</f>
        <v>0</v>
      </c>
    </row>
    <row r="1100" spans="1:7" x14ac:dyDescent="0.2">
      <c r="A1100" s="1">
        <f t="shared" si="17"/>
        <v>1158</v>
      </c>
      <c r="B1100" s="22">
        <f>INDEX(原始价格!B:B,股票价格!A1100+1)</f>
        <v>43622.420138888891</v>
      </c>
      <c r="C1100" s="1">
        <f>INDEX(原始价格!C:C,股票价格!A1100+1)</f>
        <v>0</v>
      </c>
      <c r="D1100" s="1">
        <f>INDEX(原始价格!D:D,股票价格!A1100+1)</f>
        <v>42.19</v>
      </c>
      <c r="E1100" s="1">
        <f>INDEX(原始价格!E:E,股票价格!A1100+1)</f>
        <v>0</v>
      </c>
      <c r="F1100" s="1">
        <f>INDEX(原始价格!F:F,股票价格!A1100+1)</f>
        <v>0</v>
      </c>
      <c r="G1100" s="1">
        <f>INDEX(原始价格!G:G,股票价格!A1100+1)</f>
        <v>0</v>
      </c>
    </row>
    <row r="1101" spans="1:7" x14ac:dyDescent="0.2">
      <c r="A1101" s="1">
        <f t="shared" si="17"/>
        <v>1159</v>
      </c>
      <c r="B1101" s="22">
        <f>INDEX(原始价格!B:B,股票价格!A1101+1)</f>
        <v>43622.423611111109</v>
      </c>
      <c r="C1101" s="1">
        <f>INDEX(原始价格!C:C,股票价格!A1101+1)</f>
        <v>0</v>
      </c>
      <c r="D1101" s="1">
        <f>INDEX(原始价格!D:D,股票价格!A1101+1)</f>
        <v>42.33</v>
      </c>
      <c r="E1101" s="1">
        <f>INDEX(原始价格!E:E,股票价格!A1101+1)</f>
        <v>0</v>
      </c>
      <c r="F1101" s="1">
        <f>INDEX(原始价格!F:F,股票价格!A1101+1)</f>
        <v>0</v>
      </c>
      <c r="G1101" s="1">
        <f>INDEX(原始价格!G:G,股票价格!A1101+1)</f>
        <v>0</v>
      </c>
    </row>
    <row r="1102" spans="1:7" x14ac:dyDescent="0.2">
      <c r="A1102" s="1">
        <f t="shared" si="17"/>
        <v>1160</v>
      </c>
      <c r="B1102" s="22">
        <f>INDEX(原始价格!B:B,股票价格!A1102+1)</f>
        <v>43622.427083333336</v>
      </c>
      <c r="C1102" s="1">
        <f>INDEX(原始价格!C:C,股票价格!A1102+1)</f>
        <v>0</v>
      </c>
      <c r="D1102" s="1">
        <f>INDEX(原始价格!D:D,股票价格!A1102+1)</f>
        <v>42.42</v>
      </c>
      <c r="E1102" s="1">
        <f>INDEX(原始价格!E:E,股票价格!A1102+1)</f>
        <v>0</v>
      </c>
      <c r="F1102" s="1">
        <f>INDEX(原始价格!F:F,股票价格!A1102+1)</f>
        <v>0</v>
      </c>
      <c r="G1102" s="1">
        <f>INDEX(原始价格!G:G,股票价格!A1102+1)</f>
        <v>0</v>
      </c>
    </row>
    <row r="1103" spans="1:7" x14ac:dyDescent="0.2">
      <c r="A1103" s="1">
        <f t="shared" si="17"/>
        <v>1161</v>
      </c>
      <c r="B1103" s="22">
        <f>INDEX(原始价格!B:B,股票价格!A1103+1)</f>
        <v>43622.430555555555</v>
      </c>
      <c r="C1103" s="1">
        <f>INDEX(原始价格!C:C,股票价格!A1103+1)</f>
        <v>0</v>
      </c>
      <c r="D1103" s="1">
        <f>INDEX(原始价格!D:D,股票价格!A1103+1)</f>
        <v>42.44</v>
      </c>
      <c r="E1103" s="1">
        <f>INDEX(原始价格!E:E,股票价格!A1103+1)</f>
        <v>0</v>
      </c>
      <c r="F1103" s="1">
        <f>INDEX(原始价格!F:F,股票价格!A1103+1)</f>
        <v>0</v>
      </c>
      <c r="G1103" s="1">
        <f>INDEX(原始价格!G:G,股票价格!A1103+1)</f>
        <v>0</v>
      </c>
    </row>
    <row r="1104" spans="1:7" x14ac:dyDescent="0.2">
      <c r="A1104" s="1">
        <f t="shared" si="17"/>
        <v>1162</v>
      </c>
      <c r="B1104" s="22">
        <f>INDEX(原始价格!B:B,股票价格!A1104+1)</f>
        <v>43622.434027777781</v>
      </c>
      <c r="C1104" s="1">
        <f>INDEX(原始价格!C:C,股票价格!A1104+1)</f>
        <v>0</v>
      </c>
      <c r="D1104" s="1">
        <f>INDEX(原始价格!D:D,股票价格!A1104+1)</f>
        <v>42.35</v>
      </c>
      <c r="E1104" s="1">
        <f>INDEX(原始价格!E:E,股票价格!A1104+1)</f>
        <v>0</v>
      </c>
      <c r="F1104" s="1">
        <f>INDEX(原始价格!F:F,股票价格!A1104+1)</f>
        <v>0</v>
      </c>
      <c r="G1104" s="1">
        <f>INDEX(原始价格!G:G,股票价格!A1104+1)</f>
        <v>0</v>
      </c>
    </row>
    <row r="1105" spans="1:7" x14ac:dyDescent="0.2">
      <c r="A1105" s="1">
        <f t="shared" si="17"/>
        <v>1163</v>
      </c>
      <c r="B1105" s="22">
        <f>INDEX(原始价格!B:B,股票价格!A1105+1)</f>
        <v>43622.4375</v>
      </c>
      <c r="C1105" s="1">
        <f>INDEX(原始价格!C:C,股票价格!A1105+1)</f>
        <v>0</v>
      </c>
      <c r="D1105" s="1">
        <f>INDEX(原始价格!D:D,股票价格!A1105+1)</f>
        <v>42.43</v>
      </c>
      <c r="E1105" s="1">
        <f>INDEX(原始价格!E:E,股票价格!A1105+1)</f>
        <v>0</v>
      </c>
      <c r="F1105" s="1">
        <f>INDEX(原始价格!F:F,股票价格!A1105+1)</f>
        <v>0</v>
      </c>
      <c r="G1105" s="1">
        <f>INDEX(原始价格!G:G,股票价格!A1105+1)</f>
        <v>0</v>
      </c>
    </row>
    <row r="1106" spans="1:7" x14ac:dyDescent="0.2">
      <c r="A1106" s="1">
        <f t="shared" si="17"/>
        <v>1164</v>
      </c>
      <c r="B1106" s="22">
        <f>INDEX(原始价格!B:B,股票价格!A1106+1)</f>
        <v>43622.440972222219</v>
      </c>
      <c r="C1106" s="1">
        <f>INDEX(原始价格!C:C,股票价格!A1106+1)</f>
        <v>0</v>
      </c>
      <c r="D1106" s="1">
        <f>INDEX(原始价格!D:D,股票价格!A1106+1)</f>
        <v>42.65</v>
      </c>
      <c r="E1106" s="1">
        <f>INDEX(原始价格!E:E,股票价格!A1106+1)</f>
        <v>0</v>
      </c>
      <c r="F1106" s="1">
        <f>INDEX(原始价格!F:F,股票价格!A1106+1)</f>
        <v>0</v>
      </c>
      <c r="G1106" s="1">
        <f>INDEX(原始价格!G:G,股票价格!A1106+1)</f>
        <v>0</v>
      </c>
    </row>
    <row r="1107" spans="1:7" x14ac:dyDescent="0.2">
      <c r="A1107" s="1">
        <f t="shared" si="17"/>
        <v>1165</v>
      </c>
      <c r="B1107" s="22">
        <f>INDEX(原始价格!B:B,股票价格!A1107+1)</f>
        <v>43622.444444444445</v>
      </c>
      <c r="C1107" s="1">
        <f>INDEX(原始价格!C:C,股票价格!A1107+1)</f>
        <v>0</v>
      </c>
      <c r="D1107" s="1">
        <f>INDEX(原始价格!D:D,股票价格!A1107+1)</f>
        <v>42.69</v>
      </c>
      <c r="E1107" s="1">
        <f>INDEX(原始价格!E:E,股票价格!A1107+1)</f>
        <v>0</v>
      </c>
      <c r="F1107" s="1">
        <f>INDEX(原始价格!F:F,股票价格!A1107+1)</f>
        <v>0</v>
      </c>
      <c r="G1107" s="1">
        <f>INDEX(原始价格!G:G,股票价格!A1107+1)</f>
        <v>0</v>
      </c>
    </row>
    <row r="1108" spans="1:7" x14ac:dyDescent="0.2">
      <c r="A1108" s="1">
        <f t="shared" si="17"/>
        <v>1166</v>
      </c>
      <c r="B1108" s="22">
        <f>INDEX(原始价格!B:B,股票价格!A1108+1)</f>
        <v>43622.447916666664</v>
      </c>
      <c r="C1108" s="1">
        <f>INDEX(原始价格!C:C,股票价格!A1108+1)</f>
        <v>0</v>
      </c>
      <c r="D1108" s="1">
        <f>INDEX(原始价格!D:D,股票价格!A1108+1)</f>
        <v>42.5</v>
      </c>
      <c r="E1108" s="1">
        <f>INDEX(原始价格!E:E,股票价格!A1108+1)</f>
        <v>0</v>
      </c>
      <c r="F1108" s="1">
        <f>INDEX(原始价格!F:F,股票价格!A1108+1)</f>
        <v>0</v>
      </c>
      <c r="G1108" s="1">
        <f>INDEX(原始价格!G:G,股票价格!A1108+1)</f>
        <v>0</v>
      </c>
    </row>
    <row r="1109" spans="1:7" x14ac:dyDescent="0.2">
      <c r="A1109" s="1">
        <f t="shared" si="17"/>
        <v>1167</v>
      </c>
      <c r="B1109" s="22">
        <f>INDEX(原始价格!B:B,股票价格!A1109+1)</f>
        <v>43622.451388888891</v>
      </c>
      <c r="C1109" s="1">
        <f>INDEX(原始价格!C:C,股票价格!A1109+1)</f>
        <v>0</v>
      </c>
      <c r="D1109" s="1">
        <f>INDEX(原始价格!D:D,股票价格!A1109+1)</f>
        <v>42.5</v>
      </c>
      <c r="E1109" s="1">
        <f>INDEX(原始价格!E:E,股票价格!A1109+1)</f>
        <v>0</v>
      </c>
      <c r="F1109" s="1">
        <f>INDEX(原始价格!F:F,股票价格!A1109+1)</f>
        <v>0</v>
      </c>
      <c r="G1109" s="1">
        <f>INDEX(原始价格!G:G,股票价格!A1109+1)</f>
        <v>0</v>
      </c>
    </row>
    <row r="1110" spans="1:7" x14ac:dyDescent="0.2">
      <c r="A1110" s="1">
        <f t="shared" si="17"/>
        <v>1168</v>
      </c>
      <c r="B1110" s="22">
        <f>INDEX(原始价格!B:B,股票价格!A1110+1)</f>
        <v>43622.454861111109</v>
      </c>
      <c r="C1110" s="1">
        <f>INDEX(原始价格!C:C,股票价格!A1110+1)</f>
        <v>0</v>
      </c>
      <c r="D1110" s="1">
        <f>INDEX(原始价格!D:D,股票价格!A1110+1)</f>
        <v>42.59</v>
      </c>
      <c r="E1110" s="1">
        <f>INDEX(原始价格!E:E,股票价格!A1110+1)</f>
        <v>0</v>
      </c>
      <c r="F1110" s="1">
        <f>INDEX(原始价格!F:F,股票价格!A1110+1)</f>
        <v>0</v>
      </c>
      <c r="G1110" s="1">
        <f>INDEX(原始价格!G:G,股票价格!A1110+1)</f>
        <v>0</v>
      </c>
    </row>
    <row r="1111" spans="1:7" x14ac:dyDescent="0.2">
      <c r="A1111" s="1">
        <f t="shared" si="17"/>
        <v>1169</v>
      </c>
      <c r="B1111" s="22">
        <f>INDEX(原始价格!B:B,股票价格!A1111+1)</f>
        <v>43622.458333333336</v>
      </c>
      <c r="C1111" s="1">
        <f>INDEX(原始价格!C:C,股票价格!A1111+1)</f>
        <v>0</v>
      </c>
      <c r="D1111" s="1">
        <f>INDEX(原始价格!D:D,股票价格!A1111+1)</f>
        <v>42.42</v>
      </c>
      <c r="E1111" s="1">
        <f>INDEX(原始价格!E:E,股票价格!A1111+1)</f>
        <v>0</v>
      </c>
      <c r="F1111" s="1">
        <f>INDEX(原始价格!F:F,股票价格!A1111+1)</f>
        <v>0</v>
      </c>
      <c r="G1111" s="1">
        <f>INDEX(原始价格!G:G,股票价格!A1111+1)</f>
        <v>0</v>
      </c>
    </row>
    <row r="1112" spans="1:7" x14ac:dyDescent="0.2">
      <c r="A1112" s="1">
        <f t="shared" si="17"/>
        <v>1170</v>
      </c>
      <c r="B1112" s="22">
        <f>INDEX(原始价格!B:B,股票价格!A1112+1)</f>
        <v>43622.461805555555</v>
      </c>
      <c r="C1112" s="1">
        <f>INDEX(原始价格!C:C,股票价格!A1112+1)</f>
        <v>0</v>
      </c>
      <c r="D1112" s="1">
        <f>INDEX(原始价格!D:D,股票价格!A1112+1)</f>
        <v>42.41</v>
      </c>
      <c r="E1112" s="1">
        <f>INDEX(原始价格!E:E,股票价格!A1112+1)</f>
        <v>0</v>
      </c>
      <c r="F1112" s="1">
        <f>INDEX(原始价格!F:F,股票价格!A1112+1)</f>
        <v>0</v>
      </c>
      <c r="G1112" s="1">
        <f>INDEX(原始价格!G:G,股票价格!A1112+1)</f>
        <v>0</v>
      </c>
    </row>
    <row r="1113" spans="1:7" x14ac:dyDescent="0.2">
      <c r="A1113" s="1">
        <f t="shared" si="17"/>
        <v>1171</v>
      </c>
      <c r="B1113" s="22">
        <f>INDEX(原始价格!B:B,股票价格!A1113+1)</f>
        <v>43622.465277777781</v>
      </c>
      <c r="C1113" s="1">
        <f>INDEX(原始价格!C:C,股票价格!A1113+1)</f>
        <v>0</v>
      </c>
      <c r="D1113" s="1">
        <f>INDEX(原始价格!D:D,股票价格!A1113+1)</f>
        <v>42.49</v>
      </c>
      <c r="E1113" s="1">
        <f>INDEX(原始价格!E:E,股票价格!A1113+1)</f>
        <v>0</v>
      </c>
      <c r="F1113" s="1">
        <f>INDEX(原始价格!F:F,股票价格!A1113+1)</f>
        <v>0</v>
      </c>
      <c r="G1113" s="1">
        <f>INDEX(原始价格!G:G,股票价格!A1113+1)</f>
        <v>0</v>
      </c>
    </row>
    <row r="1114" spans="1:7" x14ac:dyDescent="0.2">
      <c r="A1114" s="1">
        <f t="shared" si="17"/>
        <v>1172</v>
      </c>
      <c r="B1114" s="22">
        <f>INDEX(原始价格!B:B,股票价格!A1114+1)</f>
        <v>43622.46875</v>
      </c>
      <c r="C1114" s="1">
        <f>INDEX(原始价格!C:C,股票价格!A1114+1)</f>
        <v>0</v>
      </c>
      <c r="D1114" s="1">
        <f>INDEX(原始价格!D:D,股票价格!A1114+1)</f>
        <v>42.42</v>
      </c>
      <c r="E1114" s="1">
        <f>INDEX(原始价格!E:E,股票价格!A1114+1)</f>
        <v>0</v>
      </c>
      <c r="F1114" s="1">
        <f>INDEX(原始价格!F:F,股票价格!A1114+1)</f>
        <v>0</v>
      </c>
      <c r="G1114" s="1">
        <f>INDEX(原始价格!G:G,股票价格!A1114+1)</f>
        <v>0</v>
      </c>
    </row>
    <row r="1115" spans="1:7" x14ac:dyDescent="0.2">
      <c r="A1115" s="1">
        <f t="shared" si="17"/>
        <v>1173</v>
      </c>
      <c r="B1115" s="22">
        <f>INDEX(原始价格!B:B,股票价格!A1115+1)</f>
        <v>43622.472222222219</v>
      </c>
      <c r="C1115" s="1">
        <f>INDEX(原始价格!C:C,股票价格!A1115+1)</f>
        <v>0</v>
      </c>
      <c r="D1115" s="1">
        <f>INDEX(原始价格!D:D,股票价格!A1115+1)</f>
        <v>42.33</v>
      </c>
      <c r="E1115" s="1">
        <f>INDEX(原始价格!E:E,股票价格!A1115+1)</f>
        <v>0</v>
      </c>
      <c r="F1115" s="1">
        <f>INDEX(原始价格!F:F,股票价格!A1115+1)</f>
        <v>0</v>
      </c>
      <c r="G1115" s="1">
        <f>INDEX(原始价格!G:G,股票价格!A1115+1)</f>
        <v>0</v>
      </c>
    </row>
    <row r="1116" spans="1:7" x14ac:dyDescent="0.2">
      <c r="A1116" s="1">
        <f t="shared" si="17"/>
        <v>1174</v>
      </c>
      <c r="B1116" s="22">
        <f>INDEX(原始价格!B:B,股票价格!A1116+1)</f>
        <v>43622.475694444445</v>
      </c>
      <c r="C1116" s="1">
        <f>INDEX(原始价格!C:C,股票价格!A1116+1)</f>
        <v>0</v>
      </c>
      <c r="D1116" s="1">
        <f>INDEX(原始价格!D:D,股票价格!A1116+1)</f>
        <v>42.36</v>
      </c>
      <c r="E1116" s="1">
        <f>INDEX(原始价格!E:E,股票价格!A1116+1)</f>
        <v>0</v>
      </c>
      <c r="F1116" s="1">
        <f>INDEX(原始价格!F:F,股票价格!A1116+1)</f>
        <v>0</v>
      </c>
      <c r="G1116" s="1">
        <f>INDEX(原始价格!G:G,股票价格!A1116+1)</f>
        <v>0</v>
      </c>
    </row>
    <row r="1117" spans="1:7" x14ac:dyDescent="0.2">
      <c r="A1117" s="1">
        <f t="shared" si="17"/>
        <v>1175</v>
      </c>
      <c r="B1117" s="22">
        <f>INDEX(原始价格!B:B,股票价格!A1117+1)</f>
        <v>43622.479166666664</v>
      </c>
      <c r="C1117" s="1">
        <f>INDEX(原始价格!C:C,股票价格!A1117+1)</f>
        <v>0</v>
      </c>
      <c r="D1117" s="1">
        <f>INDEX(原始价格!D:D,股票价格!A1117+1)</f>
        <v>42.37</v>
      </c>
      <c r="E1117" s="1">
        <f>INDEX(原始价格!E:E,股票价格!A1117+1)</f>
        <v>0</v>
      </c>
      <c r="F1117" s="1">
        <f>INDEX(原始价格!F:F,股票价格!A1117+1)</f>
        <v>0</v>
      </c>
      <c r="G1117" s="1">
        <f>INDEX(原始价格!G:G,股票价格!A1117+1)</f>
        <v>0</v>
      </c>
    </row>
    <row r="1118" spans="1:7" x14ac:dyDescent="0.2">
      <c r="A1118" s="1">
        <f t="shared" si="17"/>
        <v>1176</v>
      </c>
      <c r="B1118" s="22">
        <f>INDEX(原始价格!B:B,股票价格!A1118+1)</f>
        <v>43622.545138888891</v>
      </c>
      <c r="C1118" s="1">
        <f>INDEX(原始价格!C:C,股票价格!A1118+1)</f>
        <v>0</v>
      </c>
      <c r="D1118" s="1">
        <f>INDEX(原始价格!D:D,股票价格!A1118+1)</f>
        <v>42.28</v>
      </c>
      <c r="E1118" s="1">
        <f>INDEX(原始价格!E:E,股票价格!A1118+1)</f>
        <v>0</v>
      </c>
      <c r="F1118" s="1">
        <f>INDEX(原始价格!F:F,股票价格!A1118+1)</f>
        <v>0</v>
      </c>
      <c r="G1118" s="1">
        <f>INDEX(原始价格!G:G,股票价格!A1118+1)</f>
        <v>0</v>
      </c>
    </row>
    <row r="1119" spans="1:7" x14ac:dyDescent="0.2">
      <c r="A1119" s="1">
        <f t="shared" si="17"/>
        <v>1177</v>
      </c>
      <c r="B1119" s="22">
        <f>INDEX(原始价格!B:B,股票价格!A1119+1)</f>
        <v>43622.548611111109</v>
      </c>
      <c r="C1119" s="1">
        <f>INDEX(原始价格!C:C,股票价格!A1119+1)</f>
        <v>0</v>
      </c>
      <c r="D1119" s="1">
        <f>INDEX(原始价格!D:D,股票价格!A1119+1)</f>
        <v>42.21</v>
      </c>
      <c r="E1119" s="1">
        <f>INDEX(原始价格!E:E,股票价格!A1119+1)</f>
        <v>0</v>
      </c>
      <c r="F1119" s="1">
        <f>INDEX(原始价格!F:F,股票价格!A1119+1)</f>
        <v>0</v>
      </c>
      <c r="G1119" s="1">
        <f>INDEX(原始价格!G:G,股票价格!A1119+1)</f>
        <v>0</v>
      </c>
    </row>
    <row r="1120" spans="1:7" x14ac:dyDescent="0.2">
      <c r="A1120" s="1">
        <f t="shared" si="17"/>
        <v>1178</v>
      </c>
      <c r="B1120" s="22">
        <f>INDEX(原始价格!B:B,股票价格!A1120+1)</f>
        <v>43622.552083333336</v>
      </c>
      <c r="C1120" s="1">
        <f>INDEX(原始价格!C:C,股票价格!A1120+1)</f>
        <v>0</v>
      </c>
      <c r="D1120" s="1">
        <f>INDEX(原始价格!D:D,股票价格!A1120+1)</f>
        <v>42.11</v>
      </c>
      <c r="E1120" s="1">
        <f>INDEX(原始价格!E:E,股票价格!A1120+1)</f>
        <v>0</v>
      </c>
      <c r="F1120" s="1">
        <f>INDEX(原始价格!F:F,股票价格!A1120+1)</f>
        <v>0</v>
      </c>
      <c r="G1120" s="1">
        <f>INDEX(原始价格!G:G,股票价格!A1120+1)</f>
        <v>0</v>
      </c>
    </row>
    <row r="1121" spans="1:7" x14ac:dyDescent="0.2">
      <c r="A1121" s="1">
        <f t="shared" si="17"/>
        <v>1179</v>
      </c>
      <c r="B1121" s="22">
        <f>INDEX(原始价格!B:B,股票价格!A1121+1)</f>
        <v>43622.555555555555</v>
      </c>
      <c r="C1121" s="1">
        <f>INDEX(原始价格!C:C,股票价格!A1121+1)</f>
        <v>0</v>
      </c>
      <c r="D1121" s="1">
        <f>INDEX(原始价格!D:D,股票价格!A1121+1)</f>
        <v>42.05</v>
      </c>
      <c r="E1121" s="1">
        <f>INDEX(原始价格!E:E,股票价格!A1121+1)</f>
        <v>0</v>
      </c>
      <c r="F1121" s="1">
        <f>INDEX(原始价格!F:F,股票价格!A1121+1)</f>
        <v>0</v>
      </c>
      <c r="G1121" s="1">
        <f>INDEX(原始价格!G:G,股票价格!A1121+1)</f>
        <v>0</v>
      </c>
    </row>
    <row r="1122" spans="1:7" x14ac:dyDescent="0.2">
      <c r="A1122" s="1">
        <f t="shared" si="17"/>
        <v>1180</v>
      </c>
      <c r="B1122" s="22">
        <f>INDEX(原始价格!B:B,股票价格!A1122+1)</f>
        <v>43622.559027777781</v>
      </c>
      <c r="C1122" s="1">
        <f>INDEX(原始价格!C:C,股票价格!A1122+1)</f>
        <v>0</v>
      </c>
      <c r="D1122" s="1">
        <f>INDEX(原始价格!D:D,股票价格!A1122+1)</f>
        <v>41.84</v>
      </c>
      <c r="E1122" s="1">
        <f>INDEX(原始价格!E:E,股票价格!A1122+1)</f>
        <v>0</v>
      </c>
      <c r="F1122" s="1">
        <f>INDEX(原始价格!F:F,股票价格!A1122+1)</f>
        <v>0</v>
      </c>
      <c r="G1122" s="1">
        <f>INDEX(原始价格!G:G,股票价格!A1122+1)</f>
        <v>0</v>
      </c>
    </row>
    <row r="1123" spans="1:7" x14ac:dyDescent="0.2">
      <c r="A1123" s="1">
        <f t="shared" si="17"/>
        <v>1181</v>
      </c>
      <c r="B1123" s="22">
        <f>INDEX(原始价格!B:B,股票价格!A1123+1)</f>
        <v>43622.5625</v>
      </c>
      <c r="C1123" s="1">
        <f>INDEX(原始价格!C:C,股票价格!A1123+1)</f>
        <v>0</v>
      </c>
      <c r="D1123" s="1">
        <f>INDEX(原始价格!D:D,股票价格!A1123+1)</f>
        <v>42.09</v>
      </c>
      <c r="E1123" s="1">
        <f>INDEX(原始价格!E:E,股票价格!A1123+1)</f>
        <v>0</v>
      </c>
      <c r="F1123" s="1">
        <f>INDEX(原始价格!F:F,股票价格!A1123+1)</f>
        <v>0</v>
      </c>
      <c r="G1123" s="1">
        <f>INDEX(原始价格!G:G,股票价格!A1123+1)</f>
        <v>0</v>
      </c>
    </row>
    <row r="1124" spans="1:7" x14ac:dyDescent="0.2">
      <c r="A1124" s="1">
        <f t="shared" si="17"/>
        <v>1182</v>
      </c>
      <c r="B1124" s="22">
        <f>INDEX(原始价格!B:B,股票价格!A1124+1)</f>
        <v>43622.565972222219</v>
      </c>
      <c r="C1124" s="1">
        <f>INDEX(原始价格!C:C,股票价格!A1124+1)</f>
        <v>0</v>
      </c>
      <c r="D1124" s="1">
        <f>INDEX(原始价格!D:D,股票价格!A1124+1)</f>
        <v>41.84</v>
      </c>
      <c r="E1124" s="1">
        <f>INDEX(原始价格!E:E,股票价格!A1124+1)</f>
        <v>0</v>
      </c>
      <c r="F1124" s="1">
        <f>INDEX(原始价格!F:F,股票价格!A1124+1)</f>
        <v>0</v>
      </c>
      <c r="G1124" s="1">
        <f>INDEX(原始价格!G:G,股票价格!A1124+1)</f>
        <v>0</v>
      </c>
    </row>
    <row r="1125" spans="1:7" x14ac:dyDescent="0.2">
      <c r="A1125" s="1">
        <f t="shared" si="17"/>
        <v>1183</v>
      </c>
      <c r="B1125" s="22">
        <f>INDEX(原始价格!B:B,股票价格!A1125+1)</f>
        <v>43622.569444444445</v>
      </c>
      <c r="C1125" s="1">
        <f>INDEX(原始价格!C:C,股票价格!A1125+1)</f>
        <v>0</v>
      </c>
      <c r="D1125" s="1">
        <f>INDEX(原始价格!D:D,股票价格!A1125+1)</f>
        <v>41.98</v>
      </c>
      <c r="E1125" s="1">
        <f>INDEX(原始价格!E:E,股票价格!A1125+1)</f>
        <v>0</v>
      </c>
      <c r="F1125" s="1">
        <f>INDEX(原始价格!F:F,股票价格!A1125+1)</f>
        <v>0</v>
      </c>
      <c r="G1125" s="1">
        <f>INDEX(原始价格!G:G,股票价格!A1125+1)</f>
        <v>0</v>
      </c>
    </row>
    <row r="1126" spans="1:7" x14ac:dyDescent="0.2">
      <c r="A1126" s="1">
        <f t="shared" si="17"/>
        <v>1184</v>
      </c>
      <c r="B1126" s="22">
        <f>INDEX(原始价格!B:B,股票价格!A1126+1)</f>
        <v>43622.572916666664</v>
      </c>
      <c r="C1126" s="1">
        <f>INDEX(原始价格!C:C,股票价格!A1126+1)</f>
        <v>0</v>
      </c>
      <c r="D1126" s="1">
        <f>INDEX(原始价格!D:D,股票价格!A1126+1)</f>
        <v>42.22</v>
      </c>
      <c r="E1126" s="1">
        <f>INDEX(原始价格!E:E,股票价格!A1126+1)</f>
        <v>0</v>
      </c>
      <c r="F1126" s="1">
        <f>INDEX(原始价格!F:F,股票价格!A1126+1)</f>
        <v>0</v>
      </c>
      <c r="G1126" s="1">
        <f>INDEX(原始价格!G:G,股票价格!A1126+1)</f>
        <v>0</v>
      </c>
    </row>
    <row r="1127" spans="1:7" x14ac:dyDescent="0.2">
      <c r="A1127" s="1">
        <f t="shared" si="17"/>
        <v>1185</v>
      </c>
      <c r="B1127" s="22">
        <f>INDEX(原始价格!B:B,股票价格!A1127+1)</f>
        <v>43622.576388888891</v>
      </c>
      <c r="C1127" s="1">
        <f>INDEX(原始价格!C:C,股票价格!A1127+1)</f>
        <v>0</v>
      </c>
      <c r="D1127" s="1">
        <f>INDEX(原始价格!D:D,股票价格!A1127+1)</f>
        <v>42.11</v>
      </c>
      <c r="E1127" s="1">
        <f>INDEX(原始价格!E:E,股票价格!A1127+1)</f>
        <v>0</v>
      </c>
      <c r="F1127" s="1">
        <f>INDEX(原始价格!F:F,股票价格!A1127+1)</f>
        <v>0</v>
      </c>
      <c r="G1127" s="1">
        <f>INDEX(原始价格!G:G,股票价格!A1127+1)</f>
        <v>0</v>
      </c>
    </row>
    <row r="1128" spans="1:7" x14ac:dyDescent="0.2">
      <c r="A1128" s="1">
        <f t="shared" si="17"/>
        <v>1186</v>
      </c>
      <c r="B1128" s="22">
        <f>INDEX(原始价格!B:B,股票价格!A1128+1)</f>
        <v>43622.579861111109</v>
      </c>
      <c r="C1128" s="1">
        <f>INDEX(原始价格!C:C,股票价格!A1128+1)</f>
        <v>0</v>
      </c>
      <c r="D1128" s="1">
        <f>INDEX(原始价格!D:D,股票价格!A1128+1)</f>
        <v>42.04</v>
      </c>
      <c r="E1128" s="1">
        <f>INDEX(原始价格!E:E,股票价格!A1128+1)</f>
        <v>0</v>
      </c>
      <c r="F1128" s="1">
        <f>INDEX(原始价格!F:F,股票价格!A1128+1)</f>
        <v>0</v>
      </c>
      <c r="G1128" s="1">
        <f>INDEX(原始价格!G:G,股票价格!A1128+1)</f>
        <v>0</v>
      </c>
    </row>
    <row r="1129" spans="1:7" x14ac:dyDescent="0.2">
      <c r="A1129" s="1">
        <f t="shared" si="17"/>
        <v>1187</v>
      </c>
      <c r="B1129" s="22">
        <f>INDEX(原始价格!B:B,股票价格!A1129+1)</f>
        <v>43622.583333333336</v>
      </c>
      <c r="C1129" s="1">
        <f>INDEX(原始价格!C:C,股票价格!A1129+1)</f>
        <v>0</v>
      </c>
      <c r="D1129" s="1">
        <f>INDEX(原始价格!D:D,股票价格!A1129+1)</f>
        <v>41.97</v>
      </c>
      <c r="E1129" s="1">
        <f>INDEX(原始价格!E:E,股票价格!A1129+1)</f>
        <v>0</v>
      </c>
      <c r="F1129" s="1">
        <f>INDEX(原始价格!F:F,股票价格!A1129+1)</f>
        <v>0</v>
      </c>
      <c r="G1129" s="1">
        <f>INDEX(原始价格!G:G,股票价格!A1129+1)</f>
        <v>0</v>
      </c>
    </row>
    <row r="1130" spans="1:7" x14ac:dyDescent="0.2">
      <c r="A1130" s="1">
        <f t="shared" si="17"/>
        <v>1188</v>
      </c>
      <c r="B1130" s="22">
        <f>INDEX(原始价格!B:B,股票价格!A1130+1)</f>
        <v>43622.586805555555</v>
      </c>
      <c r="C1130" s="1">
        <f>INDEX(原始价格!C:C,股票价格!A1130+1)</f>
        <v>0</v>
      </c>
      <c r="D1130" s="1">
        <f>INDEX(原始价格!D:D,股票价格!A1130+1)</f>
        <v>41.87</v>
      </c>
      <c r="E1130" s="1">
        <f>INDEX(原始价格!E:E,股票价格!A1130+1)</f>
        <v>0</v>
      </c>
      <c r="F1130" s="1">
        <f>INDEX(原始价格!F:F,股票价格!A1130+1)</f>
        <v>0</v>
      </c>
      <c r="G1130" s="1">
        <f>INDEX(原始价格!G:G,股票价格!A1130+1)</f>
        <v>0</v>
      </c>
    </row>
    <row r="1131" spans="1:7" x14ac:dyDescent="0.2">
      <c r="A1131" s="1">
        <f t="shared" si="17"/>
        <v>1189</v>
      </c>
      <c r="B1131" s="22">
        <f>INDEX(原始价格!B:B,股票价格!A1131+1)</f>
        <v>43622.590277777781</v>
      </c>
      <c r="C1131" s="1">
        <f>INDEX(原始价格!C:C,股票价格!A1131+1)</f>
        <v>0</v>
      </c>
      <c r="D1131" s="1">
        <f>INDEX(原始价格!D:D,股票价格!A1131+1)</f>
        <v>41.91</v>
      </c>
      <c r="E1131" s="1">
        <f>INDEX(原始价格!E:E,股票价格!A1131+1)</f>
        <v>0</v>
      </c>
      <c r="F1131" s="1">
        <f>INDEX(原始价格!F:F,股票价格!A1131+1)</f>
        <v>0</v>
      </c>
      <c r="G1131" s="1">
        <f>INDEX(原始价格!G:G,股票价格!A1131+1)</f>
        <v>0</v>
      </c>
    </row>
    <row r="1132" spans="1:7" x14ac:dyDescent="0.2">
      <c r="A1132" s="1">
        <f t="shared" si="17"/>
        <v>1190</v>
      </c>
      <c r="B1132" s="22">
        <f>INDEX(原始价格!B:B,股票价格!A1132+1)</f>
        <v>43622.59375</v>
      </c>
      <c r="C1132" s="1">
        <f>INDEX(原始价格!C:C,股票价格!A1132+1)</f>
        <v>0</v>
      </c>
      <c r="D1132" s="1">
        <f>INDEX(原始价格!D:D,股票价格!A1132+1)</f>
        <v>41.81</v>
      </c>
      <c r="E1132" s="1">
        <f>INDEX(原始价格!E:E,股票价格!A1132+1)</f>
        <v>0</v>
      </c>
      <c r="F1132" s="1">
        <f>INDEX(原始价格!F:F,股票价格!A1132+1)</f>
        <v>0</v>
      </c>
      <c r="G1132" s="1">
        <f>INDEX(原始价格!G:G,股票价格!A1132+1)</f>
        <v>0</v>
      </c>
    </row>
    <row r="1133" spans="1:7" x14ac:dyDescent="0.2">
      <c r="A1133" s="1">
        <f t="shared" si="17"/>
        <v>1191</v>
      </c>
      <c r="B1133" s="22">
        <f>INDEX(原始价格!B:B,股票价格!A1133+1)</f>
        <v>43622.597222222219</v>
      </c>
      <c r="C1133" s="1">
        <f>INDEX(原始价格!C:C,股票价格!A1133+1)</f>
        <v>0</v>
      </c>
      <c r="D1133" s="1">
        <f>INDEX(原始价格!D:D,股票价格!A1133+1)</f>
        <v>41.74</v>
      </c>
      <c r="E1133" s="1">
        <f>INDEX(原始价格!E:E,股票价格!A1133+1)</f>
        <v>0</v>
      </c>
      <c r="F1133" s="1">
        <f>INDEX(原始价格!F:F,股票价格!A1133+1)</f>
        <v>0</v>
      </c>
      <c r="G1133" s="1">
        <f>INDEX(原始价格!G:G,股票价格!A1133+1)</f>
        <v>0</v>
      </c>
    </row>
    <row r="1134" spans="1:7" x14ac:dyDescent="0.2">
      <c r="A1134" s="1">
        <f t="shared" si="17"/>
        <v>1192</v>
      </c>
      <c r="B1134" s="22">
        <f>INDEX(原始价格!B:B,股票价格!A1134+1)</f>
        <v>43622.600694444445</v>
      </c>
      <c r="C1134" s="1">
        <f>INDEX(原始价格!C:C,股票价格!A1134+1)</f>
        <v>0</v>
      </c>
      <c r="D1134" s="1">
        <f>INDEX(原始价格!D:D,股票价格!A1134+1)</f>
        <v>41.66</v>
      </c>
      <c r="E1134" s="1">
        <f>INDEX(原始价格!E:E,股票价格!A1134+1)</f>
        <v>0</v>
      </c>
      <c r="F1134" s="1">
        <f>INDEX(原始价格!F:F,股票价格!A1134+1)</f>
        <v>0</v>
      </c>
      <c r="G1134" s="1">
        <f>INDEX(原始价格!G:G,股票价格!A1134+1)</f>
        <v>0</v>
      </c>
    </row>
    <row r="1135" spans="1:7" x14ac:dyDescent="0.2">
      <c r="A1135" s="1">
        <f t="shared" si="17"/>
        <v>1193</v>
      </c>
      <c r="B1135" s="22">
        <f>INDEX(原始价格!B:B,股票价格!A1135+1)</f>
        <v>43622.604166666664</v>
      </c>
      <c r="C1135" s="1">
        <f>INDEX(原始价格!C:C,股票价格!A1135+1)</f>
        <v>0</v>
      </c>
      <c r="D1135" s="1">
        <f>INDEX(原始价格!D:D,股票价格!A1135+1)</f>
        <v>41.47</v>
      </c>
      <c r="E1135" s="1">
        <f>INDEX(原始价格!E:E,股票价格!A1135+1)</f>
        <v>0</v>
      </c>
      <c r="F1135" s="1">
        <f>INDEX(原始价格!F:F,股票价格!A1135+1)</f>
        <v>0</v>
      </c>
      <c r="G1135" s="1">
        <f>INDEX(原始价格!G:G,股票价格!A1135+1)</f>
        <v>0</v>
      </c>
    </row>
    <row r="1136" spans="1:7" x14ac:dyDescent="0.2">
      <c r="A1136" s="1">
        <f t="shared" si="17"/>
        <v>1194</v>
      </c>
      <c r="B1136" s="22">
        <f>INDEX(原始价格!B:B,股票价格!A1136+1)</f>
        <v>43622.607638888891</v>
      </c>
      <c r="C1136" s="1">
        <f>INDEX(原始价格!C:C,股票价格!A1136+1)</f>
        <v>0</v>
      </c>
      <c r="D1136" s="1">
        <f>INDEX(原始价格!D:D,股票价格!A1136+1)</f>
        <v>41.51</v>
      </c>
      <c r="E1136" s="1">
        <f>INDEX(原始价格!E:E,股票价格!A1136+1)</f>
        <v>0</v>
      </c>
      <c r="F1136" s="1">
        <f>INDEX(原始价格!F:F,股票价格!A1136+1)</f>
        <v>0</v>
      </c>
      <c r="G1136" s="1">
        <f>INDEX(原始价格!G:G,股票价格!A1136+1)</f>
        <v>0</v>
      </c>
    </row>
    <row r="1137" spans="1:7" x14ac:dyDescent="0.2">
      <c r="A1137" s="1">
        <f t="shared" si="17"/>
        <v>1195</v>
      </c>
      <c r="B1137" s="22">
        <f>INDEX(原始价格!B:B,股票价格!A1137+1)</f>
        <v>43622.611111111109</v>
      </c>
      <c r="C1137" s="1">
        <f>INDEX(原始价格!C:C,股票价格!A1137+1)</f>
        <v>0</v>
      </c>
      <c r="D1137" s="1">
        <f>INDEX(原始价格!D:D,股票价格!A1137+1)</f>
        <v>41.48</v>
      </c>
      <c r="E1137" s="1">
        <f>INDEX(原始价格!E:E,股票价格!A1137+1)</f>
        <v>0</v>
      </c>
      <c r="F1137" s="1">
        <f>INDEX(原始价格!F:F,股票价格!A1137+1)</f>
        <v>0</v>
      </c>
      <c r="G1137" s="1">
        <f>INDEX(原始价格!G:G,股票价格!A1137+1)</f>
        <v>0</v>
      </c>
    </row>
    <row r="1138" spans="1:7" x14ac:dyDescent="0.2">
      <c r="A1138" s="1">
        <f t="shared" si="17"/>
        <v>1196</v>
      </c>
      <c r="B1138" s="22">
        <f>INDEX(原始价格!B:B,股票价格!A1138+1)</f>
        <v>43622.614583333336</v>
      </c>
      <c r="C1138" s="1">
        <f>INDEX(原始价格!C:C,股票价格!A1138+1)</f>
        <v>0</v>
      </c>
      <c r="D1138" s="1">
        <f>INDEX(原始价格!D:D,股票价格!A1138+1)</f>
        <v>41.17</v>
      </c>
      <c r="E1138" s="1">
        <f>INDEX(原始价格!E:E,股票价格!A1138+1)</f>
        <v>0</v>
      </c>
      <c r="F1138" s="1">
        <f>INDEX(原始价格!F:F,股票价格!A1138+1)</f>
        <v>0</v>
      </c>
      <c r="G1138" s="1">
        <f>INDEX(原始价格!G:G,股票价格!A1138+1)</f>
        <v>0</v>
      </c>
    </row>
    <row r="1139" spans="1:7" x14ac:dyDescent="0.2">
      <c r="A1139" s="1">
        <f t="shared" si="17"/>
        <v>1197</v>
      </c>
      <c r="B1139" s="22">
        <f>INDEX(原始价格!B:B,股票价格!A1139+1)</f>
        <v>43622.618055555555</v>
      </c>
      <c r="C1139" s="1">
        <f>INDEX(原始价格!C:C,股票价格!A1139+1)</f>
        <v>0</v>
      </c>
      <c r="D1139" s="1">
        <f>INDEX(原始价格!D:D,股票价格!A1139+1)</f>
        <v>40.61</v>
      </c>
      <c r="E1139" s="1">
        <f>INDEX(原始价格!E:E,股票价格!A1139+1)</f>
        <v>0</v>
      </c>
      <c r="F1139" s="1">
        <f>INDEX(原始价格!F:F,股票价格!A1139+1)</f>
        <v>0</v>
      </c>
      <c r="G1139" s="1">
        <f>INDEX(原始价格!G:G,股票价格!A1139+1)</f>
        <v>0</v>
      </c>
    </row>
    <row r="1140" spans="1:7" x14ac:dyDescent="0.2">
      <c r="A1140" s="1">
        <f t="shared" si="17"/>
        <v>1198</v>
      </c>
      <c r="B1140" s="22">
        <f>INDEX(原始价格!B:B,股票价格!A1140+1)</f>
        <v>43622.621527777781</v>
      </c>
      <c r="C1140" s="1">
        <f>INDEX(原始价格!C:C,股票价格!A1140+1)</f>
        <v>0</v>
      </c>
      <c r="D1140" s="1">
        <f>INDEX(原始价格!D:D,股票价格!A1140+1)</f>
        <v>41</v>
      </c>
      <c r="E1140" s="1">
        <f>INDEX(原始价格!E:E,股票价格!A1140+1)</f>
        <v>0</v>
      </c>
      <c r="F1140" s="1">
        <f>INDEX(原始价格!F:F,股票价格!A1140+1)</f>
        <v>0</v>
      </c>
      <c r="G1140" s="1">
        <f>INDEX(原始价格!G:G,股票价格!A1140+1)</f>
        <v>0</v>
      </c>
    </row>
    <row r="1141" spans="1:7" x14ac:dyDescent="0.2">
      <c r="A1141" s="1">
        <f t="shared" si="17"/>
        <v>1199</v>
      </c>
      <c r="B1141" s="22">
        <f>INDEX(原始价格!B:B,股票价格!A1141+1)</f>
        <v>43622.625</v>
      </c>
      <c r="C1141" s="1">
        <f>INDEX(原始价格!C:C,股票价格!A1141+1)</f>
        <v>0</v>
      </c>
      <c r="D1141" s="1">
        <f>INDEX(原始价格!D:D,股票价格!A1141+1)</f>
        <v>41</v>
      </c>
      <c r="E1141" s="1">
        <f>INDEX(原始价格!E:E,股票价格!A1141+1)</f>
        <v>0</v>
      </c>
      <c r="F1141" s="1">
        <f>INDEX(原始价格!F:F,股票价格!A1141+1)</f>
        <v>0</v>
      </c>
      <c r="G1141" s="1">
        <f>INDEX(原始价格!G:G,股票价格!A1141+1)</f>
        <v>0</v>
      </c>
    </row>
    <row r="1142" spans="1:7" x14ac:dyDescent="0.2">
      <c r="A1142" s="1">
        <f t="shared" si="17"/>
        <v>1200</v>
      </c>
      <c r="B1142" s="22">
        <f>INDEX(原始价格!B:B,股票价格!A1142+1)</f>
        <v>43626.399305555555</v>
      </c>
      <c r="C1142" s="1">
        <f>INDEX(原始价格!C:C,股票价格!A1142+1)</f>
        <v>0</v>
      </c>
      <c r="D1142" s="1">
        <f>INDEX(原始价格!D:D,股票价格!A1142+1)</f>
        <v>41.12</v>
      </c>
      <c r="E1142" s="1">
        <f>INDEX(原始价格!E:E,股票价格!A1142+1)</f>
        <v>0</v>
      </c>
      <c r="F1142" s="1">
        <f>INDEX(原始价格!F:F,股票价格!A1142+1)</f>
        <v>0</v>
      </c>
      <c r="G1142" s="1">
        <f>INDEX(原始价格!G:G,股票价格!A1142+1)</f>
        <v>0</v>
      </c>
    </row>
    <row r="1143" spans="1:7" x14ac:dyDescent="0.2">
      <c r="A1143" s="1">
        <f t="shared" si="17"/>
        <v>1201</v>
      </c>
      <c r="B1143" s="22">
        <f>INDEX(原始价格!B:B,股票价格!A1143+1)</f>
        <v>43626.402777777781</v>
      </c>
      <c r="C1143" s="1">
        <f>INDEX(原始价格!C:C,股票价格!A1143+1)</f>
        <v>0</v>
      </c>
      <c r="D1143" s="1">
        <f>INDEX(原始价格!D:D,股票价格!A1143+1)</f>
        <v>40.83</v>
      </c>
      <c r="E1143" s="1">
        <f>INDEX(原始价格!E:E,股票价格!A1143+1)</f>
        <v>0</v>
      </c>
      <c r="F1143" s="1">
        <f>INDEX(原始价格!F:F,股票价格!A1143+1)</f>
        <v>0</v>
      </c>
      <c r="G1143" s="1">
        <f>INDEX(原始价格!G:G,股票价格!A1143+1)</f>
        <v>0</v>
      </c>
    </row>
    <row r="1144" spans="1:7" x14ac:dyDescent="0.2">
      <c r="A1144" s="1">
        <f t="shared" si="17"/>
        <v>1202</v>
      </c>
      <c r="B1144" s="22">
        <f>INDEX(原始价格!B:B,股票价格!A1144+1)</f>
        <v>43626.40625</v>
      </c>
      <c r="C1144" s="1">
        <f>INDEX(原始价格!C:C,股票价格!A1144+1)</f>
        <v>0</v>
      </c>
      <c r="D1144" s="1">
        <f>INDEX(原始价格!D:D,股票价格!A1144+1)</f>
        <v>40.97</v>
      </c>
      <c r="E1144" s="1">
        <f>INDEX(原始价格!E:E,股票价格!A1144+1)</f>
        <v>0</v>
      </c>
      <c r="F1144" s="1">
        <f>INDEX(原始价格!F:F,股票价格!A1144+1)</f>
        <v>0</v>
      </c>
      <c r="G1144" s="1">
        <f>INDEX(原始价格!G:G,股票价格!A1144+1)</f>
        <v>0</v>
      </c>
    </row>
    <row r="1145" spans="1:7" x14ac:dyDescent="0.2">
      <c r="A1145" s="1">
        <f t="shared" si="17"/>
        <v>1203</v>
      </c>
      <c r="B1145" s="22">
        <f>INDEX(原始价格!B:B,股票价格!A1145+1)</f>
        <v>43626.409722222219</v>
      </c>
      <c r="C1145" s="1">
        <f>INDEX(原始价格!C:C,股票价格!A1145+1)</f>
        <v>0</v>
      </c>
      <c r="D1145" s="1">
        <f>INDEX(原始价格!D:D,股票价格!A1145+1)</f>
        <v>40.92</v>
      </c>
      <c r="E1145" s="1">
        <f>INDEX(原始价格!E:E,股票价格!A1145+1)</f>
        <v>0</v>
      </c>
      <c r="F1145" s="1">
        <f>INDEX(原始价格!F:F,股票价格!A1145+1)</f>
        <v>0</v>
      </c>
      <c r="G1145" s="1">
        <f>INDEX(原始价格!G:G,股票价格!A1145+1)</f>
        <v>0</v>
      </c>
    </row>
    <row r="1146" spans="1:7" x14ac:dyDescent="0.2">
      <c r="A1146" s="1">
        <f t="shared" si="17"/>
        <v>1204</v>
      </c>
      <c r="B1146" s="22">
        <f>INDEX(原始价格!B:B,股票价格!A1146+1)</f>
        <v>43626.413194444445</v>
      </c>
      <c r="C1146" s="1">
        <f>INDEX(原始价格!C:C,股票价格!A1146+1)</f>
        <v>0</v>
      </c>
      <c r="D1146" s="1">
        <f>INDEX(原始价格!D:D,股票价格!A1146+1)</f>
        <v>40.549999999999997</v>
      </c>
      <c r="E1146" s="1">
        <f>INDEX(原始价格!E:E,股票价格!A1146+1)</f>
        <v>0</v>
      </c>
      <c r="F1146" s="1">
        <f>INDEX(原始价格!F:F,股票价格!A1146+1)</f>
        <v>0</v>
      </c>
      <c r="G1146" s="1">
        <f>INDEX(原始价格!G:G,股票价格!A1146+1)</f>
        <v>0</v>
      </c>
    </row>
    <row r="1147" spans="1:7" x14ac:dyDescent="0.2">
      <c r="A1147" s="1">
        <f t="shared" si="17"/>
        <v>1205</v>
      </c>
      <c r="B1147" s="22">
        <f>INDEX(原始价格!B:B,股票价格!A1147+1)</f>
        <v>43626.416666666664</v>
      </c>
      <c r="C1147" s="1">
        <f>INDEX(原始价格!C:C,股票价格!A1147+1)</f>
        <v>0</v>
      </c>
      <c r="D1147" s="1">
        <f>INDEX(原始价格!D:D,股票价格!A1147+1)</f>
        <v>40.799999999999997</v>
      </c>
      <c r="E1147" s="1">
        <f>INDEX(原始价格!E:E,股票价格!A1147+1)</f>
        <v>0</v>
      </c>
      <c r="F1147" s="1">
        <f>INDEX(原始价格!F:F,股票价格!A1147+1)</f>
        <v>0</v>
      </c>
      <c r="G1147" s="1">
        <f>INDEX(原始价格!G:G,股票价格!A1147+1)</f>
        <v>0</v>
      </c>
    </row>
    <row r="1148" spans="1:7" x14ac:dyDescent="0.2">
      <c r="A1148" s="1">
        <f t="shared" si="17"/>
        <v>1206</v>
      </c>
      <c r="B1148" s="22">
        <f>INDEX(原始价格!B:B,股票价格!A1148+1)</f>
        <v>43626.420138888891</v>
      </c>
      <c r="C1148" s="1">
        <f>INDEX(原始价格!C:C,股票价格!A1148+1)</f>
        <v>0</v>
      </c>
      <c r="D1148" s="1">
        <f>INDEX(原始价格!D:D,股票价格!A1148+1)</f>
        <v>40.76</v>
      </c>
      <c r="E1148" s="1">
        <f>INDEX(原始价格!E:E,股票价格!A1148+1)</f>
        <v>0</v>
      </c>
      <c r="F1148" s="1">
        <f>INDEX(原始价格!F:F,股票价格!A1148+1)</f>
        <v>0</v>
      </c>
      <c r="G1148" s="1">
        <f>INDEX(原始价格!G:G,股票价格!A1148+1)</f>
        <v>0</v>
      </c>
    </row>
    <row r="1149" spans="1:7" x14ac:dyDescent="0.2">
      <c r="A1149" s="1">
        <f t="shared" si="17"/>
        <v>1207</v>
      </c>
      <c r="B1149" s="22">
        <f>INDEX(原始价格!B:B,股票价格!A1149+1)</f>
        <v>43626.423611111109</v>
      </c>
      <c r="C1149" s="1">
        <f>INDEX(原始价格!C:C,股票价格!A1149+1)</f>
        <v>0</v>
      </c>
      <c r="D1149" s="1">
        <f>INDEX(原始价格!D:D,股票价格!A1149+1)</f>
        <v>40.74</v>
      </c>
      <c r="E1149" s="1">
        <f>INDEX(原始价格!E:E,股票价格!A1149+1)</f>
        <v>0</v>
      </c>
      <c r="F1149" s="1">
        <f>INDEX(原始价格!F:F,股票价格!A1149+1)</f>
        <v>0</v>
      </c>
      <c r="G1149" s="1">
        <f>INDEX(原始价格!G:G,股票价格!A1149+1)</f>
        <v>0</v>
      </c>
    </row>
    <row r="1150" spans="1:7" x14ac:dyDescent="0.2">
      <c r="A1150" s="1">
        <f t="shared" si="17"/>
        <v>1208</v>
      </c>
      <c r="B1150" s="22">
        <f>INDEX(原始价格!B:B,股票价格!A1150+1)</f>
        <v>43626.427083333336</v>
      </c>
      <c r="C1150" s="1">
        <f>INDEX(原始价格!C:C,股票价格!A1150+1)</f>
        <v>0</v>
      </c>
      <c r="D1150" s="1">
        <f>INDEX(原始价格!D:D,股票价格!A1150+1)</f>
        <v>40.75</v>
      </c>
      <c r="E1150" s="1">
        <f>INDEX(原始价格!E:E,股票价格!A1150+1)</f>
        <v>0</v>
      </c>
      <c r="F1150" s="1">
        <f>INDEX(原始价格!F:F,股票价格!A1150+1)</f>
        <v>0</v>
      </c>
      <c r="G1150" s="1">
        <f>INDEX(原始价格!G:G,股票价格!A1150+1)</f>
        <v>0</v>
      </c>
    </row>
    <row r="1151" spans="1:7" x14ac:dyDescent="0.2">
      <c r="A1151" s="1">
        <f t="shared" si="17"/>
        <v>1209</v>
      </c>
      <c r="B1151" s="22">
        <f>INDEX(原始价格!B:B,股票价格!A1151+1)</f>
        <v>43626.430555555555</v>
      </c>
      <c r="C1151" s="1">
        <f>INDEX(原始价格!C:C,股票价格!A1151+1)</f>
        <v>0</v>
      </c>
      <c r="D1151" s="1">
        <f>INDEX(原始价格!D:D,股票价格!A1151+1)</f>
        <v>40.85</v>
      </c>
      <c r="E1151" s="1">
        <f>INDEX(原始价格!E:E,股票价格!A1151+1)</f>
        <v>0</v>
      </c>
      <c r="F1151" s="1">
        <f>INDEX(原始价格!F:F,股票价格!A1151+1)</f>
        <v>0</v>
      </c>
      <c r="G1151" s="1">
        <f>INDEX(原始价格!G:G,股票价格!A1151+1)</f>
        <v>0</v>
      </c>
    </row>
    <row r="1152" spans="1:7" x14ac:dyDescent="0.2">
      <c r="A1152" s="1">
        <f t="shared" si="17"/>
        <v>1210</v>
      </c>
      <c r="B1152" s="22">
        <f>INDEX(原始价格!B:B,股票价格!A1152+1)</f>
        <v>43626.434027777781</v>
      </c>
      <c r="C1152" s="1">
        <f>INDEX(原始价格!C:C,股票价格!A1152+1)</f>
        <v>0</v>
      </c>
      <c r="D1152" s="1">
        <f>INDEX(原始价格!D:D,股票价格!A1152+1)</f>
        <v>40.97</v>
      </c>
      <c r="E1152" s="1">
        <f>INDEX(原始价格!E:E,股票价格!A1152+1)</f>
        <v>0</v>
      </c>
      <c r="F1152" s="1">
        <f>INDEX(原始价格!F:F,股票价格!A1152+1)</f>
        <v>0</v>
      </c>
      <c r="G1152" s="1">
        <f>INDEX(原始价格!G:G,股票价格!A1152+1)</f>
        <v>0</v>
      </c>
    </row>
    <row r="1153" spans="1:7" x14ac:dyDescent="0.2">
      <c r="A1153" s="1">
        <f t="shared" si="17"/>
        <v>1211</v>
      </c>
      <c r="B1153" s="22">
        <f>INDEX(原始价格!B:B,股票价格!A1153+1)</f>
        <v>43626.4375</v>
      </c>
      <c r="C1153" s="1">
        <f>INDEX(原始价格!C:C,股票价格!A1153+1)</f>
        <v>0</v>
      </c>
      <c r="D1153" s="1">
        <f>INDEX(原始价格!D:D,股票价格!A1153+1)</f>
        <v>40.96</v>
      </c>
      <c r="E1153" s="1">
        <f>INDEX(原始价格!E:E,股票价格!A1153+1)</f>
        <v>0</v>
      </c>
      <c r="F1153" s="1">
        <f>INDEX(原始价格!F:F,股票价格!A1153+1)</f>
        <v>0</v>
      </c>
      <c r="G1153" s="1">
        <f>INDEX(原始价格!G:G,股票价格!A1153+1)</f>
        <v>0</v>
      </c>
    </row>
    <row r="1154" spans="1:7" x14ac:dyDescent="0.2">
      <c r="A1154" s="1">
        <f t="shared" ref="A1154:A1217" si="18">A1155-1</f>
        <v>1212</v>
      </c>
      <c r="B1154" s="22">
        <f>INDEX(原始价格!B:B,股票价格!A1154+1)</f>
        <v>43626.440972222219</v>
      </c>
      <c r="C1154" s="1">
        <f>INDEX(原始价格!C:C,股票价格!A1154+1)</f>
        <v>0</v>
      </c>
      <c r="D1154" s="1">
        <f>INDEX(原始价格!D:D,股票价格!A1154+1)</f>
        <v>40.840000000000003</v>
      </c>
      <c r="E1154" s="1">
        <f>INDEX(原始价格!E:E,股票价格!A1154+1)</f>
        <v>0</v>
      </c>
      <c r="F1154" s="1">
        <f>INDEX(原始价格!F:F,股票价格!A1154+1)</f>
        <v>0</v>
      </c>
      <c r="G1154" s="1">
        <f>INDEX(原始价格!G:G,股票价格!A1154+1)</f>
        <v>0</v>
      </c>
    </row>
    <row r="1155" spans="1:7" x14ac:dyDescent="0.2">
      <c r="A1155" s="1">
        <f t="shared" si="18"/>
        <v>1213</v>
      </c>
      <c r="B1155" s="22">
        <f>INDEX(原始价格!B:B,股票价格!A1155+1)</f>
        <v>43626.444444444445</v>
      </c>
      <c r="C1155" s="1">
        <f>INDEX(原始价格!C:C,股票价格!A1155+1)</f>
        <v>0</v>
      </c>
      <c r="D1155" s="1">
        <f>INDEX(原始价格!D:D,股票价格!A1155+1)</f>
        <v>41</v>
      </c>
      <c r="E1155" s="1">
        <f>INDEX(原始价格!E:E,股票价格!A1155+1)</f>
        <v>0</v>
      </c>
      <c r="F1155" s="1">
        <f>INDEX(原始价格!F:F,股票价格!A1155+1)</f>
        <v>0</v>
      </c>
      <c r="G1155" s="1">
        <f>INDEX(原始价格!G:G,股票价格!A1155+1)</f>
        <v>0</v>
      </c>
    </row>
    <row r="1156" spans="1:7" x14ac:dyDescent="0.2">
      <c r="A1156" s="1">
        <f t="shared" si="18"/>
        <v>1214</v>
      </c>
      <c r="B1156" s="22">
        <f>INDEX(原始价格!B:B,股票价格!A1156+1)</f>
        <v>43626.447916666664</v>
      </c>
      <c r="C1156" s="1">
        <f>INDEX(原始价格!C:C,股票价格!A1156+1)</f>
        <v>0</v>
      </c>
      <c r="D1156" s="1">
        <f>INDEX(原始价格!D:D,股票价格!A1156+1)</f>
        <v>41</v>
      </c>
      <c r="E1156" s="1">
        <f>INDEX(原始价格!E:E,股票价格!A1156+1)</f>
        <v>0</v>
      </c>
      <c r="F1156" s="1">
        <f>INDEX(原始价格!F:F,股票价格!A1156+1)</f>
        <v>0</v>
      </c>
      <c r="G1156" s="1">
        <f>INDEX(原始价格!G:G,股票价格!A1156+1)</f>
        <v>0</v>
      </c>
    </row>
    <row r="1157" spans="1:7" x14ac:dyDescent="0.2">
      <c r="A1157" s="1">
        <f t="shared" si="18"/>
        <v>1215</v>
      </c>
      <c r="B1157" s="22">
        <f>INDEX(原始价格!B:B,股票价格!A1157+1)</f>
        <v>43626.451388888891</v>
      </c>
      <c r="C1157" s="1">
        <f>INDEX(原始价格!C:C,股票价格!A1157+1)</f>
        <v>0</v>
      </c>
      <c r="D1157" s="1">
        <f>INDEX(原始价格!D:D,股票价格!A1157+1)</f>
        <v>41.19</v>
      </c>
      <c r="E1157" s="1">
        <f>INDEX(原始价格!E:E,股票价格!A1157+1)</f>
        <v>0</v>
      </c>
      <c r="F1157" s="1">
        <f>INDEX(原始价格!F:F,股票价格!A1157+1)</f>
        <v>0</v>
      </c>
      <c r="G1157" s="1">
        <f>INDEX(原始价格!G:G,股票价格!A1157+1)</f>
        <v>0</v>
      </c>
    </row>
    <row r="1158" spans="1:7" x14ac:dyDescent="0.2">
      <c r="A1158" s="1">
        <f t="shared" si="18"/>
        <v>1216</v>
      </c>
      <c r="B1158" s="22">
        <f>INDEX(原始价格!B:B,股票价格!A1158+1)</f>
        <v>43626.454861111109</v>
      </c>
      <c r="C1158" s="1">
        <f>INDEX(原始价格!C:C,股票价格!A1158+1)</f>
        <v>0</v>
      </c>
      <c r="D1158" s="1">
        <f>INDEX(原始价格!D:D,股票价格!A1158+1)</f>
        <v>41.36</v>
      </c>
      <c r="E1158" s="1">
        <f>INDEX(原始价格!E:E,股票价格!A1158+1)</f>
        <v>0</v>
      </c>
      <c r="F1158" s="1">
        <f>INDEX(原始价格!F:F,股票价格!A1158+1)</f>
        <v>0</v>
      </c>
      <c r="G1158" s="1">
        <f>INDEX(原始价格!G:G,股票价格!A1158+1)</f>
        <v>0</v>
      </c>
    </row>
    <row r="1159" spans="1:7" x14ac:dyDescent="0.2">
      <c r="A1159" s="1">
        <f t="shared" si="18"/>
        <v>1217</v>
      </c>
      <c r="B1159" s="22">
        <f>INDEX(原始价格!B:B,股票价格!A1159+1)</f>
        <v>43626.458333333336</v>
      </c>
      <c r="C1159" s="1">
        <f>INDEX(原始价格!C:C,股票价格!A1159+1)</f>
        <v>0</v>
      </c>
      <c r="D1159" s="1">
        <f>INDEX(原始价格!D:D,股票价格!A1159+1)</f>
        <v>41.38</v>
      </c>
      <c r="E1159" s="1">
        <f>INDEX(原始价格!E:E,股票价格!A1159+1)</f>
        <v>0</v>
      </c>
      <c r="F1159" s="1">
        <f>INDEX(原始价格!F:F,股票价格!A1159+1)</f>
        <v>0</v>
      </c>
      <c r="G1159" s="1">
        <f>INDEX(原始价格!G:G,股票价格!A1159+1)</f>
        <v>0</v>
      </c>
    </row>
    <row r="1160" spans="1:7" x14ac:dyDescent="0.2">
      <c r="A1160" s="1">
        <f t="shared" si="18"/>
        <v>1218</v>
      </c>
      <c r="B1160" s="22">
        <f>INDEX(原始价格!B:B,股票价格!A1160+1)</f>
        <v>43626.461805555555</v>
      </c>
      <c r="C1160" s="1">
        <f>INDEX(原始价格!C:C,股票价格!A1160+1)</f>
        <v>0</v>
      </c>
      <c r="D1160" s="1">
        <f>INDEX(原始价格!D:D,股票价格!A1160+1)</f>
        <v>41.4</v>
      </c>
      <c r="E1160" s="1">
        <f>INDEX(原始价格!E:E,股票价格!A1160+1)</f>
        <v>0</v>
      </c>
      <c r="F1160" s="1">
        <f>INDEX(原始价格!F:F,股票价格!A1160+1)</f>
        <v>0</v>
      </c>
      <c r="G1160" s="1">
        <f>INDEX(原始价格!G:G,股票价格!A1160+1)</f>
        <v>0</v>
      </c>
    </row>
    <row r="1161" spans="1:7" x14ac:dyDescent="0.2">
      <c r="A1161" s="1">
        <f t="shared" si="18"/>
        <v>1219</v>
      </c>
      <c r="B1161" s="22">
        <f>INDEX(原始价格!B:B,股票价格!A1161+1)</f>
        <v>43626.465277777781</v>
      </c>
      <c r="C1161" s="1">
        <f>INDEX(原始价格!C:C,股票价格!A1161+1)</f>
        <v>0</v>
      </c>
      <c r="D1161" s="1">
        <f>INDEX(原始价格!D:D,股票价格!A1161+1)</f>
        <v>41.58</v>
      </c>
      <c r="E1161" s="1">
        <f>INDEX(原始价格!E:E,股票价格!A1161+1)</f>
        <v>0</v>
      </c>
      <c r="F1161" s="1">
        <f>INDEX(原始价格!F:F,股票价格!A1161+1)</f>
        <v>0</v>
      </c>
      <c r="G1161" s="1">
        <f>INDEX(原始价格!G:G,股票价格!A1161+1)</f>
        <v>0</v>
      </c>
    </row>
    <row r="1162" spans="1:7" x14ac:dyDescent="0.2">
      <c r="A1162" s="1">
        <f t="shared" si="18"/>
        <v>1220</v>
      </c>
      <c r="B1162" s="22">
        <f>INDEX(原始价格!B:B,股票价格!A1162+1)</f>
        <v>43626.46875</v>
      </c>
      <c r="C1162" s="1">
        <f>INDEX(原始价格!C:C,股票价格!A1162+1)</f>
        <v>0</v>
      </c>
      <c r="D1162" s="1">
        <f>INDEX(原始价格!D:D,股票价格!A1162+1)</f>
        <v>41.35</v>
      </c>
      <c r="E1162" s="1">
        <f>INDEX(原始价格!E:E,股票价格!A1162+1)</f>
        <v>0</v>
      </c>
      <c r="F1162" s="1">
        <f>INDEX(原始价格!F:F,股票价格!A1162+1)</f>
        <v>0</v>
      </c>
      <c r="G1162" s="1">
        <f>INDEX(原始价格!G:G,股票价格!A1162+1)</f>
        <v>0</v>
      </c>
    </row>
    <row r="1163" spans="1:7" x14ac:dyDescent="0.2">
      <c r="A1163" s="1">
        <f t="shared" si="18"/>
        <v>1221</v>
      </c>
      <c r="B1163" s="22">
        <f>INDEX(原始价格!B:B,股票价格!A1163+1)</f>
        <v>43626.472222222219</v>
      </c>
      <c r="C1163" s="1">
        <f>INDEX(原始价格!C:C,股票价格!A1163+1)</f>
        <v>0</v>
      </c>
      <c r="D1163" s="1">
        <f>INDEX(原始价格!D:D,股票价格!A1163+1)</f>
        <v>41.35</v>
      </c>
      <c r="E1163" s="1">
        <f>INDEX(原始价格!E:E,股票价格!A1163+1)</f>
        <v>0</v>
      </c>
      <c r="F1163" s="1">
        <f>INDEX(原始价格!F:F,股票价格!A1163+1)</f>
        <v>0</v>
      </c>
      <c r="G1163" s="1">
        <f>INDEX(原始价格!G:G,股票价格!A1163+1)</f>
        <v>0</v>
      </c>
    </row>
    <row r="1164" spans="1:7" x14ac:dyDescent="0.2">
      <c r="A1164" s="1">
        <f t="shared" si="18"/>
        <v>1222</v>
      </c>
      <c r="B1164" s="22">
        <f>INDEX(原始价格!B:B,股票价格!A1164+1)</f>
        <v>43626.475694444445</v>
      </c>
      <c r="C1164" s="1">
        <f>INDEX(原始价格!C:C,股票价格!A1164+1)</f>
        <v>0</v>
      </c>
      <c r="D1164" s="1">
        <f>INDEX(原始价格!D:D,股票价格!A1164+1)</f>
        <v>41.1</v>
      </c>
      <c r="E1164" s="1">
        <f>INDEX(原始价格!E:E,股票价格!A1164+1)</f>
        <v>0</v>
      </c>
      <c r="F1164" s="1">
        <f>INDEX(原始价格!F:F,股票价格!A1164+1)</f>
        <v>0</v>
      </c>
      <c r="G1164" s="1">
        <f>INDEX(原始价格!G:G,股票价格!A1164+1)</f>
        <v>0</v>
      </c>
    </row>
    <row r="1165" spans="1:7" x14ac:dyDescent="0.2">
      <c r="A1165" s="1">
        <f t="shared" si="18"/>
        <v>1223</v>
      </c>
      <c r="B1165" s="22">
        <f>INDEX(原始价格!B:B,股票价格!A1165+1)</f>
        <v>43626.479166666664</v>
      </c>
      <c r="C1165" s="1">
        <f>INDEX(原始价格!C:C,股票价格!A1165+1)</f>
        <v>0</v>
      </c>
      <c r="D1165" s="1">
        <f>INDEX(原始价格!D:D,股票价格!A1165+1)</f>
        <v>41.3</v>
      </c>
      <c r="E1165" s="1">
        <f>INDEX(原始价格!E:E,股票价格!A1165+1)</f>
        <v>0</v>
      </c>
      <c r="F1165" s="1">
        <f>INDEX(原始价格!F:F,股票价格!A1165+1)</f>
        <v>0</v>
      </c>
      <c r="G1165" s="1">
        <f>INDEX(原始价格!G:G,股票价格!A1165+1)</f>
        <v>0</v>
      </c>
    </row>
    <row r="1166" spans="1:7" x14ac:dyDescent="0.2">
      <c r="A1166" s="1">
        <f t="shared" si="18"/>
        <v>1224</v>
      </c>
      <c r="B1166" s="22">
        <f>INDEX(原始价格!B:B,股票价格!A1166+1)</f>
        <v>43626.545138888891</v>
      </c>
      <c r="C1166" s="1">
        <f>INDEX(原始价格!C:C,股票价格!A1166+1)</f>
        <v>0</v>
      </c>
      <c r="D1166" s="1">
        <f>INDEX(原始价格!D:D,股票价格!A1166+1)</f>
        <v>41.24</v>
      </c>
      <c r="E1166" s="1">
        <f>INDEX(原始价格!E:E,股票价格!A1166+1)</f>
        <v>0</v>
      </c>
      <c r="F1166" s="1">
        <f>INDEX(原始价格!F:F,股票价格!A1166+1)</f>
        <v>0</v>
      </c>
      <c r="G1166" s="1">
        <f>INDEX(原始价格!G:G,股票价格!A1166+1)</f>
        <v>0</v>
      </c>
    </row>
    <row r="1167" spans="1:7" x14ac:dyDescent="0.2">
      <c r="A1167" s="1">
        <f t="shared" si="18"/>
        <v>1225</v>
      </c>
      <c r="B1167" s="22">
        <f>INDEX(原始价格!B:B,股票价格!A1167+1)</f>
        <v>43626.548611111109</v>
      </c>
      <c r="C1167" s="1">
        <f>INDEX(原始价格!C:C,股票价格!A1167+1)</f>
        <v>0</v>
      </c>
      <c r="D1167" s="1">
        <f>INDEX(原始价格!D:D,股票价格!A1167+1)</f>
        <v>40.97</v>
      </c>
      <c r="E1167" s="1">
        <f>INDEX(原始价格!E:E,股票价格!A1167+1)</f>
        <v>0</v>
      </c>
      <c r="F1167" s="1">
        <f>INDEX(原始价格!F:F,股票价格!A1167+1)</f>
        <v>0</v>
      </c>
      <c r="G1167" s="1">
        <f>INDEX(原始价格!G:G,股票价格!A1167+1)</f>
        <v>0</v>
      </c>
    </row>
    <row r="1168" spans="1:7" x14ac:dyDescent="0.2">
      <c r="A1168" s="1">
        <f t="shared" si="18"/>
        <v>1226</v>
      </c>
      <c r="B1168" s="22">
        <f>INDEX(原始价格!B:B,股票价格!A1168+1)</f>
        <v>43626.552083333336</v>
      </c>
      <c r="C1168" s="1">
        <f>INDEX(原始价格!C:C,股票价格!A1168+1)</f>
        <v>0</v>
      </c>
      <c r="D1168" s="1">
        <f>INDEX(原始价格!D:D,股票价格!A1168+1)</f>
        <v>41.01</v>
      </c>
      <c r="E1168" s="1">
        <f>INDEX(原始价格!E:E,股票价格!A1168+1)</f>
        <v>0</v>
      </c>
      <c r="F1168" s="1">
        <f>INDEX(原始价格!F:F,股票价格!A1168+1)</f>
        <v>0</v>
      </c>
      <c r="G1168" s="1">
        <f>INDEX(原始价格!G:G,股票价格!A1168+1)</f>
        <v>0</v>
      </c>
    </row>
    <row r="1169" spans="1:7" x14ac:dyDescent="0.2">
      <c r="A1169" s="1">
        <f t="shared" si="18"/>
        <v>1227</v>
      </c>
      <c r="B1169" s="22">
        <f>INDEX(原始价格!B:B,股票价格!A1169+1)</f>
        <v>43626.555555555555</v>
      </c>
      <c r="C1169" s="1">
        <f>INDEX(原始价格!C:C,股票价格!A1169+1)</f>
        <v>0</v>
      </c>
      <c r="D1169" s="1">
        <f>INDEX(原始价格!D:D,股票价格!A1169+1)</f>
        <v>41</v>
      </c>
      <c r="E1169" s="1">
        <f>INDEX(原始价格!E:E,股票价格!A1169+1)</f>
        <v>0</v>
      </c>
      <c r="F1169" s="1">
        <f>INDEX(原始价格!F:F,股票价格!A1169+1)</f>
        <v>0</v>
      </c>
      <c r="G1169" s="1">
        <f>INDEX(原始价格!G:G,股票价格!A1169+1)</f>
        <v>0</v>
      </c>
    </row>
    <row r="1170" spans="1:7" x14ac:dyDescent="0.2">
      <c r="A1170" s="1">
        <f t="shared" si="18"/>
        <v>1228</v>
      </c>
      <c r="B1170" s="22">
        <f>INDEX(原始价格!B:B,股票价格!A1170+1)</f>
        <v>43626.559027777781</v>
      </c>
      <c r="C1170" s="1">
        <f>INDEX(原始价格!C:C,股票价格!A1170+1)</f>
        <v>0</v>
      </c>
      <c r="D1170" s="1">
        <f>INDEX(原始价格!D:D,股票价格!A1170+1)</f>
        <v>40.799999999999997</v>
      </c>
      <c r="E1170" s="1">
        <f>INDEX(原始价格!E:E,股票价格!A1170+1)</f>
        <v>0</v>
      </c>
      <c r="F1170" s="1">
        <f>INDEX(原始价格!F:F,股票价格!A1170+1)</f>
        <v>0</v>
      </c>
      <c r="G1170" s="1">
        <f>INDEX(原始价格!G:G,股票价格!A1170+1)</f>
        <v>0</v>
      </c>
    </row>
    <row r="1171" spans="1:7" x14ac:dyDescent="0.2">
      <c r="A1171" s="1">
        <f t="shared" si="18"/>
        <v>1229</v>
      </c>
      <c r="B1171" s="22">
        <f>INDEX(原始价格!B:B,股票价格!A1171+1)</f>
        <v>43626.5625</v>
      </c>
      <c r="C1171" s="1">
        <f>INDEX(原始价格!C:C,股票价格!A1171+1)</f>
        <v>0</v>
      </c>
      <c r="D1171" s="1">
        <f>INDEX(原始价格!D:D,股票价格!A1171+1)</f>
        <v>40.79</v>
      </c>
      <c r="E1171" s="1">
        <f>INDEX(原始价格!E:E,股票价格!A1171+1)</f>
        <v>0</v>
      </c>
      <c r="F1171" s="1">
        <f>INDEX(原始价格!F:F,股票价格!A1171+1)</f>
        <v>0</v>
      </c>
      <c r="G1171" s="1">
        <f>INDEX(原始价格!G:G,股票价格!A1171+1)</f>
        <v>0</v>
      </c>
    </row>
    <row r="1172" spans="1:7" x14ac:dyDescent="0.2">
      <c r="A1172" s="1">
        <f t="shared" si="18"/>
        <v>1230</v>
      </c>
      <c r="B1172" s="22">
        <f>INDEX(原始价格!B:B,股票价格!A1172+1)</f>
        <v>43626.565972222219</v>
      </c>
      <c r="C1172" s="1">
        <f>INDEX(原始价格!C:C,股票价格!A1172+1)</f>
        <v>0</v>
      </c>
      <c r="D1172" s="1">
        <f>INDEX(原始价格!D:D,股票价格!A1172+1)</f>
        <v>40.799999999999997</v>
      </c>
      <c r="E1172" s="1">
        <f>INDEX(原始价格!E:E,股票价格!A1172+1)</f>
        <v>0</v>
      </c>
      <c r="F1172" s="1">
        <f>INDEX(原始价格!F:F,股票价格!A1172+1)</f>
        <v>0</v>
      </c>
      <c r="G1172" s="1">
        <f>INDEX(原始价格!G:G,股票价格!A1172+1)</f>
        <v>0</v>
      </c>
    </row>
    <row r="1173" spans="1:7" x14ac:dyDescent="0.2">
      <c r="A1173" s="1">
        <f t="shared" si="18"/>
        <v>1231</v>
      </c>
      <c r="B1173" s="22">
        <f>INDEX(原始价格!B:B,股票价格!A1173+1)</f>
        <v>43626.569444444445</v>
      </c>
      <c r="C1173" s="1">
        <f>INDEX(原始价格!C:C,股票价格!A1173+1)</f>
        <v>0</v>
      </c>
      <c r="D1173" s="1">
        <f>INDEX(原始价格!D:D,股票价格!A1173+1)</f>
        <v>40.729999999999997</v>
      </c>
      <c r="E1173" s="1">
        <f>INDEX(原始价格!E:E,股票价格!A1173+1)</f>
        <v>0</v>
      </c>
      <c r="F1173" s="1">
        <f>INDEX(原始价格!F:F,股票价格!A1173+1)</f>
        <v>0</v>
      </c>
      <c r="G1173" s="1">
        <f>INDEX(原始价格!G:G,股票价格!A1173+1)</f>
        <v>0</v>
      </c>
    </row>
    <row r="1174" spans="1:7" x14ac:dyDescent="0.2">
      <c r="A1174" s="1">
        <f t="shared" si="18"/>
        <v>1232</v>
      </c>
      <c r="B1174" s="22">
        <f>INDEX(原始价格!B:B,股票价格!A1174+1)</f>
        <v>43626.572916666664</v>
      </c>
      <c r="C1174" s="1">
        <f>INDEX(原始价格!C:C,股票价格!A1174+1)</f>
        <v>0</v>
      </c>
      <c r="D1174" s="1">
        <f>INDEX(原始价格!D:D,股票价格!A1174+1)</f>
        <v>40.5</v>
      </c>
      <c r="E1174" s="1">
        <f>INDEX(原始价格!E:E,股票价格!A1174+1)</f>
        <v>0</v>
      </c>
      <c r="F1174" s="1">
        <f>INDEX(原始价格!F:F,股票价格!A1174+1)</f>
        <v>0</v>
      </c>
      <c r="G1174" s="1">
        <f>INDEX(原始价格!G:G,股票价格!A1174+1)</f>
        <v>0</v>
      </c>
    </row>
    <row r="1175" spans="1:7" x14ac:dyDescent="0.2">
      <c r="A1175" s="1">
        <f t="shared" si="18"/>
        <v>1233</v>
      </c>
      <c r="B1175" s="22">
        <f>INDEX(原始价格!B:B,股票价格!A1175+1)</f>
        <v>43626.576388888891</v>
      </c>
      <c r="C1175" s="1">
        <f>INDEX(原始价格!C:C,股票价格!A1175+1)</f>
        <v>0</v>
      </c>
      <c r="D1175" s="1">
        <f>INDEX(原始价格!D:D,股票价格!A1175+1)</f>
        <v>40.4</v>
      </c>
      <c r="E1175" s="1">
        <f>INDEX(原始价格!E:E,股票价格!A1175+1)</f>
        <v>0</v>
      </c>
      <c r="F1175" s="1">
        <f>INDEX(原始价格!F:F,股票价格!A1175+1)</f>
        <v>0</v>
      </c>
      <c r="G1175" s="1">
        <f>INDEX(原始价格!G:G,股票价格!A1175+1)</f>
        <v>0</v>
      </c>
    </row>
    <row r="1176" spans="1:7" x14ac:dyDescent="0.2">
      <c r="A1176" s="1">
        <f t="shared" si="18"/>
        <v>1234</v>
      </c>
      <c r="B1176" s="22">
        <f>INDEX(原始价格!B:B,股票价格!A1176+1)</f>
        <v>43626.579861111109</v>
      </c>
      <c r="C1176" s="1">
        <f>INDEX(原始价格!C:C,股票价格!A1176+1)</f>
        <v>0</v>
      </c>
      <c r="D1176" s="1">
        <f>INDEX(原始价格!D:D,股票价格!A1176+1)</f>
        <v>40.299999999999997</v>
      </c>
      <c r="E1176" s="1">
        <f>INDEX(原始价格!E:E,股票价格!A1176+1)</f>
        <v>0</v>
      </c>
      <c r="F1176" s="1">
        <f>INDEX(原始价格!F:F,股票价格!A1176+1)</f>
        <v>0</v>
      </c>
      <c r="G1176" s="1">
        <f>INDEX(原始价格!G:G,股票价格!A1176+1)</f>
        <v>0</v>
      </c>
    </row>
    <row r="1177" spans="1:7" x14ac:dyDescent="0.2">
      <c r="A1177" s="1">
        <f t="shared" si="18"/>
        <v>1235</v>
      </c>
      <c r="B1177" s="22">
        <f>INDEX(原始价格!B:B,股票价格!A1177+1)</f>
        <v>43626.583333333336</v>
      </c>
      <c r="C1177" s="1">
        <f>INDEX(原始价格!C:C,股票价格!A1177+1)</f>
        <v>0</v>
      </c>
      <c r="D1177" s="1">
        <f>INDEX(原始价格!D:D,股票价格!A1177+1)</f>
        <v>40.07</v>
      </c>
      <c r="E1177" s="1">
        <f>INDEX(原始价格!E:E,股票价格!A1177+1)</f>
        <v>0</v>
      </c>
      <c r="F1177" s="1">
        <f>INDEX(原始价格!F:F,股票价格!A1177+1)</f>
        <v>0</v>
      </c>
      <c r="G1177" s="1">
        <f>INDEX(原始价格!G:G,股票价格!A1177+1)</f>
        <v>0</v>
      </c>
    </row>
    <row r="1178" spans="1:7" x14ac:dyDescent="0.2">
      <c r="A1178" s="1">
        <f t="shared" si="18"/>
        <v>1236</v>
      </c>
      <c r="B1178" s="22">
        <f>INDEX(原始价格!B:B,股票价格!A1178+1)</f>
        <v>43626.586805555555</v>
      </c>
      <c r="C1178" s="1">
        <f>INDEX(原始价格!C:C,股票价格!A1178+1)</f>
        <v>0</v>
      </c>
      <c r="D1178" s="1">
        <f>INDEX(原始价格!D:D,股票价格!A1178+1)</f>
        <v>40.090000000000003</v>
      </c>
      <c r="E1178" s="1">
        <f>INDEX(原始价格!E:E,股票价格!A1178+1)</f>
        <v>0</v>
      </c>
      <c r="F1178" s="1">
        <f>INDEX(原始价格!F:F,股票价格!A1178+1)</f>
        <v>0</v>
      </c>
      <c r="G1178" s="1">
        <f>INDEX(原始价格!G:G,股票价格!A1178+1)</f>
        <v>0</v>
      </c>
    </row>
    <row r="1179" spans="1:7" x14ac:dyDescent="0.2">
      <c r="A1179" s="1">
        <f t="shared" si="18"/>
        <v>1237</v>
      </c>
      <c r="B1179" s="22">
        <f>INDEX(原始价格!B:B,股票价格!A1179+1)</f>
        <v>43626.590277777781</v>
      </c>
      <c r="C1179" s="1">
        <f>INDEX(原始价格!C:C,股票价格!A1179+1)</f>
        <v>0</v>
      </c>
      <c r="D1179" s="1">
        <f>INDEX(原始价格!D:D,股票价格!A1179+1)</f>
        <v>40.28</v>
      </c>
      <c r="E1179" s="1">
        <f>INDEX(原始价格!E:E,股票价格!A1179+1)</f>
        <v>0</v>
      </c>
      <c r="F1179" s="1">
        <f>INDEX(原始价格!F:F,股票价格!A1179+1)</f>
        <v>0</v>
      </c>
      <c r="G1179" s="1">
        <f>INDEX(原始价格!G:G,股票价格!A1179+1)</f>
        <v>0</v>
      </c>
    </row>
    <row r="1180" spans="1:7" x14ac:dyDescent="0.2">
      <c r="A1180" s="1">
        <f t="shared" si="18"/>
        <v>1238</v>
      </c>
      <c r="B1180" s="22">
        <f>INDEX(原始价格!B:B,股票价格!A1180+1)</f>
        <v>43626.59375</v>
      </c>
      <c r="C1180" s="1">
        <f>INDEX(原始价格!C:C,股票价格!A1180+1)</f>
        <v>0</v>
      </c>
      <c r="D1180" s="1">
        <f>INDEX(原始价格!D:D,股票价格!A1180+1)</f>
        <v>40.33</v>
      </c>
      <c r="E1180" s="1">
        <f>INDEX(原始价格!E:E,股票价格!A1180+1)</f>
        <v>0</v>
      </c>
      <c r="F1180" s="1">
        <f>INDEX(原始价格!F:F,股票价格!A1180+1)</f>
        <v>0</v>
      </c>
      <c r="G1180" s="1">
        <f>INDEX(原始价格!G:G,股票价格!A1180+1)</f>
        <v>0</v>
      </c>
    </row>
    <row r="1181" spans="1:7" x14ac:dyDescent="0.2">
      <c r="A1181" s="1">
        <f t="shared" si="18"/>
        <v>1239</v>
      </c>
      <c r="B1181" s="22">
        <f>INDEX(原始价格!B:B,股票价格!A1181+1)</f>
        <v>43626.597222222219</v>
      </c>
      <c r="C1181" s="1">
        <f>INDEX(原始价格!C:C,股票价格!A1181+1)</f>
        <v>0</v>
      </c>
      <c r="D1181" s="1">
        <f>INDEX(原始价格!D:D,股票价格!A1181+1)</f>
        <v>40.200000000000003</v>
      </c>
      <c r="E1181" s="1">
        <f>INDEX(原始价格!E:E,股票价格!A1181+1)</f>
        <v>0</v>
      </c>
      <c r="F1181" s="1">
        <f>INDEX(原始价格!F:F,股票价格!A1181+1)</f>
        <v>0</v>
      </c>
      <c r="G1181" s="1">
        <f>INDEX(原始价格!G:G,股票价格!A1181+1)</f>
        <v>0</v>
      </c>
    </row>
    <row r="1182" spans="1:7" x14ac:dyDescent="0.2">
      <c r="A1182" s="1">
        <f t="shared" si="18"/>
        <v>1240</v>
      </c>
      <c r="B1182" s="22">
        <f>INDEX(原始价格!B:B,股票价格!A1182+1)</f>
        <v>43626.600694444445</v>
      </c>
      <c r="C1182" s="1">
        <f>INDEX(原始价格!C:C,股票价格!A1182+1)</f>
        <v>0</v>
      </c>
      <c r="D1182" s="1">
        <f>INDEX(原始价格!D:D,股票价格!A1182+1)</f>
        <v>39.9</v>
      </c>
      <c r="E1182" s="1">
        <f>INDEX(原始价格!E:E,股票价格!A1182+1)</f>
        <v>0</v>
      </c>
      <c r="F1182" s="1">
        <f>INDEX(原始价格!F:F,股票价格!A1182+1)</f>
        <v>0</v>
      </c>
      <c r="G1182" s="1">
        <f>INDEX(原始价格!G:G,股票价格!A1182+1)</f>
        <v>0</v>
      </c>
    </row>
    <row r="1183" spans="1:7" x14ac:dyDescent="0.2">
      <c r="A1183" s="1">
        <f t="shared" si="18"/>
        <v>1241</v>
      </c>
      <c r="B1183" s="22">
        <f>INDEX(原始价格!B:B,股票价格!A1183+1)</f>
        <v>43626.604166666664</v>
      </c>
      <c r="C1183" s="1">
        <f>INDEX(原始价格!C:C,股票价格!A1183+1)</f>
        <v>0</v>
      </c>
      <c r="D1183" s="1">
        <f>INDEX(原始价格!D:D,股票价格!A1183+1)</f>
        <v>39.85</v>
      </c>
      <c r="E1183" s="1">
        <f>INDEX(原始价格!E:E,股票价格!A1183+1)</f>
        <v>0</v>
      </c>
      <c r="F1183" s="1">
        <f>INDEX(原始价格!F:F,股票价格!A1183+1)</f>
        <v>0</v>
      </c>
      <c r="G1183" s="1">
        <f>INDEX(原始价格!G:G,股票价格!A1183+1)</f>
        <v>0</v>
      </c>
    </row>
    <row r="1184" spans="1:7" x14ac:dyDescent="0.2">
      <c r="A1184" s="1">
        <f t="shared" si="18"/>
        <v>1242</v>
      </c>
      <c r="B1184" s="22">
        <f>INDEX(原始价格!B:B,股票价格!A1184+1)</f>
        <v>43626.607638888891</v>
      </c>
      <c r="C1184" s="1">
        <f>INDEX(原始价格!C:C,股票价格!A1184+1)</f>
        <v>0</v>
      </c>
      <c r="D1184" s="1">
        <f>INDEX(原始价格!D:D,股票价格!A1184+1)</f>
        <v>39.9</v>
      </c>
      <c r="E1184" s="1">
        <f>INDEX(原始价格!E:E,股票价格!A1184+1)</f>
        <v>0</v>
      </c>
      <c r="F1184" s="1">
        <f>INDEX(原始价格!F:F,股票价格!A1184+1)</f>
        <v>0</v>
      </c>
      <c r="G1184" s="1">
        <f>INDEX(原始价格!G:G,股票价格!A1184+1)</f>
        <v>0</v>
      </c>
    </row>
    <row r="1185" spans="1:7" x14ac:dyDescent="0.2">
      <c r="A1185" s="1">
        <f t="shared" si="18"/>
        <v>1243</v>
      </c>
      <c r="B1185" s="22">
        <f>INDEX(原始价格!B:B,股票价格!A1185+1)</f>
        <v>43626.611111111109</v>
      </c>
      <c r="C1185" s="1">
        <f>INDEX(原始价格!C:C,股票价格!A1185+1)</f>
        <v>0</v>
      </c>
      <c r="D1185" s="1">
        <f>INDEX(原始价格!D:D,股票价格!A1185+1)</f>
        <v>40.130000000000003</v>
      </c>
      <c r="E1185" s="1">
        <f>INDEX(原始价格!E:E,股票价格!A1185+1)</f>
        <v>0</v>
      </c>
      <c r="F1185" s="1">
        <f>INDEX(原始价格!F:F,股票价格!A1185+1)</f>
        <v>0</v>
      </c>
      <c r="G1185" s="1">
        <f>INDEX(原始价格!G:G,股票价格!A1185+1)</f>
        <v>0</v>
      </c>
    </row>
    <row r="1186" spans="1:7" x14ac:dyDescent="0.2">
      <c r="A1186" s="1">
        <f t="shared" si="18"/>
        <v>1244</v>
      </c>
      <c r="B1186" s="22">
        <f>INDEX(原始价格!B:B,股票价格!A1186+1)</f>
        <v>43626.614583333336</v>
      </c>
      <c r="C1186" s="1">
        <f>INDEX(原始价格!C:C,股票价格!A1186+1)</f>
        <v>0</v>
      </c>
      <c r="D1186" s="1">
        <f>INDEX(原始价格!D:D,股票价格!A1186+1)</f>
        <v>40.1</v>
      </c>
      <c r="E1186" s="1">
        <f>INDEX(原始价格!E:E,股票价格!A1186+1)</f>
        <v>0</v>
      </c>
      <c r="F1186" s="1">
        <f>INDEX(原始价格!F:F,股票价格!A1186+1)</f>
        <v>0</v>
      </c>
      <c r="G1186" s="1">
        <f>INDEX(原始价格!G:G,股票价格!A1186+1)</f>
        <v>0</v>
      </c>
    </row>
    <row r="1187" spans="1:7" x14ac:dyDescent="0.2">
      <c r="A1187" s="1">
        <f t="shared" si="18"/>
        <v>1245</v>
      </c>
      <c r="B1187" s="22">
        <f>INDEX(原始价格!B:B,股票价格!A1187+1)</f>
        <v>43626.618055555555</v>
      </c>
      <c r="C1187" s="1">
        <f>INDEX(原始价格!C:C,股票价格!A1187+1)</f>
        <v>0</v>
      </c>
      <c r="D1187" s="1">
        <f>INDEX(原始价格!D:D,股票价格!A1187+1)</f>
        <v>40.049999999999997</v>
      </c>
      <c r="E1187" s="1">
        <f>INDEX(原始价格!E:E,股票价格!A1187+1)</f>
        <v>0</v>
      </c>
      <c r="F1187" s="1">
        <f>INDEX(原始价格!F:F,股票价格!A1187+1)</f>
        <v>0</v>
      </c>
      <c r="G1187" s="1">
        <f>INDEX(原始价格!G:G,股票价格!A1187+1)</f>
        <v>0</v>
      </c>
    </row>
    <row r="1188" spans="1:7" x14ac:dyDescent="0.2">
      <c r="A1188" s="1">
        <f t="shared" si="18"/>
        <v>1246</v>
      </c>
      <c r="B1188" s="22">
        <f>INDEX(原始价格!B:B,股票价格!A1188+1)</f>
        <v>43626.621527777781</v>
      </c>
      <c r="C1188" s="1">
        <f>INDEX(原始价格!C:C,股票价格!A1188+1)</f>
        <v>0</v>
      </c>
      <c r="D1188" s="1">
        <f>INDEX(原始价格!D:D,股票价格!A1188+1)</f>
        <v>40.29</v>
      </c>
      <c r="E1188" s="1">
        <f>INDEX(原始价格!E:E,股票价格!A1188+1)</f>
        <v>0</v>
      </c>
      <c r="F1188" s="1">
        <f>INDEX(原始价格!F:F,股票价格!A1188+1)</f>
        <v>0</v>
      </c>
      <c r="G1188" s="1">
        <f>INDEX(原始价格!G:G,股票价格!A1188+1)</f>
        <v>0</v>
      </c>
    </row>
    <row r="1189" spans="1:7" x14ac:dyDescent="0.2">
      <c r="A1189" s="1">
        <f t="shared" si="18"/>
        <v>1247</v>
      </c>
      <c r="B1189" s="22">
        <f>INDEX(原始价格!B:B,股票价格!A1189+1)</f>
        <v>43626.625</v>
      </c>
      <c r="C1189" s="1">
        <f>INDEX(原始价格!C:C,股票价格!A1189+1)</f>
        <v>0</v>
      </c>
      <c r="D1189" s="1">
        <f>INDEX(原始价格!D:D,股票价格!A1189+1)</f>
        <v>40.479999999999997</v>
      </c>
      <c r="E1189" s="1">
        <f>INDEX(原始价格!E:E,股票价格!A1189+1)</f>
        <v>0</v>
      </c>
      <c r="F1189" s="1">
        <f>INDEX(原始价格!F:F,股票价格!A1189+1)</f>
        <v>0</v>
      </c>
      <c r="G1189" s="1">
        <f>INDEX(原始价格!G:G,股票价格!A1189+1)</f>
        <v>0</v>
      </c>
    </row>
    <row r="1190" spans="1:7" x14ac:dyDescent="0.2">
      <c r="A1190" s="1">
        <f t="shared" si="18"/>
        <v>1248</v>
      </c>
      <c r="B1190" s="22">
        <f>INDEX(原始价格!B:B,股票价格!A1190+1)</f>
        <v>43627.399305555555</v>
      </c>
      <c r="C1190" s="1">
        <f>INDEX(原始价格!C:C,股票价格!A1190+1)</f>
        <v>0</v>
      </c>
      <c r="D1190" s="1">
        <f>INDEX(原始价格!D:D,股票价格!A1190+1)</f>
        <v>40.9</v>
      </c>
      <c r="E1190" s="1">
        <f>INDEX(原始价格!E:E,股票价格!A1190+1)</f>
        <v>0</v>
      </c>
      <c r="F1190" s="1">
        <f>INDEX(原始价格!F:F,股票价格!A1190+1)</f>
        <v>0</v>
      </c>
      <c r="G1190" s="1">
        <f>INDEX(原始价格!G:G,股票价格!A1190+1)</f>
        <v>0</v>
      </c>
    </row>
    <row r="1191" spans="1:7" x14ac:dyDescent="0.2">
      <c r="A1191" s="1">
        <f t="shared" si="18"/>
        <v>1249</v>
      </c>
      <c r="B1191" s="22">
        <f>INDEX(原始价格!B:B,股票价格!A1191+1)</f>
        <v>43627.402777777781</v>
      </c>
      <c r="C1191" s="1">
        <f>INDEX(原始价格!C:C,股票价格!A1191+1)</f>
        <v>0</v>
      </c>
      <c r="D1191" s="1">
        <f>INDEX(原始价格!D:D,股票价格!A1191+1)</f>
        <v>40.61</v>
      </c>
      <c r="E1191" s="1">
        <f>INDEX(原始价格!E:E,股票价格!A1191+1)</f>
        <v>0</v>
      </c>
      <c r="F1191" s="1">
        <f>INDEX(原始价格!F:F,股票价格!A1191+1)</f>
        <v>0</v>
      </c>
      <c r="G1191" s="1">
        <f>INDEX(原始价格!G:G,股票价格!A1191+1)</f>
        <v>0</v>
      </c>
    </row>
    <row r="1192" spans="1:7" x14ac:dyDescent="0.2">
      <c r="A1192" s="1">
        <f t="shared" si="18"/>
        <v>1250</v>
      </c>
      <c r="B1192" s="22">
        <f>INDEX(原始价格!B:B,股票价格!A1192+1)</f>
        <v>43627.40625</v>
      </c>
      <c r="C1192" s="1">
        <f>INDEX(原始价格!C:C,股票价格!A1192+1)</f>
        <v>0</v>
      </c>
      <c r="D1192" s="1">
        <f>INDEX(原始价格!D:D,股票价格!A1192+1)</f>
        <v>39.99</v>
      </c>
      <c r="E1192" s="1">
        <f>INDEX(原始价格!E:E,股票价格!A1192+1)</f>
        <v>0</v>
      </c>
      <c r="F1192" s="1">
        <f>INDEX(原始价格!F:F,股票价格!A1192+1)</f>
        <v>0</v>
      </c>
      <c r="G1192" s="1">
        <f>INDEX(原始价格!G:G,股票价格!A1192+1)</f>
        <v>0</v>
      </c>
    </row>
    <row r="1193" spans="1:7" x14ac:dyDescent="0.2">
      <c r="A1193" s="1">
        <f t="shared" si="18"/>
        <v>1251</v>
      </c>
      <c r="B1193" s="22">
        <f>INDEX(原始价格!B:B,股票价格!A1193+1)</f>
        <v>43627.409722222219</v>
      </c>
      <c r="C1193" s="1">
        <f>INDEX(原始价格!C:C,股票价格!A1193+1)</f>
        <v>0</v>
      </c>
      <c r="D1193" s="1">
        <f>INDEX(原始价格!D:D,股票价格!A1193+1)</f>
        <v>39.96</v>
      </c>
      <c r="E1193" s="1">
        <f>INDEX(原始价格!E:E,股票价格!A1193+1)</f>
        <v>0</v>
      </c>
      <c r="F1193" s="1">
        <f>INDEX(原始价格!F:F,股票价格!A1193+1)</f>
        <v>0</v>
      </c>
      <c r="G1193" s="1">
        <f>INDEX(原始价格!G:G,股票价格!A1193+1)</f>
        <v>0</v>
      </c>
    </row>
    <row r="1194" spans="1:7" x14ac:dyDescent="0.2">
      <c r="A1194" s="1">
        <f t="shared" si="18"/>
        <v>1252</v>
      </c>
      <c r="B1194" s="22">
        <f>INDEX(原始价格!B:B,股票价格!A1194+1)</f>
        <v>43627.413194444445</v>
      </c>
      <c r="C1194" s="1">
        <f>INDEX(原始价格!C:C,股票价格!A1194+1)</f>
        <v>0</v>
      </c>
      <c r="D1194" s="1">
        <f>INDEX(原始价格!D:D,股票价格!A1194+1)</f>
        <v>39.74</v>
      </c>
      <c r="E1194" s="1">
        <f>INDEX(原始价格!E:E,股票价格!A1194+1)</f>
        <v>0</v>
      </c>
      <c r="F1194" s="1">
        <f>INDEX(原始价格!F:F,股票价格!A1194+1)</f>
        <v>0</v>
      </c>
      <c r="G1194" s="1">
        <f>INDEX(原始价格!G:G,股票价格!A1194+1)</f>
        <v>0</v>
      </c>
    </row>
    <row r="1195" spans="1:7" x14ac:dyDescent="0.2">
      <c r="A1195" s="1">
        <f t="shared" si="18"/>
        <v>1253</v>
      </c>
      <c r="B1195" s="22">
        <f>INDEX(原始价格!B:B,股票价格!A1195+1)</f>
        <v>43627.416666666664</v>
      </c>
      <c r="C1195" s="1">
        <f>INDEX(原始价格!C:C,股票价格!A1195+1)</f>
        <v>0</v>
      </c>
      <c r="D1195" s="1">
        <f>INDEX(原始价格!D:D,股票价格!A1195+1)</f>
        <v>39.799999999999997</v>
      </c>
      <c r="E1195" s="1">
        <f>INDEX(原始价格!E:E,股票价格!A1195+1)</f>
        <v>0</v>
      </c>
      <c r="F1195" s="1">
        <f>INDEX(原始价格!F:F,股票价格!A1195+1)</f>
        <v>0</v>
      </c>
      <c r="G1195" s="1">
        <f>INDEX(原始价格!G:G,股票价格!A1195+1)</f>
        <v>0</v>
      </c>
    </row>
    <row r="1196" spans="1:7" x14ac:dyDescent="0.2">
      <c r="A1196" s="1">
        <f t="shared" si="18"/>
        <v>1254</v>
      </c>
      <c r="B1196" s="22">
        <f>INDEX(原始价格!B:B,股票价格!A1196+1)</f>
        <v>43627.420138888891</v>
      </c>
      <c r="C1196" s="1">
        <f>INDEX(原始价格!C:C,股票价格!A1196+1)</f>
        <v>0</v>
      </c>
      <c r="D1196" s="1">
        <f>INDEX(原始价格!D:D,股票价格!A1196+1)</f>
        <v>40.020000000000003</v>
      </c>
      <c r="E1196" s="1">
        <f>INDEX(原始价格!E:E,股票价格!A1196+1)</f>
        <v>0</v>
      </c>
      <c r="F1196" s="1">
        <f>INDEX(原始价格!F:F,股票价格!A1196+1)</f>
        <v>0</v>
      </c>
      <c r="G1196" s="1">
        <f>INDEX(原始价格!G:G,股票价格!A1196+1)</f>
        <v>0</v>
      </c>
    </row>
    <row r="1197" spans="1:7" x14ac:dyDescent="0.2">
      <c r="A1197" s="1">
        <f t="shared" si="18"/>
        <v>1255</v>
      </c>
      <c r="B1197" s="22">
        <f>INDEX(原始价格!B:B,股票价格!A1197+1)</f>
        <v>43627.423611111109</v>
      </c>
      <c r="C1197" s="1">
        <f>INDEX(原始价格!C:C,股票价格!A1197+1)</f>
        <v>0</v>
      </c>
      <c r="D1197" s="1">
        <f>INDEX(原始价格!D:D,股票价格!A1197+1)</f>
        <v>40.08</v>
      </c>
      <c r="E1197" s="1">
        <f>INDEX(原始价格!E:E,股票价格!A1197+1)</f>
        <v>0</v>
      </c>
      <c r="F1197" s="1">
        <f>INDEX(原始价格!F:F,股票价格!A1197+1)</f>
        <v>0</v>
      </c>
      <c r="G1197" s="1">
        <f>INDEX(原始价格!G:G,股票价格!A1197+1)</f>
        <v>0</v>
      </c>
    </row>
    <row r="1198" spans="1:7" x14ac:dyDescent="0.2">
      <c r="A1198" s="1">
        <f t="shared" si="18"/>
        <v>1256</v>
      </c>
      <c r="B1198" s="22">
        <f>INDEX(原始价格!B:B,股票价格!A1198+1)</f>
        <v>43627.427083333336</v>
      </c>
      <c r="C1198" s="1">
        <f>INDEX(原始价格!C:C,股票价格!A1198+1)</f>
        <v>0</v>
      </c>
      <c r="D1198" s="1">
        <f>INDEX(原始价格!D:D,股票价格!A1198+1)</f>
        <v>40.090000000000003</v>
      </c>
      <c r="E1198" s="1">
        <f>INDEX(原始价格!E:E,股票价格!A1198+1)</f>
        <v>0</v>
      </c>
      <c r="F1198" s="1">
        <f>INDEX(原始价格!F:F,股票价格!A1198+1)</f>
        <v>0</v>
      </c>
      <c r="G1198" s="1">
        <f>INDEX(原始价格!G:G,股票价格!A1198+1)</f>
        <v>0</v>
      </c>
    </row>
    <row r="1199" spans="1:7" x14ac:dyDescent="0.2">
      <c r="A1199" s="1">
        <f t="shared" si="18"/>
        <v>1257</v>
      </c>
      <c r="B1199" s="22">
        <f>INDEX(原始价格!B:B,股票价格!A1199+1)</f>
        <v>43627.430555555555</v>
      </c>
      <c r="C1199" s="1">
        <f>INDEX(原始价格!C:C,股票价格!A1199+1)</f>
        <v>0</v>
      </c>
      <c r="D1199" s="1">
        <f>INDEX(原始价格!D:D,股票价格!A1199+1)</f>
        <v>40.33</v>
      </c>
      <c r="E1199" s="1">
        <f>INDEX(原始价格!E:E,股票价格!A1199+1)</f>
        <v>0</v>
      </c>
      <c r="F1199" s="1">
        <f>INDEX(原始价格!F:F,股票价格!A1199+1)</f>
        <v>0</v>
      </c>
      <c r="G1199" s="1">
        <f>INDEX(原始价格!G:G,股票价格!A1199+1)</f>
        <v>0</v>
      </c>
    </row>
    <row r="1200" spans="1:7" x14ac:dyDescent="0.2">
      <c r="A1200" s="1">
        <f t="shared" si="18"/>
        <v>1258</v>
      </c>
      <c r="B1200" s="22">
        <f>INDEX(原始价格!B:B,股票价格!A1200+1)</f>
        <v>43627.434027777781</v>
      </c>
      <c r="C1200" s="1">
        <f>INDEX(原始价格!C:C,股票价格!A1200+1)</f>
        <v>0</v>
      </c>
      <c r="D1200" s="1">
        <f>INDEX(原始价格!D:D,股票价格!A1200+1)</f>
        <v>40.5</v>
      </c>
      <c r="E1200" s="1">
        <f>INDEX(原始价格!E:E,股票价格!A1200+1)</f>
        <v>0</v>
      </c>
      <c r="F1200" s="1">
        <f>INDEX(原始价格!F:F,股票价格!A1200+1)</f>
        <v>0</v>
      </c>
      <c r="G1200" s="1">
        <f>INDEX(原始价格!G:G,股票价格!A1200+1)</f>
        <v>0</v>
      </c>
    </row>
    <row r="1201" spans="1:7" x14ac:dyDescent="0.2">
      <c r="A1201" s="1">
        <f t="shared" si="18"/>
        <v>1259</v>
      </c>
      <c r="B1201" s="22">
        <f>INDEX(原始价格!B:B,股票价格!A1201+1)</f>
        <v>43627.4375</v>
      </c>
      <c r="C1201" s="1">
        <f>INDEX(原始价格!C:C,股票价格!A1201+1)</f>
        <v>0</v>
      </c>
      <c r="D1201" s="1">
        <f>INDEX(原始价格!D:D,股票价格!A1201+1)</f>
        <v>40.54</v>
      </c>
      <c r="E1201" s="1">
        <f>INDEX(原始价格!E:E,股票价格!A1201+1)</f>
        <v>0</v>
      </c>
      <c r="F1201" s="1">
        <f>INDEX(原始价格!F:F,股票价格!A1201+1)</f>
        <v>0</v>
      </c>
      <c r="G1201" s="1">
        <f>INDEX(原始价格!G:G,股票价格!A1201+1)</f>
        <v>0</v>
      </c>
    </row>
    <row r="1202" spans="1:7" x14ac:dyDescent="0.2">
      <c r="A1202" s="1">
        <f t="shared" si="18"/>
        <v>1260</v>
      </c>
      <c r="B1202" s="22">
        <f>INDEX(原始价格!B:B,股票价格!A1202+1)</f>
        <v>43627.440972222219</v>
      </c>
      <c r="C1202" s="1">
        <f>INDEX(原始价格!C:C,股票价格!A1202+1)</f>
        <v>0</v>
      </c>
      <c r="D1202" s="1">
        <f>INDEX(原始价格!D:D,股票价格!A1202+1)</f>
        <v>40.5</v>
      </c>
      <c r="E1202" s="1">
        <f>INDEX(原始价格!E:E,股票价格!A1202+1)</f>
        <v>0</v>
      </c>
      <c r="F1202" s="1">
        <f>INDEX(原始价格!F:F,股票价格!A1202+1)</f>
        <v>0</v>
      </c>
      <c r="G1202" s="1">
        <f>INDEX(原始价格!G:G,股票价格!A1202+1)</f>
        <v>0</v>
      </c>
    </row>
    <row r="1203" spans="1:7" x14ac:dyDescent="0.2">
      <c r="A1203" s="1">
        <f t="shared" si="18"/>
        <v>1261</v>
      </c>
      <c r="B1203" s="22">
        <f>INDEX(原始价格!B:B,股票价格!A1203+1)</f>
        <v>43627.444444444445</v>
      </c>
      <c r="C1203" s="1">
        <f>INDEX(原始价格!C:C,股票价格!A1203+1)</f>
        <v>0</v>
      </c>
      <c r="D1203" s="1">
        <f>INDEX(原始价格!D:D,股票价格!A1203+1)</f>
        <v>40.56</v>
      </c>
      <c r="E1203" s="1">
        <f>INDEX(原始价格!E:E,股票价格!A1203+1)</f>
        <v>0</v>
      </c>
      <c r="F1203" s="1">
        <f>INDEX(原始价格!F:F,股票价格!A1203+1)</f>
        <v>0</v>
      </c>
      <c r="G1203" s="1">
        <f>INDEX(原始价格!G:G,股票价格!A1203+1)</f>
        <v>0</v>
      </c>
    </row>
    <row r="1204" spans="1:7" x14ac:dyDescent="0.2">
      <c r="A1204" s="1">
        <f t="shared" si="18"/>
        <v>1262</v>
      </c>
      <c r="B1204" s="22">
        <f>INDEX(原始价格!B:B,股票价格!A1204+1)</f>
        <v>43627.447916666664</v>
      </c>
      <c r="C1204" s="1">
        <f>INDEX(原始价格!C:C,股票价格!A1204+1)</f>
        <v>0</v>
      </c>
      <c r="D1204" s="1">
        <f>INDEX(原始价格!D:D,股票价格!A1204+1)</f>
        <v>40.18</v>
      </c>
      <c r="E1204" s="1">
        <f>INDEX(原始价格!E:E,股票价格!A1204+1)</f>
        <v>0</v>
      </c>
      <c r="F1204" s="1">
        <f>INDEX(原始价格!F:F,股票价格!A1204+1)</f>
        <v>0</v>
      </c>
      <c r="G1204" s="1">
        <f>INDEX(原始价格!G:G,股票价格!A1204+1)</f>
        <v>0</v>
      </c>
    </row>
    <row r="1205" spans="1:7" x14ac:dyDescent="0.2">
      <c r="A1205" s="1">
        <f t="shared" si="18"/>
        <v>1263</v>
      </c>
      <c r="B1205" s="22">
        <f>INDEX(原始价格!B:B,股票价格!A1205+1)</f>
        <v>43627.451388888891</v>
      </c>
      <c r="C1205" s="1">
        <f>INDEX(原始价格!C:C,股票价格!A1205+1)</f>
        <v>0</v>
      </c>
      <c r="D1205" s="1">
        <f>INDEX(原始价格!D:D,股票价格!A1205+1)</f>
        <v>40.299999999999997</v>
      </c>
      <c r="E1205" s="1">
        <f>INDEX(原始价格!E:E,股票价格!A1205+1)</f>
        <v>0</v>
      </c>
      <c r="F1205" s="1">
        <f>INDEX(原始价格!F:F,股票价格!A1205+1)</f>
        <v>0</v>
      </c>
      <c r="G1205" s="1">
        <f>INDEX(原始价格!G:G,股票价格!A1205+1)</f>
        <v>0</v>
      </c>
    </row>
    <row r="1206" spans="1:7" x14ac:dyDescent="0.2">
      <c r="A1206" s="1">
        <f t="shared" si="18"/>
        <v>1264</v>
      </c>
      <c r="B1206" s="22">
        <f>INDEX(原始价格!B:B,股票价格!A1206+1)</f>
        <v>43627.454861111109</v>
      </c>
      <c r="C1206" s="1">
        <f>INDEX(原始价格!C:C,股票价格!A1206+1)</f>
        <v>0</v>
      </c>
      <c r="D1206" s="1">
        <f>INDEX(原始价格!D:D,股票价格!A1206+1)</f>
        <v>40.47</v>
      </c>
      <c r="E1206" s="1">
        <f>INDEX(原始价格!E:E,股票价格!A1206+1)</f>
        <v>0</v>
      </c>
      <c r="F1206" s="1">
        <f>INDEX(原始价格!F:F,股票价格!A1206+1)</f>
        <v>0</v>
      </c>
      <c r="G1206" s="1">
        <f>INDEX(原始价格!G:G,股票价格!A1206+1)</f>
        <v>0</v>
      </c>
    </row>
    <row r="1207" spans="1:7" x14ac:dyDescent="0.2">
      <c r="A1207" s="1">
        <f t="shared" si="18"/>
        <v>1265</v>
      </c>
      <c r="B1207" s="22">
        <f>INDEX(原始价格!B:B,股票价格!A1207+1)</f>
        <v>43627.458333333336</v>
      </c>
      <c r="C1207" s="1">
        <f>INDEX(原始价格!C:C,股票价格!A1207+1)</f>
        <v>0</v>
      </c>
      <c r="D1207" s="1">
        <f>INDEX(原始价格!D:D,股票价格!A1207+1)</f>
        <v>40.340000000000003</v>
      </c>
      <c r="E1207" s="1">
        <f>INDEX(原始价格!E:E,股票价格!A1207+1)</f>
        <v>0</v>
      </c>
      <c r="F1207" s="1">
        <f>INDEX(原始价格!F:F,股票价格!A1207+1)</f>
        <v>0</v>
      </c>
      <c r="G1207" s="1">
        <f>INDEX(原始价格!G:G,股票价格!A1207+1)</f>
        <v>0</v>
      </c>
    </row>
    <row r="1208" spans="1:7" x14ac:dyDescent="0.2">
      <c r="A1208" s="1">
        <f t="shared" si="18"/>
        <v>1266</v>
      </c>
      <c r="B1208" s="22">
        <f>INDEX(原始价格!B:B,股票价格!A1208+1)</f>
        <v>43627.461805555555</v>
      </c>
      <c r="C1208" s="1">
        <f>INDEX(原始价格!C:C,股票价格!A1208+1)</f>
        <v>0</v>
      </c>
      <c r="D1208" s="1">
        <f>INDEX(原始价格!D:D,股票价格!A1208+1)</f>
        <v>40.49</v>
      </c>
      <c r="E1208" s="1">
        <f>INDEX(原始价格!E:E,股票价格!A1208+1)</f>
        <v>0</v>
      </c>
      <c r="F1208" s="1">
        <f>INDEX(原始价格!F:F,股票价格!A1208+1)</f>
        <v>0</v>
      </c>
      <c r="G1208" s="1">
        <f>INDEX(原始价格!G:G,股票价格!A1208+1)</f>
        <v>0</v>
      </c>
    </row>
    <row r="1209" spans="1:7" x14ac:dyDescent="0.2">
      <c r="A1209" s="1">
        <f t="shared" si="18"/>
        <v>1267</v>
      </c>
      <c r="B1209" s="22">
        <f>INDEX(原始价格!B:B,股票价格!A1209+1)</f>
        <v>43627.465277777781</v>
      </c>
      <c r="C1209" s="1">
        <f>INDEX(原始价格!C:C,股票价格!A1209+1)</f>
        <v>0</v>
      </c>
      <c r="D1209" s="1">
        <f>INDEX(原始价格!D:D,股票价格!A1209+1)</f>
        <v>40.47</v>
      </c>
      <c r="E1209" s="1">
        <f>INDEX(原始价格!E:E,股票价格!A1209+1)</f>
        <v>0</v>
      </c>
      <c r="F1209" s="1">
        <f>INDEX(原始价格!F:F,股票价格!A1209+1)</f>
        <v>0</v>
      </c>
      <c r="G1209" s="1">
        <f>INDEX(原始价格!G:G,股票价格!A1209+1)</f>
        <v>0</v>
      </c>
    </row>
    <row r="1210" spans="1:7" x14ac:dyDescent="0.2">
      <c r="A1210" s="1">
        <f t="shared" si="18"/>
        <v>1268</v>
      </c>
      <c r="B1210" s="22">
        <f>INDEX(原始价格!B:B,股票价格!A1210+1)</f>
        <v>43627.46875</v>
      </c>
      <c r="C1210" s="1">
        <f>INDEX(原始价格!C:C,股票价格!A1210+1)</f>
        <v>0</v>
      </c>
      <c r="D1210" s="1">
        <f>INDEX(原始价格!D:D,股票价格!A1210+1)</f>
        <v>40.47</v>
      </c>
      <c r="E1210" s="1">
        <f>INDEX(原始价格!E:E,股票价格!A1210+1)</f>
        <v>0</v>
      </c>
      <c r="F1210" s="1">
        <f>INDEX(原始价格!F:F,股票价格!A1210+1)</f>
        <v>0</v>
      </c>
      <c r="G1210" s="1">
        <f>INDEX(原始价格!G:G,股票价格!A1210+1)</f>
        <v>0</v>
      </c>
    </row>
    <row r="1211" spans="1:7" x14ac:dyDescent="0.2">
      <c r="A1211" s="1">
        <f t="shared" si="18"/>
        <v>1269</v>
      </c>
      <c r="B1211" s="22">
        <f>INDEX(原始价格!B:B,股票价格!A1211+1)</f>
        <v>43627.472222222219</v>
      </c>
      <c r="C1211" s="1">
        <f>INDEX(原始价格!C:C,股票价格!A1211+1)</f>
        <v>0</v>
      </c>
      <c r="D1211" s="1">
        <f>INDEX(原始价格!D:D,股票价格!A1211+1)</f>
        <v>40.5</v>
      </c>
      <c r="E1211" s="1">
        <f>INDEX(原始价格!E:E,股票价格!A1211+1)</f>
        <v>0</v>
      </c>
      <c r="F1211" s="1">
        <f>INDEX(原始价格!F:F,股票价格!A1211+1)</f>
        <v>0</v>
      </c>
      <c r="G1211" s="1">
        <f>INDEX(原始价格!G:G,股票价格!A1211+1)</f>
        <v>0</v>
      </c>
    </row>
    <row r="1212" spans="1:7" x14ac:dyDescent="0.2">
      <c r="A1212" s="1">
        <f t="shared" si="18"/>
        <v>1270</v>
      </c>
      <c r="B1212" s="22">
        <f>INDEX(原始价格!B:B,股票价格!A1212+1)</f>
        <v>43627.475694444445</v>
      </c>
      <c r="C1212" s="1">
        <f>INDEX(原始价格!C:C,股票价格!A1212+1)</f>
        <v>0</v>
      </c>
      <c r="D1212" s="1">
        <f>INDEX(原始价格!D:D,股票价格!A1212+1)</f>
        <v>40.619999999999997</v>
      </c>
      <c r="E1212" s="1">
        <f>INDEX(原始价格!E:E,股票价格!A1212+1)</f>
        <v>0</v>
      </c>
      <c r="F1212" s="1">
        <f>INDEX(原始价格!F:F,股票价格!A1212+1)</f>
        <v>0</v>
      </c>
      <c r="G1212" s="1">
        <f>INDEX(原始价格!G:G,股票价格!A1212+1)</f>
        <v>0</v>
      </c>
    </row>
    <row r="1213" spans="1:7" x14ac:dyDescent="0.2">
      <c r="A1213" s="1">
        <f t="shared" si="18"/>
        <v>1271</v>
      </c>
      <c r="B1213" s="22">
        <f>INDEX(原始价格!B:B,股票价格!A1213+1)</f>
        <v>43627.479166666664</v>
      </c>
      <c r="C1213" s="1">
        <f>INDEX(原始价格!C:C,股票价格!A1213+1)</f>
        <v>0</v>
      </c>
      <c r="D1213" s="1">
        <f>INDEX(原始价格!D:D,股票价格!A1213+1)</f>
        <v>40.6</v>
      </c>
      <c r="E1213" s="1">
        <f>INDEX(原始价格!E:E,股票价格!A1213+1)</f>
        <v>0</v>
      </c>
      <c r="F1213" s="1">
        <f>INDEX(原始价格!F:F,股票价格!A1213+1)</f>
        <v>0</v>
      </c>
      <c r="G1213" s="1">
        <f>INDEX(原始价格!G:G,股票价格!A1213+1)</f>
        <v>0</v>
      </c>
    </row>
    <row r="1214" spans="1:7" x14ac:dyDescent="0.2">
      <c r="A1214" s="1">
        <f t="shared" si="18"/>
        <v>1272</v>
      </c>
      <c r="B1214" s="22">
        <f>INDEX(原始价格!B:B,股票价格!A1214+1)</f>
        <v>43627.545138888891</v>
      </c>
      <c r="C1214" s="1">
        <f>INDEX(原始价格!C:C,股票价格!A1214+1)</f>
        <v>0</v>
      </c>
      <c r="D1214" s="1">
        <f>INDEX(原始价格!D:D,股票价格!A1214+1)</f>
        <v>40.369999999999997</v>
      </c>
      <c r="E1214" s="1">
        <f>INDEX(原始价格!E:E,股票价格!A1214+1)</f>
        <v>0</v>
      </c>
      <c r="F1214" s="1">
        <f>INDEX(原始价格!F:F,股票价格!A1214+1)</f>
        <v>0</v>
      </c>
      <c r="G1214" s="1">
        <f>INDEX(原始价格!G:G,股票价格!A1214+1)</f>
        <v>0</v>
      </c>
    </row>
    <row r="1215" spans="1:7" x14ac:dyDescent="0.2">
      <c r="A1215" s="1">
        <f t="shared" si="18"/>
        <v>1273</v>
      </c>
      <c r="B1215" s="22">
        <f>INDEX(原始价格!B:B,股票价格!A1215+1)</f>
        <v>43627.548611111109</v>
      </c>
      <c r="C1215" s="1">
        <f>INDEX(原始价格!C:C,股票价格!A1215+1)</f>
        <v>0</v>
      </c>
      <c r="D1215" s="1">
        <f>INDEX(原始价格!D:D,股票价格!A1215+1)</f>
        <v>40.380000000000003</v>
      </c>
      <c r="E1215" s="1">
        <f>INDEX(原始价格!E:E,股票价格!A1215+1)</f>
        <v>0</v>
      </c>
      <c r="F1215" s="1">
        <f>INDEX(原始价格!F:F,股票价格!A1215+1)</f>
        <v>0</v>
      </c>
      <c r="G1215" s="1">
        <f>INDEX(原始价格!G:G,股票价格!A1215+1)</f>
        <v>0</v>
      </c>
    </row>
    <row r="1216" spans="1:7" x14ac:dyDescent="0.2">
      <c r="A1216" s="1">
        <f t="shared" si="18"/>
        <v>1274</v>
      </c>
      <c r="B1216" s="22">
        <f>INDEX(原始价格!B:B,股票价格!A1216+1)</f>
        <v>43627.552083333336</v>
      </c>
      <c r="C1216" s="1">
        <f>INDEX(原始价格!C:C,股票价格!A1216+1)</f>
        <v>0</v>
      </c>
      <c r="D1216" s="1">
        <f>INDEX(原始价格!D:D,股票价格!A1216+1)</f>
        <v>40.21</v>
      </c>
      <c r="E1216" s="1">
        <f>INDEX(原始价格!E:E,股票价格!A1216+1)</f>
        <v>0</v>
      </c>
      <c r="F1216" s="1">
        <f>INDEX(原始价格!F:F,股票价格!A1216+1)</f>
        <v>0</v>
      </c>
      <c r="G1216" s="1">
        <f>INDEX(原始价格!G:G,股票价格!A1216+1)</f>
        <v>0</v>
      </c>
    </row>
    <row r="1217" spans="1:7" x14ac:dyDescent="0.2">
      <c r="A1217" s="1">
        <f t="shared" si="18"/>
        <v>1275</v>
      </c>
      <c r="B1217" s="22">
        <f>INDEX(原始价格!B:B,股票价格!A1217+1)</f>
        <v>43627.555555555555</v>
      </c>
      <c r="C1217" s="1">
        <f>INDEX(原始价格!C:C,股票价格!A1217+1)</f>
        <v>0</v>
      </c>
      <c r="D1217" s="1">
        <f>INDEX(原始价格!D:D,股票价格!A1217+1)</f>
        <v>40.1</v>
      </c>
      <c r="E1217" s="1">
        <f>INDEX(原始价格!E:E,股票价格!A1217+1)</f>
        <v>0</v>
      </c>
      <c r="F1217" s="1">
        <f>INDEX(原始价格!F:F,股票价格!A1217+1)</f>
        <v>0</v>
      </c>
      <c r="G1217" s="1">
        <f>INDEX(原始价格!G:G,股票价格!A1217+1)</f>
        <v>0</v>
      </c>
    </row>
    <row r="1218" spans="1:7" x14ac:dyDescent="0.2">
      <c r="A1218" s="1">
        <f t="shared" ref="A1218:A1281" si="19">A1219-1</f>
        <v>1276</v>
      </c>
      <c r="B1218" s="22">
        <f>INDEX(原始价格!B:B,股票价格!A1218+1)</f>
        <v>43627.559027777781</v>
      </c>
      <c r="C1218" s="1">
        <f>INDEX(原始价格!C:C,股票价格!A1218+1)</f>
        <v>0</v>
      </c>
      <c r="D1218" s="1">
        <f>INDEX(原始价格!D:D,股票价格!A1218+1)</f>
        <v>40.200000000000003</v>
      </c>
      <c r="E1218" s="1">
        <f>INDEX(原始价格!E:E,股票价格!A1218+1)</f>
        <v>0</v>
      </c>
      <c r="F1218" s="1">
        <f>INDEX(原始价格!F:F,股票价格!A1218+1)</f>
        <v>0</v>
      </c>
      <c r="G1218" s="1">
        <f>INDEX(原始价格!G:G,股票价格!A1218+1)</f>
        <v>0</v>
      </c>
    </row>
    <row r="1219" spans="1:7" x14ac:dyDescent="0.2">
      <c r="A1219" s="1">
        <f t="shared" si="19"/>
        <v>1277</v>
      </c>
      <c r="B1219" s="22">
        <f>INDEX(原始价格!B:B,股票价格!A1219+1)</f>
        <v>43627.5625</v>
      </c>
      <c r="C1219" s="1">
        <f>INDEX(原始价格!C:C,股票价格!A1219+1)</f>
        <v>0</v>
      </c>
      <c r="D1219" s="1">
        <f>INDEX(原始价格!D:D,股票价格!A1219+1)</f>
        <v>40.5</v>
      </c>
      <c r="E1219" s="1">
        <f>INDEX(原始价格!E:E,股票价格!A1219+1)</f>
        <v>0</v>
      </c>
      <c r="F1219" s="1">
        <f>INDEX(原始价格!F:F,股票价格!A1219+1)</f>
        <v>0</v>
      </c>
      <c r="G1219" s="1">
        <f>INDEX(原始价格!G:G,股票价格!A1219+1)</f>
        <v>0</v>
      </c>
    </row>
    <row r="1220" spans="1:7" x14ac:dyDescent="0.2">
      <c r="A1220" s="1">
        <f t="shared" si="19"/>
        <v>1278</v>
      </c>
      <c r="B1220" s="22">
        <f>INDEX(原始价格!B:B,股票价格!A1220+1)</f>
        <v>43627.565972222219</v>
      </c>
      <c r="C1220" s="1">
        <f>INDEX(原始价格!C:C,股票价格!A1220+1)</f>
        <v>0</v>
      </c>
      <c r="D1220" s="1">
        <f>INDEX(原始价格!D:D,股票价格!A1220+1)</f>
        <v>40.42</v>
      </c>
      <c r="E1220" s="1">
        <f>INDEX(原始价格!E:E,股票价格!A1220+1)</f>
        <v>0</v>
      </c>
      <c r="F1220" s="1">
        <f>INDEX(原始价格!F:F,股票价格!A1220+1)</f>
        <v>0</v>
      </c>
      <c r="G1220" s="1">
        <f>INDEX(原始价格!G:G,股票价格!A1220+1)</f>
        <v>0</v>
      </c>
    </row>
    <row r="1221" spans="1:7" x14ac:dyDescent="0.2">
      <c r="A1221" s="1">
        <f t="shared" si="19"/>
        <v>1279</v>
      </c>
      <c r="B1221" s="22">
        <f>INDEX(原始价格!B:B,股票价格!A1221+1)</f>
        <v>43627.569444444445</v>
      </c>
      <c r="C1221" s="1">
        <f>INDEX(原始价格!C:C,股票价格!A1221+1)</f>
        <v>0</v>
      </c>
      <c r="D1221" s="1">
        <f>INDEX(原始价格!D:D,股票价格!A1221+1)</f>
        <v>40.520000000000003</v>
      </c>
      <c r="E1221" s="1">
        <f>INDEX(原始价格!E:E,股票价格!A1221+1)</f>
        <v>0</v>
      </c>
      <c r="F1221" s="1">
        <f>INDEX(原始价格!F:F,股票价格!A1221+1)</f>
        <v>0</v>
      </c>
      <c r="G1221" s="1">
        <f>INDEX(原始价格!G:G,股票价格!A1221+1)</f>
        <v>0</v>
      </c>
    </row>
    <row r="1222" spans="1:7" x14ac:dyDescent="0.2">
      <c r="A1222" s="1">
        <f t="shared" si="19"/>
        <v>1280</v>
      </c>
      <c r="B1222" s="22">
        <f>INDEX(原始价格!B:B,股票价格!A1222+1)</f>
        <v>43627.572916666664</v>
      </c>
      <c r="C1222" s="1">
        <f>INDEX(原始价格!C:C,股票价格!A1222+1)</f>
        <v>0</v>
      </c>
      <c r="D1222" s="1">
        <f>INDEX(原始价格!D:D,股票价格!A1222+1)</f>
        <v>40.67</v>
      </c>
      <c r="E1222" s="1">
        <f>INDEX(原始价格!E:E,股票价格!A1222+1)</f>
        <v>0</v>
      </c>
      <c r="F1222" s="1">
        <f>INDEX(原始价格!F:F,股票价格!A1222+1)</f>
        <v>0</v>
      </c>
      <c r="G1222" s="1">
        <f>INDEX(原始价格!G:G,股票价格!A1222+1)</f>
        <v>0</v>
      </c>
    </row>
    <row r="1223" spans="1:7" x14ac:dyDescent="0.2">
      <c r="A1223" s="1">
        <f t="shared" si="19"/>
        <v>1281</v>
      </c>
      <c r="B1223" s="22">
        <f>INDEX(原始价格!B:B,股票价格!A1223+1)</f>
        <v>43627.576388888891</v>
      </c>
      <c r="C1223" s="1">
        <f>INDEX(原始价格!C:C,股票价格!A1223+1)</f>
        <v>0</v>
      </c>
      <c r="D1223" s="1">
        <f>INDEX(原始价格!D:D,股票价格!A1223+1)</f>
        <v>40.549999999999997</v>
      </c>
      <c r="E1223" s="1">
        <f>INDEX(原始价格!E:E,股票价格!A1223+1)</f>
        <v>0</v>
      </c>
      <c r="F1223" s="1">
        <f>INDEX(原始价格!F:F,股票价格!A1223+1)</f>
        <v>0</v>
      </c>
      <c r="G1223" s="1">
        <f>INDEX(原始价格!G:G,股票价格!A1223+1)</f>
        <v>0</v>
      </c>
    </row>
    <row r="1224" spans="1:7" x14ac:dyDescent="0.2">
      <c r="A1224" s="1">
        <f t="shared" si="19"/>
        <v>1282</v>
      </c>
      <c r="B1224" s="22">
        <f>INDEX(原始价格!B:B,股票价格!A1224+1)</f>
        <v>43627.579861111109</v>
      </c>
      <c r="C1224" s="1">
        <f>INDEX(原始价格!C:C,股票价格!A1224+1)</f>
        <v>0</v>
      </c>
      <c r="D1224" s="1">
        <f>INDEX(原始价格!D:D,股票价格!A1224+1)</f>
        <v>40.520000000000003</v>
      </c>
      <c r="E1224" s="1">
        <f>INDEX(原始价格!E:E,股票价格!A1224+1)</f>
        <v>0</v>
      </c>
      <c r="F1224" s="1">
        <f>INDEX(原始价格!F:F,股票价格!A1224+1)</f>
        <v>0</v>
      </c>
      <c r="G1224" s="1">
        <f>INDEX(原始价格!G:G,股票价格!A1224+1)</f>
        <v>0</v>
      </c>
    </row>
    <row r="1225" spans="1:7" x14ac:dyDescent="0.2">
      <c r="A1225" s="1">
        <f t="shared" si="19"/>
        <v>1283</v>
      </c>
      <c r="B1225" s="22">
        <f>INDEX(原始价格!B:B,股票价格!A1225+1)</f>
        <v>43627.583333333336</v>
      </c>
      <c r="C1225" s="1">
        <f>INDEX(原始价格!C:C,股票价格!A1225+1)</f>
        <v>0</v>
      </c>
      <c r="D1225" s="1">
        <f>INDEX(原始价格!D:D,股票价格!A1225+1)</f>
        <v>40.520000000000003</v>
      </c>
      <c r="E1225" s="1">
        <f>INDEX(原始价格!E:E,股票价格!A1225+1)</f>
        <v>0</v>
      </c>
      <c r="F1225" s="1">
        <f>INDEX(原始价格!F:F,股票价格!A1225+1)</f>
        <v>0</v>
      </c>
      <c r="G1225" s="1">
        <f>INDEX(原始价格!G:G,股票价格!A1225+1)</f>
        <v>0</v>
      </c>
    </row>
    <row r="1226" spans="1:7" x14ac:dyDescent="0.2">
      <c r="A1226" s="1">
        <f t="shared" si="19"/>
        <v>1284</v>
      </c>
      <c r="B1226" s="22">
        <f>INDEX(原始价格!B:B,股票价格!A1226+1)</f>
        <v>43627.586805555555</v>
      </c>
      <c r="C1226" s="1">
        <f>INDEX(原始价格!C:C,股票价格!A1226+1)</f>
        <v>0</v>
      </c>
      <c r="D1226" s="1">
        <f>INDEX(原始价格!D:D,股票价格!A1226+1)</f>
        <v>40.409999999999997</v>
      </c>
      <c r="E1226" s="1">
        <f>INDEX(原始价格!E:E,股票价格!A1226+1)</f>
        <v>0</v>
      </c>
      <c r="F1226" s="1">
        <f>INDEX(原始价格!F:F,股票价格!A1226+1)</f>
        <v>0</v>
      </c>
      <c r="G1226" s="1">
        <f>INDEX(原始价格!G:G,股票价格!A1226+1)</f>
        <v>0</v>
      </c>
    </row>
    <row r="1227" spans="1:7" x14ac:dyDescent="0.2">
      <c r="A1227" s="1">
        <f t="shared" si="19"/>
        <v>1285</v>
      </c>
      <c r="B1227" s="22">
        <f>INDEX(原始价格!B:B,股票价格!A1227+1)</f>
        <v>43627.590277777781</v>
      </c>
      <c r="C1227" s="1">
        <f>INDEX(原始价格!C:C,股票价格!A1227+1)</f>
        <v>0</v>
      </c>
      <c r="D1227" s="1">
        <f>INDEX(原始价格!D:D,股票价格!A1227+1)</f>
        <v>40.520000000000003</v>
      </c>
      <c r="E1227" s="1">
        <f>INDEX(原始价格!E:E,股票价格!A1227+1)</f>
        <v>0</v>
      </c>
      <c r="F1227" s="1">
        <f>INDEX(原始价格!F:F,股票价格!A1227+1)</f>
        <v>0</v>
      </c>
      <c r="G1227" s="1">
        <f>INDEX(原始价格!G:G,股票价格!A1227+1)</f>
        <v>0</v>
      </c>
    </row>
    <row r="1228" spans="1:7" x14ac:dyDescent="0.2">
      <c r="A1228" s="1">
        <f t="shared" si="19"/>
        <v>1286</v>
      </c>
      <c r="B1228" s="22">
        <f>INDEX(原始价格!B:B,股票价格!A1228+1)</f>
        <v>43627.59375</v>
      </c>
      <c r="C1228" s="1">
        <f>INDEX(原始价格!C:C,股票价格!A1228+1)</f>
        <v>0</v>
      </c>
      <c r="D1228" s="1">
        <f>INDEX(原始价格!D:D,股票价格!A1228+1)</f>
        <v>40.56</v>
      </c>
      <c r="E1228" s="1">
        <f>INDEX(原始价格!E:E,股票价格!A1228+1)</f>
        <v>0</v>
      </c>
      <c r="F1228" s="1">
        <f>INDEX(原始价格!F:F,股票价格!A1228+1)</f>
        <v>0</v>
      </c>
      <c r="G1228" s="1">
        <f>INDEX(原始价格!G:G,股票价格!A1228+1)</f>
        <v>0</v>
      </c>
    </row>
    <row r="1229" spans="1:7" x14ac:dyDescent="0.2">
      <c r="A1229" s="1">
        <f t="shared" si="19"/>
        <v>1287</v>
      </c>
      <c r="B1229" s="22">
        <f>INDEX(原始价格!B:B,股票价格!A1229+1)</f>
        <v>43627.597222222219</v>
      </c>
      <c r="C1229" s="1">
        <f>INDEX(原始价格!C:C,股票价格!A1229+1)</f>
        <v>0</v>
      </c>
      <c r="D1229" s="1">
        <f>INDEX(原始价格!D:D,股票价格!A1229+1)</f>
        <v>40.83</v>
      </c>
      <c r="E1229" s="1">
        <f>INDEX(原始价格!E:E,股票价格!A1229+1)</f>
        <v>0</v>
      </c>
      <c r="F1229" s="1">
        <f>INDEX(原始价格!F:F,股票价格!A1229+1)</f>
        <v>0</v>
      </c>
      <c r="G1229" s="1">
        <f>INDEX(原始价格!G:G,股票价格!A1229+1)</f>
        <v>0</v>
      </c>
    </row>
    <row r="1230" spans="1:7" x14ac:dyDescent="0.2">
      <c r="A1230" s="1">
        <f t="shared" si="19"/>
        <v>1288</v>
      </c>
      <c r="B1230" s="22">
        <f>INDEX(原始价格!B:B,股票价格!A1230+1)</f>
        <v>43627.600694444445</v>
      </c>
      <c r="C1230" s="1">
        <f>INDEX(原始价格!C:C,股票价格!A1230+1)</f>
        <v>0</v>
      </c>
      <c r="D1230" s="1">
        <f>INDEX(原始价格!D:D,股票价格!A1230+1)</f>
        <v>40.83</v>
      </c>
      <c r="E1230" s="1">
        <f>INDEX(原始价格!E:E,股票价格!A1230+1)</f>
        <v>0</v>
      </c>
      <c r="F1230" s="1">
        <f>INDEX(原始价格!F:F,股票价格!A1230+1)</f>
        <v>0</v>
      </c>
      <c r="G1230" s="1">
        <f>INDEX(原始价格!G:G,股票价格!A1230+1)</f>
        <v>0</v>
      </c>
    </row>
    <row r="1231" spans="1:7" x14ac:dyDescent="0.2">
      <c r="A1231" s="1">
        <f t="shared" si="19"/>
        <v>1289</v>
      </c>
      <c r="B1231" s="22">
        <f>INDEX(原始价格!B:B,股票价格!A1231+1)</f>
        <v>43627.604166666664</v>
      </c>
      <c r="C1231" s="1">
        <f>INDEX(原始价格!C:C,股票价格!A1231+1)</f>
        <v>0</v>
      </c>
      <c r="D1231" s="1">
        <f>INDEX(原始价格!D:D,股票价格!A1231+1)</f>
        <v>40.85</v>
      </c>
      <c r="E1231" s="1">
        <f>INDEX(原始价格!E:E,股票价格!A1231+1)</f>
        <v>0</v>
      </c>
      <c r="F1231" s="1">
        <f>INDEX(原始价格!F:F,股票价格!A1231+1)</f>
        <v>0</v>
      </c>
      <c r="G1231" s="1">
        <f>INDEX(原始价格!G:G,股票价格!A1231+1)</f>
        <v>0</v>
      </c>
    </row>
    <row r="1232" spans="1:7" x14ac:dyDescent="0.2">
      <c r="A1232" s="1">
        <f t="shared" si="19"/>
        <v>1290</v>
      </c>
      <c r="B1232" s="22">
        <f>INDEX(原始价格!B:B,股票价格!A1232+1)</f>
        <v>43627.607638888891</v>
      </c>
      <c r="C1232" s="1">
        <f>INDEX(原始价格!C:C,股票价格!A1232+1)</f>
        <v>0</v>
      </c>
      <c r="D1232" s="1">
        <f>INDEX(原始价格!D:D,股票价格!A1232+1)</f>
        <v>40.81</v>
      </c>
      <c r="E1232" s="1">
        <f>INDEX(原始价格!E:E,股票价格!A1232+1)</f>
        <v>0</v>
      </c>
      <c r="F1232" s="1">
        <f>INDEX(原始价格!F:F,股票价格!A1232+1)</f>
        <v>0</v>
      </c>
      <c r="G1232" s="1">
        <f>INDEX(原始价格!G:G,股票价格!A1232+1)</f>
        <v>0</v>
      </c>
    </row>
    <row r="1233" spans="1:7" x14ac:dyDescent="0.2">
      <c r="A1233" s="1">
        <f t="shared" si="19"/>
        <v>1291</v>
      </c>
      <c r="B1233" s="22">
        <f>INDEX(原始价格!B:B,股票价格!A1233+1)</f>
        <v>43627.611111111109</v>
      </c>
      <c r="C1233" s="1">
        <f>INDEX(原始价格!C:C,股票价格!A1233+1)</f>
        <v>0</v>
      </c>
      <c r="D1233" s="1">
        <f>INDEX(原始价格!D:D,股票价格!A1233+1)</f>
        <v>40.69</v>
      </c>
      <c r="E1233" s="1">
        <f>INDEX(原始价格!E:E,股票价格!A1233+1)</f>
        <v>0</v>
      </c>
      <c r="F1233" s="1">
        <f>INDEX(原始价格!F:F,股票价格!A1233+1)</f>
        <v>0</v>
      </c>
      <c r="G1233" s="1">
        <f>INDEX(原始价格!G:G,股票价格!A1233+1)</f>
        <v>0</v>
      </c>
    </row>
    <row r="1234" spans="1:7" x14ac:dyDescent="0.2">
      <c r="A1234" s="1">
        <f t="shared" si="19"/>
        <v>1292</v>
      </c>
      <c r="B1234" s="22">
        <f>INDEX(原始价格!B:B,股票价格!A1234+1)</f>
        <v>43627.614583333336</v>
      </c>
      <c r="C1234" s="1">
        <f>INDEX(原始价格!C:C,股票价格!A1234+1)</f>
        <v>0</v>
      </c>
      <c r="D1234" s="1">
        <f>INDEX(原始价格!D:D,股票价格!A1234+1)</f>
        <v>40.799999999999997</v>
      </c>
      <c r="E1234" s="1">
        <f>INDEX(原始价格!E:E,股票价格!A1234+1)</f>
        <v>0</v>
      </c>
      <c r="F1234" s="1">
        <f>INDEX(原始价格!F:F,股票价格!A1234+1)</f>
        <v>0</v>
      </c>
      <c r="G1234" s="1">
        <f>INDEX(原始价格!G:G,股票价格!A1234+1)</f>
        <v>0</v>
      </c>
    </row>
    <row r="1235" spans="1:7" x14ac:dyDescent="0.2">
      <c r="A1235" s="1">
        <f t="shared" si="19"/>
        <v>1293</v>
      </c>
      <c r="B1235" s="22">
        <f>INDEX(原始价格!B:B,股票价格!A1235+1)</f>
        <v>43627.618055555555</v>
      </c>
      <c r="C1235" s="1">
        <f>INDEX(原始价格!C:C,股票价格!A1235+1)</f>
        <v>0</v>
      </c>
      <c r="D1235" s="1">
        <f>INDEX(原始价格!D:D,股票价格!A1235+1)</f>
        <v>40.700000000000003</v>
      </c>
      <c r="E1235" s="1">
        <f>INDEX(原始价格!E:E,股票价格!A1235+1)</f>
        <v>0</v>
      </c>
      <c r="F1235" s="1">
        <f>INDEX(原始价格!F:F,股票价格!A1235+1)</f>
        <v>0</v>
      </c>
      <c r="G1235" s="1">
        <f>INDEX(原始价格!G:G,股票价格!A1235+1)</f>
        <v>0</v>
      </c>
    </row>
    <row r="1236" spans="1:7" x14ac:dyDescent="0.2">
      <c r="A1236" s="1">
        <f t="shared" si="19"/>
        <v>1294</v>
      </c>
      <c r="B1236" s="22">
        <f>INDEX(原始价格!B:B,股票价格!A1236+1)</f>
        <v>43627.621527777781</v>
      </c>
      <c r="C1236" s="1">
        <f>INDEX(原始价格!C:C,股票价格!A1236+1)</f>
        <v>0</v>
      </c>
      <c r="D1236" s="1">
        <f>INDEX(原始价格!D:D,股票价格!A1236+1)</f>
        <v>40.53</v>
      </c>
      <c r="E1236" s="1">
        <f>INDEX(原始价格!E:E,股票价格!A1236+1)</f>
        <v>0</v>
      </c>
      <c r="F1236" s="1">
        <f>INDEX(原始价格!F:F,股票价格!A1236+1)</f>
        <v>0</v>
      </c>
      <c r="G1236" s="1">
        <f>INDEX(原始价格!G:G,股票价格!A1236+1)</f>
        <v>0</v>
      </c>
    </row>
    <row r="1237" spans="1:7" x14ac:dyDescent="0.2">
      <c r="A1237" s="1">
        <f t="shared" si="19"/>
        <v>1295</v>
      </c>
      <c r="B1237" s="22">
        <f>INDEX(原始价格!B:B,股票价格!A1237+1)</f>
        <v>43627.625</v>
      </c>
      <c r="C1237" s="1">
        <f>INDEX(原始价格!C:C,股票价格!A1237+1)</f>
        <v>0</v>
      </c>
      <c r="D1237" s="1">
        <f>INDEX(原始价格!D:D,股票价格!A1237+1)</f>
        <v>40.9</v>
      </c>
      <c r="E1237" s="1">
        <f>INDEX(原始价格!E:E,股票价格!A1237+1)</f>
        <v>0</v>
      </c>
      <c r="F1237" s="1">
        <f>INDEX(原始价格!F:F,股票价格!A1237+1)</f>
        <v>0</v>
      </c>
      <c r="G1237" s="1">
        <f>INDEX(原始价格!G:G,股票价格!A1237+1)</f>
        <v>0</v>
      </c>
    </row>
    <row r="1238" spans="1:7" x14ac:dyDescent="0.2">
      <c r="A1238" s="1">
        <f t="shared" si="19"/>
        <v>1296</v>
      </c>
      <c r="B1238" s="22">
        <f>INDEX(原始价格!B:B,股票价格!A1238+1)</f>
        <v>43628.399305555555</v>
      </c>
      <c r="C1238" s="1">
        <f>INDEX(原始价格!C:C,股票价格!A1238+1)</f>
        <v>0</v>
      </c>
      <c r="D1238" s="1">
        <f>INDEX(原始价格!D:D,股票价格!A1238+1)</f>
        <v>40.11</v>
      </c>
      <c r="E1238" s="1">
        <f>INDEX(原始价格!E:E,股票价格!A1238+1)</f>
        <v>0</v>
      </c>
      <c r="F1238" s="1">
        <f>INDEX(原始价格!F:F,股票价格!A1238+1)</f>
        <v>0</v>
      </c>
      <c r="G1238" s="1">
        <f>INDEX(原始价格!G:G,股票价格!A1238+1)</f>
        <v>0</v>
      </c>
    </row>
    <row r="1239" spans="1:7" x14ac:dyDescent="0.2">
      <c r="A1239" s="1">
        <f t="shared" si="19"/>
        <v>1297</v>
      </c>
      <c r="B1239" s="22">
        <f>INDEX(原始价格!B:B,股票价格!A1239+1)</f>
        <v>43628.402777777781</v>
      </c>
      <c r="C1239" s="1">
        <f>INDEX(原始价格!C:C,股票价格!A1239+1)</f>
        <v>0</v>
      </c>
      <c r="D1239" s="1">
        <f>INDEX(原始价格!D:D,股票价格!A1239+1)</f>
        <v>40.17</v>
      </c>
      <c r="E1239" s="1">
        <f>INDEX(原始价格!E:E,股票价格!A1239+1)</f>
        <v>0</v>
      </c>
      <c r="F1239" s="1">
        <f>INDEX(原始价格!F:F,股票价格!A1239+1)</f>
        <v>0</v>
      </c>
      <c r="G1239" s="1">
        <f>INDEX(原始价格!G:G,股票价格!A1239+1)</f>
        <v>0</v>
      </c>
    </row>
    <row r="1240" spans="1:7" x14ac:dyDescent="0.2">
      <c r="A1240" s="1">
        <f t="shared" si="19"/>
        <v>1298</v>
      </c>
      <c r="B1240" s="22">
        <f>INDEX(原始价格!B:B,股票价格!A1240+1)</f>
        <v>43628.40625</v>
      </c>
      <c r="C1240" s="1">
        <f>INDEX(原始价格!C:C,股票价格!A1240+1)</f>
        <v>0</v>
      </c>
      <c r="D1240" s="1">
        <f>INDEX(原始价格!D:D,股票价格!A1240+1)</f>
        <v>40.26</v>
      </c>
      <c r="E1240" s="1">
        <f>INDEX(原始价格!E:E,股票价格!A1240+1)</f>
        <v>0</v>
      </c>
      <c r="F1240" s="1">
        <f>INDEX(原始价格!F:F,股票价格!A1240+1)</f>
        <v>0</v>
      </c>
      <c r="G1240" s="1">
        <f>INDEX(原始价格!G:G,股票价格!A1240+1)</f>
        <v>0</v>
      </c>
    </row>
    <row r="1241" spans="1:7" x14ac:dyDescent="0.2">
      <c r="A1241" s="1">
        <f t="shared" si="19"/>
        <v>1299</v>
      </c>
      <c r="B1241" s="22">
        <f>INDEX(原始价格!B:B,股票价格!A1241+1)</f>
        <v>43628.409722222219</v>
      </c>
      <c r="C1241" s="1">
        <f>INDEX(原始价格!C:C,股票价格!A1241+1)</f>
        <v>0</v>
      </c>
      <c r="D1241" s="1">
        <f>INDEX(原始价格!D:D,股票价格!A1241+1)</f>
        <v>40.130000000000003</v>
      </c>
      <c r="E1241" s="1">
        <f>INDEX(原始价格!E:E,股票价格!A1241+1)</f>
        <v>0</v>
      </c>
      <c r="F1241" s="1">
        <f>INDEX(原始价格!F:F,股票价格!A1241+1)</f>
        <v>0</v>
      </c>
      <c r="G1241" s="1">
        <f>INDEX(原始价格!G:G,股票价格!A1241+1)</f>
        <v>0</v>
      </c>
    </row>
    <row r="1242" spans="1:7" x14ac:dyDescent="0.2">
      <c r="A1242" s="1">
        <f t="shared" si="19"/>
        <v>1300</v>
      </c>
      <c r="B1242" s="22">
        <f>INDEX(原始价格!B:B,股票价格!A1242+1)</f>
        <v>43628.413194444445</v>
      </c>
      <c r="C1242" s="1">
        <f>INDEX(原始价格!C:C,股票价格!A1242+1)</f>
        <v>0</v>
      </c>
      <c r="D1242" s="1">
        <f>INDEX(原始价格!D:D,股票价格!A1242+1)</f>
        <v>40.01</v>
      </c>
      <c r="E1242" s="1">
        <f>INDEX(原始价格!E:E,股票价格!A1242+1)</f>
        <v>0</v>
      </c>
      <c r="F1242" s="1">
        <f>INDEX(原始价格!F:F,股票价格!A1242+1)</f>
        <v>0</v>
      </c>
      <c r="G1242" s="1">
        <f>INDEX(原始价格!G:G,股票价格!A1242+1)</f>
        <v>0</v>
      </c>
    </row>
    <row r="1243" spans="1:7" x14ac:dyDescent="0.2">
      <c r="A1243" s="1">
        <f t="shared" si="19"/>
        <v>1301</v>
      </c>
      <c r="B1243" s="22">
        <f>INDEX(原始价格!B:B,股票价格!A1243+1)</f>
        <v>43628.416666666664</v>
      </c>
      <c r="C1243" s="1">
        <f>INDEX(原始价格!C:C,股票价格!A1243+1)</f>
        <v>0</v>
      </c>
      <c r="D1243" s="1">
        <f>INDEX(原始价格!D:D,股票价格!A1243+1)</f>
        <v>40.090000000000003</v>
      </c>
      <c r="E1243" s="1">
        <f>INDEX(原始价格!E:E,股票价格!A1243+1)</f>
        <v>0</v>
      </c>
      <c r="F1243" s="1">
        <f>INDEX(原始价格!F:F,股票价格!A1243+1)</f>
        <v>0</v>
      </c>
      <c r="G1243" s="1">
        <f>INDEX(原始价格!G:G,股票价格!A1243+1)</f>
        <v>0</v>
      </c>
    </row>
    <row r="1244" spans="1:7" x14ac:dyDescent="0.2">
      <c r="A1244" s="1">
        <f t="shared" si="19"/>
        <v>1302</v>
      </c>
      <c r="B1244" s="22">
        <f>INDEX(原始价格!B:B,股票价格!A1244+1)</f>
        <v>43628.420138888891</v>
      </c>
      <c r="C1244" s="1">
        <f>INDEX(原始价格!C:C,股票价格!A1244+1)</f>
        <v>0</v>
      </c>
      <c r="D1244" s="1">
        <f>INDEX(原始价格!D:D,股票价格!A1244+1)</f>
        <v>40.24</v>
      </c>
      <c r="E1244" s="1">
        <f>INDEX(原始价格!E:E,股票价格!A1244+1)</f>
        <v>0</v>
      </c>
      <c r="F1244" s="1">
        <f>INDEX(原始价格!F:F,股票价格!A1244+1)</f>
        <v>0</v>
      </c>
      <c r="G1244" s="1">
        <f>INDEX(原始价格!G:G,股票价格!A1244+1)</f>
        <v>0</v>
      </c>
    </row>
    <row r="1245" spans="1:7" x14ac:dyDescent="0.2">
      <c r="A1245" s="1">
        <f t="shared" si="19"/>
        <v>1303</v>
      </c>
      <c r="B1245" s="22">
        <f>INDEX(原始价格!B:B,股票价格!A1245+1)</f>
        <v>43628.423611111109</v>
      </c>
      <c r="C1245" s="1">
        <f>INDEX(原始价格!C:C,股票价格!A1245+1)</f>
        <v>0</v>
      </c>
      <c r="D1245" s="1">
        <f>INDEX(原始价格!D:D,股票价格!A1245+1)</f>
        <v>40.119999999999997</v>
      </c>
      <c r="E1245" s="1">
        <f>INDEX(原始价格!E:E,股票价格!A1245+1)</f>
        <v>0</v>
      </c>
      <c r="F1245" s="1">
        <f>INDEX(原始价格!F:F,股票价格!A1245+1)</f>
        <v>0</v>
      </c>
      <c r="G1245" s="1">
        <f>INDEX(原始价格!G:G,股票价格!A1245+1)</f>
        <v>0</v>
      </c>
    </row>
    <row r="1246" spans="1:7" x14ac:dyDescent="0.2">
      <c r="A1246" s="1">
        <f t="shared" si="19"/>
        <v>1304</v>
      </c>
      <c r="B1246" s="22">
        <f>INDEX(原始价格!B:B,股票价格!A1246+1)</f>
        <v>43628.427083333336</v>
      </c>
      <c r="C1246" s="1">
        <f>INDEX(原始价格!C:C,股票价格!A1246+1)</f>
        <v>0</v>
      </c>
      <c r="D1246" s="1">
        <f>INDEX(原始价格!D:D,股票价格!A1246+1)</f>
        <v>40.15</v>
      </c>
      <c r="E1246" s="1">
        <f>INDEX(原始价格!E:E,股票价格!A1246+1)</f>
        <v>0</v>
      </c>
      <c r="F1246" s="1">
        <f>INDEX(原始价格!F:F,股票价格!A1246+1)</f>
        <v>0</v>
      </c>
      <c r="G1246" s="1">
        <f>INDEX(原始价格!G:G,股票价格!A1246+1)</f>
        <v>0</v>
      </c>
    </row>
    <row r="1247" spans="1:7" x14ac:dyDescent="0.2">
      <c r="A1247" s="1">
        <f t="shared" si="19"/>
        <v>1305</v>
      </c>
      <c r="B1247" s="22">
        <f>INDEX(原始价格!B:B,股票价格!A1247+1)</f>
        <v>43628.430555555555</v>
      </c>
      <c r="C1247" s="1">
        <f>INDEX(原始价格!C:C,股票价格!A1247+1)</f>
        <v>0</v>
      </c>
      <c r="D1247" s="1">
        <f>INDEX(原始价格!D:D,股票价格!A1247+1)</f>
        <v>40.01</v>
      </c>
      <c r="E1247" s="1">
        <f>INDEX(原始价格!E:E,股票价格!A1247+1)</f>
        <v>0</v>
      </c>
      <c r="F1247" s="1">
        <f>INDEX(原始价格!F:F,股票价格!A1247+1)</f>
        <v>0</v>
      </c>
      <c r="G1247" s="1">
        <f>INDEX(原始价格!G:G,股票价格!A1247+1)</f>
        <v>0</v>
      </c>
    </row>
    <row r="1248" spans="1:7" x14ac:dyDescent="0.2">
      <c r="A1248" s="1">
        <f t="shared" si="19"/>
        <v>1306</v>
      </c>
      <c r="B1248" s="22">
        <f>INDEX(原始价格!B:B,股票价格!A1248+1)</f>
        <v>43628.434027777781</v>
      </c>
      <c r="C1248" s="1">
        <f>INDEX(原始价格!C:C,股票价格!A1248+1)</f>
        <v>0</v>
      </c>
      <c r="D1248" s="1">
        <f>INDEX(原始价格!D:D,股票价格!A1248+1)</f>
        <v>39.86</v>
      </c>
      <c r="E1248" s="1">
        <f>INDEX(原始价格!E:E,股票价格!A1248+1)</f>
        <v>0</v>
      </c>
      <c r="F1248" s="1">
        <f>INDEX(原始价格!F:F,股票价格!A1248+1)</f>
        <v>0</v>
      </c>
      <c r="G1248" s="1">
        <f>INDEX(原始价格!G:G,股票价格!A1248+1)</f>
        <v>0</v>
      </c>
    </row>
    <row r="1249" spans="1:7" x14ac:dyDescent="0.2">
      <c r="A1249" s="1">
        <f t="shared" si="19"/>
        <v>1307</v>
      </c>
      <c r="B1249" s="22">
        <f>INDEX(原始价格!B:B,股票价格!A1249+1)</f>
        <v>43628.4375</v>
      </c>
      <c r="C1249" s="1">
        <f>INDEX(原始价格!C:C,股票价格!A1249+1)</f>
        <v>0</v>
      </c>
      <c r="D1249" s="1">
        <f>INDEX(原始价格!D:D,股票价格!A1249+1)</f>
        <v>39.950000000000003</v>
      </c>
      <c r="E1249" s="1">
        <f>INDEX(原始价格!E:E,股票价格!A1249+1)</f>
        <v>0</v>
      </c>
      <c r="F1249" s="1">
        <f>INDEX(原始价格!F:F,股票价格!A1249+1)</f>
        <v>0</v>
      </c>
      <c r="G1249" s="1">
        <f>INDEX(原始价格!G:G,股票价格!A1249+1)</f>
        <v>0</v>
      </c>
    </row>
    <row r="1250" spans="1:7" x14ac:dyDescent="0.2">
      <c r="A1250" s="1">
        <f t="shared" si="19"/>
        <v>1308</v>
      </c>
      <c r="B1250" s="22">
        <f>INDEX(原始价格!B:B,股票价格!A1250+1)</f>
        <v>43628.440972222219</v>
      </c>
      <c r="C1250" s="1">
        <f>INDEX(原始价格!C:C,股票价格!A1250+1)</f>
        <v>0</v>
      </c>
      <c r="D1250" s="1">
        <f>INDEX(原始价格!D:D,股票价格!A1250+1)</f>
        <v>40.1</v>
      </c>
      <c r="E1250" s="1">
        <f>INDEX(原始价格!E:E,股票价格!A1250+1)</f>
        <v>0</v>
      </c>
      <c r="F1250" s="1">
        <f>INDEX(原始价格!F:F,股票价格!A1250+1)</f>
        <v>0</v>
      </c>
      <c r="G1250" s="1">
        <f>INDEX(原始价格!G:G,股票价格!A1250+1)</f>
        <v>0</v>
      </c>
    </row>
    <row r="1251" spans="1:7" x14ac:dyDescent="0.2">
      <c r="A1251" s="1">
        <f t="shared" si="19"/>
        <v>1309</v>
      </c>
      <c r="B1251" s="22">
        <f>INDEX(原始价格!B:B,股票价格!A1251+1)</f>
        <v>43628.444444444445</v>
      </c>
      <c r="C1251" s="1">
        <f>INDEX(原始价格!C:C,股票价格!A1251+1)</f>
        <v>0</v>
      </c>
      <c r="D1251" s="1">
        <f>INDEX(原始价格!D:D,股票价格!A1251+1)</f>
        <v>40.39</v>
      </c>
      <c r="E1251" s="1">
        <f>INDEX(原始价格!E:E,股票价格!A1251+1)</f>
        <v>0</v>
      </c>
      <c r="F1251" s="1">
        <f>INDEX(原始价格!F:F,股票价格!A1251+1)</f>
        <v>0</v>
      </c>
      <c r="G1251" s="1">
        <f>INDEX(原始价格!G:G,股票价格!A1251+1)</f>
        <v>0</v>
      </c>
    </row>
    <row r="1252" spans="1:7" x14ac:dyDescent="0.2">
      <c r="A1252" s="1">
        <f t="shared" si="19"/>
        <v>1310</v>
      </c>
      <c r="B1252" s="22">
        <f>INDEX(原始价格!B:B,股票价格!A1252+1)</f>
        <v>43628.447916666664</v>
      </c>
      <c r="C1252" s="1">
        <f>INDEX(原始价格!C:C,股票价格!A1252+1)</f>
        <v>0</v>
      </c>
      <c r="D1252" s="1">
        <f>INDEX(原始价格!D:D,股票价格!A1252+1)</f>
        <v>40.299999999999997</v>
      </c>
      <c r="E1252" s="1">
        <f>INDEX(原始价格!E:E,股票价格!A1252+1)</f>
        <v>0</v>
      </c>
      <c r="F1252" s="1">
        <f>INDEX(原始价格!F:F,股票价格!A1252+1)</f>
        <v>0</v>
      </c>
      <c r="G1252" s="1">
        <f>INDEX(原始价格!G:G,股票价格!A1252+1)</f>
        <v>0</v>
      </c>
    </row>
    <row r="1253" spans="1:7" x14ac:dyDescent="0.2">
      <c r="A1253" s="1">
        <f t="shared" si="19"/>
        <v>1311</v>
      </c>
      <c r="B1253" s="22">
        <f>INDEX(原始价格!B:B,股票价格!A1253+1)</f>
        <v>43628.451388888891</v>
      </c>
      <c r="C1253" s="1">
        <f>INDEX(原始价格!C:C,股票价格!A1253+1)</f>
        <v>0</v>
      </c>
      <c r="D1253" s="1">
        <f>INDEX(原始价格!D:D,股票价格!A1253+1)</f>
        <v>40.15</v>
      </c>
      <c r="E1253" s="1">
        <f>INDEX(原始价格!E:E,股票价格!A1253+1)</f>
        <v>0</v>
      </c>
      <c r="F1253" s="1">
        <f>INDEX(原始价格!F:F,股票价格!A1253+1)</f>
        <v>0</v>
      </c>
      <c r="G1253" s="1">
        <f>INDEX(原始价格!G:G,股票价格!A1253+1)</f>
        <v>0</v>
      </c>
    </row>
    <row r="1254" spans="1:7" x14ac:dyDescent="0.2">
      <c r="A1254" s="1">
        <f t="shared" si="19"/>
        <v>1312</v>
      </c>
      <c r="B1254" s="22">
        <f>INDEX(原始价格!B:B,股票价格!A1254+1)</f>
        <v>43628.454861111109</v>
      </c>
      <c r="C1254" s="1">
        <f>INDEX(原始价格!C:C,股票价格!A1254+1)</f>
        <v>0</v>
      </c>
      <c r="D1254" s="1">
        <f>INDEX(原始价格!D:D,股票价格!A1254+1)</f>
        <v>40.28</v>
      </c>
      <c r="E1254" s="1">
        <f>INDEX(原始价格!E:E,股票价格!A1254+1)</f>
        <v>0</v>
      </c>
      <c r="F1254" s="1">
        <f>INDEX(原始价格!F:F,股票价格!A1254+1)</f>
        <v>0</v>
      </c>
      <c r="G1254" s="1">
        <f>INDEX(原始价格!G:G,股票价格!A1254+1)</f>
        <v>0</v>
      </c>
    </row>
    <row r="1255" spans="1:7" x14ac:dyDescent="0.2">
      <c r="A1255" s="1">
        <f t="shared" si="19"/>
        <v>1313</v>
      </c>
      <c r="B1255" s="22">
        <f>INDEX(原始价格!B:B,股票价格!A1255+1)</f>
        <v>43628.458333333336</v>
      </c>
      <c r="C1255" s="1">
        <f>INDEX(原始价格!C:C,股票价格!A1255+1)</f>
        <v>0</v>
      </c>
      <c r="D1255" s="1">
        <f>INDEX(原始价格!D:D,股票价格!A1255+1)</f>
        <v>40.26</v>
      </c>
      <c r="E1255" s="1">
        <f>INDEX(原始价格!E:E,股票价格!A1255+1)</f>
        <v>0</v>
      </c>
      <c r="F1255" s="1">
        <f>INDEX(原始价格!F:F,股票价格!A1255+1)</f>
        <v>0</v>
      </c>
      <c r="G1255" s="1">
        <f>INDEX(原始价格!G:G,股票价格!A1255+1)</f>
        <v>0</v>
      </c>
    </row>
    <row r="1256" spans="1:7" x14ac:dyDescent="0.2">
      <c r="A1256" s="1">
        <f t="shared" si="19"/>
        <v>1314</v>
      </c>
      <c r="B1256" s="22">
        <f>INDEX(原始价格!B:B,股票价格!A1256+1)</f>
        <v>43628.461805555555</v>
      </c>
      <c r="C1256" s="1">
        <f>INDEX(原始价格!C:C,股票价格!A1256+1)</f>
        <v>0</v>
      </c>
      <c r="D1256" s="1">
        <f>INDEX(原始价格!D:D,股票价格!A1256+1)</f>
        <v>40.18</v>
      </c>
      <c r="E1256" s="1">
        <f>INDEX(原始价格!E:E,股票价格!A1256+1)</f>
        <v>0</v>
      </c>
      <c r="F1256" s="1">
        <f>INDEX(原始价格!F:F,股票价格!A1256+1)</f>
        <v>0</v>
      </c>
      <c r="G1256" s="1">
        <f>INDEX(原始价格!G:G,股票价格!A1256+1)</f>
        <v>0</v>
      </c>
    </row>
    <row r="1257" spans="1:7" x14ac:dyDescent="0.2">
      <c r="A1257" s="1">
        <f t="shared" si="19"/>
        <v>1315</v>
      </c>
      <c r="B1257" s="22">
        <f>INDEX(原始价格!B:B,股票价格!A1257+1)</f>
        <v>43628.465277777781</v>
      </c>
      <c r="C1257" s="1">
        <f>INDEX(原始价格!C:C,股票价格!A1257+1)</f>
        <v>0</v>
      </c>
      <c r="D1257" s="1">
        <f>INDEX(原始价格!D:D,股票价格!A1257+1)</f>
        <v>40.18</v>
      </c>
      <c r="E1257" s="1">
        <f>INDEX(原始价格!E:E,股票价格!A1257+1)</f>
        <v>0</v>
      </c>
      <c r="F1257" s="1">
        <f>INDEX(原始价格!F:F,股票价格!A1257+1)</f>
        <v>0</v>
      </c>
      <c r="G1257" s="1">
        <f>INDEX(原始价格!G:G,股票价格!A1257+1)</f>
        <v>0</v>
      </c>
    </row>
    <row r="1258" spans="1:7" x14ac:dyDescent="0.2">
      <c r="A1258" s="1">
        <f t="shared" si="19"/>
        <v>1316</v>
      </c>
      <c r="B1258" s="22">
        <f>INDEX(原始价格!B:B,股票价格!A1258+1)</f>
        <v>43628.46875</v>
      </c>
      <c r="C1258" s="1">
        <f>INDEX(原始价格!C:C,股票价格!A1258+1)</f>
        <v>0</v>
      </c>
      <c r="D1258" s="1">
        <f>INDEX(原始价格!D:D,股票价格!A1258+1)</f>
        <v>40.130000000000003</v>
      </c>
      <c r="E1258" s="1">
        <f>INDEX(原始价格!E:E,股票价格!A1258+1)</f>
        <v>0</v>
      </c>
      <c r="F1258" s="1">
        <f>INDEX(原始价格!F:F,股票价格!A1258+1)</f>
        <v>0</v>
      </c>
      <c r="G1258" s="1">
        <f>INDEX(原始价格!G:G,股票价格!A1258+1)</f>
        <v>0</v>
      </c>
    </row>
    <row r="1259" spans="1:7" x14ac:dyDescent="0.2">
      <c r="A1259" s="1">
        <f t="shared" si="19"/>
        <v>1317</v>
      </c>
      <c r="B1259" s="22">
        <f>INDEX(原始价格!B:B,股票价格!A1259+1)</f>
        <v>43628.472222222219</v>
      </c>
      <c r="C1259" s="1">
        <f>INDEX(原始价格!C:C,股票价格!A1259+1)</f>
        <v>0</v>
      </c>
      <c r="D1259" s="1">
        <f>INDEX(原始价格!D:D,股票价格!A1259+1)</f>
        <v>40.14</v>
      </c>
      <c r="E1259" s="1">
        <f>INDEX(原始价格!E:E,股票价格!A1259+1)</f>
        <v>0</v>
      </c>
      <c r="F1259" s="1">
        <f>INDEX(原始价格!F:F,股票价格!A1259+1)</f>
        <v>0</v>
      </c>
      <c r="G1259" s="1">
        <f>INDEX(原始价格!G:G,股票价格!A1259+1)</f>
        <v>0</v>
      </c>
    </row>
    <row r="1260" spans="1:7" x14ac:dyDescent="0.2">
      <c r="A1260" s="1">
        <f t="shared" si="19"/>
        <v>1318</v>
      </c>
      <c r="B1260" s="22">
        <f>INDEX(原始价格!B:B,股票价格!A1260+1)</f>
        <v>43628.475694444445</v>
      </c>
      <c r="C1260" s="1">
        <f>INDEX(原始价格!C:C,股票价格!A1260+1)</f>
        <v>0</v>
      </c>
      <c r="D1260" s="1">
        <f>INDEX(原始价格!D:D,股票价格!A1260+1)</f>
        <v>40.15</v>
      </c>
      <c r="E1260" s="1">
        <f>INDEX(原始价格!E:E,股票价格!A1260+1)</f>
        <v>0</v>
      </c>
      <c r="F1260" s="1">
        <f>INDEX(原始价格!F:F,股票价格!A1260+1)</f>
        <v>0</v>
      </c>
      <c r="G1260" s="1">
        <f>INDEX(原始价格!G:G,股票价格!A1260+1)</f>
        <v>0</v>
      </c>
    </row>
    <row r="1261" spans="1:7" x14ac:dyDescent="0.2">
      <c r="A1261" s="1">
        <f t="shared" si="19"/>
        <v>1319</v>
      </c>
      <c r="B1261" s="22">
        <f>INDEX(原始价格!B:B,股票价格!A1261+1)</f>
        <v>43628.479166666664</v>
      </c>
      <c r="C1261" s="1">
        <f>INDEX(原始价格!C:C,股票价格!A1261+1)</f>
        <v>0</v>
      </c>
      <c r="D1261" s="1">
        <f>INDEX(原始价格!D:D,股票价格!A1261+1)</f>
        <v>40.19</v>
      </c>
      <c r="E1261" s="1">
        <f>INDEX(原始价格!E:E,股票价格!A1261+1)</f>
        <v>0</v>
      </c>
      <c r="F1261" s="1">
        <f>INDEX(原始价格!F:F,股票价格!A1261+1)</f>
        <v>0</v>
      </c>
      <c r="G1261" s="1">
        <f>INDEX(原始价格!G:G,股票价格!A1261+1)</f>
        <v>0</v>
      </c>
    </row>
    <row r="1262" spans="1:7" x14ac:dyDescent="0.2">
      <c r="A1262" s="1">
        <f t="shared" si="19"/>
        <v>1320</v>
      </c>
      <c r="B1262" s="22">
        <f>INDEX(原始价格!B:B,股票价格!A1262+1)</f>
        <v>43628.545138888891</v>
      </c>
      <c r="C1262" s="1">
        <f>INDEX(原始价格!C:C,股票价格!A1262+1)</f>
        <v>0</v>
      </c>
      <c r="D1262" s="1">
        <f>INDEX(原始价格!D:D,股票价格!A1262+1)</f>
        <v>40.18</v>
      </c>
      <c r="E1262" s="1">
        <f>INDEX(原始价格!E:E,股票价格!A1262+1)</f>
        <v>0</v>
      </c>
      <c r="F1262" s="1">
        <f>INDEX(原始价格!F:F,股票价格!A1262+1)</f>
        <v>0</v>
      </c>
      <c r="G1262" s="1">
        <f>INDEX(原始价格!G:G,股票价格!A1262+1)</f>
        <v>0</v>
      </c>
    </row>
    <row r="1263" spans="1:7" x14ac:dyDescent="0.2">
      <c r="A1263" s="1">
        <f t="shared" si="19"/>
        <v>1321</v>
      </c>
      <c r="B1263" s="22">
        <f>INDEX(原始价格!B:B,股票价格!A1263+1)</f>
        <v>43628.548611111109</v>
      </c>
      <c r="C1263" s="1">
        <f>INDEX(原始价格!C:C,股票价格!A1263+1)</f>
        <v>0</v>
      </c>
      <c r="D1263" s="1">
        <f>INDEX(原始价格!D:D,股票价格!A1263+1)</f>
        <v>40.11</v>
      </c>
      <c r="E1263" s="1">
        <f>INDEX(原始价格!E:E,股票价格!A1263+1)</f>
        <v>0</v>
      </c>
      <c r="F1263" s="1">
        <f>INDEX(原始价格!F:F,股票价格!A1263+1)</f>
        <v>0</v>
      </c>
      <c r="G1263" s="1">
        <f>INDEX(原始价格!G:G,股票价格!A1263+1)</f>
        <v>0</v>
      </c>
    </row>
    <row r="1264" spans="1:7" x14ac:dyDescent="0.2">
      <c r="A1264" s="1">
        <f t="shared" si="19"/>
        <v>1322</v>
      </c>
      <c r="B1264" s="22">
        <f>INDEX(原始价格!B:B,股票价格!A1264+1)</f>
        <v>43628.552083333336</v>
      </c>
      <c r="C1264" s="1">
        <f>INDEX(原始价格!C:C,股票价格!A1264+1)</f>
        <v>0</v>
      </c>
      <c r="D1264" s="1">
        <f>INDEX(原始价格!D:D,股票价格!A1264+1)</f>
        <v>40.08</v>
      </c>
      <c r="E1264" s="1">
        <f>INDEX(原始价格!E:E,股票价格!A1264+1)</f>
        <v>0</v>
      </c>
      <c r="F1264" s="1">
        <f>INDEX(原始价格!F:F,股票价格!A1264+1)</f>
        <v>0</v>
      </c>
      <c r="G1264" s="1">
        <f>INDEX(原始价格!G:G,股票价格!A1264+1)</f>
        <v>0</v>
      </c>
    </row>
    <row r="1265" spans="1:7" x14ac:dyDescent="0.2">
      <c r="A1265" s="1">
        <f t="shared" si="19"/>
        <v>1323</v>
      </c>
      <c r="B1265" s="22">
        <f>INDEX(原始价格!B:B,股票价格!A1265+1)</f>
        <v>43628.555555555555</v>
      </c>
      <c r="C1265" s="1">
        <f>INDEX(原始价格!C:C,股票价格!A1265+1)</f>
        <v>0</v>
      </c>
      <c r="D1265" s="1">
        <f>INDEX(原始价格!D:D,股票价格!A1265+1)</f>
        <v>40.090000000000003</v>
      </c>
      <c r="E1265" s="1">
        <f>INDEX(原始价格!E:E,股票价格!A1265+1)</f>
        <v>0</v>
      </c>
      <c r="F1265" s="1">
        <f>INDEX(原始价格!F:F,股票价格!A1265+1)</f>
        <v>0</v>
      </c>
      <c r="G1265" s="1">
        <f>INDEX(原始价格!G:G,股票价格!A1265+1)</f>
        <v>0</v>
      </c>
    </row>
    <row r="1266" spans="1:7" x14ac:dyDescent="0.2">
      <c r="A1266" s="1">
        <f t="shared" si="19"/>
        <v>1324</v>
      </c>
      <c r="B1266" s="22">
        <f>INDEX(原始价格!B:B,股票价格!A1266+1)</f>
        <v>43628.559027777781</v>
      </c>
      <c r="C1266" s="1">
        <f>INDEX(原始价格!C:C,股票价格!A1266+1)</f>
        <v>0</v>
      </c>
      <c r="D1266" s="1">
        <f>INDEX(原始价格!D:D,股票价格!A1266+1)</f>
        <v>40.07</v>
      </c>
      <c r="E1266" s="1">
        <f>INDEX(原始价格!E:E,股票价格!A1266+1)</f>
        <v>0</v>
      </c>
      <c r="F1266" s="1">
        <f>INDEX(原始价格!F:F,股票价格!A1266+1)</f>
        <v>0</v>
      </c>
      <c r="G1266" s="1">
        <f>INDEX(原始价格!G:G,股票价格!A1266+1)</f>
        <v>0</v>
      </c>
    </row>
    <row r="1267" spans="1:7" x14ac:dyDescent="0.2">
      <c r="A1267" s="1">
        <f t="shared" si="19"/>
        <v>1325</v>
      </c>
      <c r="B1267" s="22">
        <f>INDEX(原始价格!B:B,股票价格!A1267+1)</f>
        <v>43628.5625</v>
      </c>
      <c r="C1267" s="1">
        <f>INDEX(原始价格!C:C,股票价格!A1267+1)</f>
        <v>0</v>
      </c>
      <c r="D1267" s="1">
        <f>INDEX(原始价格!D:D,股票价格!A1267+1)</f>
        <v>39.97</v>
      </c>
      <c r="E1267" s="1">
        <f>INDEX(原始价格!E:E,股票价格!A1267+1)</f>
        <v>0</v>
      </c>
      <c r="F1267" s="1">
        <f>INDEX(原始价格!F:F,股票价格!A1267+1)</f>
        <v>0</v>
      </c>
      <c r="G1267" s="1">
        <f>INDEX(原始价格!G:G,股票价格!A1267+1)</f>
        <v>0</v>
      </c>
    </row>
    <row r="1268" spans="1:7" x14ac:dyDescent="0.2">
      <c r="A1268" s="1">
        <f t="shared" si="19"/>
        <v>1326</v>
      </c>
      <c r="B1268" s="22">
        <f>INDEX(原始价格!B:B,股票价格!A1268+1)</f>
        <v>43628.565972222219</v>
      </c>
      <c r="C1268" s="1">
        <f>INDEX(原始价格!C:C,股票价格!A1268+1)</f>
        <v>0</v>
      </c>
      <c r="D1268" s="1">
        <f>INDEX(原始价格!D:D,股票价格!A1268+1)</f>
        <v>39.979999999999997</v>
      </c>
      <c r="E1268" s="1">
        <f>INDEX(原始价格!E:E,股票价格!A1268+1)</f>
        <v>0</v>
      </c>
      <c r="F1268" s="1">
        <f>INDEX(原始价格!F:F,股票价格!A1268+1)</f>
        <v>0</v>
      </c>
      <c r="G1268" s="1">
        <f>INDEX(原始价格!G:G,股票价格!A1268+1)</f>
        <v>0</v>
      </c>
    </row>
    <row r="1269" spans="1:7" x14ac:dyDescent="0.2">
      <c r="A1269" s="1">
        <f t="shared" si="19"/>
        <v>1327</v>
      </c>
      <c r="B1269" s="22">
        <f>INDEX(原始价格!B:B,股票价格!A1269+1)</f>
        <v>43628.569444444445</v>
      </c>
      <c r="C1269" s="1">
        <f>INDEX(原始价格!C:C,股票价格!A1269+1)</f>
        <v>0</v>
      </c>
      <c r="D1269" s="1">
        <f>INDEX(原始价格!D:D,股票价格!A1269+1)</f>
        <v>40.020000000000003</v>
      </c>
      <c r="E1269" s="1">
        <f>INDEX(原始价格!E:E,股票价格!A1269+1)</f>
        <v>0</v>
      </c>
      <c r="F1269" s="1">
        <f>INDEX(原始价格!F:F,股票价格!A1269+1)</f>
        <v>0</v>
      </c>
      <c r="G1269" s="1">
        <f>INDEX(原始价格!G:G,股票价格!A1269+1)</f>
        <v>0</v>
      </c>
    </row>
    <row r="1270" spans="1:7" x14ac:dyDescent="0.2">
      <c r="A1270" s="1">
        <f t="shared" si="19"/>
        <v>1328</v>
      </c>
      <c r="B1270" s="22">
        <f>INDEX(原始价格!B:B,股票价格!A1270+1)</f>
        <v>43628.572916666664</v>
      </c>
      <c r="C1270" s="1">
        <f>INDEX(原始价格!C:C,股票价格!A1270+1)</f>
        <v>0</v>
      </c>
      <c r="D1270" s="1">
        <f>INDEX(原始价格!D:D,股票价格!A1270+1)</f>
        <v>40.11</v>
      </c>
      <c r="E1270" s="1">
        <f>INDEX(原始价格!E:E,股票价格!A1270+1)</f>
        <v>0</v>
      </c>
      <c r="F1270" s="1">
        <f>INDEX(原始价格!F:F,股票价格!A1270+1)</f>
        <v>0</v>
      </c>
      <c r="G1270" s="1">
        <f>INDEX(原始价格!G:G,股票价格!A1270+1)</f>
        <v>0</v>
      </c>
    </row>
    <row r="1271" spans="1:7" x14ac:dyDescent="0.2">
      <c r="A1271" s="1">
        <f t="shared" si="19"/>
        <v>1329</v>
      </c>
      <c r="B1271" s="22">
        <f>INDEX(原始价格!B:B,股票价格!A1271+1)</f>
        <v>43628.576388888891</v>
      </c>
      <c r="C1271" s="1">
        <f>INDEX(原始价格!C:C,股票价格!A1271+1)</f>
        <v>0</v>
      </c>
      <c r="D1271" s="1">
        <f>INDEX(原始价格!D:D,股票价格!A1271+1)</f>
        <v>40.29</v>
      </c>
      <c r="E1271" s="1">
        <f>INDEX(原始价格!E:E,股票价格!A1271+1)</f>
        <v>0</v>
      </c>
      <c r="F1271" s="1">
        <f>INDEX(原始价格!F:F,股票价格!A1271+1)</f>
        <v>0</v>
      </c>
      <c r="G1271" s="1">
        <f>INDEX(原始价格!G:G,股票价格!A1271+1)</f>
        <v>0</v>
      </c>
    </row>
    <row r="1272" spans="1:7" x14ac:dyDescent="0.2">
      <c r="A1272" s="1">
        <f t="shared" si="19"/>
        <v>1330</v>
      </c>
      <c r="B1272" s="22">
        <f>INDEX(原始价格!B:B,股票价格!A1272+1)</f>
        <v>43628.579861111109</v>
      </c>
      <c r="C1272" s="1">
        <f>INDEX(原始价格!C:C,股票价格!A1272+1)</f>
        <v>0</v>
      </c>
      <c r="D1272" s="1">
        <f>INDEX(原始价格!D:D,股票价格!A1272+1)</f>
        <v>40.36</v>
      </c>
      <c r="E1272" s="1">
        <f>INDEX(原始价格!E:E,股票价格!A1272+1)</f>
        <v>0</v>
      </c>
      <c r="F1272" s="1">
        <f>INDEX(原始价格!F:F,股票价格!A1272+1)</f>
        <v>0</v>
      </c>
      <c r="G1272" s="1">
        <f>INDEX(原始价格!G:G,股票价格!A1272+1)</f>
        <v>0</v>
      </c>
    </row>
    <row r="1273" spans="1:7" x14ac:dyDescent="0.2">
      <c r="A1273" s="1">
        <f t="shared" si="19"/>
        <v>1331</v>
      </c>
      <c r="B1273" s="22">
        <f>INDEX(原始价格!B:B,股票价格!A1273+1)</f>
        <v>43628.583333333336</v>
      </c>
      <c r="C1273" s="1">
        <f>INDEX(原始价格!C:C,股票价格!A1273+1)</f>
        <v>0</v>
      </c>
      <c r="D1273" s="1">
        <f>INDEX(原始价格!D:D,股票价格!A1273+1)</f>
        <v>40.39</v>
      </c>
      <c r="E1273" s="1">
        <f>INDEX(原始价格!E:E,股票价格!A1273+1)</f>
        <v>0</v>
      </c>
      <c r="F1273" s="1">
        <f>INDEX(原始价格!F:F,股票价格!A1273+1)</f>
        <v>0</v>
      </c>
      <c r="G1273" s="1">
        <f>INDEX(原始价格!G:G,股票价格!A1273+1)</f>
        <v>0</v>
      </c>
    </row>
    <row r="1274" spans="1:7" x14ac:dyDescent="0.2">
      <c r="A1274" s="1">
        <f t="shared" si="19"/>
        <v>1332</v>
      </c>
      <c r="B1274" s="22">
        <f>INDEX(原始价格!B:B,股票价格!A1274+1)</f>
        <v>43628.586805555555</v>
      </c>
      <c r="C1274" s="1">
        <f>INDEX(原始价格!C:C,股票价格!A1274+1)</f>
        <v>0</v>
      </c>
      <c r="D1274" s="1">
        <f>INDEX(原始价格!D:D,股票价格!A1274+1)</f>
        <v>40.450000000000003</v>
      </c>
      <c r="E1274" s="1">
        <f>INDEX(原始价格!E:E,股票价格!A1274+1)</f>
        <v>0</v>
      </c>
      <c r="F1274" s="1">
        <f>INDEX(原始价格!F:F,股票价格!A1274+1)</f>
        <v>0</v>
      </c>
      <c r="G1274" s="1">
        <f>INDEX(原始价格!G:G,股票价格!A1274+1)</f>
        <v>0</v>
      </c>
    </row>
    <row r="1275" spans="1:7" x14ac:dyDescent="0.2">
      <c r="A1275" s="1">
        <f t="shared" si="19"/>
        <v>1333</v>
      </c>
      <c r="B1275" s="22">
        <f>INDEX(原始价格!B:B,股票价格!A1275+1)</f>
        <v>43628.590277777781</v>
      </c>
      <c r="C1275" s="1">
        <f>INDEX(原始价格!C:C,股票价格!A1275+1)</f>
        <v>0</v>
      </c>
      <c r="D1275" s="1">
        <f>INDEX(原始价格!D:D,股票价格!A1275+1)</f>
        <v>40.450000000000003</v>
      </c>
      <c r="E1275" s="1">
        <f>INDEX(原始价格!E:E,股票价格!A1275+1)</f>
        <v>0</v>
      </c>
      <c r="F1275" s="1">
        <f>INDEX(原始价格!F:F,股票价格!A1275+1)</f>
        <v>0</v>
      </c>
      <c r="G1275" s="1">
        <f>INDEX(原始价格!G:G,股票价格!A1275+1)</f>
        <v>0</v>
      </c>
    </row>
    <row r="1276" spans="1:7" x14ac:dyDescent="0.2">
      <c r="A1276" s="1">
        <f t="shared" si="19"/>
        <v>1334</v>
      </c>
      <c r="B1276" s="22">
        <f>INDEX(原始价格!B:B,股票价格!A1276+1)</f>
        <v>43628.59375</v>
      </c>
      <c r="C1276" s="1">
        <f>INDEX(原始价格!C:C,股票价格!A1276+1)</f>
        <v>0</v>
      </c>
      <c r="D1276" s="1">
        <f>INDEX(原始价格!D:D,股票价格!A1276+1)</f>
        <v>40.6</v>
      </c>
      <c r="E1276" s="1">
        <f>INDEX(原始价格!E:E,股票价格!A1276+1)</f>
        <v>0</v>
      </c>
      <c r="F1276" s="1">
        <f>INDEX(原始价格!F:F,股票价格!A1276+1)</f>
        <v>0</v>
      </c>
      <c r="G1276" s="1">
        <f>INDEX(原始价格!G:G,股票价格!A1276+1)</f>
        <v>0</v>
      </c>
    </row>
    <row r="1277" spans="1:7" x14ac:dyDescent="0.2">
      <c r="A1277" s="1">
        <f t="shared" si="19"/>
        <v>1335</v>
      </c>
      <c r="B1277" s="22">
        <f>INDEX(原始价格!B:B,股票价格!A1277+1)</f>
        <v>43628.597222222219</v>
      </c>
      <c r="C1277" s="1">
        <f>INDEX(原始价格!C:C,股票价格!A1277+1)</f>
        <v>0</v>
      </c>
      <c r="D1277" s="1">
        <f>INDEX(原始价格!D:D,股票价格!A1277+1)</f>
        <v>40.549999999999997</v>
      </c>
      <c r="E1277" s="1">
        <f>INDEX(原始价格!E:E,股票价格!A1277+1)</f>
        <v>0</v>
      </c>
      <c r="F1277" s="1">
        <f>INDEX(原始价格!F:F,股票价格!A1277+1)</f>
        <v>0</v>
      </c>
      <c r="G1277" s="1">
        <f>INDEX(原始价格!G:G,股票价格!A1277+1)</f>
        <v>0</v>
      </c>
    </row>
    <row r="1278" spans="1:7" x14ac:dyDescent="0.2">
      <c r="A1278" s="1">
        <f t="shared" si="19"/>
        <v>1336</v>
      </c>
      <c r="B1278" s="22">
        <f>INDEX(原始价格!B:B,股票价格!A1278+1)</f>
        <v>43628.600694444445</v>
      </c>
      <c r="C1278" s="1">
        <f>INDEX(原始价格!C:C,股票价格!A1278+1)</f>
        <v>0</v>
      </c>
      <c r="D1278" s="1">
        <f>INDEX(原始价格!D:D,股票价格!A1278+1)</f>
        <v>40.659999999999997</v>
      </c>
      <c r="E1278" s="1">
        <f>INDEX(原始价格!E:E,股票价格!A1278+1)</f>
        <v>0</v>
      </c>
      <c r="F1278" s="1">
        <f>INDEX(原始价格!F:F,股票价格!A1278+1)</f>
        <v>0</v>
      </c>
      <c r="G1278" s="1">
        <f>INDEX(原始价格!G:G,股票价格!A1278+1)</f>
        <v>0</v>
      </c>
    </row>
    <row r="1279" spans="1:7" x14ac:dyDescent="0.2">
      <c r="A1279" s="1">
        <f t="shared" si="19"/>
        <v>1337</v>
      </c>
      <c r="B1279" s="22">
        <f>INDEX(原始价格!B:B,股票价格!A1279+1)</f>
        <v>43628.604166666664</v>
      </c>
      <c r="C1279" s="1">
        <f>INDEX(原始价格!C:C,股票价格!A1279+1)</f>
        <v>0</v>
      </c>
      <c r="D1279" s="1">
        <f>INDEX(原始价格!D:D,股票价格!A1279+1)</f>
        <v>40.69</v>
      </c>
      <c r="E1279" s="1">
        <f>INDEX(原始价格!E:E,股票价格!A1279+1)</f>
        <v>0</v>
      </c>
      <c r="F1279" s="1">
        <f>INDEX(原始价格!F:F,股票价格!A1279+1)</f>
        <v>0</v>
      </c>
      <c r="G1279" s="1">
        <f>INDEX(原始价格!G:G,股票价格!A1279+1)</f>
        <v>0</v>
      </c>
    </row>
    <row r="1280" spans="1:7" x14ac:dyDescent="0.2">
      <c r="A1280" s="1">
        <f t="shared" si="19"/>
        <v>1338</v>
      </c>
      <c r="B1280" s="22">
        <f>INDEX(原始价格!B:B,股票价格!A1280+1)</f>
        <v>43628.607638888891</v>
      </c>
      <c r="C1280" s="1">
        <f>INDEX(原始价格!C:C,股票价格!A1280+1)</f>
        <v>0</v>
      </c>
      <c r="D1280" s="1">
        <f>INDEX(原始价格!D:D,股票价格!A1280+1)</f>
        <v>40.799999999999997</v>
      </c>
      <c r="E1280" s="1">
        <f>INDEX(原始价格!E:E,股票价格!A1280+1)</f>
        <v>0</v>
      </c>
      <c r="F1280" s="1">
        <f>INDEX(原始价格!F:F,股票价格!A1280+1)</f>
        <v>0</v>
      </c>
      <c r="G1280" s="1">
        <f>INDEX(原始价格!G:G,股票价格!A1280+1)</f>
        <v>0</v>
      </c>
    </row>
    <row r="1281" spans="1:7" x14ac:dyDescent="0.2">
      <c r="A1281" s="1">
        <f t="shared" si="19"/>
        <v>1339</v>
      </c>
      <c r="B1281" s="22">
        <f>INDEX(原始价格!B:B,股票价格!A1281+1)</f>
        <v>43628.611111111109</v>
      </c>
      <c r="C1281" s="1">
        <f>INDEX(原始价格!C:C,股票价格!A1281+1)</f>
        <v>0</v>
      </c>
      <c r="D1281" s="1">
        <f>INDEX(原始价格!D:D,股票价格!A1281+1)</f>
        <v>40.82</v>
      </c>
      <c r="E1281" s="1">
        <f>INDEX(原始价格!E:E,股票价格!A1281+1)</f>
        <v>0</v>
      </c>
      <c r="F1281" s="1">
        <f>INDEX(原始价格!F:F,股票价格!A1281+1)</f>
        <v>0</v>
      </c>
      <c r="G1281" s="1">
        <f>INDEX(原始价格!G:G,股票价格!A1281+1)</f>
        <v>0</v>
      </c>
    </row>
    <row r="1282" spans="1:7" x14ac:dyDescent="0.2">
      <c r="A1282" s="1">
        <f t="shared" ref="A1282:A1345" si="20">A1283-1</f>
        <v>1340</v>
      </c>
      <c r="B1282" s="22">
        <f>INDEX(原始价格!B:B,股票价格!A1282+1)</f>
        <v>43628.614583333336</v>
      </c>
      <c r="C1282" s="1">
        <f>INDEX(原始价格!C:C,股票价格!A1282+1)</f>
        <v>0</v>
      </c>
      <c r="D1282" s="1">
        <f>INDEX(原始价格!D:D,股票价格!A1282+1)</f>
        <v>40.9</v>
      </c>
      <c r="E1282" s="1">
        <f>INDEX(原始价格!E:E,股票价格!A1282+1)</f>
        <v>0</v>
      </c>
      <c r="F1282" s="1">
        <f>INDEX(原始价格!F:F,股票价格!A1282+1)</f>
        <v>0</v>
      </c>
      <c r="G1282" s="1">
        <f>INDEX(原始价格!G:G,股票价格!A1282+1)</f>
        <v>0</v>
      </c>
    </row>
    <row r="1283" spans="1:7" x14ac:dyDescent="0.2">
      <c r="A1283" s="1">
        <f t="shared" si="20"/>
        <v>1341</v>
      </c>
      <c r="B1283" s="22">
        <f>INDEX(原始价格!B:B,股票价格!A1283+1)</f>
        <v>43628.618055555555</v>
      </c>
      <c r="C1283" s="1">
        <f>INDEX(原始价格!C:C,股票价格!A1283+1)</f>
        <v>0</v>
      </c>
      <c r="D1283" s="1">
        <f>INDEX(原始价格!D:D,股票价格!A1283+1)</f>
        <v>40.9</v>
      </c>
      <c r="E1283" s="1">
        <f>INDEX(原始价格!E:E,股票价格!A1283+1)</f>
        <v>0</v>
      </c>
      <c r="F1283" s="1">
        <f>INDEX(原始价格!F:F,股票价格!A1283+1)</f>
        <v>0</v>
      </c>
      <c r="G1283" s="1">
        <f>INDEX(原始价格!G:G,股票价格!A1283+1)</f>
        <v>0</v>
      </c>
    </row>
    <row r="1284" spans="1:7" x14ac:dyDescent="0.2">
      <c r="A1284" s="1">
        <f t="shared" si="20"/>
        <v>1342</v>
      </c>
      <c r="B1284" s="22">
        <f>INDEX(原始价格!B:B,股票价格!A1284+1)</f>
        <v>43628.621527777781</v>
      </c>
      <c r="C1284" s="1">
        <f>INDEX(原始价格!C:C,股票价格!A1284+1)</f>
        <v>0</v>
      </c>
      <c r="D1284" s="1">
        <f>INDEX(原始价格!D:D,股票价格!A1284+1)</f>
        <v>40.6</v>
      </c>
      <c r="E1284" s="1">
        <f>INDEX(原始价格!E:E,股票价格!A1284+1)</f>
        <v>0</v>
      </c>
      <c r="F1284" s="1">
        <f>INDEX(原始价格!F:F,股票价格!A1284+1)</f>
        <v>0</v>
      </c>
      <c r="G1284" s="1">
        <f>INDEX(原始价格!G:G,股票价格!A1284+1)</f>
        <v>0</v>
      </c>
    </row>
    <row r="1285" spans="1:7" x14ac:dyDescent="0.2">
      <c r="A1285" s="1">
        <f t="shared" si="20"/>
        <v>1343</v>
      </c>
      <c r="B1285" s="22">
        <f>INDEX(原始价格!B:B,股票价格!A1285+1)</f>
        <v>43628.625</v>
      </c>
      <c r="C1285" s="1">
        <f>INDEX(原始价格!C:C,股票价格!A1285+1)</f>
        <v>0</v>
      </c>
      <c r="D1285" s="1">
        <f>INDEX(原始价格!D:D,股票价格!A1285+1)</f>
        <v>40.630000000000003</v>
      </c>
      <c r="E1285" s="1">
        <f>INDEX(原始价格!E:E,股票价格!A1285+1)</f>
        <v>0</v>
      </c>
      <c r="F1285" s="1">
        <f>INDEX(原始价格!F:F,股票价格!A1285+1)</f>
        <v>0</v>
      </c>
      <c r="G1285" s="1">
        <f>INDEX(原始价格!G:G,股票价格!A1285+1)</f>
        <v>0</v>
      </c>
    </row>
    <row r="1286" spans="1:7" x14ac:dyDescent="0.2">
      <c r="A1286" s="1">
        <f t="shared" si="20"/>
        <v>1344</v>
      </c>
      <c r="B1286" s="22">
        <f>INDEX(原始价格!B:B,股票价格!A1286+1)</f>
        <v>43629.399305555555</v>
      </c>
      <c r="C1286" s="1">
        <f>INDEX(原始价格!C:C,股票价格!A1286+1)</f>
        <v>0</v>
      </c>
      <c r="D1286" s="1">
        <f>INDEX(原始价格!D:D,股票价格!A1286+1)</f>
        <v>40.340000000000003</v>
      </c>
      <c r="E1286" s="1">
        <f>INDEX(原始价格!E:E,股票价格!A1286+1)</f>
        <v>0</v>
      </c>
      <c r="F1286" s="1">
        <f>INDEX(原始价格!F:F,股票价格!A1286+1)</f>
        <v>0</v>
      </c>
      <c r="G1286" s="1">
        <f>INDEX(原始价格!G:G,股票价格!A1286+1)</f>
        <v>0</v>
      </c>
    </row>
    <row r="1287" spans="1:7" x14ac:dyDescent="0.2">
      <c r="A1287" s="1">
        <f t="shared" si="20"/>
        <v>1345</v>
      </c>
      <c r="B1287" s="22">
        <f>INDEX(原始价格!B:B,股票价格!A1287+1)</f>
        <v>43629.402777777781</v>
      </c>
      <c r="C1287" s="1">
        <f>INDEX(原始价格!C:C,股票价格!A1287+1)</f>
        <v>0</v>
      </c>
      <c r="D1287" s="1">
        <f>INDEX(原始价格!D:D,股票价格!A1287+1)</f>
        <v>40.409999999999997</v>
      </c>
      <c r="E1287" s="1">
        <f>INDEX(原始价格!E:E,股票价格!A1287+1)</f>
        <v>0</v>
      </c>
      <c r="F1287" s="1">
        <f>INDEX(原始价格!F:F,股票价格!A1287+1)</f>
        <v>0</v>
      </c>
      <c r="G1287" s="1">
        <f>INDEX(原始价格!G:G,股票价格!A1287+1)</f>
        <v>0</v>
      </c>
    </row>
    <row r="1288" spans="1:7" x14ac:dyDescent="0.2">
      <c r="A1288" s="1">
        <f t="shared" si="20"/>
        <v>1346</v>
      </c>
      <c r="B1288" s="22">
        <f>INDEX(原始价格!B:B,股票价格!A1288+1)</f>
        <v>43629.40625</v>
      </c>
      <c r="C1288" s="1">
        <f>INDEX(原始价格!C:C,股票价格!A1288+1)</f>
        <v>0</v>
      </c>
      <c r="D1288" s="1">
        <f>INDEX(原始价格!D:D,股票价格!A1288+1)</f>
        <v>40.31</v>
      </c>
      <c r="E1288" s="1">
        <f>INDEX(原始价格!E:E,股票价格!A1288+1)</f>
        <v>0</v>
      </c>
      <c r="F1288" s="1">
        <f>INDEX(原始价格!F:F,股票价格!A1288+1)</f>
        <v>0</v>
      </c>
      <c r="G1288" s="1">
        <f>INDEX(原始价格!G:G,股票价格!A1288+1)</f>
        <v>0</v>
      </c>
    </row>
    <row r="1289" spans="1:7" x14ac:dyDescent="0.2">
      <c r="A1289" s="1">
        <f t="shared" si="20"/>
        <v>1347</v>
      </c>
      <c r="B1289" s="22">
        <f>INDEX(原始价格!B:B,股票价格!A1289+1)</f>
        <v>43629.409722222219</v>
      </c>
      <c r="C1289" s="1">
        <f>INDEX(原始价格!C:C,股票价格!A1289+1)</f>
        <v>0</v>
      </c>
      <c r="D1289" s="1">
        <f>INDEX(原始价格!D:D,股票价格!A1289+1)</f>
        <v>40.33</v>
      </c>
      <c r="E1289" s="1">
        <f>INDEX(原始价格!E:E,股票价格!A1289+1)</f>
        <v>0</v>
      </c>
      <c r="F1289" s="1">
        <f>INDEX(原始价格!F:F,股票价格!A1289+1)</f>
        <v>0</v>
      </c>
      <c r="G1289" s="1">
        <f>INDEX(原始价格!G:G,股票价格!A1289+1)</f>
        <v>0</v>
      </c>
    </row>
    <row r="1290" spans="1:7" x14ac:dyDescent="0.2">
      <c r="A1290" s="1">
        <f t="shared" si="20"/>
        <v>1348</v>
      </c>
      <c r="B1290" s="22">
        <f>INDEX(原始价格!B:B,股票价格!A1290+1)</f>
        <v>43629.413194444445</v>
      </c>
      <c r="C1290" s="1">
        <f>INDEX(原始价格!C:C,股票价格!A1290+1)</f>
        <v>0</v>
      </c>
      <c r="D1290" s="1">
        <f>INDEX(原始价格!D:D,股票价格!A1290+1)</f>
        <v>40.43</v>
      </c>
      <c r="E1290" s="1">
        <f>INDEX(原始价格!E:E,股票价格!A1290+1)</f>
        <v>0</v>
      </c>
      <c r="F1290" s="1">
        <f>INDEX(原始价格!F:F,股票价格!A1290+1)</f>
        <v>0</v>
      </c>
      <c r="G1290" s="1">
        <f>INDEX(原始价格!G:G,股票价格!A1290+1)</f>
        <v>0</v>
      </c>
    </row>
    <row r="1291" spans="1:7" x14ac:dyDescent="0.2">
      <c r="A1291" s="1">
        <f t="shared" si="20"/>
        <v>1349</v>
      </c>
      <c r="B1291" s="22">
        <f>INDEX(原始价格!B:B,股票价格!A1291+1)</f>
        <v>43629.416666666664</v>
      </c>
      <c r="C1291" s="1">
        <f>INDEX(原始价格!C:C,股票价格!A1291+1)</f>
        <v>0</v>
      </c>
      <c r="D1291" s="1">
        <f>INDEX(原始价格!D:D,股票价格!A1291+1)</f>
        <v>40.6</v>
      </c>
      <c r="E1291" s="1">
        <f>INDEX(原始价格!E:E,股票价格!A1291+1)</f>
        <v>0</v>
      </c>
      <c r="F1291" s="1">
        <f>INDEX(原始价格!F:F,股票价格!A1291+1)</f>
        <v>0</v>
      </c>
      <c r="G1291" s="1">
        <f>INDEX(原始价格!G:G,股票价格!A1291+1)</f>
        <v>0</v>
      </c>
    </row>
    <row r="1292" spans="1:7" x14ac:dyDescent="0.2">
      <c r="A1292" s="1">
        <f t="shared" si="20"/>
        <v>1350</v>
      </c>
      <c r="B1292" s="22">
        <f>INDEX(原始价格!B:B,股票价格!A1292+1)</f>
        <v>43629.420138888891</v>
      </c>
      <c r="C1292" s="1">
        <f>INDEX(原始价格!C:C,股票价格!A1292+1)</f>
        <v>0</v>
      </c>
      <c r="D1292" s="1">
        <f>INDEX(原始价格!D:D,股票价格!A1292+1)</f>
        <v>40.5</v>
      </c>
      <c r="E1292" s="1">
        <f>INDEX(原始价格!E:E,股票价格!A1292+1)</f>
        <v>0</v>
      </c>
      <c r="F1292" s="1">
        <f>INDEX(原始价格!F:F,股票价格!A1292+1)</f>
        <v>0</v>
      </c>
      <c r="G1292" s="1">
        <f>INDEX(原始价格!G:G,股票价格!A1292+1)</f>
        <v>0</v>
      </c>
    </row>
    <row r="1293" spans="1:7" x14ac:dyDescent="0.2">
      <c r="A1293" s="1">
        <f t="shared" si="20"/>
        <v>1351</v>
      </c>
      <c r="B1293" s="22">
        <f>INDEX(原始价格!B:B,股票价格!A1293+1)</f>
        <v>43629.423611111109</v>
      </c>
      <c r="C1293" s="1">
        <f>INDEX(原始价格!C:C,股票价格!A1293+1)</f>
        <v>0</v>
      </c>
      <c r="D1293" s="1">
        <f>INDEX(原始价格!D:D,股票价格!A1293+1)</f>
        <v>40.409999999999997</v>
      </c>
      <c r="E1293" s="1">
        <f>INDEX(原始价格!E:E,股票价格!A1293+1)</f>
        <v>0</v>
      </c>
      <c r="F1293" s="1">
        <f>INDEX(原始价格!F:F,股票价格!A1293+1)</f>
        <v>0</v>
      </c>
      <c r="G1293" s="1">
        <f>INDEX(原始价格!G:G,股票价格!A1293+1)</f>
        <v>0</v>
      </c>
    </row>
    <row r="1294" spans="1:7" x14ac:dyDescent="0.2">
      <c r="A1294" s="1">
        <f t="shared" si="20"/>
        <v>1352</v>
      </c>
      <c r="B1294" s="22">
        <f>INDEX(原始价格!B:B,股票价格!A1294+1)</f>
        <v>43629.427083333336</v>
      </c>
      <c r="C1294" s="1">
        <f>INDEX(原始价格!C:C,股票价格!A1294+1)</f>
        <v>0</v>
      </c>
      <c r="D1294" s="1">
        <f>INDEX(原始价格!D:D,股票价格!A1294+1)</f>
        <v>40.44</v>
      </c>
      <c r="E1294" s="1">
        <f>INDEX(原始价格!E:E,股票价格!A1294+1)</f>
        <v>0</v>
      </c>
      <c r="F1294" s="1">
        <f>INDEX(原始价格!F:F,股票价格!A1294+1)</f>
        <v>0</v>
      </c>
      <c r="G1294" s="1">
        <f>INDEX(原始价格!G:G,股票价格!A1294+1)</f>
        <v>0</v>
      </c>
    </row>
    <row r="1295" spans="1:7" x14ac:dyDescent="0.2">
      <c r="A1295" s="1">
        <f t="shared" si="20"/>
        <v>1353</v>
      </c>
      <c r="B1295" s="22">
        <f>INDEX(原始价格!B:B,股票价格!A1295+1)</f>
        <v>43629.430555555555</v>
      </c>
      <c r="C1295" s="1">
        <f>INDEX(原始价格!C:C,股票价格!A1295+1)</f>
        <v>0</v>
      </c>
      <c r="D1295" s="1">
        <f>INDEX(原始价格!D:D,股票价格!A1295+1)</f>
        <v>40.380000000000003</v>
      </c>
      <c r="E1295" s="1">
        <f>INDEX(原始价格!E:E,股票价格!A1295+1)</f>
        <v>0</v>
      </c>
      <c r="F1295" s="1">
        <f>INDEX(原始价格!F:F,股票价格!A1295+1)</f>
        <v>0</v>
      </c>
      <c r="G1295" s="1">
        <f>INDEX(原始价格!G:G,股票价格!A1295+1)</f>
        <v>0</v>
      </c>
    </row>
    <row r="1296" spans="1:7" x14ac:dyDescent="0.2">
      <c r="A1296" s="1">
        <f t="shared" si="20"/>
        <v>1354</v>
      </c>
      <c r="B1296" s="22">
        <f>INDEX(原始价格!B:B,股票价格!A1296+1)</f>
        <v>43629.434027777781</v>
      </c>
      <c r="C1296" s="1">
        <f>INDEX(原始价格!C:C,股票价格!A1296+1)</f>
        <v>0</v>
      </c>
      <c r="D1296" s="1">
        <f>INDEX(原始价格!D:D,股票价格!A1296+1)</f>
        <v>40.270000000000003</v>
      </c>
      <c r="E1296" s="1">
        <f>INDEX(原始价格!E:E,股票价格!A1296+1)</f>
        <v>0</v>
      </c>
      <c r="F1296" s="1">
        <f>INDEX(原始价格!F:F,股票价格!A1296+1)</f>
        <v>0</v>
      </c>
      <c r="G1296" s="1">
        <f>INDEX(原始价格!G:G,股票价格!A1296+1)</f>
        <v>0</v>
      </c>
    </row>
    <row r="1297" spans="1:7" x14ac:dyDescent="0.2">
      <c r="A1297" s="1">
        <f t="shared" si="20"/>
        <v>1355</v>
      </c>
      <c r="B1297" s="22">
        <f>INDEX(原始价格!B:B,股票价格!A1297+1)</f>
        <v>43629.4375</v>
      </c>
      <c r="C1297" s="1">
        <f>INDEX(原始价格!C:C,股票价格!A1297+1)</f>
        <v>0</v>
      </c>
      <c r="D1297" s="1">
        <f>INDEX(原始价格!D:D,股票价格!A1297+1)</f>
        <v>40.47</v>
      </c>
      <c r="E1297" s="1">
        <f>INDEX(原始价格!E:E,股票价格!A1297+1)</f>
        <v>0</v>
      </c>
      <c r="F1297" s="1">
        <f>INDEX(原始价格!F:F,股票价格!A1297+1)</f>
        <v>0</v>
      </c>
      <c r="G1297" s="1">
        <f>INDEX(原始价格!G:G,股票价格!A1297+1)</f>
        <v>0</v>
      </c>
    </row>
    <row r="1298" spans="1:7" x14ac:dyDescent="0.2">
      <c r="A1298" s="1">
        <f t="shared" si="20"/>
        <v>1356</v>
      </c>
      <c r="B1298" s="22">
        <f>INDEX(原始价格!B:B,股票价格!A1298+1)</f>
        <v>43629.440972222219</v>
      </c>
      <c r="C1298" s="1">
        <f>INDEX(原始价格!C:C,股票价格!A1298+1)</f>
        <v>0</v>
      </c>
      <c r="D1298" s="1">
        <f>INDEX(原始价格!D:D,股票价格!A1298+1)</f>
        <v>40.369999999999997</v>
      </c>
      <c r="E1298" s="1">
        <f>INDEX(原始价格!E:E,股票价格!A1298+1)</f>
        <v>0</v>
      </c>
      <c r="F1298" s="1">
        <f>INDEX(原始价格!F:F,股票价格!A1298+1)</f>
        <v>0</v>
      </c>
      <c r="G1298" s="1">
        <f>INDEX(原始价格!G:G,股票价格!A1298+1)</f>
        <v>0</v>
      </c>
    </row>
    <row r="1299" spans="1:7" x14ac:dyDescent="0.2">
      <c r="A1299" s="1">
        <f t="shared" si="20"/>
        <v>1357</v>
      </c>
      <c r="B1299" s="22">
        <f>INDEX(原始价格!B:B,股票价格!A1299+1)</f>
        <v>43629.444444444445</v>
      </c>
      <c r="C1299" s="1">
        <f>INDEX(原始价格!C:C,股票价格!A1299+1)</f>
        <v>0</v>
      </c>
      <c r="D1299" s="1">
        <f>INDEX(原始价格!D:D,股票价格!A1299+1)</f>
        <v>40.450000000000003</v>
      </c>
      <c r="E1299" s="1">
        <f>INDEX(原始价格!E:E,股票价格!A1299+1)</f>
        <v>0</v>
      </c>
      <c r="F1299" s="1">
        <f>INDEX(原始价格!F:F,股票价格!A1299+1)</f>
        <v>0</v>
      </c>
      <c r="G1299" s="1">
        <f>INDEX(原始价格!G:G,股票价格!A1299+1)</f>
        <v>0</v>
      </c>
    </row>
    <row r="1300" spans="1:7" x14ac:dyDescent="0.2">
      <c r="A1300" s="1">
        <f t="shared" si="20"/>
        <v>1358</v>
      </c>
      <c r="B1300" s="22">
        <f>INDEX(原始价格!B:B,股票价格!A1300+1)</f>
        <v>43629.447916666664</v>
      </c>
      <c r="C1300" s="1">
        <f>INDEX(原始价格!C:C,股票价格!A1300+1)</f>
        <v>0</v>
      </c>
      <c r="D1300" s="1">
        <f>INDEX(原始价格!D:D,股票价格!A1300+1)</f>
        <v>40.42</v>
      </c>
      <c r="E1300" s="1">
        <f>INDEX(原始价格!E:E,股票价格!A1300+1)</f>
        <v>0</v>
      </c>
      <c r="F1300" s="1">
        <f>INDEX(原始价格!F:F,股票价格!A1300+1)</f>
        <v>0</v>
      </c>
      <c r="G1300" s="1">
        <f>INDEX(原始价格!G:G,股票价格!A1300+1)</f>
        <v>0</v>
      </c>
    </row>
    <row r="1301" spans="1:7" x14ac:dyDescent="0.2">
      <c r="A1301" s="1">
        <f t="shared" si="20"/>
        <v>1359</v>
      </c>
      <c r="B1301" s="22">
        <f>INDEX(原始价格!B:B,股票价格!A1301+1)</f>
        <v>43629.451388888891</v>
      </c>
      <c r="C1301" s="1">
        <f>INDEX(原始价格!C:C,股票价格!A1301+1)</f>
        <v>0</v>
      </c>
      <c r="D1301" s="1">
        <f>INDEX(原始价格!D:D,股票价格!A1301+1)</f>
        <v>40.28</v>
      </c>
      <c r="E1301" s="1">
        <f>INDEX(原始价格!E:E,股票价格!A1301+1)</f>
        <v>0</v>
      </c>
      <c r="F1301" s="1">
        <f>INDEX(原始价格!F:F,股票价格!A1301+1)</f>
        <v>0</v>
      </c>
      <c r="G1301" s="1">
        <f>INDEX(原始价格!G:G,股票价格!A1301+1)</f>
        <v>0</v>
      </c>
    </row>
    <row r="1302" spans="1:7" x14ac:dyDescent="0.2">
      <c r="A1302" s="1">
        <f t="shared" si="20"/>
        <v>1360</v>
      </c>
      <c r="B1302" s="22">
        <f>INDEX(原始价格!B:B,股票价格!A1302+1)</f>
        <v>43629.454861111109</v>
      </c>
      <c r="C1302" s="1">
        <f>INDEX(原始价格!C:C,股票价格!A1302+1)</f>
        <v>0</v>
      </c>
      <c r="D1302" s="1">
        <f>INDEX(原始价格!D:D,股票价格!A1302+1)</f>
        <v>40.380000000000003</v>
      </c>
      <c r="E1302" s="1">
        <f>INDEX(原始价格!E:E,股票价格!A1302+1)</f>
        <v>0</v>
      </c>
      <c r="F1302" s="1">
        <f>INDEX(原始价格!F:F,股票价格!A1302+1)</f>
        <v>0</v>
      </c>
      <c r="G1302" s="1">
        <f>INDEX(原始价格!G:G,股票价格!A1302+1)</f>
        <v>0</v>
      </c>
    </row>
    <row r="1303" spans="1:7" x14ac:dyDescent="0.2">
      <c r="A1303" s="1">
        <f t="shared" si="20"/>
        <v>1361</v>
      </c>
      <c r="B1303" s="22">
        <f>INDEX(原始价格!B:B,股票价格!A1303+1)</f>
        <v>43629.458333333336</v>
      </c>
      <c r="C1303" s="1">
        <f>INDEX(原始价格!C:C,股票价格!A1303+1)</f>
        <v>0</v>
      </c>
      <c r="D1303" s="1">
        <f>INDEX(原始价格!D:D,股票价格!A1303+1)</f>
        <v>40.369999999999997</v>
      </c>
      <c r="E1303" s="1">
        <f>INDEX(原始价格!E:E,股票价格!A1303+1)</f>
        <v>0</v>
      </c>
      <c r="F1303" s="1">
        <f>INDEX(原始价格!F:F,股票价格!A1303+1)</f>
        <v>0</v>
      </c>
      <c r="G1303" s="1">
        <f>INDEX(原始价格!G:G,股票价格!A1303+1)</f>
        <v>0</v>
      </c>
    </row>
    <row r="1304" spans="1:7" x14ac:dyDescent="0.2">
      <c r="A1304" s="1">
        <f t="shared" si="20"/>
        <v>1362</v>
      </c>
      <c r="B1304" s="22">
        <f>INDEX(原始价格!B:B,股票价格!A1304+1)</f>
        <v>43629.461805555555</v>
      </c>
      <c r="C1304" s="1">
        <f>INDEX(原始价格!C:C,股票价格!A1304+1)</f>
        <v>0</v>
      </c>
      <c r="D1304" s="1">
        <f>INDEX(原始价格!D:D,股票价格!A1304+1)</f>
        <v>40.369999999999997</v>
      </c>
      <c r="E1304" s="1">
        <f>INDEX(原始价格!E:E,股票价格!A1304+1)</f>
        <v>0</v>
      </c>
      <c r="F1304" s="1">
        <f>INDEX(原始价格!F:F,股票价格!A1304+1)</f>
        <v>0</v>
      </c>
      <c r="G1304" s="1">
        <f>INDEX(原始价格!G:G,股票价格!A1304+1)</f>
        <v>0</v>
      </c>
    </row>
    <row r="1305" spans="1:7" x14ac:dyDescent="0.2">
      <c r="A1305" s="1">
        <f t="shared" si="20"/>
        <v>1363</v>
      </c>
      <c r="B1305" s="22">
        <f>INDEX(原始价格!B:B,股票价格!A1305+1)</f>
        <v>43629.465277777781</v>
      </c>
      <c r="C1305" s="1">
        <f>INDEX(原始价格!C:C,股票价格!A1305+1)</f>
        <v>0</v>
      </c>
      <c r="D1305" s="1">
        <f>INDEX(原始价格!D:D,股票价格!A1305+1)</f>
        <v>40.28</v>
      </c>
      <c r="E1305" s="1">
        <f>INDEX(原始价格!E:E,股票价格!A1305+1)</f>
        <v>0</v>
      </c>
      <c r="F1305" s="1">
        <f>INDEX(原始价格!F:F,股票价格!A1305+1)</f>
        <v>0</v>
      </c>
      <c r="G1305" s="1">
        <f>INDEX(原始价格!G:G,股票价格!A1305+1)</f>
        <v>0</v>
      </c>
    </row>
    <row r="1306" spans="1:7" x14ac:dyDescent="0.2">
      <c r="A1306" s="1">
        <f t="shared" si="20"/>
        <v>1364</v>
      </c>
      <c r="B1306" s="22">
        <f>INDEX(原始价格!B:B,股票价格!A1306+1)</f>
        <v>43629.46875</v>
      </c>
      <c r="C1306" s="1">
        <f>INDEX(原始价格!C:C,股票价格!A1306+1)</f>
        <v>0</v>
      </c>
      <c r="D1306" s="1">
        <f>INDEX(原始价格!D:D,股票价格!A1306+1)</f>
        <v>40.25</v>
      </c>
      <c r="E1306" s="1">
        <f>INDEX(原始价格!E:E,股票价格!A1306+1)</f>
        <v>0</v>
      </c>
      <c r="F1306" s="1">
        <f>INDEX(原始价格!F:F,股票价格!A1306+1)</f>
        <v>0</v>
      </c>
      <c r="G1306" s="1">
        <f>INDEX(原始价格!G:G,股票价格!A1306+1)</f>
        <v>0</v>
      </c>
    </row>
    <row r="1307" spans="1:7" x14ac:dyDescent="0.2">
      <c r="A1307" s="1">
        <f t="shared" si="20"/>
        <v>1365</v>
      </c>
      <c r="B1307" s="22">
        <f>INDEX(原始价格!B:B,股票价格!A1307+1)</f>
        <v>43629.472222222219</v>
      </c>
      <c r="C1307" s="1">
        <f>INDEX(原始价格!C:C,股票价格!A1307+1)</f>
        <v>0</v>
      </c>
      <c r="D1307" s="1">
        <f>INDEX(原始价格!D:D,股票价格!A1307+1)</f>
        <v>40.25</v>
      </c>
      <c r="E1307" s="1">
        <f>INDEX(原始价格!E:E,股票价格!A1307+1)</f>
        <v>0</v>
      </c>
      <c r="F1307" s="1">
        <f>INDEX(原始价格!F:F,股票价格!A1307+1)</f>
        <v>0</v>
      </c>
      <c r="G1307" s="1">
        <f>INDEX(原始价格!G:G,股票价格!A1307+1)</f>
        <v>0</v>
      </c>
    </row>
    <row r="1308" spans="1:7" x14ac:dyDescent="0.2">
      <c r="A1308" s="1">
        <f t="shared" si="20"/>
        <v>1366</v>
      </c>
      <c r="B1308" s="22">
        <f>INDEX(原始价格!B:B,股票价格!A1308+1)</f>
        <v>43629.475694444445</v>
      </c>
      <c r="C1308" s="1">
        <f>INDEX(原始价格!C:C,股票价格!A1308+1)</f>
        <v>0</v>
      </c>
      <c r="D1308" s="1">
        <f>INDEX(原始价格!D:D,股票价格!A1308+1)</f>
        <v>40.5</v>
      </c>
      <c r="E1308" s="1">
        <f>INDEX(原始价格!E:E,股票价格!A1308+1)</f>
        <v>0</v>
      </c>
      <c r="F1308" s="1">
        <f>INDEX(原始价格!F:F,股票价格!A1308+1)</f>
        <v>0</v>
      </c>
      <c r="G1308" s="1">
        <f>INDEX(原始价格!G:G,股票价格!A1308+1)</f>
        <v>0</v>
      </c>
    </row>
    <row r="1309" spans="1:7" x14ac:dyDescent="0.2">
      <c r="A1309" s="1">
        <f t="shared" si="20"/>
        <v>1367</v>
      </c>
      <c r="B1309" s="22">
        <f>INDEX(原始价格!B:B,股票价格!A1309+1)</f>
        <v>43629.479166666664</v>
      </c>
      <c r="C1309" s="1">
        <f>INDEX(原始价格!C:C,股票价格!A1309+1)</f>
        <v>0</v>
      </c>
      <c r="D1309" s="1">
        <f>INDEX(原始价格!D:D,股票价格!A1309+1)</f>
        <v>40.590000000000003</v>
      </c>
      <c r="E1309" s="1">
        <f>INDEX(原始价格!E:E,股票价格!A1309+1)</f>
        <v>0</v>
      </c>
      <c r="F1309" s="1">
        <f>INDEX(原始价格!F:F,股票价格!A1309+1)</f>
        <v>0</v>
      </c>
      <c r="G1309" s="1">
        <f>INDEX(原始价格!G:G,股票价格!A1309+1)</f>
        <v>0</v>
      </c>
    </row>
    <row r="1310" spans="1:7" x14ac:dyDescent="0.2">
      <c r="A1310" s="1">
        <f t="shared" si="20"/>
        <v>1368</v>
      </c>
      <c r="B1310" s="22">
        <f>INDEX(原始价格!B:B,股票价格!A1310+1)</f>
        <v>43629.545138888891</v>
      </c>
      <c r="C1310" s="1">
        <f>INDEX(原始价格!C:C,股票价格!A1310+1)</f>
        <v>0</v>
      </c>
      <c r="D1310" s="1">
        <f>INDEX(原始价格!D:D,股票价格!A1310+1)</f>
        <v>40.76</v>
      </c>
      <c r="E1310" s="1">
        <f>INDEX(原始价格!E:E,股票价格!A1310+1)</f>
        <v>0</v>
      </c>
      <c r="F1310" s="1">
        <f>INDEX(原始价格!F:F,股票价格!A1310+1)</f>
        <v>0</v>
      </c>
      <c r="G1310" s="1">
        <f>INDEX(原始价格!G:G,股票价格!A1310+1)</f>
        <v>0</v>
      </c>
    </row>
    <row r="1311" spans="1:7" x14ac:dyDescent="0.2">
      <c r="A1311" s="1">
        <f t="shared" si="20"/>
        <v>1369</v>
      </c>
      <c r="B1311" s="22">
        <f>INDEX(原始价格!B:B,股票价格!A1311+1)</f>
        <v>43629.548611111109</v>
      </c>
      <c r="C1311" s="1">
        <f>INDEX(原始价格!C:C,股票价格!A1311+1)</f>
        <v>0</v>
      </c>
      <c r="D1311" s="1">
        <f>INDEX(原始价格!D:D,股票价格!A1311+1)</f>
        <v>40.75</v>
      </c>
      <c r="E1311" s="1">
        <f>INDEX(原始价格!E:E,股票价格!A1311+1)</f>
        <v>0</v>
      </c>
      <c r="F1311" s="1">
        <f>INDEX(原始价格!F:F,股票价格!A1311+1)</f>
        <v>0</v>
      </c>
      <c r="G1311" s="1">
        <f>INDEX(原始价格!G:G,股票价格!A1311+1)</f>
        <v>0</v>
      </c>
    </row>
    <row r="1312" spans="1:7" x14ac:dyDescent="0.2">
      <c r="A1312" s="1">
        <f t="shared" si="20"/>
        <v>1370</v>
      </c>
      <c r="B1312" s="22">
        <f>INDEX(原始价格!B:B,股票价格!A1312+1)</f>
        <v>43629.552083333336</v>
      </c>
      <c r="C1312" s="1">
        <f>INDEX(原始价格!C:C,股票价格!A1312+1)</f>
        <v>0</v>
      </c>
      <c r="D1312" s="1">
        <f>INDEX(原始价格!D:D,股票价格!A1312+1)</f>
        <v>40.700000000000003</v>
      </c>
      <c r="E1312" s="1">
        <f>INDEX(原始价格!E:E,股票价格!A1312+1)</f>
        <v>0</v>
      </c>
      <c r="F1312" s="1">
        <f>INDEX(原始价格!F:F,股票价格!A1312+1)</f>
        <v>0</v>
      </c>
      <c r="G1312" s="1">
        <f>INDEX(原始价格!G:G,股票价格!A1312+1)</f>
        <v>0</v>
      </c>
    </row>
    <row r="1313" spans="1:7" x14ac:dyDescent="0.2">
      <c r="A1313" s="1">
        <f t="shared" si="20"/>
        <v>1371</v>
      </c>
      <c r="B1313" s="22">
        <f>INDEX(原始价格!B:B,股票价格!A1313+1)</f>
        <v>43629.555555555555</v>
      </c>
      <c r="C1313" s="1">
        <f>INDEX(原始价格!C:C,股票价格!A1313+1)</f>
        <v>0</v>
      </c>
      <c r="D1313" s="1">
        <f>INDEX(原始价格!D:D,股票价格!A1313+1)</f>
        <v>40.76</v>
      </c>
      <c r="E1313" s="1">
        <f>INDEX(原始价格!E:E,股票价格!A1313+1)</f>
        <v>0</v>
      </c>
      <c r="F1313" s="1">
        <f>INDEX(原始价格!F:F,股票价格!A1313+1)</f>
        <v>0</v>
      </c>
      <c r="G1313" s="1">
        <f>INDEX(原始价格!G:G,股票价格!A1313+1)</f>
        <v>0</v>
      </c>
    </row>
    <row r="1314" spans="1:7" x14ac:dyDescent="0.2">
      <c r="A1314" s="1">
        <f t="shared" si="20"/>
        <v>1372</v>
      </c>
      <c r="B1314" s="22">
        <f>INDEX(原始价格!B:B,股票价格!A1314+1)</f>
        <v>43629.559027777781</v>
      </c>
      <c r="C1314" s="1">
        <f>INDEX(原始价格!C:C,股票价格!A1314+1)</f>
        <v>0</v>
      </c>
      <c r="D1314" s="1">
        <f>INDEX(原始价格!D:D,股票价格!A1314+1)</f>
        <v>40.79</v>
      </c>
      <c r="E1314" s="1">
        <f>INDEX(原始价格!E:E,股票价格!A1314+1)</f>
        <v>0</v>
      </c>
      <c r="F1314" s="1">
        <f>INDEX(原始价格!F:F,股票价格!A1314+1)</f>
        <v>0</v>
      </c>
      <c r="G1314" s="1">
        <f>INDEX(原始价格!G:G,股票价格!A1314+1)</f>
        <v>0</v>
      </c>
    </row>
    <row r="1315" spans="1:7" x14ac:dyDescent="0.2">
      <c r="A1315" s="1">
        <f t="shared" si="20"/>
        <v>1373</v>
      </c>
      <c r="B1315" s="22">
        <f>INDEX(原始价格!B:B,股票价格!A1315+1)</f>
        <v>43629.5625</v>
      </c>
      <c r="C1315" s="1">
        <f>INDEX(原始价格!C:C,股票价格!A1315+1)</f>
        <v>0</v>
      </c>
      <c r="D1315" s="1">
        <f>INDEX(原始价格!D:D,股票价格!A1315+1)</f>
        <v>40.79</v>
      </c>
      <c r="E1315" s="1">
        <f>INDEX(原始价格!E:E,股票价格!A1315+1)</f>
        <v>0</v>
      </c>
      <c r="F1315" s="1">
        <f>INDEX(原始价格!F:F,股票价格!A1315+1)</f>
        <v>0</v>
      </c>
      <c r="G1315" s="1">
        <f>INDEX(原始价格!G:G,股票价格!A1315+1)</f>
        <v>0</v>
      </c>
    </row>
    <row r="1316" spans="1:7" x14ac:dyDescent="0.2">
      <c r="A1316" s="1">
        <f t="shared" si="20"/>
        <v>1374</v>
      </c>
      <c r="B1316" s="22">
        <f>INDEX(原始价格!B:B,股票价格!A1316+1)</f>
        <v>43629.565972222219</v>
      </c>
      <c r="C1316" s="1">
        <f>INDEX(原始价格!C:C,股票价格!A1316+1)</f>
        <v>0</v>
      </c>
      <c r="D1316" s="1">
        <f>INDEX(原始价格!D:D,股票价格!A1316+1)</f>
        <v>41.25</v>
      </c>
      <c r="E1316" s="1">
        <f>INDEX(原始价格!E:E,股票价格!A1316+1)</f>
        <v>0</v>
      </c>
      <c r="F1316" s="1">
        <f>INDEX(原始价格!F:F,股票价格!A1316+1)</f>
        <v>0</v>
      </c>
      <c r="G1316" s="1">
        <f>INDEX(原始价格!G:G,股票价格!A1316+1)</f>
        <v>0</v>
      </c>
    </row>
    <row r="1317" spans="1:7" x14ac:dyDescent="0.2">
      <c r="A1317" s="1">
        <f t="shared" si="20"/>
        <v>1375</v>
      </c>
      <c r="B1317" s="22">
        <f>INDEX(原始价格!B:B,股票价格!A1317+1)</f>
        <v>43629.569444444445</v>
      </c>
      <c r="C1317" s="1">
        <f>INDEX(原始价格!C:C,股票价格!A1317+1)</f>
        <v>0</v>
      </c>
      <c r="D1317" s="1">
        <f>INDEX(原始价格!D:D,股票价格!A1317+1)</f>
        <v>41.42</v>
      </c>
      <c r="E1317" s="1">
        <f>INDEX(原始价格!E:E,股票价格!A1317+1)</f>
        <v>0</v>
      </c>
      <c r="F1317" s="1">
        <f>INDEX(原始价格!F:F,股票价格!A1317+1)</f>
        <v>0</v>
      </c>
      <c r="G1317" s="1">
        <f>INDEX(原始价格!G:G,股票价格!A1317+1)</f>
        <v>0</v>
      </c>
    </row>
    <row r="1318" spans="1:7" x14ac:dyDescent="0.2">
      <c r="A1318" s="1">
        <f t="shared" si="20"/>
        <v>1376</v>
      </c>
      <c r="B1318" s="22">
        <f>INDEX(原始价格!B:B,股票价格!A1318+1)</f>
        <v>43629.572916666664</v>
      </c>
      <c r="C1318" s="1">
        <f>INDEX(原始价格!C:C,股票价格!A1318+1)</f>
        <v>0</v>
      </c>
      <c r="D1318" s="1">
        <f>INDEX(原始价格!D:D,股票价格!A1318+1)</f>
        <v>41.59</v>
      </c>
      <c r="E1318" s="1">
        <f>INDEX(原始价格!E:E,股票价格!A1318+1)</f>
        <v>0</v>
      </c>
      <c r="F1318" s="1">
        <f>INDEX(原始价格!F:F,股票价格!A1318+1)</f>
        <v>0</v>
      </c>
      <c r="G1318" s="1">
        <f>INDEX(原始价格!G:G,股票价格!A1318+1)</f>
        <v>0</v>
      </c>
    </row>
    <row r="1319" spans="1:7" x14ac:dyDescent="0.2">
      <c r="A1319" s="1">
        <f t="shared" si="20"/>
        <v>1377</v>
      </c>
      <c r="B1319" s="22">
        <f>INDEX(原始价格!B:B,股票价格!A1319+1)</f>
        <v>43629.576388888891</v>
      </c>
      <c r="C1319" s="1">
        <f>INDEX(原始价格!C:C,股票价格!A1319+1)</f>
        <v>0</v>
      </c>
      <c r="D1319" s="1">
        <f>INDEX(原始价格!D:D,股票价格!A1319+1)</f>
        <v>41.56</v>
      </c>
      <c r="E1319" s="1">
        <f>INDEX(原始价格!E:E,股票价格!A1319+1)</f>
        <v>0</v>
      </c>
      <c r="F1319" s="1">
        <f>INDEX(原始价格!F:F,股票价格!A1319+1)</f>
        <v>0</v>
      </c>
      <c r="G1319" s="1">
        <f>INDEX(原始价格!G:G,股票价格!A1319+1)</f>
        <v>0</v>
      </c>
    </row>
    <row r="1320" spans="1:7" x14ac:dyDescent="0.2">
      <c r="A1320" s="1">
        <f t="shared" si="20"/>
        <v>1378</v>
      </c>
      <c r="B1320" s="22">
        <f>INDEX(原始价格!B:B,股票价格!A1320+1)</f>
        <v>43629.579861111109</v>
      </c>
      <c r="C1320" s="1">
        <f>INDEX(原始价格!C:C,股票价格!A1320+1)</f>
        <v>0</v>
      </c>
      <c r="D1320" s="1">
        <f>INDEX(原始价格!D:D,股票价格!A1320+1)</f>
        <v>41.47</v>
      </c>
      <c r="E1320" s="1">
        <f>INDEX(原始价格!E:E,股票价格!A1320+1)</f>
        <v>0</v>
      </c>
      <c r="F1320" s="1">
        <f>INDEX(原始价格!F:F,股票价格!A1320+1)</f>
        <v>0</v>
      </c>
      <c r="G1320" s="1">
        <f>INDEX(原始价格!G:G,股票价格!A1320+1)</f>
        <v>0</v>
      </c>
    </row>
    <row r="1321" spans="1:7" x14ac:dyDescent="0.2">
      <c r="A1321" s="1">
        <f t="shared" si="20"/>
        <v>1379</v>
      </c>
      <c r="B1321" s="22">
        <f>INDEX(原始价格!B:B,股票价格!A1321+1)</f>
        <v>43629.583333333336</v>
      </c>
      <c r="C1321" s="1">
        <f>INDEX(原始价格!C:C,股票价格!A1321+1)</f>
        <v>0</v>
      </c>
      <c r="D1321" s="1">
        <f>INDEX(原始价格!D:D,股票价格!A1321+1)</f>
        <v>41.49</v>
      </c>
      <c r="E1321" s="1">
        <f>INDEX(原始价格!E:E,股票价格!A1321+1)</f>
        <v>0</v>
      </c>
      <c r="F1321" s="1">
        <f>INDEX(原始价格!F:F,股票价格!A1321+1)</f>
        <v>0</v>
      </c>
      <c r="G1321" s="1">
        <f>INDEX(原始价格!G:G,股票价格!A1321+1)</f>
        <v>0</v>
      </c>
    </row>
    <row r="1322" spans="1:7" x14ac:dyDescent="0.2">
      <c r="A1322" s="1">
        <f t="shared" si="20"/>
        <v>1380</v>
      </c>
      <c r="B1322" s="22">
        <f>INDEX(原始价格!B:B,股票价格!A1322+1)</f>
        <v>43629.586805555555</v>
      </c>
      <c r="C1322" s="1">
        <f>INDEX(原始价格!C:C,股票价格!A1322+1)</f>
        <v>0</v>
      </c>
      <c r="D1322" s="1">
        <f>INDEX(原始价格!D:D,股票价格!A1322+1)</f>
        <v>41.52</v>
      </c>
      <c r="E1322" s="1">
        <f>INDEX(原始价格!E:E,股票价格!A1322+1)</f>
        <v>0</v>
      </c>
      <c r="F1322" s="1">
        <f>INDEX(原始价格!F:F,股票价格!A1322+1)</f>
        <v>0</v>
      </c>
      <c r="G1322" s="1">
        <f>INDEX(原始价格!G:G,股票价格!A1322+1)</f>
        <v>0</v>
      </c>
    </row>
    <row r="1323" spans="1:7" x14ac:dyDescent="0.2">
      <c r="A1323" s="1">
        <f t="shared" si="20"/>
        <v>1381</v>
      </c>
      <c r="B1323" s="22">
        <f>INDEX(原始价格!B:B,股票价格!A1323+1)</f>
        <v>43629.590277777781</v>
      </c>
      <c r="C1323" s="1">
        <f>INDEX(原始价格!C:C,股票价格!A1323+1)</f>
        <v>0</v>
      </c>
      <c r="D1323" s="1">
        <f>INDEX(原始价格!D:D,股票价格!A1323+1)</f>
        <v>41.37</v>
      </c>
      <c r="E1323" s="1">
        <f>INDEX(原始价格!E:E,股票价格!A1323+1)</f>
        <v>0</v>
      </c>
      <c r="F1323" s="1">
        <f>INDEX(原始价格!F:F,股票价格!A1323+1)</f>
        <v>0</v>
      </c>
      <c r="G1323" s="1">
        <f>INDEX(原始价格!G:G,股票价格!A1323+1)</f>
        <v>0</v>
      </c>
    </row>
    <row r="1324" spans="1:7" x14ac:dyDescent="0.2">
      <c r="A1324" s="1">
        <f t="shared" si="20"/>
        <v>1382</v>
      </c>
      <c r="B1324" s="22">
        <f>INDEX(原始价格!B:B,股票价格!A1324+1)</f>
        <v>43629.59375</v>
      </c>
      <c r="C1324" s="1">
        <f>INDEX(原始价格!C:C,股票价格!A1324+1)</f>
        <v>0</v>
      </c>
      <c r="D1324" s="1">
        <f>INDEX(原始价格!D:D,股票价格!A1324+1)</f>
        <v>41.17</v>
      </c>
      <c r="E1324" s="1">
        <f>INDEX(原始价格!E:E,股票价格!A1324+1)</f>
        <v>0</v>
      </c>
      <c r="F1324" s="1">
        <f>INDEX(原始价格!F:F,股票价格!A1324+1)</f>
        <v>0</v>
      </c>
      <c r="G1324" s="1">
        <f>INDEX(原始价格!G:G,股票价格!A1324+1)</f>
        <v>0</v>
      </c>
    </row>
    <row r="1325" spans="1:7" x14ac:dyDescent="0.2">
      <c r="A1325" s="1">
        <f t="shared" si="20"/>
        <v>1383</v>
      </c>
      <c r="B1325" s="22">
        <f>INDEX(原始价格!B:B,股票价格!A1325+1)</f>
        <v>43629.597222222219</v>
      </c>
      <c r="C1325" s="1">
        <f>INDEX(原始价格!C:C,股票价格!A1325+1)</f>
        <v>0</v>
      </c>
      <c r="D1325" s="1">
        <f>INDEX(原始价格!D:D,股票价格!A1325+1)</f>
        <v>41.22</v>
      </c>
      <c r="E1325" s="1">
        <f>INDEX(原始价格!E:E,股票价格!A1325+1)</f>
        <v>0</v>
      </c>
      <c r="F1325" s="1">
        <f>INDEX(原始价格!F:F,股票价格!A1325+1)</f>
        <v>0</v>
      </c>
      <c r="G1325" s="1">
        <f>INDEX(原始价格!G:G,股票价格!A1325+1)</f>
        <v>0</v>
      </c>
    </row>
    <row r="1326" spans="1:7" x14ac:dyDescent="0.2">
      <c r="A1326" s="1">
        <f t="shared" si="20"/>
        <v>1384</v>
      </c>
      <c r="B1326" s="22">
        <f>INDEX(原始价格!B:B,股票价格!A1326+1)</f>
        <v>43629.600694444445</v>
      </c>
      <c r="C1326" s="1">
        <f>INDEX(原始价格!C:C,股票价格!A1326+1)</f>
        <v>0</v>
      </c>
      <c r="D1326" s="1">
        <f>INDEX(原始价格!D:D,股票价格!A1326+1)</f>
        <v>41.24</v>
      </c>
      <c r="E1326" s="1">
        <f>INDEX(原始价格!E:E,股票价格!A1326+1)</f>
        <v>0</v>
      </c>
      <c r="F1326" s="1">
        <f>INDEX(原始价格!F:F,股票价格!A1326+1)</f>
        <v>0</v>
      </c>
      <c r="G1326" s="1">
        <f>INDEX(原始价格!G:G,股票价格!A1326+1)</f>
        <v>0</v>
      </c>
    </row>
    <row r="1327" spans="1:7" x14ac:dyDescent="0.2">
      <c r="A1327" s="1">
        <f t="shared" si="20"/>
        <v>1385</v>
      </c>
      <c r="B1327" s="22">
        <f>INDEX(原始价格!B:B,股票价格!A1327+1)</f>
        <v>43629.604166666664</v>
      </c>
      <c r="C1327" s="1">
        <f>INDEX(原始价格!C:C,股票价格!A1327+1)</f>
        <v>0</v>
      </c>
      <c r="D1327" s="1">
        <f>INDEX(原始价格!D:D,股票价格!A1327+1)</f>
        <v>41.16</v>
      </c>
      <c r="E1327" s="1">
        <f>INDEX(原始价格!E:E,股票价格!A1327+1)</f>
        <v>0</v>
      </c>
      <c r="F1327" s="1">
        <f>INDEX(原始价格!F:F,股票价格!A1327+1)</f>
        <v>0</v>
      </c>
      <c r="G1327" s="1">
        <f>INDEX(原始价格!G:G,股票价格!A1327+1)</f>
        <v>0</v>
      </c>
    </row>
    <row r="1328" spans="1:7" x14ac:dyDescent="0.2">
      <c r="A1328" s="1">
        <f t="shared" si="20"/>
        <v>1386</v>
      </c>
      <c r="B1328" s="22">
        <f>INDEX(原始价格!B:B,股票价格!A1328+1)</f>
        <v>43629.607638888891</v>
      </c>
      <c r="C1328" s="1">
        <f>INDEX(原始价格!C:C,股票价格!A1328+1)</f>
        <v>0</v>
      </c>
      <c r="D1328" s="1">
        <f>INDEX(原始价格!D:D,股票价格!A1328+1)</f>
        <v>41.37</v>
      </c>
      <c r="E1328" s="1">
        <f>INDEX(原始价格!E:E,股票价格!A1328+1)</f>
        <v>0</v>
      </c>
      <c r="F1328" s="1">
        <f>INDEX(原始价格!F:F,股票价格!A1328+1)</f>
        <v>0</v>
      </c>
      <c r="G1328" s="1">
        <f>INDEX(原始价格!G:G,股票价格!A1328+1)</f>
        <v>0</v>
      </c>
    </row>
    <row r="1329" spans="1:7" x14ac:dyDescent="0.2">
      <c r="A1329" s="1">
        <f t="shared" si="20"/>
        <v>1387</v>
      </c>
      <c r="B1329" s="22">
        <f>INDEX(原始价格!B:B,股票价格!A1329+1)</f>
        <v>43629.611111111109</v>
      </c>
      <c r="C1329" s="1">
        <f>INDEX(原始价格!C:C,股票价格!A1329+1)</f>
        <v>0</v>
      </c>
      <c r="D1329" s="1">
        <f>INDEX(原始价格!D:D,股票价格!A1329+1)</f>
        <v>41.43</v>
      </c>
      <c r="E1329" s="1">
        <f>INDEX(原始价格!E:E,股票价格!A1329+1)</f>
        <v>0</v>
      </c>
      <c r="F1329" s="1">
        <f>INDEX(原始价格!F:F,股票价格!A1329+1)</f>
        <v>0</v>
      </c>
      <c r="G1329" s="1">
        <f>INDEX(原始价格!G:G,股票价格!A1329+1)</f>
        <v>0</v>
      </c>
    </row>
    <row r="1330" spans="1:7" x14ac:dyDescent="0.2">
      <c r="A1330" s="1">
        <f t="shared" si="20"/>
        <v>1388</v>
      </c>
      <c r="B1330" s="22">
        <f>INDEX(原始价格!B:B,股票价格!A1330+1)</f>
        <v>43629.614583333336</v>
      </c>
      <c r="C1330" s="1">
        <f>INDEX(原始价格!C:C,股票价格!A1330+1)</f>
        <v>0</v>
      </c>
      <c r="D1330" s="1">
        <f>INDEX(原始价格!D:D,股票价格!A1330+1)</f>
        <v>41.5</v>
      </c>
      <c r="E1330" s="1">
        <f>INDEX(原始价格!E:E,股票价格!A1330+1)</f>
        <v>0</v>
      </c>
      <c r="F1330" s="1">
        <f>INDEX(原始价格!F:F,股票价格!A1330+1)</f>
        <v>0</v>
      </c>
      <c r="G1330" s="1">
        <f>INDEX(原始价格!G:G,股票价格!A1330+1)</f>
        <v>0</v>
      </c>
    </row>
    <row r="1331" spans="1:7" x14ac:dyDescent="0.2">
      <c r="A1331" s="1">
        <f t="shared" si="20"/>
        <v>1389</v>
      </c>
      <c r="B1331" s="22">
        <f>INDEX(原始价格!B:B,股票价格!A1331+1)</f>
        <v>43629.618055555555</v>
      </c>
      <c r="C1331" s="1">
        <f>INDEX(原始价格!C:C,股票价格!A1331+1)</f>
        <v>0</v>
      </c>
      <c r="D1331" s="1">
        <f>INDEX(原始价格!D:D,股票价格!A1331+1)</f>
        <v>41.54</v>
      </c>
      <c r="E1331" s="1">
        <f>INDEX(原始价格!E:E,股票价格!A1331+1)</f>
        <v>0</v>
      </c>
      <c r="F1331" s="1">
        <f>INDEX(原始价格!F:F,股票价格!A1331+1)</f>
        <v>0</v>
      </c>
      <c r="G1331" s="1">
        <f>INDEX(原始价格!G:G,股票价格!A1331+1)</f>
        <v>0</v>
      </c>
    </row>
    <row r="1332" spans="1:7" x14ac:dyDescent="0.2">
      <c r="A1332" s="1">
        <f t="shared" si="20"/>
        <v>1390</v>
      </c>
      <c r="B1332" s="22">
        <f>INDEX(原始价格!B:B,股票价格!A1332+1)</f>
        <v>43629.621527777781</v>
      </c>
      <c r="C1332" s="1">
        <f>INDEX(原始价格!C:C,股票价格!A1332+1)</f>
        <v>0</v>
      </c>
      <c r="D1332" s="1">
        <f>INDEX(原始价格!D:D,股票价格!A1332+1)</f>
        <v>41.41</v>
      </c>
      <c r="E1332" s="1">
        <f>INDEX(原始价格!E:E,股票价格!A1332+1)</f>
        <v>0</v>
      </c>
      <c r="F1332" s="1">
        <f>INDEX(原始价格!F:F,股票价格!A1332+1)</f>
        <v>0</v>
      </c>
      <c r="G1332" s="1">
        <f>INDEX(原始价格!G:G,股票价格!A1332+1)</f>
        <v>0</v>
      </c>
    </row>
    <row r="1333" spans="1:7" x14ac:dyDescent="0.2">
      <c r="A1333" s="1">
        <f t="shared" si="20"/>
        <v>1391</v>
      </c>
      <c r="B1333" s="22">
        <f>INDEX(原始价格!B:B,股票价格!A1333+1)</f>
        <v>43629.625</v>
      </c>
      <c r="C1333" s="1">
        <f>INDEX(原始价格!C:C,股票价格!A1333+1)</f>
        <v>0</v>
      </c>
      <c r="D1333" s="1">
        <f>INDEX(原始价格!D:D,股票价格!A1333+1)</f>
        <v>41.52</v>
      </c>
      <c r="E1333" s="1">
        <f>INDEX(原始价格!E:E,股票价格!A1333+1)</f>
        <v>0</v>
      </c>
      <c r="F1333" s="1">
        <f>INDEX(原始价格!F:F,股票价格!A1333+1)</f>
        <v>0</v>
      </c>
      <c r="G1333" s="1">
        <f>INDEX(原始价格!G:G,股票价格!A1333+1)</f>
        <v>0</v>
      </c>
    </row>
    <row r="1334" spans="1:7" x14ac:dyDescent="0.2">
      <c r="A1334" s="1">
        <f t="shared" si="20"/>
        <v>1392</v>
      </c>
      <c r="B1334" s="22">
        <f>INDEX(原始价格!B:B,股票价格!A1334+1)</f>
        <v>43630.399305555555</v>
      </c>
      <c r="C1334" s="1">
        <f>INDEX(原始价格!C:C,股票价格!A1334+1)</f>
        <v>0</v>
      </c>
      <c r="D1334" s="1">
        <f>INDEX(原始价格!D:D,股票价格!A1334+1)</f>
        <v>41.72</v>
      </c>
      <c r="E1334" s="1">
        <f>INDEX(原始价格!E:E,股票价格!A1334+1)</f>
        <v>0</v>
      </c>
      <c r="F1334" s="1">
        <f>INDEX(原始价格!F:F,股票价格!A1334+1)</f>
        <v>0</v>
      </c>
      <c r="G1334" s="1">
        <f>INDEX(原始价格!G:G,股票价格!A1334+1)</f>
        <v>0</v>
      </c>
    </row>
    <row r="1335" spans="1:7" x14ac:dyDescent="0.2">
      <c r="A1335" s="1">
        <f t="shared" si="20"/>
        <v>1393</v>
      </c>
      <c r="B1335" s="22">
        <f>INDEX(原始价格!B:B,股票价格!A1335+1)</f>
        <v>43630.402777777781</v>
      </c>
      <c r="C1335" s="1">
        <f>INDEX(原始价格!C:C,股票价格!A1335+1)</f>
        <v>0</v>
      </c>
      <c r="D1335" s="1">
        <f>INDEX(原始价格!D:D,股票价格!A1335+1)</f>
        <v>41.74</v>
      </c>
      <c r="E1335" s="1">
        <f>INDEX(原始价格!E:E,股票价格!A1335+1)</f>
        <v>0</v>
      </c>
      <c r="F1335" s="1">
        <f>INDEX(原始价格!F:F,股票价格!A1335+1)</f>
        <v>0</v>
      </c>
      <c r="G1335" s="1">
        <f>INDEX(原始价格!G:G,股票价格!A1335+1)</f>
        <v>0</v>
      </c>
    </row>
    <row r="1336" spans="1:7" x14ac:dyDescent="0.2">
      <c r="A1336" s="1">
        <f t="shared" si="20"/>
        <v>1394</v>
      </c>
      <c r="B1336" s="22">
        <f>INDEX(原始价格!B:B,股票价格!A1336+1)</f>
        <v>43630.40625</v>
      </c>
      <c r="C1336" s="1">
        <f>INDEX(原始价格!C:C,股票价格!A1336+1)</f>
        <v>0</v>
      </c>
      <c r="D1336" s="1">
        <f>INDEX(原始价格!D:D,股票价格!A1336+1)</f>
        <v>42</v>
      </c>
      <c r="E1336" s="1">
        <f>INDEX(原始价格!E:E,股票价格!A1336+1)</f>
        <v>0</v>
      </c>
      <c r="F1336" s="1">
        <f>INDEX(原始价格!F:F,股票价格!A1336+1)</f>
        <v>0</v>
      </c>
      <c r="G1336" s="1">
        <f>INDEX(原始价格!G:G,股票价格!A1336+1)</f>
        <v>0</v>
      </c>
    </row>
    <row r="1337" spans="1:7" x14ac:dyDescent="0.2">
      <c r="A1337" s="1">
        <f t="shared" si="20"/>
        <v>1395</v>
      </c>
      <c r="B1337" s="22">
        <f>INDEX(原始价格!B:B,股票价格!A1337+1)</f>
        <v>43630.409722222219</v>
      </c>
      <c r="C1337" s="1">
        <f>INDEX(原始价格!C:C,股票价格!A1337+1)</f>
        <v>0</v>
      </c>
      <c r="D1337" s="1">
        <f>INDEX(原始价格!D:D,股票价格!A1337+1)</f>
        <v>41.92</v>
      </c>
      <c r="E1337" s="1">
        <f>INDEX(原始价格!E:E,股票价格!A1337+1)</f>
        <v>0</v>
      </c>
      <c r="F1337" s="1">
        <f>INDEX(原始价格!F:F,股票价格!A1337+1)</f>
        <v>0</v>
      </c>
      <c r="G1337" s="1">
        <f>INDEX(原始价格!G:G,股票价格!A1337+1)</f>
        <v>0</v>
      </c>
    </row>
    <row r="1338" spans="1:7" x14ac:dyDescent="0.2">
      <c r="A1338" s="1">
        <f t="shared" si="20"/>
        <v>1396</v>
      </c>
      <c r="B1338" s="22">
        <f>INDEX(原始价格!B:B,股票价格!A1338+1)</f>
        <v>43630.413194444445</v>
      </c>
      <c r="C1338" s="1">
        <f>INDEX(原始价格!C:C,股票价格!A1338+1)</f>
        <v>0</v>
      </c>
      <c r="D1338" s="1">
        <f>INDEX(原始价格!D:D,股票价格!A1338+1)</f>
        <v>41.89</v>
      </c>
      <c r="E1338" s="1">
        <f>INDEX(原始价格!E:E,股票价格!A1338+1)</f>
        <v>0</v>
      </c>
      <c r="F1338" s="1">
        <f>INDEX(原始价格!F:F,股票价格!A1338+1)</f>
        <v>0</v>
      </c>
      <c r="G1338" s="1">
        <f>INDEX(原始价格!G:G,股票价格!A1338+1)</f>
        <v>0</v>
      </c>
    </row>
    <row r="1339" spans="1:7" x14ac:dyDescent="0.2">
      <c r="A1339" s="1">
        <f t="shared" si="20"/>
        <v>1397</v>
      </c>
      <c r="B1339" s="22">
        <f>INDEX(原始价格!B:B,股票价格!A1339+1)</f>
        <v>43630.416666666664</v>
      </c>
      <c r="C1339" s="1">
        <f>INDEX(原始价格!C:C,股票价格!A1339+1)</f>
        <v>0</v>
      </c>
      <c r="D1339" s="1">
        <f>INDEX(原始价格!D:D,股票价格!A1339+1)</f>
        <v>41.94</v>
      </c>
      <c r="E1339" s="1">
        <f>INDEX(原始价格!E:E,股票价格!A1339+1)</f>
        <v>0</v>
      </c>
      <c r="F1339" s="1">
        <f>INDEX(原始价格!F:F,股票价格!A1339+1)</f>
        <v>0</v>
      </c>
      <c r="G1339" s="1">
        <f>INDEX(原始价格!G:G,股票价格!A1339+1)</f>
        <v>0</v>
      </c>
    </row>
    <row r="1340" spans="1:7" x14ac:dyDescent="0.2">
      <c r="A1340" s="1">
        <f t="shared" si="20"/>
        <v>1398</v>
      </c>
      <c r="B1340" s="22">
        <f>INDEX(原始价格!B:B,股票价格!A1340+1)</f>
        <v>43630.420138888891</v>
      </c>
      <c r="C1340" s="1">
        <f>INDEX(原始价格!C:C,股票价格!A1340+1)</f>
        <v>0</v>
      </c>
      <c r="D1340" s="1">
        <f>INDEX(原始价格!D:D,股票价格!A1340+1)</f>
        <v>41.71</v>
      </c>
      <c r="E1340" s="1">
        <f>INDEX(原始价格!E:E,股票价格!A1340+1)</f>
        <v>0</v>
      </c>
      <c r="F1340" s="1">
        <f>INDEX(原始价格!F:F,股票价格!A1340+1)</f>
        <v>0</v>
      </c>
      <c r="G1340" s="1">
        <f>INDEX(原始价格!G:G,股票价格!A1340+1)</f>
        <v>0</v>
      </c>
    </row>
    <row r="1341" spans="1:7" x14ac:dyDescent="0.2">
      <c r="A1341" s="1">
        <f t="shared" si="20"/>
        <v>1399</v>
      </c>
      <c r="B1341" s="22">
        <f>INDEX(原始价格!B:B,股票价格!A1341+1)</f>
        <v>43630.423611111109</v>
      </c>
      <c r="C1341" s="1">
        <f>INDEX(原始价格!C:C,股票价格!A1341+1)</f>
        <v>0</v>
      </c>
      <c r="D1341" s="1">
        <f>INDEX(原始价格!D:D,股票价格!A1341+1)</f>
        <v>41.63</v>
      </c>
      <c r="E1341" s="1">
        <f>INDEX(原始价格!E:E,股票价格!A1341+1)</f>
        <v>0</v>
      </c>
      <c r="F1341" s="1">
        <f>INDEX(原始价格!F:F,股票价格!A1341+1)</f>
        <v>0</v>
      </c>
      <c r="G1341" s="1">
        <f>INDEX(原始价格!G:G,股票价格!A1341+1)</f>
        <v>0</v>
      </c>
    </row>
    <row r="1342" spans="1:7" x14ac:dyDescent="0.2">
      <c r="A1342" s="1">
        <f t="shared" si="20"/>
        <v>1400</v>
      </c>
      <c r="B1342" s="22">
        <f>INDEX(原始价格!B:B,股票价格!A1342+1)</f>
        <v>43630.427083333336</v>
      </c>
      <c r="C1342" s="1">
        <f>INDEX(原始价格!C:C,股票价格!A1342+1)</f>
        <v>0</v>
      </c>
      <c r="D1342" s="1">
        <f>INDEX(原始价格!D:D,股票价格!A1342+1)</f>
        <v>41.6</v>
      </c>
      <c r="E1342" s="1">
        <f>INDEX(原始价格!E:E,股票价格!A1342+1)</f>
        <v>0</v>
      </c>
      <c r="F1342" s="1">
        <f>INDEX(原始价格!F:F,股票价格!A1342+1)</f>
        <v>0</v>
      </c>
      <c r="G1342" s="1">
        <f>INDEX(原始价格!G:G,股票价格!A1342+1)</f>
        <v>0</v>
      </c>
    </row>
    <row r="1343" spans="1:7" x14ac:dyDescent="0.2">
      <c r="A1343" s="1">
        <f t="shared" si="20"/>
        <v>1401</v>
      </c>
      <c r="B1343" s="22">
        <f>INDEX(原始价格!B:B,股票价格!A1343+1)</f>
        <v>43630.430555555555</v>
      </c>
      <c r="C1343" s="1">
        <f>INDEX(原始价格!C:C,股票价格!A1343+1)</f>
        <v>0</v>
      </c>
      <c r="D1343" s="1">
        <f>INDEX(原始价格!D:D,股票价格!A1343+1)</f>
        <v>41.52</v>
      </c>
      <c r="E1343" s="1">
        <f>INDEX(原始价格!E:E,股票价格!A1343+1)</f>
        <v>0</v>
      </c>
      <c r="F1343" s="1">
        <f>INDEX(原始价格!F:F,股票价格!A1343+1)</f>
        <v>0</v>
      </c>
      <c r="G1343" s="1">
        <f>INDEX(原始价格!G:G,股票价格!A1343+1)</f>
        <v>0</v>
      </c>
    </row>
    <row r="1344" spans="1:7" x14ac:dyDescent="0.2">
      <c r="A1344" s="1">
        <f t="shared" si="20"/>
        <v>1402</v>
      </c>
      <c r="B1344" s="22">
        <f>INDEX(原始价格!B:B,股票价格!A1344+1)</f>
        <v>43630.434027777781</v>
      </c>
      <c r="C1344" s="1">
        <f>INDEX(原始价格!C:C,股票价格!A1344+1)</f>
        <v>0</v>
      </c>
      <c r="D1344" s="1">
        <f>INDEX(原始价格!D:D,股票价格!A1344+1)</f>
        <v>41.37</v>
      </c>
      <c r="E1344" s="1">
        <f>INDEX(原始价格!E:E,股票价格!A1344+1)</f>
        <v>0</v>
      </c>
      <c r="F1344" s="1">
        <f>INDEX(原始价格!F:F,股票价格!A1344+1)</f>
        <v>0</v>
      </c>
      <c r="G1344" s="1">
        <f>INDEX(原始价格!G:G,股票价格!A1344+1)</f>
        <v>0</v>
      </c>
    </row>
    <row r="1345" spans="1:7" x14ac:dyDescent="0.2">
      <c r="A1345" s="1">
        <f t="shared" si="20"/>
        <v>1403</v>
      </c>
      <c r="B1345" s="22">
        <f>INDEX(原始价格!B:B,股票价格!A1345+1)</f>
        <v>43630.4375</v>
      </c>
      <c r="C1345" s="1">
        <f>INDEX(原始价格!C:C,股票价格!A1345+1)</f>
        <v>0</v>
      </c>
      <c r="D1345" s="1">
        <f>INDEX(原始价格!D:D,股票价格!A1345+1)</f>
        <v>41.48</v>
      </c>
      <c r="E1345" s="1">
        <f>INDEX(原始价格!E:E,股票价格!A1345+1)</f>
        <v>0</v>
      </c>
      <c r="F1345" s="1">
        <f>INDEX(原始价格!F:F,股票价格!A1345+1)</f>
        <v>0</v>
      </c>
      <c r="G1345" s="1">
        <f>INDEX(原始价格!G:G,股票价格!A1345+1)</f>
        <v>0</v>
      </c>
    </row>
    <row r="1346" spans="1:7" x14ac:dyDescent="0.2">
      <c r="A1346" s="1">
        <f t="shared" ref="A1346:A1379" si="21">A1347-1</f>
        <v>1404</v>
      </c>
      <c r="B1346" s="22">
        <f>INDEX(原始价格!B:B,股票价格!A1346+1)</f>
        <v>43630.440972222219</v>
      </c>
      <c r="C1346" s="1">
        <f>INDEX(原始价格!C:C,股票价格!A1346+1)</f>
        <v>0</v>
      </c>
      <c r="D1346" s="1">
        <f>INDEX(原始价格!D:D,股票价格!A1346+1)</f>
        <v>41.52</v>
      </c>
      <c r="E1346" s="1">
        <f>INDEX(原始价格!E:E,股票价格!A1346+1)</f>
        <v>0</v>
      </c>
      <c r="F1346" s="1">
        <f>INDEX(原始价格!F:F,股票价格!A1346+1)</f>
        <v>0</v>
      </c>
      <c r="G1346" s="1">
        <f>INDEX(原始价格!G:G,股票价格!A1346+1)</f>
        <v>0</v>
      </c>
    </row>
    <row r="1347" spans="1:7" x14ac:dyDescent="0.2">
      <c r="A1347" s="1">
        <f t="shared" si="21"/>
        <v>1405</v>
      </c>
      <c r="B1347" s="22">
        <f>INDEX(原始价格!B:B,股票价格!A1347+1)</f>
        <v>43630.444444444445</v>
      </c>
      <c r="C1347" s="1">
        <f>INDEX(原始价格!C:C,股票价格!A1347+1)</f>
        <v>0</v>
      </c>
      <c r="D1347" s="1">
        <f>INDEX(原始价格!D:D,股票价格!A1347+1)</f>
        <v>41.58</v>
      </c>
      <c r="E1347" s="1">
        <f>INDEX(原始价格!E:E,股票价格!A1347+1)</f>
        <v>0</v>
      </c>
      <c r="F1347" s="1">
        <f>INDEX(原始价格!F:F,股票价格!A1347+1)</f>
        <v>0</v>
      </c>
      <c r="G1347" s="1">
        <f>INDEX(原始价格!G:G,股票价格!A1347+1)</f>
        <v>0</v>
      </c>
    </row>
    <row r="1348" spans="1:7" x14ac:dyDescent="0.2">
      <c r="A1348" s="1">
        <f t="shared" si="21"/>
        <v>1406</v>
      </c>
      <c r="B1348" s="22">
        <f>INDEX(原始价格!B:B,股票价格!A1348+1)</f>
        <v>43630.447916666664</v>
      </c>
      <c r="C1348" s="1">
        <f>INDEX(原始价格!C:C,股票价格!A1348+1)</f>
        <v>0</v>
      </c>
      <c r="D1348" s="1">
        <f>INDEX(原始价格!D:D,股票价格!A1348+1)</f>
        <v>41.52</v>
      </c>
      <c r="E1348" s="1">
        <f>INDEX(原始价格!E:E,股票价格!A1348+1)</f>
        <v>0</v>
      </c>
      <c r="F1348" s="1">
        <f>INDEX(原始价格!F:F,股票价格!A1348+1)</f>
        <v>0</v>
      </c>
      <c r="G1348" s="1">
        <f>INDEX(原始价格!G:G,股票价格!A1348+1)</f>
        <v>0</v>
      </c>
    </row>
    <row r="1349" spans="1:7" x14ac:dyDescent="0.2">
      <c r="A1349" s="1">
        <f t="shared" si="21"/>
        <v>1407</v>
      </c>
      <c r="B1349" s="22">
        <f>INDEX(原始价格!B:B,股票价格!A1349+1)</f>
        <v>43630.451388888891</v>
      </c>
      <c r="C1349" s="1">
        <f>INDEX(原始价格!C:C,股票价格!A1349+1)</f>
        <v>0</v>
      </c>
      <c r="D1349" s="1">
        <f>INDEX(原始价格!D:D,股票价格!A1349+1)</f>
        <v>41.43</v>
      </c>
      <c r="E1349" s="1">
        <f>INDEX(原始价格!E:E,股票价格!A1349+1)</f>
        <v>0</v>
      </c>
      <c r="F1349" s="1">
        <f>INDEX(原始价格!F:F,股票价格!A1349+1)</f>
        <v>0</v>
      </c>
      <c r="G1349" s="1">
        <f>INDEX(原始价格!G:G,股票价格!A1349+1)</f>
        <v>0</v>
      </c>
    </row>
    <row r="1350" spans="1:7" x14ac:dyDescent="0.2">
      <c r="A1350" s="1">
        <f t="shared" si="21"/>
        <v>1408</v>
      </c>
      <c r="B1350" s="22">
        <f>INDEX(原始价格!B:B,股票价格!A1350+1)</f>
        <v>43630.454861111109</v>
      </c>
      <c r="C1350" s="1">
        <f>INDEX(原始价格!C:C,股票价格!A1350+1)</f>
        <v>0</v>
      </c>
      <c r="D1350" s="1">
        <f>INDEX(原始价格!D:D,股票价格!A1350+1)</f>
        <v>41.4</v>
      </c>
      <c r="E1350" s="1">
        <f>INDEX(原始价格!E:E,股票价格!A1350+1)</f>
        <v>0</v>
      </c>
      <c r="F1350" s="1">
        <f>INDEX(原始价格!F:F,股票价格!A1350+1)</f>
        <v>0</v>
      </c>
      <c r="G1350" s="1">
        <f>INDEX(原始价格!G:G,股票价格!A1350+1)</f>
        <v>0</v>
      </c>
    </row>
    <row r="1351" spans="1:7" x14ac:dyDescent="0.2">
      <c r="A1351" s="1">
        <f t="shared" si="21"/>
        <v>1409</v>
      </c>
      <c r="B1351" s="22">
        <f>INDEX(原始价格!B:B,股票价格!A1351+1)</f>
        <v>43630.458333333336</v>
      </c>
      <c r="C1351" s="1">
        <f>INDEX(原始价格!C:C,股票价格!A1351+1)</f>
        <v>0</v>
      </c>
      <c r="D1351" s="1">
        <f>INDEX(原始价格!D:D,股票价格!A1351+1)</f>
        <v>41.41</v>
      </c>
      <c r="E1351" s="1">
        <f>INDEX(原始价格!E:E,股票价格!A1351+1)</f>
        <v>0</v>
      </c>
      <c r="F1351" s="1">
        <f>INDEX(原始价格!F:F,股票价格!A1351+1)</f>
        <v>0</v>
      </c>
      <c r="G1351" s="1">
        <f>INDEX(原始价格!G:G,股票价格!A1351+1)</f>
        <v>0</v>
      </c>
    </row>
    <row r="1352" spans="1:7" x14ac:dyDescent="0.2">
      <c r="A1352" s="1">
        <f t="shared" si="21"/>
        <v>1410</v>
      </c>
      <c r="B1352" s="22">
        <f>INDEX(原始价格!B:B,股票价格!A1352+1)</f>
        <v>43630.461805555555</v>
      </c>
      <c r="C1352" s="1">
        <f>INDEX(原始价格!C:C,股票价格!A1352+1)</f>
        <v>0</v>
      </c>
      <c r="D1352" s="1">
        <f>INDEX(原始价格!D:D,股票价格!A1352+1)</f>
        <v>41.43</v>
      </c>
      <c r="E1352" s="1">
        <f>INDEX(原始价格!E:E,股票价格!A1352+1)</f>
        <v>0</v>
      </c>
      <c r="F1352" s="1">
        <f>INDEX(原始价格!F:F,股票价格!A1352+1)</f>
        <v>0</v>
      </c>
      <c r="G1352" s="1">
        <f>INDEX(原始价格!G:G,股票价格!A1352+1)</f>
        <v>0</v>
      </c>
    </row>
    <row r="1353" spans="1:7" x14ac:dyDescent="0.2">
      <c r="A1353" s="1">
        <f t="shared" si="21"/>
        <v>1411</v>
      </c>
      <c r="B1353" s="22">
        <f>INDEX(原始价格!B:B,股票价格!A1353+1)</f>
        <v>43630.465277777781</v>
      </c>
      <c r="C1353" s="1">
        <f>INDEX(原始价格!C:C,股票价格!A1353+1)</f>
        <v>0</v>
      </c>
      <c r="D1353" s="1">
        <f>INDEX(原始价格!D:D,股票价格!A1353+1)</f>
        <v>41.34</v>
      </c>
      <c r="E1353" s="1">
        <f>INDEX(原始价格!E:E,股票价格!A1353+1)</f>
        <v>0</v>
      </c>
      <c r="F1353" s="1">
        <f>INDEX(原始价格!F:F,股票价格!A1353+1)</f>
        <v>0</v>
      </c>
      <c r="G1353" s="1">
        <f>INDEX(原始价格!G:G,股票价格!A1353+1)</f>
        <v>0</v>
      </c>
    </row>
    <row r="1354" spans="1:7" x14ac:dyDescent="0.2">
      <c r="A1354" s="1">
        <f t="shared" si="21"/>
        <v>1412</v>
      </c>
      <c r="B1354" s="22">
        <f>INDEX(原始价格!B:B,股票价格!A1354+1)</f>
        <v>43630.46875</v>
      </c>
      <c r="C1354" s="1">
        <f>INDEX(原始价格!C:C,股票价格!A1354+1)</f>
        <v>0</v>
      </c>
      <c r="D1354" s="1">
        <f>INDEX(原始价格!D:D,股票价格!A1354+1)</f>
        <v>41.32</v>
      </c>
      <c r="E1354" s="1">
        <f>INDEX(原始价格!E:E,股票价格!A1354+1)</f>
        <v>0</v>
      </c>
      <c r="F1354" s="1">
        <f>INDEX(原始价格!F:F,股票价格!A1354+1)</f>
        <v>0</v>
      </c>
      <c r="G1354" s="1">
        <f>INDEX(原始价格!G:G,股票价格!A1354+1)</f>
        <v>0</v>
      </c>
    </row>
    <row r="1355" spans="1:7" x14ac:dyDescent="0.2">
      <c r="A1355" s="1">
        <f t="shared" si="21"/>
        <v>1413</v>
      </c>
      <c r="B1355" s="22">
        <f>INDEX(原始价格!B:B,股票价格!A1355+1)</f>
        <v>43630.472222222219</v>
      </c>
      <c r="C1355" s="1">
        <f>INDEX(原始价格!C:C,股票价格!A1355+1)</f>
        <v>0</v>
      </c>
      <c r="D1355" s="1">
        <f>INDEX(原始价格!D:D,股票价格!A1355+1)</f>
        <v>41.33</v>
      </c>
      <c r="E1355" s="1">
        <f>INDEX(原始价格!E:E,股票价格!A1355+1)</f>
        <v>0</v>
      </c>
      <c r="F1355" s="1">
        <f>INDEX(原始价格!F:F,股票价格!A1355+1)</f>
        <v>0</v>
      </c>
      <c r="G1355" s="1">
        <f>INDEX(原始价格!G:G,股票价格!A1355+1)</f>
        <v>0</v>
      </c>
    </row>
    <row r="1356" spans="1:7" x14ac:dyDescent="0.2">
      <c r="A1356" s="1">
        <f t="shared" si="21"/>
        <v>1414</v>
      </c>
      <c r="B1356" s="22">
        <f>INDEX(原始价格!B:B,股票价格!A1356+1)</f>
        <v>43630.475694444445</v>
      </c>
      <c r="C1356" s="1">
        <f>INDEX(原始价格!C:C,股票价格!A1356+1)</f>
        <v>0</v>
      </c>
      <c r="D1356" s="1">
        <f>INDEX(原始价格!D:D,股票价格!A1356+1)</f>
        <v>41.21</v>
      </c>
      <c r="E1356" s="1">
        <f>INDEX(原始价格!E:E,股票价格!A1356+1)</f>
        <v>0</v>
      </c>
      <c r="F1356" s="1">
        <f>INDEX(原始价格!F:F,股票价格!A1356+1)</f>
        <v>0</v>
      </c>
      <c r="G1356" s="1">
        <f>INDEX(原始价格!G:G,股票价格!A1356+1)</f>
        <v>0</v>
      </c>
    </row>
    <row r="1357" spans="1:7" x14ac:dyDescent="0.2">
      <c r="A1357" s="1">
        <f t="shared" si="21"/>
        <v>1415</v>
      </c>
      <c r="B1357" s="22">
        <f>INDEX(原始价格!B:B,股票价格!A1357+1)</f>
        <v>43630.479166666664</v>
      </c>
      <c r="C1357" s="1">
        <f>INDEX(原始价格!C:C,股票价格!A1357+1)</f>
        <v>0</v>
      </c>
      <c r="D1357" s="1">
        <f>INDEX(原始价格!D:D,股票价格!A1357+1)</f>
        <v>41.22</v>
      </c>
      <c r="E1357" s="1">
        <f>INDEX(原始价格!E:E,股票价格!A1357+1)</f>
        <v>0</v>
      </c>
      <c r="F1357" s="1">
        <f>INDEX(原始价格!F:F,股票价格!A1357+1)</f>
        <v>0</v>
      </c>
      <c r="G1357" s="1">
        <f>INDEX(原始价格!G:G,股票价格!A1357+1)</f>
        <v>0</v>
      </c>
    </row>
    <row r="1358" spans="1:7" x14ac:dyDescent="0.2">
      <c r="A1358" s="1">
        <f t="shared" si="21"/>
        <v>1416</v>
      </c>
      <c r="B1358" s="22">
        <f>INDEX(原始价格!B:B,股票价格!A1358+1)</f>
        <v>43630.545138888891</v>
      </c>
      <c r="C1358" s="1">
        <f>INDEX(原始价格!C:C,股票价格!A1358+1)</f>
        <v>0</v>
      </c>
      <c r="D1358" s="1">
        <f>INDEX(原始价格!D:D,股票价格!A1358+1)</f>
        <v>41.24</v>
      </c>
      <c r="E1358" s="1">
        <f>INDEX(原始价格!E:E,股票价格!A1358+1)</f>
        <v>0</v>
      </c>
      <c r="F1358" s="1">
        <f>INDEX(原始价格!F:F,股票价格!A1358+1)</f>
        <v>0</v>
      </c>
      <c r="G1358" s="1">
        <f>INDEX(原始价格!G:G,股票价格!A1358+1)</f>
        <v>0</v>
      </c>
    </row>
    <row r="1359" spans="1:7" x14ac:dyDescent="0.2">
      <c r="A1359" s="1">
        <f t="shared" si="21"/>
        <v>1417</v>
      </c>
      <c r="B1359" s="22">
        <f>INDEX(原始价格!B:B,股票价格!A1359+1)</f>
        <v>43630.548611111109</v>
      </c>
      <c r="C1359" s="1">
        <f>INDEX(原始价格!C:C,股票价格!A1359+1)</f>
        <v>0</v>
      </c>
      <c r="D1359" s="1">
        <f>INDEX(原始价格!D:D,股票价格!A1359+1)</f>
        <v>41.3</v>
      </c>
      <c r="E1359" s="1">
        <f>INDEX(原始价格!E:E,股票价格!A1359+1)</f>
        <v>0</v>
      </c>
      <c r="F1359" s="1">
        <f>INDEX(原始价格!F:F,股票价格!A1359+1)</f>
        <v>0</v>
      </c>
      <c r="G1359" s="1">
        <f>INDEX(原始价格!G:G,股票价格!A1359+1)</f>
        <v>0</v>
      </c>
    </row>
    <row r="1360" spans="1:7" x14ac:dyDescent="0.2">
      <c r="A1360" s="1">
        <f t="shared" si="21"/>
        <v>1418</v>
      </c>
      <c r="B1360" s="22">
        <f>INDEX(原始价格!B:B,股票价格!A1360+1)</f>
        <v>43630.552083333336</v>
      </c>
      <c r="C1360" s="1">
        <f>INDEX(原始价格!C:C,股票价格!A1360+1)</f>
        <v>0</v>
      </c>
      <c r="D1360" s="1">
        <f>INDEX(原始价格!D:D,股票价格!A1360+1)</f>
        <v>41.31</v>
      </c>
      <c r="E1360" s="1">
        <f>INDEX(原始价格!E:E,股票价格!A1360+1)</f>
        <v>0</v>
      </c>
      <c r="F1360" s="1">
        <f>INDEX(原始价格!F:F,股票价格!A1360+1)</f>
        <v>0</v>
      </c>
      <c r="G1360" s="1">
        <f>INDEX(原始价格!G:G,股票价格!A1360+1)</f>
        <v>0</v>
      </c>
    </row>
    <row r="1361" spans="1:7" x14ac:dyDescent="0.2">
      <c r="A1361" s="1">
        <f t="shared" si="21"/>
        <v>1419</v>
      </c>
      <c r="B1361" s="22">
        <f>INDEX(原始价格!B:B,股票价格!A1361+1)</f>
        <v>43630.555555555555</v>
      </c>
      <c r="C1361" s="1">
        <f>INDEX(原始价格!C:C,股票价格!A1361+1)</f>
        <v>0</v>
      </c>
      <c r="D1361" s="1">
        <f>INDEX(原始价格!D:D,股票价格!A1361+1)</f>
        <v>41.25</v>
      </c>
      <c r="E1361" s="1">
        <f>INDEX(原始价格!E:E,股票价格!A1361+1)</f>
        <v>0</v>
      </c>
      <c r="F1361" s="1">
        <f>INDEX(原始价格!F:F,股票价格!A1361+1)</f>
        <v>0</v>
      </c>
      <c r="G1361" s="1">
        <f>INDEX(原始价格!G:G,股票价格!A1361+1)</f>
        <v>0</v>
      </c>
    </row>
    <row r="1362" spans="1:7" x14ac:dyDescent="0.2">
      <c r="A1362" s="1">
        <f t="shared" si="21"/>
        <v>1420</v>
      </c>
      <c r="B1362" s="22">
        <f>INDEX(原始价格!B:B,股票价格!A1362+1)</f>
        <v>43630.559027777781</v>
      </c>
      <c r="C1362" s="1">
        <f>INDEX(原始价格!C:C,股票价格!A1362+1)</f>
        <v>0</v>
      </c>
      <c r="D1362" s="1">
        <f>INDEX(原始价格!D:D,股票价格!A1362+1)</f>
        <v>41.2</v>
      </c>
      <c r="E1362" s="1">
        <f>INDEX(原始价格!E:E,股票价格!A1362+1)</f>
        <v>0</v>
      </c>
      <c r="F1362" s="1">
        <f>INDEX(原始价格!F:F,股票价格!A1362+1)</f>
        <v>0</v>
      </c>
      <c r="G1362" s="1">
        <f>INDEX(原始价格!G:G,股票价格!A1362+1)</f>
        <v>0</v>
      </c>
    </row>
    <row r="1363" spans="1:7" x14ac:dyDescent="0.2">
      <c r="A1363" s="1">
        <f t="shared" si="21"/>
        <v>1421</v>
      </c>
      <c r="B1363" s="22">
        <f>INDEX(原始价格!B:B,股票价格!A1363+1)</f>
        <v>43630.5625</v>
      </c>
      <c r="C1363" s="1">
        <f>INDEX(原始价格!C:C,股票价格!A1363+1)</f>
        <v>0</v>
      </c>
      <c r="D1363" s="1">
        <f>INDEX(原始价格!D:D,股票价格!A1363+1)</f>
        <v>41.2</v>
      </c>
      <c r="E1363" s="1">
        <f>INDEX(原始价格!E:E,股票价格!A1363+1)</f>
        <v>0</v>
      </c>
      <c r="F1363" s="1">
        <f>INDEX(原始价格!F:F,股票价格!A1363+1)</f>
        <v>0</v>
      </c>
      <c r="G1363" s="1">
        <f>INDEX(原始价格!G:G,股票价格!A1363+1)</f>
        <v>0</v>
      </c>
    </row>
    <row r="1364" spans="1:7" x14ac:dyDescent="0.2">
      <c r="A1364" s="1">
        <f t="shared" si="21"/>
        <v>1422</v>
      </c>
      <c r="B1364" s="22">
        <f>INDEX(原始价格!B:B,股票价格!A1364+1)</f>
        <v>43630.565972222219</v>
      </c>
      <c r="C1364" s="1">
        <f>INDEX(原始价格!C:C,股票价格!A1364+1)</f>
        <v>0</v>
      </c>
      <c r="D1364" s="1">
        <f>INDEX(原始价格!D:D,股票价格!A1364+1)</f>
        <v>41.15</v>
      </c>
      <c r="E1364" s="1">
        <f>INDEX(原始价格!E:E,股票价格!A1364+1)</f>
        <v>0</v>
      </c>
      <c r="F1364" s="1">
        <f>INDEX(原始价格!F:F,股票价格!A1364+1)</f>
        <v>0</v>
      </c>
      <c r="G1364" s="1">
        <f>INDEX(原始价格!G:G,股票价格!A1364+1)</f>
        <v>0</v>
      </c>
    </row>
    <row r="1365" spans="1:7" x14ac:dyDescent="0.2">
      <c r="A1365" s="1">
        <f t="shared" si="21"/>
        <v>1423</v>
      </c>
      <c r="B1365" s="22">
        <f>INDEX(原始价格!B:B,股票价格!A1365+1)</f>
        <v>43630.569444444445</v>
      </c>
      <c r="C1365" s="1">
        <f>INDEX(原始价格!C:C,股票价格!A1365+1)</f>
        <v>0</v>
      </c>
      <c r="D1365" s="1">
        <f>INDEX(原始价格!D:D,股票价格!A1365+1)</f>
        <v>41.18</v>
      </c>
      <c r="E1365" s="1">
        <f>INDEX(原始价格!E:E,股票价格!A1365+1)</f>
        <v>0</v>
      </c>
      <c r="F1365" s="1">
        <f>INDEX(原始价格!F:F,股票价格!A1365+1)</f>
        <v>0</v>
      </c>
      <c r="G1365" s="1">
        <f>INDEX(原始价格!G:G,股票价格!A1365+1)</f>
        <v>0</v>
      </c>
    </row>
    <row r="1366" spans="1:7" x14ac:dyDescent="0.2">
      <c r="A1366" s="1">
        <f t="shared" si="21"/>
        <v>1424</v>
      </c>
      <c r="B1366" s="22">
        <f>INDEX(原始价格!B:B,股票价格!A1366+1)</f>
        <v>43630.572916666664</v>
      </c>
      <c r="C1366" s="1">
        <f>INDEX(原始价格!C:C,股票价格!A1366+1)</f>
        <v>0</v>
      </c>
      <c r="D1366" s="1">
        <f>INDEX(原始价格!D:D,股票价格!A1366+1)</f>
        <v>41.16</v>
      </c>
      <c r="E1366" s="1">
        <f>INDEX(原始价格!E:E,股票价格!A1366+1)</f>
        <v>0</v>
      </c>
      <c r="F1366" s="1">
        <f>INDEX(原始价格!F:F,股票价格!A1366+1)</f>
        <v>0</v>
      </c>
      <c r="G1366" s="1">
        <f>INDEX(原始价格!G:G,股票价格!A1366+1)</f>
        <v>0</v>
      </c>
    </row>
    <row r="1367" spans="1:7" x14ac:dyDescent="0.2">
      <c r="A1367" s="1">
        <f t="shared" si="21"/>
        <v>1425</v>
      </c>
      <c r="B1367" s="22">
        <f>INDEX(原始价格!B:B,股票价格!A1367+1)</f>
        <v>43630.576388888891</v>
      </c>
      <c r="C1367" s="1">
        <f>INDEX(原始价格!C:C,股票价格!A1367+1)</f>
        <v>0</v>
      </c>
      <c r="D1367" s="1">
        <f>INDEX(原始价格!D:D,股票价格!A1367+1)</f>
        <v>41.1</v>
      </c>
      <c r="E1367" s="1">
        <f>INDEX(原始价格!E:E,股票价格!A1367+1)</f>
        <v>0</v>
      </c>
      <c r="F1367" s="1">
        <f>INDEX(原始价格!F:F,股票价格!A1367+1)</f>
        <v>0</v>
      </c>
      <c r="G1367" s="1">
        <f>INDEX(原始价格!G:G,股票价格!A1367+1)</f>
        <v>0</v>
      </c>
    </row>
    <row r="1368" spans="1:7" x14ac:dyDescent="0.2">
      <c r="A1368" s="1">
        <f t="shared" si="21"/>
        <v>1426</v>
      </c>
      <c r="B1368" s="22">
        <f>INDEX(原始价格!B:B,股票价格!A1368+1)</f>
        <v>43630.579861111109</v>
      </c>
      <c r="C1368" s="1">
        <f>INDEX(原始价格!C:C,股票价格!A1368+1)</f>
        <v>0</v>
      </c>
      <c r="D1368" s="1">
        <f>INDEX(原始价格!D:D,股票价格!A1368+1)</f>
        <v>41.04</v>
      </c>
      <c r="E1368" s="1">
        <f>INDEX(原始价格!E:E,股票价格!A1368+1)</f>
        <v>0</v>
      </c>
      <c r="F1368" s="1">
        <f>INDEX(原始价格!F:F,股票价格!A1368+1)</f>
        <v>0</v>
      </c>
      <c r="G1368" s="1">
        <f>INDEX(原始价格!G:G,股票价格!A1368+1)</f>
        <v>0</v>
      </c>
    </row>
    <row r="1369" spans="1:7" x14ac:dyDescent="0.2">
      <c r="A1369" s="1">
        <f t="shared" si="21"/>
        <v>1427</v>
      </c>
      <c r="B1369" s="22">
        <f>INDEX(原始价格!B:B,股票价格!A1369+1)</f>
        <v>43630.583333333336</v>
      </c>
      <c r="C1369" s="1">
        <f>INDEX(原始价格!C:C,股票价格!A1369+1)</f>
        <v>0</v>
      </c>
      <c r="D1369" s="1">
        <f>INDEX(原始价格!D:D,股票价格!A1369+1)</f>
        <v>40.869999999999997</v>
      </c>
      <c r="E1369" s="1">
        <f>INDEX(原始价格!E:E,股票价格!A1369+1)</f>
        <v>0</v>
      </c>
      <c r="F1369" s="1">
        <f>INDEX(原始价格!F:F,股票价格!A1369+1)</f>
        <v>0</v>
      </c>
      <c r="G1369" s="1">
        <f>INDEX(原始价格!G:G,股票价格!A1369+1)</f>
        <v>0</v>
      </c>
    </row>
    <row r="1370" spans="1:7" x14ac:dyDescent="0.2">
      <c r="A1370" s="1">
        <f t="shared" si="21"/>
        <v>1428</v>
      </c>
      <c r="B1370" s="22">
        <f>INDEX(原始价格!B:B,股票价格!A1370+1)</f>
        <v>43630.586805555555</v>
      </c>
      <c r="C1370" s="1">
        <f>INDEX(原始价格!C:C,股票价格!A1370+1)</f>
        <v>0</v>
      </c>
      <c r="D1370" s="1">
        <f>INDEX(原始价格!D:D,股票价格!A1370+1)</f>
        <v>40.799999999999997</v>
      </c>
      <c r="E1370" s="1">
        <f>INDEX(原始价格!E:E,股票价格!A1370+1)</f>
        <v>0</v>
      </c>
      <c r="F1370" s="1">
        <f>INDEX(原始价格!F:F,股票价格!A1370+1)</f>
        <v>0</v>
      </c>
      <c r="G1370" s="1">
        <f>INDEX(原始价格!G:G,股票价格!A1370+1)</f>
        <v>0</v>
      </c>
    </row>
    <row r="1371" spans="1:7" x14ac:dyDescent="0.2">
      <c r="A1371" s="1">
        <f t="shared" si="21"/>
        <v>1429</v>
      </c>
      <c r="B1371" s="22">
        <f>INDEX(原始价格!B:B,股票价格!A1371+1)</f>
        <v>43630.590277777781</v>
      </c>
      <c r="C1371" s="1">
        <f>INDEX(原始价格!C:C,股票价格!A1371+1)</f>
        <v>0</v>
      </c>
      <c r="D1371" s="1">
        <f>INDEX(原始价格!D:D,股票价格!A1371+1)</f>
        <v>40.71</v>
      </c>
      <c r="E1371" s="1">
        <f>INDEX(原始价格!E:E,股票价格!A1371+1)</f>
        <v>0</v>
      </c>
      <c r="F1371" s="1">
        <f>INDEX(原始价格!F:F,股票价格!A1371+1)</f>
        <v>0</v>
      </c>
      <c r="G1371" s="1">
        <f>INDEX(原始价格!G:G,股票价格!A1371+1)</f>
        <v>0</v>
      </c>
    </row>
    <row r="1372" spans="1:7" x14ac:dyDescent="0.2">
      <c r="A1372" s="1">
        <f t="shared" si="21"/>
        <v>1430</v>
      </c>
      <c r="B1372" s="22">
        <f>INDEX(原始价格!B:B,股票价格!A1372+1)</f>
        <v>43630.59375</v>
      </c>
      <c r="C1372" s="1">
        <f>INDEX(原始价格!C:C,股票价格!A1372+1)</f>
        <v>0</v>
      </c>
      <c r="D1372" s="1">
        <f>INDEX(原始价格!D:D,股票价格!A1372+1)</f>
        <v>40.61</v>
      </c>
      <c r="E1372" s="1">
        <f>INDEX(原始价格!E:E,股票价格!A1372+1)</f>
        <v>0</v>
      </c>
      <c r="F1372" s="1">
        <f>INDEX(原始价格!F:F,股票价格!A1372+1)</f>
        <v>0</v>
      </c>
      <c r="G1372" s="1">
        <f>INDEX(原始价格!G:G,股票价格!A1372+1)</f>
        <v>0</v>
      </c>
    </row>
    <row r="1373" spans="1:7" x14ac:dyDescent="0.2">
      <c r="A1373" s="1">
        <f t="shared" si="21"/>
        <v>1431</v>
      </c>
      <c r="B1373" s="22">
        <f>INDEX(原始价格!B:B,股票价格!A1373+1)</f>
        <v>43630.597222222219</v>
      </c>
      <c r="C1373" s="1">
        <f>INDEX(原始价格!C:C,股票价格!A1373+1)</f>
        <v>0</v>
      </c>
      <c r="D1373" s="1">
        <f>INDEX(原始价格!D:D,股票价格!A1373+1)</f>
        <v>40.659999999999997</v>
      </c>
      <c r="E1373" s="1">
        <f>INDEX(原始价格!E:E,股票价格!A1373+1)</f>
        <v>0</v>
      </c>
      <c r="F1373" s="1">
        <f>INDEX(原始价格!F:F,股票价格!A1373+1)</f>
        <v>0</v>
      </c>
      <c r="G1373" s="1">
        <f>INDEX(原始价格!G:G,股票价格!A1373+1)</f>
        <v>0</v>
      </c>
    </row>
    <row r="1374" spans="1:7" x14ac:dyDescent="0.2">
      <c r="A1374" s="1">
        <f t="shared" si="21"/>
        <v>1432</v>
      </c>
      <c r="B1374" s="22">
        <f>INDEX(原始价格!B:B,股票价格!A1374+1)</f>
        <v>43630.600694444445</v>
      </c>
      <c r="C1374" s="1">
        <f>INDEX(原始价格!C:C,股票价格!A1374+1)</f>
        <v>0</v>
      </c>
      <c r="D1374" s="1">
        <f>INDEX(原始价格!D:D,股票价格!A1374+1)</f>
        <v>40.549999999999997</v>
      </c>
      <c r="E1374" s="1">
        <f>INDEX(原始价格!E:E,股票价格!A1374+1)</f>
        <v>0</v>
      </c>
      <c r="F1374" s="1">
        <f>INDEX(原始价格!F:F,股票价格!A1374+1)</f>
        <v>0</v>
      </c>
      <c r="G1374" s="1">
        <f>INDEX(原始价格!G:G,股票价格!A1374+1)</f>
        <v>0</v>
      </c>
    </row>
    <row r="1375" spans="1:7" x14ac:dyDescent="0.2">
      <c r="A1375" s="1">
        <f t="shared" si="21"/>
        <v>1433</v>
      </c>
      <c r="B1375" s="22">
        <f>INDEX(原始价格!B:B,股票价格!A1375+1)</f>
        <v>43630.604166666664</v>
      </c>
      <c r="C1375" s="1">
        <f>INDEX(原始价格!C:C,股票价格!A1375+1)</f>
        <v>0</v>
      </c>
      <c r="D1375" s="1">
        <f>INDEX(原始价格!D:D,股票价格!A1375+1)</f>
        <v>40.450000000000003</v>
      </c>
      <c r="E1375" s="1">
        <f>INDEX(原始价格!E:E,股票价格!A1375+1)</f>
        <v>0</v>
      </c>
      <c r="F1375" s="1">
        <f>INDEX(原始价格!F:F,股票价格!A1375+1)</f>
        <v>0</v>
      </c>
      <c r="G1375" s="1">
        <f>INDEX(原始价格!G:G,股票价格!A1375+1)</f>
        <v>0</v>
      </c>
    </row>
    <row r="1376" spans="1:7" x14ac:dyDescent="0.2">
      <c r="A1376" s="1">
        <f t="shared" si="21"/>
        <v>1434</v>
      </c>
      <c r="B1376" s="22">
        <f>INDEX(原始价格!B:B,股票价格!A1376+1)</f>
        <v>43630.607638888891</v>
      </c>
      <c r="C1376" s="1">
        <f>INDEX(原始价格!C:C,股票价格!A1376+1)</f>
        <v>0</v>
      </c>
      <c r="D1376" s="1">
        <f>INDEX(原始价格!D:D,股票价格!A1376+1)</f>
        <v>40.450000000000003</v>
      </c>
      <c r="E1376" s="1">
        <f>INDEX(原始价格!E:E,股票价格!A1376+1)</f>
        <v>0</v>
      </c>
      <c r="F1376" s="1">
        <f>INDEX(原始价格!F:F,股票价格!A1376+1)</f>
        <v>0</v>
      </c>
      <c r="G1376" s="1">
        <f>INDEX(原始价格!G:G,股票价格!A1376+1)</f>
        <v>0</v>
      </c>
    </row>
    <row r="1377" spans="1:7" x14ac:dyDescent="0.2">
      <c r="A1377" s="1">
        <f t="shared" si="21"/>
        <v>1435</v>
      </c>
      <c r="B1377" s="22">
        <f>INDEX(原始价格!B:B,股票价格!A1377+1)</f>
        <v>43630.611111111109</v>
      </c>
      <c r="C1377" s="1">
        <f>INDEX(原始价格!C:C,股票价格!A1377+1)</f>
        <v>0</v>
      </c>
      <c r="D1377" s="1">
        <f>INDEX(原始价格!D:D,股票价格!A1377+1)</f>
        <v>40.42</v>
      </c>
      <c r="E1377" s="1">
        <f>INDEX(原始价格!E:E,股票价格!A1377+1)</f>
        <v>0</v>
      </c>
      <c r="F1377" s="1">
        <f>INDEX(原始价格!F:F,股票价格!A1377+1)</f>
        <v>0</v>
      </c>
      <c r="G1377" s="1">
        <f>INDEX(原始价格!G:G,股票价格!A1377+1)</f>
        <v>0</v>
      </c>
    </row>
    <row r="1378" spans="1:7" x14ac:dyDescent="0.2">
      <c r="A1378" s="1">
        <f t="shared" si="21"/>
        <v>1436</v>
      </c>
      <c r="B1378" s="22">
        <f>INDEX(原始价格!B:B,股票价格!A1378+1)</f>
        <v>43630.614583333336</v>
      </c>
      <c r="C1378" s="1">
        <f>INDEX(原始价格!C:C,股票价格!A1378+1)</f>
        <v>0</v>
      </c>
      <c r="D1378" s="1">
        <f>INDEX(原始价格!D:D,股票价格!A1378+1)</f>
        <v>40.31</v>
      </c>
      <c r="E1378" s="1">
        <f>INDEX(原始价格!E:E,股票价格!A1378+1)</f>
        <v>0</v>
      </c>
      <c r="F1378" s="1">
        <f>INDEX(原始价格!F:F,股票价格!A1378+1)</f>
        <v>0</v>
      </c>
      <c r="G1378" s="1">
        <f>INDEX(原始价格!G:G,股票价格!A1378+1)</f>
        <v>0</v>
      </c>
    </row>
    <row r="1379" spans="1:7" x14ac:dyDescent="0.2">
      <c r="A1379" s="1">
        <f t="shared" si="21"/>
        <v>1437</v>
      </c>
      <c r="B1379" s="22">
        <f>INDEX(原始价格!B:B,股票价格!A1379+1)</f>
        <v>43630.618055555555</v>
      </c>
      <c r="C1379" s="1">
        <f>INDEX(原始价格!C:C,股票价格!A1379+1)</f>
        <v>0</v>
      </c>
      <c r="D1379" s="1">
        <f>INDEX(原始价格!D:D,股票价格!A1379+1)</f>
        <v>40.369999999999997</v>
      </c>
      <c r="E1379" s="1">
        <f>INDEX(原始价格!E:E,股票价格!A1379+1)</f>
        <v>0</v>
      </c>
      <c r="F1379" s="1">
        <f>INDEX(原始价格!F:F,股票价格!A1379+1)</f>
        <v>0</v>
      </c>
      <c r="G1379" s="1">
        <f>INDEX(原始价格!G:G,股票价格!A1379+1)</f>
        <v>0</v>
      </c>
    </row>
    <row r="1380" spans="1:7" x14ac:dyDescent="0.2">
      <c r="A1380" s="1">
        <f>A1381-1</f>
        <v>1438</v>
      </c>
      <c r="B1380" s="22">
        <f>INDEX(原始价格!B:B,股票价格!A1380+1)</f>
        <v>43630.621527777781</v>
      </c>
      <c r="C1380" s="1">
        <f>INDEX(原始价格!C:C,股票价格!A1380+1)</f>
        <v>0</v>
      </c>
      <c r="D1380" s="1">
        <f>INDEX(原始价格!D:D,股票价格!A1380+1)</f>
        <v>40.25</v>
      </c>
      <c r="E1380" s="1">
        <f>INDEX(原始价格!E:E,股票价格!A1380+1)</f>
        <v>0</v>
      </c>
      <c r="F1380" s="1">
        <f>INDEX(原始价格!F:F,股票价格!A1380+1)</f>
        <v>0</v>
      </c>
      <c r="G1380" s="1">
        <f>INDEX(原始价格!G:G,股票价格!A1380+1)</f>
        <v>0</v>
      </c>
    </row>
    <row r="1381" spans="1:7" x14ac:dyDescent="0.2">
      <c r="A1381" s="1">
        <f>1439-$L$2</f>
        <v>1439</v>
      </c>
      <c r="B1381" s="22">
        <f>INDEX(原始价格!B:B,股票价格!A1381+1)</f>
        <v>43630.625</v>
      </c>
      <c r="C1381" s="1">
        <f>INDEX(原始价格!C:C,股票价格!A1381+1)</f>
        <v>0</v>
      </c>
      <c r="D1381" s="1">
        <f>INDEX(原始价格!D:D,股票价格!A1381+1)</f>
        <v>40.32</v>
      </c>
      <c r="E1381" s="1">
        <f>INDEX(原始价格!E:E,股票价格!A1381+1)</f>
        <v>0</v>
      </c>
      <c r="F1381" s="1">
        <f>INDEX(原始价格!F:F,股票价格!A1381+1)</f>
        <v>0</v>
      </c>
      <c r="G1381" s="1">
        <f>INDEX(原始价格!G:G,股票价格!A1381+1)</f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G1440"/>
  <sheetViews>
    <sheetView workbookViewId="0">
      <pane xSplit="10" ySplit="9" topLeftCell="K1423" activePane="bottomRight" state="frozen"/>
      <selection pane="topRight" activeCell="K1" sqref="K1"/>
      <selection pane="bottomLeft" activeCell="A10" sqref="A10"/>
      <selection pane="bottomRight" activeCell="N1426" sqref="N1426"/>
    </sheetView>
  </sheetViews>
  <sheetFormatPr defaultRowHeight="14.25" x14ac:dyDescent="0.2"/>
  <cols>
    <col min="1" max="1" width="4.5" style="59" bestFit="1" customWidth="1"/>
    <col min="2" max="2" width="14" style="21" bestFit="1" customWidth="1"/>
    <col min="3" max="6" width="6.125" style="1" bestFit="1" customWidth="1"/>
    <col min="7" max="7" width="6.5" style="1" bestFit="1" customWidth="1"/>
  </cols>
  <sheetData>
    <row r="1" spans="1:7" ht="15" thickBot="1" x14ac:dyDescent="0.25">
      <c r="A1" s="31" t="s">
        <v>7634</v>
      </c>
      <c r="B1" s="31" t="s">
        <v>3622</v>
      </c>
      <c r="C1" s="30" t="s">
        <v>3623</v>
      </c>
      <c r="D1" s="30" t="s">
        <v>3624</v>
      </c>
      <c r="E1" s="30" t="s">
        <v>3625</v>
      </c>
      <c r="F1" s="30" t="s">
        <v>3626</v>
      </c>
      <c r="G1" s="30" t="s">
        <v>3627</v>
      </c>
    </row>
    <row r="2" spans="1:7" ht="15" thickTop="1" x14ac:dyDescent="0.2">
      <c r="A2" s="1">
        <v>1</v>
      </c>
      <c r="B2" s="22">
        <v>43585.402777777781</v>
      </c>
      <c r="D2" s="1">
        <v>43.1</v>
      </c>
    </row>
    <row r="3" spans="1:7" x14ac:dyDescent="0.2">
      <c r="A3" s="1">
        <v>2</v>
      </c>
      <c r="B3" s="22">
        <v>43585.40625</v>
      </c>
      <c r="D3" s="1">
        <v>43.51</v>
      </c>
    </row>
    <row r="4" spans="1:7" x14ac:dyDescent="0.2">
      <c r="A4" s="1">
        <v>3</v>
      </c>
      <c r="B4" s="22">
        <v>43585.409722222219</v>
      </c>
      <c r="D4" s="1">
        <v>43.78</v>
      </c>
    </row>
    <row r="5" spans="1:7" x14ac:dyDescent="0.2">
      <c r="A5" s="1">
        <v>4</v>
      </c>
      <c r="B5" s="22">
        <v>43585.413194444445</v>
      </c>
      <c r="D5" s="1">
        <v>43.73</v>
      </c>
    </row>
    <row r="6" spans="1:7" x14ac:dyDescent="0.2">
      <c r="A6" s="1">
        <v>5</v>
      </c>
      <c r="B6" s="22">
        <v>43585.416666666664</v>
      </c>
      <c r="D6" s="1">
        <v>43.66</v>
      </c>
    </row>
    <row r="7" spans="1:7" x14ac:dyDescent="0.2">
      <c r="A7" s="1">
        <v>6</v>
      </c>
      <c r="B7" s="22">
        <v>43585.420138888891</v>
      </c>
      <c r="D7" s="1">
        <v>43.75</v>
      </c>
    </row>
    <row r="8" spans="1:7" x14ac:dyDescent="0.2">
      <c r="A8" s="1">
        <v>7</v>
      </c>
      <c r="B8" s="22">
        <v>43585.423611111109</v>
      </c>
      <c r="D8" s="1">
        <v>43.79</v>
      </c>
    </row>
    <row r="9" spans="1:7" x14ac:dyDescent="0.2">
      <c r="A9" s="1">
        <v>8</v>
      </c>
      <c r="B9" s="22">
        <v>43585.427083333336</v>
      </c>
      <c r="D9" s="1">
        <v>43.81</v>
      </c>
    </row>
    <row r="10" spans="1:7" x14ac:dyDescent="0.2">
      <c r="A10" s="1">
        <v>9</v>
      </c>
      <c r="B10" s="22">
        <v>43585.430555555555</v>
      </c>
      <c r="D10" s="1">
        <v>43.65</v>
      </c>
    </row>
    <row r="11" spans="1:7" x14ac:dyDescent="0.2">
      <c r="A11" s="1">
        <v>10</v>
      </c>
      <c r="B11" s="22">
        <v>43585.434027777781</v>
      </c>
      <c r="D11" s="1">
        <v>43.66</v>
      </c>
    </row>
    <row r="12" spans="1:7" x14ac:dyDescent="0.2">
      <c r="A12" s="1">
        <v>11</v>
      </c>
      <c r="B12" s="22">
        <v>43585.4375</v>
      </c>
      <c r="D12" s="1">
        <v>43.7</v>
      </c>
    </row>
    <row r="13" spans="1:7" x14ac:dyDescent="0.2">
      <c r="A13" s="1">
        <v>12</v>
      </c>
      <c r="B13" s="22">
        <v>43585.440972222219</v>
      </c>
      <c r="D13" s="1">
        <v>43.57</v>
      </c>
    </row>
    <row r="14" spans="1:7" x14ac:dyDescent="0.2">
      <c r="A14" s="1">
        <v>13</v>
      </c>
      <c r="B14" s="22">
        <v>43585.444444444445</v>
      </c>
      <c r="D14" s="1">
        <v>43.52</v>
      </c>
    </row>
    <row r="15" spans="1:7" x14ac:dyDescent="0.2">
      <c r="A15" s="1">
        <v>14</v>
      </c>
      <c r="B15" s="22">
        <v>43585.447916666664</v>
      </c>
      <c r="D15" s="1">
        <v>43.81</v>
      </c>
    </row>
    <row r="16" spans="1:7" x14ac:dyDescent="0.2">
      <c r="A16" s="1">
        <v>15</v>
      </c>
      <c r="B16" s="22">
        <v>43585.451388888891</v>
      </c>
      <c r="D16" s="1">
        <v>43.73</v>
      </c>
    </row>
    <row r="17" spans="1:4" x14ac:dyDescent="0.2">
      <c r="A17" s="1">
        <v>16</v>
      </c>
      <c r="B17" s="22">
        <v>43585.454861111109</v>
      </c>
      <c r="D17" s="1">
        <v>43.89</v>
      </c>
    </row>
    <row r="18" spans="1:4" x14ac:dyDescent="0.2">
      <c r="A18" s="1">
        <v>17</v>
      </c>
      <c r="B18" s="22">
        <v>43585.458333333336</v>
      </c>
      <c r="D18" s="1">
        <v>43.73</v>
      </c>
    </row>
    <row r="19" spans="1:4" x14ac:dyDescent="0.2">
      <c r="A19" s="1">
        <v>18</v>
      </c>
      <c r="B19" s="22">
        <v>43585.461805555555</v>
      </c>
      <c r="D19" s="1">
        <v>43.73</v>
      </c>
    </row>
    <row r="20" spans="1:4" x14ac:dyDescent="0.2">
      <c r="A20" s="1">
        <v>19</v>
      </c>
      <c r="B20" s="22">
        <v>43585.465277777781</v>
      </c>
      <c r="D20" s="1">
        <v>43.64</v>
      </c>
    </row>
    <row r="21" spans="1:4" x14ac:dyDescent="0.2">
      <c r="A21" s="1">
        <v>20</v>
      </c>
      <c r="B21" s="22">
        <v>43585.46875</v>
      </c>
      <c r="D21" s="1">
        <v>43.64</v>
      </c>
    </row>
    <row r="22" spans="1:4" x14ac:dyDescent="0.2">
      <c r="A22" s="1">
        <v>21</v>
      </c>
      <c r="B22" s="22">
        <v>43585.472222222219</v>
      </c>
      <c r="D22" s="1">
        <v>43.66</v>
      </c>
    </row>
    <row r="23" spans="1:4" x14ac:dyDescent="0.2">
      <c r="A23" s="1">
        <v>22</v>
      </c>
      <c r="B23" s="22">
        <v>43585.475694444445</v>
      </c>
      <c r="D23" s="1">
        <v>43.63</v>
      </c>
    </row>
    <row r="24" spans="1:4" x14ac:dyDescent="0.2">
      <c r="A24" s="1">
        <v>23</v>
      </c>
      <c r="B24" s="22">
        <v>43585.479166666664</v>
      </c>
      <c r="D24" s="1">
        <v>43.92</v>
      </c>
    </row>
    <row r="25" spans="1:4" x14ac:dyDescent="0.2">
      <c r="A25" s="1">
        <v>24</v>
      </c>
      <c r="B25" s="22">
        <v>43585.545138888891</v>
      </c>
      <c r="D25" s="1">
        <v>43.72</v>
      </c>
    </row>
    <row r="26" spans="1:4" x14ac:dyDescent="0.2">
      <c r="A26" s="1">
        <v>25</v>
      </c>
      <c r="B26" s="22">
        <v>43585.548611111109</v>
      </c>
      <c r="D26" s="1">
        <v>43.83</v>
      </c>
    </row>
    <row r="27" spans="1:4" x14ac:dyDescent="0.2">
      <c r="A27" s="1">
        <v>26</v>
      </c>
      <c r="B27" s="22">
        <v>43585.552083333336</v>
      </c>
      <c r="D27" s="1">
        <v>43.82</v>
      </c>
    </row>
    <row r="28" spans="1:4" x14ac:dyDescent="0.2">
      <c r="A28" s="1">
        <v>27</v>
      </c>
      <c r="B28" s="22">
        <v>43585.555555555555</v>
      </c>
      <c r="D28" s="1">
        <v>43.71</v>
      </c>
    </row>
    <row r="29" spans="1:4" x14ac:dyDescent="0.2">
      <c r="A29" s="1">
        <v>28</v>
      </c>
      <c r="B29" s="22">
        <v>43585.559027777781</v>
      </c>
      <c r="D29" s="1">
        <v>43.73</v>
      </c>
    </row>
    <row r="30" spans="1:4" x14ac:dyDescent="0.2">
      <c r="A30" s="1">
        <v>29</v>
      </c>
      <c r="B30" s="22">
        <v>43585.5625</v>
      </c>
      <c r="D30" s="1">
        <v>43.61</v>
      </c>
    </row>
    <row r="31" spans="1:4" x14ac:dyDescent="0.2">
      <c r="A31" s="1">
        <v>30</v>
      </c>
      <c r="B31" s="22">
        <v>43585.565972222219</v>
      </c>
      <c r="D31" s="1">
        <v>43.6</v>
      </c>
    </row>
    <row r="32" spans="1:4" x14ac:dyDescent="0.2">
      <c r="A32" s="1">
        <v>31</v>
      </c>
      <c r="B32" s="22">
        <v>43585.569444444445</v>
      </c>
      <c r="D32" s="1">
        <v>43.76</v>
      </c>
    </row>
    <row r="33" spans="1:4" x14ac:dyDescent="0.2">
      <c r="A33" s="1">
        <v>32</v>
      </c>
      <c r="B33" s="22">
        <v>43585.572916666664</v>
      </c>
      <c r="D33" s="1">
        <v>43.75</v>
      </c>
    </row>
    <row r="34" spans="1:4" x14ac:dyDescent="0.2">
      <c r="A34" s="1">
        <v>33</v>
      </c>
      <c r="B34" s="22">
        <v>43585.576388888891</v>
      </c>
      <c r="D34" s="1">
        <v>43.75</v>
      </c>
    </row>
    <row r="35" spans="1:4" x14ac:dyDescent="0.2">
      <c r="A35" s="1">
        <v>34</v>
      </c>
      <c r="B35" s="22">
        <v>43585.579861111109</v>
      </c>
      <c r="D35" s="1">
        <v>43.7</v>
      </c>
    </row>
    <row r="36" spans="1:4" x14ac:dyDescent="0.2">
      <c r="A36" s="1">
        <v>35</v>
      </c>
      <c r="B36" s="22">
        <v>43585.583333333336</v>
      </c>
      <c r="D36" s="1">
        <v>43.69</v>
      </c>
    </row>
    <row r="37" spans="1:4" x14ac:dyDescent="0.2">
      <c r="A37" s="1">
        <v>36</v>
      </c>
      <c r="B37" s="22">
        <v>43585.586805555555</v>
      </c>
      <c r="D37" s="1">
        <v>43.64</v>
      </c>
    </row>
    <row r="38" spans="1:4" x14ac:dyDescent="0.2">
      <c r="A38" s="1">
        <v>37</v>
      </c>
      <c r="B38" s="22">
        <v>43585.590277777781</v>
      </c>
      <c r="D38" s="1">
        <v>43.54</v>
      </c>
    </row>
    <row r="39" spans="1:4" x14ac:dyDescent="0.2">
      <c r="A39" s="1">
        <v>38</v>
      </c>
      <c r="B39" s="22">
        <v>43585.59375</v>
      </c>
      <c r="D39" s="1">
        <v>43.6</v>
      </c>
    </row>
    <row r="40" spans="1:4" x14ac:dyDescent="0.2">
      <c r="A40" s="1">
        <v>39</v>
      </c>
      <c r="B40" s="22">
        <v>43585.597222222219</v>
      </c>
      <c r="D40" s="1">
        <v>43.56</v>
      </c>
    </row>
    <row r="41" spans="1:4" x14ac:dyDescent="0.2">
      <c r="A41" s="1">
        <v>40</v>
      </c>
      <c r="B41" s="22">
        <v>43585.600694444445</v>
      </c>
      <c r="D41" s="1">
        <v>43.56</v>
      </c>
    </row>
    <row r="42" spans="1:4" x14ac:dyDescent="0.2">
      <c r="A42" s="1">
        <v>41</v>
      </c>
      <c r="B42" s="22">
        <v>43585.604166666664</v>
      </c>
      <c r="D42" s="1">
        <v>43.8</v>
      </c>
    </row>
    <row r="43" spans="1:4" x14ac:dyDescent="0.2">
      <c r="A43" s="1">
        <v>42</v>
      </c>
      <c r="B43" s="22">
        <v>43585.607638888891</v>
      </c>
      <c r="D43" s="1">
        <v>44.3</v>
      </c>
    </row>
    <row r="44" spans="1:4" x14ac:dyDescent="0.2">
      <c r="A44" s="1">
        <v>43</v>
      </c>
      <c r="B44" s="22">
        <v>43585.611111111109</v>
      </c>
      <c r="D44" s="1">
        <v>44.21</v>
      </c>
    </row>
    <row r="45" spans="1:4" x14ac:dyDescent="0.2">
      <c r="A45" s="1">
        <v>44</v>
      </c>
      <c r="B45" s="22">
        <v>43585.614583333336</v>
      </c>
      <c r="D45" s="1">
        <v>44.09</v>
      </c>
    </row>
    <row r="46" spans="1:4" x14ac:dyDescent="0.2">
      <c r="A46" s="1">
        <v>45</v>
      </c>
      <c r="B46" s="22">
        <v>43585.618055555555</v>
      </c>
      <c r="D46" s="1">
        <v>44.32</v>
      </c>
    </row>
    <row r="47" spans="1:4" x14ac:dyDescent="0.2">
      <c r="A47" s="1">
        <v>46</v>
      </c>
      <c r="B47" s="22">
        <v>43585.621527777781</v>
      </c>
      <c r="D47" s="1">
        <v>44.31</v>
      </c>
    </row>
    <row r="48" spans="1:4" x14ac:dyDescent="0.2">
      <c r="A48" s="1">
        <v>47</v>
      </c>
      <c r="B48" s="22">
        <v>43585.625</v>
      </c>
      <c r="D48" s="1">
        <v>44.5</v>
      </c>
    </row>
    <row r="49" spans="1:4" x14ac:dyDescent="0.2">
      <c r="A49" s="1">
        <v>48</v>
      </c>
      <c r="B49" s="22">
        <v>43591.399305555555</v>
      </c>
      <c r="D49" s="1">
        <v>41.55</v>
      </c>
    </row>
    <row r="50" spans="1:4" x14ac:dyDescent="0.2">
      <c r="A50" s="1">
        <v>49</v>
      </c>
      <c r="B50" s="22">
        <v>43591.402777777781</v>
      </c>
      <c r="D50" s="1">
        <v>41.18</v>
      </c>
    </row>
    <row r="51" spans="1:4" x14ac:dyDescent="0.2">
      <c r="A51" s="1">
        <v>50</v>
      </c>
      <c r="B51" s="22">
        <v>43591.40625</v>
      </c>
      <c r="D51" s="1">
        <v>41.5</v>
      </c>
    </row>
    <row r="52" spans="1:4" x14ac:dyDescent="0.2">
      <c r="A52" s="1">
        <v>51</v>
      </c>
      <c r="B52" s="22">
        <v>43591.409722222219</v>
      </c>
      <c r="D52" s="1">
        <v>41.74</v>
      </c>
    </row>
    <row r="53" spans="1:4" x14ac:dyDescent="0.2">
      <c r="A53" s="1">
        <v>52</v>
      </c>
      <c r="B53" s="22">
        <v>43591.413194444445</v>
      </c>
      <c r="D53" s="1">
        <v>41.3</v>
      </c>
    </row>
    <row r="54" spans="1:4" x14ac:dyDescent="0.2">
      <c r="A54" s="1">
        <v>53</v>
      </c>
      <c r="B54" s="22">
        <v>43591.416666666664</v>
      </c>
      <c r="D54" s="1">
        <v>41.31</v>
      </c>
    </row>
    <row r="55" spans="1:4" x14ac:dyDescent="0.2">
      <c r="A55" s="1">
        <v>54</v>
      </c>
      <c r="B55" s="22">
        <v>43591.420138888891</v>
      </c>
      <c r="D55" s="1">
        <v>41.31</v>
      </c>
    </row>
    <row r="56" spans="1:4" x14ac:dyDescent="0.2">
      <c r="A56" s="1">
        <v>55</v>
      </c>
      <c r="B56" s="22">
        <v>43591.423611111109</v>
      </c>
      <c r="D56" s="1">
        <v>40.9</v>
      </c>
    </row>
    <row r="57" spans="1:4" x14ac:dyDescent="0.2">
      <c r="A57" s="1">
        <v>56</v>
      </c>
      <c r="B57" s="22">
        <v>43591.427083333336</v>
      </c>
      <c r="D57" s="1">
        <v>40.44</v>
      </c>
    </row>
    <row r="58" spans="1:4" x14ac:dyDescent="0.2">
      <c r="A58" s="1">
        <v>57</v>
      </c>
      <c r="B58" s="22">
        <v>43591.430555555555</v>
      </c>
      <c r="D58" s="1">
        <v>40.57</v>
      </c>
    </row>
    <row r="59" spans="1:4" x14ac:dyDescent="0.2">
      <c r="A59" s="1">
        <v>58</v>
      </c>
      <c r="B59" s="22">
        <v>43591.434027777781</v>
      </c>
      <c r="D59" s="1">
        <v>40.98</v>
      </c>
    </row>
    <row r="60" spans="1:4" x14ac:dyDescent="0.2">
      <c r="A60" s="1">
        <v>59</v>
      </c>
      <c r="B60" s="22">
        <v>43591.4375</v>
      </c>
      <c r="D60" s="1">
        <v>40.450000000000003</v>
      </c>
    </row>
    <row r="61" spans="1:4" x14ac:dyDescent="0.2">
      <c r="A61" s="1">
        <v>60</v>
      </c>
      <c r="B61" s="22">
        <v>43591.440972222219</v>
      </c>
      <c r="D61" s="1">
        <v>40.15</v>
      </c>
    </row>
    <row r="62" spans="1:4" x14ac:dyDescent="0.2">
      <c r="A62" s="1">
        <v>61</v>
      </c>
      <c r="B62" s="22">
        <v>43591.444444444445</v>
      </c>
      <c r="D62" s="1">
        <v>40.19</v>
      </c>
    </row>
    <row r="63" spans="1:4" x14ac:dyDescent="0.2">
      <c r="A63" s="1">
        <v>62</v>
      </c>
      <c r="B63" s="22">
        <v>43591.447916666664</v>
      </c>
      <c r="D63" s="1">
        <v>40.07</v>
      </c>
    </row>
    <row r="64" spans="1:4" x14ac:dyDescent="0.2">
      <c r="A64" s="1">
        <v>63</v>
      </c>
      <c r="B64" s="22">
        <v>43591.451388888891</v>
      </c>
      <c r="D64" s="1">
        <v>40.07</v>
      </c>
    </row>
    <row r="65" spans="1:4" x14ac:dyDescent="0.2">
      <c r="A65" s="1">
        <v>64</v>
      </c>
      <c r="B65" s="22">
        <v>43591.454861111109</v>
      </c>
      <c r="D65" s="1">
        <v>40.049999999999997</v>
      </c>
    </row>
    <row r="66" spans="1:4" x14ac:dyDescent="0.2">
      <c r="A66" s="1">
        <v>65</v>
      </c>
      <c r="B66" s="22">
        <v>43591.458333333336</v>
      </c>
      <c r="D66" s="1">
        <v>40.06</v>
      </c>
    </row>
    <row r="67" spans="1:4" x14ac:dyDescent="0.2">
      <c r="A67" s="1">
        <v>66</v>
      </c>
      <c r="B67" s="22">
        <v>43591.461805555555</v>
      </c>
      <c r="D67" s="1">
        <v>40.06</v>
      </c>
    </row>
    <row r="68" spans="1:4" x14ac:dyDescent="0.2">
      <c r="A68" s="1">
        <v>67</v>
      </c>
      <c r="B68" s="22">
        <v>43591.465277777781</v>
      </c>
      <c r="D68" s="1">
        <v>40.049999999999997</v>
      </c>
    </row>
    <row r="69" spans="1:4" x14ac:dyDescent="0.2">
      <c r="A69" s="1">
        <v>68</v>
      </c>
      <c r="B69" s="22">
        <v>43591.46875</v>
      </c>
      <c r="D69" s="1">
        <v>40.18</v>
      </c>
    </row>
    <row r="70" spans="1:4" x14ac:dyDescent="0.2">
      <c r="A70" s="1">
        <v>69</v>
      </c>
      <c r="B70" s="22">
        <v>43591.472222222219</v>
      </c>
      <c r="D70" s="1">
        <v>40.049999999999997</v>
      </c>
    </row>
    <row r="71" spans="1:4" x14ac:dyDescent="0.2">
      <c r="A71" s="1">
        <v>70</v>
      </c>
      <c r="B71" s="22">
        <v>43591.475694444445</v>
      </c>
      <c r="D71" s="1">
        <v>40.049999999999997</v>
      </c>
    </row>
    <row r="72" spans="1:4" x14ac:dyDescent="0.2">
      <c r="A72" s="1">
        <v>71</v>
      </c>
      <c r="B72" s="22">
        <v>43591.479166666664</v>
      </c>
      <c r="D72" s="1">
        <v>40.049999999999997</v>
      </c>
    </row>
    <row r="73" spans="1:4" x14ac:dyDescent="0.2">
      <c r="A73" s="1">
        <v>72</v>
      </c>
      <c r="B73" s="22">
        <v>43591.545138888891</v>
      </c>
      <c r="D73" s="1">
        <v>40.049999999999997</v>
      </c>
    </row>
    <row r="74" spans="1:4" x14ac:dyDescent="0.2">
      <c r="A74" s="1">
        <v>73</v>
      </c>
      <c r="B74" s="22">
        <v>43591.548611111109</v>
      </c>
      <c r="D74" s="1">
        <v>40.049999999999997</v>
      </c>
    </row>
    <row r="75" spans="1:4" x14ac:dyDescent="0.2">
      <c r="A75" s="1">
        <v>74</v>
      </c>
      <c r="B75" s="22">
        <v>43591.552083333336</v>
      </c>
      <c r="D75" s="1">
        <v>40.049999999999997</v>
      </c>
    </row>
    <row r="76" spans="1:4" x14ac:dyDescent="0.2">
      <c r="A76" s="1">
        <v>75</v>
      </c>
      <c r="B76" s="22">
        <v>43591.555555555555</v>
      </c>
      <c r="D76" s="1">
        <v>40.049999999999997</v>
      </c>
    </row>
    <row r="77" spans="1:4" x14ac:dyDescent="0.2">
      <c r="A77" s="1">
        <v>76</v>
      </c>
      <c r="B77" s="22">
        <v>43591.559027777781</v>
      </c>
      <c r="D77" s="1">
        <v>40.049999999999997</v>
      </c>
    </row>
    <row r="78" spans="1:4" x14ac:dyDescent="0.2">
      <c r="A78" s="1">
        <v>77</v>
      </c>
      <c r="B78" s="22">
        <v>43591.5625</v>
      </c>
      <c r="D78" s="1">
        <v>40.049999999999997</v>
      </c>
    </row>
    <row r="79" spans="1:4" x14ac:dyDescent="0.2">
      <c r="A79" s="1">
        <v>78</v>
      </c>
      <c r="B79" s="22">
        <v>43591.565972222219</v>
      </c>
      <c r="D79" s="1">
        <v>40.049999999999997</v>
      </c>
    </row>
    <row r="80" spans="1:4" x14ac:dyDescent="0.2">
      <c r="A80" s="1">
        <v>79</v>
      </c>
      <c r="B80" s="22">
        <v>43591.569444444445</v>
      </c>
      <c r="D80" s="1">
        <v>40.049999999999997</v>
      </c>
    </row>
    <row r="81" spans="1:4" x14ac:dyDescent="0.2">
      <c r="A81" s="1">
        <v>80</v>
      </c>
      <c r="B81" s="22">
        <v>43591.572916666664</v>
      </c>
      <c r="D81" s="1">
        <v>40.049999999999997</v>
      </c>
    </row>
    <row r="82" spans="1:4" x14ac:dyDescent="0.2">
      <c r="A82" s="1">
        <v>81</v>
      </c>
      <c r="B82" s="22">
        <v>43591.576388888891</v>
      </c>
      <c r="D82" s="1">
        <v>40.049999999999997</v>
      </c>
    </row>
    <row r="83" spans="1:4" x14ac:dyDescent="0.2">
      <c r="A83" s="1">
        <v>82</v>
      </c>
      <c r="B83" s="22">
        <v>43591.579861111109</v>
      </c>
      <c r="D83" s="1">
        <v>40.049999999999997</v>
      </c>
    </row>
    <row r="84" spans="1:4" x14ac:dyDescent="0.2">
      <c r="A84" s="1">
        <v>83</v>
      </c>
      <c r="B84" s="22">
        <v>43591.583333333336</v>
      </c>
      <c r="D84" s="1">
        <v>40.049999999999997</v>
      </c>
    </row>
    <row r="85" spans="1:4" x14ac:dyDescent="0.2">
      <c r="A85" s="1">
        <v>84</v>
      </c>
      <c r="B85" s="22">
        <v>43591.586805555555</v>
      </c>
      <c r="D85" s="1">
        <v>40.049999999999997</v>
      </c>
    </row>
    <row r="86" spans="1:4" x14ac:dyDescent="0.2">
      <c r="A86" s="1">
        <v>85</v>
      </c>
      <c r="B86" s="22">
        <v>43591.590277777781</v>
      </c>
      <c r="D86" s="1">
        <v>40.049999999999997</v>
      </c>
    </row>
    <row r="87" spans="1:4" x14ac:dyDescent="0.2">
      <c r="A87" s="1">
        <v>86</v>
      </c>
      <c r="B87" s="22">
        <v>43591.59375</v>
      </c>
      <c r="D87" s="1">
        <v>40.049999999999997</v>
      </c>
    </row>
    <row r="88" spans="1:4" x14ac:dyDescent="0.2">
      <c r="A88" s="1">
        <v>87</v>
      </c>
      <c r="B88" s="22">
        <v>43591.597222222219</v>
      </c>
      <c r="D88" s="1">
        <v>40.049999999999997</v>
      </c>
    </row>
    <row r="89" spans="1:4" x14ac:dyDescent="0.2">
      <c r="A89" s="1">
        <v>88</v>
      </c>
      <c r="B89" s="22">
        <v>43591.600694444445</v>
      </c>
      <c r="D89" s="1">
        <v>40.049999999999997</v>
      </c>
    </row>
    <row r="90" spans="1:4" x14ac:dyDescent="0.2">
      <c r="A90" s="1">
        <v>89</v>
      </c>
      <c r="B90" s="22">
        <v>43591.604166666664</v>
      </c>
      <c r="D90" s="1">
        <v>40.049999999999997</v>
      </c>
    </row>
    <row r="91" spans="1:4" x14ac:dyDescent="0.2">
      <c r="A91" s="1">
        <v>90</v>
      </c>
      <c r="B91" s="22">
        <v>43591.607638888891</v>
      </c>
      <c r="D91" s="1">
        <v>40.049999999999997</v>
      </c>
    </row>
    <row r="92" spans="1:4" x14ac:dyDescent="0.2">
      <c r="A92" s="1">
        <v>91</v>
      </c>
      <c r="B92" s="22">
        <v>43591.611111111109</v>
      </c>
      <c r="D92" s="1">
        <v>40.049999999999997</v>
      </c>
    </row>
    <row r="93" spans="1:4" x14ac:dyDescent="0.2">
      <c r="A93" s="1">
        <v>92</v>
      </c>
      <c r="B93" s="22">
        <v>43591.614583333336</v>
      </c>
      <c r="D93" s="1">
        <v>40.049999999999997</v>
      </c>
    </row>
    <row r="94" spans="1:4" x14ac:dyDescent="0.2">
      <c r="A94" s="1">
        <v>93</v>
      </c>
      <c r="B94" s="22">
        <v>43591.618055555555</v>
      </c>
      <c r="D94" s="1">
        <v>40.049999999999997</v>
      </c>
    </row>
    <row r="95" spans="1:4" x14ac:dyDescent="0.2">
      <c r="A95" s="1">
        <v>94</v>
      </c>
      <c r="B95" s="22">
        <v>43591.621527777781</v>
      </c>
      <c r="D95" s="1">
        <v>40.049999999999997</v>
      </c>
    </row>
    <row r="96" spans="1:4" x14ac:dyDescent="0.2">
      <c r="A96" s="1">
        <v>95</v>
      </c>
      <c r="B96" s="22">
        <v>43591.625</v>
      </c>
      <c r="D96" s="1">
        <v>40.049999999999997</v>
      </c>
    </row>
    <row r="97" spans="1:4" x14ac:dyDescent="0.2">
      <c r="A97" s="1">
        <v>96</v>
      </c>
      <c r="B97" s="22">
        <v>43592.399305555555</v>
      </c>
      <c r="D97" s="1">
        <v>39.29</v>
      </c>
    </row>
    <row r="98" spans="1:4" x14ac:dyDescent="0.2">
      <c r="A98" s="1">
        <v>97</v>
      </c>
      <c r="B98" s="22">
        <v>43592.402777777781</v>
      </c>
      <c r="D98" s="1">
        <v>39.299999999999997</v>
      </c>
    </row>
    <row r="99" spans="1:4" x14ac:dyDescent="0.2">
      <c r="A99" s="1">
        <v>98</v>
      </c>
      <c r="B99" s="22">
        <v>43592.40625</v>
      </c>
      <c r="D99" s="1">
        <v>39.700000000000003</v>
      </c>
    </row>
    <row r="100" spans="1:4" x14ac:dyDescent="0.2">
      <c r="A100" s="1">
        <v>99</v>
      </c>
      <c r="B100" s="22">
        <v>43592.409722222219</v>
      </c>
      <c r="D100" s="1">
        <v>39.5</v>
      </c>
    </row>
    <row r="101" spans="1:4" x14ac:dyDescent="0.2">
      <c r="A101" s="1">
        <v>100</v>
      </c>
      <c r="B101" s="22">
        <v>43592.413194444445</v>
      </c>
      <c r="D101" s="1">
        <v>39.21</v>
      </c>
    </row>
    <row r="102" spans="1:4" x14ac:dyDescent="0.2">
      <c r="A102" s="1">
        <v>101</v>
      </c>
      <c r="B102" s="22">
        <v>43592.416666666664</v>
      </c>
      <c r="D102" s="1">
        <v>39.31</v>
      </c>
    </row>
    <row r="103" spans="1:4" x14ac:dyDescent="0.2">
      <c r="A103" s="1">
        <v>102</v>
      </c>
      <c r="B103" s="22">
        <v>43592.420138888891</v>
      </c>
      <c r="D103" s="1">
        <v>39.46</v>
      </c>
    </row>
    <row r="104" spans="1:4" x14ac:dyDescent="0.2">
      <c r="A104" s="1">
        <v>103</v>
      </c>
      <c r="B104" s="22">
        <v>43592.423611111109</v>
      </c>
      <c r="D104" s="1">
        <v>40.06</v>
      </c>
    </row>
    <row r="105" spans="1:4" x14ac:dyDescent="0.2">
      <c r="A105" s="1">
        <v>104</v>
      </c>
      <c r="B105" s="22">
        <v>43592.427083333336</v>
      </c>
      <c r="D105" s="1">
        <v>40.79</v>
      </c>
    </row>
    <row r="106" spans="1:4" x14ac:dyDescent="0.2">
      <c r="A106" s="1">
        <v>105</v>
      </c>
      <c r="B106" s="22">
        <v>43592.430555555555</v>
      </c>
      <c r="D106" s="1">
        <v>40.93</v>
      </c>
    </row>
    <row r="107" spans="1:4" x14ac:dyDescent="0.2">
      <c r="A107" s="1">
        <v>106</v>
      </c>
      <c r="B107" s="22">
        <v>43592.434027777781</v>
      </c>
      <c r="D107" s="1">
        <v>41.39</v>
      </c>
    </row>
    <row r="108" spans="1:4" x14ac:dyDescent="0.2">
      <c r="A108" s="1">
        <v>107</v>
      </c>
      <c r="B108" s="22">
        <v>43592.4375</v>
      </c>
      <c r="D108" s="1">
        <v>41.1</v>
      </c>
    </row>
    <row r="109" spans="1:4" x14ac:dyDescent="0.2">
      <c r="A109" s="1">
        <v>108</v>
      </c>
      <c r="B109" s="22">
        <v>43592.440972222219</v>
      </c>
      <c r="D109" s="1">
        <v>40.83</v>
      </c>
    </row>
    <row r="110" spans="1:4" x14ac:dyDescent="0.2">
      <c r="A110" s="1">
        <v>109</v>
      </c>
      <c r="B110" s="22">
        <v>43592.444444444445</v>
      </c>
      <c r="D110" s="1">
        <v>40.630000000000003</v>
      </c>
    </row>
    <row r="111" spans="1:4" x14ac:dyDescent="0.2">
      <c r="A111" s="1">
        <v>110</v>
      </c>
      <c r="B111" s="22">
        <v>43592.447916666664</v>
      </c>
      <c r="D111" s="1">
        <v>40.299999999999997</v>
      </c>
    </row>
    <row r="112" spans="1:4" x14ac:dyDescent="0.2">
      <c r="A112" s="1">
        <v>111</v>
      </c>
      <c r="B112" s="22">
        <v>43592.451388888891</v>
      </c>
      <c r="D112" s="1">
        <v>40.479999999999997</v>
      </c>
    </row>
    <row r="113" spans="1:4" x14ac:dyDescent="0.2">
      <c r="A113" s="1">
        <v>112</v>
      </c>
      <c r="B113" s="22">
        <v>43592.454861111109</v>
      </c>
      <c r="D113" s="1">
        <v>40.380000000000003</v>
      </c>
    </row>
    <row r="114" spans="1:4" x14ac:dyDescent="0.2">
      <c r="A114" s="1">
        <v>113</v>
      </c>
      <c r="B114" s="22">
        <v>43592.458333333336</v>
      </c>
      <c r="D114" s="1">
        <v>40.49</v>
      </c>
    </row>
    <row r="115" spans="1:4" x14ac:dyDescent="0.2">
      <c r="A115" s="1">
        <v>114</v>
      </c>
      <c r="B115" s="22">
        <v>43592.461805555555</v>
      </c>
      <c r="D115" s="1">
        <v>40.26</v>
      </c>
    </row>
    <row r="116" spans="1:4" x14ac:dyDescent="0.2">
      <c r="A116" s="1">
        <v>115</v>
      </c>
      <c r="B116" s="22">
        <v>43592.465277777781</v>
      </c>
      <c r="D116" s="1">
        <v>40.340000000000003</v>
      </c>
    </row>
    <row r="117" spans="1:4" x14ac:dyDescent="0.2">
      <c r="A117" s="1">
        <v>116</v>
      </c>
      <c r="B117" s="22">
        <v>43592.46875</v>
      </c>
      <c r="D117" s="1">
        <v>40.380000000000003</v>
      </c>
    </row>
    <row r="118" spans="1:4" x14ac:dyDescent="0.2">
      <c r="A118" s="1">
        <v>117</v>
      </c>
      <c r="B118" s="22">
        <v>43592.472222222219</v>
      </c>
      <c r="D118" s="1">
        <v>40.33</v>
      </c>
    </row>
    <row r="119" spans="1:4" x14ac:dyDescent="0.2">
      <c r="A119" s="1">
        <v>118</v>
      </c>
      <c r="B119" s="22">
        <v>43592.475694444445</v>
      </c>
      <c r="D119" s="1">
        <v>40.29</v>
      </c>
    </row>
    <row r="120" spans="1:4" x14ac:dyDescent="0.2">
      <c r="A120" s="1">
        <v>119</v>
      </c>
      <c r="B120" s="22">
        <v>43592.479166666664</v>
      </c>
      <c r="D120" s="1">
        <v>40.32</v>
      </c>
    </row>
    <row r="121" spans="1:4" x14ac:dyDescent="0.2">
      <c r="A121" s="1">
        <v>120</v>
      </c>
      <c r="B121" s="22">
        <v>43592.545138888891</v>
      </c>
      <c r="D121" s="1">
        <v>40.43</v>
      </c>
    </row>
    <row r="122" spans="1:4" x14ac:dyDescent="0.2">
      <c r="A122" s="1">
        <v>121</v>
      </c>
      <c r="B122" s="22">
        <v>43592.548611111109</v>
      </c>
      <c r="D122" s="1">
        <v>40.380000000000003</v>
      </c>
    </row>
    <row r="123" spans="1:4" x14ac:dyDescent="0.2">
      <c r="A123" s="1">
        <v>122</v>
      </c>
      <c r="B123" s="22">
        <v>43592.552083333336</v>
      </c>
      <c r="D123" s="1">
        <v>40.299999999999997</v>
      </c>
    </row>
    <row r="124" spans="1:4" x14ac:dyDescent="0.2">
      <c r="A124" s="1">
        <v>123</v>
      </c>
      <c r="B124" s="22">
        <v>43592.555555555555</v>
      </c>
      <c r="D124" s="1">
        <v>40.299999999999997</v>
      </c>
    </row>
    <row r="125" spans="1:4" x14ac:dyDescent="0.2">
      <c r="A125" s="1">
        <v>124</v>
      </c>
      <c r="B125" s="22">
        <v>43592.559027777781</v>
      </c>
      <c r="D125" s="1">
        <v>40.28</v>
      </c>
    </row>
    <row r="126" spans="1:4" x14ac:dyDescent="0.2">
      <c r="A126" s="1">
        <v>125</v>
      </c>
      <c r="B126" s="22">
        <v>43592.5625</v>
      </c>
      <c r="D126" s="1">
        <v>40.270000000000003</v>
      </c>
    </row>
    <row r="127" spans="1:4" x14ac:dyDescent="0.2">
      <c r="A127" s="1">
        <v>126</v>
      </c>
      <c r="B127" s="22">
        <v>43592.565972222219</v>
      </c>
      <c r="D127" s="1">
        <v>40.229999999999997</v>
      </c>
    </row>
    <row r="128" spans="1:4" x14ac:dyDescent="0.2">
      <c r="A128" s="1">
        <v>127</v>
      </c>
      <c r="B128" s="22">
        <v>43592.569444444445</v>
      </c>
      <c r="D128" s="1">
        <v>40.229999999999997</v>
      </c>
    </row>
    <row r="129" spans="1:4" x14ac:dyDescent="0.2">
      <c r="A129" s="1">
        <v>128</v>
      </c>
      <c r="B129" s="22">
        <v>43592.572916666664</v>
      </c>
      <c r="D129" s="1">
        <v>40.229999999999997</v>
      </c>
    </row>
    <row r="130" spans="1:4" x14ac:dyDescent="0.2">
      <c r="A130" s="1">
        <v>129</v>
      </c>
      <c r="B130" s="22">
        <v>43592.576388888891</v>
      </c>
      <c r="D130" s="1">
        <v>40.18</v>
      </c>
    </row>
    <row r="131" spans="1:4" x14ac:dyDescent="0.2">
      <c r="A131" s="1">
        <v>130</v>
      </c>
      <c r="B131" s="22">
        <v>43592.579861111109</v>
      </c>
      <c r="D131" s="1">
        <v>40.04</v>
      </c>
    </row>
    <row r="132" spans="1:4" x14ac:dyDescent="0.2">
      <c r="A132" s="1">
        <v>131</v>
      </c>
      <c r="B132" s="22">
        <v>43592.583333333336</v>
      </c>
      <c r="D132" s="1">
        <v>40.1</v>
      </c>
    </row>
    <row r="133" spans="1:4" x14ac:dyDescent="0.2">
      <c r="A133" s="1">
        <v>132</v>
      </c>
      <c r="B133" s="22">
        <v>43592.586805555555</v>
      </c>
      <c r="D133" s="1">
        <v>39.979999999999997</v>
      </c>
    </row>
    <row r="134" spans="1:4" x14ac:dyDescent="0.2">
      <c r="A134" s="1">
        <v>133</v>
      </c>
      <c r="B134" s="22">
        <v>43592.590277777781</v>
      </c>
      <c r="D134" s="1">
        <v>39.659999999999997</v>
      </c>
    </row>
    <row r="135" spans="1:4" x14ac:dyDescent="0.2">
      <c r="A135" s="1">
        <v>134</v>
      </c>
      <c r="B135" s="22">
        <v>43592.59375</v>
      </c>
      <c r="D135" s="1">
        <v>39.729999999999997</v>
      </c>
    </row>
    <row r="136" spans="1:4" x14ac:dyDescent="0.2">
      <c r="A136" s="1">
        <v>135</v>
      </c>
      <c r="B136" s="22">
        <v>43592.597222222219</v>
      </c>
      <c r="D136" s="1">
        <v>39.700000000000003</v>
      </c>
    </row>
    <row r="137" spans="1:4" x14ac:dyDescent="0.2">
      <c r="A137" s="1">
        <v>136</v>
      </c>
      <c r="B137" s="22">
        <v>43592.600694444445</v>
      </c>
      <c r="D137" s="1">
        <v>40.06</v>
      </c>
    </row>
    <row r="138" spans="1:4" x14ac:dyDescent="0.2">
      <c r="A138" s="1">
        <v>137</v>
      </c>
      <c r="B138" s="22">
        <v>43592.604166666664</v>
      </c>
      <c r="D138" s="1">
        <v>40.200000000000003</v>
      </c>
    </row>
    <row r="139" spans="1:4" x14ac:dyDescent="0.2">
      <c r="A139" s="1">
        <v>138</v>
      </c>
      <c r="B139" s="22">
        <v>43592.607638888891</v>
      </c>
      <c r="D139" s="1">
        <v>40.299999999999997</v>
      </c>
    </row>
    <row r="140" spans="1:4" x14ac:dyDescent="0.2">
      <c r="A140" s="1">
        <v>139</v>
      </c>
      <c r="B140" s="22">
        <v>43592.611111111109</v>
      </c>
      <c r="D140" s="1">
        <v>40.200000000000003</v>
      </c>
    </row>
    <row r="141" spans="1:4" x14ac:dyDescent="0.2">
      <c r="A141" s="1">
        <v>140</v>
      </c>
      <c r="B141" s="22">
        <v>43592.614583333336</v>
      </c>
      <c r="D141" s="1">
        <v>40.04</v>
      </c>
    </row>
    <row r="142" spans="1:4" x14ac:dyDescent="0.2">
      <c r="A142" s="1">
        <v>141</v>
      </c>
      <c r="B142" s="22">
        <v>43592.618055555555</v>
      </c>
      <c r="D142" s="1">
        <v>40.270000000000003</v>
      </c>
    </row>
    <row r="143" spans="1:4" x14ac:dyDescent="0.2">
      <c r="A143" s="1">
        <v>142</v>
      </c>
      <c r="B143" s="22">
        <v>43592.621527777781</v>
      </c>
      <c r="D143" s="1">
        <v>40.25</v>
      </c>
    </row>
    <row r="144" spans="1:4" x14ac:dyDescent="0.2">
      <c r="A144" s="1">
        <v>143</v>
      </c>
      <c r="B144" s="22">
        <v>43592.625</v>
      </c>
      <c r="D144" s="1">
        <v>40.26</v>
      </c>
    </row>
    <row r="145" spans="1:4" x14ac:dyDescent="0.2">
      <c r="A145" s="1">
        <v>144</v>
      </c>
      <c r="B145" s="22">
        <v>43593.399305555555</v>
      </c>
      <c r="D145" s="1">
        <v>39.11</v>
      </c>
    </row>
    <row r="146" spans="1:4" x14ac:dyDescent="0.2">
      <c r="A146" s="1">
        <v>145</v>
      </c>
      <c r="B146" s="22">
        <v>43593.402777777781</v>
      </c>
      <c r="D146" s="1">
        <v>39.380000000000003</v>
      </c>
    </row>
    <row r="147" spans="1:4" x14ac:dyDescent="0.2">
      <c r="A147" s="1">
        <v>146</v>
      </c>
      <c r="B147" s="22">
        <v>43593.40625</v>
      </c>
      <c r="D147" s="1">
        <v>39.56</v>
      </c>
    </row>
    <row r="148" spans="1:4" x14ac:dyDescent="0.2">
      <c r="A148" s="1">
        <v>147</v>
      </c>
      <c r="B148" s="22">
        <v>43593.409722222219</v>
      </c>
      <c r="D148" s="1">
        <v>39.700000000000003</v>
      </c>
    </row>
    <row r="149" spans="1:4" x14ac:dyDescent="0.2">
      <c r="A149" s="1">
        <v>148</v>
      </c>
      <c r="B149" s="22">
        <v>43593.413194444445</v>
      </c>
      <c r="D149" s="1">
        <v>39.78</v>
      </c>
    </row>
    <row r="150" spans="1:4" x14ac:dyDescent="0.2">
      <c r="A150" s="1">
        <v>149</v>
      </c>
      <c r="B150" s="22">
        <v>43593.416666666664</v>
      </c>
      <c r="D150" s="1">
        <v>39.9</v>
      </c>
    </row>
    <row r="151" spans="1:4" x14ac:dyDescent="0.2">
      <c r="A151" s="1">
        <v>150</v>
      </c>
      <c r="B151" s="22">
        <v>43593.420138888891</v>
      </c>
      <c r="D151" s="1">
        <v>39.89</v>
      </c>
    </row>
    <row r="152" spans="1:4" x14ac:dyDescent="0.2">
      <c r="A152" s="1">
        <v>151</v>
      </c>
      <c r="B152" s="22">
        <v>43593.423611111109</v>
      </c>
      <c r="D152" s="1">
        <v>39.79</v>
      </c>
    </row>
    <row r="153" spans="1:4" x14ac:dyDescent="0.2">
      <c r="A153" s="1">
        <v>152</v>
      </c>
      <c r="B153" s="22">
        <v>43593.427083333336</v>
      </c>
      <c r="D153" s="1">
        <v>39.61</v>
      </c>
    </row>
    <row r="154" spans="1:4" x14ac:dyDescent="0.2">
      <c r="A154" s="1">
        <v>153</v>
      </c>
      <c r="B154" s="22">
        <v>43593.430555555555</v>
      </c>
      <c r="D154" s="1">
        <v>39.65</v>
      </c>
    </row>
    <row r="155" spans="1:4" x14ac:dyDescent="0.2">
      <c r="A155" s="1">
        <v>154</v>
      </c>
      <c r="B155" s="22">
        <v>43593.434027777781</v>
      </c>
      <c r="D155" s="1">
        <v>39.67</v>
      </c>
    </row>
    <row r="156" spans="1:4" x14ac:dyDescent="0.2">
      <c r="A156" s="1">
        <v>155</v>
      </c>
      <c r="B156" s="22">
        <v>43593.4375</v>
      </c>
      <c r="D156" s="1">
        <v>39.93</v>
      </c>
    </row>
    <row r="157" spans="1:4" x14ac:dyDescent="0.2">
      <c r="A157" s="1">
        <v>156</v>
      </c>
      <c r="B157" s="22">
        <v>43593.440972222219</v>
      </c>
      <c r="D157" s="1">
        <v>39.71</v>
      </c>
    </row>
    <row r="158" spans="1:4" x14ac:dyDescent="0.2">
      <c r="A158" s="1">
        <v>157</v>
      </c>
      <c r="B158" s="22">
        <v>43593.444444444445</v>
      </c>
      <c r="D158" s="1">
        <v>39.76</v>
      </c>
    </row>
    <row r="159" spans="1:4" x14ac:dyDescent="0.2">
      <c r="A159" s="1">
        <v>158</v>
      </c>
      <c r="B159" s="22">
        <v>43593.447916666664</v>
      </c>
      <c r="D159" s="1">
        <v>40.06</v>
      </c>
    </row>
    <row r="160" spans="1:4" x14ac:dyDescent="0.2">
      <c r="A160" s="1">
        <v>159</v>
      </c>
      <c r="B160" s="22">
        <v>43593.451388888891</v>
      </c>
      <c r="D160" s="1">
        <v>40.049999999999997</v>
      </c>
    </row>
    <row r="161" spans="1:4" x14ac:dyDescent="0.2">
      <c r="A161" s="1">
        <v>160</v>
      </c>
      <c r="B161" s="22">
        <v>43593.454861111109</v>
      </c>
      <c r="D161" s="1">
        <v>40.11</v>
      </c>
    </row>
    <row r="162" spans="1:4" x14ac:dyDescent="0.2">
      <c r="A162" s="1">
        <v>161</v>
      </c>
      <c r="B162" s="22">
        <v>43593.458333333336</v>
      </c>
      <c r="D162" s="1">
        <v>40.11</v>
      </c>
    </row>
    <row r="163" spans="1:4" x14ac:dyDescent="0.2">
      <c r="A163" s="1">
        <v>162</v>
      </c>
      <c r="B163" s="22">
        <v>43593.461805555555</v>
      </c>
      <c r="D163" s="1">
        <v>40.119999999999997</v>
      </c>
    </row>
    <row r="164" spans="1:4" x14ac:dyDescent="0.2">
      <c r="A164" s="1">
        <v>163</v>
      </c>
      <c r="B164" s="22">
        <v>43593.465277777781</v>
      </c>
      <c r="D164" s="1">
        <v>40.11</v>
      </c>
    </row>
    <row r="165" spans="1:4" x14ac:dyDescent="0.2">
      <c r="A165" s="1">
        <v>164</v>
      </c>
      <c r="B165" s="22">
        <v>43593.46875</v>
      </c>
      <c r="D165" s="1">
        <v>40.11</v>
      </c>
    </row>
    <row r="166" spans="1:4" x14ac:dyDescent="0.2">
      <c r="A166" s="1">
        <v>165</v>
      </c>
      <c r="B166" s="22">
        <v>43593.472222222219</v>
      </c>
      <c r="D166" s="1">
        <v>40.119999999999997</v>
      </c>
    </row>
    <row r="167" spans="1:4" x14ac:dyDescent="0.2">
      <c r="A167" s="1">
        <v>166</v>
      </c>
      <c r="B167" s="22">
        <v>43593.475694444445</v>
      </c>
      <c r="D167" s="1">
        <v>40.11</v>
      </c>
    </row>
    <row r="168" spans="1:4" x14ac:dyDescent="0.2">
      <c r="A168" s="1">
        <v>167</v>
      </c>
      <c r="B168" s="22">
        <v>43593.479166666664</v>
      </c>
      <c r="D168" s="1">
        <v>40.049999999999997</v>
      </c>
    </row>
    <row r="169" spans="1:4" x14ac:dyDescent="0.2">
      <c r="A169" s="1">
        <v>168</v>
      </c>
      <c r="B169" s="22">
        <v>43593.545138888891</v>
      </c>
      <c r="D169" s="1">
        <v>40.049999999999997</v>
      </c>
    </row>
    <row r="170" spans="1:4" x14ac:dyDescent="0.2">
      <c r="A170" s="1">
        <v>169</v>
      </c>
      <c r="B170" s="22">
        <v>43593.548611111109</v>
      </c>
      <c r="D170" s="1">
        <v>40</v>
      </c>
    </row>
    <row r="171" spans="1:4" x14ac:dyDescent="0.2">
      <c r="A171" s="1">
        <v>170</v>
      </c>
      <c r="B171" s="22">
        <v>43593.552083333336</v>
      </c>
      <c r="D171" s="1">
        <v>39.799999999999997</v>
      </c>
    </row>
    <row r="172" spans="1:4" x14ac:dyDescent="0.2">
      <c r="A172" s="1">
        <v>171</v>
      </c>
      <c r="B172" s="22">
        <v>43593.555555555555</v>
      </c>
      <c r="D172" s="1">
        <v>39.81</v>
      </c>
    </row>
    <row r="173" spans="1:4" x14ac:dyDescent="0.2">
      <c r="A173" s="1">
        <v>172</v>
      </c>
      <c r="B173" s="22">
        <v>43593.559027777781</v>
      </c>
      <c r="D173" s="1">
        <v>39.72</v>
      </c>
    </row>
    <row r="174" spans="1:4" x14ac:dyDescent="0.2">
      <c r="A174" s="1">
        <v>173</v>
      </c>
      <c r="B174" s="22">
        <v>43593.5625</v>
      </c>
      <c r="D174" s="1">
        <v>39.83</v>
      </c>
    </row>
    <row r="175" spans="1:4" x14ac:dyDescent="0.2">
      <c r="A175" s="1">
        <v>174</v>
      </c>
      <c r="B175" s="22">
        <v>43593.565972222219</v>
      </c>
      <c r="D175" s="1">
        <v>39.770000000000003</v>
      </c>
    </row>
    <row r="176" spans="1:4" x14ac:dyDescent="0.2">
      <c r="A176" s="1">
        <v>175</v>
      </c>
      <c r="B176" s="22">
        <v>43593.569444444445</v>
      </c>
      <c r="D176" s="1">
        <v>39.61</v>
      </c>
    </row>
    <row r="177" spans="1:4" x14ac:dyDescent="0.2">
      <c r="A177" s="1">
        <v>176</v>
      </c>
      <c r="B177" s="22">
        <v>43593.572916666664</v>
      </c>
      <c r="D177" s="1">
        <v>39.700000000000003</v>
      </c>
    </row>
    <row r="178" spans="1:4" x14ac:dyDescent="0.2">
      <c r="A178" s="1">
        <v>177</v>
      </c>
      <c r="B178" s="22">
        <v>43593.576388888891</v>
      </c>
      <c r="D178" s="1">
        <v>39.71</v>
      </c>
    </row>
    <row r="179" spans="1:4" x14ac:dyDescent="0.2">
      <c r="A179" s="1">
        <v>178</v>
      </c>
      <c r="B179" s="22">
        <v>43593.579861111109</v>
      </c>
      <c r="D179" s="1">
        <v>39.71</v>
      </c>
    </row>
    <row r="180" spans="1:4" x14ac:dyDescent="0.2">
      <c r="A180" s="1">
        <v>179</v>
      </c>
      <c r="B180" s="22">
        <v>43593.583333333336</v>
      </c>
      <c r="D180" s="1">
        <v>39.619999999999997</v>
      </c>
    </row>
    <row r="181" spans="1:4" x14ac:dyDescent="0.2">
      <c r="A181" s="1">
        <v>180</v>
      </c>
      <c r="B181" s="22">
        <v>43593.586805555555</v>
      </c>
      <c r="D181" s="1">
        <v>39.33</v>
      </c>
    </row>
    <row r="182" spans="1:4" x14ac:dyDescent="0.2">
      <c r="A182" s="1">
        <v>181</v>
      </c>
      <c r="B182" s="22">
        <v>43593.590277777781</v>
      </c>
      <c r="D182" s="1">
        <v>39.56</v>
      </c>
    </row>
    <row r="183" spans="1:4" x14ac:dyDescent="0.2">
      <c r="A183" s="1">
        <v>182</v>
      </c>
      <c r="B183" s="22">
        <v>43593.59375</v>
      </c>
      <c r="D183" s="1">
        <v>39.42</v>
      </c>
    </row>
    <row r="184" spans="1:4" x14ac:dyDescent="0.2">
      <c r="A184" s="1">
        <v>183</v>
      </c>
      <c r="B184" s="22">
        <v>43593.597222222219</v>
      </c>
      <c r="D184" s="1">
        <v>39.409999999999997</v>
      </c>
    </row>
    <row r="185" spans="1:4" x14ac:dyDescent="0.2">
      <c r="A185" s="1">
        <v>184</v>
      </c>
      <c r="B185" s="22">
        <v>43593.600694444445</v>
      </c>
      <c r="D185" s="1">
        <v>39.369999999999997</v>
      </c>
    </row>
    <row r="186" spans="1:4" x14ac:dyDescent="0.2">
      <c r="A186" s="1">
        <v>185</v>
      </c>
      <c r="B186" s="22">
        <v>43593.604166666664</v>
      </c>
      <c r="D186" s="1">
        <v>39.43</v>
      </c>
    </row>
    <row r="187" spans="1:4" x14ac:dyDescent="0.2">
      <c r="A187" s="1">
        <v>186</v>
      </c>
      <c r="B187" s="22">
        <v>43593.607638888891</v>
      </c>
      <c r="D187" s="1">
        <v>39.5</v>
      </c>
    </row>
    <row r="188" spans="1:4" x14ac:dyDescent="0.2">
      <c r="A188" s="1">
        <v>187</v>
      </c>
      <c r="B188" s="22">
        <v>43593.611111111109</v>
      </c>
      <c r="D188" s="1">
        <v>39.46</v>
      </c>
    </row>
    <row r="189" spans="1:4" x14ac:dyDescent="0.2">
      <c r="A189" s="1">
        <v>188</v>
      </c>
      <c r="B189" s="22">
        <v>43593.614583333336</v>
      </c>
      <c r="D189" s="1">
        <v>39.57</v>
      </c>
    </row>
    <row r="190" spans="1:4" x14ac:dyDescent="0.2">
      <c r="A190" s="1">
        <v>189</v>
      </c>
      <c r="B190" s="22">
        <v>43593.618055555555</v>
      </c>
      <c r="D190" s="1">
        <v>39.799999999999997</v>
      </c>
    </row>
    <row r="191" spans="1:4" x14ac:dyDescent="0.2">
      <c r="A191" s="1">
        <v>190</v>
      </c>
      <c r="B191" s="22">
        <v>43593.621527777781</v>
      </c>
      <c r="D191" s="1">
        <v>39.99</v>
      </c>
    </row>
    <row r="192" spans="1:4" x14ac:dyDescent="0.2">
      <c r="A192" s="1">
        <v>191</v>
      </c>
      <c r="B192" s="22">
        <v>43593.625</v>
      </c>
      <c r="D192" s="1">
        <v>40</v>
      </c>
    </row>
    <row r="193" spans="1:4" x14ac:dyDescent="0.2">
      <c r="A193" s="1">
        <v>192</v>
      </c>
      <c r="B193" s="22">
        <v>43594.399305555555</v>
      </c>
      <c r="D193" s="1">
        <v>39.799999999999997</v>
      </c>
    </row>
    <row r="194" spans="1:4" x14ac:dyDescent="0.2">
      <c r="A194" s="1">
        <v>193</v>
      </c>
      <c r="B194" s="22">
        <v>43594.402777777781</v>
      </c>
      <c r="D194" s="1">
        <v>39.51</v>
      </c>
    </row>
    <row r="195" spans="1:4" x14ac:dyDescent="0.2">
      <c r="A195" s="1">
        <v>194</v>
      </c>
      <c r="B195" s="22">
        <v>43594.40625</v>
      </c>
      <c r="D195" s="1">
        <v>39.22</v>
      </c>
    </row>
    <row r="196" spans="1:4" x14ac:dyDescent="0.2">
      <c r="A196" s="1">
        <v>195</v>
      </c>
      <c r="B196" s="22">
        <v>43594.409722222219</v>
      </c>
      <c r="D196" s="1">
        <v>39.200000000000003</v>
      </c>
    </row>
    <row r="197" spans="1:4" x14ac:dyDescent="0.2">
      <c r="A197" s="1">
        <v>196</v>
      </c>
      <c r="B197" s="22">
        <v>43594.413194444445</v>
      </c>
      <c r="D197" s="1">
        <v>39.07</v>
      </c>
    </row>
    <row r="198" spans="1:4" x14ac:dyDescent="0.2">
      <c r="A198" s="1">
        <v>197</v>
      </c>
      <c r="B198" s="22">
        <v>43594.416666666664</v>
      </c>
      <c r="D198" s="1">
        <v>39.18</v>
      </c>
    </row>
    <row r="199" spans="1:4" x14ac:dyDescent="0.2">
      <c r="A199" s="1">
        <v>198</v>
      </c>
      <c r="B199" s="22">
        <v>43594.420138888891</v>
      </c>
      <c r="D199" s="1">
        <v>39.340000000000003</v>
      </c>
    </row>
    <row r="200" spans="1:4" x14ac:dyDescent="0.2">
      <c r="A200" s="1">
        <v>199</v>
      </c>
      <c r="B200" s="22">
        <v>43594.423611111109</v>
      </c>
      <c r="D200" s="1">
        <v>39.979999999999997</v>
      </c>
    </row>
    <row r="201" spans="1:4" x14ac:dyDescent="0.2">
      <c r="A201" s="1">
        <v>200</v>
      </c>
      <c r="B201" s="22">
        <v>43594.427083333336</v>
      </c>
      <c r="D201" s="1">
        <v>39.75</v>
      </c>
    </row>
    <row r="202" spans="1:4" x14ac:dyDescent="0.2">
      <c r="A202" s="1">
        <v>201</v>
      </c>
      <c r="B202" s="22">
        <v>43594.430555555555</v>
      </c>
      <c r="D202" s="1">
        <v>39.700000000000003</v>
      </c>
    </row>
    <row r="203" spans="1:4" x14ac:dyDescent="0.2">
      <c r="A203" s="1">
        <v>202</v>
      </c>
      <c r="B203" s="22">
        <v>43594.434027777781</v>
      </c>
      <c r="D203" s="1">
        <v>39.520000000000003</v>
      </c>
    </row>
    <row r="204" spans="1:4" x14ac:dyDescent="0.2">
      <c r="A204" s="1">
        <v>203</v>
      </c>
      <c r="B204" s="22">
        <v>43594.4375</v>
      </c>
      <c r="D204" s="1">
        <v>39.33</v>
      </c>
    </row>
    <row r="205" spans="1:4" x14ac:dyDescent="0.2">
      <c r="A205" s="1">
        <v>204</v>
      </c>
      <c r="B205" s="22">
        <v>43594.440972222219</v>
      </c>
      <c r="D205" s="1">
        <v>39.33</v>
      </c>
    </row>
    <row r="206" spans="1:4" x14ac:dyDescent="0.2">
      <c r="A206" s="1">
        <v>205</v>
      </c>
      <c r="B206" s="22">
        <v>43594.444444444445</v>
      </c>
      <c r="D206" s="1">
        <v>39.700000000000003</v>
      </c>
    </row>
    <row r="207" spans="1:4" x14ac:dyDescent="0.2">
      <c r="A207" s="1">
        <v>206</v>
      </c>
      <c r="B207" s="22">
        <v>43594.447916666664</v>
      </c>
      <c r="D207" s="1">
        <v>39.51</v>
      </c>
    </row>
    <row r="208" spans="1:4" x14ac:dyDescent="0.2">
      <c r="A208" s="1">
        <v>207</v>
      </c>
      <c r="B208" s="22">
        <v>43594.451388888891</v>
      </c>
      <c r="D208" s="1">
        <v>39.35</v>
      </c>
    </row>
    <row r="209" spans="1:4" x14ac:dyDescent="0.2">
      <c r="A209" s="1">
        <v>208</v>
      </c>
      <c r="B209" s="22">
        <v>43594.454861111109</v>
      </c>
      <c r="D209" s="1">
        <v>39.53</v>
      </c>
    </row>
    <row r="210" spans="1:4" x14ac:dyDescent="0.2">
      <c r="A210" s="1">
        <v>209</v>
      </c>
      <c r="B210" s="22">
        <v>43594.458333333336</v>
      </c>
      <c r="D210" s="1">
        <v>39.630000000000003</v>
      </c>
    </row>
    <row r="211" spans="1:4" x14ac:dyDescent="0.2">
      <c r="A211" s="1">
        <v>210</v>
      </c>
      <c r="B211" s="22">
        <v>43594.461805555555</v>
      </c>
      <c r="D211" s="1">
        <v>39.42</v>
      </c>
    </row>
    <row r="212" spans="1:4" x14ac:dyDescent="0.2">
      <c r="A212" s="1">
        <v>211</v>
      </c>
      <c r="B212" s="22">
        <v>43594.465277777781</v>
      </c>
      <c r="D212" s="1">
        <v>39.43</v>
      </c>
    </row>
    <row r="213" spans="1:4" x14ac:dyDescent="0.2">
      <c r="A213" s="1">
        <v>212</v>
      </c>
      <c r="B213" s="22">
        <v>43594.46875</v>
      </c>
      <c r="D213" s="1">
        <v>39.44</v>
      </c>
    </row>
    <row r="214" spans="1:4" x14ac:dyDescent="0.2">
      <c r="A214" s="1">
        <v>213</v>
      </c>
      <c r="B214" s="22">
        <v>43594.472222222219</v>
      </c>
      <c r="D214" s="1">
        <v>39.5</v>
      </c>
    </row>
    <row r="215" spans="1:4" x14ac:dyDescent="0.2">
      <c r="A215" s="1">
        <v>214</v>
      </c>
      <c r="B215" s="22">
        <v>43594.475694444445</v>
      </c>
      <c r="D215" s="1">
        <v>39.49</v>
      </c>
    </row>
    <row r="216" spans="1:4" x14ac:dyDescent="0.2">
      <c r="A216" s="1">
        <v>215</v>
      </c>
      <c r="B216" s="22">
        <v>43594.479166666664</v>
      </c>
      <c r="D216" s="1">
        <v>39.5</v>
      </c>
    </row>
    <row r="217" spans="1:4" x14ac:dyDescent="0.2">
      <c r="A217" s="1">
        <v>216</v>
      </c>
      <c r="B217" s="22">
        <v>43594.545138888891</v>
      </c>
      <c r="D217" s="1">
        <v>39.4</v>
      </c>
    </row>
    <row r="218" spans="1:4" x14ac:dyDescent="0.2">
      <c r="A218" s="1">
        <v>217</v>
      </c>
      <c r="B218" s="22">
        <v>43594.548611111109</v>
      </c>
      <c r="D218" s="1">
        <v>39.36</v>
      </c>
    </row>
    <row r="219" spans="1:4" x14ac:dyDescent="0.2">
      <c r="A219" s="1">
        <v>218</v>
      </c>
      <c r="B219" s="22">
        <v>43594.552083333336</v>
      </c>
      <c r="D219" s="1">
        <v>39.5</v>
      </c>
    </row>
    <row r="220" spans="1:4" x14ac:dyDescent="0.2">
      <c r="A220" s="1">
        <v>219</v>
      </c>
      <c r="B220" s="22">
        <v>43594.555555555555</v>
      </c>
      <c r="D220" s="1">
        <v>39.6</v>
      </c>
    </row>
    <row r="221" spans="1:4" x14ac:dyDescent="0.2">
      <c r="A221" s="1">
        <v>220</v>
      </c>
      <c r="B221" s="22">
        <v>43594.559027777781</v>
      </c>
      <c r="D221" s="1">
        <v>39.630000000000003</v>
      </c>
    </row>
    <row r="222" spans="1:4" x14ac:dyDescent="0.2">
      <c r="A222" s="1">
        <v>221</v>
      </c>
      <c r="B222" s="22">
        <v>43594.5625</v>
      </c>
      <c r="D222" s="1">
        <v>39.69</v>
      </c>
    </row>
    <row r="223" spans="1:4" x14ac:dyDescent="0.2">
      <c r="A223" s="1">
        <v>222</v>
      </c>
      <c r="B223" s="22">
        <v>43594.565972222219</v>
      </c>
      <c r="D223" s="1">
        <v>39.61</v>
      </c>
    </row>
    <row r="224" spans="1:4" x14ac:dyDescent="0.2">
      <c r="A224" s="1">
        <v>223</v>
      </c>
      <c r="B224" s="22">
        <v>43594.569444444445</v>
      </c>
      <c r="D224" s="1">
        <v>39.64</v>
      </c>
    </row>
    <row r="225" spans="1:4" x14ac:dyDescent="0.2">
      <c r="A225" s="1">
        <v>224</v>
      </c>
      <c r="B225" s="22">
        <v>43594.572916666664</v>
      </c>
      <c r="D225" s="1">
        <v>39.61</v>
      </c>
    </row>
    <row r="226" spans="1:4" x14ac:dyDescent="0.2">
      <c r="A226" s="1">
        <v>225</v>
      </c>
      <c r="B226" s="22">
        <v>43594.576388888891</v>
      </c>
      <c r="D226" s="1">
        <v>39.69</v>
      </c>
    </row>
    <row r="227" spans="1:4" x14ac:dyDescent="0.2">
      <c r="A227" s="1">
        <v>226</v>
      </c>
      <c r="B227" s="22">
        <v>43594.579861111109</v>
      </c>
      <c r="D227" s="1">
        <v>39.520000000000003</v>
      </c>
    </row>
    <row r="228" spans="1:4" x14ac:dyDescent="0.2">
      <c r="A228" s="1">
        <v>227</v>
      </c>
      <c r="B228" s="22">
        <v>43594.583333333336</v>
      </c>
      <c r="D228" s="1">
        <v>39.68</v>
      </c>
    </row>
    <row r="229" spans="1:4" x14ac:dyDescent="0.2">
      <c r="A229" s="1">
        <v>228</v>
      </c>
      <c r="B229" s="22">
        <v>43594.586805555555</v>
      </c>
      <c r="D229" s="1">
        <v>39.54</v>
      </c>
    </row>
    <row r="230" spans="1:4" x14ac:dyDescent="0.2">
      <c r="A230" s="1">
        <v>229</v>
      </c>
      <c r="B230" s="22">
        <v>43594.590277777781</v>
      </c>
      <c r="D230" s="1">
        <v>39.51</v>
      </c>
    </row>
    <row r="231" spans="1:4" x14ac:dyDescent="0.2">
      <c r="A231" s="1">
        <v>230</v>
      </c>
      <c r="B231" s="22">
        <v>43594.59375</v>
      </c>
      <c r="D231" s="1">
        <v>39.549999999999997</v>
      </c>
    </row>
    <row r="232" spans="1:4" x14ac:dyDescent="0.2">
      <c r="A232" s="1">
        <v>231</v>
      </c>
      <c r="B232" s="22">
        <v>43594.597222222219</v>
      </c>
      <c r="D232" s="1">
        <v>39.56</v>
      </c>
    </row>
    <row r="233" spans="1:4" x14ac:dyDescent="0.2">
      <c r="A233" s="1">
        <v>232</v>
      </c>
      <c r="B233" s="22">
        <v>43594.600694444445</v>
      </c>
      <c r="D233" s="1">
        <v>39.56</v>
      </c>
    </row>
    <row r="234" spans="1:4" x14ac:dyDescent="0.2">
      <c r="A234" s="1">
        <v>233</v>
      </c>
      <c r="B234" s="22">
        <v>43594.604166666664</v>
      </c>
      <c r="D234" s="1">
        <v>39.799999999999997</v>
      </c>
    </row>
    <row r="235" spans="1:4" x14ac:dyDescent="0.2">
      <c r="A235" s="1">
        <v>234</v>
      </c>
      <c r="B235" s="22">
        <v>43594.607638888891</v>
      </c>
      <c r="D235" s="1">
        <v>39.770000000000003</v>
      </c>
    </row>
    <row r="236" spans="1:4" x14ac:dyDescent="0.2">
      <c r="A236" s="1">
        <v>235</v>
      </c>
      <c r="B236" s="22">
        <v>43594.611111111109</v>
      </c>
      <c r="D236" s="1">
        <v>39.659999999999997</v>
      </c>
    </row>
    <row r="237" spans="1:4" x14ac:dyDescent="0.2">
      <c r="A237" s="1">
        <v>236</v>
      </c>
      <c r="B237" s="22">
        <v>43594.614583333336</v>
      </c>
      <c r="D237" s="1">
        <v>39.549999999999997</v>
      </c>
    </row>
    <row r="238" spans="1:4" x14ac:dyDescent="0.2">
      <c r="A238" s="1">
        <v>237</v>
      </c>
      <c r="B238" s="22">
        <v>43594.618055555555</v>
      </c>
      <c r="D238" s="1">
        <v>39.56</v>
      </c>
    </row>
    <row r="239" spans="1:4" x14ac:dyDescent="0.2">
      <c r="A239" s="1">
        <v>238</v>
      </c>
      <c r="B239" s="22">
        <v>43594.621527777781</v>
      </c>
      <c r="D239" s="1">
        <v>39.520000000000003</v>
      </c>
    </row>
    <row r="240" spans="1:4" x14ac:dyDescent="0.2">
      <c r="A240" s="1">
        <v>239</v>
      </c>
      <c r="B240" s="22">
        <v>43594.625</v>
      </c>
      <c r="D240" s="1">
        <v>39.51</v>
      </c>
    </row>
    <row r="241" spans="1:4" x14ac:dyDescent="0.2">
      <c r="A241" s="1">
        <v>240</v>
      </c>
      <c r="B241" s="22">
        <v>43595.399305555555</v>
      </c>
      <c r="D241" s="1">
        <v>41</v>
      </c>
    </row>
    <row r="242" spans="1:4" x14ac:dyDescent="0.2">
      <c r="A242" s="1">
        <v>241</v>
      </c>
      <c r="B242" s="22">
        <v>43595.402777777781</v>
      </c>
      <c r="D242" s="1">
        <v>41</v>
      </c>
    </row>
    <row r="243" spans="1:4" x14ac:dyDescent="0.2">
      <c r="A243" s="1">
        <v>242</v>
      </c>
      <c r="B243" s="22">
        <v>43595.40625</v>
      </c>
      <c r="D243" s="1">
        <v>41.11</v>
      </c>
    </row>
    <row r="244" spans="1:4" x14ac:dyDescent="0.2">
      <c r="A244" s="1">
        <v>243</v>
      </c>
      <c r="B244" s="22">
        <v>43595.409722222219</v>
      </c>
      <c r="D244" s="1">
        <v>41.12</v>
      </c>
    </row>
    <row r="245" spans="1:4" x14ac:dyDescent="0.2">
      <c r="A245" s="1">
        <v>244</v>
      </c>
      <c r="B245" s="22">
        <v>43595.413194444445</v>
      </c>
      <c r="D245" s="1">
        <v>41.3</v>
      </c>
    </row>
    <row r="246" spans="1:4" x14ac:dyDescent="0.2">
      <c r="A246" s="1">
        <v>245</v>
      </c>
      <c r="B246" s="22">
        <v>43595.416666666664</v>
      </c>
      <c r="D246" s="1">
        <v>41.7</v>
      </c>
    </row>
    <row r="247" spans="1:4" x14ac:dyDescent="0.2">
      <c r="A247" s="1">
        <v>246</v>
      </c>
      <c r="B247" s="22">
        <v>43595.420138888891</v>
      </c>
      <c r="D247" s="1">
        <v>41.88</v>
      </c>
    </row>
    <row r="248" spans="1:4" x14ac:dyDescent="0.2">
      <c r="A248" s="1">
        <v>247</v>
      </c>
      <c r="B248" s="22">
        <v>43595.423611111109</v>
      </c>
      <c r="D248" s="1">
        <v>41.7</v>
      </c>
    </row>
    <row r="249" spans="1:4" x14ac:dyDescent="0.2">
      <c r="A249" s="1">
        <v>248</v>
      </c>
      <c r="B249" s="22">
        <v>43595.427083333336</v>
      </c>
      <c r="D249" s="1">
        <v>41.6</v>
      </c>
    </row>
    <row r="250" spans="1:4" x14ac:dyDescent="0.2">
      <c r="A250" s="1">
        <v>249</v>
      </c>
      <c r="B250" s="22">
        <v>43595.430555555555</v>
      </c>
      <c r="D250" s="1">
        <v>41.41</v>
      </c>
    </row>
    <row r="251" spans="1:4" x14ac:dyDescent="0.2">
      <c r="A251" s="1">
        <v>250</v>
      </c>
      <c r="B251" s="22">
        <v>43595.434027777781</v>
      </c>
      <c r="D251" s="1">
        <v>41.53</v>
      </c>
    </row>
    <row r="252" spans="1:4" x14ac:dyDescent="0.2">
      <c r="A252" s="1">
        <v>251</v>
      </c>
      <c r="B252" s="22">
        <v>43595.4375</v>
      </c>
      <c r="D252" s="1">
        <v>41.58</v>
      </c>
    </row>
    <row r="253" spans="1:4" x14ac:dyDescent="0.2">
      <c r="A253" s="1">
        <v>252</v>
      </c>
      <c r="B253" s="22">
        <v>43595.440972222219</v>
      </c>
      <c r="D253" s="1">
        <v>41.4</v>
      </c>
    </row>
    <row r="254" spans="1:4" x14ac:dyDescent="0.2">
      <c r="A254" s="1">
        <v>253</v>
      </c>
      <c r="B254" s="22">
        <v>43595.444444444445</v>
      </c>
      <c r="D254" s="1">
        <v>41.45</v>
      </c>
    </row>
    <row r="255" spans="1:4" x14ac:dyDescent="0.2">
      <c r="A255" s="1">
        <v>254</v>
      </c>
      <c r="B255" s="22">
        <v>43595.447916666664</v>
      </c>
      <c r="D255" s="1">
        <v>41.4</v>
      </c>
    </row>
    <row r="256" spans="1:4" x14ac:dyDescent="0.2">
      <c r="A256" s="1">
        <v>255</v>
      </c>
      <c r="B256" s="22">
        <v>43595.451388888891</v>
      </c>
      <c r="D256" s="1">
        <v>41.35</v>
      </c>
    </row>
    <row r="257" spans="1:4" x14ac:dyDescent="0.2">
      <c r="A257" s="1">
        <v>256</v>
      </c>
      <c r="B257" s="22">
        <v>43595.454861111109</v>
      </c>
      <c r="D257" s="1">
        <v>41.34</v>
      </c>
    </row>
    <row r="258" spans="1:4" x14ac:dyDescent="0.2">
      <c r="A258" s="1">
        <v>257</v>
      </c>
      <c r="B258" s="22">
        <v>43595.458333333336</v>
      </c>
      <c r="D258" s="1">
        <v>41.24</v>
      </c>
    </row>
    <row r="259" spans="1:4" x14ac:dyDescent="0.2">
      <c r="A259" s="1">
        <v>258</v>
      </c>
      <c r="B259" s="22">
        <v>43595.461805555555</v>
      </c>
      <c r="D259" s="1">
        <v>40.96</v>
      </c>
    </row>
    <row r="260" spans="1:4" x14ac:dyDescent="0.2">
      <c r="A260" s="1">
        <v>259</v>
      </c>
      <c r="B260" s="22">
        <v>43595.465277777781</v>
      </c>
      <c r="D260" s="1">
        <v>41.27</v>
      </c>
    </row>
    <row r="261" spans="1:4" x14ac:dyDescent="0.2">
      <c r="A261" s="1">
        <v>260</v>
      </c>
      <c r="B261" s="22">
        <v>43595.46875</v>
      </c>
      <c r="D261" s="1">
        <v>41.3</v>
      </c>
    </row>
    <row r="262" spans="1:4" x14ac:dyDescent="0.2">
      <c r="A262" s="1">
        <v>261</v>
      </c>
      <c r="B262" s="22">
        <v>43595.472222222219</v>
      </c>
      <c r="D262" s="1">
        <v>41.12</v>
      </c>
    </row>
    <row r="263" spans="1:4" x14ac:dyDescent="0.2">
      <c r="A263" s="1">
        <v>262</v>
      </c>
      <c r="B263" s="22">
        <v>43595.475694444445</v>
      </c>
      <c r="D263" s="1">
        <v>41.21</v>
      </c>
    </row>
    <row r="264" spans="1:4" x14ac:dyDescent="0.2">
      <c r="A264" s="1">
        <v>263</v>
      </c>
      <c r="B264" s="22">
        <v>43595.479166666664</v>
      </c>
      <c r="D264" s="1">
        <v>41.21</v>
      </c>
    </row>
    <row r="265" spans="1:4" x14ac:dyDescent="0.2">
      <c r="A265" s="1">
        <v>264</v>
      </c>
      <c r="B265" s="22">
        <v>43595.545138888891</v>
      </c>
      <c r="D265" s="1">
        <v>40.1</v>
      </c>
    </row>
    <row r="266" spans="1:4" x14ac:dyDescent="0.2">
      <c r="A266" s="1">
        <v>265</v>
      </c>
      <c r="B266" s="22">
        <v>43595.548611111109</v>
      </c>
      <c r="D266" s="1">
        <v>40.49</v>
      </c>
    </row>
    <row r="267" spans="1:4" x14ac:dyDescent="0.2">
      <c r="A267" s="1">
        <v>266</v>
      </c>
      <c r="B267" s="22">
        <v>43595.552083333336</v>
      </c>
      <c r="D267" s="1">
        <v>40.61</v>
      </c>
    </row>
    <row r="268" spans="1:4" x14ac:dyDescent="0.2">
      <c r="A268" s="1">
        <v>267</v>
      </c>
      <c r="B268" s="22">
        <v>43595.555555555555</v>
      </c>
      <c r="D268" s="1">
        <v>40.86</v>
      </c>
    </row>
    <row r="269" spans="1:4" x14ac:dyDescent="0.2">
      <c r="A269" s="1">
        <v>268</v>
      </c>
      <c r="B269" s="22">
        <v>43595.559027777781</v>
      </c>
      <c r="D269" s="1">
        <v>41</v>
      </c>
    </row>
    <row r="270" spans="1:4" x14ac:dyDescent="0.2">
      <c r="A270" s="1">
        <v>269</v>
      </c>
      <c r="B270" s="22">
        <v>43595.5625</v>
      </c>
      <c r="D270" s="1">
        <v>41.2</v>
      </c>
    </row>
    <row r="271" spans="1:4" x14ac:dyDescent="0.2">
      <c r="A271" s="1">
        <v>270</v>
      </c>
      <c r="B271" s="22">
        <v>43595.565972222219</v>
      </c>
      <c r="D271" s="1">
        <v>41.35</v>
      </c>
    </row>
    <row r="272" spans="1:4" x14ac:dyDescent="0.2">
      <c r="A272" s="1">
        <v>271</v>
      </c>
      <c r="B272" s="22">
        <v>43595.569444444445</v>
      </c>
      <c r="D272" s="1">
        <v>41.5</v>
      </c>
    </row>
    <row r="273" spans="1:4" x14ac:dyDescent="0.2">
      <c r="A273" s="1">
        <v>272</v>
      </c>
      <c r="B273" s="22">
        <v>43595.572916666664</v>
      </c>
      <c r="D273" s="1">
        <v>41.7</v>
      </c>
    </row>
    <row r="274" spans="1:4" x14ac:dyDescent="0.2">
      <c r="A274" s="1">
        <v>273</v>
      </c>
      <c r="B274" s="22">
        <v>43595.576388888891</v>
      </c>
      <c r="D274" s="1">
        <v>41.56</v>
      </c>
    </row>
    <row r="275" spans="1:4" x14ac:dyDescent="0.2">
      <c r="A275" s="1">
        <v>274</v>
      </c>
      <c r="B275" s="22">
        <v>43595.579861111109</v>
      </c>
      <c r="D275" s="1">
        <v>41.72</v>
      </c>
    </row>
    <row r="276" spans="1:4" x14ac:dyDescent="0.2">
      <c r="A276" s="1">
        <v>275</v>
      </c>
      <c r="B276" s="22">
        <v>43595.583333333336</v>
      </c>
      <c r="D276" s="1">
        <v>42.3</v>
      </c>
    </row>
    <row r="277" spans="1:4" x14ac:dyDescent="0.2">
      <c r="A277" s="1">
        <v>276</v>
      </c>
      <c r="B277" s="22">
        <v>43595.586805555555</v>
      </c>
      <c r="D277" s="1">
        <v>42.01</v>
      </c>
    </row>
    <row r="278" spans="1:4" x14ac:dyDescent="0.2">
      <c r="A278" s="1">
        <v>277</v>
      </c>
      <c r="B278" s="22">
        <v>43595.590277777781</v>
      </c>
      <c r="D278" s="1">
        <v>42.08</v>
      </c>
    </row>
    <row r="279" spans="1:4" x14ac:dyDescent="0.2">
      <c r="A279" s="1">
        <v>278</v>
      </c>
      <c r="B279" s="22">
        <v>43595.59375</v>
      </c>
      <c r="D279" s="1">
        <v>42</v>
      </c>
    </row>
    <row r="280" spans="1:4" x14ac:dyDescent="0.2">
      <c r="A280" s="1">
        <v>279</v>
      </c>
      <c r="B280" s="22">
        <v>43595.597222222219</v>
      </c>
      <c r="D280" s="1">
        <v>42.2</v>
      </c>
    </row>
    <row r="281" spans="1:4" x14ac:dyDescent="0.2">
      <c r="A281" s="1">
        <v>280</v>
      </c>
      <c r="B281" s="22">
        <v>43595.600694444445</v>
      </c>
      <c r="D281" s="1">
        <v>42.36</v>
      </c>
    </row>
    <row r="282" spans="1:4" x14ac:dyDescent="0.2">
      <c r="A282" s="1">
        <v>281</v>
      </c>
      <c r="B282" s="22">
        <v>43595.604166666664</v>
      </c>
      <c r="D282" s="1">
        <v>42.37</v>
      </c>
    </row>
    <row r="283" spans="1:4" x14ac:dyDescent="0.2">
      <c r="A283" s="1">
        <v>282</v>
      </c>
      <c r="B283" s="22">
        <v>43595.607638888891</v>
      </c>
      <c r="D283" s="1">
        <v>42.18</v>
      </c>
    </row>
    <row r="284" spans="1:4" x14ac:dyDescent="0.2">
      <c r="A284" s="1">
        <v>283</v>
      </c>
      <c r="B284" s="22">
        <v>43595.611111111109</v>
      </c>
      <c r="D284" s="1">
        <v>42.36</v>
      </c>
    </row>
    <row r="285" spans="1:4" x14ac:dyDescent="0.2">
      <c r="A285" s="1">
        <v>284</v>
      </c>
      <c r="B285" s="22">
        <v>43595.614583333336</v>
      </c>
      <c r="D285" s="1">
        <v>42.48</v>
      </c>
    </row>
    <row r="286" spans="1:4" x14ac:dyDescent="0.2">
      <c r="A286" s="1">
        <v>285</v>
      </c>
      <c r="B286" s="22">
        <v>43595.618055555555</v>
      </c>
      <c r="D286" s="1">
        <v>42.27</v>
      </c>
    </row>
    <row r="287" spans="1:4" x14ac:dyDescent="0.2">
      <c r="A287" s="1">
        <v>286</v>
      </c>
      <c r="B287" s="22">
        <v>43595.621527777781</v>
      </c>
      <c r="D287" s="1">
        <v>42.43</v>
      </c>
    </row>
    <row r="288" spans="1:4" x14ac:dyDescent="0.2">
      <c r="A288" s="1">
        <v>287</v>
      </c>
      <c r="B288" s="22">
        <v>43595.625</v>
      </c>
      <c r="D288" s="1">
        <v>42.5</v>
      </c>
    </row>
    <row r="289" spans="1:4" x14ac:dyDescent="0.2">
      <c r="A289" s="1">
        <v>288</v>
      </c>
      <c r="B289" s="22">
        <v>43598.399305555555</v>
      </c>
      <c r="D289" s="1">
        <v>42.07</v>
      </c>
    </row>
    <row r="290" spans="1:4" x14ac:dyDescent="0.2">
      <c r="A290" s="1">
        <v>289</v>
      </c>
      <c r="B290" s="22">
        <v>43598.402777777781</v>
      </c>
      <c r="D290" s="1">
        <v>42.8</v>
      </c>
    </row>
    <row r="291" spans="1:4" x14ac:dyDescent="0.2">
      <c r="A291" s="1">
        <v>290</v>
      </c>
      <c r="B291" s="22">
        <v>43598.40625</v>
      </c>
      <c r="D291" s="1">
        <v>42.79</v>
      </c>
    </row>
    <row r="292" spans="1:4" x14ac:dyDescent="0.2">
      <c r="A292" s="1">
        <v>291</v>
      </c>
      <c r="B292" s="22">
        <v>43598.409722222219</v>
      </c>
      <c r="D292" s="1">
        <v>43</v>
      </c>
    </row>
    <row r="293" spans="1:4" x14ac:dyDescent="0.2">
      <c r="A293" s="1">
        <v>292</v>
      </c>
      <c r="B293" s="22">
        <v>43598.413194444445</v>
      </c>
      <c r="D293" s="1">
        <v>43.14</v>
      </c>
    </row>
    <row r="294" spans="1:4" x14ac:dyDescent="0.2">
      <c r="A294" s="1">
        <v>293</v>
      </c>
      <c r="B294" s="22">
        <v>43598.416666666664</v>
      </c>
      <c r="D294" s="1">
        <v>43.3</v>
      </c>
    </row>
    <row r="295" spans="1:4" x14ac:dyDescent="0.2">
      <c r="A295" s="1">
        <v>294</v>
      </c>
      <c r="B295" s="22">
        <v>43598.420138888891</v>
      </c>
      <c r="D295" s="1">
        <v>44.1</v>
      </c>
    </row>
    <row r="296" spans="1:4" x14ac:dyDescent="0.2">
      <c r="A296" s="1">
        <v>295</v>
      </c>
      <c r="B296" s="22">
        <v>43598.423611111109</v>
      </c>
      <c r="D296" s="1">
        <v>43.8</v>
      </c>
    </row>
    <row r="297" spans="1:4" x14ac:dyDescent="0.2">
      <c r="A297" s="1">
        <v>296</v>
      </c>
      <c r="B297" s="22">
        <v>43598.427083333336</v>
      </c>
      <c r="D297" s="1">
        <v>43.88</v>
      </c>
    </row>
    <row r="298" spans="1:4" x14ac:dyDescent="0.2">
      <c r="A298" s="1">
        <v>297</v>
      </c>
      <c r="B298" s="22">
        <v>43598.430555555555</v>
      </c>
      <c r="D298" s="1">
        <v>43.74</v>
      </c>
    </row>
    <row r="299" spans="1:4" x14ac:dyDescent="0.2">
      <c r="A299" s="1">
        <v>298</v>
      </c>
      <c r="B299" s="22">
        <v>43598.434027777781</v>
      </c>
      <c r="D299" s="1">
        <v>43.79</v>
      </c>
    </row>
    <row r="300" spans="1:4" x14ac:dyDescent="0.2">
      <c r="A300" s="1">
        <v>299</v>
      </c>
      <c r="B300" s="22">
        <v>43598.4375</v>
      </c>
      <c r="D300" s="1">
        <v>43.89</v>
      </c>
    </row>
    <row r="301" spans="1:4" x14ac:dyDescent="0.2">
      <c r="A301" s="1">
        <v>300</v>
      </c>
      <c r="B301" s="22">
        <v>43598.440972222219</v>
      </c>
      <c r="D301" s="1">
        <v>43.99</v>
      </c>
    </row>
    <row r="302" spans="1:4" x14ac:dyDescent="0.2">
      <c r="A302" s="1">
        <v>301</v>
      </c>
      <c r="B302" s="22">
        <v>43598.444444444445</v>
      </c>
      <c r="D302" s="1">
        <v>44.03</v>
      </c>
    </row>
    <row r="303" spans="1:4" x14ac:dyDescent="0.2">
      <c r="A303" s="1">
        <v>302</v>
      </c>
      <c r="B303" s="22">
        <v>43598.447916666664</v>
      </c>
      <c r="D303" s="1">
        <v>44.04</v>
      </c>
    </row>
    <row r="304" spans="1:4" x14ac:dyDescent="0.2">
      <c r="A304" s="1">
        <v>303</v>
      </c>
      <c r="B304" s="22">
        <v>43598.451388888891</v>
      </c>
      <c r="D304" s="1">
        <v>44.02</v>
      </c>
    </row>
    <row r="305" spans="1:4" x14ac:dyDescent="0.2">
      <c r="A305" s="1">
        <v>304</v>
      </c>
      <c r="B305" s="22">
        <v>43598.454861111109</v>
      </c>
      <c r="D305" s="1">
        <v>44.05</v>
      </c>
    </row>
    <row r="306" spans="1:4" x14ac:dyDescent="0.2">
      <c r="A306" s="1">
        <v>305</v>
      </c>
      <c r="B306" s="22">
        <v>43598.458333333336</v>
      </c>
      <c r="D306" s="1">
        <v>44.05</v>
      </c>
    </row>
    <row r="307" spans="1:4" x14ac:dyDescent="0.2">
      <c r="A307" s="1">
        <v>306</v>
      </c>
      <c r="B307" s="22">
        <v>43598.461805555555</v>
      </c>
      <c r="D307" s="1">
        <v>44.11</v>
      </c>
    </row>
    <row r="308" spans="1:4" x14ac:dyDescent="0.2">
      <c r="A308" s="1">
        <v>307</v>
      </c>
      <c r="B308" s="22">
        <v>43598.465277777781</v>
      </c>
      <c r="D308" s="1">
        <v>44.3</v>
      </c>
    </row>
    <row r="309" spans="1:4" x14ac:dyDescent="0.2">
      <c r="A309" s="1">
        <v>308</v>
      </c>
      <c r="B309" s="22">
        <v>43598.46875</v>
      </c>
      <c r="D309" s="1">
        <v>44.1</v>
      </c>
    </row>
    <row r="310" spans="1:4" x14ac:dyDescent="0.2">
      <c r="A310" s="1">
        <v>309</v>
      </c>
      <c r="B310" s="22">
        <v>43598.472222222219</v>
      </c>
      <c r="D310" s="1">
        <v>44.06</v>
      </c>
    </row>
    <row r="311" spans="1:4" x14ac:dyDescent="0.2">
      <c r="A311" s="1">
        <v>310</v>
      </c>
      <c r="B311" s="22">
        <v>43598.475694444445</v>
      </c>
      <c r="D311" s="1">
        <v>44.04</v>
      </c>
    </row>
    <row r="312" spans="1:4" x14ac:dyDescent="0.2">
      <c r="A312" s="1">
        <v>311</v>
      </c>
      <c r="B312" s="22">
        <v>43598.479166666664</v>
      </c>
      <c r="D312" s="1">
        <v>44.06</v>
      </c>
    </row>
    <row r="313" spans="1:4" x14ac:dyDescent="0.2">
      <c r="A313" s="1">
        <v>312</v>
      </c>
      <c r="B313" s="22">
        <v>43598.545138888891</v>
      </c>
      <c r="D313" s="1">
        <v>44.12</v>
      </c>
    </row>
    <row r="314" spans="1:4" x14ac:dyDescent="0.2">
      <c r="A314" s="1">
        <v>313</v>
      </c>
      <c r="B314" s="22">
        <v>43598.548611111109</v>
      </c>
      <c r="D314" s="1">
        <v>44.06</v>
      </c>
    </row>
    <row r="315" spans="1:4" x14ac:dyDescent="0.2">
      <c r="A315" s="1">
        <v>314</v>
      </c>
      <c r="B315" s="22">
        <v>43598.552083333336</v>
      </c>
      <c r="D315" s="1">
        <v>44</v>
      </c>
    </row>
    <row r="316" spans="1:4" x14ac:dyDescent="0.2">
      <c r="A316" s="1">
        <v>315</v>
      </c>
      <c r="B316" s="22">
        <v>43598.555555555555</v>
      </c>
      <c r="D316" s="1">
        <v>43.9</v>
      </c>
    </row>
    <row r="317" spans="1:4" x14ac:dyDescent="0.2">
      <c r="A317" s="1">
        <v>316</v>
      </c>
      <c r="B317" s="22">
        <v>43598.559027777781</v>
      </c>
      <c r="D317" s="1">
        <v>43.9</v>
      </c>
    </row>
    <row r="318" spans="1:4" x14ac:dyDescent="0.2">
      <c r="A318" s="1">
        <v>317</v>
      </c>
      <c r="B318" s="22">
        <v>43598.5625</v>
      </c>
      <c r="D318" s="1">
        <v>43.75</v>
      </c>
    </row>
    <row r="319" spans="1:4" x14ac:dyDescent="0.2">
      <c r="A319" s="1">
        <v>318</v>
      </c>
      <c r="B319" s="22">
        <v>43598.565972222219</v>
      </c>
      <c r="D319" s="1">
        <v>43.69</v>
      </c>
    </row>
    <row r="320" spans="1:4" x14ac:dyDescent="0.2">
      <c r="A320" s="1">
        <v>319</v>
      </c>
      <c r="B320" s="22">
        <v>43598.569444444445</v>
      </c>
      <c r="D320" s="1">
        <v>43.84</v>
      </c>
    </row>
    <row r="321" spans="1:4" x14ac:dyDescent="0.2">
      <c r="A321" s="1">
        <v>320</v>
      </c>
      <c r="B321" s="22">
        <v>43598.572916666664</v>
      </c>
      <c r="D321" s="1">
        <v>43.83</v>
      </c>
    </row>
    <row r="322" spans="1:4" x14ac:dyDescent="0.2">
      <c r="A322" s="1">
        <v>321</v>
      </c>
      <c r="B322" s="22">
        <v>43598.576388888891</v>
      </c>
      <c r="D322" s="1">
        <v>43.76</v>
      </c>
    </row>
    <row r="323" spans="1:4" x14ac:dyDescent="0.2">
      <c r="A323" s="1">
        <v>322</v>
      </c>
      <c r="B323" s="22">
        <v>43598.579861111109</v>
      </c>
      <c r="D323" s="1">
        <v>43.78</v>
      </c>
    </row>
    <row r="324" spans="1:4" x14ac:dyDescent="0.2">
      <c r="A324" s="1">
        <v>323</v>
      </c>
      <c r="B324" s="22">
        <v>43598.583333333336</v>
      </c>
      <c r="D324" s="1">
        <v>43.71</v>
      </c>
    </row>
    <row r="325" spans="1:4" x14ac:dyDescent="0.2">
      <c r="A325" s="1">
        <v>324</v>
      </c>
      <c r="B325" s="22">
        <v>43598.586805555555</v>
      </c>
      <c r="D325" s="1">
        <v>43.7</v>
      </c>
    </row>
    <row r="326" spans="1:4" x14ac:dyDescent="0.2">
      <c r="A326" s="1">
        <v>325</v>
      </c>
      <c r="B326" s="22">
        <v>43598.590277777781</v>
      </c>
      <c r="D326" s="1">
        <v>43.7</v>
      </c>
    </row>
    <row r="327" spans="1:4" x14ac:dyDescent="0.2">
      <c r="A327" s="1">
        <v>326</v>
      </c>
      <c r="B327" s="22">
        <v>43598.59375</v>
      </c>
      <c r="D327" s="1">
        <v>43.44</v>
      </c>
    </row>
    <row r="328" spans="1:4" x14ac:dyDescent="0.2">
      <c r="A328" s="1">
        <v>327</v>
      </c>
      <c r="B328" s="22">
        <v>43598.597222222219</v>
      </c>
      <c r="D328" s="1">
        <v>43.4</v>
      </c>
    </row>
    <row r="329" spans="1:4" x14ac:dyDescent="0.2">
      <c r="A329" s="1">
        <v>328</v>
      </c>
      <c r="B329" s="22">
        <v>43598.600694444445</v>
      </c>
      <c r="D329" s="1">
        <v>43.33</v>
      </c>
    </row>
    <row r="330" spans="1:4" x14ac:dyDescent="0.2">
      <c r="A330" s="1">
        <v>329</v>
      </c>
      <c r="B330" s="22">
        <v>43598.604166666664</v>
      </c>
      <c r="D330" s="1">
        <v>43.59</v>
      </c>
    </row>
    <row r="331" spans="1:4" x14ac:dyDescent="0.2">
      <c r="A331" s="1">
        <v>330</v>
      </c>
      <c r="B331" s="22">
        <v>43598.607638888891</v>
      </c>
      <c r="D331" s="1">
        <v>43.5</v>
      </c>
    </row>
    <row r="332" spans="1:4" x14ac:dyDescent="0.2">
      <c r="A332" s="1">
        <v>331</v>
      </c>
      <c r="B332" s="22">
        <v>43598.611111111109</v>
      </c>
      <c r="D332" s="1">
        <v>43.41</v>
      </c>
    </row>
    <row r="333" spans="1:4" x14ac:dyDescent="0.2">
      <c r="A333" s="1">
        <v>332</v>
      </c>
      <c r="B333" s="22">
        <v>43598.614583333336</v>
      </c>
      <c r="D333" s="1">
        <v>43.34</v>
      </c>
    </row>
    <row r="334" spans="1:4" x14ac:dyDescent="0.2">
      <c r="A334" s="1">
        <v>333</v>
      </c>
      <c r="B334" s="22">
        <v>43598.618055555555</v>
      </c>
      <c r="D334" s="1">
        <v>43.69</v>
      </c>
    </row>
    <row r="335" spans="1:4" x14ac:dyDescent="0.2">
      <c r="A335" s="1">
        <v>334</v>
      </c>
      <c r="B335" s="22">
        <v>43598.621527777781</v>
      </c>
      <c r="D335" s="1">
        <v>43.63</v>
      </c>
    </row>
    <row r="336" spans="1:4" x14ac:dyDescent="0.2">
      <c r="A336" s="1">
        <v>335</v>
      </c>
      <c r="B336" s="22">
        <v>43598.625</v>
      </c>
      <c r="D336" s="1">
        <v>43.66</v>
      </c>
    </row>
    <row r="337" spans="1:4" x14ac:dyDescent="0.2">
      <c r="A337" s="1">
        <v>336</v>
      </c>
      <c r="B337" s="22">
        <v>43599.399305555555</v>
      </c>
      <c r="D337" s="1">
        <v>43.99</v>
      </c>
    </row>
    <row r="338" spans="1:4" x14ac:dyDescent="0.2">
      <c r="A338" s="1">
        <v>337</v>
      </c>
      <c r="B338" s="22">
        <v>43599.402777777781</v>
      </c>
      <c r="D338" s="1">
        <v>43.83</v>
      </c>
    </row>
    <row r="339" spans="1:4" x14ac:dyDescent="0.2">
      <c r="A339" s="1">
        <v>338</v>
      </c>
      <c r="B339" s="22">
        <v>43599.40625</v>
      </c>
      <c r="D339" s="1">
        <v>43.49</v>
      </c>
    </row>
    <row r="340" spans="1:4" x14ac:dyDescent="0.2">
      <c r="A340" s="1">
        <v>339</v>
      </c>
      <c r="B340" s="22">
        <v>43599.409722222219</v>
      </c>
      <c r="D340" s="1">
        <v>43.65</v>
      </c>
    </row>
    <row r="341" spans="1:4" x14ac:dyDescent="0.2">
      <c r="A341" s="1">
        <v>340</v>
      </c>
      <c r="B341" s="22">
        <v>43599.413194444445</v>
      </c>
      <c r="D341" s="1">
        <v>43.92</v>
      </c>
    </row>
    <row r="342" spans="1:4" x14ac:dyDescent="0.2">
      <c r="A342" s="1">
        <v>341</v>
      </c>
      <c r="B342" s="22">
        <v>43599.416666666664</v>
      </c>
      <c r="D342" s="1">
        <v>43.98</v>
      </c>
    </row>
    <row r="343" spans="1:4" x14ac:dyDescent="0.2">
      <c r="A343" s="1">
        <v>342</v>
      </c>
      <c r="B343" s="22">
        <v>43599.420138888891</v>
      </c>
      <c r="D343" s="1">
        <v>43.95</v>
      </c>
    </row>
    <row r="344" spans="1:4" x14ac:dyDescent="0.2">
      <c r="A344" s="1">
        <v>343</v>
      </c>
      <c r="B344" s="22">
        <v>43599.423611111109</v>
      </c>
      <c r="D344" s="1">
        <v>43.66</v>
      </c>
    </row>
    <row r="345" spans="1:4" x14ac:dyDescent="0.2">
      <c r="A345" s="1">
        <v>344</v>
      </c>
      <c r="B345" s="22">
        <v>43599.427083333336</v>
      </c>
      <c r="D345" s="1">
        <v>43.69</v>
      </c>
    </row>
    <row r="346" spans="1:4" x14ac:dyDescent="0.2">
      <c r="A346" s="1">
        <v>345</v>
      </c>
      <c r="B346" s="22">
        <v>43599.430555555555</v>
      </c>
      <c r="D346" s="1">
        <v>43.78</v>
      </c>
    </row>
    <row r="347" spans="1:4" x14ac:dyDescent="0.2">
      <c r="A347" s="1">
        <v>346</v>
      </c>
      <c r="B347" s="22">
        <v>43599.434027777781</v>
      </c>
      <c r="D347" s="1">
        <v>44</v>
      </c>
    </row>
    <row r="348" spans="1:4" x14ac:dyDescent="0.2">
      <c r="A348" s="1">
        <v>347</v>
      </c>
      <c r="B348" s="22">
        <v>43599.4375</v>
      </c>
      <c r="D348" s="1">
        <v>43.98</v>
      </c>
    </row>
    <row r="349" spans="1:4" x14ac:dyDescent="0.2">
      <c r="A349" s="1">
        <v>348</v>
      </c>
      <c r="B349" s="22">
        <v>43599.440972222219</v>
      </c>
      <c r="D349" s="1">
        <v>44</v>
      </c>
    </row>
    <row r="350" spans="1:4" x14ac:dyDescent="0.2">
      <c r="A350" s="1">
        <v>349</v>
      </c>
      <c r="B350" s="22">
        <v>43599.444444444445</v>
      </c>
      <c r="D350" s="1">
        <v>43.99</v>
      </c>
    </row>
    <row r="351" spans="1:4" x14ac:dyDescent="0.2">
      <c r="A351" s="1">
        <v>350</v>
      </c>
      <c r="B351" s="22">
        <v>43599.447916666664</v>
      </c>
      <c r="D351" s="1">
        <v>43.97</v>
      </c>
    </row>
    <row r="352" spans="1:4" x14ac:dyDescent="0.2">
      <c r="A352" s="1">
        <v>351</v>
      </c>
      <c r="B352" s="22">
        <v>43599.451388888891</v>
      </c>
      <c r="D352" s="1">
        <v>43.87</v>
      </c>
    </row>
    <row r="353" spans="1:4" x14ac:dyDescent="0.2">
      <c r="A353" s="1">
        <v>352</v>
      </c>
      <c r="B353" s="22">
        <v>43599.454861111109</v>
      </c>
      <c r="D353" s="1">
        <v>43.99</v>
      </c>
    </row>
    <row r="354" spans="1:4" x14ac:dyDescent="0.2">
      <c r="A354" s="1">
        <v>353</v>
      </c>
      <c r="B354" s="22">
        <v>43599.458333333336</v>
      </c>
      <c r="D354" s="1">
        <v>43.99</v>
      </c>
    </row>
    <row r="355" spans="1:4" x14ac:dyDescent="0.2">
      <c r="A355" s="1">
        <v>354</v>
      </c>
      <c r="B355" s="22">
        <v>43599.461805555555</v>
      </c>
      <c r="D355" s="1">
        <v>43.92</v>
      </c>
    </row>
    <row r="356" spans="1:4" x14ac:dyDescent="0.2">
      <c r="A356" s="1">
        <v>355</v>
      </c>
      <c r="B356" s="22">
        <v>43599.465277777781</v>
      </c>
      <c r="D356" s="1">
        <v>43.83</v>
      </c>
    </row>
    <row r="357" spans="1:4" x14ac:dyDescent="0.2">
      <c r="A357" s="1">
        <v>356</v>
      </c>
      <c r="B357" s="22">
        <v>43599.46875</v>
      </c>
      <c r="D357" s="1">
        <v>43.77</v>
      </c>
    </row>
    <row r="358" spans="1:4" x14ac:dyDescent="0.2">
      <c r="A358" s="1">
        <v>357</v>
      </c>
      <c r="B358" s="22">
        <v>43599.472222222219</v>
      </c>
      <c r="D358" s="1">
        <v>43.81</v>
      </c>
    </row>
    <row r="359" spans="1:4" x14ac:dyDescent="0.2">
      <c r="A359" s="1">
        <v>358</v>
      </c>
      <c r="B359" s="22">
        <v>43599.475694444445</v>
      </c>
      <c r="D359" s="1">
        <v>43.78</v>
      </c>
    </row>
    <row r="360" spans="1:4" x14ac:dyDescent="0.2">
      <c r="A360" s="1">
        <v>359</v>
      </c>
      <c r="B360" s="22">
        <v>43599.479166666664</v>
      </c>
      <c r="D360" s="1">
        <v>43.8</v>
      </c>
    </row>
    <row r="361" spans="1:4" x14ac:dyDescent="0.2">
      <c r="A361" s="1">
        <v>360</v>
      </c>
      <c r="B361" s="22">
        <v>43599.545138888891</v>
      </c>
      <c r="D361" s="1">
        <v>43.8</v>
      </c>
    </row>
    <row r="362" spans="1:4" x14ac:dyDescent="0.2">
      <c r="A362" s="1">
        <v>361</v>
      </c>
      <c r="B362" s="22">
        <v>43599.548611111109</v>
      </c>
      <c r="D362" s="1">
        <v>43.83</v>
      </c>
    </row>
    <row r="363" spans="1:4" x14ac:dyDescent="0.2">
      <c r="A363" s="1">
        <v>362</v>
      </c>
      <c r="B363" s="22">
        <v>43599.552083333336</v>
      </c>
      <c r="D363" s="1">
        <v>43.88</v>
      </c>
    </row>
    <row r="364" spans="1:4" x14ac:dyDescent="0.2">
      <c r="A364" s="1">
        <v>363</v>
      </c>
      <c r="B364" s="22">
        <v>43599.555555555555</v>
      </c>
      <c r="D364" s="1">
        <v>43.94</v>
      </c>
    </row>
    <row r="365" spans="1:4" x14ac:dyDescent="0.2">
      <c r="A365" s="1">
        <v>364</v>
      </c>
      <c r="B365" s="22">
        <v>43599.559027777781</v>
      </c>
      <c r="D365" s="1">
        <v>43.94</v>
      </c>
    </row>
    <row r="366" spans="1:4" x14ac:dyDescent="0.2">
      <c r="A366" s="1">
        <v>365</v>
      </c>
      <c r="B366" s="22">
        <v>43599.5625</v>
      </c>
      <c r="D366" s="1">
        <v>43.98</v>
      </c>
    </row>
    <row r="367" spans="1:4" x14ac:dyDescent="0.2">
      <c r="A367" s="1">
        <v>366</v>
      </c>
      <c r="B367" s="22">
        <v>43599.565972222219</v>
      </c>
      <c r="D367" s="1">
        <v>43.87</v>
      </c>
    </row>
    <row r="368" spans="1:4" x14ac:dyDescent="0.2">
      <c r="A368" s="1">
        <v>367</v>
      </c>
      <c r="B368" s="22">
        <v>43599.569444444445</v>
      </c>
      <c r="D368" s="1">
        <v>43.88</v>
      </c>
    </row>
    <row r="369" spans="1:4" x14ac:dyDescent="0.2">
      <c r="A369" s="1">
        <v>368</v>
      </c>
      <c r="B369" s="22">
        <v>43599.572916666664</v>
      </c>
      <c r="D369" s="1">
        <v>43.98</v>
      </c>
    </row>
    <row r="370" spans="1:4" x14ac:dyDescent="0.2">
      <c r="A370" s="1">
        <v>369</v>
      </c>
      <c r="B370" s="22">
        <v>43599.576388888891</v>
      </c>
      <c r="D370" s="1">
        <v>44</v>
      </c>
    </row>
    <row r="371" spans="1:4" x14ac:dyDescent="0.2">
      <c r="A371" s="1">
        <v>370</v>
      </c>
      <c r="B371" s="22">
        <v>43599.579861111109</v>
      </c>
      <c r="D371" s="1">
        <v>43.95</v>
      </c>
    </row>
    <row r="372" spans="1:4" x14ac:dyDescent="0.2">
      <c r="A372" s="1">
        <v>371</v>
      </c>
      <c r="B372" s="22">
        <v>43599.583333333336</v>
      </c>
      <c r="D372" s="1">
        <v>44</v>
      </c>
    </row>
    <row r="373" spans="1:4" x14ac:dyDescent="0.2">
      <c r="A373" s="1">
        <v>372</v>
      </c>
      <c r="B373" s="22">
        <v>43599.586805555555</v>
      </c>
      <c r="D373" s="1">
        <v>43.91</v>
      </c>
    </row>
    <row r="374" spans="1:4" x14ac:dyDescent="0.2">
      <c r="A374" s="1">
        <v>373</v>
      </c>
      <c r="B374" s="22">
        <v>43599.590277777781</v>
      </c>
      <c r="D374" s="1">
        <v>44</v>
      </c>
    </row>
    <row r="375" spans="1:4" x14ac:dyDescent="0.2">
      <c r="A375" s="1">
        <v>374</v>
      </c>
      <c r="B375" s="22">
        <v>43599.59375</v>
      </c>
      <c r="D375" s="1">
        <v>44.02</v>
      </c>
    </row>
    <row r="376" spans="1:4" x14ac:dyDescent="0.2">
      <c r="A376" s="1">
        <v>375</v>
      </c>
      <c r="B376" s="22">
        <v>43599.597222222219</v>
      </c>
      <c r="D376" s="1">
        <v>44</v>
      </c>
    </row>
    <row r="377" spans="1:4" x14ac:dyDescent="0.2">
      <c r="A377" s="1">
        <v>376</v>
      </c>
      <c r="B377" s="22">
        <v>43599.600694444445</v>
      </c>
      <c r="D377" s="1">
        <v>43.98</v>
      </c>
    </row>
    <row r="378" spans="1:4" x14ac:dyDescent="0.2">
      <c r="A378" s="1">
        <v>377</v>
      </c>
      <c r="B378" s="22">
        <v>43599.604166666664</v>
      </c>
      <c r="D378" s="1">
        <v>44.03</v>
      </c>
    </row>
    <row r="379" spans="1:4" x14ac:dyDescent="0.2">
      <c r="A379" s="1">
        <v>378</v>
      </c>
      <c r="B379" s="22">
        <v>43599.607638888891</v>
      </c>
      <c r="D379" s="1">
        <v>44.05</v>
      </c>
    </row>
    <row r="380" spans="1:4" x14ac:dyDescent="0.2">
      <c r="A380" s="1">
        <v>379</v>
      </c>
      <c r="B380" s="22">
        <v>43599.611111111109</v>
      </c>
      <c r="D380" s="1">
        <v>44</v>
      </c>
    </row>
    <row r="381" spans="1:4" x14ac:dyDescent="0.2">
      <c r="A381" s="1">
        <v>380</v>
      </c>
      <c r="B381" s="22">
        <v>43599.614583333336</v>
      </c>
      <c r="D381" s="1">
        <v>43.99</v>
      </c>
    </row>
    <row r="382" spans="1:4" x14ac:dyDescent="0.2">
      <c r="A382" s="1">
        <v>381</v>
      </c>
      <c r="B382" s="22">
        <v>43599.618055555555</v>
      </c>
      <c r="D382" s="1">
        <v>43.9</v>
      </c>
    </row>
    <row r="383" spans="1:4" x14ac:dyDescent="0.2">
      <c r="A383" s="1">
        <v>382</v>
      </c>
      <c r="B383" s="22">
        <v>43599.621527777781</v>
      </c>
      <c r="D383" s="1">
        <v>43.98</v>
      </c>
    </row>
    <row r="384" spans="1:4" x14ac:dyDescent="0.2">
      <c r="A384" s="1">
        <v>383</v>
      </c>
      <c r="B384" s="22">
        <v>43599.625</v>
      </c>
      <c r="D384" s="1">
        <v>43.99</v>
      </c>
    </row>
    <row r="385" spans="1:4" x14ac:dyDescent="0.2">
      <c r="A385" s="1">
        <v>384</v>
      </c>
      <c r="B385" s="22">
        <v>43600.399305555555</v>
      </c>
      <c r="D385" s="1">
        <v>44.3</v>
      </c>
    </row>
    <row r="386" spans="1:4" x14ac:dyDescent="0.2">
      <c r="A386" s="1">
        <v>385</v>
      </c>
      <c r="B386" s="22">
        <v>43600.402777777781</v>
      </c>
      <c r="D386" s="1">
        <v>44.97</v>
      </c>
    </row>
    <row r="387" spans="1:4" x14ac:dyDescent="0.2">
      <c r="A387" s="1">
        <v>386</v>
      </c>
      <c r="B387" s="22">
        <v>43600.40625</v>
      </c>
      <c r="D387" s="1">
        <v>45.15</v>
      </c>
    </row>
    <row r="388" spans="1:4" x14ac:dyDescent="0.2">
      <c r="A388" s="1">
        <v>387</v>
      </c>
      <c r="B388" s="22">
        <v>43600.409722222219</v>
      </c>
      <c r="D388" s="1">
        <v>45.33</v>
      </c>
    </row>
    <row r="389" spans="1:4" x14ac:dyDescent="0.2">
      <c r="A389" s="1">
        <v>388</v>
      </c>
      <c r="B389" s="22">
        <v>43600.413194444445</v>
      </c>
      <c r="D389" s="1">
        <v>44.99</v>
      </c>
    </row>
    <row r="390" spans="1:4" x14ac:dyDescent="0.2">
      <c r="A390" s="1">
        <v>389</v>
      </c>
      <c r="B390" s="22">
        <v>43600.416666666664</v>
      </c>
      <c r="D390" s="1">
        <v>44.93</v>
      </c>
    </row>
    <row r="391" spans="1:4" x14ac:dyDescent="0.2">
      <c r="A391" s="1">
        <v>390</v>
      </c>
      <c r="B391" s="22">
        <v>43600.420138888891</v>
      </c>
      <c r="D391" s="1">
        <v>44.9</v>
      </c>
    </row>
    <row r="392" spans="1:4" x14ac:dyDescent="0.2">
      <c r="A392" s="1">
        <v>391</v>
      </c>
      <c r="B392" s="22">
        <v>43600.423611111109</v>
      </c>
      <c r="D392" s="1">
        <v>45.13</v>
      </c>
    </row>
    <row r="393" spans="1:4" x14ac:dyDescent="0.2">
      <c r="A393" s="1">
        <v>392</v>
      </c>
      <c r="B393" s="22">
        <v>43600.427083333336</v>
      </c>
      <c r="D393" s="1">
        <v>45.1</v>
      </c>
    </row>
    <row r="394" spans="1:4" x14ac:dyDescent="0.2">
      <c r="A394" s="1">
        <v>393</v>
      </c>
      <c r="B394" s="22">
        <v>43600.430555555555</v>
      </c>
      <c r="D394" s="1">
        <v>45.01</v>
      </c>
    </row>
    <row r="395" spans="1:4" x14ac:dyDescent="0.2">
      <c r="A395" s="1">
        <v>394</v>
      </c>
      <c r="B395" s="22">
        <v>43600.434027777781</v>
      </c>
      <c r="D395" s="1">
        <v>45.06</v>
      </c>
    </row>
    <row r="396" spans="1:4" x14ac:dyDescent="0.2">
      <c r="A396" s="1">
        <v>395</v>
      </c>
      <c r="B396" s="22">
        <v>43600.4375</v>
      </c>
      <c r="D396" s="1">
        <v>45.04</v>
      </c>
    </row>
    <row r="397" spans="1:4" x14ac:dyDescent="0.2">
      <c r="A397" s="1">
        <v>396</v>
      </c>
      <c r="B397" s="22">
        <v>43600.440972222219</v>
      </c>
      <c r="D397" s="1">
        <v>45.02</v>
      </c>
    </row>
    <row r="398" spans="1:4" x14ac:dyDescent="0.2">
      <c r="A398" s="1">
        <v>397</v>
      </c>
      <c r="B398" s="22">
        <v>43600.444444444445</v>
      </c>
      <c r="D398" s="1">
        <v>44.96</v>
      </c>
    </row>
    <row r="399" spans="1:4" x14ac:dyDescent="0.2">
      <c r="A399" s="1">
        <v>398</v>
      </c>
      <c r="B399" s="22">
        <v>43600.447916666664</v>
      </c>
      <c r="D399" s="1">
        <v>44.92</v>
      </c>
    </row>
    <row r="400" spans="1:4" x14ac:dyDescent="0.2">
      <c r="A400" s="1">
        <v>399</v>
      </c>
      <c r="B400" s="22">
        <v>43600.451388888891</v>
      </c>
      <c r="D400" s="1">
        <v>44.95</v>
      </c>
    </row>
    <row r="401" spans="1:4" x14ac:dyDescent="0.2">
      <c r="A401" s="1">
        <v>400</v>
      </c>
      <c r="B401" s="22">
        <v>43600.454861111109</v>
      </c>
      <c r="D401" s="1">
        <v>45.03</v>
      </c>
    </row>
    <row r="402" spans="1:4" x14ac:dyDescent="0.2">
      <c r="A402" s="1">
        <v>401</v>
      </c>
      <c r="B402" s="22">
        <v>43600.458333333336</v>
      </c>
      <c r="D402" s="1">
        <v>45.07</v>
      </c>
    </row>
    <row r="403" spans="1:4" x14ac:dyDescent="0.2">
      <c r="A403" s="1">
        <v>402</v>
      </c>
      <c r="B403" s="22">
        <v>43600.461805555555</v>
      </c>
      <c r="D403" s="1">
        <v>45.15</v>
      </c>
    </row>
    <row r="404" spans="1:4" x14ac:dyDescent="0.2">
      <c r="A404" s="1">
        <v>403</v>
      </c>
      <c r="B404" s="22">
        <v>43600.465277777781</v>
      </c>
      <c r="D404" s="1">
        <v>45.25</v>
      </c>
    </row>
    <row r="405" spans="1:4" x14ac:dyDescent="0.2">
      <c r="A405" s="1">
        <v>404</v>
      </c>
      <c r="B405" s="22">
        <v>43600.46875</v>
      </c>
      <c r="D405" s="1">
        <v>45.15</v>
      </c>
    </row>
    <row r="406" spans="1:4" x14ac:dyDescent="0.2">
      <c r="A406" s="1">
        <v>405</v>
      </c>
      <c r="B406" s="22">
        <v>43600.472222222219</v>
      </c>
      <c r="D406" s="1">
        <v>44.98</v>
      </c>
    </row>
    <row r="407" spans="1:4" x14ac:dyDescent="0.2">
      <c r="A407" s="1">
        <v>406</v>
      </c>
      <c r="B407" s="22">
        <v>43600.475694444445</v>
      </c>
      <c r="D407" s="1">
        <v>45.2</v>
      </c>
    </row>
    <row r="408" spans="1:4" x14ac:dyDescent="0.2">
      <c r="A408" s="1">
        <v>407</v>
      </c>
      <c r="B408" s="22">
        <v>43600.479166666664</v>
      </c>
      <c r="D408" s="1">
        <v>45.2</v>
      </c>
    </row>
    <row r="409" spans="1:4" x14ac:dyDescent="0.2">
      <c r="A409" s="1">
        <v>408</v>
      </c>
      <c r="B409" s="22">
        <v>43600.545138888891</v>
      </c>
      <c r="D409" s="1">
        <v>45.5</v>
      </c>
    </row>
    <row r="410" spans="1:4" x14ac:dyDescent="0.2">
      <c r="A410" s="1">
        <v>409</v>
      </c>
      <c r="B410" s="22">
        <v>43600.548611111109</v>
      </c>
      <c r="D410" s="1">
        <v>45.6</v>
      </c>
    </row>
    <row r="411" spans="1:4" x14ac:dyDescent="0.2">
      <c r="A411" s="1">
        <v>410</v>
      </c>
      <c r="B411" s="22">
        <v>43600.552083333336</v>
      </c>
      <c r="D411" s="1">
        <v>45.6</v>
      </c>
    </row>
    <row r="412" spans="1:4" x14ac:dyDescent="0.2">
      <c r="A412" s="1">
        <v>411</v>
      </c>
      <c r="B412" s="22">
        <v>43600.555555555555</v>
      </c>
      <c r="D412" s="1">
        <v>45.54</v>
      </c>
    </row>
    <row r="413" spans="1:4" x14ac:dyDescent="0.2">
      <c r="A413" s="1">
        <v>412</v>
      </c>
      <c r="B413" s="22">
        <v>43600.559027777781</v>
      </c>
      <c r="D413" s="1">
        <v>45.6</v>
      </c>
    </row>
    <row r="414" spans="1:4" x14ac:dyDescent="0.2">
      <c r="A414" s="1">
        <v>413</v>
      </c>
      <c r="B414" s="22">
        <v>43600.5625</v>
      </c>
      <c r="D414" s="1">
        <v>45.53</v>
      </c>
    </row>
    <row r="415" spans="1:4" x14ac:dyDescent="0.2">
      <c r="A415" s="1">
        <v>414</v>
      </c>
      <c r="B415" s="22">
        <v>43600.565972222219</v>
      </c>
      <c r="D415" s="1">
        <v>45.53</v>
      </c>
    </row>
    <row r="416" spans="1:4" x14ac:dyDescent="0.2">
      <c r="A416" s="1">
        <v>415</v>
      </c>
      <c r="B416" s="22">
        <v>43600.569444444445</v>
      </c>
      <c r="D416" s="1">
        <v>45.9</v>
      </c>
    </row>
    <row r="417" spans="1:4" x14ac:dyDescent="0.2">
      <c r="A417" s="1">
        <v>416</v>
      </c>
      <c r="B417" s="22">
        <v>43600.572916666664</v>
      </c>
      <c r="D417" s="1">
        <v>46.1</v>
      </c>
    </row>
    <row r="418" spans="1:4" x14ac:dyDescent="0.2">
      <c r="A418" s="1">
        <v>417</v>
      </c>
      <c r="B418" s="22">
        <v>43600.576388888891</v>
      </c>
      <c r="D418" s="1">
        <v>46.33</v>
      </c>
    </row>
    <row r="419" spans="1:4" x14ac:dyDescent="0.2">
      <c r="A419" s="1">
        <v>418</v>
      </c>
      <c r="B419" s="22">
        <v>43600.579861111109</v>
      </c>
      <c r="D419" s="1">
        <v>46.47</v>
      </c>
    </row>
    <row r="420" spans="1:4" x14ac:dyDescent="0.2">
      <c r="A420" s="1">
        <v>419</v>
      </c>
      <c r="B420" s="22">
        <v>43600.583333333336</v>
      </c>
      <c r="D420" s="1">
        <v>46.54</v>
      </c>
    </row>
    <row r="421" spans="1:4" x14ac:dyDescent="0.2">
      <c r="A421" s="1">
        <v>420</v>
      </c>
      <c r="B421" s="22">
        <v>43600.586805555555</v>
      </c>
      <c r="D421" s="1">
        <v>46.45</v>
      </c>
    </row>
    <row r="422" spans="1:4" x14ac:dyDescent="0.2">
      <c r="A422" s="1">
        <v>421</v>
      </c>
      <c r="B422" s="22">
        <v>43600.590277777781</v>
      </c>
      <c r="D422" s="1">
        <v>46.25</v>
      </c>
    </row>
    <row r="423" spans="1:4" x14ac:dyDescent="0.2">
      <c r="A423" s="1">
        <v>422</v>
      </c>
      <c r="B423" s="22">
        <v>43600.59375</v>
      </c>
      <c r="D423" s="1">
        <v>46.2</v>
      </c>
    </row>
    <row r="424" spans="1:4" x14ac:dyDescent="0.2">
      <c r="A424" s="1">
        <v>423</v>
      </c>
      <c r="B424" s="22">
        <v>43600.597222222219</v>
      </c>
      <c r="D424" s="1">
        <v>46.34</v>
      </c>
    </row>
    <row r="425" spans="1:4" x14ac:dyDescent="0.2">
      <c r="A425" s="1">
        <v>424</v>
      </c>
      <c r="B425" s="22">
        <v>43600.600694444445</v>
      </c>
      <c r="D425" s="1">
        <v>46.22</v>
      </c>
    </row>
    <row r="426" spans="1:4" x14ac:dyDescent="0.2">
      <c r="A426" s="1">
        <v>425</v>
      </c>
      <c r="B426" s="22">
        <v>43600.604166666664</v>
      </c>
      <c r="D426" s="1">
        <v>46.22</v>
      </c>
    </row>
    <row r="427" spans="1:4" x14ac:dyDescent="0.2">
      <c r="A427" s="1">
        <v>426</v>
      </c>
      <c r="B427" s="22">
        <v>43600.607638888891</v>
      </c>
      <c r="D427" s="1">
        <v>46.14</v>
      </c>
    </row>
    <row r="428" spans="1:4" x14ac:dyDescent="0.2">
      <c r="A428" s="1">
        <v>427</v>
      </c>
      <c r="B428" s="22">
        <v>43600.611111111109</v>
      </c>
      <c r="D428" s="1">
        <v>46.18</v>
      </c>
    </row>
    <row r="429" spans="1:4" x14ac:dyDescent="0.2">
      <c r="A429" s="1">
        <v>428</v>
      </c>
      <c r="B429" s="22">
        <v>43600.614583333336</v>
      </c>
      <c r="D429" s="1">
        <v>45.98</v>
      </c>
    </row>
    <row r="430" spans="1:4" x14ac:dyDescent="0.2">
      <c r="A430" s="1">
        <v>429</v>
      </c>
      <c r="B430" s="22">
        <v>43600.618055555555</v>
      </c>
      <c r="D430" s="1">
        <v>45.93</v>
      </c>
    </row>
    <row r="431" spans="1:4" x14ac:dyDescent="0.2">
      <c r="A431" s="1">
        <v>430</v>
      </c>
      <c r="B431" s="22">
        <v>43600.621527777781</v>
      </c>
      <c r="D431" s="1">
        <v>45.78</v>
      </c>
    </row>
    <row r="432" spans="1:4" x14ac:dyDescent="0.2">
      <c r="A432" s="1">
        <v>431</v>
      </c>
      <c r="B432" s="22">
        <v>43600.625</v>
      </c>
      <c r="D432" s="1">
        <v>46.09</v>
      </c>
    </row>
    <row r="433" spans="1:4" x14ac:dyDescent="0.2">
      <c r="A433" s="1">
        <v>432</v>
      </c>
      <c r="B433" s="22">
        <v>43601.399305555555</v>
      </c>
      <c r="D433" s="1">
        <v>46.33</v>
      </c>
    </row>
    <row r="434" spans="1:4" x14ac:dyDescent="0.2">
      <c r="A434" s="1">
        <v>433</v>
      </c>
      <c r="B434" s="22">
        <v>43601.402777777781</v>
      </c>
      <c r="D434" s="1">
        <v>45.86</v>
      </c>
    </row>
    <row r="435" spans="1:4" x14ac:dyDescent="0.2">
      <c r="A435" s="1">
        <v>434</v>
      </c>
      <c r="B435" s="22">
        <v>43601.40625</v>
      </c>
      <c r="D435" s="1">
        <v>45.6</v>
      </c>
    </row>
    <row r="436" spans="1:4" x14ac:dyDescent="0.2">
      <c r="A436" s="1">
        <v>435</v>
      </c>
      <c r="B436" s="22">
        <v>43601.409722222219</v>
      </c>
      <c r="D436" s="1">
        <v>45.85</v>
      </c>
    </row>
    <row r="437" spans="1:4" x14ac:dyDescent="0.2">
      <c r="A437" s="1">
        <v>436</v>
      </c>
      <c r="B437" s="22">
        <v>43601.413194444445</v>
      </c>
      <c r="D437" s="1">
        <v>45.68</v>
      </c>
    </row>
    <row r="438" spans="1:4" x14ac:dyDescent="0.2">
      <c r="A438" s="1">
        <v>437</v>
      </c>
      <c r="B438" s="22">
        <v>43601.416666666664</v>
      </c>
      <c r="D438" s="1">
        <v>45.83</v>
      </c>
    </row>
    <row r="439" spans="1:4" x14ac:dyDescent="0.2">
      <c r="A439" s="1">
        <v>438</v>
      </c>
      <c r="B439" s="22">
        <v>43601.420138888891</v>
      </c>
      <c r="D439" s="1">
        <v>45.72</v>
      </c>
    </row>
    <row r="440" spans="1:4" x14ac:dyDescent="0.2">
      <c r="A440" s="1">
        <v>439</v>
      </c>
      <c r="B440" s="22">
        <v>43601.423611111109</v>
      </c>
      <c r="D440" s="1">
        <v>45.86</v>
      </c>
    </row>
    <row r="441" spans="1:4" x14ac:dyDescent="0.2">
      <c r="A441" s="1">
        <v>440</v>
      </c>
      <c r="B441" s="22">
        <v>43601.427083333336</v>
      </c>
      <c r="D441" s="1">
        <v>46.08</v>
      </c>
    </row>
    <row r="442" spans="1:4" x14ac:dyDescent="0.2">
      <c r="A442" s="1">
        <v>441</v>
      </c>
      <c r="B442" s="22">
        <v>43601.430555555555</v>
      </c>
      <c r="D442" s="1">
        <v>46.1</v>
      </c>
    </row>
    <row r="443" spans="1:4" x14ac:dyDescent="0.2">
      <c r="A443" s="1">
        <v>442</v>
      </c>
      <c r="B443" s="22">
        <v>43601.434027777781</v>
      </c>
      <c r="D443" s="1">
        <v>46.09</v>
      </c>
    </row>
    <row r="444" spans="1:4" x14ac:dyDescent="0.2">
      <c r="A444" s="1">
        <v>443</v>
      </c>
      <c r="B444" s="22">
        <v>43601.4375</v>
      </c>
      <c r="D444" s="1">
        <v>46.06</v>
      </c>
    </row>
    <row r="445" spans="1:4" x14ac:dyDescent="0.2">
      <c r="A445" s="1">
        <v>444</v>
      </c>
      <c r="B445" s="22">
        <v>43601.440972222219</v>
      </c>
      <c r="D445" s="1">
        <v>46.05</v>
      </c>
    </row>
    <row r="446" spans="1:4" x14ac:dyDescent="0.2">
      <c r="A446" s="1">
        <v>445</v>
      </c>
      <c r="B446" s="22">
        <v>43601.444444444445</v>
      </c>
      <c r="D446" s="1">
        <v>46.17</v>
      </c>
    </row>
    <row r="447" spans="1:4" x14ac:dyDescent="0.2">
      <c r="A447" s="1">
        <v>446</v>
      </c>
      <c r="B447" s="22">
        <v>43601.447916666664</v>
      </c>
      <c r="D447" s="1">
        <v>46.23</v>
      </c>
    </row>
    <row r="448" spans="1:4" x14ac:dyDescent="0.2">
      <c r="A448" s="1">
        <v>447</v>
      </c>
      <c r="B448" s="22">
        <v>43601.451388888891</v>
      </c>
      <c r="D448" s="1">
        <v>46.22</v>
      </c>
    </row>
    <row r="449" spans="1:4" x14ac:dyDescent="0.2">
      <c r="A449" s="1">
        <v>448</v>
      </c>
      <c r="B449" s="22">
        <v>43601.454861111109</v>
      </c>
      <c r="D449" s="1">
        <v>46.08</v>
      </c>
    </row>
    <row r="450" spans="1:4" x14ac:dyDescent="0.2">
      <c r="A450" s="1">
        <v>449</v>
      </c>
      <c r="B450" s="22">
        <v>43601.458333333336</v>
      </c>
      <c r="D450" s="1">
        <v>46</v>
      </c>
    </row>
    <row r="451" spans="1:4" x14ac:dyDescent="0.2">
      <c r="A451" s="1">
        <v>450</v>
      </c>
      <c r="B451" s="22">
        <v>43601.461805555555</v>
      </c>
      <c r="D451" s="1">
        <v>46.17</v>
      </c>
    </row>
    <row r="452" spans="1:4" x14ac:dyDescent="0.2">
      <c r="A452" s="1">
        <v>451</v>
      </c>
      <c r="B452" s="22">
        <v>43601.465277777781</v>
      </c>
      <c r="D452" s="1">
        <v>46.16</v>
      </c>
    </row>
    <row r="453" spans="1:4" x14ac:dyDescent="0.2">
      <c r="A453" s="1">
        <v>452</v>
      </c>
      <c r="B453" s="22">
        <v>43601.46875</v>
      </c>
      <c r="D453" s="1">
        <v>46.15</v>
      </c>
    </row>
    <row r="454" spans="1:4" x14ac:dyDescent="0.2">
      <c r="A454" s="1">
        <v>453</v>
      </c>
      <c r="B454" s="22">
        <v>43601.472222222219</v>
      </c>
      <c r="D454" s="1">
        <v>46.15</v>
      </c>
    </row>
    <row r="455" spans="1:4" x14ac:dyDescent="0.2">
      <c r="A455" s="1">
        <v>454</v>
      </c>
      <c r="B455" s="22">
        <v>43601.475694444445</v>
      </c>
      <c r="D455" s="1">
        <v>46.29</v>
      </c>
    </row>
    <row r="456" spans="1:4" x14ac:dyDescent="0.2">
      <c r="A456" s="1">
        <v>455</v>
      </c>
      <c r="B456" s="22">
        <v>43601.479166666664</v>
      </c>
      <c r="D456" s="1">
        <v>46.26</v>
      </c>
    </row>
    <row r="457" spans="1:4" x14ac:dyDescent="0.2">
      <c r="A457" s="1">
        <v>456</v>
      </c>
      <c r="B457" s="22">
        <v>43601.545138888891</v>
      </c>
      <c r="D457" s="1">
        <v>46.1</v>
      </c>
    </row>
    <row r="458" spans="1:4" x14ac:dyDescent="0.2">
      <c r="A458" s="1">
        <v>457</v>
      </c>
      <c r="B458" s="22">
        <v>43601.548611111109</v>
      </c>
      <c r="D458" s="1">
        <v>46.08</v>
      </c>
    </row>
    <row r="459" spans="1:4" x14ac:dyDescent="0.2">
      <c r="A459" s="1">
        <v>458</v>
      </c>
      <c r="B459" s="22">
        <v>43601.552083333336</v>
      </c>
      <c r="D459" s="1">
        <v>46.08</v>
      </c>
    </row>
    <row r="460" spans="1:4" x14ac:dyDescent="0.2">
      <c r="A460" s="1">
        <v>459</v>
      </c>
      <c r="B460" s="22">
        <v>43601.555555555555</v>
      </c>
      <c r="D460" s="1">
        <v>46.06</v>
      </c>
    </row>
    <row r="461" spans="1:4" x14ac:dyDescent="0.2">
      <c r="A461" s="1">
        <v>460</v>
      </c>
      <c r="B461" s="22">
        <v>43601.559027777781</v>
      </c>
      <c r="D461" s="1">
        <v>46.1</v>
      </c>
    </row>
    <row r="462" spans="1:4" x14ac:dyDescent="0.2">
      <c r="A462" s="1">
        <v>461</v>
      </c>
      <c r="B462" s="22">
        <v>43601.5625</v>
      </c>
      <c r="D462" s="1">
        <v>46.1</v>
      </c>
    </row>
    <row r="463" spans="1:4" x14ac:dyDescent="0.2">
      <c r="A463" s="1">
        <v>462</v>
      </c>
      <c r="B463" s="22">
        <v>43601.565972222219</v>
      </c>
      <c r="D463" s="1">
        <v>46.19</v>
      </c>
    </row>
    <row r="464" spans="1:4" x14ac:dyDescent="0.2">
      <c r="A464" s="1">
        <v>463</v>
      </c>
      <c r="B464" s="22">
        <v>43601.569444444445</v>
      </c>
      <c r="D464" s="1">
        <v>46.39</v>
      </c>
    </row>
    <row r="465" spans="1:4" x14ac:dyDescent="0.2">
      <c r="A465" s="1">
        <v>464</v>
      </c>
      <c r="B465" s="22">
        <v>43601.572916666664</v>
      </c>
      <c r="D465" s="1">
        <v>46.35</v>
      </c>
    </row>
    <row r="466" spans="1:4" x14ac:dyDescent="0.2">
      <c r="A466" s="1">
        <v>465</v>
      </c>
      <c r="B466" s="22">
        <v>43601.576388888891</v>
      </c>
      <c r="D466" s="1">
        <v>46.5</v>
      </c>
    </row>
    <row r="467" spans="1:4" x14ac:dyDescent="0.2">
      <c r="A467" s="1">
        <v>466</v>
      </c>
      <c r="B467" s="22">
        <v>43601.579861111109</v>
      </c>
      <c r="D467" s="1">
        <v>46.32</v>
      </c>
    </row>
    <row r="468" spans="1:4" x14ac:dyDescent="0.2">
      <c r="A468" s="1">
        <v>467</v>
      </c>
      <c r="B468" s="22">
        <v>43601.583333333336</v>
      </c>
      <c r="D468" s="1">
        <v>46.46</v>
      </c>
    </row>
    <row r="469" spans="1:4" x14ac:dyDescent="0.2">
      <c r="A469" s="1">
        <v>468</v>
      </c>
      <c r="B469" s="22">
        <v>43601.586805555555</v>
      </c>
      <c r="D469" s="1">
        <v>46.68</v>
      </c>
    </row>
    <row r="470" spans="1:4" x14ac:dyDescent="0.2">
      <c r="A470" s="1">
        <v>469</v>
      </c>
      <c r="B470" s="22">
        <v>43601.590277777781</v>
      </c>
      <c r="D470" s="1">
        <v>46.5</v>
      </c>
    </row>
    <row r="471" spans="1:4" x14ac:dyDescent="0.2">
      <c r="A471" s="1">
        <v>470</v>
      </c>
      <c r="B471" s="22">
        <v>43601.59375</v>
      </c>
      <c r="D471" s="1">
        <v>46.45</v>
      </c>
    </row>
    <row r="472" spans="1:4" x14ac:dyDescent="0.2">
      <c r="A472" s="1">
        <v>471</v>
      </c>
      <c r="B472" s="22">
        <v>43601.597222222219</v>
      </c>
      <c r="D472" s="1">
        <v>46.36</v>
      </c>
    </row>
    <row r="473" spans="1:4" x14ac:dyDescent="0.2">
      <c r="A473" s="1">
        <v>472</v>
      </c>
      <c r="B473" s="22">
        <v>43601.600694444445</v>
      </c>
      <c r="D473" s="1">
        <v>46.31</v>
      </c>
    </row>
    <row r="474" spans="1:4" x14ac:dyDescent="0.2">
      <c r="A474" s="1">
        <v>473</v>
      </c>
      <c r="B474" s="22">
        <v>43601.604166666664</v>
      </c>
      <c r="D474" s="1">
        <v>46.35</v>
      </c>
    </row>
    <row r="475" spans="1:4" x14ac:dyDescent="0.2">
      <c r="A475" s="1">
        <v>474</v>
      </c>
      <c r="B475" s="22">
        <v>43601.607638888891</v>
      </c>
      <c r="D475" s="1">
        <v>46.47</v>
      </c>
    </row>
    <row r="476" spans="1:4" x14ac:dyDescent="0.2">
      <c r="A476" s="1">
        <v>475</v>
      </c>
      <c r="B476" s="22">
        <v>43601.611111111109</v>
      </c>
      <c r="D476" s="1">
        <v>46.4</v>
      </c>
    </row>
    <row r="477" spans="1:4" x14ac:dyDescent="0.2">
      <c r="A477" s="1">
        <v>476</v>
      </c>
      <c r="B477" s="22">
        <v>43601.614583333336</v>
      </c>
      <c r="D477" s="1">
        <v>46.47</v>
      </c>
    </row>
    <row r="478" spans="1:4" x14ac:dyDescent="0.2">
      <c r="A478" s="1">
        <v>477</v>
      </c>
      <c r="B478" s="22">
        <v>43601.618055555555</v>
      </c>
      <c r="D478" s="1">
        <v>46.4</v>
      </c>
    </row>
    <row r="479" spans="1:4" x14ac:dyDescent="0.2">
      <c r="A479" s="1">
        <v>478</v>
      </c>
      <c r="B479" s="22">
        <v>43601.621527777781</v>
      </c>
      <c r="D479" s="1">
        <v>46.68</v>
      </c>
    </row>
    <row r="480" spans="1:4" x14ac:dyDescent="0.2">
      <c r="A480" s="1">
        <v>479</v>
      </c>
      <c r="B480" s="22">
        <v>43601.625</v>
      </c>
      <c r="D480" s="1">
        <v>46.7</v>
      </c>
    </row>
    <row r="481" spans="1:4" x14ac:dyDescent="0.2">
      <c r="A481" s="1">
        <v>480</v>
      </c>
      <c r="B481" s="22">
        <v>43602.399305555555</v>
      </c>
      <c r="D481" s="1">
        <v>47.5</v>
      </c>
    </row>
    <row r="482" spans="1:4" x14ac:dyDescent="0.2">
      <c r="A482" s="1">
        <v>481</v>
      </c>
      <c r="B482" s="22">
        <v>43602.402777777781</v>
      </c>
      <c r="D482" s="1">
        <v>47.09</v>
      </c>
    </row>
    <row r="483" spans="1:4" x14ac:dyDescent="0.2">
      <c r="A483" s="1">
        <v>482</v>
      </c>
      <c r="B483" s="22">
        <v>43602.40625</v>
      </c>
      <c r="D483" s="1">
        <v>46.95</v>
      </c>
    </row>
    <row r="484" spans="1:4" x14ac:dyDescent="0.2">
      <c r="A484" s="1">
        <v>483</v>
      </c>
      <c r="B484" s="22">
        <v>43602.409722222219</v>
      </c>
      <c r="D484" s="1">
        <v>47.28</v>
      </c>
    </row>
    <row r="485" spans="1:4" x14ac:dyDescent="0.2">
      <c r="A485" s="1">
        <v>484</v>
      </c>
      <c r="B485" s="22">
        <v>43602.413194444445</v>
      </c>
      <c r="D485" s="1">
        <v>47.04</v>
      </c>
    </row>
    <row r="486" spans="1:4" x14ac:dyDescent="0.2">
      <c r="A486" s="1">
        <v>485</v>
      </c>
      <c r="B486" s="22">
        <v>43602.416666666664</v>
      </c>
      <c r="D486" s="1">
        <v>47.03</v>
      </c>
    </row>
    <row r="487" spans="1:4" x14ac:dyDescent="0.2">
      <c r="A487" s="1">
        <v>486</v>
      </c>
      <c r="B487" s="22">
        <v>43602.420138888891</v>
      </c>
      <c r="D487" s="1">
        <v>46.97</v>
      </c>
    </row>
    <row r="488" spans="1:4" x14ac:dyDescent="0.2">
      <c r="A488" s="1">
        <v>487</v>
      </c>
      <c r="B488" s="22">
        <v>43602.423611111109</v>
      </c>
      <c r="D488" s="1">
        <v>46.77</v>
      </c>
    </row>
    <row r="489" spans="1:4" x14ac:dyDescent="0.2">
      <c r="A489" s="1">
        <v>488</v>
      </c>
      <c r="B489" s="22">
        <v>43602.427083333336</v>
      </c>
      <c r="D489" s="1">
        <v>46.7</v>
      </c>
    </row>
    <row r="490" spans="1:4" x14ac:dyDescent="0.2">
      <c r="A490" s="1">
        <v>489</v>
      </c>
      <c r="B490" s="22">
        <v>43602.430555555555</v>
      </c>
      <c r="D490" s="1">
        <v>46.75</v>
      </c>
    </row>
    <row r="491" spans="1:4" x14ac:dyDescent="0.2">
      <c r="A491" s="1">
        <v>490</v>
      </c>
      <c r="B491" s="22">
        <v>43602.434027777781</v>
      </c>
      <c r="D491" s="1">
        <v>46.77</v>
      </c>
    </row>
    <row r="492" spans="1:4" x14ac:dyDescent="0.2">
      <c r="A492" s="1">
        <v>491</v>
      </c>
      <c r="B492" s="22">
        <v>43602.4375</v>
      </c>
      <c r="D492" s="1">
        <v>46.5</v>
      </c>
    </row>
    <row r="493" spans="1:4" x14ac:dyDescent="0.2">
      <c r="A493" s="1">
        <v>492</v>
      </c>
      <c r="B493" s="22">
        <v>43602.440972222219</v>
      </c>
      <c r="D493" s="1">
        <v>46.51</v>
      </c>
    </row>
    <row r="494" spans="1:4" x14ac:dyDescent="0.2">
      <c r="A494" s="1">
        <v>493</v>
      </c>
      <c r="B494" s="22">
        <v>43602.444444444445</v>
      </c>
      <c r="D494" s="1">
        <v>46.64</v>
      </c>
    </row>
    <row r="495" spans="1:4" x14ac:dyDescent="0.2">
      <c r="A495" s="1">
        <v>494</v>
      </c>
      <c r="B495" s="22">
        <v>43602.447916666664</v>
      </c>
      <c r="D495" s="1">
        <v>46.6</v>
      </c>
    </row>
    <row r="496" spans="1:4" x14ac:dyDescent="0.2">
      <c r="A496" s="1">
        <v>495</v>
      </c>
      <c r="B496" s="22">
        <v>43602.451388888891</v>
      </c>
      <c r="D496" s="1">
        <v>46.72</v>
      </c>
    </row>
    <row r="497" spans="1:4" x14ac:dyDescent="0.2">
      <c r="A497" s="1">
        <v>496</v>
      </c>
      <c r="B497" s="22">
        <v>43602.454861111109</v>
      </c>
      <c r="D497" s="1">
        <v>46.61</v>
      </c>
    </row>
    <row r="498" spans="1:4" x14ac:dyDescent="0.2">
      <c r="A498" s="1">
        <v>497</v>
      </c>
      <c r="B498" s="22">
        <v>43602.458333333336</v>
      </c>
      <c r="D498" s="1">
        <v>46.5</v>
      </c>
    </row>
    <row r="499" spans="1:4" x14ac:dyDescent="0.2">
      <c r="A499" s="1">
        <v>498</v>
      </c>
      <c r="B499" s="22">
        <v>43602.461805555555</v>
      </c>
      <c r="D499" s="1">
        <v>46.26</v>
      </c>
    </row>
    <row r="500" spans="1:4" x14ac:dyDescent="0.2">
      <c r="A500" s="1">
        <v>499</v>
      </c>
      <c r="B500" s="22">
        <v>43602.465277777781</v>
      </c>
      <c r="D500" s="1">
        <v>46.04</v>
      </c>
    </row>
    <row r="501" spans="1:4" x14ac:dyDescent="0.2">
      <c r="A501" s="1">
        <v>500</v>
      </c>
      <c r="B501" s="22">
        <v>43602.46875</v>
      </c>
      <c r="D501" s="1">
        <v>46.11</v>
      </c>
    </row>
    <row r="502" spans="1:4" x14ac:dyDescent="0.2">
      <c r="A502" s="1">
        <v>501</v>
      </c>
      <c r="B502" s="22">
        <v>43602.472222222219</v>
      </c>
      <c r="D502" s="1">
        <v>46.08</v>
      </c>
    </row>
    <row r="503" spans="1:4" x14ac:dyDescent="0.2">
      <c r="A503" s="1">
        <v>502</v>
      </c>
      <c r="B503" s="22">
        <v>43602.475694444445</v>
      </c>
      <c r="D503" s="1">
        <v>46.07</v>
      </c>
    </row>
    <row r="504" spans="1:4" x14ac:dyDescent="0.2">
      <c r="A504" s="1">
        <v>503</v>
      </c>
      <c r="B504" s="22">
        <v>43602.479166666664</v>
      </c>
      <c r="D504" s="1">
        <v>45.92</v>
      </c>
    </row>
    <row r="505" spans="1:4" x14ac:dyDescent="0.2">
      <c r="A505" s="1">
        <v>504</v>
      </c>
      <c r="B505" s="22">
        <v>43602.545138888891</v>
      </c>
      <c r="D505" s="1">
        <v>45.41</v>
      </c>
    </row>
    <row r="506" spans="1:4" x14ac:dyDescent="0.2">
      <c r="A506" s="1">
        <v>505</v>
      </c>
      <c r="B506" s="22">
        <v>43602.548611111109</v>
      </c>
      <c r="D506" s="1">
        <v>46</v>
      </c>
    </row>
    <row r="507" spans="1:4" x14ac:dyDescent="0.2">
      <c r="A507" s="1">
        <v>506</v>
      </c>
      <c r="B507" s="22">
        <v>43602.552083333336</v>
      </c>
      <c r="D507" s="1">
        <v>46.08</v>
      </c>
    </row>
    <row r="508" spans="1:4" x14ac:dyDescent="0.2">
      <c r="A508" s="1">
        <v>507</v>
      </c>
      <c r="B508" s="22">
        <v>43602.555555555555</v>
      </c>
      <c r="D508" s="1">
        <v>46.03</v>
      </c>
    </row>
    <row r="509" spans="1:4" x14ac:dyDescent="0.2">
      <c r="A509" s="1">
        <v>508</v>
      </c>
      <c r="B509" s="22">
        <v>43602.559027777781</v>
      </c>
      <c r="D509" s="1">
        <v>45.87</v>
      </c>
    </row>
    <row r="510" spans="1:4" x14ac:dyDescent="0.2">
      <c r="A510" s="1">
        <v>509</v>
      </c>
      <c r="B510" s="22">
        <v>43602.5625</v>
      </c>
      <c r="D510" s="1">
        <v>45.7</v>
      </c>
    </row>
    <row r="511" spans="1:4" x14ac:dyDescent="0.2">
      <c r="A511" s="1">
        <v>510</v>
      </c>
      <c r="B511" s="22">
        <v>43602.565972222219</v>
      </c>
      <c r="D511" s="1">
        <v>45.4</v>
      </c>
    </row>
    <row r="512" spans="1:4" x14ac:dyDescent="0.2">
      <c r="A512" s="1">
        <v>511</v>
      </c>
      <c r="B512" s="22">
        <v>43602.569444444445</v>
      </c>
      <c r="D512" s="1">
        <v>45.49</v>
      </c>
    </row>
    <row r="513" spans="1:4" x14ac:dyDescent="0.2">
      <c r="A513" s="1">
        <v>512</v>
      </c>
      <c r="B513" s="22">
        <v>43602.572916666664</v>
      </c>
      <c r="D513" s="1">
        <v>45.44</v>
      </c>
    </row>
    <row r="514" spans="1:4" x14ac:dyDescent="0.2">
      <c r="A514" s="1">
        <v>513</v>
      </c>
      <c r="B514" s="22">
        <v>43602.576388888891</v>
      </c>
      <c r="D514" s="1">
        <v>45.23</v>
      </c>
    </row>
    <row r="515" spans="1:4" x14ac:dyDescent="0.2">
      <c r="A515" s="1">
        <v>514</v>
      </c>
      <c r="B515" s="22">
        <v>43602.579861111109</v>
      </c>
      <c r="D515" s="1">
        <v>45.3</v>
      </c>
    </row>
    <row r="516" spans="1:4" x14ac:dyDescent="0.2">
      <c r="A516" s="1">
        <v>515</v>
      </c>
      <c r="B516" s="22">
        <v>43602.583333333336</v>
      </c>
      <c r="D516" s="1">
        <v>45.26</v>
      </c>
    </row>
    <row r="517" spans="1:4" x14ac:dyDescent="0.2">
      <c r="A517" s="1">
        <v>516</v>
      </c>
      <c r="B517" s="22">
        <v>43602.586805555555</v>
      </c>
      <c r="D517" s="1">
        <v>45.27</v>
      </c>
    </row>
    <row r="518" spans="1:4" x14ac:dyDescent="0.2">
      <c r="A518" s="1">
        <v>517</v>
      </c>
      <c r="B518" s="22">
        <v>43602.590277777781</v>
      </c>
      <c r="D518" s="1">
        <v>45.66</v>
      </c>
    </row>
    <row r="519" spans="1:4" x14ac:dyDescent="0.2">
      <c r="A519" s="1">
        <v>518</v>
      </c>
      <c r="B519" s="22">
        <v>43602.59375</v>
      </c>
      <c r="D519" s="1">
        <v>45.8</v>
      </c>
    </row>
    <row r="520" spans="1:4" x14ac:dyDescent="0.2">
      <c r="A520" s="1">
        <v>519</v>
      </c>
      <c r="B520" s="22">
        <v>43602.597222222219</v>
      </c>
      <c r="D520" s="1">
        <v>45.6</v>
      </c>
    </row>
    <row r="521" spans="1:4" x14ac:dyDescent="0.2">
      <c r="A521" s="1">
        <v>520</v>
      </c>
      <c r="B521" s="22">
        <v>43602.600694444445</v>
      </c>
      <c r="D521" s="1">
        <v>45.5</v>
      </c>
    </row>
    <row r="522" spans="1:4" x14ac:dyDescent="0.2">
      <c r="A522" s="1">
        <v>521</v>
      </c>
      <c r="B522" s="22">
        <v>43602.604166666664</v>
      </c>
      <c r="D522" s="1">
        <v>45.37</v>
      </c>
    </row>
    <row r="523" spans="1:4" x14ac:dyDescent="0.2">
      <c r="A523" s="1">
        <v>522</v>
      </c>
      <c r="B523" s="22">
        <v>43602.607638888891</v>
      </c>
      <c r="D523" s="1">
        <v>45.49</v>
      </c>
    </row>
    <row r="524" spans="1:4" x14ac:dyDescent="0.2">
      <c r="A524" s="1">
        <v>523</v>
      </c>
      <c r="B524" s="22">
        <v>43602.611111111109</v>
      </c>
      <c r="D524" s="1">
        <v>45.7</v>
      </c>
    </row>
    <row r="525" spans="1:4" x14ac:dyDescent="0.2">
      <c r="A525" s="1">
        <v>524</v>
      </c>
      <c r="B525" s="22">
        <v>43602.614583333336</v>
      </c>
      <c r="D525" s="1">
        <v>45.68</v>
      </c>
    </row>
    <row r="526" spans="1:4" x14ac:dyDescent="0.2">
      <c r="A526" s="1">
        <v>525</v>
      </c>
      <c r="B526" s="22">
        <v>43602.618055555555</v>
      </c>
      <c r="D526" s="1">
        <v>45.37</v>
      </c>
    </row>
    <row r="527" spans="1:4" x14ac:dyDescent="0.2">
      <c r="A527" s="1">
        <v>526</v>
      </c>
      <c r="B527" s="22">
        <v>43602.621527777781</v>
      </c>
      <c r="D527" s="1">
        <v>45.6</v>
      </c>
    </row>
    <row r="528" spans="1:4" x14ac:dyDescent="0.2">
      <c r="A528" s="1">
        <v>527</v>
      </c>
      <c r="B528" s="22">
        <v>43602.625</v>
      </c>
      <c r="D528" s="1">
        <v>45.6</v>
      </c>
    </row>
    <row r="529" spans="1:4" x14ac:dyDescent="0.2">
      <c r="A529" s="1">
        <v>528</v>
      </c>
      <c r="B529" s="22">
        <v>43605.399305555555</v>
      </c>
      <c r="D529" s="1">
        <v>45.2</v>
      </c>
    </row>
    <row r="530" spans="1:4" x14ac:dyDescent="0.2">
      <c r="A530" s="1">
        <v>529</v>
      </c>
      <c r="B530" s="22">
        <v>43605.402777777781</v>
      </c>
      <c r="D530" s="1">
        <v>45.01</v>
      </c>
    </row>
    <row r="531" spans="1:4" x14ac:dyDescent="0.2">
      <c r="A531" s="1">
        <v>530</v>
      </c>
      <c r="B531" s="22">
        <v>43605.40625</v>
      </c>
      <c r="D531" s="1">
        <v>45.12</v>
      </c>
    </row>
    <row r="532" spans="1:4" x14ac:dyDescent="0.2">
      <c r="A532" s="1">
        <v>531</v>
      </c>
      <c r="B532" s="22">
        <v>43605.409722222219</v>
      </c>
      <c r="D532" s="1">
        <v>44.68</v>
      </c>
    </row>
    <row r="533" spans="1:4" x14ac:dyDescent="0.2">
      <c r="A533" s="1">
        <v>532</v>
      </c>
      <c r="B533" s="22">
        <v>43605.413194444445</v>
      </c>
      <c r="D533" s="1">
        <v>44.88</v>
      </c>
    </row>
    <row r="534" spans="1:4" x14ac:dyDescent="0.2">
      <c r="A534" s="1">
        <v>533</v>
      </c>
      <c r="B534" s="22">
        <v>43605.416666666664</v>
      </c>
      <c r="D534" s="1">
        <v>45</v>
      </c>
    </row>
    <row r="535" spans="1:4" x14ac:dyDescent="0.2">
      <c r="A535" s="1">
        <v>534</v>
      </c>
      <c r="B535" s="22">
        <v>43605.420138888891</v>
      </c>
      <c r="D535" s="1">
        <v>44.97</v>
      </c>
    </row>
    <row r="536" spans="1:4" x14ac:dyDescent="0.2">
      <c r="A536" s="1">
        <v>535</v>
      </c>
      <c r="B536" s="22">
        <v>43605.423611111109</v>
      </c>
      <c r="D536" s="1">
        <v>44.75</v>
      </c>
    </row>
    <row r="537" spans="1:4" x14ac:dyDescent="0.2">
      <c r="A537" s="1">
        <v>536</v>
      </c>
      <c r="B537" s="22">
        <v>43605.427083333336</v>
      </c>
      <c r="D537" s="1">
        <v>44.8</v>
      </c>
    </row>
    <row r="538" spans="1:4" x14ac:dyDescent="0.2">
      <c r="A538" s="1">
        <v>537</v>
      </c>
      <c r="B538" s="22">
        <v>43605.430555555555</v>
      </c>
      <c r="D538" s="1">
        <v>44.7</v>
      </c>
    </row>
    <row r="539" spans="1:4" x14ac:dyDescent="0.2">
      <c r="A539" s="1">
        <v>538</v>
      </c>
      <c r="B539" s="22">
        <v>43605.434027777781</v>
      </c>
      <c r="D539" s="1">
        <v>44.71</v>
      </c>
    </row>
    <row r="540" spans="1:4" x14ac:dyDescent="0.2">
      <c r="A540" s="1">
        <v>539</v>
      </c>
      <c r="B540" s="22">
        <v>43605.4375</v>
      </c>
      <c r="D540" s="1">
        <v>44.97</v>
      </c>
    </row>
    <row r="541" spans="1:4" x14ac:dyDescent="0.2">
      <c r="A541" s="1">
        <v>540</v>
      </c>
      <c r="B541" s="22">
        <v>43605.440972222219</v>
      </c>
      <c r="D541" s="1">
        <v>45.17</v>
      </c>
    </row>
    <row r="542" spans="1:4" x14ac:dyDescent="0.2">
      <c r="A542" s="1">
        <v>541</v>
      </c>
      <c r="B542" s="22">
        <v>43605.444444444445</v>
      </c>
      <c r="D542" s="1">
        <v>45.1</v>
      </c>
    </row>
    <row r="543" spans="1:4" x14ac:dyDescent="0.2">
      <c r="A543" s="1">
        <v>542</v>
      </c>
      <c r="B543" s="22">
        <v>43605.447916666664</v>
      </c>
      <c r="D543" s="1">
        <v>45.09</v>
      </c>
    </row>
    <row r="544" spans="1:4" x14ac:dyDescent="0.2">
      <c r="A544" s="1">
        <v>543</v>
      </c>
      <c r="B544" s="22">
        <v>43605.451388888891</v>
      </c>
      <c r="D544" s="1">
        <v>45.42</v>
      </c>
    </row>
    <row r="545" spans="1:4" x14ac:dyDescent="0.2">
      <c r="A545" s="1">
        <v>544</v>
      </c>
      <c r="B545" s="22">
        <v>43605.454861111109</v>
      </c>
      <c r="D545" s="1">
        <v>45.35</v>
      </c>
    </row>
    <row r="546" spans="1:4" x14ac:dyDescent="0.2">
      <c r="A546" s="1">
        <v>545</v>
      </c>
      <c r="B546" s="22">
        <v>43605.458333333336</v>
      </c>
      <c r="D546" s="1">
        <v>45.56</v>
      </c>
    </row>
    <row r="547" spans="1:4" x14ac:dyDescent="0.2">
      <c r="A547" s="1">
        <v>546</v>
      </c>
      <c r="B547" s="22">
        <v>43605.461805555555</v>
      </c>
      <c r="D547" s="1">
        <v>45.37</v>
      </c>
    </row>
    <row r="548" spans="1:4" x14ac:dyDescent="0.2">
      <c r="A548" s="1">
        <v>547</v>
      </c>
      <c r="B548" s="22">
        <v>43605.465277777781</v>
      </c>
      <c r="D548" s="1">
        <v>45.33</v>
      </c>
    </row>
    <row r="549" spans="1:4" x14ac:dyDescent="0.2">
      <c r="A549" s="1">
        <v>548</v>
      </c>
      <c r="B549" s="22">
        <v>43605.46875</v>
      </c>
      <c r="D549" s="1">
        <v>45.34</v>
      </c>
    </row>
    <row r="550" spans="1:4" x14ac:dyDescent="0.2">
      <c r="A550" s="1">
        <v>549</v>
      </c>
      <c r="B550" s="22">
        <v>43605.472222222219</v>
      </c>
      <c r="D550" s="1">
        <v>45.44</v>
      </c>
    </row>
    <row r="551" spans="1:4" x14ac:dyDescent="0.2">
      <c r="A551" s="1">
        <v>550</v>
      </c>
      <c r="B551" s="22">
        <v>43605.475694444445</v>
      </c>
      <c r="D551" s="1">
        <v>45.18</v>
      </c>
    </row>
    <row r="552" spans="1:4" x14ac:dyDescent="0.2">
      <c r="A552" s="1">
        <v>551</v>
      </c>
      <c r="B552" s="22">
        <v>43605.479166666664</v>
      </c>
      <c r="D552" s="1">
        <v>45.3</v>
      </c>
    </row>
    <row r="553" spans="1:4" x14ac:dyDescent="0.2">
      <c r="A553" s="1">
        <v>552</v>
      </c>
      <c r="B553" s="22">
        <v>43605.545138888891</v>
      </c>
      <c r="D553" s="1">
        <v>45.23</v>
      </c>
    </row>
    <row r="554" spans="1:4" x14ac:dyDescent="0.2">
      <c r="A554" s="1">
        <v>553</v>
      </c>
      <c r="B554" s="22">
        <v>43605.548611111109</v>
      </c>
      <c r="D554" s="1">
        <v>45.23</v>
      </c>
    </row>
    <row r="555" spans="1:4" x14ac:dyDescent="0.2">
      <c r="A555" s="1">
        <v>554</v>
      </c>
      <c r="B555" s="22">
        <v>43605.552083333336</v>
      </c>
      <c r="D555" s="1">
        <v>45.1</v>
      </c>
    </row>
    <row r="556" spans="1:4" x14ac:dyDescent="0.2">
      <c r="A556" s="1">
        <v>555</v>
      </c>
      <c r="B556" s="22">
        <v>43605.555555555555</v>
      </c>
      <c r="D556" s="1">
        <v>45.35</v>
      </c>
    </row>
    <row r="557" spans="1:4" x14ac:dyDescent="0.2">
      <c r="A557" s="1">
        <v>556</v>
      </c>
      <c r="B557" s="22">
        <v>43605.559027777781</v>
      </c>
      <c r="D557" s="1">
        <v>45.08</v>
      </c>
    </row>
    <row r="558" spans="1:4" x14ac:dyDescent="0.2">
      <c r="A558" s="1">
        <v>557</v>
      </c>
      <c r="B558" s="22">
        <v>43605.5625</v>
      </c>
      <c r="D558" s="1">
        <v>45.2</v>
      </c>
    </row>
    <row r="559" spans="1:4" x14ac:dyDescent="0.2">
      <c r="A559" s="1">
        <v>558</v>
      </c>
      <c r="B559" s="22">
        <v>43605.565972222219</v>
      </c>
      <c r="D559" s="1">
        <v>45</v>
      </c>
    </row>
    <row r="560" spans="1:4" x14ac:dyDescent="0.2">
      <c r="A560" s="1">
        <v>559</v>
      </c>
      <c r="B560" s="22">
        <v>43605.569444444445</v>
      </c>
      <c r="D560" s="1">
        <v>45.18</v>
      </c>
    </row>
    <row r="561" spans="1:4" x14ac:dyDescent="0.2">
      <c r="A561" s="1">
        <v>560</v>
      </c>
      <c r="B561" s="22">
        <v>43605.572916666664</v>
      </c>
      <c r="D561" s="1">
        <v>45.09</v>
      </c>
    </row>
    <row r="562" spans="1:4" x14ac:dyDescent="0.2">
      <c r="A562" s="1">
        <v>561</v>
      </c>
      <c r="B562" s="22">
        <v>43605.576388888891</v>
      </c>
      <c r="D562" s="1">
        <v>45.09</v>
      </c>
    </row>
    <row r="563" spans="1:4" x14ac:dyDescent="0.2">
      <c r="A563" s="1">
        <v>562</v>
      </c>
      <c r="B563" s="22">
        <v>43605.579861111109</v>
      </c>
      <c r="D563" s="1">
        <v>45.09</v>
      </c>
    </row>
    <row r="564" spans="1:4" x14ac:dyDescent="0.2">
      <c r="A564" s="1">
        <v>563</v>
      </c>
      <c r="B564" s="22">
        <v>43605.583333333336</v>
      </c>
      <c r="D564" s="1">
        <v>45.2</v>
      </c>
    </row>
    <row r="565" spans="1:4" x14ac:dyDescent="0.2">
      <c r="A565" s="1">
        <v>564</v>
      </c>
      <c r="B565" s="22">
        <v>43605.586805555555</v>
      </c>
      <c r="D565" s="1">
        <v>45.28</v>
      </c>
    </row>
    <row r="566" spans="1:4" x14ac:dyDescent="0.2">
      <c r="A566" s="1">
        <v>565</v>
      </c>
      <c r="B566" s="22">
        <v>43605.590277777781</v>
      </c>
      <c r="D566" s="1">
        <v>45.18</v>
      </c>
    </row>
    <row r="567" spans="1:4" x14ac:dyDescent="0.2">
      <c r="A567" s="1">
        <v>566</v>
      </c>
      <c r="B567" s="22">
        <v>43605.59375</v>
      </c>
      <c r="D567" s="1">
        <v>45.39</v>
      </c>
    </row>
    <row r="568" spans="1:4" x14ac:dyDescent="0.2">
      <c r="A568" s="1">
        <v>567</v>
      </c>
      <c r="B568" s="22">
        <v>43605.597222222219</v>
      </c>
      <c r="D568" s="1">
        <v>45.3</v>
      </c>
    </row>
    <row r="569" spans="1:4" x14ac:dyDescent="0.2">
      <c r="A569" s="1">
        <v>568</v>
      </c>
      <c r="B569" s="22">
        <v>43605.600694444445</v>
      </c>
      <c r="D569" s="1">
        <v>45</v>
      </c>
    </row>
    <row r="570" spans="1:4" x14ac:dyDescent="0.2">
      <c r="A570" s="1">
        <v>569</v>
      </c>
      <c r="B570" s="22">
        <v>43605.604166666664</v>
      </c>
      <c r="D570" s="1">
        <v>45</v>
      </c>
    </row>
    <row r="571" spans="1:4" x14ac:dyDescent="0.2">
      <c r="A571" s="1">
        <v>570</v>
      </c>
      <c r="B571" s="22">
        <v>43605.607638888891</v>
      </c>
      <c r="D571" s="1">
        <v>44.96</v>
      </c>
    </row>
    <row r="572" spans="1:4" x14ac:dyDescent="0.2">
      <c r="A572" s="1">
        <v>571</v>
      </c>
      <c r="B572" s="22">
        <v>43605.611111111109</v>
      </c>
      <c r="D572" s="1">
        <v>45.38</v>
      </c>
    </row>
    <row r="573" spans="1:4" x14ac:dyDescent="0.2">
      <c r="A573" s="1">
        <v>572</v>
      </c>
      <c r="B573" s="22">
        <v>43605.614583333336</v>
      </c>
      <c r="D573" s="1">
        <v>45.6</v>
      </c>
    </row>
    <row r="574" spans="1:4" x14ac:dyDescent="0.2">
      <c r="A574" s="1">
        <v>573</v>
      </c>
      <c r="B574" s="22">
        <v>43605.618055555555</v>
      </c>
      <c r="D574" s="1">
        <v>45.6</v>
      </c>
    </row>
    <row r="575" spans="1:4" x14ac:dyDescent="0.2">
      <c r="A575" s="1">
        <v>574</v>
      </c>
      <c r="B575" s="22">
        <v>43605.621527777781</v>
      </c>
      <c r="D575" s="1">
        <v>45.39</v>
      </c>
    </row>
    <row r="576" spans="1:4" x14ac:dyDescent="0.2">
      <c r="A576" s="1">
        <v>575</v>
      </c>
      <c r="B576" s="22">
        <v>43605.625</v>
      </c>
      <c r="D576" s="1">
        <v>45.6</v>
      </c>
    </row>
    <row r="577" spans="1:4" x14ac:dyDescent="0.2">
      <c r="A577" s="1">
        <v>576</v>
      </c>
      <c r="B577" s="22">
        <v>43606.399305555555</v>
      </c>
      <c r="D577" s="1">
        <v>45.56</v>
      </c>
    </row>
    <row r="578" spans="1:4" x14ac:dyDescent="0.2">
      <c r="A578" s="1">
        <v>577</v>
      </c>
      <c r="B578" s="22">
        <v>43606.402777777781</v>
      </c>
      <c r="D578" s="1">
        <v>45.78</v>
      </c>
    </row>
    <row r="579" spans="1:4" x14ac:dyDescent="0.2">
      <c r="A579" s="1">
        <v>578</v>
      </c>
      <c r="B579" s="22">
        <v>43606.40625</v>
      </c>
      <c r="D579" s="1">
        <v>45.8</v>
      </c>
    </row>
    <row r="580" spans="1:4" x14ac:dyDescent="0.2">
      <c r="A580" s="1">
        <v>579</v>
      </c>
      <c r="B580" s="22">
        <v>43606.409722222219</v>
      </c>
      <c r="D580" s="1">
        <v>46</v>
      </c>
    </row>
    <row r="581" spans="1:4" x14ac:dyDescent="0.2">
      <c r="A581" s="1">
        <v>580</v>
      </c>
      <c r="B581" s="22">
        <v>43606.413194444445</v>
      </c>
      <c r="D581" s="1">
        <v>46</v>
      </c>
    </row>
    <row r="582" spans="1:4" x14ac:dyDescent="0.2">
      <c r="A582" s="1">
        <v>581</v>
      </c>
      <c r="B582" s="22">
        <v>43606.416666666664</v>
      </c>
      <c r="D582" s="1">
        <v>46.05</v>
      </c>
    </row>
    <row r="583" spans="1:4" x14ac:dyDescent="0.2">
      <c r="A583" s="1">
        <v>582</v>
      </c>
      <c r="B583" s="22">
        <v>43606.420138888891</v>
      </c>
      <c r="D583" s="1">
        <v>45.92</v>
      </c>
    </row>
    <row r="584" spans="1:4" x14ac:dyDescent="0.2">
      <c r="A584" s="1">
        <v>583</v>
      </c>
      <c r="B584" s="22">
        <v>43606.423611111109</v>
      </c>
      <c r="D584" s="1">
        <v>45.66</v>
      </c>
    </row>
    <row r="585" spans="1:4" x14ac:dyDescent="0.2">
      <c r="A585" s="1">
        <v>584</v>
      </c>
      <c r="B585" s="22">
        <v>43606.427083333336</v>
      </c>
      <c r="D585" s="1">
        <v>45.64</v>
      </c>
    </row>
    <row r="586" spans="1:4" x14ac:dyDescent="0.2">
      <c r="A586" s="1">
        <v>585</v>
      </c>
      <c r="B586" s="22">
        <v>43606.430555555555</v>
      </c>
      <c r="D586" s="1">
        <v>45.95</v>
      </c>
    </row>
    <row r="587" spans="1:4" x14ac:dyDescent="0.2">
      <c r="A587" s="1">
        <v>586</v>
      </c>
      <c r="B587" s="22">
        <v>43606.434027777781</v>
      </c>
      <c r="D587" s="1">
        <v>45.94</v>
      </c>
    </row>
    <row r="588" spans="1:4" x14ac:dyDescent="0.2">
      <c r="A588" s="1">
        <v>587</v>
      </c>
      <c r="B588" s="22">
        <v>43606.4375</v>
      </c>
      <c r="D588" s="1">
        <v>45.94</v>
      </c>
    </row>
    <row r="589" spans="1:4" x14ac:dyDescent="0.2">
      <c r="A589" s="1">
        <v>588</v>
      </c>
      <c r="B589" s="22">
        <v>43606.440972222219</v>
      </c>
      <c r="D589" s="1">
        <v>46.3</v>
      </c>
    </row>
    <row r="590" spans="1:4" x14ac:dyDescent="0.2">
      <c r="A590" s="1">
        <v>589</v>
      </c>
      <c r="B590" s="22">
        <v>43606.444444444445</v>
      </c>
      <c r="D590" s="1">
        <v>46</v>
      </c>
    </row>
    <row r="591" spans="1:4" x14ac:dyDescent="0.2">
      <c r="A591" s="1">
        <v>590</v>
      </c>
      <c r="B591" s="22">
        <v>43606.447916666664</v>
      </c>
      <c r="D591" s="1">
        <v>46</v>
      </c>
    </row>
    <row r="592" spans="1:4" x14ac:dyDescent="0.2">
      <c r="A592" s="1">
        <v>591</v>
      </c>
      <c r="B592" s="22">
        <v>43606.451388888891</v>
      </c>
      <c r="D592" s="1">
        <v>46.08</v>
      </c>
    </row>
    <row r="593" spans="1:4" x14ac:dyDescent="0.2">
      <c r="A593" s="1">
        <v>592</v>
      </c>
      <c r="B593" s="22">
        <v>43606.454861111109</v>
      </c>
      <c r="D593" s="1">
        <v>46.39</v>
      </c>
    </row>
    <row r="594" spans="1:4" x14ac:dyDescent="0.2">
      <c r="A594" s="1">
        <v>593</v>
      </c>
      <c r="B594" s="22">
        <v>43606.458333333336</v>
      </c>
      <c r="D594" s="1">
        <v>46.67</v>
      </c>
    </row>
    <row r="595" spans="1:4" x14ac:dyDescent="0.2">
      <c r="A595" s="1">
        <v>594</v>
      </c>
      <c r="B595" s="22">
        <v>43606.461805555555</v>
      </c>
      <c r="D595" s="1">
        <v>47</v>
      </c>
    </row>
    <row r="596" spans="1:4" x14ac:dyDescent="0.2">
      <c r="A596" s="1">
        <v>595</v>
      </c>
      <c r="B596" s="22">
        <v>43606.465277777781</v>
      </c>
      <c r="D596" s="1">
        <v>47.1</v>
      </c>
    </row>
    <row r="597" spans="1:4" x14ac:dyDescent="0.2">
      <c r="A597" s="1">
        <v>596</v>
      </c>
      <c r="B597" s="22">
        <v>43606.46875</v>
      </c>
      <c r="D597" s="1">
        <v>46.9</v>
      </c>
    </row>
    <row r="598" spans="1:4" x14ac:dyDescent="0.2">
      <c r="A598" s="1">
        <v>597</v>
      </c>
      <c r="B598" s="22">
        <v>43606.472222222219</v>
      </c>
      <c r="D598" s="1">
        <v>46.68</v>
      </c>
    </row>
    <row r="599" spans="1:4" x14ac:dyDescent="0.2">
      <c r="A599" s="1">
        <v>598</v>
      </c>
      <c r="B599" s="22">
        <v>43606.475694444445</v>
      </c>
      <c r="D599" s="1">
        <v>46.66</v>
      </c>
    </row>
    <row r="600" spans="1:4" x14ac:dyDescent="0.2">
      <c r="A600" s="1">
        <v>599</v>
      </c>
      <c r="B600" s="22">
        <v>43606.479166666664</v>
      </c>
      <c r="D600" s="1">
        <v>46.7</v>
      </c>
    </row>
    <row r="601" spans="1:4" x14ac:dyDescent="0.2">
      <c r="A601" s="1">
        <v>600</v>
      </c>
      <c r="B601" s="22">
        <v>43606.545138888891</v>
      </c>
      <c r="D601" s="1">
        <v>46.76</v>
      </c>
    </row>
    <row r="602" spans="1:4" x14ac:dyDescent="0.2">
      <c r="A602" s="1">
        <v>601</v>
      </c>
      <c r="B602" s="22">
        <v>43606.548611111109</v>
      </c>
      <c r="D602" s="1">
        <v>46.81</v>
      </c>
    </row>
    <row r="603" spans="1:4" x14ac:dyDescent="0.2">
      <c r="A603" s="1">
        <v>602</v>
      </c>
      <c r="B603" s="22">
        <v>43606.552083333336</v>
      </c>
      <c r="D603" s="1">
        <v>46.81</v>
      </c>
    </row>
    <row r="604" spans="1:4" x14ac:dyDescent="0.2">
      <c r="A604" s="1">
        <v>603</v>
      </c>
      <c r="B604" s="22">
        <v>43606.555555555555</v>
      </c>
      <c r="D604" s="1">
        <v>46.8</v>
      </c>
    </row>
    <row r="605" spans="1:4" x14ac:dyDescent="0.2">
      <c r="A605" s="1">
        <v>604</v>
      </c>
      <c r="B605" s="22">
        <v>43606.559027777781</v>
      </c>
      <c r="D605" s="1">
        <v>46.52</v>
      </c>
    </row>
    <row r="606" spans="1:4" x14ac:dyDescent="0.2">
      <c r="A606" s="1">
        <v>605</v>
      </c>
      <c r="B606" s="22">
        <v>43606.5625</v>
      </c>
      <c r="D606" s="1">
        <v>46.55</v>
      </c>
    </row>
    <row r="607" spans="1:4" x14ac:dyDescent="0.2">
      <c r="A607" s="1">
        <v>606</v>
      </c>
      <c r="B607" s="22">
        <v>43606.565972222219</v>
      </c>
      <c r="D607" s="1">
        <v>46.96</v>
      </c>
    </row>
    <row r="608" spans="1:4" x14ac:dyDescent="0.2">
      <c r="A608" s="1">
        <v>607</v>
      </c>
      <c r="B608" s="22">
        <v>43606.569444444445</v>
      </c>
      <c r="D608" s="1">
        <v>47</v>
      </c>
    </row>
    <row r="609" spans="1:4" x14ac:dyDescent="0.2">
      <c r="A609" s="1">
        <v>608</v>
      </c>
      <c r="B609" s="22">
        <v>43606.572916666664</v>
      </c>
      <c r="D609" s="1">
        <v>46.89</v>
      </c>
    </row>
    <row r="610" spans="1:4" x14ac:dyDescent="0.2">
      <c r="A610" s="1">
        <v>609</v>
      </c>
      <c r="B610" s="22">
        <v>43606.576388888891</v>
      </c>
      <c r="D610" s="1">
        <v>46.9</v>
      </c>
    </row>
    <row r="611" spans="1:4" x14ac:dyDescent="0.2">
      <c r="A611" s="1">
        <v>610</v>
      </c>
      <c r="B611" s="22">
        <v>43606.579861111109</v>
      </c>
      <c r="D611" s="1">
        <v>46.82</v>
      </c>
    </row>
    <row r="612" spans="1:4" x14ac:dyDescent="0.2">
      <c r="A612" s="1">
        <v>611</v>
      </c>
      <c r="B612" s="22">
        <v>43606.583333333336</v>
      </c>
      <c r="D612" s="1">
        <v>46.84</v>
      </c>
    </row>
    <row r="613" spans="1:4" x14ac:dyDescent="0.2">
      <c r="A613" s="1">
        <v>612</v>
      </c>
      <c r="B613" s="22">
        <v>43606.586805555555</v>
      </c>
      <c r="D613" s="1">
        <v>47.02</v>
      </c>
    </row>
    <row r="614" spans="1:4" x14ac:dyDescent="0.2">
      <c r="A614" s="1">
        <v>613</v>
      </c>
      <c r="B614" s="22">
        <v>43606.590277777781</v>
      </c>
      <c r="D614" s="1">
        <v>46.91</v>
      </c>
    </row>
    <row r="615" spans="1:4" x14ac:dyDescent="0.2">
      <c r="A615" s="1">
        <v>614</v>
      </c>
      <c r="B615" s="22">
        <v>43606.59375</v>
      </c>
      <c r="D615" s="1">
        <v>47</v>
      </c>
    </row>
    <row r="616" spans="1:4" x14ac:dyDescent="0.2">
      <c r="A616" s="1">
        <v>615</v>
      </c>
      <c r="B616" s="22">
        <v>43606.597222222219</v>
      </c>
      <c r="D616" s="1">
        <v>46.91</v>
      </c>
    </row>
    <row r="617" spans="1:4" x14ac:dyDescent="0.2">
      <c r="A617" s="1">
        <v>616</v>
      </c>
      <c r="B617" s="22">
        <v>43606.600694444445</v>
      </c>
      <c r="D617" s="1">
        <v>47</v>
      </c>
    </row>
    <row r="618" spans="1:4" x14ac:dyDescent="0.2">
      <c r="A618" s="1">
        <v>617</v>
      </c>
      <c r="B618" s="22">
        <v>43606.604166666664</v>
      </c>
      <c r="D618" s="1">
        <v>46.98</v>
      </c>
    </row>
    <row r="619" spans="1:4" x14ac:dyDescent="0.2">
      <c r="A619" s="1">
        <v>618</v>
      </c>
      <c r="B619" s="22">
        <v>43606.607638888891</v>
      </c>
      <c r="D619" s="1">
        <v>46.86</v>
      </c>
    </row>
    <row r="620" spans="1:4" x14ac:dyDescent="0.2">
      <c r="A620" s="1">
        <v>619</v>
      </c>
      <c r="B620" s="22">
        <v>43606.611111111109</v>
      </c>
      <c r="D620" s="1">
        <v>46.7</v>
      </c>
    </row>
    <row r="621" spans="1:4" x14ac:dyDescent="0.2">
      <c r="A621" s="1">
        <v>620</v>
      </c>
      <c r="B621" s="22">
        <v>43606.614583333336</v>
      </c>
      <c r="D621" s="1">
        <v>46.65</v>
      </c>
    </row>
    <row r="622" spans="1:4" x14ac:dyDescent="0.2">
      <c r="A622" s="1">
        <v>621</v>
      </c>
      <c r="B622" s="22">
        <v>43606.618055555555</v>
      </c>
      <c r="D622" s="1">
        <v>46.64</v>
      </c>
    </row>
    <row r="623" spans="1:4" x14ac:dyDescent="0.2">
      <c r="A623" s="1">
        <v>622</v>
      </c>
      <c r="B623" s="22">
        <v>43606.621527777781</v>
      </c>
      <c r="D623" s="1">
        <v>46.7</v>
      </c>
    </row>
    <row r="624" spans="1:4" x14ac:dyDescent="0.2">
      <c r="A624" s="1">
        <v>623</v>
      </c>
      <c r="B624" s="22">
        <v>43606.625</v>
      </c>
      <c r="D624" s="1">
        <v>46.65</v>
      </c>
    </row>
    <row r="625" spans="1:4" x14ac:dyDescent="0.2">
      <c r="A625" s="1">
        <v>624</v>
      </c>
      <c r="B625" s="22">
        <v>43607.399305555555</v>
      </c>
      <c r="D625" s="1">
        <v>46.7</v>
      </c>
    </row>
    <row r="626" spans="1:4" x14ac:dyDescent="0.2">
      <c r="A626" s="1">
        <v>625</v>
      </c>
      <c r="B626" s="22">
        <v>43607.402777777781</v>
      </c>
      <c r="D626" s="1">
        <v>46.89</v>
      </c>
    </row>
    <row r="627" spans="1:4" x14ac:dyDescent="0.2">
      <c r="A627" s="1">
        <v>626</v>
      </c>
      <c r="B627" s="22">
        <v>43607.40625</v>
      </c>
      <c r="D627" s="1">
        <v>46.97</v>
      </c>
    </row>
    <row r="628" spans="1:4" x14ac:dyDescent="0.2">
      <c r="A628" s="1">
        <v>627</v>
      </c>
      <c r="B628" s="22">
        <v>43607.409722222219</v>
      </c>
      <c r="D628" s="1">
        <v>46.99</v>
      </c>
    </row>
    <row r="629" spans="1:4" x14ac:dyDescent="0.2">
      <c r="A629" s="1">
        <v>628</v>
      </c>
      <c r="B629" s="22">
        <v>43607.413194444445</v>
      </c>
      <c r="D629" s="1">
        <v>47.38</v>
      </c>
    </row>
    <row r="630" spans="1:4" x14ac:dyDescent="0.2">
      <c r="A630" s="1">
        <v>629</v>
      </c>
      <c r="B630" s="22">
        <v>43607.416666666664</v>
      </c>
      <c r="D630" s="1">
        <v>47.79</v>
      </c>
    </row>
    <row r="631" spans="1:4" x14ac:dyDescent="0.2">
      <c r="A631" s="1">
        <v>630</v>
      </c>
      <c r="B631" s="22">
        <v>43607.420138888891</v>
      </c>
      <c r="D631" s="1">
        <v>47.5</v>
      </c>
    </row>
    <row r="632" spans="1:4" x14ac:dyDescent="0.2">
      <c r="A632" s="1">
        <v>631</v>
      </c>
      <c r="B632" s="22">
        <v>43607.423611111109</v>
      </c>
      <c r="D632" s="1">
        <v>47.05</v>
      </c>
    </row>
    <row r="633" spans="1:4" x14ac:dyDescent="0.2">
      <c r="A633" s="1">
        <v>632</v>
      </c>
      <c r="B633" s="22">
        <v>43607.427083333336</v>
      </c>
      <c r="D633" s="1">
        <v>47</v>
      </c>
    </row>
    <row r="634" spans="1:4" x14ac:dyDescent="0.2">
      <c r="A634" s="1">
        <v>633</v>
      </c>
      <c r="B634" s="22">
        <v>43607.430555555555</v>
      </c>
      <c r="D634" s="1">
        <v>47.09</v>
      </c>
    </row>
    <row r="635" spans="1:4" x14ac:dyDescent="0.2">
      <c r="A635" s="1">
        <v>634</v>
      </c>
      <c r="B635" s="22">
        <v>43607.434027777781</v>
      </c>
      <c r="D635" s="1">
        <v>46.94</v>
      </c>
    </row>
    <row r="636" spans="1:4" x14ac:dyDescent="0.2">
      <c r="A636" s="1">
        <v>635</v>
      </c>
      <c r="B636" s="22">
        <v>43607.4375</v>
      </c>
      <c r="D636" s="1">
        <v>47.06</v>
      </c>
    </row>
    <row r="637" spans="1:4" x14ac:dyDescent="0.2">
      <c r="A637" s="1">
        <v>636</v>
      </c>
      <c r="B637" s="22">
        <v>43607.440972222219</v>
      </c>
      <c r="D637" s="1">
        <v>46.98</v>
      </c>
    </row>
    <row r="638" spans="1:4" x14ac:dyDescent="0.2">
      <c r="A638" s="1">
        <v>637</v>
      </c>
      <c r="B638" s="22">
        <v>43607.444444444445</v>
      </c>
      <c r="D638" s="1">
        <v>46.93</v>
      </c>
    </row>
    <row r="639" spans="1:4" x14ac:dyDescent="0.2">
      <c r="A639" s="1">
        <v>638</v>
      </c>
      <c r="B639" s="22">
        <v>43607.447916666664</v>
      </c>
      <c r="D639" s="1">
        <v>46.9</v>
      </c>
    </row>
    <row r="640" spans="1:4" x14ac:dyDescent="0.2">
      <c r="A640" s="1">
        <v>639</v>
      </c>
      <c r="B640" s="22">
        <v>43607.451388888891</v>
      </c>
      <c r="D640" s="1">
        <v>46.93</v>
      </c>
    </row>
    <row r="641" spans="1:4" x14ac:dyDescent="0.2">
      <c r="A641" s="1">
        <v>640</v>
      </c>
      <c r="B641" s="22">
        <v>43607.454861111109</v>
      </c>
      <c r="D641" s="1">
        <v>46.91</v>
      </c>
    </row>
    <row r="642" spans="1:4" x14ac:dyDescent="0.2">
      <c r="A642" s="1">
        <v>641</v>
      </c>
      <c r="B642" s="22">
        <v>43607.458333333336</v>
      </c>
      <c r="D642" s="1">
        <v>46.98</v>
      </c>
    </row>
    <row r="643" spans="1:4" x14ac:dyDescent="0.2">
      <c r="A643" s="1">
        <v>642</v>
      </c>
      <c r="B643" s="22">
        <v>43607.461805555555</v>
      </c>
      <c r="D643" s="1">
        <v>46.88</v>
      </c>
    </row>
    <row r="644" spans="1:4" x14ac:dyDescent="0.2">
      <c r="A644" s="1">
        <v>643</v>
      </c>
      <c r="B644" s="22">
        <v>43607.465277777781</v>
      </c>
      <c r="D644" s="1">
        <v>47</v>
      </c>
    </row>
    <row r="645" spans="1:4" x14ac:dyDescent="0.2">
      <c r="A645" s="1">
        <v>644</v>
      </c>
      <c r="B645" s="22">
        <v>43607.46875</v>
      </c>
      <c r="D645" s="1">
        <v>46.87</v>
      </c>
    </row>
    <row r="646" spans="1:4" x14ac:dyDescent="0.2">
      <c r="A646" s="1">
        <v>645</v>
      </c>
      <c r="B646" s="22">
        <v>43607.472222222219</v>
      </c>
      <c r="D646" s="1">
        <v>46.88</v>
      </c>
    </row>
    <row r="647" spans="1:4" x14ac:dyDescent="0.2">
      <c r="A647" s="1">
        <v>646</v>
      </c>
      <c r="B647" s="22">
        <v>43607.475694444445</v>
      </c>
      <c r="D647" s="1">
        <v>47</v>
      </c>
    </row>
    <row r="648" spans="1:4" x14ac:dyDescent="0.2">
      <c r="A648" s="1">
        <v>647</v>
      </c>
      <c r="B648" s="22">
        <v>43607.479166666664</v>
      </c>
      <c r="D648" s="1">
        <v>46.99</v>
      </c>
    </row>
    <row r="649" spans="1:4" x14ac:dyDescent="0.2">
      <c r="A649" s="1">
        <v>648</v>
      </c>
      <c r="B649" s="22">
        <v>43607.545138888891</v>
      </c>
      <c r="D649" s="1">
        <v>46.9</v>
      </c>
    </row>
    <row r="650" spans="1:4" x14ac:dyDescent="0.2">
      <c r="A650" s="1">
        <v>649</v>
      </c>
      <c r="B650" s="22">
        <v>43607.548611111109</v>
      </c>
      <c r="D650" s="1">
        <v>46.9</v>
      </c>
    </row>
    <row r="651" spans="1:4" x14ac:dyDescent="0.2">
      <c r="A651" s="1">
        <v>650</v>
      </c>
      <c r="B651" s="22">
        <v>43607.552083333336</v>
      </c>
      <c r="D651" s="1">
        <v>46.9</v>
      </c>
    </row>
    <row r="652" spans="1:4" x14ac:dyDescent="0.2">
      <c r="A652" s="1">
        <v>651</v>
      </c>
      <c r="B652" s="22">
        <v>43607.555555555555</v>
      </c>
      <c r="D652" s="1">
        <v>46.97</v>
      </c>
    </row>
    <row r="653" spans="1:4" x14ac:dyDescent="0.2">
      <c r="A653" s="1">
        <v>652</v>
      </c>
      <c r="B653" s="22">
        <v>43607.559027777781</v>
      </c>
      <c r="D653" s="1">
        <v>46.91</v>
      </c>
    </row>
    <row r="654" spans="1:4" x14ac:dyDescent="0.2">
      <c r="A654" s="1">
        <v>653</v>
      </c>
      <c r="B654" s="22">
        <v>43607.5625</v>
      </c>
      <c r="D654" s="1">
        <v>46.91</v>
      </c>
    </row>
    <row r="655" spans="1:4" x14ac:dyDescent="0.2">
      <c r="A655" s="1">
        <v>654</v>
      </c>
      <c r="B655" s="22">
        <v>43607.565972222219</v>
      </c>
      <c r="D655" s="1">
        <v>46.7</v>
      </c>
    </row>
    <row r="656" spans="1:4" x14ac:dyDescent="0.2">
      <c r="A656" s="1">
        <v>655</v>
      </c>
      <c r="B656" s="22">
        <v>43607.569444444445</v>
      </c>
      <c r="D656" s="1">
        <v>46.66</v>
      </c>
    </row>
    <row r="657" spans="1:4" x14ac:dyDescent="0.2">
      <c r="A657" s="1">
        <v>656</v>
      </c>
      <c r="B657" s="22">
        <v>43607.572916666664</v>
      </c>
      <c r="D657" s="1">
        <v>46.64</v>
      </c>
    </row>
    <row r="658" spans="1:4" x14ac:dyDescent="0.2">
      <c r="A658" s="1">
        <v>657</v>
      </c>
      <c r="B658" s="22">
        <v>43607.576388888891</v>
      </c>
      <c r="D658" s="1">
        <v>46.65</v>
      </c>
    </row>
    <row r="659" spans="1:4" x14ac:dyDescent="0.2">
      <c r="A659" s="1">
        <v>658</v>
      </c>
      <c r="B659" s="22">
        <v>43607.579861111109</v>
      </c>
      <c r="D659" s="1">
        <v>46.82</v>
      </c>
    </row>
    <row r="660" spans="1:4" x14ac:dyDescent="0.2">
      <c r="A660" s="1">
        <v>659</v>
      </c>
      <c r="B660" s="22">
        <v>43607.583333333336</v>
      </c>
      <c r="D660" s="1">
        <v>46.7</v>
      </c>
    </row>
    <row r="661" spans="1:4" x14ac:dyDescent="0.2">
      <c r="A661" s="1">
        <v>660</v>
      </c>
      <c r="B661" s="22">
        <v>43607.586805555555</v>
      </c>
      <c r="D661" s="1">
        <v>46.66</v>
      </c>
    </row>
    <row r="662" spans="1:4" x14ac:dyDescent="0.2">
      <c r="A662" s="1">
        <v>661</v>
      </c>
      <c r="B662" s="22">
        <v>43607.590277777781</v>
      </c>
      <c r="D662" s="1">
        <v>46.65</v>
      </c>
    </row>
    <row r="663" spans="1:4" x14ac:dyDescent="0.2">
      <c r="A663" s="1">
        <v>662</v>
      </c>
      <c r="B663" s="22">
        <v>43607.59375</v>
      </c>
      <c r="D663" s="1">
        <v>46.6</v>
      </c>
    </row>
    <row r="664" spans="1:4" x14ac:dyDescent="0.2">
      <c r="A664" s="1">
        <v>663</v>
      </c>
      <c r="B664" s="22">
        <v>43607.597222222219</v>
      </c>
      <c r="D664" s="1">
        <v>46.75</v>
      </c>
    </row>
    <row r="665" spans="1:4" x14ac:dyDescent="0.2">
      <c r="A665" s="1">
        <v>664</v>
      </c>
      <c r="B665" s="22">
        <v>43607.600694444445</v>
      </c>
      <c r="D665" s="1">
        <v>46.8</v>
      </c>
    </row>
    <row r="666" spans="1:4" x14ac:dyDescent="0.2">
      <c r="A666" s="1">
        <v>665</v>
      </c>
      <c r="B666" s="22">
        <v>43607.604166666664</v>
      </c>
      <c r="D666" s="1">
        <v>46.64</v>
      </c>
    </row>
    <row r="667" spans="1:4" x14ac:dyDescent="0.2">
      <c r="A667" s="1">
        <v>666</v>
      </c>
      <c r="B667" s="22">
        <v>43607.607638888891</v>
      </c>
      <c r="D667" s="1">
        <v>46.79</v>
      </c>
    </row>
    <row r="668" spans="1:4" x14ac:dyDescent="0.2">
      <c r="A668" s="1">
        <v>667</v>
      </c>
      <c r="B668" s="22">
        <v>43607.611111111109</v>
      </c>
      <c r="D668" s="1">
        <v>46.8</v>
      </c>
    </row>
    <row r="669" spans="1:4" x14ac:dyDescent="0.2">
      <c r="A669" s="1">
        <v>668</v>
      </c>
      <c r="B669" s="22">
        <v>43607.614583333336</v>
      </c>
      <c r="D669" s="1">
        <v>46.7</v>
      </c>
    </row>
    <row r="670" spans="1:4" x14ac:dyDescent="0.2">
      <c r="A670" s="1">
        <v>669</v>
      </c>
      <c r="B670" s="22">
        <v>43607.618055555555</v>
      </c>
      <c r="D670" s="1">
        <v>46.8</v>
      </c>
    </row>
    <row r="671" spans="1:4" x14ac:dyDescent="0.2">
      <c r="A671" s="1">
        <v>670</v>
      </c>
      <c r="B671" s="22">
        <v>43607.621527777781</v>
      </c>
      <c r="D671" s="1">
        <v>46.77</v>
      </c>
    </row>
    <row r="672" spans="1:4" x14ac:dyDescent="0.2">
      <c r="A672" s="1">
        <v>671</v>
      </c>
      <c r="B672" s="22">
        <v>43607.625</v>
      </c>
      <c r="D672" s="1">
        <v>46.78</v>
      </c>
    </row>
    <row r="673" spans="1:4" x14ac:dyDescent="0.2">
      <c r="A673" s="1">
        <v>672</v>
      </c>
      <c r="B673" s="22">
        <v>43608.399305555555</v>
      </c>
      <c r="D673" s="1">
        <v>46.35</v>
      </c>
    </row>
    <row r="674" spans="1:4" x14ac:dyDescent="0.2">
      <c r="A674" s="1">
        <v>673</v>
      </c>
      <c r="B674" s="22">
        <v>43608.402777777781</v>
      </c>
      <c r="D674" s="1">
        <v>46.4</v>
      </c>
    </row>
    <row r="675" spans="1:4" x14ac:dyDescent="0.2">
      <c r="A675" s="1">
        <v>674</v>
      </c>
      <c r="B675" s="22">
        <v>43608.40625</v>
      </c>
      <c r="D675" s="1">
        <v>46.3</v>
      </c>
    </row>
    <row r="676" spans="1:4" x14ac:dyDescent="0.2">
      <c r="A676" s="1">
        <v>675</v>
      </c>
      <c r="B676" s="22">
        <v>43608.409722222219</v>
      </c>
      <c r="D676" s="1">
        <v>46.56</v>
      </c>
    </row>
    <row r="677" spans="1:4" x14ac:dyDescent="0.2">
      <c r="A677" s="1">
        <v>676</v>
      </c>
      <c r="B677" s="22">
        <v>43608.413194444445</v>
      </c>
      <c r="D677" s="1">
        <v>46.41</v>
      </c>
    </row>
    <row r="678" spans="1:4" x14ac:dyDescent="0.2">
      <c r="A678" s="1">
        <v>677</v>
      </c>
      <c r="B678" s="22">
        <v>43608.416666666664</v>
      </c>
      <c r="D678" s="1">
        <v>46.76</v>
      </c>
    </row>
    <row r="679" spans="1:4" x14ac:dyDescent="0.2">
      <c r="A679" s="1">
        <v>678</v>
      </c>
      <c r="B679" s="22">
        <v>43608.420138888891</v>
      </c>
      <c r="D679" s="1">
        <v>46.64</v>
      </c>
    </row>
    <row r="680" spans="1:4" x14ac:dyDescent="0.2">
      <c r="A680" s="1">
        <v>679</v>
      </c>
      <c r="B680" s="22">
        <v>43608.423611111109</v>
      </c>
      <c r="D680" s="1">
        <v>46.48</v>
      </c>
    </row>
    <row r="681" spans="1:4" x14ac:dyDescent="0.2">
      <c r="A681" s="1">
        <v>680</v>
      </c>
      <c r="B681" s="22">
        <v>43608.427083333336</v>
      </c>
      <c r="D681" s="1">
        <v>46.6</v>
      </c>
    </row>
    <row r="682" spans="1:4" x14ac:dyDescent="0.2">
      <c r="A682" s="1">
        <v>681</v>
      </c>
      <c r="B682" s="22">
        <v>43608.430555555555</v>
      </c>
      <c r="D682" s="1">
        <v>46.35</v>
      </c>
    </row>
    <row r="683" spans="1:4" x14ac:dyDescent="0.2">
      <c r="A683" s="1">
        <v>682</v>
      </c>
      <c r="B683" s="22">
        <v>43608.434027777781</v>
      </c>
      <c r="D683" s="1">
        <v>46.46</v>
      </c>
    </row>
    <row r="684" spans="1:4" x14ac:dyDescent="0.2">
      <c r="A684" s="1">
        <v>683</v>
      </c>
      <c r="B684" s="22">
        <v>43608.4375</v>
      </c>
      <c r="D684" s="1">
        <v>46.35</v>
      </c>
    </row>
    <row r="685" spans="1:4" x14ac:dyDescent="0.2">
      <c r="A685" s="1">
        <v>684</v>
      </c>
      <c r="B685" s="22">
        <v>43608.440972222219</v>
      </c>
      <c r="D685" s="1">
        <v>46.47</v>
      </c>
    </row>
    <row r="686" spans="1:4" x14ac:dyDescent="0.2">
      <c r="A686" s="1">
        <v>685</v>
      </c>
      <c r="B686" s="22">
        <v>43608.444444444445</v>
      </c>
      <c r="D686" s="1">
        <v>46.32</v>
      </c>
    </row>
    <row r="687" spans="1:4" x14ac:dyDescent="0.2">
      <c r="A687" s="1">
        <v>686</v>
      </c>
      <c r="B687" s="22">
        <v>43608.447916666664</v>
      </c>
      <c r="D687" s="1">
        <v>46.36</v>
      </c>
    </row>
    <row r="688" spans="1:4" x14ac:dyDescent="0.2">
      <c r="A688" s="1">
        <v>687</v>
      </c>
      <c r="B688" s="22">
        <v>43608.451388888891</v>
      </c>
      <c r="D688" s="1">
        <v>46.26</v>
      </c>
    </row>
    <row r="689" spans="1:4" x14ac:dyDescent="0.2">
      <c r="A689" s="1">
        <v>688</v>
      </c>
      <c r="B689" s="22">
        <v>43608.454861111109</v>
      </c>
      <c r="D689" s="1">
        <v>46.48</v>
      </c>
    </row>
    <row r="690" spans="1:4" x14ac:dyDescent="0.2">
      <c r="A690" s="1">
        <v>689</v>
      </c>
      <c r="B690" s="22">
        <v>43608.458333333336</v>
      </c>
      <c r="D690" s="1">
        <v>46.56</v>
      </c>
    </row>
    <row r="691" spans="1:4" x14ac:dyDescent="0.2">
      <c r="A691" s="1">
        <v>690</v>
      </c>
      <c r="B691" s="22">
        <v>43608.461805555555</v>
      </c>
      <c r="D691" s="1">
        <v>46.26</v>
      </c>
    </row>
    <row r="692" spans="1:4" x14ac:dyDescent="0.2">
      <c r="A692" s="1">
        <v>691</v>
      </c>
      <c r="B692" s="22">
        <v>43608.465277777781</v>
      </c>
      <c r="D692" s="1">
        <v>46.29</v>
      </c>
    </row>
    <row r="693" spans="1:4" x14ac:dyDescent="0.2">
      <c r="A693" s="1">
        <v>692</v>
      </c>
      <c r="B693" s="22">
        <v>43608.46875</v>
      </c>
      <c r="D693" s="1">
        <v>46.29</v>
      </c>
    </row>
    <row r="694" spans="1:4" x14ac:dyDescent="0.2">
      <c r="A694" s="1">
        <v>693</v>
      </c>
      <c r="B694" s="22">
        <v>43608.472222222219</v>
      </c>
      <c r="D694" s="1">
        <v>46.31</v>
      </c>
    </row>
    <row r="695" spans="1:4" x14ac:dyDescent="0.2">
      <c r="A695" s="1">
        <v>694</v>
      </c>
      <c r="B695" s="22">
        <v>43608.475694444445</v>
      </c>
      <c r="D695" s="1">
        <v>46.26</v>
      </c>
    </row>
    <row r="696" spans="1:4" x14ac:dyDescent="0.2">
      <c r="A696" s="1">
        <v>695</v>
      </c>
      <c r="B696" s="22">
        <v>43608.479166666664</v>
      </c>
      <c r="D696" s="1">
        <v>46.24</v>
      </c>
    </row>
    <row r="697" spans="1:4" x14ac:dyDescent="0.2">
      <c r="A697" s="1">
        <v>696</v>
      </c>
      <c r="B697" s="22">
        <v>43608.545138888891</v>
      </c>
      <c r="D697" s="1">
        <v>46.25</v>
      </c>
    </row>
    <row r="698" spans="1:4" x14ac:dyDescent="0.2">
      <c r="A698" s="1">
        <v>697</v>
      </c>
      <c r="B698" s="22">
        <v>43608.548611111109</v>
      </c>
      <c r="D698" s="1">
        <v>46.37</v>
      </c>
    </row>
    <row r="699" spans="1:4" x14ac:dyDescent="0.2">
      <c r="A699" s="1">
        <v>698</v>
      </c>
      <c r="B699" s="22">
        <v>43608.552083333336</v>
      </c>
      <c r="D699" s="1">
        <v>46.23</v>
      </c>
    </row>
    <row r="700" spans="1:4" x14ac:dyDescent="0.2">
      <c r="A700" s="1">
        <v>699</v>
      </c>
      <c r="B700" s="22">
        <v>43608.555555555555</v>
      </c>
      <c r="D700" s="1">
        <v>46.07</v>
      </c>
    </row>
    <row r="701" spans="1:4" x14ac:dyDescent="0.2">
      <c r="A701" s="1">
        <v>700</v>
      </c>
      <c r="B701" s="22">
        <v>43608.559027777781</v>
      </c>
      <c r="D701" s="1">
        <v>45.8</v>
      </c>
    </row>
    <row r="702" spans="1:4" x14ac:dyDescent="0.2">
      <c r="A702" s="1">
        <v>701</v>
      </c>
      <c r="B702" s="22">
        <v>43608.5625</v>
      </c>
      <c r="D702" s="1">
        <v>46</v>
      </c>
    </row>
    <row r="703" spans="1:4" x14ac:dyDescent="0.2">
      <c r="A703" s="1">
        <v>702</v>
      </c>
      <c r="B703" s="22">
        <v>43608.565972222219</v>
      </c>
      <c r="D703" s="1">
        <v>46.1</v>
      </c>
    </row>
    <row r="704" spans="1:4" x14ac:dyDescent="0.2">
      <c r="A704" s="1">
        <v>703</v>
      </c>
      <c r="B704" s="22">
        <v>43608.569444444445</v>
      </c>
      <c r="D704" s="1">
        <v>45.96</v>
      </c>
    </row>
    <row r="705" spans="1:4" x14ac:dyDescent="0.2">
      <c r="A705" s="1">
        <v>704</v>
      </c>
      <c r="B705" s="22">
        <v>43608.572916666664</v>
      </c>
      <c r="D705" s="1">
        <v>45.95</v>
      </c>
    </row>
    <row r="706" spans="1:4" x14ac:dyDescent="0.2">
      <c r="A706" s="1">
        <v>705</v>
      </c>
      <c r="B706" s="22">
        <v>43608.576388888891</v>
      </c>
      <c r="D706" s="1">
        <v>45.66</v>
      </c>
    </row>
    <row r="707" spans="1:4" x14ac:dyDescent="0.2">
      <c r="A707" s="1">
        <v>706</v>
      </c>
      <c r="B707" s="22">
        <v>43608.579861111109</v>
      </c>
      <c r="D707" s="1">
        <v>45.8</v>
      </c>
    </row>
    <row r="708" spans="1:4" x14ac:dyDescent="0.2">
      <c r="A708" s="1">
        <v>707</v>
      </c>
      <c r="B708" s="22">
        <v>43608.583333333336</v>
      </c>
      <c r="D708" s="1">
        <v>45.66</v>
      </c>
    </row>
    <row r="709" spans="1:4" x14ac:dyDescent="0.2">
      <c r="A709" s="1">
        <v>708</v>
      </c>
      <c r="B709" s="22">
        <v>43608.586805555555</v>
      </c>
      <c r="D709" s="1">
        <v>45.7</v>
      </c>
    </row>
    <row r="710" spans="1:4" x14ac:dyDescent="0.2">
      <c r="A710" s="1">
        <v>709</v>
      </c>
      <c r="B710" s="22">
        <v>43608.590277777781</v>
      </c>
      <c r="D710" s="1">
        <v>45.68</v>
      </c>
    </row>
    <row r="711" spans="1:4" x14ac:dyDescent="0.2">
      <c r="A711" s="1">
        <v>710</v>
      </c>
      <c r="B711" s="22">
        <v>43608.59375</v>
      </c>
      <c r="D711" s="1">
        <v>45.58</v>
      </c>
    </row>
    <row r="712" spans="1:4" x14ac:dyDescent="0.2">
      <c r="A712" s="1">
        <v>711</v>
      </c>
      <c r="B712" s="22">
        <v>43608.597222222219</v>
      </c>
      <c r="D712" s="1">
        <v>45.55</v>
      </c>
    </row>
    <row r="713" spans="1:4" x14ac:dyDescent="0.2">
      <c r="A713" s="1">
        <v>712</v>
      </c>
      <c r="B713" s="22">
        <v>43608.600694444445</v>
      </c>
      <c r="D713" s="1">
        <v>45.55</v>
      </c>
    </row>
    <row r="714" spans="1:4" x14ac:dyDescent="0.2">
      <c r="A714" s="1">
        <v>713</v>
      </c>
      <c r="B714" s="22">
        <v>43608.604166666664</v>
      </c>
      <c r="D714" s="1">
        <v>45.44</v>
      </c>
    </row>
    <row r="715" spans="1:4" x14ac:dyDescent="0.2">
      <c r="A715" s="1">
        <v>714</v>
      </c>
      <c r="B715" s="22">
        <v>43608.607638888891</v>
      </c>
      <c r="D715" s="1">
        <v>45.5</v>
      </c>
    </row>
    <row r="716" spans="1:4" x14ac:dyDescent="0.2">
      <c r="A716" s="1">
        <v>715</v>
      </c>
      <c r="B716" s="22">
        <v>43608.611111111109</v>
      </c>
      <c r="D716" s="1">
        <v>45.52</v>
      </c>
    </row>
    <row r="717" spans="1:4" x14ac:dyDescent="0.2">
      <c r="A717" s="1">
        <v>716</v>
      </c>
      <c r="B717" s="22">
        <v>43608.614583333336</v>
      </c>
      <c r="D717" s="1">
        <v>45.28</v>
      </c>
    </row>
    <row r="718" spans="1:4" x14ac:dyDescent="0.2">
      <c r="A718" s="1">
        <v>717</v>
      </c>
      <c r="B718" s="22">
        <v>43608.618055555555</v>
      </c>
      <c r="D718" s="1">
        <v>45.37</v>
      </c>
    </row>
    <row r="719" spans="1:4" x14ac:dyDescent="0.2">
      <c r="A719" s="1">
        <v>718</v>
      </c>
      <c r="B719" s="22">
        <v>43608.621527777781</v>
      </c>
      <c r="D719" s="1">
        <v>45.39</v>
      </c>
    </row>
    <row r="720" spans="1:4" x14ac:dyDescent="0.2">
      <c r="A720" s="1">
        <v>719</v>
      </c>
      <c r="B720" s="22">
        <v>43608.625</v>
      </c>
      <c r="D720" s="1">
        <v>45.41</v>
      </c>
    </row>
    <row r="721" spans="1:4" x14ac:dyDescent="0.2">
      <c r="A721" s="1">
        <v>720</v>
      </c>
      <c r="B721" s="22">
        <v>43609.399305555555</v>
      </c>
      <c r="D721" s="1">
        <v>45.57</v>
      </c>
    </row>
    <row r="722" spans="1:4" x14ac:dyDescent="0.2">
      <c r="A722" s="1">
        <v>721</v>
      </c>
      <c r="B722" s="22">
        <v>43609.402777777781</v>
      </c>
      <c r="D722" s="1">
        <v>45.75</v>
      </c>
    </row>
    <row r="723" spans="1:4" x14ac:dyDescent="0.2">
      <c r="A723" s="1">
        <v>722</v>
      </c>
      <c r="B723" s="22">
        <v>43609.40625</v>
      </c>
      <c r="D723" s="1">
        <v>45.77</v>
      </c>
    </row>
    <row r="724" spans="1:4" x14ac:dyDescent="0.2">
      <c r="A724" s="1">
        <v>723</v>
      </c>
      <c r="B724" s="22">
        <v>43609.409722222219</v>
      </c>
      <c r="D724" s="1">
        <v>45.4</v>
      </c>
    </row>
    <row r="725" spans="1:4" x14ac:dyDescent="0.2">
      <c r="A725" s="1">
        <v>724</v>
      </c>
      <c r="B725" s="22">
        <v>43609.413194444445</v>
      </c>
      <c r="D725" s="1">
        <v>45.5</v>
      </c>
    </row>
    <row r="726" spans="1:4" x14ac:dyDescent="0.2">
      <c r="A726" s="1">
        <v>725</v>
      </c>
      <c r="B726" s="22">
        <v>43609.416666666664</v>
      </c>
      <c r="D726" s="1">
        <v>45.63</v>
      </c>
    </row>
    <row r="727" spans="1:4" x14ac:dyDescent="0.2">
      <c r="A727" s="1">
        <v>726</v>
      </c>
      <c r="B727" s="22">
        <v>43609.420138888891</v>
      </c>
      <c r="D727" s="1">
        <v>45.36</v>
      </c>
    </row>
    <row r="728" spans="1:4" x14ac:dyDescent="0.2">
      <c r="A728" s="1">
        <v>727</v>
      </c>
      <c r="B728" s="22">
        <v>43609.423611111109</v>
      </c>
      <c r="D728" s="1">
        <v>45.44</v>
      </c>
    </row>
    <row r="729" spans="1:4" x14ac:dyDescent="0.2">
      <c r="A729" s="1">
        <v>728</v>
      </c>
      <c r="B729" s="22">
        <v>43609.427083333336</v>
      </c>
      <c r="D729" s="1">
        <v>45.37</v>
      </c>
    </row>
    <row r="730" spans="1:4" x14ac:dyDescent="0.2">
      <c r="A730" s="1">
        <v>729</v>
      </c>
      <c r="B730" s="22">
        <v>43609.430555555555</v>
      </c>
      <c r="D730" s="1">
        <v>45.38</v>
      </c>
    </row>
    <row r="731" spans="1:4" x14ac:dyDescent="0.2">
      <c r="A731" s="1">
        <v>730</v>
      </c>
      <c r="B731" s="22">
        <v>43609.434027777781</v>
      </c>
      <c r="D731" s="1">
        <v>45.3</v>
      </c>
    </row>
    <row r="732" spans="1:4" x14ac:dyDescent="0.2">
      <c r="A732" s="1">
        <v>731</v>
      </c>
      <c r="B732" s="22">
        <v>43609.4375</v>
      </c>
      <c r="D732" s="1">
        <v>45.33</v>
      </c>
    </row>
    <row r="733" spans="1:4" x14ac:dyDescent="0.2">
      <c r="A733" s="1">
        <v>732</v>
      </c>
      <c r="B733" s="22">
        <v>43609.440972222219</v>
      </c>
      <c r="D733" s="1">
        <v>45.4</v>
      </c>
    </row>
    <row r="734" spans="1:4" x14ac:dyDescent="0.2">
      <c r="A734" s="1">
        <v>733</v>
      </c>
      <c r="B734" s="22">
        <v>43609.444444444445</v>
      </c>
      <c r="D734" s="1">
        <v>45.34</v>
      </c>
    </row>
    <row r="735" spans="1:4" x14ac:dyDescent="0.2">
      <c r="A735" s="1">
        <v>734</v>
      </c>
      <c r="B735" s="22">
        <v>43609.447916666664</v>
      </c>
      <c r="D735" s="1">
        <v>45.29</v>
      </c>
    </row>
    <row r="736" spans="1:4" x14ac:dyDescent="0.2">
      <c r="A736" s="1">
        <v>735</v>
      </c>
      <c r="B736" s="22">
        <v>43609.451388888891</v>
      </c>
      <c r="D736" s="1">
        <v>45.26</v>
      </c>
    </row>
    <row r="737" spans="1:4" x14ac:dyDescent="0.2">
      <c r="A737" s="1">
        <v>736</v>
      </c>
      <c r="B737" s="22">
        <v>43609.454861111109</v>
      </c>
      <c r="D737" s="1">
        <v>45.28</v>
      </c>
    </row>
    <row r="738" spans="1:4" x14ac:dyDescent="0.2">
      <c r="A738" s="1">
        <v>737</v>
      </c>
      <c r="B738" s="22">
        <v>43609.458333333336</v>
      </c>
      <c r="D738" s="1">
        <v>45.3</v>
      </c>
    </row>
    <row r="739" spans="1:4" x14ac:dyDescent="0.2">
      <c r="A739" s="1">
        <v>738</v>
      </c>
      <c r="B739" s="22">
        <v>43609.461805555555</v>
      </c>
      <c r="D739" s="1">
        <v>45.11</v>
      </c>
    </row>
    <row r="740" spans="1:4" x14ac:dyDescent="0.2">
      <c r="A740" s="1">
        <v>739</v>
      </c>
      <c r="B740" s="22">
        <v>43609.465277777781</v>
      </c>
      <c r="D740" s="1">
        <v>44.95</v>
      </c>
    </row>
    <row r="741" spans="1:4" x14ac:dyDescent="0.2">
      <c r="A741" s="1">
        <v>740</v>
      </c>
      <c r="B741" s="22">
        <v>43609.46875</v>
      </c>
      <c r="D741" s="1">
        <v>44.92</v>
      </c>
    </row>
    <row r="742" spans="1:4" x14ac:dyDescent="0.2">
      <c r="A742" s="1">
        <v>741</v>
      </c>
      <c r="B742" s="22">
        <v>43609.472222222219</v>
      </c>
      <c r="D742" s="1">
        <v>45</v>
      </c>
    </row>
    <row r="743" spans="1:4" x14ac:dyDescent="0.2">
      <c r="A743" s="1">
        <v>742</v>
      </c>
      <c r="B743" s="22">
        <v>43609.475694444445</v>
      </c>
      <c r="D743" s="1">
        <v>44.97</v>
      </c>
    </row>
    <row r="744" spans="1:4" x14ac:dyDescent="0.2">
      <c r="A744" s="1">
        <v>743</v>
      </c>
      <c r="B744" s="22">
        <v>43609.479166666664</v>
      </c>
      <c r="D744" s="1">
        <v>44.87</v>
      </c>
    </row>
    <row r="745" spans="1:4" x14ac:dyDescent="0.2">
      <c r="A745" s="1">
        <v>744</v>
      </c>
      <c r="B745" s="22">
        <v>43609.545138888891</v>
      </c>
      <c r="D745" s="1">
        <v>45.07</v>
      </c>
    </row>
    <row r="746" spans="1:4" x14ac:dyDescent="0.2">
      <c r="A746" s="1">
        <v>745</v>
      </c>
      <c r="B746" s="22">
        <v>43609.548611111109</v>
      </c>
      <c r="D746" s="1">
        <v>45.09</v>
      </c>
    </row>
    <row r="747" spans="1:4" x14ac:dyDescent="0.2">
      <c r="A747" s="1">
        <v>746</v>
      </c>
      <c r="B747" s="22">
        <v>43609.552083333336</v>
      </c>
      <c r="D747" s="1">
        <v>45.19</v>
      </c>
    </row>
    <row r="748" spans="1:4" x14ac:dyDescent="0.2">
      <c r="A748" s="1">
        <v>747</v>
      </c>
      <c r="B748" s="22">
        <v>43609.555555555555</v>
      </c>
      <c r="D748" s="1">
        <v>45.14</v>
      </c>
    </row>
    <row r="749" spans="1:4" x14ac:dyDescent="0.2">
      <c r="A749" s="1">
        <v>748</v>
      </c>
      <c r="B749" s="22">
        <v>43609.559027777781</v>
      </c>
      <c r="D749" s="1">
        <v>45.08</v>
      </c>
    </row>
    <row r="750" spans="1:4" x14ac:dyDescent="0.2">
      <c r="A750" s="1">
        <v>749</v>
      </c>
      <c r="B750" s="22">
        <v>43609.5625</v>
      </c>
      <c r="D750" s="1">
        <v>44.98</v>
      </c>
    </row>
    <row r="751" spans="1:4" x14ac:dyDescent="0.2">
      <c r="A751" s="1">
        <v>750</v>
      </c>
      <c r="B751" s="22">
        <v>43609.565972222219</v>
      </c>
      <c r="D751" s="1">
        <v>44.98</v>
      </c>
    </row>
    <row r="752" spans="1:4" x14ac:dyDescent="0.2">
      <c r="A752" s="1">
        <v>751</v>
      </c>
      <c r="B752" s="22">
        <v>43609.569444444445</v>
      </c>
      <c r="D752" s="1">
        <v>45.08</v>
      </c>
    </row>
    <row r="753" spans="1:4" x14ac:dyDescent="0.2">
      <c r="A753" s="1">
        <v>752</v>
      </c>
      <c r="B753" s="22">
        <v>43609.572916666664</v>
      </c>
      <c r="D753" s="1">
        <v>45.18</v>
      </c>
    </row>
    <row r="754" spans="1:4" x14ac:dyDescent="0.2">
      <c r="A754" s="1">
        <v>753</v>
      </c>
      <c r="B754" s="22">
        <v>43609.576388888891</v>
      </c>
      <c r="D754" s="1">
        <v>45.2</v>
      </c>
    </row>
    <row r="755" spans="1:4" x14ac:dyDescent="0.2">
      <c r="A755" s="1">
        <v>754</v>
      </c>
      <c r="B755" s="22">
        <v>43609.579861111109</v>
      </c>
      <c r="D755" s="1">
        <v>45.3</v>
      </c>
    </row>
    <row r="756" spans="1:4" x14ac:dyDescent="0.2">
      <c r="A756" s="1">
        <v>755</v>
      </c>
      <c r="B756" s="22">
        <v>43609.583333333336</v>
      </c>
      <c r="D756" s="1">
        <v>45.39</v>
      </c>
    </row>
    <row r="757" spans="1:4" x14ac:dyDescent="0.2">
      <c r="A757" s="1">
        <v>756</v>
      </c>
      <c r="B757" s="22">
        <v>43609.586805555555</v>
      </c>
      <c r="D757" s="1">
        <v>45.26</v>
      </c>
    </row>
    <row r="758" spans="1:4" x14ac:dyDescent="0.2">
      <c r="A758" s="1">
        <v>757</v>
      </c>
      <c r="B758" s="22">
        <v>43609.590277777781</v>
      </c>
      <c r="D758" s="1">
        <v>45.26</v>
      </c>
    </row>
    <row r="759" spans="1:4" x14ac:dyDescent="0.2">
      <c r="A759" s="1">
        <v>758</v>
      </c>
      <c r="B759" s="22">
        <v>43609.59375</v>
      </c>
      <c r="D759" s="1">
        <v>45.2</v>
      </c>
    </row>
    <row r="760" spans="1:4" x14ac:dyDescent="0.2">
      <c r="A760" s="1">
        <v>759</v>
      </c>
      <c r="B760" s="22">
        <v>43609.597222222219</v>
      </c>
      <c r="D760" s="1">
        <v>45.16</v>
      </c>
    </row>
    <row r="761" spans="1:4" x14ac:dyDescent="0.2">
      <c r="A761" s="1">
        <v>760</v>
      </c>
      <c r="B761" s="22">
        <v>43609.600694444445</v>
      </c>
      <c r="D761" s="1">
        <v>45.26</v>
      </c>
    </row>
    <row r="762" spans="1:4" x14ac:dyDescent="0.2">
      <c r="A762" s="1">
        <v>761</v>
      </c>
      <c r="B762" s="22">
        <v>43609.604166666664</v>
      </c>
      <c r="D762" s="1">
        <v>45.23</v>
      </c>
    </row>
    <row r="763" spans="1:4" x14ac:dyDescent="0.2">
      <c r="A763" s="1">
        <v>762</v>
      </c>
      <c r="B763" s="22">
        <v>43609.607638888891</v>
      </c>
      <c r="D763" s="1">
        <v>45.15</v>
      </c>
    </row>
    <row r="764" spans="1:4" x14ac:dyDescent="0.2">
      <c r="A764" s="1">
        <v>763</v>
      </c>
      <c r="B764" s="22">
        <v>43609.611111111109</v>
      </c>
      <c r="D764" s="1">
        <v>45.24</v>
      </c>
    </row>
    <row r="765" spans="1:4" x14ac:dyDescent="0.2">
      <c r="A765" s="1">
        <v>764</v>
      </c>
      <c r="B765" s="22">
        <v>43609.614583333336</v>
      </c>
      <c r="D765" s="1">
        <v>45.23</v>
      </c>
    </row>
    <row r="766" spans="1:4" x14ac:dyDescent="0.2">
      <c r="A766" s="1">
        <v>765</v>
      </c>
      <c r="B766" s="22">
        <v>43609.618055555555</v>
      </c>
      <c r="D766" s="1">
        <v>45.25</v>
      </c>
    </row>
    <row r="767" spans="1:4" x14ac:dyDescent="0.2">
      <c r="A767" s="1">
        <v>766</v>
      </c>
      <c r="B767" s="22">
        <v>43609.621527777781</v>
      </c>
      <c r="D767" s="1">
        <v>45.2</v>
      </c>
    </row>
    <row r="768" spans="1:4" x14ac:dyDescent="0.2">
      <c r="A768" s="1">
        <v>767</v>
      </c>
      <c r="B768" s="22">
        <v>43609.625</v>
      </c>
      <c r="D768" s="1">
        <v>45.2</v>
      </c>
    </row>
    <row r="769" spans="1:4" x14ac:dyDescent="0.2">
      <c r="A769" s="1">
        <v>768</v>
      </c>
      <c r="B769" s="22">
        <v>43612.399305555555</v>
      </c>
      <c r="D769" s="1">
        <v>45.28</v>
      </c>
    </row>
    <row r="770" spans="1:4" x14ac:dyDescent="0.2">
      <c r="A770" s="1">
        <v>769</v>
      </c>
      <c r="B770" s="22">
        <v>43612.402777777781</v>
      </c>
      <c r="D770" s="1">
        <v>45.28</v>
      </c>
    </row>
    <row r="771" spans="1:4" x14ac:dyDescent="0.2">
      <c r="A771" s="1">
        <v>770</v>
      </c>
      <c r="B771" s="22">
        <v>43612.40625</v>
      </c>
      <c r="D771" s="1">
        <v>45.48</v>
      </c>
    </row>
    <row r="772" spans="1:4" x14ac:dyDescent="0.2">
      <c r="A772" s="1">
        <v>771</v>
      </c>
      <c r="B772" s="22">
        <v>43612.409722222219</v>
      </c>
      <c r="D772" s="1">
        <v>45.49</v>
      </c>
    </row>
    <row r="773" spans="1:4" x14ac:dyDescent="0.2">
      <c r="A773" s="1">
        <v>772</v>
      </c>
      <c r="B773" s="22">
        <v>43612.413194444445</v>
      </c>
      <c r="D773" s="1">
        <v>45.75</v>
      </c>
    </row>
    <row r="774" spans="1:4" x14ac:dyDescent="0.2">
      <c r="A774" s="1">
        <v>773</v>
      </c>
      <c r="B774" s="22">
        <v>43612.416666666664</v>
      </c>
      <c r="D774" s="1">
        <v>45.7</v>
      </c>
    </row>
    <row r="775" spans="1:4" x14ac:dyDescent="0.2">
      <c r="A775" s="1">
        <v>774</v>
      </c>
      <c r="B775" s="22">
        <v>43612.420138888891</v>
      </c>
      <c r="D775" s="1">
        <v>45.87</v>
      </c>
    </row>
    <row r="776" spans="1:4" x14ac:dyDescent="0.2">
      <c r="A776" s="1">
        <v>775</v>
      </c>
      <c r="B776" s="22">
        <v>43612.423611111109</v>
      </c>
      <c r="D776" s="1">
        <v>45.91</v>
      </c>
    </row>
    <row r="777" spans="1:4" x14ac:dyDescent="0.2">
      <c r="A777" s="1">
        <v>776</v>
      </c>
      <c r="B777" s="22">
        <v>43612.427083333336</v>
      </c>
      <c r="D777" s="1">
        <v>46.06</v>
      </c>
    </row>
    <row r="778" spans="1:4" x14ac:dyDescent="0.2">
      <c r="A778" s="1">
        <v>777</v>
      </c>
      <c r="B778" s="22">
        <v>43612.430555555555</v>
      </c>
      <c r="D778" s="1">
        <v>46.15</v>
      </c>
    </row>
    <row r="779" spans="1:4" x14ac:dyDescent="0.2">
      <c r="A779" s="1">
        <v>778</v>
      </c>
      <c r="B779" s="22">
        <v>43612.434027777781</v>
      </c>
      <c r="D779" s="1">
        <v>46.14</v>
      </c>
    </row>
    <row r="780" spans="1:4" x14ac:dyDescent="0.2">
      <c r="A780" s="1">
        <v>779</v>
      </c>
      <c r="B780" s="22">
        <v>43612.4375</v>
      </c>
      <c r="D780" s="1">
        <v>46.12</v>
      </c>
    </row>
    <row r="781" spans="1:4" x14ac:dyDescent="0.2">
      <c r="A781" s="1">
        <v>780</v>
      </c>
      <c r="B781" s="22">
        <v>43612.440972222219</v>
      </c>
      <c r="D781" s="1">
        <v>46.19</v>
      </c>
    </row>
    <row r="782" spans="1:4" x14ac:dyDescent="0.2">
      <c r="A782" s="1">
        <v>781</v>
      </c>
      <c r="B782" s="22">
        <v>43612.444444444445</v>
      </c>
      <c r="D782" s="1">
        <v>46.08</v>
      </c>
    </row>
    <row r="783" spans="1:4" x14ac:dyDescent="0.2">
      <c r="A783" s="1">
        <v>782</v>
      </c>
      <c r="B783" s="22">
        <v>43612.447916666664</v>
      </c>
      <c r="D783" s="1">
        <v>46.17</v>
      </c>
    </row>
    <row r="784" spans="1:4" x14ac:dyDescent="0.2">
      <c r="A784" s="1">
        <v>783</v>
      </c>
      <c r="B784" s="22">
        <v>43612.451388888891</v>
      </c>
      <c r="D784" s="1">
        <v>46.14</v>
      </c>
    </row>
    <row r="785" spans="1:4" x14ac:dyDescent="0.2">
      <c r="A785" s="1">
        <v>784</v>
      </c>
      <c r="B785" s="22">
        <v>43612.454861111109</v>
      </c>
      <c r="D785" s="1">
        <v>46.14</v>
      </c>
    </row>
    <row r="786" spans="1:4" x14ac:dyDescent="0.2">
      <c r="A786" s="1">
        <v>785</v>
      </c>
      <c r="B786" s="22">
        <v>43612.458333333336</v>
      </c>
      <c r="D786" s="1">
        <v>46</v>
      </c>
    </row>
    <row r="787" spans="1:4" x14ac:dyDescent="0.2">
      <c r="A787" s="1">
        <v>786</v>
      </c>
      <c r="B787" s="22">
        <v>43612.461805555555</v>
      </c>
      <c r="D787" s="1">
        <v>46.06</v>
      </c>
    </row>
    <row r="788" spans="1:4" x14ac:dyDescent="0.2">
      <c r="A788" s="1">
        <v>787</v>
      </c>
      <c r="B788" s="22">
        <v>43612.465277777781</v>
      </c>
      <c r="D788" s="1">
        <v>46.03</v>
      </c>
    </row>
    <row r="789" spans="1:4" x14ac:dyDescent="0.2">
      <c r="A789" s="1">
        <v>788</v>
      </c>
      <c r="B789" s="22">
        <v>43612.46875</v>
      </c>
      <c r="D789" s="1">
        <v>46.1</v>
      </c>
    </row>
    <row r="790" spans="1:4" x14ac:dyDescent="0.2">
      <c r="A790" s="1">
        <v>789</v>
      </c>
      <c r="B790" s="22">
        <v>43612.472222222219</v>
      </c>
      <c r="D790" s="1">
        <v>46.2</v>
      </c>
    </row>
    <row r="791" spans="1:4" x14ac:dyDescent="0.2">
      <c r="A791" s="1">
        <v>790</v>
      </c>
      <c r="B791" s="22">
        <v>43612.475694444445</v>
      </c>
      <c r="D791" s="1">
        <v>46.18</v>
      </c>
    </row>
    <row r="792" spans="1:4" x14ac:dyDescent="0.2">
      <c r="A792" s="1">
        <v>791</v>
      </c>
      <c r="B792" s="22">
        <v>43612.479166666664</v>
      </c>
      <c r="D792" s="1">
        <v>46.07</v>
      </c>
    </row>
    <row r="793" spans="1:4" x14ac:dyDescent="0.2">
      <c r="A793" s="1">
        <v>792</v>
      </c>
      <c r="B793" s="22">
        <v>43612.545138888891</v>
      </c>
      <c r="D793" s="1">
        <v>46.29</v>
      </c>
    </row>
    <row r="794" spans="1:4" x14ac:dyDescent="0.2">
      <c r="A794" s="1">
        <v>793</v>
      </c>
      <c r="B794" s="22">
        <v>43612.548611111109</v>
      </c>
      <c r="D794" s="1">
        <v>46.19</v>
      </c>
    </row>
    <row r="795" spans="1:4" x14ac:dyDescent="0.2">
      <c r="A795" s="1">
        <v>794</v>
      </c>
      <c r="B795" s="22">
        <v>43612.552083333336</v>
      </c>
      <c r="D795" s="1">
        <v>46.3</v>
      </c>
    </row>
    <row r="796" spans="1:4" x14ac:dyDescent="0.2">
      <c r="A796" s="1">
        <v>795</v>
      </c>
      <c r="B796" s="22">
        <v>43612.555555555555</v>
      </c>
      <c r="D796" s="1">
        <v>46.18</v>
      </c>
    </row>
    <row r="797" spans="1:4" x14ac:dyDescent="0.2">
      <c r="A797" s="1">
        <v>796</v>
      </c>
      <c r="B797" s="22">
        <v>43612.559027777781</v>
      </c>
      <c r="D797" s="1">
        <v>46.18</v>
      </c>
    </row>
    <row r="798" spans="1:4" x14ac:dyDescent="0.2">
      <c r="A798" s="1">
        <v>797</v>
      </c>
      <c r="B798" s="22">
        <v>43612.5625</v>
      </c>
      <c r="D798" s="1">
        <v>46.22</v>
      </c>
    </row>
    <row r="799" spans="1:4" x14ac:dyDescent="0.2">
      <c r="A799" s="1">
        <v>798</v>
      </c>
      <c r="B799" s="22">
        <v>43612.565972222219</v>
      </c>
      <c r="D799" s="1">
        <v>46.22</v>
      </c>
    </row>
    <row r="800" spans="1:4" x14ac:dyDescent="0.2">
      <c r="A800" s="1">
        <v>799</v>
      </c>
      <c r="B800" s="22">
        <v>43612.569444444445</v>
      </c>
      <c r="D800" s="1">
        <v>46.22</v>
      </c>
    </row>
    <row r="801" spans="1:4" x14ac:dyDescent="0.2">
      <c r="A801" s="1">
        <v>800</v>
      </c>
      <c r="B801" s="22">
        <v>43612.572916666664</v>
      </c>
      <c r="D801" s="1">
        <v>46.22</v>
      </c>
    </row>
    <row r="802" spans="1:4" x14ac:dyDescent="0.2">
      <c r="A802" s="1">
        <v>801</v>
      </c>
      <c r="B802" s="22">
        <v>43612.576388888891</v>
      </c>
      <c r="D802" s="1">
        <v>46.32</v>
      </c>
    </row>
    <row r="803" spans="1:4" x14ac:dyDescent="0.2">
      <c r="A803" s="1">
        <v>802</v>
      </c>
      <c r="B803" s="22">
        <v>43612.579861111109</v>
      </c>
      <c r="D803" s="1">
        <v>46.35</v>
      </c>
    </row>
    <row r="804" spans="1:4" x14ac:dyDescent="0.2">
      <c r="A804" s="1">
        <v>803</v>
      </c>
      <c r="B804" s="22">
        <v>43612.583333333336</v>
      </c>
      <c r="D804" s="1">
        <v>46.41</v>
      </c>
    </row>
    <row r="805" spans="1:4" x14ac:dyDescent="0.2">
      <c r="A805" s="1">
        <v>804</v>
      </c>
      <c r="B805" s="22">
        <v>43612.586805555555</v>
      </c>
      <c r="D805" s="1">
        <v>46.4</v>
      </c>
    </row>
    <row r="806" spans="1:4" x14ac:dyDescent="0.2">
      <c r="A806" s="1">
        <v>805</v>
      </c>
      <c r="B806" s="22">
        <v>43612.590277777781</v>
      </c>
      <c r="D806" s="1">
        <v>46.43</v>
      </c>
    </row>
    <row r="807" spans="1:4" x14ac:dyDescent="0.2">
      <c r="A807" s="1">
        <v>806</v>
      </c>
      <c r="B807" s="22">
        <v>43612.59375</v>
      </c>
      <c r="D807" s="1">
        <v>46.6</v>
      </c>
    </row>
    <row r="808" spans="1:4" x14ac:dyDescent="0.2">
      <c r="A808" s="1">
        <v>807</v>
      </c>
      <c r="B808" s="22">
        <v>43612.597222222219</v>
      </c>
      <c r="D808" s="1">
        <v>46.7</v>
      </c>
    </row>
    <row r="809" spans="1:4" x14ac:dyDescent="0.2">
      <c r="A809" s="1">
        <v>808</v>
      </c>
      <c r="B809" s="22">
        <v>43612.600694444445</v>
      </c>
      <c r="D809" s="1">
        <v>46.95</v>
      </c>
    </row>
    <row r="810" spans="1:4" x14ac:dyDescent="0.2">
      <c r="A810" s="1">
        <v>809</v>
      </c>
      <c r="B810" s="22">
        <v>43612.604166666664</v>
      </c>
      <c r="D810" s="1">
        <v>46.74</v>
      </c>
    </row>
    <row r="811" spans="1:4" x14ac:dyDescent="0.2">
      <c r="A811" s="1">
        <v>810</v>
      </c>
      <c r="B811" s="22">
        <v>43612.607638888891</v>
      </c>
      <c r="D811" s="1">
        <v>46.81</v>
      </c>
    </row>
    <row r="812" spans="1:4" x14ac:dyDescent="0.2">
      <c r="A812" s="1">
        <v>811</v>
      </c>
      <c r="B812" s="22">
        <v>43612.611111111109</v>
      </c>
      <c r="D812" s="1">
        <v>46.71</v>
      </c>
    </row>
    <row r="813" spans="1:4" x14ac:dyDescent="0.2">
      <c r="A813" s="1">
        <v>812</v>
      </c>
      <c r="B813" s="22">
        <v>43612.614583333336</v>
      </c>
      <c r="D813" s="1">
        <v>46.78</v>
      </c>
    </row>
    <row r="814" spans="1:4" x14ac:dyDescent="0.2">
      <c r="A814" s="1">
        <v>813</v>
      </c>
      <c r="B814" s="22">
        <v>43612.618055555555</v>
      </c>
      <c r="D814" s="1">
        <v>46.7</v>
      </c>
    </row>
    <row r="815" spans="1:4" x14ac:dyDescent="0.2">
      <c r="A815" s="1">
        <v>814</v>
      </c>
      <c r="B815" s="22">
        <v>43612.621527777781</v>
      </c>
      <c r="D815" s="1">
        <v>46.64</v>
      </c>
    </row>
    <row r="816" spans="1:4" x14ac:dyDescent="0.2">
      <c r="A816" s="1">
        <v>815</v>
      </c>
      <c r="B816" s="22">
        <v>43612.625</v>
      </c>
      <c r="D816" s="1">
        <v>46.74</v>
      </c>
    </row>
    <row r="817" spans="1:4" x14ac:dyDescent="0.2">
      <c r="A817" s="1">
        <v>816</v>
      </c>
      <c r="B817" s="22">
        <v>43613.399305555555</v>
      </c>
      <c r="D817" s="1">
        <v>46.37</v>
      </c>
    </row>
    <row r="818" spans="1:4" x14ac:dyDescent="0.2">
      <c r="A818" s="1">
        <v>817</v>
      </c>
      <c r="B818" s="22">
        <v>43613.402777777781</v>
      </c>
      <c r="D818" s="1">
        <v>46.45</v>
      </c>
    </row>
    <row r="819" spans="1:4" x14ac:dyDescent="0.2">
      <c r="A819" s="1">
        <v>818</v>
      </c>
      <c r="B819" s="22">
        <v>43613.40625</v>
      </c>
      <c r="D819" s="1">
        <v>46.44</v>
      </c>
    </row>
    <row r="820" spans="1:4" x14ac:dyDescent="0.2">
      <c r="A820" s="1">
        <v>819</v>
      </c>
      <c r="B820" s="22">
        <v>43613.409722222219</v>
      </c>
      <c r="D820" s="1">
        <v>46.4</v>
      </c>
    </row>
    <row r="821" spans="1:4" x14ac:dyDescent="0.2">
      <c r="A821" s="1">
        <v>820</v>
      </c>
      <c r="B821" s="22">
        <v>43613.413194444445</v>
      </c>
      <c r="D821" s="1">
        <v>46.65</v>
      </c>
    </row>
    <row r="822" spans="1:4" x14ac:dyDescent="0.2">
      <c r="A822" s="1">
        <v>821</v>
      </c>
      <c r="B822" s="22">
        <v>43613.416666666664</v>
      </c>
      <c r="D822" s="1">
        <v>46.79</v>
      </c>
    </row>
    <row r="823" spans="1:4" x14ac:dyDescent="0.2">
      <c r="A823" s="1">
        <v>822</v>
      </c>
      <c r="B823" s="22">
        <v>43613.420138888891</v>
      </c>
      <c r="D823" s="1">
        <v>46.79</v>
      </c>
    </row>
    <row r="824" spans="1:4" x14ac:dyDescent="0.2">
      <c r="A824" s="1">
        <v>823</v>
      </c>
      <c r="B824" s="22">
        <v>43613.423611111109</v>
      </c>
      <c r="D824" s="1">
        <v>47.1</v>
      </c>
    </row>
    <row r="825" spans="1:4" x14ac:dyDescent="0.2">
      <c r="A825" s="1">
        <v>824</v>
      </c>
      <c r="B825" s="22">
        <v>43613.427083333336</v>
      </c>
      <c r="D825" s="1">
        <v>47.25</v>
      </c>
    </row>
    <row r="826" spans="1:4" x14ac:dyDescent="0.2">
      <c r="A826" s="1">
        <v>825</v>
      </c>
      <c r="B826" s="22">
        <v>43613.430555555555</v>
      </c>
      <c r="D826" s="1">
        <v>47.08</v>
      </c>
    </row>
    <row r="827" spans="1:4" x14ac:dyDescent="0.2">
      <c r="A827" s="1">
        <v>826</v>
      </c>
      <c r="B827" s="22">
        <v>43613.434027777781</v>
      </c>
      <c r="D827" s="1">
        <v>47.12</v>
      </c>
    </row>
    <row r="828" spans="1:4" x14ac:dyDescent="0.2">
      <c r="A828" s="1">
        <v>827</v>
      </c>
      <c r="B828" s="22">
        <v>43613.4375</v>
      </c>
      <c r="D828" s="1">
        <v>47.1</v>
      </c>
    </row>
    <row r="829" spans="1:4" x14ac:dyDescent="0.2">
      <c r="A829" s="1">
        <v>828</v>
      </c>
      <c r="B829" s="22">
        <v>43613.440972222219</v>
      </c>
      <c r="D829" s="1">
        <v>47</v>
      </c>
    </row>
    <row r="830" spans="1:4" x14ac:dyDescent="0.2">
      <c r="A830" s="1">
        <v>829</v>
      </c>
      <c r="B830" s="22">
        <v>43613.444444444445</v>
      </c>
      <c r="D830" s="1">
        <v>46.87</v>
      </c>
    </row>
    <row r="831" spans="1:4" x14ac:dyDescent="0.2">
      <c r="A831" s="1">
        <v>830</v>
      </c>
      <c r="B831" s="22">
        <v>43613.447916666664</v>
      </c>
      <c r="D831" s="1">
        <v>46.82</v>
      </c>
    </row>
    <row r="832" spans="1:4" x14ac:dyDescent="0.2">
      <c r="A832" s="1">
        <v>831</v>
      </c>
      <c r="B832" s="22">
        <v>43613.451388888891</v>
      </c>
      <c r="D832" s="1">
        <v>46.85</v>
      </c>
    </row>
    <row r="833" spans="1:4" x14ac:dyDescent="0.2">
      <c r="A833" s="1">
        <v>832</v>
      </c>
      <c r="B833" s="22">
        <v>43613.454861111109</v>
      </c>
      <c r="D833" s="1">
        <v>47</v>
      </c>
    </row>
    <row r="834" spans="1:4" x14ac:dyDescent="0.2">
      <c r="A834" s="1">
        <v>833</v>
      </c>
      <c r="B834" s="22">
        <v>43613.458333333336</v>
      </c>
      <c r="D834" s="1">
        <v>47</v>
      </c>
    </row>
    <row r="835" spans="1:4" x14ac:dyDescent="0.2">
      <c r="A835" s="1">
        <v>834</v>
      </c>
      <c r="B835" s="22">
        <v>43613.461805555555</v>
      </c>
      <c r="D835" s="1">
        <v>46.81</v>
      </c>
    </row>
    <row r="836" spans="1:4" x14ac:dyDescent="0.2">
      <c r="A836" s="1">
        <v>835</v>
      </c>
      <c r="B836" s="22">
        <v>43613.465277777781</v>
      </c>
      <c r="D836" s="1">
        <v>46.81</v>
      </c>
    </row>
    <row r="837" spans="1:4" x14ac:dyDescent="0.2">
      <c r="A837" s="1">
        <v>836</v>
      </c>
      <c r="B837" s="22">
        <v>43613.46875</v>
      </c>
      <c r="D837" s="1">
        <v>46.74</v>
      </c>
    </row>
    <row r="838" spans="1:4" x14ac:dyDescent="0.2">
      <c r="A838" s="1">
        <v>837</v>
      </c>
      <c r="B838" s="22">
        <v>43613.472222222219</v>
      </c>
      <c r="D838" s="1">
        <v>46.73</v>
      </c>
    </row>
    <row r="839" spans="1:4" x14ac:dyDescent="0.2">
      <c r="A839" s="1">
        <v>838</v>
      </c>
      <c r="B839" s="22">
        <v>43613.475694444445</v>
      </c>
      <c r="D839" s="1">
        <v>46.85</v>
      </c>
    </row>
    <row r="840" spans="1:4" x14ac:dyDescent="0.2">
      <c r="A840" s="1">
        <v>839</v>
      </c>
      <c r="B840" s="22">
        <v>43613.479166666664</v>
      </c>
      <c r="D840" s="1">
        <v>46.75</v>
      </c>
    </row>
    <row r="841" spans="1:4" x14ac:dyDescent="0.2">
      <c r="A841" s="1">
        <v>840</v>
      </c>
      <c r="B841" s="22">
        <v>43613.545138888891</v>
      </c>
      <c r="D841" s="1">
        <v>46.78</v>
      </c>
    </row>
    <row r="842" spans="1:4" x14ac:dyDescent="0.2">
      <c r="A842" s="1">
        <v>841</v>
      </c>
      <c r="B842" s="22">
        <v>43613.548611111109</v>
      </c>
      <c r="D842" s="1">
        <v>46.65</v>
      </c>
    </row>
    <row r="843" spans="1:4" x14ac:dyDescent="0.2">
      <c r="A843" s="1">
        <v>842</v>
      </c>
      <c r="B843" s="22">
        <v>43613.552083333336</v>
      </c>
      <c r="D843" s="1">
        <v>46.68</v>
      </c>
    </row>
    <row r="844" spans="1:4" x14ac:dyDescent="0.2">
      <c r="A844" s="1">
        <v>843</v>
      </c>
      <c r="B844" s="22">
        <v>43613.555555555555</v>
      </c>
      <c r="D844" s="1">
        <v>46.67</v>
      </c>
    </row>
    <row r="845" spans="1:4" x14ac:dyDescent="0.2">
      <c r="A845" s="1">
        <v>844</v>
      </c>
      <c r="B845" s="22">
        <v>43613.559027777781</v>
      </c>
      <c r="D845" s="1">
        <v>46.79</v>
      </c>
    </row>
    <row r="846" spans="1:4" x14ac:dyDescent="0.2">
      <c r="A846" s="1">
        <v>845</v>
      </c>
      <c r="B846" s="22">
        <v>43613.5625</v>
      </c>
      <c r="D846" s="1">
        <v>46.72</v>
      </c>
    </row>
    <row r="847" spans="1:4" x14ac:dyDescent="0.2">
      <c r="A847" s="1">
        <v>846</v>
      </c>
      <c r="B847" s="22">
        <v>43613.565972222219</v>
      </c>
      <c r="D847" s="1">
        <v>46.7</v>
      </c>
    </row>
    <row r="848" spans="1:4" x14ac:dyDescent="0.2">
      <c r="A848" s="1">
        <v>847</v>
      </c>
      <c r="B848" s="22">
        <v>43613.569444444445</v>
      </c>
      <c r="D848" s="1">
        <v>46.53</v>
      </c>
    </row>
    <row r="849" spans="1:4" x14ac:dyDescent="0.2">
      <c r="A849" s="1">
        <v>848</v>
      </c>
      <c r="B849" s="22">
        <v>43613.572916666664</v>
      </c>
      <c r="D849" s="1">
        <v>46.53</v>
      </c>
    </row>
    <row r="850" spans="1:4" x14ac:dyDescent="0.2">
      <c r="A850" s="1">
        <v>849</v>
      </c>
      <c r="B850" s="22">
        <v>43613.576388888891</v>
      </c>
      <c r="D850" s="1">
        <v>46.4</v>
      </c>
    </row>
    <row r="851" spans="1:4" x14ac:dyDescent="0.2">
      <c r="A851" s="1">
        <v>850</v>
      </c>
      <c r="B851" s="22">
        <v>43613.579861111109</v>
      </c>
      <c r="D851" s="1">
        <v>46.61</v>
      </c>
    </row>
    <row r="852" spans="1:4" x14ac:dyDescent="0.2">
      <c r="A852" s="1">
        <v>851</v>
      </c>
      <c r="B852" s="22">
        <v>43613.583333333336</v>
      </c>
      <c r="D852" s="1">
        <v>46.68</v>
      </c>
    </row>
    <row r="853" spans="1:4" x14ac:dyDescent="0.2">
      <c r="A853" s="1">
        <v>852</v>
      </c>
      <c r="B853" s="22">
        <v>43613.586805555555</v>
      </c>
      <c r="D853" s="1">
        <v>46.79</v>
      </c>
    </row>
    <row r="854" spans="1:4" x14ac:dyDescent="0.2">
      <c r="A854" s="1">
        <v>853</v>
      </c>
      <c r="B854" s="22">
        <v>43613.590277777781</v>
      </c>
      <c r="D854" s="1">
        <v>46.62</v>
      </c>
    </row>
    <row r="855" spans="1:4" x14ac:dyDescent="0.2">
      <c r="A855" s="1">
        <v>854</v>
      </c>
      <c r="B855" s="22">
        <v>43613.59375</v>
      </c>
      <c r="D855" s="1">
        <v>46.6</v>
      </c>
    </row>
    <row r="856" spans="1:4" x14ac:dyDescent="0.2">
      <c r="A856" s="1">
        <v>855</v>
      </c>
      <c r="B856" s="22">
        <v>43613.597222222219</v>
      </c>
      <c r="D856" s="1">
        <v>46.5</v>
      </c>
    </row>
    <row r="857" spans="1:4" x14ac:dyDescent="0.2">
      <c r="A857" s="1">
        <v>856</v>
      </c>
      <c r="B857" s="22">
        <v>43613.600694444445</v>
      </c>
      <c r="D857" s="1">
        <v>46.48</v>
      </c>
    </row>
    <row r="858" spans="1:4" x14ac:dyDescent="0.2">
      <c r="A858" s="1">
        <v>857</v>
      </c>
      <c r="B858" s="22">
        <v>43613.604166666664</v>
      </c>
      <c r="D858" s="1">
        <v>46.74</v>
      </c>
    </row>
    <row r="859" spans="1:4" x14ac:dyDescent="0.2">
      <c r="A859" s="1">
        <v>858</v>
      </c>
      <c r="B859" s="22">
        <v>43613.607638888891</v>
      </c>
      <c r="D859" s="1">
        <v>46.76</v>
      </c>
    </row>
    <row r="860" spans="1:4" x14ac:dyDescent="0.2">
      <c r="A860" s="1">
        <v>859</v>
      </c>
      <c r="B860" s="22">
        <v>43613.611111111109</v>
      </c>
      <c r="D860" s="1">
        <v>46.68</v>
      </c>
    </row>
    <row r="861" spans="1:4" x14ac:dyDescent="0.2">
      <c r="A861" s="1">
        <v>860</v>
      </c>
      <c r="B861" s="22">
        <v>43613.614583333336</v>
      </c>
      <c r="D861" s="1">
        <v>46.69</v>
      </c>
    </row>
    <row r="862" spans="1:4" x14ac:dyDescent="0.2">
      <c r="A862" s="1">
        <v>861</v>
      </c>
      <c r="B862" s="22">
        <v>43613.618055555555</v>
      </c>
      <c r="D862" s="1">
        <v>46.6</v>
      </c>
    </row>
    <row r="863" spans="1:4" x14ac:dyDescent="0.2">
      <c r="A863" s="1">
        <v>862</v>
      </c>
      <c r="B863" s="22">
        <v>43613.621527777781</v>
      </c>
      <c r="D863" s="1">
        <v>46.7</v>
      </c>
    </row>
    <row r="864" spans="1:4" x14ac:dyDescent="0.2">
      <c r="A864" s="1">
        <v>863</v>
      </c>
      <c r="B864" s="22">
        <v>43613.625</v>
      </c>
      <c r="D864" s="1">
        <v>46.69</v>
      </c>
    </row>
    <row r="865" spans="1:4" x14ac:dyDescent="0.2">
      <c r="A865" s="1">
        <v>864</v>
      </c>
      <c r="B865" s="22">
        <v>43614.399305555555</v>
      </c>
      <c r="D865" s="1">
        <v>46.28</v>
      </c>
    </row>
    <row r="866" spans="1:4" x14ac:dyDescent="0.2">
      <c r="A866" s="1">
        <v>865</v>
      </c>
      <c r="B866" s="22">
        <v>43614.402777777781</v>
      </c>
      <c r="D866" s="1">
        <v>46.31</v>
      </c>
    </row>
    <row r="867" spans="1:4" x14ac:dyDescent="0.2">
      <c r="A867" s="1">
        <v>866</v>
      </c>
      <c r="B867" s="22">
        <v>43614.40625</v>
      </c>
      <c r="D867" s="1">
        <v>46.65</v>
      </c>
    </row>
    <row r="868" spans="1:4" x14ac:dyDescent="0.2">
      <c r="A868" s="1">
        <v>867</v>
      </c>
      <c r="B868" s="22">
        <v>43614.409722222219</v>
      </c>
      <c r="D868" s="1">
        <v>46.48</v>
      </c>
    </row>
    <row r="869" spans="1:4" x14ac:dyDescent="0.2">
      <c r="A869" s="1">
        <v>868</v>
      </c>
      <c r="B869" s="22">
        <v>43614.413194444445</v>
      </c>
      <c r="D869" s="1">
        <v>46.41</v>
      </c>
    </row>
    <row r="870" spans="1:4" x14ac:dyDescent="0.2">
      <c r="A870" s="1">
        <v>869</v>
      </c>
      <c r="B870" s="22">
        <v>43614.416666666664</v>
      </c>
      <c r="D870" s="1">
        <v>46.39</v>
      </c>
    </row>
    <row r="871" spans="1:4" x14ac:dyDescent="0.2">
      <c r="A871" s="1">
        <v>870</v>
      </c>
      <c r="B871" s="22">
        <v>43614.420138888891</v>
      </c>
      <c r="D871" s="1">
        <v>46.37</v>
      </c>
    </row>
    <row r="872" spans="1:4" x14ac:dyDescent="0.2">
      <c r="A872" s="1">
        <v>871</v>
      </c>
      <c r="B872" s="22">
        <v>43614.423611111109</v>
      </c>
      <c r="D872" s="1">
        <v>46.35</v>
      </c>
    </row>
    <row r="873" spans="1:4" x14ac:dyDescent="0.2">
      <c r="A873" s="1">
        <v>872</v>
      </c>
      <c r="B873" s="22">
        <v>43614.427083333336</v>
      </c>
      <c r="D873" s="1">
        <v>46.36</v>
      </c>
    </row>
    <row r="874" spans="1:4" x14ac:dyDescent="0.2">
      <c r="A874" s="1">
        <v>873</v>
      </c>
      <c r="B874" s="22">
        <v>43614.430555555555</v>
      </c>
      <c r="D874" s="1">
        <v>46.47</v>
      </c>
    </row>
    <row r="875" spans="1:4" x14ac:dyDescent="0.2">
      <c r="A875" s="1">
        <v>874</v>
      </c>
      <c r="B875" s="22">
        <v>43614.434027777781</v>
      </c>
      <c r="D875" s="1">
        <v>46.34</v>
      </c>
    </row>
    <row r="876" spans="1:4" x14ac:dyDescent="0.2">
      <c r="A876" s="1">
        <v>875</v>
      </c>
      <c r="B876" s="22">
        <v>43614.4375</v>
      </c>
      <c r="D876" s="1">
        <v>46.23</v>
      </c>
    </row>
    <row r="877" spans="1:4" x14ac:dyDescent="0.2">
      <c r="A877" s="1">
        <v>876</v>
      </c>
      <c r="B877" s="22">
        <v>43614.440972222219</v>
      </c>
      <c r="D877" s="1">
        <v>46.23</v>
      </c>
    </row>
    <row r="878" spans="1:4" x14ac:dyDescent="0.2">
      <c r="A878" s="1">
        <v>877</v>
      </c>
      <c r="B878" s="22">
        <v>43614.444444444445</v>
      </c>
      <c r="D878" s="1">
        <v>46.11</v>
      </c>
    </row>
    <row r="879" spans="1:4" x14ac:dyDescent="0.2">
      <c r="A879" s="1">
        <v>878</v>
      </c>
      <c r="B879" s="22">
        <v>43614.447916666664</v>
      </c>
      <c r="D879" s="1">
        <v>46</v>
      </c>
    </row>
    <row r="880" spans="1:4" x14ac:dyDescent="0.2">
      <c r="A880" s="1">
        <v>879</v>
      </c>
      <c r="B880" s="22">
        <v>43614.451388888891</v>
      </c>
      <c r="D880" s="1">
        <v>45.9</v>
      </c>
    </row>
    <row r="881" spans="1:4" x14ac:dyDescent="0.2">
      <c r="A881" s="1">
        <v>880</v>
      </c>
      <c r="B881" s="22">
        <v>43614.454861111109</v>
      </c>
      <c r="D881" s="1">
        <v>45.94</v>
      </c>
    </row>
    <row r="882" spans="1:4" x14ac:dyDescent="0.2">
      <c r="A882" s="1">
        <v>881</v>
      </c>
      <c r="B882" s="22">
        <v>43614.458333333336</v>
      </c>
      <c r="D882" s="1">
        <v>45.9</v>
      </c>
    </row>
    <row r="883" spans="1:4" x14ac:dyDescent="0.2">
      <c r="A883" s="1">
        <v>882</v>
      </c>
      <c r="B883" s="22">
        <v>43614.461805555555</v>
      </c>
      <c r="D883" s="1">
        <v>45.95</v>
      </c>
    </row>
    <row r="884" spans="1:4" x14ac:dyDescent="0.2">
      <c r="A884" s="1">
        <v>883</v>
      </c>
      <c r="B884" s="22">
        <v>43614.465277777781</v>
      </c>
      <c r="D884" s="1">
        <v>46.1</v>
      </c>
    </row>
    <row r="885" spans="1:4" x14ac:dyDescent="0.2">
      <c r="A885" s="1">
        <v>884</v>
      </c>
      <c r="B885" s="22">
        <v>43614.46875</v>
      </c>
      <c r="D885" s="1">
        <v>46.13</v>
      </c>
    </row>
    <row r="886" spans="1:4" x14ac:dyDescent="0.2">
      <c r="A886" s="1">
        <v>885</v>
      </c>
      <c r="B886" s="22">
        <v>43614.472222222219</v>
      </c>
      <c r="D886" s="1">
        <v>46.24</v>
      </c>
    </row>
    <row r="887" spans="1:4" x14ac:dyDescent="0.2">
      <c r="A887" s="1">
        <v>886</v>
      </c>
      <c r="B887" s="22">
        <v>43614.475694444445</v>
      </c>
      <c r="D887" s="1">
        <v>46.28</v>
      </c>
    </row>
    <row r="888" spans="1:4" x14ac:dyDescent="0.2">
      <c r="A888" s="1">
        <v>887</v>
      </c>
      <c r="B888" s="22">
        <v>43614.479166666664</v>
      </c>
      <c r="D888" s="1">
        <v>46.2</v>
      </c>
    </row>
    <row r="889" spans="1:4" x14ac:dyDescent="0.2">
      <c r="A889" s="1">
        <v>888</v>
      </c>
      <c r="B889" s="22">
        <v>43614.545138888891</v>
      </c>
      <c r="D889" s="1">
        <v>46.22</v>
      </c>
    </row>
    <row r="890" spans="1:4" x14ac:dyDescent="0.2">
      <c r="A890" s="1">
        <v>889</v>
      </c>
      <c r="B890" s="22">
        <v>43614.548611111109</v>
      </c>
      <c r="D890" s="1">
        <v>46.23</v>
      </c>
    </row>
    <row r="891" spans="1:4" x14ac:dyDescent="0.2">
      <c r="A891" s="1">
        <v>890</v>
      </c>
      <c r="B891" s="22">
        <v>43614.552083333336</v>
      </c>
      <c r="D891" s="1">
        <v>46.23</v>
      </c>
    </row>
    <row r="892" spans="1:4" x14ac:dyDescent="0.2">
      <c r="A892" s="1">
        <v>891</v>
      </c>
      <c r="B892" s="22">
        <v>43614.555555555555</v>
      </c>
      <c r="D892" s="1">
        <v>46.3</v>
      </c>
    </row>
    <row r="893" spans="1:4" x14ac:dyDescent="0.2">
      <c r="A893" s="1">
        <v>892</v>
      </c>
      <c r="B893" s="22">
        <v>43614.559027777781</v>
      </c>
      <c r="D893" s="1">
        <v>46.35</v>
      </c>
    </row>
    <row r="894" spans="1:4" x14ac:dyDescent="0.2">
      <c r="A894" s="1">
        <v>893</v>
      </c>
      <c r="B894" s="22">
        <v>43614.5625</v>
      </c>
      <c r="D894" s="1">
        <v>46.35</v>
      </c>
    </row>
    <row r="895" spans="1:4" x14ac:dyDescent="0.2">
      <c r="A895" s="1">
        <v>894</v>
      </c>
      <c r="B895" s="22">
        <v>43614.565972222219</v>
      </c>
      <c r="D895" s="1">
        <v>46.24</v>
      </c>
    </row>
    <row r="896" spans="1:4" x14ac:dyDescent="0.2">
      <c r="A896" s="1">
        <v>895</v>
      </c>
      <c r="B896" s="22">
        <v>43614.569444444445</v>
      </c>
      <c r="D896" s="1">
        <v>46.26</v>
      </c>
    </row>
    <row r="897" spans="1:4" x14ac:dyDescent="0.2">
      <c r="A897" s="1">
        <v>896</v>
      </c>
      <c r="B897" s="22">
        <v>43614.572916666664</v>
      </c>
      <c r="D897" s="1">
        <v>46.35</v>
      </c>
    </row>
    <row r="898" spans="1:4" x14ac:dyDescent="0.2">
      <c r="A898" s="1">
        <v>897</v>
      </c>
      <c r="B898" s="22">
        <v>43614.576388888891</v>
      </c>
      <c r="D898" s="1">
        <v>46.26</v>
      </c>
    </row>
    <row r="899" spans="1:4" x14ac:dyDescent="0.2">
      <c r="A899" s="1">
        <v>898</v>
      </c>
      <c r="B899" s="22">
        <v>43614.579861111109</v>
      </c>
      <c r="D899" s="1">
        <v>45.89</v>
      </c>
    </row>
    <row r="900" spans="1:4" x14ac:dyDescent="0.2">
      <c r="A900" s="1">
        <v>899</v>
      </c>
      <c r="B900" s="22">
        <v>43614.583333333336</v>
      </c>
      <c r="D900" s="1">
        <v>45.85</v>
      </c>
    </row>
    <row r="901" spans="1:4" x14ac:dyDescent="0.2">
      <c r="A901" s="1">
        <v>900</v>
      </c>
      <c r="B901" s="22">
        <v>43614.586805555555</v>
      </c>
      <c r="D901" s="1">
        <v>45.75</v>
      </c>
    </row>
    <row r="902" spans="1:4" x14ac:dyDescent="0.2">
      <c r="A902" s="1">
        <v>901</v>
      </c>
      <c r="B902" s="22">
        <v>43614.590277777781</v>
      </c>
      <c r="D902" s="1">
        <v>45.72</v>
      </c>
    </row>
    <row r="903" spans="1:4" x14ac:dyDescent="0.2">
      <c r="A903" s="1">
        <v>902</v>
      </c>
      <c r="B903" s="22">
        <v>43614.59375</v>
      </c>
      <c r="D903" s="1">
        <v>45.71</v>
      </c>
    </row>
    <row r="904" spans="1:4" x14ac:dyDescent="0.2">
      <c r="A904" s="1">
        <v>903</v>
      </c>
      <c r="B904" s="22">
        <v>43614.597222222219</v>
      </c>
      <c r="D904" s="1">
        <v>45.9</v>
      </c>
    </row>
    <row r="905" spans="1:4" x14ac:dyDescent="0.2">
      <c r="A905" s="1">
        <v>904</v>
      </c>
      <c r="B905" s="22">
        <v>43614.600694444445</v>
      </c>
      <c r="D905" s="1">
        <v>45.79</v>
      </c>
    </row>
    <row r="906" spans="1:4" x14ac:dyDescent="0.2">
      <c r="A906" s="1">
        <v>905</v>
      </c>
      <c r="B906" s="22">
        <v>43614.604166666664</v>
      </c>
      <c r="D906" s="1">
        <v>45.8</v>
      </c>
    </row>
    <row r="907" spans="1:4" x14ac:dyDescent="0.2">
      <c r="A907" s="1">
        <v>906</v>
      </c>
      <c r="B907" s="22">
        <v>43614.607638888891</v>
      </c>
      <c r="D907" s="1">
        <v>45.8</v>
      </c>
    </row>
    <row r="908" spans="1:4" x14ac:dyDescent="0.2">
      <c r="A908" s="1">
        <v>907</v>
      </c>
      <c r="B908" s="22">
        <v>43614.611111111109</v>
      </c>
      <c r="D908" s="1">
        <v>45.7</v>
      </c>
    </row>
    <row r="909" spans="1:4" x14ac:dyDescent="0.2">
      <c r="A909" s="1">
        <v>908</v>
      </c>
      <c r="B909" s="22">
        <v>43614.614583333336</v>
      </c>
      <c r="D909" s="1">
        <v>45.72</v>
      </c>
    </row>
    <row r="910" spans="1:4" x14ac:dyDescent="0.2">
      <c r="A910" s="1">
        <v>909</v>
      </c>
      <c r="B910" s="22">
        <v>43614.618055555555</v>
      </c>
      <c r="D910" s="1">
        <v>45.61</v>
      </c>
    </row>
    <row r="911" spans="1:4" x14ac:dyDescent="0.2">
      <c r="A911" s="1">
        <v>910</v>
      </c>
      <c r="B911" s="22">
        <v>43614.621527777781</v>
      </c>
      <c r="D911" s="1">
        <v>45.75</v>
      </c>
    </row>
    <row r="912" spans="1:4" x14ac:dyDescent="0.2">
      <c r="A912" s="1">
        <v>911</v>
      </c>
      <c r="B912" s="22">
        <v>43614.625</v>
      </c>
      <c r="D912" s="1">
        <v>45.92</v>
      </c>
    </row>
    <row r="913" spans="1:4" x14ac:dyDescent="0.2">
      <c r="A913" s="1">
        <v>912</v>
      </c>
      <c r="B913" s="22">
        <v>43615.399305555555</v>
      </c>
      <c r="D913" s="1">
        <v>45.75</v>
      </c>
    </row>
    <row r="914" spans="1:4" x14ac:dyDescent="0.2">
      <c r="A914" s="1">
        <v>913</v>
      </c>
      <c r="B914" s="22">
        <v>43615.402777777781</v>
      </c>
      <c r="D914" s="1">
        <v>45.75</v>
      </c>
    </row>
    <row r="915" spans="1:4" x14ac:dyDescent="0.2">
      <c r="A915" s="1">
        <v>914</v>
      </c>
      <c r="B915" s="22">
        <v>43615.40625</v>
      </c>
      <c r="D915" s="1">
        <v>45.59</v>
      </c>
    </row>
    <row r="916" spans="1:4" x14ac:dyDescent="0.2">
      <c r="A916" s="1">
        <v>915</v>
      </c>
      <c r="B916" s="22">
        <v>43615.409722222219</v>
      </c>
      <c r="D916" s="1">
        <v>45.42</v>
      </c>
    </row>
    <row r="917" spans="1:4" x14ac:dyDescent="0.2">
      <c r="A917" s="1">
        <v>916</v>
      </c>
      <c r="B917" s="22">
        <v>43615.413194444445</v>
      </c>
      <c r="D917" s="1">
        <v>45.8</v>
      </c>
    </row>
    <row r="918" spans="1:4" x14ac:dyDescent="0.2">
      <c r="A918" s="1">
        <v>917</v>
      </c>
      <c r="B918" s="22">
        <v>43615.416666666664</v>
      </c>
      <c r="D918" s="1">
        <v>45.55</v>
      </c>
    </row>
    <row r="919" spans="1:4" x14ac:dyDescent="0.2">
      <c r="A919" s="1">
        <v>918</v>
      </c>
      <c r="B919" s="22">
        <v>43615.420138888891</v>
      </c>
      <c r="D919" s="1">
        <v>45.68</v>
      </c>
    </row>
    <row r="920" spans="1:4" x14ac:dyDescent="0.2">
      <c r="A920" s="1">
        <v>919</v>
      </c>
      <c r="B920" s="22">
        <v>43615.423611111109</v>
      </c>
      <c r="D920" s="1">
        <v>45.88</v>
      </c>
    </row>
    <row r="921" spans="1:4" x14ac:dyDescent="0.2">
      <c r="A921" s="1">
        <v>920</v>
      </c>
      <c r="B921" s="22">
        <v>43615.427083333336</v>
      </c>
      <c r="D921" s="1">
        <v>45.9</v>
      </c>
    </row>
    <row r="922" spans="1:4" x14ac:dyDescent="0.2">
      <c r="A922" s="1">
        <v>921</v>
      </c>
      <c r="B922" s="22">
        <v>43615.430555555555</v>
      </c>
      <c r="D922" s="1">
        <v>46</v>
      </c>
    </row>
    <row r="923" spans="1:4" x14ac:dyDescent="0.2">
      <c r="A923" s="1">
        <v>922</v>
      </c>
      <c r="B923" s="22">
        <v>43615.434027777781</v>
      </c>
      <c r="D923" s="1">
        <v>45.92</v>
      </c>
    </row>
    <row r="924" spans="1:4" x14ac:dyDescent="0.2">
      <c r="A924" s="1">
        <v>923</v>
      </c>
      <c r="B924" s="22">
        <v>43615.4375</v>
      </c>
      <c r="D924" s="1">
        <v>45.94</v>
      </c>
    </row>
    <row r="925" spans="1:4" x14ac:dyDescent="0.2">
      <c r="A925" s="1">
        <v>924</v>
      </c>
      <c r="B925" s="22">
        <v>43615.440972222219</v>
      </c>
      <c r="D925" s="1">
        <v>46.04</v>
      </c>
    </row>
    <row r="926" spans="1:4" x14ac:dyDescent="0.2">
      <c r="A926" s="1">
        <v>925</v>
      </c>
      <c r="B926" s="22">
        <v>43615.444444444445</v>
      </c>
      <c r="D926" s="1">
        <v>46.05</v>
      </c>
    </row>
    <row r="927" spans="1:4" x14ac:dyDescent="0.2">
      <c r="A927" s="1">
        <v>926</v>
      </c>
      <c r="B927" s="22">
        <v>43615.447916666664</v>
      </c>
      <c r="D927" s="1">
        <v>45.93</v>
      </c>
    </row>
    <row r="928" spans="1:4" x14ac:dyDescent="0.2">
      <c r="A928" s="1">
        <v>927</v>
      </c>
      <c r="B928" s="22">
        <v>43615.451388888891</v>
      </c>
      <c r="D928" s="1">
        <v>45.99</v>
      </c>
    </row>
    <row r="929" spans="1:4" x14ac:dyDescent="0.2">
      <c r="A929" s="1">
        <v>928</v>
      </c>
      <c r="B929" s="22">
        <v>43615.454861111109</v>
      </c>
      <c r="D929" s="1">
        <v>46.02</v>
      </c>
    </row>
    <row r="930" spans="1:4" x14ac:dyDescent="0.2">
      <c r="A930" s="1">
        <v>929</v>
      </c>
      <c r="B930" s="22">
        <v>43615.458333333336</v>
      </c>
      <c r="D930" s="1">
        <v>46.03</v>
      </c>
    </row>
    <row r="931" spans="1:4" x14ac:dyDescent="0.2">
      <c r="A931" s="1">
        <v>930</v>
      </c>
      <c r="B931" s="22">
        <v>43615.461805555555</v>
      </c>
      <c r="D931" s="1">
        <v>46</v>
      </c>
    </row>
    <row r="932" spans="1:4" x14ac:dyDescent="0.2">
      <c r="A932" s="1">
        <v>931</v>
      </c>
      <c r="B932" s="22">
        <v>43615.465277777781</v>
      </c>
      <c r="D932" s="1">
        <v>46</v>
      </c>
    </row>
    <row r="933" spans="1:4" x14ac:dyDescent="0.2">
      <c r="A933" s="1">
        <v>932</v>
      </c>
      <c r="B933" s="22">
        <v>43615.46875</v>
      </c>
      <c r="D933" s="1">
        <v>45.88</v>
      </c>
    </row>
    <row r="934" spans="1:4" x14ac:dyDescent="0.2">
      <c r="A934" s="1">
        <v>933</v>
      </c>
      <c r="B934" s="22">
        <v>43615.472222222219</v>
      </c>
      <c r="D934" s="1">
        <v>46</v>
      </c>
    </row>
    <row r="935" spans="1:4" x14ac:dyDescent="0.2">
      <c r="A935" s="1">
        <v>934</v>
      </c>
      <c r="B935" s="22">
        <v>43615.475694444445</v>
      </c>
      <c r="D935" s="1">
        <v>45.96</v>
      </c>
    </row>
    <row r="936" spans="1:4" x14ac:dyDescent="0.2">
      <c r="A936" s="1">
        <v>935</v>
      </c>
      <c r="B936" s="22">
        <v>43615.479166666664</v>
      </c>
      <c r="D936" s="1">
        <v>45.87</v>
      </c>
    </row>
    <row r="937" spans="1:4" x14ac:dyDescent="0.2">
      <c r="A937" s="1">
        <v>936</v>
      </c>
      <c r="B937" s="22">
        <v>43615.545138888891</v>
      </c>
      <c r="D937" s="1">
        <v>45.83</v>
      </c>
    </row>
    <row r="938" spans="1:4" x14ac:dyDescent="0.2">
      <c r="A938" s="1">
        <v>937</v>
      </c>
      <c r="B938" s="22">
        <v>43615.548611111109</v>
      </c>
      <c r="D938" s="1">
        <v>45.89</v>
      </c>
    </row>
    <row r="939" spans="1:4" x14ac:dyDescent="0.2">
      <c r="A939" s="1">
        <v>938</v>
      </c>
      <c r="B939" s="22">
        <v>43615.552083333336</v>
      </c>
      <c r="D939" s="1">
        <v>45.86</v>
      </c>
    </row>
    <row r="940" spans="1:4" x14ac:dyDescent="0.2">
      <c r="A940" s="1">
        <v>939</v>
      </c>
      <c r="B940" s="22">
        <v>43615.555555555555</v>
      </c>
      <c r="D940" s="1">
        <v>45.83</v>
      </c>
    </row>
    <row r="941" spans="1:4" x14ac:dyDescent="0.2">
      <c r="A941" s="1">
        <v>940</v>
      </c>
      <c r="B941" s="22">
        <v>43615.559027777781</v>
      </c>
      <c r="D941" s="1">
        <v>45.87</v>
      </c>
    </row>
    <row r="942" spans="1:4" x14ac:dyDescent="0.2">
      <c r="A942" s="1">
        <v>941</v>
      </c>
      <c r="B942" s="22">
        <v>43615.5625</v>
      </c>
      <c r="D942" s="1">
        <v>45.83</v>
      </c>
    </row>
    <row r="943" spans="1:4" x14ac:dyDescent="0.2">
      <c r="A943" s="1">
        <v>942</v>
      </c>
      <c r="B943" s="22">
        <v>43615.565972222219</v>
      </c>
      <c r="D943" s="1">
        <v>45.89</v>
      </c>
    </row>
    <row r="944" spans="1:4" x14ac:dyDescent="0.2">
      <c r="A944" s="1">
        <v>943</v>
      </c>
      <c r="B944" s="22">
        <v>43615.569444444445</v>
      </c>
      <c r="D944" s="1">
        <v>45.72</v>
      </c>
    </row>
    <row r="945" spans="1:4" x14ac:dyDescent="0.2">
      <c r="A945" s="1">
        <v>944</v>
      </c>
      <c r="B945" s="22">
        <v>43615.572916666664</v>
      </c>
      <c r="D945" s="1">
        <v>45.66</v>
      </c>
    </row>
    <row r="946" spans="1:4" x14ac:dyDescent="0.2">
      <c r="A946" s="1">
        <v>945</v>
      </c>
      <c r="B946" s="22">
        <v>43615.576388888891</v>
      </c>
      <c r="D946" s="1">
        <v>45.69</v>
      </c>
    </row>
    <row r="947" spans="1:4" x14ac:dyDescent="0.2">
      <c r="A947" s="1">
        <v>946</v>
      </c>
      <c r="B947" s="22">
        <v>43615.579861111109</v>
      </c>
      <c r="D947" s="1">
        <v>45.58</v>
      </c>
    </row>
    <row r="948" spans="1:4" x14ac:dyDescent="0.2">
      <c r="A948" s="1">
        <v>947</v>
      </c>
      <c r="B948" s="22">
        <v>43615.583333333336</v>
      </c>
      <c r="D948" s="1">
        <v>45.72</v>
      </c>
    </row>
    <row r="949" spans="1:4" x14ac:dyDescent="0.2">
      <c r="A949" s="1">
        <v>948</v>
      </c>
      <c r="B949" s="22">
        <v>43615.586805555555</v>
      </c>
      <c r="D949" s="1">
        <v>45.59</v>
      </c>
    </row>
    <row r="950" spans="1:4" x14ac:dyDescent="0.2">
      <c r="A950" s="1">
        <v>949</v>
      </c>
      <c r="B950" s="22">
        <v>43615.590277777781</v>
      </c>
      <c r="D950" s="1">
        <v>45.6</v>
      </c>
    </row>
    <row r="951" spans="1:4" x14ac:dyDescent="0.2">
      <c r="A951" s="1">
        <v>950</v>
      </c>
      <c r="B951" s="22">
        <v>43615.59375</v>
      </c>
      <c r="D951" s="1">
        <v>45.59</v>
      </c>
    </row>
    <row r="952" spans="1:4" x14ac:dyDescent="0.2">
      <c r="A952" s="1">
        <v>951</v>
      </c>
      <c r="B952" s="22">
        <v>43615.597222222219</v>
      </c>
      <c r="D952" s="1">
        <v>45.58</v>
      </c>
    </row>
    <row r="953" spans="1:4" x14ac:dyDescent="0.2">
      <c r="A953" s="1">
        <v>952</v>
      </c>
      <c r="B953" s="22">
        <v>43615.600694444445</v>
      </c>
      <c r="D953" s="1">
        <v>45.54</v>
      </c>
    </row>
    <row r="954" spans="1:4" x14ac:dyDescent="0.2">
      <c r="A954" s="1">
        <v>953</v>
      </c>
      <c r="B954" s="22">
        <v>43615.604166666664</v>
      </c>
      <c r="D954" s="1">
        <v>45.68</v>
      </c>
    </row>
    <row r="955" spans="1:4" x14ac:dyDescent="0.2">
      <c r="A955" s="1">
        <v>954</v>
      </c>
      <c r="B955" s="22">
        <v>43615.607638888891</v>
      </c>
      <c r="D955" s="1">
        <v>45.8</v>
      </c>
    </row>
    <row r="956" spans="1:4" x14ac:dyDescent="0.2">
      <c r="A956" s="1">
        <v>955</v>
      </c>
      <c r="B956" s="22">
        <v>43615.611111111109</v>
      </c>
      <c r="D956" s="1">
        <v>45.87</v>
      </c>
    </row>
    <row r="957" spans="1:4" x14ac:dyDescent="0.2">
      <c r="A957" s="1">
        <v>956</v>
      </c>
      <c r="B957" s="22">
        <v>43615.614583333336</v>
      </c>
      <c r="D957" s="1">
        <v>45.87</v>
      </c>
    </row>
    <row r="958" spans="1:4" x14ac:dyDescent="0.2">
      <c r="A958" s="1">
        <v>957</v>
      </c>
      <c r="B958" s="22">
        <v>43615.618055555555</v>
      </c>
      <c r="D958" s="1">
        <v>45.8</v>
      </c>
    </row>
    <row r="959" spans="1:4" x14ac:dyDescent="0.2">
      <c r="A959" s="1">
        <v>958</v>
      </c>
      <c r="B959" s="22">
        <v>43615.621527777781</v>
      </c>
      <c r="D959" s="1">
        <v>45.99</v>
      </c>
    </row>
    <row r="960" spans="1:4" x14ac:dyDescent="0.2">
      <c r="A960" s="1">
        <v>959</v>
      </c>
      <c r="B960" s="22">
        <v>43615.625</v>
      </c>
      <c r="D960" s="1">
        <v>45.99</v>
      </c>
    </row>
    <row r="961" spans="1:4" x14ac:dyDescent="0.2">
      <c r="A961" s="1">
        <v>960</v>
      </c>
      <c r="B961" s="22">
        <v>43616.399305555555</v>
      </c>
      <c r="D961" s="1">
        <v>46.33</v>
      </c>
    </row>
    <row r="962" spans="1:4" x14ac:dyDescent="0.2">
      <c r="A962" s="1">
        <v>961</v>
      </c>
      <c r="B962" s="22">
        <v>43616.402777777781</v>
      </c>
      <c r="D962" s="1">
        <v>46.06</v>
      </c>
    </row>
    <row r="963" spans="1:4" x14ac:dyDescent="0.2">
      <c r="A963" s="1">
        <v>962</v>
      </c>
      <c r="B963" s="22">
        <v>43616.40625</v>
      </c>
      <c r="D963" s="1">
        <v>46.17</v>
      </c>
    </row>
    <row r="964" spans="1:4" x14ac:dyDescent="0.2">
      <c r="A964" s="1">
        <v>963</v>
      </c>
      <c r="B964" s="22">
        <v>43616.409722222219</v>
      </c>
      <c r="D964" s="1">
        <v>45.85</v>
      </c>
    </row>
    <row r="965" spans="1:4" x14ac:dyDescent="0.2">
      <c r="A965" s="1">
        <v>964</v>
      </c>
      <c r="B965" s="22">
        <v>43616.413194444445</v>
      </c>
      <c r="D965" s="1">
        <v>45.98</v>
      </c>
    </row>
    <row r="966" spans="1:4" x14ac:dyDescent="0.2">
      <c r="A966" s="1">
        <v>965</v>
      </c>
      <c r="B966" s="22">
        <v>43616.416666666664</v>
      </c>
      <c r="D966" s="1">
        <v>45.97</v>
      </c>
    </row>
    <row r="967" spans="1:4" x14ac:dyDescent="0.2">
      <c r="A967" s="1">
        <v>966</v>
      </c>
      <c r="B967" s="22">
        <v>43616.420138888891</v>
      </c>
      <c r="D967" s="1">
        <v>45.96</v>
      </c>
    </row>
    <row r="968" spans="1:4" x14ac:dyDescent="0.2">
      <c r="A968" s="1">
        <v>967</v>
      </c>
      <c r="B968" s="22">
        <v>43616.423611111109</v>
      </c>
      <c r="D968" s="1">
        <v>45.94</v>
      </c>
    </row>
    <row r="969" spans="1:4" x14ac:dyDescent="0.2">
      <c r="A969" s="1">
        <v>968</v>
      </c>
      <c r="B969" s="22">
        <v>43616.427083333336</v>
      </c>
      <c r="D969" s="1">
        <v>46.05</v>
      </c>
    </row>
    <row r="970" spans="1:4" x14ac:dyDescent="0.2">
      <c r="A970" s="1">
        <v>969</v>
      </c>
      <c r="B970" s="22">
        <v>43616.430555555555</v>
      </c>
      <c r="D970" s="1">
        <v>46.15</v>
      </c>
    </row>
    <row r="971" spans="1:4" x14ac:dyDescent="0.2">
      <c r="A971" s="1">
        <v>970</v>
      </c>
      <c r="B971" s="22">
        <v>43616.434027777781</v>
      </c>
      <c r="D971" s="1">
        <v>46</v>
      </c>
    </row>
    <row r="972" spans="1:4" x14ac:dyDescent="0.2">
      <c r="A972" s="1">
        <v>971</v>
      </c>
      <c r="B972" s="22">
        <v>43616.4375</v>
      </c>
      <c r="D972" s="1">
        <v>46.07</v>
      </c>
    </row>
    <row r="973" spans="1:4" x14ac:dyDescent="0.2">
      <c r="A973" s="1">
        <v>972</v>
      </c>
      <c r="B973" s="22">
        <v>43616.440972222219</v>
      </c>
      <c r="D973" s="1">
        <v>46.14</v>
      </c>
    </row>
    <row r="974" spans="1:4" x14ac:dyDescent="0.2">
      <c r="A974" s="1">
        <v>973</v>
      </c>
      <c r="B974" s="22">
        <v>43616.444444444445</v>
      </c>
      <c r="D974" s="1">
        <v>46.09</v>
      </c>
    </row>
    <row r="975" spans="1:4" x14ac:dyDescent="0.2">
      <c r="A975" s="1">
        <v>974</v>
      </c>
      <c r="B975" s="22">
        <v>43616.447916666664</v>
      </c>
      <c r="D975" s="1">
        <v>45.82</v>
      </c>
    </row>
    <row r="976" spans="1:4" x14ac:dyDescent="0.2">
      <c r="A976" s="1">
        <v>975</v>
      </c>
      <c r="B976" s="22">
        <v>43616.451388888891</v>
      </c>
      <c r="D976" s="1">
        <v>45.85</v>
      </c>
    </row>
    <row r="977" spans="1:4" x14ac:dyDescent="0.2">
      <c r="A977" s="1">
        <v>976</v>
      </c>
      <c r="B977" s="22">
        <v>43616.454861111109</v>
      </c>
      <c r="D977" s="1">
        <v>46.02</v>
      </c>
    </row>
    <row r="978" spans="1:4" x14ac:dyDescent="0.2">
      <c r="A978" s="1">
        <v>977</v>
      </c>
      <c r="B978" s="22">
        <v>43616.458333333336</v>
      </c>
      <c r="D978" s="1">
        <v>45.85</v>
      </c>
    </row>
    <row r="979" spans="1:4" x14ac:dyDescent="0.2">
      <c r="A979" s="1">
        <v>978</v>
      </c>
      <c r="B979" s="22">
        <v>43616.461805555555</v>
      </c>
      <c r="D979" s="1">
        <v>45.84</v>
      </c>
    </row>
    <row r="980" spans="1:4" x14ac:dyDescent="0.2">
      <c r="A980" s="1">
        <v>979</v>
      </c>
      <c r="B980" s="22">
        <v>43616.465277777781</v>
      </c>
      <c r="D980" s="1">
        <v>45.81</v>
      </c>
    </row>
    <row r="981" spans="1:4" x14ac:dyDescent="0.2">
      <c r="A981" s="1">
        <v>980</v>
      </c>
      <c r="B981" s="22">
        <v>43616.46875</v>
      </c>
      <c r="D981" s="1">
        <v>45.95</v>
      </c>
    </row>
    <row r="982" spans="1:4" x14ac:dyDescent="0.2">
      <c r="A982" s="1">
        <v>981</v>
      </c>
      <c r="B982" s="22">
        <v>43616.472222222219</v>
      </c>
      <c r="D982" s="1">
        <v>45.93</v>
      </c>
    </row>
    <row r="983" spans="1:4" x14ac:dyDescent="0.2">
      <c r="A983" s="1">
        <v>982</v>
      </c>
      <c r="B983" s="22">
        <v>43616.475694444445</v>
      </c>
      <c r="D983" s="1">
        <v>45.82</v>
      </c>
    </row>
    <row r="984" spans="1:4" x14ac:dyDescent="0.2">
      <c r="A984" s="1">
        <v>983</v>
      </c>
      <c r="B984" s="22">
        <v>43616.479166666664</v>
      </c>
      <c r="D984" s="1">
        <v>45.74</v>
      </c>
    </row>
    <row r="985" spans="1:4" x14ac:dyDescent="0.2">
      <c r="A985" s="1">
        <v>984</v>
      </c>
      <c r="B985" s="22">
        <v>43616.545138888891</v>
      </c>
      <c r="D985" s="1">
        <v>45.71</v>
      </c>
    </row>
    <row r="986" spans="1:4" x14ac:dyDescent="0.2">
      <c r="A986" s="1">
        <v>985</v>
      </c>
      <c r="B986" s="22">
        <v>43616.548611111109</v>
      </c>
      <c r="D986" s="1">
        <v>45.7</v>
      </c>
    </row>
    <row r="987" spans="1:4" x14ac:dyDescent="0.2">
      <c r="A987" s="1">
        <v>986</v>
      </c>
      <c r="B987" s="22">
        <v>43616.552083333336</v>
      </c>
      <c r="D987" s="1">
        <v>45.72</v>
      </c>
    </row>
    <row r="988" spans="1:4" x14ac:dyDescent="0.2">
      <c r="A988" s="1">
        <v>987</v>
      </c>
      <c r="B988" s="22">
        <v>43616.555555555555</v>
      </c>
      <c r="D988" s="1">
        <v>45.75</v>
      </c>
    </row>
    <row r="989" spans="1:4" x14ac:dyDescent="0.2">
      <c r="A989" s="1">
        <v>988</v>
      </c>
      <c r="B989" s="22">
        <v>43616.559027777781</v>
      </c>
      <c r="D989" s="1">
        <v>45.95</v>
      </c>
    </row>
    <row r="990" spans="1:4" x14ac:dyDescent="0.2">
      <c r="A990" s="1">
        <v>989</v>
      </c>
      <c r="B990" s="22">
        <v>43616.5625</v>
      </c>
      <c r="D990" s="1">
        <v>45.92</v>
      </c>
    </row>
    <row r="991" spans="1:4" x14ac:dyDescent="0.2">
      <c r="A991" s="1">
        <v>990</v>
      </c>
      <c r="B991" s="22">
        <v>43616.565972222219</v>
      </c>
      <c r="D991" s="1">
        <v>45.74</v>
      </c>
    </row>
    <row r="992" spans="1:4" x14ac:dyDescent="0.2">
      <c r="A992" s="1">
        <v>991</v>
      </c>
      <c r="B992" s="22">
        <v>43616.569444444445</v>
      </c>
      <c r="D992" s="1">
        <v>45.78</v>
      </c>
    </row>
    <row r="993" spans="1:4" x14ac:dyDescent="0.2">
      <c r="A993" s="1">
        <v>992</v>
      </c>
      <c r="B993" s="22">
        <v>43616.572916666664</v>
      </c>
      <c r="D993" s="1">
        <v>46.28</v>
      </c>
    </row>
    <row r="994" spans="1:4" x14ac:dyDescent="0.2">
      <c r="A994" s="1">
        <v>993</v>
      </c>
      <c r="B994" s="22">
        <v>43616.576388888891</v>
      </c>
      <c r="D994" s="1">
        <v>46.59</v>
      </c>
    </row>
    <row r="995" spans="1:4" x14ac:dyDescent="0.2">
      <c r="A995" s="1">
        <v>994</v>
      </c>
      <c r="B995" s="22">
        <v>43616.579861111109</v>
      </c>
      <c r="D995" s="1">
        <v>46.41</v>
      </c>
    </row>
    <row r="996" spans="1:4" x14ac:dyDescent="0.2">
      <c r="A996" s="1">
        <v>995</v>
      </c>
      <c r="B996" s="22">
        <v>43616.583333333336</v>
      </c>
      <c r="D996" s="1">
        <v>46.07</v>
      </c>
    </row>
    <row r="997" spans="1:4" x14ac:dyDescent="0.2">
      <c r="A997" s="1">
        <v>996</v>
      </c>
      <c r="B997" s="22">
        <v>43616.586805555555</v>
      </c>
      <c r="D997" s="1">
        <v>45.87</v>
      </c>
    </row>
    <row r="998" spans="1:4" x14ac:dyDescent="0.2">
      <c r="A998" s="1">
        <v>997</v>
      </c>
      <c r="B998" s="22">
        <v>43616.590277777781</v>
      </c>
      <c r="D998" s="1">
        <v>45.92</v>
      </c>
    </row>
    <row r="999" spans="1:4" x14ac:dyDescent="0.2">
      <c r="A999" s="1">
        <v>998</v>
      </c>
      <c r="B999" s="22">
        <v>43616.59375</v>
      </c>
      <c r="D999" s="1">
        <v>45.88</v>
      </c>
    </row>
    <row r="1000" spans="1:4" x14ac:dyDescent="0.2">
      <c r="A1000" s="1">
        <v>999</v>
      </c>
      <c r="B1000" s="22">
        <v>43616.597222222219</v>
      </c>
      <c r="D1000" s="1">
        <v>45.88</v>
      </c>
    </row>
    <row r="1001" spans="1:4" x14ac:dyDescent="0.2">
      <c r="A1001" s="1">
        <v>1000</v>
      </c>
      <c r="B1001" s="22">
        <v>43616.600694444445</v>
      </c>
      <c r="D1001" s="1">
        <v>45.85</v>
      </c>
    </row>
    <row r="1002" spans="1:4" x14ac:dyDescent="0.2">
      <c r="A1002" s="1">
        <v>1001</v>
      </c>
      <c r="B1002" s="22">
        <v>43616.604166666664</v>
      </c>
      <c r="D1002" s="1">
        <v>45.88</v>
      </c>
    </row>
    <row r="1003" spans="1:4" x14ac:dyDescent="0.2">
      <c r="A1003" s="1">
        <v>1002</v>
      </c>
      <c r="B1003" s="22">
        <v>43616.607638888891</v>
      </c>
      <c r="D1003" s="1">
        <v>45.86</v>
      </c>
    </row>
    <row r="1004" spans="1:4" x14ac:dyDescent="0.2">
      <c r="A1004" s="1">
        <v>1003</v>
      </c>
      <c r="B1004" s="22">
        <v>43616.611111111109</v>
      </c>
      <c r="D1004" s="1">
        <v>46</v>
      </c>
    </row>
    <row r="1005" spans="1:4" x14ac:dyDescent="0.2">
      <c r="A1005" s="1">
        <v>1004</v>
      </c>
      <c r="B1005" s="22">
        <v>43616.614583333336</v>
      </c>
      <c r="D1005" s="1">
        <v>46.04</v>
      </c>
    </row>
    <row r="1006" spans="1:4" x14ac:dyDescent="0.2">
      <c r="A1006" s="1">
        <v>1005</v>
      </c>
      <c r="B1006" s="22">
        <v>43616.618055555555</v>
      </c>
      <c r="D1006" s="1">
        <v>46.1</v>
      </c>
    </row>
    <row r="1007" spans="1:4" x14ac:dyDescent="0.2">
      <c r="A1007" s="1">
        <v>1006</v>
      </c>
      <c r="B1007" s="22">
        <v>43616.621527777781</v>
      </c>
      <c r="D1007" s="1">
        <v>46.15</v>
      </c>
    </row>
    <row r="1008" spans="1:4" x14ac:dyDescent="0.2">
      <c r="A1008" s="1">
        <v>1007</v>
      </c>
      <c r="B1008" s="22">
        <v>43616.625</v>
      </c>
      <c r="D1008" s="1">
        <v>46.13</v>
      </c>
    </row>
    <row r="1009" spans="1:4" x14ac:dyDescent="0.2">
      <c r="A1009" s="1">
        <v>1008</v>
      </c>
      <c r="B1009" s="22">
        <v>43619.399305555555</v>
      </c>
      <c r="D1009" s="1">
        <v>45.4</v>
      </c>
    </row>
    <row r="1010" spans="1:4" x14ac:dyDescent="0.2">
      <c r="A1010" s="1">
        <v>1009</v>
      </c>
      <c r="B1010" s="22">
        <v>43619.402777777781</v>
      </c>
      <c r="D1010" s="1">
        <v>45.86</v>
      </c>
    </row>
    <row r="1011" spans="1:4" x14ac:dyDescent="0.2">
      <c r="A1011" s="1">
        <v>1010</v>
      </c>
      <c r="B1011" s="22">
        <v>43619.40625</v>
      </c>
      <c r="D1011" s="1">
        <v>46</v>
      </c>
    </row>
    <row r="1012" spans="1:4" x14ac:dyDescent="0.2">
      <c r="A1012" s="1">
        <v>1011</v>
      </c>
      <c r="B1012" s="22">
        <v>43619.409722222219</v>
      </c>
      <c r="D1012" s="1">
        <v>45.7</v>
      </c>
    </row>
    <row r="1013" spans="1:4" x14ac:dyDescent="0.2">
      <c r="A1013" s="1">
        <v>1012</v>
      </c>
      <c r="B1013" s="22">
        <v>43619.413194444445</v>
      </c>
      <c r="D1013" s="1">
        <v>45.45</v>
      </c>
    </row>
    <row r="1014" spans="1:4" x14ac:dyDescent="0.2">
      <c r="A1014" s="1">
        <v>1013</v>
      </c>
      <c r="B1014" s="22">
        <v>43619.416666666664</v>
      </c>
      <c r="D1014" s="1">
        <v>45.55</v>
      </c>
    </row>
    <row r="1015" spans="1:4" x14ac:dyDescent="0.2">
      <c r="A1015" s="1">
        <v>1014</v>
      </c>
      <c r="B1015" s="22">
        <v>43619.420138888891</v>
      </c>
      <c r="D1015" s="1">
        <v>45.55</v>
      </c>
    </row>
    <row r="1016" spans="1:4" x14ac:dyDescent="0.2">
      <c r="A1016" s="1">
        <v>1015</v>
      </c>
      <c r="B1016" s="22">
        <v>43619.423611111109</v>
      </c>
      <c r="D1016" s="1">
        <v>45.45</v>
      </c>
    </row>
    <row r="1017" spans="1:4" x14ac:dyDescent="0.2">
      <c r="A1017" s="1">
        <v>1016</v>
      </c>
      <c r="B1017" s="22">
        <v>43619.427083333336</v>
      </c>
      <c r="D1017" s="1">
        <v>45.44</v>
      </c>
    </row>
    <row r="1018" spans="1:4" x14ac:dyDescent="0.2">
      <c r="A1018" s="1">
        <v>1017</v>
      </c>
      <c r="B1018" s="22">
        <v>43619.430555555555</v>
      </c>
      <c r="D1018" s="1">
        <v>45.2</v>
      </c>
    </row>
    <row r="1019" spans="1:4" x14ac:dyDescent="0.2">
      <c r="A1019" s="1">
        <v>1018</v>
      </c>
      <c r="B1019" s="22">
        <v>43619.434027777781</v>
      </c>
      <c r="D1019" s="1">
        <v>45.25</v>
      </c>
    </row>
    <row r="1020" spans="1:4" x14ac:dyDescent="0.2">
      <c r="A1020" s="1">
        <v>1019</v>
      </c>
      <c r="B1020" s="22">
        <v>43619.4375</v>
      </c>
      <c r="D1020" s="1">
        <v>45.11</v>
      </c>
    </row>
    <row r="1021" spans="1:4" x14ac:dyDescent="0.2">
      <c r="A1021" s="1">
        <v>1020</v>
      </c>
      <c r="B1021" s="22">
        <v>43619.440972222219</v>
      </c>
      <c r="D1021" s="1">
        <v>44.9</v>
      </c>
    </row>
    <row r="1022" spans="1:4" x14ac:dyDescent="0.2">
      <c r="A1022" s="1">
        <v>1021</v>
      </c>
      <c r="B1022" s="22">
        <v>43619.444444444445</v>
      </c>
      <c r="D1022" s="1">
        <v>44.85</v>
      </c>
    </row>
    <row r="1023" spans="1:4" x14ac:dyDescent="0.2">
      <c r="A1023" s="1">
        <v>1022</v>
      </c>
      <c r="B1023" s="22">
        <v>43619.447916666664</v>
      </c>
      <c r="D1023" s="1">
        <v>45.09</v>
      </c>
    </row>
    <row r="1024" spans="1:4" x14ac:dyDescent="0.2">
      <c r="A1024" s="1">
        <v>1023</v>
      </c>
      <c r="B1024" s="22">
        <v>43619.451388888891</v>
      </c>
      <c r="D1024" s="1">
        <v>45.14</v>
      </c>
    </row>
    <row r="1025" spans="1:4" x14ac:dyDescent="0.2">
      <c r="A1025" s="1">
        <v>1024</v>
      </c>
      <c r="B1025" s="22">
        <v>43619.454861111109</v>
      </c>
      <c r="D1025" s="1">
        <v>45.05</v>
      </c>
    </row>
    <row r="1026" spans="1:4" x14ac:dyDescent="0.2">
      <c r="A1026" s="1">
        <v>1025</v>
      </c>
      <c r="B1026" s="22">
        <v>43619.458333333336</v>
      </c>
      <c r="D1026" s="1">
        <v>45.44</v>
      </c>
    </row>
    <row r="1027" spans="1:4" x14ac:dyDescent="0.2">
      <c r="A1027" s="1">
        <v>1026</v>
      </c>
      <c r="B1027" s="22">
        <v>43619.461805555555</v>
      </c>
      <c r="D1027" s="1">
        <v>45.25</v>
      </c>
    </row>
    <row r="1028" spans="1:4" x14ac:dyDescent="0.2">
      <c r="A1028" s="1">
        <v>1027</v>
      </c>
      <c r="B1028" s="22">
        <v>43619.465277777781</v>
      </c>
      <c r="D1028" s="1">
        <v>44.98</v>
      </c>
    </row>
    <row r="1029" spans="1:4" x14ac:dyDescent="0.2">
      <c r="A1029" s="1">
        <v>1028</v>
      </c>
      <c r="B1029" s="22">
        <v>43619.46875</v>
      </c>
      <c r="D1029" s="1">
        <v>45.01</v>
      </c>
    </row>
    <row r="1030" spans="1:4" x14ac:dyDescent="0.2">
      <c r="A1030" s="1">
        <v>1029</v>
      </c>
      <c r="B1030" s="22">
        <v>43619.472222222219</v>
      </c>
      <c r="D1030" s="1">
        <v>45.08</v>
      </c>
    </row>
    <row r="1031" spans="1:4" x14ac:dyDescent="0.2">
      <c r="A1031" s="1">
        <v>1030</v>
      </c>
      <c r="B1031" s="22">
        <v>43619.475694444445</v>
      </c>
      <c r="D1031" s="1">
        <v>45.17</v>
      </c>
    </row>
    <row r="1032" spans="1:4" x14ac:dyDescent="0.2">
      <c r="A1032" s="1">
        <v>1031</v>
      </c>
      <c r="B1032" s="22">
        <v>43619.479166666664</v>
      </c>
      <c r="D1032" s="1">
        <v>45.04</v>
      </c>
    </row>
    <row r="1033" spans="1:4" x14ac:dyDescent="0.2">
      <c r="A1033" s="1">
        <v>1032</v>
      </c>
      <c r="B1033" s="22">
        <v>43619.545138888891</v>
      </c>
      <c r="D1033" s="1">
        <v>45</v>
      </c>
    </row>
    <row r="1034" spans="1:4" x14ac:dyDescent="0.2">
      <c r="A1034" s="1">
        <v>1033</v>
      </c>
      <c r="B1034" s="22">
        <v>43619.548611111109</v>
      </c>
      <c r="D1034" s="1">
        <v>45.12</v>
      </c>
    </row>
    <row r="1035" spans="1:4" x14ac:dyDescent="0.2">
      <c r="A1035" s="1">
        <v>1034</v>
      </c>
      <c r="B1035" s="22">
        <v>43619.552083333336</v>
      </c>
      <c r="D1035" s="1">
        <v>45.1</v>
      </c>
    </row>
    <row r="1036" spans="1:4" x14ac:dyDescent="0.2">
      <c r="A1036" s="1">
        <v>1035</v>
      </c>
      <c r="B1036" s="22">
        <v>43619.555555555555</v>
      </c>
      <c r="D1036" s="1">
        <v>45.26</v>
      </c>
    </row>
    <row r="1037" spans="1:4" x14ac:dyDescent="0.2">
      <c r="A1037" s="1">
        <v>1036</v>
      </c>
      <c r="B1037" s="22">
        <v>43619.559027777781</v>
      </c>
      <c r="D1037" s="1">
        <v>45.12</v>
      </c>
    </row>
    <row r="1038" spans="1:4" x14ac:dyDescent="0.2">
      <c r="A1038" s="1">
        <v>1037</v>
      </c>
      <c r="B1038" s="22">
        <v>43619.5625</v>
      </c>
      <c r="D1038" s="1">
        <v>45.08</v>
      </c>
    </row>
    <row r="1039" spans="1:4" x14ac:dyDescent="0.2">
      <c r="A1039" s="1">
        <v>1038</v>
      </c>
      <c r="B1039" s="22">
        <v>43619.565972222219</v>
      </c>
      <c r="D1039" s="1">
        <v>45.07</v>
      </c>
    </row>
    <row r="1040" spans="1:4" x14ac:dyDescent="0.2">
      <c r="A1040" s="1">
        <v>1039</v>
      </c>
      <c r="B1040" s="22">
        <v>43619.569444444445</v>
      </c>
      <c r="D1040" s="1">
        <v>45.08</v>
      </c>
    </row>
    <row r="1041" spans="1:4" x14ac:dyDescent="0.2">
      <c r="A1041" s="1">
        <v>1040</v>
      </c>
      <c r="B1041" s="22">
        <v>43619.572916666664</v>
      </c>
      <c r="D1041" s="1">
        <v>45.23</v>
      </c>
    </row>
    <row r="1042" spans="1:4" x14ac:dyDescent="0.2">
      <c r="A1042" s="1">
        <v>1041</v>
      </c>
      <c r="B1042" s="22">
        <v>43619.576388888891</v>
      </c>
      <c r="D1042" s="1">
        <v>45.4</v>
      </c>
    </row>
    <row r="1043" spans="1:4" x14ac:dyDescent="0.2">
      <c r="A1043" s="1">
        <v>1042</v>
      </c>
      <c r="B1043" s="22">
        <v>43619.579861111109</v>
      </c>
      <c r="D1043" s="1">
        <v>45.2</v>
      </c>
    </row>
    <row r="1044" spans="1:4" x14ac:dyDescent="0.2">
      <c r="A1044" s="1">
        <v>1043</v>
      </c>
      <c r="B1044" s="22">
        <v>43619.583333333336</v>
      </c>
      <c r="D1044" s="1">
        <v>45.16</v>
      </c>
    </row>
    <row r="1045" spans="1:4" x14ac:dyDescent="0.2">
      <c r="A1045" s="1">
        <v>1044</v>
      </c>
      <c r="B1045" s="22">
        <v>43619.586805555555</v>
      </c>
      <c r="D1045" s="1">
        <v>45.14</v>
      </c>
    </row>
    <row r="1046" spans="1:4" x14ac:dyDescent="0.2">
      <c r="A1046" s="1">
        <v>1045</v>
      </c>
      <c r="B1046" s="22">
        <v>43619.590277777781</v>
      </c>
      <c r="D1046" s="1">
        <v>45.15</v>
      </c>
    </row>
    <row r="1047" spans="1:4" x14ac:dyDescent="0.2">
      <c r="A1047" s="1">
        <v>1046</v>
      </c>
      <c r="B1047" s="22">
        <v>43619.59375</v>
      </c>
      <c r="D1047" s="1">
        <v>45.14</v>
      </c>
    </row>
    <row r="1048" spans="1:4" x14ac:dyDescent="0.2">
      <c r="A1048" s="1">
        <v>1047</v>
      </c>
      <c r="B1048" s="22">
        <v>43619.597222222219</v>
      </c>
      <c r="D1048" s="1">
        <v>45.15</v>
      </c>
    </row>
    <row r="1049" spans="1:4" x14ac:dyDescent="0.2">
      <c r="A1049" s="1">
        <v>1048</v>
      </c>
      <c r="B1049" s="22">
        <v>43619.600694444445</v>
      </c>
      <c r="D1049" s="1">
        <v>45.29</v>
      </c>
    </row>
    <row r="1050" spans="1:4" x14ac:dyDescent="0.2">
      <c r="A1050" s="1">
        <v>1049</v>
      </c>
      <c r="B1050" s="22">
        <v>43619.604166666664</v>
      </c>
      <c r="D1050" s="1">
        <v>45.22</v>
      </c>
    </row>
    <row r="1051" spans="1:4" x14ac:dyDescent="0.2">
      <c r="A1051" s="1">
        <v>1050</v>
      </c>
      <c r="B1051" s="22">
        <v>43619.607638888891</v>
      </c>
      <c r="D1051" s="1">
        <v>45.28</v>
      </c>
    </row>
    <row r="1052" spans="1:4" x14ac:dyDescent="0.2">
      <c r="A1052" s="1">
        <v>1051</v>
      </c>
      <c r="B1052" s="22">
        <v>43619.611111111109</v>
      </c>
      <c r="D1052" s="1">
        <v>45.17</v>
      </c>
    </row>
    <row r="1053" spans="1:4" x14ac:dyDescent="0.2">
      <c r="A1053" s="1">
        <v>1052</v>
      </c>
      <c r="B1053" s="22">
        <v>43619.614583333336</v>
      </c>
      <c r="D1053" s="1">
        <v>45.15</v>
      </c>
    </row>
    <row r="1054" spans="1:4" x14ac:dyDescent="0.2">
      <c r="A1054" s="1">
        <v>1053</v>
      </c>
      <c r="B1054" s="22">
        <v>43619.618055555555</v>
      </c>
      <c r="D1054" s="1">
        <v>45.11</v>
      </c>
    </row>
    <row r="1055" spans="1:4" x14ac:dyDescent="0.2">
      <c r="A1055" s="1">
        <v>1054</v>
      </c>
      <c r="B1055" s="22">
        <v>43619.621527777781</v>
      </c>
      <c r="D1055" s="1">
        <v>44.97</v>
      </c>
    </row>
    <row r="1056" spans="1:4" x14ac:dyDescent="0.2">
      <c r="A1056" s="1">
        <v>1055</v>
      </c>
      <c r="B1056" s="22">
        <v>43619.625</v>
      </c>
      <c r="D1056" s="1">
        <v>44.87</v>
      </c>
    </row>
    <row r="1057" spans="1:4" x14ac:dyDescent="0.2">
      <c r="A1057" s="1">
        <v>1056</v>
      </c>
      <c r="B1057" s="22">
        <v>43620.399305555555</v>
      </c>
      <c r="D1057" s="1">
        <v>44.7</v>
      </c>
    </row>
    <row r="1058" spans="1:4" x14ac:dyDescent="0.2">
      <c r="A1058" s="1">
        <v>1057</v>
      </c>
      <c r="B1058" s="22">
        <v>43620.402777777781</v>
      </c>
      <c r="D1058" s="1">
        <v>44.78</v>
      </c>
    </row>
    <row r="1059" spans="1:4" x14ac:dyDescent="0.2">
      <c r="A1059" s="1">
        <v>1058</v>
      </c>
      <c r="B1059" s="22">
        <v>43620.40625</v>
      </c>
      <c r="D1059" s="1">
        <v>44.45</v>
      </c>
    </row>
    <row r="1060" spans="1:4" x14ac:dyDescent="0.2">
      <c r="A1060" s="1">
        <v>1059</v>
      </c>
      <c r="B1060" s="22">
        <v>43620.409722222219</v>
      </c>
      <c r="D1060" s="1">
        <v>44.4</v>
      </c>
    </row>
    <row r="1061" spans="1:4" x14ac:dyDescent="0.2">
      <c r="A1061" s="1">
        <v>1060</v>
      </c>
      <c r="B1061" s="22">
        <v>43620.413194444445</v>
      </c>
      <c r="D1061" s="1">
        <v>44.41</v>
      </c>
    </row>
    <row r="1062" spans="1:4" x14ac:dyDescent="0.2">
      <c r="A1062" s="1">
        <v>1061</v>
      </c>
      <c r="B1062" s="22">
        <v>43620.416666666664</v>
      </c>
      <c r="D1062" s="1">
        <v>44.08</v>
      </c>
    </row>
    <row r="1063" spans="1:4" x14ac:dyDescent="0.2">
      <c r="A1063" s="1">
        <v>1062</v>
      </c>
      <c r="B1063" s="22">
        <v>43620.420138888891</v>
      </c>
      <c r="D1063" s="1">
        <v>43.92</v>
      </c>
    </row>
    <row r="1064" spans="1:4" x14ac:dyDescent="0.2">
      <c r="A1064" s="1">
        <v>1063</v>
      </c>
      <c r="B1064" s="22">
        <v>43620.423611111109</v>
      </c>
      <c r="D1064" s="1">
        <v>43.84</v>
      </c>
    </row>
    <row r="1065" spans="1:4" x14ac:dyDescent="0.2">
      <c r="A1065" s="1">
        <v>1064</v>
      </c>
      <c r="B1065" s="22">
        <v>43620.427083333336</v>
      </c>
      <c r="D1065" s="1">
        <v>43.78</v>
      </c>
    </row>
    <row r="1066" spans="1:4" x14ac:dyDescent="0.2">
      <c r="A1066" s="1">
        <v>1065</v>
      </c>
      <c r="B1066" s="22">
        <v>43620.430555555555</v>
      </c>
      <c r="D1066" s="1">
        <v>43.77</v>
      </c>
    </row>
    <row r="1067" spans="1:4" x14ac:dyDescent="0.2">
      <c r="A1067" s="1">
        <v>1066</v>
      </c>
      <c r="B1067" s="22">
        <v>43620.434027777781</v>
      </c>
      <c r="D1067" s="1">
        <v>43.7</v>
      </c>
    </row>
    <row r="1068" spans="1:4" x14ac:dyDescent="0.2">
      <c r="A1068" s="1">
        <v>1067</v>
      </c>
      <c r="B1068" s="22">
        <v>43620.4375</v>
      </c>
      <c r="D1068" s="1">
        <v>43.54</v>
      </c>
    </row>
    <row r="1069" spans="1:4" x14ac:dyDescent="0.2">
      <c r="A1069" s="1">
        <v>1068</v>
      </c>
      <c r="B1069" s="22">
        <v>43620.440972222219</v>
      </c>
      <c r="D1069" s="1">
        <v>43.3</v>
      </c>
    </row>
    <row r="1070" spans="1:4" x14ac:dyDescent="0.2">
      <c r="A1070" s="1">
        <v>1069</v>
      </c>
      <c r="B1070" s="22">
        <v>43620.444444444445</v>
      </c>
      <c r="D1070" s="1">
        <v>43.36</v>
      </c>
    </row>
    <row r="1071" spans="1:4" x14ac:dyDescent="0.2">
      <c r="A1071" s="1">
        <v>1070</v>
      </c>
      <c r="B1071" s="22">
        <v>43620.447916666664</v>
      </c>
      <c r="D1071" s="1">
        <v>43.6</v>
      </c>
    </row>
    <row r="1072" spans="1:4" x14ac:dyDescent="0.2">
      <c r="A1072" s="1">
        <v>1071</v>
      </c>
      <c r="B1072" s="22">
        <v>43620.451388888891</v>
      </c>
      <c r="D1072" s="1">
        <v>43.78</v>
      </c>
    </row>
    <row r="1073" spans="1:4" x14ac:dyDescent="0.2">
      <c r="A1073" s="1">
        <v>1072</v>
      </c>
      <c r="B1073" s="22">
        <v>43620.454861111109</v>
      </c>
      <c r="D1073" s="1">
        <v>43.73</v>
      </c>
    </row>
    <row r="1074" spans="1:4" x14ac:dyDescent="0.2">
      <c r="A1074" s="1">
        <v>1073</v>
      </c>
      <c r="B1074" s="22">
        <v>43620.458333333336</v>
      </c>
      <c r="D1074" s="1">
        <v>43.85</v>
      </c>
    </row>
    <row r="1075" spans="1:4" x14ac:dyDescent="0.2">
      <c r="A1075" s="1">
        <v>1074</v>
      </c>
      <c r="B1075" s="22">
        <v>43620.461805555555</v>
      </c>
      <c r="D1075" s="1">
        <v>43.69</v>
      </c>
    </row>
    <row r="1076" spans="1:4" x14ac:dyDescent="0.2">
      <c r="A1076" s="1">
        <v>1075</v>
      </c>
      <c r="B1076" s="22">
        <v>43620.465277777781</v>
      </c>
      <c r="D1076" s="1">
        <v>43.54</v>
      </c>
    </row>
    <row r="1077" spans="1:4" x14ac:dyDescent="0.2">
      <c r="A1077" s="1">
        <v>1076</v>
      </c>
      <c r="B1077" s="22">
        <v>43620.46875</v>
      </c>
      <c r="D1077" s="1">
        <v>43.5</v>
      </c>
    </row>
    <row r="1078" spans="1:4" x14ac:dyDescent="0.2">
      <c r="A1078" s="1">
        <v>1077</v>
      </c>
      <c r="B1078" s="22">
        <v>43620.472222222219</v>
      </c>
      <c r="D1078" s="1">
        <v>43.55</v>
      </c>
    </row>
    <row r="1079" spans="1:4" x14ac:dyDescent="0.2">
      <c r="A1079" s="1">
        <v>1078</v>
      </c>
      <c r="B1079" s="22">
        <v>43620.475694444445</v>
      </c>
      <c r="D1079" s="1">
        <v>43.6</v>
      </c>
    </row>
    <row r="1080" spans="1:4" x14ac:dyDescent="0.2">
      <c r="A1080" s="1">
        <v>1079</v>
      </c>
      <c r="B1080" s="22">
        <v>43620.479166666664</v>
      </c>
      <c r="D1080" s="1">
        <v>43.6</v>
      </c>
    </row>
    <row r="1081" spans="1:4" x14ac:dyDescent="0.2">
      <c r="A1081" s="1">
        <v>1080</v>
      </c>
      <c r="B1081" s="22">
        <v>43620.545138888891</v>
      </c>
      <c r="D1081" s="1">
        <v>43.7</v>
      </c>
    </row>
    <row r="1082" spans="1:4" x14ac:dyDescent="0.2">
      <c r="A1082" s="1">
        <v>1081</v>
      </c>
      <c r="B1082" s="22">
        <v>43620.548611111109</v>
      </c>
      <c r="D1082" s="1">
        <v>43.7</v>
      </c>
    </row>
    <row r="1083" spans="1:4" x14ac:dyDescent="0.2">
      <c r="A1083" s="1">
        <v>1082</v>
      </c>
      <c r="B1083" s="22">
        <v>43620.552083333336</v>
      </c>
      <c r="D1083" s="1">
        <v>43.49</v>
      </c>
    </row>
    <row r="1084" spans="1:4" x14ac:dyDescent="0.2">
      <c r="A1084" s="1">
        <v>1083</v>
      </c>
      <c r="B1084" s="22">
        <v>43620.555555555555</v>
      </c>
      <c r="D1084" s="1">
        <v>43.63</v>
      </c>
    </row>
    <row r="1085" spans="1:4" x14ac:dyDescent="0.2">
      <c r="A1085" s="1">
        <v>1084</v>
      </c>
      <c r="B1085" s="22">
        <v>43620.559027777781</v>
      </c>
      <c r="D1085" s="1">
        <v>43.65</v>
      </c>
    </row>
    <row r="1086" spans="1:4" x14ac:dyDescent="0.2">
      <c r="A1086" s="1">
        <v>1085</v>
      </c>
      <c r="B1086" s="22">
        <v>43620.5625</v>
      </c>
      <c r="D1086" s="1">
        <v>43.65</v>
      </c>
    </row>
    <row r="1087" spans="1:4" x14ac:dyDescent="0.2">
      <c r="A1087" s="1">
        <v>1086</v>
      </c>
      <c r="B1087" s="22">
        <v>43620.565972222219</v>
      </c>
      <c r="D1087" s="1">
        <v>43.49</v>
      </c>
    </row>
    <row r="1088" spans="1:4" x14ac:dyDescent="0.2">
      <c r="A1088" s="1">
        <v>1087</v>
      </c>
      <c r="B1088" s="22">
        <v>43620.569444444445</v>
      </c>
      <c r="D1088" s="1">
        <v>43.09</v>
      </c>
    </row>
    <row r="1089" spans="1:4" x14ac:dyDescent="0.2">
      <c r="A1089" s="1">
        <v>1088</v>
      </c>
      <c r="B1089" s="22">
        <v>43620.572916666664</v>
      </c>
      <c r="D1089" s="1">
        <v>42.98</v>
      </c>
    </row>
    <row r="1090" spans="1:4" x14ac:dyDescent="0.2">
      <c r="A1090" s="1">
        <v>1089</v>
      </c>
      <c r="B1090" s="22">
        <v>43620.576388888891</v>
      </c>
      <c r="D1090" s="1">
        <v>42.55</v>
      </c>
    </row>
    <row r="1091" spans="1:4" x14ac:dyDescent="0.2">
      <c r="A1091" s="1">
        <v>1090</v>
      </c>
      <c r="B1091" s="22">
        <v>43620.579861111109</v>
      </c>
      <c r="D1091" s="1">
        <v>42.17</v>
      </c>
    </row>
    <row r="1092" spans="1:4" x14ac:dyDescent="0.2">
      <c r="A1092" s="1">
        <v>1091</v>
      </c>
      <c r="B1092" s="22">
        <v>43620.583333333336</v>
      </c>
      <c r="D1092" s="1">
        <v>42.25</v>
      </c>
    </row>
    <row r="1093" spans="1:4" x14ac:dyDescent="0.2">
      <c r="A1093" s="1">
        <v>1092</v>
      </c>
      <c r="B1093" s="22">
        <v>43620.586805555555</v>
      </c>
      <c r="D1093" s="1">
        <v>42.65</v>
      </c>
    </row>
    <row r="1094" spans="1:4" x14ac:dyDescent="0.2">
      <c r="A1094" s="1">
        <v>1093</v>
      </c>
      <c r="B1094" s="22">
        <v>43620.590277777781</v>
      </c>
      <c r="D1094" s="1">
        <v>42.98</v>
      </c>
    </row>
    <row r="1095" spans="1:4" x14ac:dyDescent="0.2">
      <c r="A1095" s="1">
        <v>1094</v>
      </c>
      <c r="B1095" s="22">
        <v>43620.59375</v>
      </c>
      <c r="D1095" s="1">
        <v>42.89</v>
      </c>
    </row>
    <row r="1096" spans="1:4" x14ac:dyDescent="0.2">
      <c r="A1096" s="1">
        <v>1095</v>
      </c>
      <c r="B1096" s="22">
        <v>43620.597222222219</v>
      </c>
      <c r="D1096" s="1">
        <v>43</v>
      </c>
    </row>
    <row r="1097" spans="1:4" x14ac:dyDescent="0.2">
      <c r="A1097" s="1">
        <v>1096</v>
      </c>
      <c r="B1097" s="22">
        <v>43620.600694444445</v>
      </c>
      <c r="D1097" s="1">
        <v>42.93</v>
      </c>
    </row>
    <row r="1098" spans="1:4" x14ac:dyDescent="0.2">
      <c r="A1098" s="1">
        <v>1097</v>
      </c>
      <c r="B1098" s="22">
        <v>43620.604166666664</v>
      </c>
      <c r="D1098" s="1">
        <v>42.99</v>
      </c>
    </row>
    <row r="1099" spans="1:4" x14ac:dyDescent="0.2">
      <c r="A1099" s="1">
        <v>1098</v>
      </c>
      <c r="B1099" s="22">
        <v>43620.607638888891</v>
      </c>
      <c r="D1099" s="1">
        <v>42.99</v>
      </c>
    </row>
    <row r="1100" spans="1:4" x14ac:dyDescent="0.2">
      <c r="A1100" s="1">
        <v>1099</v>
      </c>
      <c r="B1100" s="22">
        <v>43620.611111111109</v>
      </c>
      <c r="D1100" s="1">
        <v>42.83</v>
      </c>
    </row>
    <row r="1101" spans="1:4" x14ac:dyDescent="0.2">
      <c r="A1101" s="1">
        <v>1100</v>
      </c>
      <c r="B1101" s="22">
        <v>43620.614583333336</v>
      </c>
      <c r="D1101" s="1">
        <v>42.89</v>
      </c>
    </row>
    <row r="1102" spans="1:4" x14ac:dyDescent="0.2">
      <c r="A1102" s="1">
        <v>1101</v>
      </c>
      <c r="B1102" s="22">
        <v>43620.618055555555</v>
      </c>
      <c r="D1102" s="1">
        <v>43.06</v>
      </c>
    </row>
    <row r="1103" spans="1:4" x14ac:dyDescent="0.2">
      <c r="A1103" s="1">
        <v>1102</v>
      </c>
      <c r="B1103" s="22">
        <v>43620.621527777781</v>
      </c>
      <c r="D1103" s="1">
        <v>42.94</v>
      </c>
    </row>
    <row r="1104" spans="1:4" x14ac:dyDescent="0.2">
      <c r="A1104" s="1">
        <v>1103</v>
      </c>
      <c r="B1104" s="22">
        <v>43620.625</v>
      </c>
      <c r="D1104" s="1">
        <v>42.95</v>
      </c>
    </row>
    <row r="1105" spans="1:4" x14ac:dyDescent="0.2">
      <c r="A1105" s="1">
        <v>1104</v>
      </c>
      <c r="B1105" s="22">
        <v>43621.399305555555</v>
      </c>
      <c r="D1105" s="1">
        <v>43.08</v>
      </c>
    </row>
    <row r="1106" spans="1:4" x14ac:dyDescent="0.2">
      <c r="A1106" s="1">
        <v>1105</v>
      </c>
      <c r="B1106" s="22">
        <v>43621.402777777781</v>
      </c>
      <c r="D1106" s="1">
        <v>42.97</v>
      </c>
    </row>
    <row r="1107" spans="1:4" x14ac:dyDescent="0.2">
      <c r="A1107" s="1">
        <v>1106</v>
      </c>
      <c r="B1107" s="22">
        <v>43621.40625</v>
      </c>
      <c r="D1107" s="1">
        <v>42.8</v>
      </c>
    </row>
    <row r="1108" spans="1:4" x14ac:dyDescent="0.2">
      <c r="A1108" s="1">
        <v>1107</v>
      </c>
      <c r="B1108" s="22">
        <v>43621.409722222219</v>
      </c>
      <c r="D1108" s="1">
        <v>42.78</v>
      </c>
    </row>
    <row r="1109" spans="1:4" x14ac:dyDescent="0.2">
      <c r="A1109" s="1">
        <v>1108</v>
      </c>
      <c r="B1109" s="22">
        <v>43621.413194444445</v>
      </c>
      <c r="D1109" s="1">
        <v>42.34</v>
      </c>
    </row>
    <row r="1110" spans="1:4" x14ac:dyDescent="0.2">
      <c r="A1110" s="1">
        <v>1109</v>
      </c>
      <c r="B1110" s="22">
        <v>43621.416666666664</v>
      </c>
      <c r="D1110" s="1">
        <v>42.15</v>
      </c>
    </row>
    <row r="1111" spans="1:4" x14ac:dyDescent="0.2">
      <c r="A1111" s="1">
        <v>1110</v>
      </c>
      <c r="B1111" s="22">
        <v>43621.420138888891</v>
      </c>
      <c r="D1111" s="1">
        <v>42.33</v>
      </c>
    </row>
    <row r="1112" spans="1:4" x14ac:dyDescent="0.2">
      <c r="A1112" s="1">
        <v>1111</v>
      </c>
      <c r="B1112" s="22">
        <v>43621.423611111109</v>
      </c>
      <c r="D1112" s="1">
        <v>42.37</v>
      </c>
    </row>
    <row r="1113" spans="1:4" x14ac:dyDescent="0.2">
      <c r="A1113" s="1">
        <v>1112</v>
      </c>
      <c r="B1113" s="22">
        <v>43621.427083333336</v>
      </c>
      <c r="D1113" s="1">
        <v>42.46</v>
      </c>
    </row>
    <row r="1114" spans="1:4" x14ac:dyDescent="0.2">
      <c r="A1114" s="1">
        <v>1113</v>
      </c>
      <c r="B1114" s="22">
        <v>43621.430555555555</v>
      </c>
      <c r="D1114" s="1">
        <v>42.57</v>
      </c>
    </row>
    <row r="1115" spans="1:4" x14ac:dyDescent="0.2">
      <c r="A1115" s="1">
        <v>1114</v>
      </c>
      <c r="B1115" s="22">
        <v>43621.434027777781</v>
      </c>
      <c r="D1115" s="1">
        <v>42.35</v>
      </c>
    </row>
    <row r="1116" spans="1:4" x14ac:dyDescent="0.2">
      <c r="A1116" s="1">
        <v>1115</v>
      </c>
      <c r="B1116" s="22">
        <v>43621.4375</v>
      </c>
      <c r="D1116" s="1">
        <v>42.42</v>
      </c>
    </row>
    <row r="1117" spans="1:4" x14ac:dyDescent="0.2">
      <c r="A1117" s="1">
        <v>1116</v>
      </c>
      <c r="B1117" s="22">
        <v>43621.440972222219</v>
      </c>
      <c r="D1117" s="1">
        <v>42.4</v>
      </c>
    </row>
    <row r="1118" spans="1:4" x14ac:dyDescent="0.2">
      <c r="A1118" s="1">
        <v>1117</v>
      </c>
      <c r="B1118" s="22">
        <v>43621.444444444445</v>
      </c>
      <c r="D1118" s="1">
        <v>42.49</v>
      </c>
    </row>
    <row r="1119" spans="1:4" x14ac:dyDescent="0.2">
      <c r="A1119" s="1">
        <v>1118</v>
      </c>
      <c r="B1119" s="22">
        <v>43621.447916666664</v>
      </c>
      <c r="D1119" s="1">
        <v>42.41</v>
      </c>
    </row>
    <row r="1120" spans="1:4" x14ac:dyDescent="0.2">
      <c r="A1120" s="1">
        <v>1119</v>
      </c>
      <c r="B1120" s="22">
        <v>43621.451388888891</v>
      </c>
      <c r="D1120" s="1">
        <v>42.55</v>
      </c>
    </row>
    <row r="1121" spans="1:4" x14ac:dyDescent="0.2">
      <c r="A1121" s="1">
        <v>1120</v>
      </c>
      <c r="B1121" s="22">
        <v>43621.454861111109</v>
      </c>
      <c r="D1121" s="1">
        <v>42.6</v>
      </c>
    </row>
    <row r="1122" spans="1:4" x14ac:dyDescent="0.2">
      <c r="A1122" s="1">
        <v>1121</v>
      </c>
      <c r="B1122" s="22">
        <v>43621.458333333336</v>
      </c>
      <c r="D1122" s="1">
        <v>42.8</v>
      </c>
    </row>
    <row r="1123" spans="1:4" x14ac:dyDescent="0.2">
      <c r="A1123" s="1">
        <v>1122</v>
      </c>
      <c r="B1123" s="22">
        <v>43621.461805555555</v>
      </c>
      <c r="D1123" s="1">
        <v>42.69</v>
      </c>
    </row>
    <row r="1124" spans="1:4" x14ac:dyDescent="0.2">
      <c r="A1124" s="1">
        <v>1123</v>
      </c>
      <c r="B1124" s="22">
        <v>43621.465277777781</v>
      </c>
      <c r="D1124" s="1">
        <v>42.84</v>
      </c>
    </row>
    <row r="1125" spans="1:4" x14ac:dyDescent="0.2">
      <c r="A1125" s="1">
        <v>1124</v>
      </c>
      <c r="B1125" s="22">
        <v>43621.46875</v>
      </c>
      <c r="D1125" s="1">
        <v>42.7</v>
      </c>
    </row>
    <row r="1126" spans="1:4" x14ac:dyDescent="0.2">
      <c r="A1126" s="1">
        <v>1125</v>
      </c>
      <c r="B1126" s="22">
        <v>43621.472222222219</v>
      </c>
      <c r="D1126" s="1">
        <v>42.65</v>
      </c>
    </row>
    <row r="1127" spans="1:4" x14ac:dyDescent="0.2">
      <c r="A1127" s="1">
        <v>1126</v>
      </c>
      <c r="B1127" s="22">
        <v>43621.475694444445</v>
      </c>
      <c r="D1127" s="1">
        <v>42.7</v>
      </c>
    </row>
    <row r="1128" spans="1:4" x14ac:dyDescent="0.2">
      <c r="A1128" s="1">
        <v>1127</v>
      </c>
      <c r="B1128" s="22">
        <v>43621.479166666664</v>
      </c>
      <c r="D1128" s="1">
        <v>42.68</v>
      </c>
    </row>
    <row r="1129" spans="1:4" x14ac:dyDescent="0.2">
      <c r="A1129" s="1">
        <v>1128</v>
      </c>
      <c r="B1129" s="22">
        <v>43621.545138888891</v>
      </c>
      <c r="D1129" s="1">
        <v>42.89</v>
      </c>
    </row>
    <row r="1130" spans="1:4" x14ac:dyDescent="0.2">
      <c r="A1130" s="1">
        <v>1129</v>
      </c>
      <c r="B1130" s="22">
        <v>43621.548611111109</v>
      </c>
      <c r="D1130" s="1">
        <v>42.96</v>
      </c>
    </row>
    <row r="1131" spans="1:4" x14ac:dyDescent="0.2">
      <c r="A1131" s="1">
        <v>1130</v>
      </c>
      <c r="B1131" s="22">
        <v>43621.552083333336</v>
      </c>
      <c r="D1131" s="1">
        <v>43.08</v>
      </c>
    </row>
    <row r="1132" spans="1:4" x14ac:dyDescent="0.2">
      <c r="A1132" s="1">
        <v>1131</v>
      </c>
      <c r="B1132" s="22">
        <v>43621.555555555555</v>
      </c>
      <c r="D1132" s="1">
        <v>43.15</v>
      </c>
    </row>
    <row r="1133" spans="1:4" x14ac:dyDescent="0.2">
      <c r="A1133" s="1">
        <v>1132</v>
      </c>
      <c r="B1133" s="22">
        <v>43621.559027777781</v>
      </c>
      <c r="D1133" s="1">
        <v>43.15</v>
      </c>
    </row>
    <row r="1134" spans="1:4" x14ac:dyDescent="0.2">
      <c r="A1134" s="1">
        <v>1133</v>
      </c>
      <c r="B1134" s="22">
        <v>43621.5625</v>
      </c>
      <c r="D1134" s="1">
        <v>43.09</v>
      </c>
    </row>
    <row r="1135" spans="1:4" x14ac:dyDescent="0.2">
      <c r="A1135" s="1">
        <v>1134</v>
      </c>
      <c r="B1135" s="22">
        <v>43621.565972222219</v>
      </c>
      <c r="D1135" s="1">
        <v>42.97</v>
      </c>
    </row>
    <row r="1136" spans="1:4" x14ac:dyDescent="0.2">
      <c r="A1136" s="1">
        <v>1135</v>
      </c>
      <c r="B1136" s="22">
        <v>43621.569444444445</v>
      </c>
      <c r="D1136" s="1">
        <v>43.5</v>
      </c>
    </row>
    <row r="1137" spans="1:4" x14ac:dyDescent="0.2">
      <c r="A1137" s="1">
        <v>1136</v>
      </c>
      <c r="B1137" s="22">
        <v>43621.572916666664</v>
      </c>
      <c r="D1137" s="1">
        <v>43.46</v>
      </c>
    </row>
    <row r="1138" spans="1:4" x14ac:dyDescent="0.2">
      <c r="A1138" s="1">
        <v>1137</v>
      </c>
      <c r="B1138" s="22">
        <v>43621.576388888891</v>
      </c>
      <c r="D1138" s="1">
        <v>43.09</v>
      </c>
    </row>
    <row r="1139" spans="1:4" x14ac:dyDescent="0.2">
      <c r="A1139" s="1">
        <v>1138</v>
      </c>
      <c r="B1139" s="22">
        <v>43621.579861111109</v>
      </c>
      <c r="D1139" s="1">
        <v>43.56</v>
      </c>
    </row>
    <row r="1140" spans="1:4" x14ac:dyDescent="0.2">
      <c r="A1140" s="1">
        <v>1139</v>
      </c>
      <c r="B1140" s="22">
        <v>43621.583333333336</v>
      </c>
      <c r="D1140" s="1">
        <v>43.46</v>
      </c>
    </row>
    <row r="1141" spans="1:4" x14ac:dyDescent="0.2">
      <c r="A1141" s="1">
        <v>1140</v>
      </c>
      <c r="B1141" s="22">
        <v>43621.586805555555</v>
      </c>
      <c r="D1141" s="1">
        <v>43.5</v>
      </c>
    </row>
    <row r="1142" spans="1:4" x14ac:dyDescent="0.2">
      <c r="A1142" s="1">
        <v>1141</v>
      </c>
      <c r="B1142" s="22">
        <v>43621.590277777781</v>
      </c>
      <c r="D1142" s="1">
        <v>43.3</v>
      </c>
    </row>
    <row r="1143" spans="1:4" x14ac:dyDescent="0.2">
      <c r="A1143" s="1">
        <v>1142</v>
      </c>
      <c r="B1143" s="22">
        <v>43621.59375</v>
      </c>
      <c r="D1143" s="1">
        <v>43</v>
      </c>
    </row>
    <row r="1144" spans="1:4" x14ac:dyDescent="0.2">
      <c r="A1144" s="1">
        <v>1143</v>
      </c>
      <c r="B1144" s="22">
        <v>43621.597222222219</v>
      </c>
      <c r="D1144" s="1">
        <v>43.12</v>
      </c>
    </row>
    <row r="1145" spans="1:4" x14ac:dyDescent="0.2">
      <c r="A1145" s="1">
        <v>1144</v>
      </c>
      <c r="B1145" s="22">
        <v>43621.600694444445</v>
      </c>
      <c r="D1145" s="1">
        <v>42.97</v>
      </c>
    </row>
    <row r="1146" spans="1:4" x14ac:dyDescent="0.2">
      <c r="A1146" s="1">
        <v>1145</v>
      </c>
      <c r="B1146" s="22">
        <v>43621.604166666664</v>
      </c>
      <c r="D1146" s="1">
        <v>42.91</v>
      </c>
    </row>
    <row r="1147" spans="1:4" x14ac:dyDescent="0.2">
      <c r="A1147" s="1">
        <v>1146</v>
      </c>
      <c r="B1147" s="22">
        <v>43621.607638888891</v>
      </c>
      <c r="D1147" s="1">
        <v>42.94</v>
      </c>
    </row>
    <row r="1148" spans="1:4" x14ac:dyDescent="0.2">
      <c r="A1148" s="1">
        <v>1147</v>
      </c>
      <c r="B1148" s="22">
        <v>43621.611111111109</v>
      </c>
      <c r="D1148" s="1">
        <v>42.88</v>
      </c>
    </row>
    <row r="1149" spans="1:4" x14ac:dyDescent="0.2">
      <c r="A1149" s="1">
        <v>1148</v>
      </c>
      <c r="B1149" s="22">
        <v>43621.614583333336</v>
      </c>
      <c r="D1149" s="1">
        <v>42.92</v>
      </c>
    </row>
    <row r="1150" spans="1:4" x14ac:dyDescent="0.2">
      <c r="A1150" s="1">
        <v>1149</v>
      </c>
      <c r="B1150" s="22">
        <v>43621.618055555555</v>
      </c>
      <c r="D1150" s="1">
        <v>42.52</v>
      </c>
    </row>
    <row r="1151" spans="1:4" x14ac:dyDescent="0.2">
      <c r="A1151" s="1">
        <v>1150</v>
      </c>
      <c r="B1151" s="22">
        <v>43621.621527777781</v>
      </c>
      <c r="D1151" s="1">
        <v>42.36</v>
      </c>
    </row>
    <row r="1152" spans="1:4" x14ac:dyDescent="0.2">
      <c r="A1152" s="1">
        <v>1151</v>
      </c>
      <c r="B1152" s="22">
        <v>43621.625</v>
      </c>
      <c r="D1152" s="1">
        <v>42.6</v>
      </c>
    </row>
    <row r="1153" spans="1:4" x14ac:dyDescent="0.2">
      <c r="A1153" s="1">
        <v>1152</v>
      </c>
      <c r="B1153" s="22">
        <v>43622.399305555555</v>
      </c>
      <c r="D1153" s="1">
        <v>42.47</v>
      </c>
    </row>
    <row r="1154" spans="1:4" x14ac:dyDescent="0.2">
      <c r="A1154" s="1">
        <v>1153</v>
      </c>
      <c r="B1154" s="22">
        <v>43622.402777777781</v>
      </c>
      <c r="D1154" s="1">
        <v>42.26</v>
      </c>
    </row>
    <row r="1155" spans="1:4" x14ac:dyDescent="0.2">
      <c r="A1155" s="1">
        <v>1154</v>
      </c>
      <c r="B1155" s="22">
        <v>43622.40625</v>
      </c>
      <c r="D1155" s="1">
        <v>42.21</v>
      </c>
    </row>
    <row r="1156" spans="1:4" x14ac:dyDescent="0.2">
      <c r="A1156" s="1">
        <v>1155</v>
      </c>
      <c r="B1156" s="22">
        <v>43622.409722222219</v>
      </c>
      <c r="D1156" s="1">
        <v>42.89</v>
      </c>
    </row>
    <row r="1157" spans="1:4" x14ac:dyDescent="0.2">
      <c r="A1157" s="1">
        <v>1156</v>
      </c>
      <c r="B1157" s="22">
        <v>43622.413194444445</v>
      </c>
      <c r="D1157" s="1">
        <v>42.48</v>
      </c>
    </row>
    <row r="1158" spans="1:4" x14ac:dyDescent="0.2">
      <c r="A1158" s="1">
        <v>1157</v>
      </c>
      <c r="B1158" s="22">
        <v>43622.416666666664</v>
      </c>
      <c r="D1158" s="1">
        <v>42.2</v>
      </c>
    </row>
    <row r="1159" spans="1:4" x14ac:dyDescent="0.2">
      <c r="A1159" s="1">
        <v>1158</v>
      </c>
      <c r="B1159" s="22">
        <v>43622.420138888891</v>
      </c>
      <c r="D1159" s="1">
        <v>42.19</v>
      </c>
    </row>
    <row r="1160" spans="1:4" x14ac:dyDescent="0.2">
      <c r="A1160" s="1">
        <v>1159</v>
      </c>
      <c r="B1160" s="22">
        <v>43622.423611111109</v>
      </c>
      <c r="D1160" s="1">
        <v>42.33</v>
      </c>
    </row>
    <row r="1161" spans="1:4" x14ac:dyDescent="0.2">
      <c r="A1161" s="1">
        <v>1160</v>
      </c>
      <c r="B1161" s="22">
        <v>43622.427083333336</v>
      </c>
      <c r="D1161" s="1">
        <v>42.42</v>
      </c>
    </row>
    <row r="1162" spans="1:4" x14ac:dyDescent="0.2">
      <c r="A1162" s="1">
        <v>1161</v>
      </c>
      <c r="B1162" s="22">
        <v>43622.430555555555</v>
      </c>
      <c r="D1162" s="1">
        <v>42.44</v>
      </c>
    </row>
    <row r="1163" spans="1:4" x14ac:dyDescent="0.2">
      <c r="A1163" s="1">
        <v>1162</v>
      </c>
      <c r="B1163" s="22">
        <v>43622.434027777781</v>
      </c>
      <c r="D1163" s="1">
        <v>42.35</v>
      </c>
    </row>
    <row r="1164" spans="1:4" x14ac:dyDescent="0.2">
      <c r="A1164" s="1">
        <v>1163</v>
      </c>
      <c r="B1164" s="22">
        <v>43622.4375</v>
      </c>
      <c r="D1164" s="1">
        <v>42.43</v>
      </c>
    </row>
    <row r="1165" spans="1:4" x14ac:dyDescent="0.2">
      <c r="A1165" s="1">
        <v>1164</v>
      </c>
      <c r="B1165" s="22">
        <v>43622.440972222219</v>
      </c>
      <c r="D1165" s="1">
        <v>42.65</v>
      </c>
    </row>
    <row r="1166" spans="1:4" x14ac:dyDescent="0.2">
      <c r="A1166" s="1">
        <v>1165</v>
      </c>
      <c r="B1166" s="22">
        <v>43622.444444444445</v>
      </c>
      <c r="D1166" s="1">
        <v>42.69</v>
      </c>
    </row>
    <row r="1167" spans="1:4" x14ac:dyDescent="0.2">
      <c r="A1167" s="1">
        <v>1166</v>
      </c>
      <c r="B1167" s="22">
        <v>43622.447916666664</v>
      </c>
      <c r="D1167" s="1">
        <v>42.5</v>
      </c>
    </row>
    <row r="1168" spans="1:4" x14ac:dyDescent="0.2">
      <c r="A1168" s="1">
        <v>1167</v>
      </c>
      <c r="B1168" s="22">
        <v>43622.451388888891</v>
      </c>
      <c r="D1168" s="1">
        <v>42.5</v>
      </c>
    </row>
    <row r="1169" spans="1:4" x14ac:dyDescent="0.2">
      <c r="A1169" s="1">
        <v>1168</v>
      </c>
      <c r="B1169" s="22">
        <v>43622.454861111109</v>
      </c>
      <c r="D1169" s="1">
        <v>42.59</v>
      </c>
    </row>
    <row r="1170" spans="1:4" x14ac:dyDescent="0.2">
      <c r="A1170" s="1">
        <v>1169</v>
      </c>
      <c r="B1170" s="22">
        <v>43622.458333333336</v>
      </c>
      <c r="D1170" s="1">
        <v>42.42</v>
      </c>
    </row>
    <row r="1171" spans="1:4" x14ac:dyDescent="0.2">
      <c r="A1171" s="1">
        <v>1170</v>
      </c>
      <c r="B1171" s="22">
        <v>43622.461805555555</v>
      </c>
      <c r="D1171" s="1">
        <v>42.41</v>
      </c>
    </row>
    <row r="1172" spans="1:4" x14ac:dyDescent="0.2">
      <c r="A1172" s="1">
        <v>1171</v>
      </c>
      <c r="B1172" s="22">
        <v>43622.465277777781</v>
      </c>
      <c r="D1172" s="1">
        <v>42.49</v>
      </c>
    </row>
    <row r="1173" spans="1:4" x14ac:dyDescent="0.2">
      <c r="A1173" s="1">
        <v>1172</v>
      </c>
      <c r="B1173" s="22">
        <v>43622.46875</v>
      </c>
      <c r="D1173" s="1">
        <v>42.42</v>
      </c>
    </row>
    <row r="1174" spans="1:4" x14ac:dyDescent="0.2">
      <c r="A1174" s="1">
        <v>1173</v>
      </c>
      <c r="B1174" s="22">
        <v>43622.472222222219</v>
      </c>
      <c r="D1174" s="1">
        <v>42.33</v>
      </c>
    </row>
    <row r="1175" spans="1:4" x14ac:dyDescent="0.2">
      <c r="A1175" s="1">
        <v>1174</v>
      </c>
      <c r="B1175" s="22">
        <v>43622.475694444445</v>
      </c>
      <c r="D1175" s="1">
        <v>42.36</v>
      </c>
    </row>
    <row r="1176" spans="1:4" x14ac:dyDescent="0.2">
      <c r="A1176" s="1">
        <v>1175</v>
      </c>
      <c r="B1176" s="22">
        <v>43622.479166666664</v>
      </c>
      <c r="D1176" s="1">
        <v>42.37</v>
      </c>
    </row>
    <row r="1177" spans="1:4" x14ac:dyDescent="0.2">
      <c r="A1177" s="1">
        <v>1176</v>
      </c>
      <c r="B1177" s="22">
        <v>43622.545138888891</v>
      </c>
      <c r="D1177" s="1">
        <v>42.28</v>
      </c>
    </row>
    <row r="1178" spans="1:4" x14ac:dyDescent="0.2">
      <c r="A1178" s="1">
        <v>1177</v>
      </c>
      <c r="B1178" s="22">
        <v>43622.548611111109</v>
      </c>
      <c r="D1178" s="1">
        <v>42.21</v>
      </c>
    </row>
    <row r="1179" spans="1:4" x14ac:dyDescent="0.2">
      <c r="A1179" s="1">
        <v>1178</v>
      </c>
      <c r="B1179" s="22">
        <v>43622.552083333336</v>
      </c>
      <c r="D1179" s="1">
        <v>42.11</v>
      </c>
    </row>
    <row r="1180" spans="1:4" x14ac:dyDescent="0.2">
      <c r="A1180" s="1">
        <v>1179</v>
      </c>
      <c r="B1180" s="22">
        <v>43622.555555555555</v>
      </c>
      <c r="D1180" s="1">
        <v>42.05</v>
      </c>
    </row>
    <row r="1181" spans="1:4" x14ac:dyDescent="0.2">
      <c r="A1181" s="1">
        <v>1180</v>
      </c>
      <c r="B1181" s="22">
        <v>43622.559027777781</v>
      </c>
      <c r="D1181" s="1">
        <v>41.84</v>
      </c>
    </row>
    <row r="1182" spans="1:4" x14ac:dyDescent="0.2">
      <c r="A1182" s="1">
        <v>1181</v>
      </c>
      <c r="B1182" s="22">
        <v>43622.5625</v>
      </c>
      <c r="D1182" s="1">
        <v>42.09</v>
      </c>
    </row>
    <row r="1183" spans="1:4" x14ac:dyDescent="0.2">
      <c r="A1183" s="1">
        <v>1182</v>
      </c>
      <c r="B1183" s="22">
        <v>43622.565972222219</v>
      </c>
      <c r="D1183" s="1">
        <v>41.84</v>
      </c>
    </row>
    <row r="1184" spans="1:4" x14ac:dyDescent="0.2">
      <c r="A1184" s="1">
        <v>1183</v>
      </c>
      <c r="B1184" s="22">
        <v>43622.569444444445</v>
      </c>
      <c r="D1184" s="1">
        <v>41.98</v>
      </c>
    </row>
    <row r="1185" spans="1:4" x14ac:dyDescent="0.2">
      <c r="A1185" s="1">
        <v>1184</v>
      </c>
      <c r="B1185" s="22">
        <v>43622.572916666664</v>
      </c>
      <c r="D1185" s="1">
        <v>42.22</v>
      </c>
    </row>
    <row r="1186" spans="1:4" x14ac:dyDescent="0.2">
      <c r="A1186" s="1">
        <v>1185</v>
      </c>
      <c r="B1186" s="22">
        <v>43622.576388888891</v>
      </c>
      <c r="D1186" s="1">
        <v>42.11</v>
      </c>
    </row>
    <row r="1187" spans="1:4" x14ac:dyDescent="0.2">
      <c r="A1187" s="1">
        <v>1186</v>
      </c>
      <c r="B1187" s="22">
        <v>43622.579861111109</v>
      </c>
      <c r="D1187" s="1">
        <v>42.04</v>
      </c>
    </row>
    <row r="1188" spans="1:4" x14ac:dyDescent="0.2">
      <c r="A1188" s="1">
        <v>1187</v>
      </c>
      <c r="B1188" s="22">
        <v>43622.583333333336</v>
      </c>
      <c r="D1188" s="1">
        <v>41.97</v>
      </c>
    </row>
    <row r="1189" spans="1:4" x14ac:dyDescent="0.2">
      <c r="A1189" s="1">
        <v>1188</v>
      </c>
      <c r="B1189" s="22">
        <v>43622.586805555555</v>
      </c>
      <c r="D1189" s="1">
        <v>41.87</v>
      </c>
    </row>
    <row r="1190" spans="1:4" x14ac:dyDescent="0.2">
      <c r="A1190" s="1">
        <v>1189</v>
      </c>
      <c r="B1190" s="22">
        <v>43622.590277777781</v>
      </c>
      <c r="D1190" s="1">
        <v>41.91</v>
      </c>
    </row>
    <row r="1191" spans="1:4" x14ac:dyDescent="0.2">
      <c r="A1191" s="1">
        <v>1190</v>
      </c>
      <c r="B1191" s="22">
        <v>43622.59375</v>
      </c>
      <c r="D1191" s="1">
        <v>41.81</v>
      </c>
    </row>
    <row r="1192" spans="1:4" x14ac:dyDescent="0.2">
      <c r="A1192" s="1">
        <v>1191</v>
      </c>
      <c r="B1192" s="22">
        <v>43622.597222222219</v>
      </c>
      <c r="D1192" s="1">
        <v>41.74</v>
      </c>
    </row>
    <row r="1193" spans="1:4" x14ac:dyDescent="0.2">
      <c r="A1193" s="1">
        <v>1192</v>
      </c>
      <c r="B1193" s="22">
        <v>43622.600694444445</v>
      </c>
      <c r="D1193" s="1">
        <v>41.66</v>
      </c>
    </row>
    <row r="1194" spans="1:4" x14ac:dyDescent="0.2">
      <c r="A1194" s="1">
        <v>1193</v>
      </c>
      <c r="B1194" s="22">
        <v>43622.604166666664</v>
      </c>
      <c r="D1194" s="1">
        <v>41.47</v>
      </c>
    </row>
    <row r="1195" spans="1:4" x14ac:dyDescent="0.2">
      <c r="A1195" s="1">
        <v>1194</v>
      </c>
      <c r="B1195" s="22">
        <v>43622.607638888891</v>
      </c>
      <c r="D1195" s="1">
        <v>41.51</v>
      </c>
    </row>
    <row r="1196" spans="1:4" x14ac:dyDescent="0.2">
      <c r="A1196" s="1">
        <v>1195</v>
      </c>
      <c r="B1196" s="22">
        <v>43622.611111111109</v>
      </c>
      <c r="D1196" s="1">
        <v>41.48</v>
      </c>
    </row>
    <row r="1197" spans="1:4" x14ac:dyDescent="0.2">
      <c r="A1197" s="1">
        <v>1196</v>
      </c>
      <c r="B1197" s="22">
        <v>43622.614583333336</v>
      </c>
      <c r="D1197" s="1">
        <v>41.17</v>
      </c>
    </row>
    <row r="1198" spans="1:4" x14ac:dyDescent="0.2">
      <c r="A1198" s="1">
        <v>1197</v>
      </c>
      <c r="B1198" s="22">
        <v>43622.618055555555</v>
      </c>
      <c r="D1198" s="1">
        <v>40.61</v>
      </c>
    </row>
    <row r="1199" spans="1:4" x14ac:dyDescent="0.2">
      <c r="A1199" s="1">
        <v>1198</v>
      </c>
      <c r="B1199" s="22">
        <v>43622.621527777781</v>
      </c>
      <c r="D1199" s="1">
        <v>41</v>
      </c>
    </row>
    <row r="1200" spans="1:4" x14ac:dyDescent="0.2">
      <c r="A1200" s="1">
        <v>1199</v>
      </c>
      <c r="B1200" s="22">
        <v>43622.625</v>
      </c>
      <c r="D1200" s="1">
        <v>41</v>
      </c>
    </row>
    <row r="1201" spans="1:4" x14ac:dyDescent="0.2">
      <c r="A1201" s="1">
        <v>1200</v>
      </c>
      <c r="B1201" s="22">
        <v>43626.399305555555</v>
      </c>
      <c r="D1201" s="1">
        <v>41.12</v>
      </c>
    </row>
    <row r="1202" spans="1:4" x14ac:dyDescent="0.2">
      <c r="A1202" s="1">
        <v>1201</v>
      </c>
      <c r="B1202" s="22">
        <v>43626.402777777781</v>
      </c>
      <c r="D1202" s="1">
        <v>40.83</v>
      </c>
    </row>
    <row r="1203" spans="1:4" x14ac:dyDescent="0.2">
      <c r="A1203" s="1">
        <v>1202</v>
      </c>
      <c r="B1203" s="22">
        <v>43626.40625</v>
      </c>
      <c r="D1203" s="1">
        <v>40.97</v>
      </c>
    </row>
    <row r="1204" spans="1:4" x14ac:dyDescent="0.2">
      <c r="A1204" s="1">
        <v>1203</v>
      </c>
      <c r="B1204" s="22">
        <v>43626.409722222219</v>
      </c>
      <c r="D1204" s="1">
        <v>40.92</v>
      </c>
    </row>
    <row r="1205" spans="1:4" x14ac:dyDescent="0.2">
      <c r="A1205" s="1">
        <v>1204</v>
      </c>
      <c r="B1205" s="22">
        <v>43626.413194444445</v>
      </c>
      <c r="D1205" s="1">
        <v>40.549999999999997</v>
      </c>
    </row>
    <row r="1206" spans="1:4" x14ac:dyDescent="0.2">
      <c r="A1206" s="1">
        <v>1205</v>
      </c>
      <c r="B1206" s="22">
        <v>43626.416666666664</v>
      </c>
      <c r="D1206" s="1">
        <v>40.799999999999997</v>
      </c>
    </row>
    <row r="1207" spans="1:4" x14ac:dyDescent="0.2">
      <c r="A1207" s="1">
        <v>1206</v>
      </c>
      <c r="B1207" s="22">
        <v>43626.420138888891</v>
      </c>
      <c r="D1207" s="1">
        <v>40.76</v>
      </c>
    </row>
    <row r="1208" spans="1:4" x14ac:dyDescent="0.2">
      <c r="A1208" s="1">
        <v>1207</v>
      </c>
      <c r="B1208" s="22">
        <v>43626.423611111109</v>
      </c>
      <c r="D1208" s="1">
        <v>40.74</v>
      </c>
    </row>
    <row r="1209" spans="1:4" x14ac:dyDescent="0.2">
      <c r="A1209" s="1">
        <v>1208</v>
      </c>
      <c r="B1209" s="22">
        <v>43626.427083333336</v>
      </c>
      <c r="D1209" s="1">
        <v>40.75</v>
      </c>
    </row>
    <row r="1210" spans="1:4" x14ac:dyDescent="0.2">
      <c r="A1210" s="1">
        <v>1209</v>
      </c>
      <c r="B1210" s="22">
        <v>43626.430555555555</v>
      </c>
      <c r="D1210" s="1">
        <v>40.85</v>
      </c>
    </row>
    <row r="1211" spans="1:4" x14ac:dyDescent="0.2">
      <c r="A1211" s="1">
        <v>1210</v>
      </c>
      <c r="B1211" s="22">
        <v>43626.434027777781</v>
      </c>
      <c r="D1211" s="1">
        <v>40.97</v>
      </c>
    </row>
    <row r="1212" spans="1:4" x14ac:dyDescent="0.2">
      <c r="A1212" s="1">
        <v>1211</v>
      </c>
      <c r="B1212" s="22">
        <v>43626.4375</v>
      </c>
      <c r="D1212" s="1">
        <v>40.96</v>
      </c>
    </row>
    <row r="1213" spans="1:4" x14ac:dyDescent="0.2">
      <c r="A1213" s="1">
        <v>1212</v>
      </c>
      <c r="B1213" s="22">
        <v>43626.440972222219</v>
      </c>
      <c r="D1213" s="1">
        <v>40.840000000000003</v>
      </c>
    </row>
    <row r="1214" spans="1:4" x14ac:dyDescent="0.2">
      <c r="A1214" s="1">
        <v>1213</v>
      </c>
      <c r="B1214" s="22">
        <v>43626.444444444445</v>
      </c>
      <c r="D1214" s="1">
        <v>41</v>
      </c>
    </row>
    <row r="1215" spans="1:4" x14ac:dyDescent="0.2">
      <c r="A1215" s="1">
        <v>1214</v>
      </c>
      <c r="B1215" s="22">
        <v>43626.447916666664</v>
      </c>
      <c r="D1215" s="1">
        <v>41</v>
      </c>
    </row>
    <row r="1216" spans="1:4" x14ac:dyDescent="0.2">
      <c r="A1216" s="1">
        <v>1215</v>
      </c>
      <c r="B1216" s="22">
        <v>43626.451388888891</v>
      </c>
      <c r="D1216" s="1">
        <v>41.19</v>
      </c>
    </row>
    <row r="1217" spans="1:4" x14ac:dyDescent="0.2">
      <c r="A1217" s="1">
        <v>1216</v>
      </c>
      <c r="B1217" s="22">
        <v>43626.454861111109</v>
      </c>
      <c r="D1217" s="1">
        <v>41.36</v>
      </c>
    </row>
    <row r="1218" spans="1:4" x14ac:dyDescent="0.2">
      <c r="A1218" s="1">
        <v>1217</v>
      </c>
      <c r="B1218" s="22">
        <v>43626.458333333336</v>
      </c>
      <c r="D1218" s="1">
        <v>41.38</v>
      </c>
    </row>
    <row r="1219" spans="1:4" x14ac:dyDescent="0.2">
      <c r="A1219" s="1">
        <v>1218</v>
      </c>
      <c r="B1219" s="22">
        <v>43626.461805555555</v>
      </c>
      <c r="D1219" s="1">
        <v>41.4</v>
      </c>
    </row>
    <row r="1220" spans="1:4" x14ac:dyDescent="0.2">
      <c r="A1220" s="1">
        <v>1219</v>
      </c>
      <c r="B1220" s="22">
        <v>43626.465277777781</v>
      </c>
      <c r="D1220" s="1">
        <v>41.58</v>
      </c>
    </row>
    <row r="1221" spans="1:4" x14ac:dyDescent="0.2">
      <c r="A1221" s="1">
        <v>1220</v>
      </c>
      <c r="B1221" s="22">
        <v>43626.46875</v>
      </c>
      <c r="D1221" s="1">
        <v>41.35</v>
      </c>
    </row>
    <row r="1222" spans="1:4" x14ac:dyDescent="0.2">
      <c r="A1222" s="1">
        <v>1221</v>
      </c>
      <c r="B1222" s="22">
        <v>43626.472222222219</v>
      </c>
      <c r="D1222" s="1">
        <v>41.35</v>
      </c>
    </row>
    <row r="1223" spans="1:4" x14ac:dyDescent="0.2">
      <c r="A1223" s="1">
        <v>1222</v>
      </c>
      <c r="B1223" s="22">
        <v>43626.475694444445</v>
      </c>
      <c r="D1223" s="1">
        <v>41.1</v>
      </c>
    </row>
    <row r="1224" spans="1:4" x14ac:dyDescent="0.2">
      <c r="A1224" s="1">
        <v>1223</v>
      </c>
      <c r="B1224" s="22">
        <v>43626.479166666664</v>
      </c>
      <c r="D1224" s="1">
        <v>41.3</v>
      </c>
    </row>
    <row r="1225" spans="1:4" x14ac:dyDescent="0.2">
      <c r="A1225" s="1">
        <v>1224</v>
      </c>
      <c r="B1225" s="22">
        <v>43626.545138888891</v>
      </c>
      <c r="D1225" s="1">
        <v>41.24</v>
      </c>
    </row>
    <row r="1226" spans="1:4" x14ac:dyDescent="0.2">
      <c r="A1226" s="1">
        <v>1225</v>
      </c>
      <c r="B1226" s="22">
        <v>43626.548611111109</v>
      </c>
      <c r="D1226" s="1">
        <v>40.97</v>
      </c>
    </row>
    <row r="1227" spans="1:4" x14ac:dyDescent="0.2">
      <c r="A1227" s="1">
        <v>1226</v>
      </c>
      <c r="B1227" s="22">
        <v>43626.552083333336</v>
      </c>
      <c r="D1227" s="1">
        <v>41.01</v>
      </c>
    </row>
    <row r="1228" spans="1:4" x14ac:dyDescent="0.2">
      <c r="A1228" s="1">
        <v>1227</v>
      </c>
      <c r="B1228" s="22">
        <v>43626.555555555555</v>
      </c>
      <c r="D1228" s="1">
        <v>41</v>
      </c>
    </row>
    <row r="1229" spans="1:4" x14ac:dyDescent="0.2">
      <c r="A1229" s="1">
        <v>1228</v>
      </c>
      <c r="B1229" s="22">
        <v>43626.559027777781</v>
      </c>
      <c r="D1229" s="1">
        <v>40.799999999999997</v>
      </c>
    </row>
    <row r="1230" spans="1:4" x14ac:dyDescent="0.2">
      <c r="A1230" s="1">
        <v>1229</v>
      </c>
      <c r="B1230" s="22">
        <v>43626.5625</v>
      </c>
      <c r="D1230" s="1">
        <v>40.79</v>
      </c>
    </row>
    <row r="1231" spans="1:4" x14ac:dyDescent="0.2">
      <c r="A1231" s="1">
        <v>1230</v>
      </c>
      <c r="B1231" s="22">
        <v>43626.565972222219</v>
      </c>
      <c r="D1231" s="1">
        <v>40.799999999999997</v>
      </c>
    </row>
    <row r="1232" spans="1:4" x14ac:dyDescent="0.2">
      <c r="A1232" s="1">
        <v>1231</v>
      </c>
      <c r="B1232" s="22">
        <v>43626.569444444445</v>
      </c>
      <c r="D1232" s="1">
        <v>40.729999999999997</v>
      </c>
    </row>
    <row r="1233" spans="1:4" x14ac:dyDescent="0.2">
      <c r="A1233" s="1">
        <v>1232</v>
      </c>
      <c r="B1233" s="22">
        <v>43626.572916666664</v>
      </c>
      <c r="D1233" s="1">
        <v>40.5</v>
      </c>
    </row>
    <row r="1234" spans="1:4" x14ac:dyDescent="0.2">
      <c r="A1234" s="1">
        <v>1233</v>
      </c>
      <c r="B1234" s="22">
        <v>43626.576388888891</v>
      </c>
      <c r="D1234" s="1">
        <v>40.4</v>
      </c>
    </row>
    <row r="1235" spans="1:4" x14ac:dyDescent="0.2">
      <c r="A1235" s="1">
        <v>1234</v>
      </c>
      <c r="B1235" s="22">
        <v>43626.579861111109</v>
      </c>
      <c r="D1235" s="1">
        <v>40.299999999999997</v>
      </c>
    </row>
    <row r="1236" spans="1:4" x14ac:dyDescent="0.2">
      <c r="A1236" s="1">
        <v>1235</v>
      </c>
      <c r="B1236" s="22">
        <v>43626.583333333336</v>
      </c>
      <c r="D1236" s="1">
        <v>40.07</v>
      </c>
    </row>
    <row r="1237" spans="1:4" x14ac:dyDescent="0.2">
      <c r="A1237" s="1">
        <v>1236</v>
      </c>
      <c r="B1237" s="22">
        <v>43626.586805555555</v>
      </c>
      <c r="D1237" s="1">
        <v>40.090000000000003</v>
      </c>
    </row>
    <row r="1238" spans="1:4" x14ac:dyDescent="0.2">
      <c r="A1238" s="1">
        <v>1237</v>
      </c>
      <c r="B1238" s="22">
        <v>43626.590277777781</v>
      </c>
      <c r="D1238" s="1">
        <v>40.28</v>
      </c>
    </row>
    <row r="1239" spans="1:4" x14ac:dyDescent="0.2">
      <c r="A1239" s="1">
        <v>1238</v>
      </c>
      <c r="B1239" s="22">
        <v>43626.59375</v>
      </c>
      <c r="D1239" s="1">
        <v>40.33</v>
      </c>
    </row>
    <row r="1240" spans="1:4" x14ac:dyDescent="0.2">
      <c r="A1240" s="1">
        <v>1239</v>
      </c>
      <c r="B1240" s="22">
        <v>43626.597222222219</v>
      </c>
      <c r="D1240" s="1">
        <v>40.200000000000003</v>
      </c>
    </row>
    <row r="1241" spans="1:4" x14ac:dyDescent="0.2">
      <c r="A1241" s="1">
        <v>1240</v>
      </c>
      <c r="B1241" s="22">
        <v>43626.600694444445</v>
      </c>
      <c r="D1241" s="1">
        <v>39.9</v>
      </c>
    </row>
    <row r="1242" spans="1:4" x14ac:dyDescent="0.2">
      <c r="A1242" s="1">
        <v>1241</v>
      </c>
      <c r="B1242" s="22">
        <v>43626.604166666664</v>
      </c>
      <c r="D1242" s="1">
        <v>39.85</v>
      </c>
    </row>
    <row r="1243" spans="1:4" x14ac:dyDescent="0.2">
      <c r="A1243" s="1">
        <v>1242</v>
      </c>
      <c r="B1243" s="22">
        <v>43626.607638888891</v>
      </c>
      <c r="D1243" s="1">
        <v>39.9</v>
      </c>
    </row>
    <row r="1244" spans="1:4" x14ac:dyDescent="0.2">
      <c r="A1244" s="1">
        <v>1243</v>
      </c>
      <c r="B1244" s="22">
        <v>43626.611111111109</v>
      </c>
      <c r="D1244" s="1">
        <v>40.130000000000003</v>
      </c>
    </row>
    <row r="1245" spans="1:4" x14ac:dyDescent="0.2">
      <c r="A1245" s="1">
        <v>1244</v>
      </c>
      <c r="B1245" s="22">
        <v>43626.614583333336</v>
      </c>
      <c r="D1245" s="1">
        <v>40.1</v>
      </c>
    </row>
    <row r="1246" spans="1:4" x14ac:dyDescent="0.2">
      <c r="A1246" s="1">
        <v>1245</v>
      </c>
      <c r="B1246" s="22">
        <v>43626.618055555555</v>
      </c>
      <c r="D1246" s="1">
        <v>40.049999999999997</v>
      </c>
    </row>
    <row r="1247" spans="1:4" x14ac:dyDescent="0.2">
      <c r="A1247" s="1">
        <v>1246</v>
      </c>
      <c r="B1247" s="22">
        <v>43626.621527777781</v>
      </c>
      <c r="D1247" s="1">
        <v>40.29</v>
      </c>
    </row>
    <row r="1248" spans="1:4" x14ac:dyDescent="0.2">
      <c r="A1248" s="1">
        <v>1247</v>
      </c>
      <c r="B1248" s="22">
        <v>43626.625</v>
      </c>
      <c r="D1248" s="1">
        <v>40.479999999999997</v>
      </c>
    </row>
    <row r="1249" spans="1:4" x14ac:dyDescent="0.2">
      <c r="A1249" s="1">
        <v>1248</v>
      </c>
      <c r="B1249" s="22">
        <v>43627.399305555555</v>
      </c>
      <c r="D1249" s="1">
        <v>40.9</v>
      </c>
    </row>
    <row r="1250" spans="1:4" x14ac:dyDescent="0.2">
      <c r="A1250" s="1">
        <v>1249</v>
      </c>
      <c r="B1250" s="22">
        <v>43627.402777777781</v>
      </c>
      <c r="D1250" s="1">
        <v>40.61</v>
      </c>
    </row>
    <row r="1251" spans="1:4" x14ac:dyDescent="0.2">
      <c r="A1251" s="1">
        <v>1250</v>
      </c>
      <c r="B1251" s="22">
        <v>43627.40625</v>
      </c>
      <c r="D1251" s="1">
        <v>39.99</v>
      </c>
    </row>
    <row r="1252" spans="1:4" x14ac:dyDescent="0.2">
      <c r="A1252" s="1">
        <v>1251</v>
      </c>
      <c r="B1252" s="22">
        <v>43627.409722222219</v>
      </c>
      <c r="D1252" s="1">
        <v>39.96</v>
      </c>
    </row>
    <row r="1253" spans="1:4" x14ac:dyDescent="0.2">
      <c r="A1253" s="1">
        <v>1252</v>
      </c>
      <c r="B1253" s="22">
        <v>43627.413194444445</v>
      </c>
      <c r="D1253" s="1">
        <v>39.74</v>
      </c>
    </row>
    <row r="1254" spans="1:4" x14ac:dyDescent="0.2">
      <c r="A1254" s="1">
        <v>1253</v>
      </c>
      <c r="B1254" s="22">
        <v>43627.416666666664</v>
      </c>
      <c r="D1254" s="1">
        <v>39.799999999999997</v>
      </c>
    </row>
    <row r="1255" spans="1:4" x14ac:dyDescent="0.2">
      <c r="A1255" s="1">
        <v>1254</v>
      </c>
      <c r="B1255" s="22">
        <v>43627.420138888891</v>
      </c>
      <c r="D1255" s="1">
        <v>40.020000000000003</v>
      </c>
    </row>
    <row r="1256" spans="1:4" x14ac:dyDescent="0.2">
      <c r="A1256" s="1">
        <v>1255</v>
      </c>
      <c r="B1256" s="22">
        <v>43627.423611111109</v>
      </c>
      <c r="D1256" s="1">
        <v>40.08</v>
      </c>
    </row>
    <row r="1257" spans="1:4" x14ac:dyDescent="0.2">
      <c r="A1257" s="1">
        <v>1256</v>
      </c>
      <c r="B1257" s="22">
        <v>43627.427083333336</v>
      </c>
      <c r="D1257" s="1">
        <v>40.090000000000003</v>
      </c>
    </row>
    <row r="1258" spans="1:4" x14ac:dyDescent="0.2">
      <c r="A1258" s="1">
        <v>1257</v>
      </c>
      <c r="B1258" s="22">
        <v>43627.430555555555</v>
      </c>
      <c r="D1258" s="1">
        <v>40.33</v>
      </c>
    </row>
    <row r="1259" spans="1:4" x14ac:dyDescent="0.2">
      <c r="A1259" s="1">
        <v>1258</v>
      </c>
      <c r="B1259" s="22">
        <v>43627.434027777781</v>
      </c>
      <c r="D1259" s="1">
        <v>40.5</v>
      </c>
    </row>
    <row r="1260" spans="1:4" x14ac:dyDescent="0.2">
      <c r="A1260" s="1">
        <v>1259</v>
      </c>
      <c r="B1260" s="22">
        <v>43627.4375</v>
      </c>
      <c r="D1260" s="1">
        <v>40.54</v>
      </c>
    </row>
    <row r="1261" spans="1:4" x14ac:dyDescent="0.2">
      <c r="A1261" s="1">
        <v>1260</v>
      </c>
      <c r="B1261" s="22">
        <v>43627.440972222219</v>
      </c>
      <c r="D1261" s="1">
        <v>40.5</v>
      </c>
    </row>
    <row r="1262" spans="1:4" x14ac:dyDescent="0.2">
      <c r="A1262" s="1">
        <v>1261</v>
      </c>
      <c r="B1262" s="22">
        <v>43627.444444444445</v>
      </c>
      <c r="D1262" s="1">
        <v>40.56</v>
      </c>
    </row>
    <row r="1263" spans="1:4" x14ac:dyDescent="0.2">
      <c r="A1263" s="1">
        <v>1262</v>
      </c>
      <c r="B1263" s="22">
        <v>43627.447916666664</v>
      </c>
      <c r="D1263" s="1">
        <v>40.18</v>
      </c>
    </row>
    <row r="1264" spans="1:4" x14ac:dyDescent="0.2">
      <c r="A1264" s="1">
        <v>1263</v>
      </c>
      <c r="B1264" s="22">
        <v>43627.451388888891</v>
      </c>
      <c r="D1264" s="1">
        <v>40.299999999999997</v>
      </c>
    </row>
    <row r="1265" spans="1:4" x14ac:dyDescent="0.2">
      <c r="A1265" s="1">
        <v>1264</v>
      </c>
      <c r="B1265" s="22">
        <v>43627.454861111109</v>
      </c>
      <c r="D1265" s="1">
        <v>40.47</v>
      </c>
    </row>
    <row r="1266" spans="1:4" x14ac:dyDescent="0.2">
      <c r="A1266" s="1">
        <v>1265</v>
      </c>
      <c r="B1266" s="22">
        <v>43627.458333333336</v>
      </c>
      <c r="D1266" s="1">
        <v>40.340000000000003</v>
      </c>
    </row>
    <row r="1267" spans="1:4" x14ac:dyDescent="0.2">
      <c r="A1267" s="1">
        <v>1266</v>
      </c>
      <c r="B1267" s="22">
        <v>43627.461805555555</v>
      </c>
      <c r="D1267" s="1">
        <v>40.49</v>
      </c>
    </row>
    <row r="1268" spans="1:4" x14ac:dyDescent="0.2">
      <c r="A1268" s="1">
        <v>1267</v>
      </c>
      <c r="B1268" s="22">
        <v>43627.465277777781</v>
      </c>
      <c r="D1268" s="1">
        <v>40.47</v>
      </c>
    </row>
    <row r="1269" spans="1:4" x14ac:dyDescent="0.2">
      <c r="A1269" s="1">
        <v>1268</v>
      </c>
      <c r="B1269" s="22">
        <v>43627.46875</v>
      </c>
      <c r="D1269" s="1">
        <v>40.47</v>
      </c>
    </row>
    <row r="1270" spans="1:4" x14ac:dyDescent="0.2">
      <c r="A1270" s="1">
        <v>1269</v>
      </c>
      <c r="B1270" s="22">
        <v>43627.472222222219</v>
      </c>
      <c r="D1270" s="1">
        <v>40.5</v>
      </c>
    </row>
    <row r="1271" spans="1:4" x14ac:dyDescent="0.2">
      <c r="A1271" s="1">
        <v>1270</v>
      </c>
      <c r="B1271" s="22">
        <v>43627.475694444445</v>
      </c>
      <c r="D1271" s="1">
        <v>40.619999999999997</v>
      </c>
    </row>
    <row r="1272" spans="1:4" x14ac:dyDescent="0.2">
      <c r="A1272" s="1">
        <v>1271</v>
      </c>
      <c r="B1272" s="22">
        <v>43627.479166666664</v>
      </c>
      <c r="D1272" s="1">
        <v>40.6</v>
      </c>
    </row>
    <row r="1273" spans="1:4" x14ac:dyDescent="0.2">
      <c r="A1273" s="1">
        <v>1272</v>
      </c>
      <c r="B1273" s="22">
        <v>43627.545138888891</v>
      </c>
      <c r="D1273" s="1">
        <v>40.369999999999997</v>
      </c>
    </row>
    <row r="1274" spans="1:4" x14ac:dyDescent="0.2">
      <c r="A1274" s="1">
        <v>1273</v>
      </c>
      <c r="B1274" s="22">
        <v>43627.548611111109</v>
      </c>
      <c r="D1274" s="1">
        <v>40.380000000000003</v>
      </c>
    </row>
    <row r="1275" spans="1:4" x14ac:dyDescent="0.2">
      <c r="A1275" s="1">
        <v>1274</v>
      </c>
      <c r="B1275" s="22">
        <v>43627.552083333336</v>
      </c>
      <c r="D1275" s="1">
        <v>40.21</v>
      </c>
    </row>
    <row r="1276" spans="1:4" x14ac:dyDescent="0.2">
      <c r="A1276" s="1">
        <v>1275</v>
      </c>
      <c r="B1276" s="22">
        <v>43627.555555555555</v>
      </c>
      <c r="D1276" s="1">
        <v>40.1</v>
      </c>
    </row>
    <row r="1277" spans="1:4" x14ac:dyDescent="0.2">
      <c r="A1277" s="1">
        <v>1276</v>
      </c>
      <c r="B1277" s="22">
        <v>43627.559027777781</v>
      </c>
      <c r="D1277" s="1">
        <v>40.200000000000003</v>
      </c>
    </row>
    <row r="1278" spans="1:4" x14ac:dyDescent="0.2">
      <c r="A1278" s="1">
        <v>1277</v>
      </c>
      <c r="B1278" s="22">
        <v>43627.5625</v>
      </c>
      <c r="D1278" s="1">
        <v>40.5</v>
      </c>
    </row>
    <row r="1279" spans="1:4" x14ac:dyDescent="0.2">
      <c r="A1279" s="1">
        <v>1278</v>
      </c>
      <c r="B1279" s="22">
        <v>43627.565972222219</v>
      </c>
      <c r="D1279" s="1">
        <v>40.42</v>
      </c>
    </row>
    <row r="1280" spans="1:4" x14ac:dyDescent="0.2">
      <c r="A1280" s="1">
        <v>1279</v>
      </c>
      <c r="B1280" s="22">
        <v>43627.569444444445</v>
      </c>
      <c r="D1280" s="1">
        <v>40.520000000000003</v>
      </c>
    </row>
    <row r="1281" spans="1:4" x14ac:dyDescent="0.2">
      <c r="A1281" s="1">
        <v>1280</v>
      </c>
      <c r="B1281" s="22">
        <v>43627.572916666664</v>
      </c>
      <c r="D1281" s="1">
        <v>40.67</v>
      </c>
    </row>
    <row r="1282" spans="1:4" x14ac:dyDescent="0.2">
      <c r="A1282" s="1">
        <v>1281</v>
      </c>
      <c r="B1282" s="22">
        <v>43627.576388888891</v>
      </c>
      <c r="D1282" s="1">
        <v>40.549999999999997</v>
      </c>
    </row>
    <row r="1283" spans="1:4" x14ac:dyDescent="0.2">
      <c r="A1283" s="1">
        <v>1282</v>
      </c>
      <c r="B1283" s="22">
        <v>43627.579861111109</v>
      </c>
      <c r="D1283" s="1">
        <v>40.520000000000003</v>
      </c>
    </row>
    <row r="1284" spans="1:4" x14ac:dyDescent="0.2">
      <c r="A1284" s="1">
        <v>1283</v>
      </c>
      <c r="B1284" s="22">
        <v>43627.583333333336</v>
      </c>
      <c r="D1284" s="1">
        <v>40.520000000000003</v>
      </c>
    </row>
    <row r="1285" spans="1:4" x14ac:dyDescent="0.2">
      <c r="A1285" s="1">
        <v>1284</v>
      </c>
      <c r="B1285" s="22">
        <v>43627.586805555555</v>
      </c>
      <c r="D1285" s="1">
        <v>40.409999999999997</v>
      </c>
    </row>
    <row r="1286" spans="1:4" x14ac:dyDescent="0.2">
      <c r="A1286" s="1">
        <v>1285</v>
      </c>
      <c r="B1286" s="22">
        <v>43627.590277777781</v>
      </c>
      <c r="D1286" s="1">
        <v>40.520000000000003</v>
      </c>
    </row>
    <row r="1287" spans="1:4" x14ac:dyDescent="0.2">
      <c r="A1287" s="1">
        <v>1286</v>
      </c>
      <c r="B1287" s="22">
        <v>43627.59375</v>
      </c>
      <c r="D1287" s="1">
        <v>40.56</v>
      </c>
    </row>
    <row r="1288" spans="1:4" x14ac:dyDescent="0.2">
      <c r="A1288" s="1">
        <v>1287</v>
      </c>
      <c r="B1288" s="22">
        <v>43627.597222222219</v>
      </c>
      <c r="D1288" s="1">
        <v>40.83</v>
      </c>
    </row>
    <row r="1289" spans="1:4" x14ac:dyDescent="0.2">
      <c r="A1289" s="1">
        <v>1288</v>
      </c>
      <c r="B1289" s="22">
        <v>43627.600694444445</v>
      </c>
      <c r="D1289" s="1">
        <v>40.83</v>
      </c>
    </row>
    <row r="1290" spans="1:4" x14ac:dyDescent="0.2">
      <c r="A1290" s="1">
        <v>1289</v>
      </c>
      <c r="B1290" s="22">
        <v>43627.604166666664</v>
      </c>
      <c r="D1290" s="1">
        <v>40.85</v>
      </c>
    </row>
    <row r="1291" spans="1:4" x14ac:dyDescent="0.2">
      <c r="A1291" s="1">
        <v>1290</v>
      </c>
      <c r="B1291" s="22">
        <v>43627.607638888891</v>
      </c>
      <c r="D1291" s="1">
        <v>40.81</v>
      </c>
    </row>
    <row r="1292" spans="1:4" x14ac:dyDescent="0.2">
      <c r="A1292" s="1">
        <v>1291</v>
      </c>
      <c r="B1292" s="22">
        <v>43627.611111111109</v>
      </c>
      <c r="D1292" s="1">
        <v>40.69</v>
      </c>
    </row>
    <row r="1293" spans="1:4" x14ac:dyDescent="0.2">
      <c r="A1293" s="1">
        <v>1292</v>
      </c>
      <c r="B1293" s="22">
        <v>43627.614583333336</v>
      </c>
      <c r="D1293" s="1">
        <v>40.799999999999997</v>
      </c>
    </row>
    <row r="1294" spans="1:4" x14ac:dyDescent="0.2">
      <c r="A1294" s="1">
        <v>1293</v>
      </c>
      <c r="B1294" s="22">
        <v>43627.618055555555</v>
      </c>
      <c r="D1294" s="1">
        <v>40.700000000000003</v>
      </c>
    </row>
    <row r="1295" spans="1:4" x14ac:dyDescent="0.2">
      <c r="A1295" s="1">
        <v>1294</v>
      </c>
      <c r="B1295" s="22">
        <v>43627.621527777781</v>
      </c>
      <c r="D1295" s="1">
        <v>40.53</v>
      </c>
    </row>
    <row r="1296" spans="1:4" x14ac:dyDescent="0.2">
      <c r="A1296" s="1">
        <v>1295</v>
      </c>
      <c r="B1296" s="22">
        <v>43627.625</v>
      </c>
      <c r="D1296" s="1">
        <v>40.9</v>
      </c>
    </row>
    <row r="1297" spans="1:4" x14ac:dyDescent="0.2">
      <c r="A1297" s="1">
        <v>1296</v>
      </c>
      <c r="B1297" s="22">
        <v>43628.399305555555</v>
      </c>
      <c r="D1297" s="1">
        <v>40.11</v>
      </c>
    </row>
    <row r="1298" spans="1:4" x14ac:dyDescent="0.2">
      <c r="A1298" s="1">
        <v>1297</v>
      </c>
      <c r="B1298" s="22">
        <v>43628.402777777781</v>
      </c>
      <c r="D1298" s="1">
        <v>40.17</v>
      </c>
    </row>
    <row r="1299" spans="1:4" x14ac:dyDescent="0.2">
      <c r="A1299" s="1">
        <v>1298</v>
      </c>
      <c r="B1299" s="22">
        <v>43628.40625</v>
      </c>
      <c r="D1299" s="1">
        <v>40.26</v>
      </c>
    </row>
    <row r="1300" spans="1:4" x14ac:dyDescent="0.2">
      <c r="A1300" s="1">
        <v>1299</v>
      </c>
      <c r="B1300" s="22">
        <v>43628.409722222219</v>
      </c>
      <c r="D1300" s="1">
        <v>40.130000000000003</v>
      </c>
    </row>
    <row r="1301" spans="1:4" x14ac:dyDescent="0.2">
      <c r="A1301" s="1">
        <v>1300</v>
      </c>
      <c r="B1301" s="22">
        <v>43628.413194444445</v>
      </c>
      <c r="D1301" s="1">
        <v>40.01</v>
      </c>
    </row>
    <row r="1302" spans="1:4" x14ac:dyDescent="0.2">
      <c r="A1302" s="1">
        <v>1301</v>
      </c>
      <c r="B1302" s="22">
        <v>43628.416666666664</v>
      </c>
      <c r="D1302" s="1">
        <v>40.090000000000003</v>
      </c>
    </row>
    <row r="1303" spans="1:4" x14ac:dyDescent="0.2">
      <c r="A1303" s="1">
        <v>1302</v>
      </c>
      <c r="B1303" s="22">
        <v>43628.420138888891</v>
      </c>
      <c r="D1303" s="1">
        <v>40.24</v>
      </c>
    </row>
    <row r="1304" spans="1:4" x14ac:dyDescent="0.2">
      <c r="A1304" s="1">
        <v>1303</v>
      </c>
      <c r="B1304" s="22">
        <v>43628.423611111109</v>
      </c>
      <c r="D1304" s="1">
        <v>40.119999999999997</v>
      </c>
    </row>
    <row r="1305" spans="1:4" x14ac:dyDescent="0.2">
      <c r="A1305" s="1">
        <v>1304</v>
      </c>
      <c r="B1305" s="22">
        <v>43628.427083333336</v>
      </c>
      <c r="D1305" s="1">
        <v>40.15</v>
      </c>
    </row>
    <row r="1306" spans="1:4" x14ac:dyDescent="0.2">
      <c r="A1306" s="1">
        <v>1305</v>
      </c>
      <c r="B1306" s="22">
        <v>43628.430555555555</v>
      </c>
      <c r="D1306" s="1">
        <v>40.01</v>
      </c>
    </row>
    <row r="1307" spans="1:4" x14ac:dyDescent="0.2">
      <c r="A1307" s="1">
        <v>1306</v>
      </c>
      <c r="B1307" s="22">
        <v>43628.434027777781</v>
      </c>
      <c r="D1307" s="1">
        <v>39.86</v>
      </c>
    </row>
    <row r="1308" spans="1:4" x14ac:dyDescent="0.2">
      <c r="A1308" s="1">
        <v>1307</v>
      </c>
      <c r="B1308" s="22">
        <v>43628.4375</v>
      </c>
      <c r="D1308" s="1">
        <v>39.950000000000003</v>
      </c>
    </row>
    <row r="1309" spans="1:4" x14ac:dyDescent="0.2">
      <c r="A1309" s="1">
        <v>1308</v>
      </c>
      <c r="B1309" s="22">
        <v>43628.440972222219</v>
      </c>
      <c r="D1309" s="1">
        <v>40.1</v>
      </c>
    </row>
    <row r="1310" spans="1:4" x14ac:dyDescent="0.2">
      <c r="A1310" s="1">
        <v>1309</v>
      </c>
      <c r="B1310" s="22">
        <v>43628.444444444445</v>
      </c>
      <c r="D1310" s="1">
        <v>40.39</v>
      </c>
    </row>
    <row r="1311" spans="1:4" x14ac:dyDescent="0.2">
      <c r="A1311" s="1">
        <v>1310</v>
      </c>
      <c r="B1311" s="22">
        <v>43628.447916666664</v>
      </c>
      <c r="D1311" s="1">
        <v>40.299999999999997</v>
      </c>
    </row>
    <row r="1312" spans="1:4" x14ac:dyDescent="0.2">
      <c r="A1312" s="1">
        <v>1311</v>
      </c>
      <c r="B1312" s="22">
        <v>43628.451388888891</v>
      </c>
      <c r="D1312" s="1">
        <v>40.15</v>
      </c>
    </row>
    <row r="1313" spans="1:4" x14ac:dyDescent="0.2">
      <c r="A1313" s="1">
        <v>1312</v>
      </c>
      <c r="B1313" s="22">
        <v>43628.454861111109</v>
      </c>
      <c r="D1313" s="1">
        <v>40.28</v>
      </c>
    </row>
    <row r="1314" spans="1:4" x14ac:dyDescent="0.2">
      <c r="A1314" s="1">
        <v>1313</v>
      </c>
      <c r="B1314" s="22">
        <v>43628.458333333336</v>
      </c>
      <c r="D1314" s="1">
        <v>40.26</v>
      </c>
    </row>
    <row r="1315" spans="1:4" x14ac:dyDescent="0.2">
      <c r="A1315" s="1">
        <v>1314</v>
      </c>
      <c r="B1315" s="22">
        <v>43628.461805555555</v>
      </c>
      <c r="D1315" s="1">
        <v>40.18</v>
      </c>
    </row>
    <row r="1316" spans="1:4" x14ac:dyDescent="0.2">
      <c r="A1316" s="1">
        <v>1315</v>
      </c>
      <c r="B1316" s="22">
        <v>43628.465277777781</v>
      </c>
      <c r="D1316" s="1">
        <v>40.18</v>
      </c>
    </row>
    <row r="1317" spans="1:4" x14ac:dyDescent="0.2">
      <c r="A1317" s="1">
        <v>1316</v>
      </c>
      <c r="B1317" s="22">
        <v>43628.46875</v>
      </c>
      <c r="D1317" s="1">
        <v>40.130000000000003</v>
      </c>
    </row>
    <row r="1318" spans="1:4" x14ac:dyDescent="0.2">
      <c r="A1318" s="1">
        <v>1317</v>
      </c>
      <c r="B1318" s="22">
        <v>43628.472222222219</v>
      </c>
      <c r="D1318" s="1">
        <v>40.14</v>
      </c>
    </row>
    <row r="1319" spans="1:4" x14ac:dyDescent="0.2">
      <c r="A1319" s="1">
        <v>1318</v>
      </c>
      <c r="B1319" s="22">
        <v>43628.475694444445</v>
      </c>
      <c r="D1319" s="1">
        <v>40.15</v>
      </c>
    </row>
    <row r="1320" spans="1:4" x14ac:dyDescent="0.2">
      <c r="A1320" s="1">
        <v>1319</v>
      </c>
      <c r="B1320" s="22">
        <v>43628.479166666664</v>
      </c>
      <c r="D1320" s="1">
        <v>40.19</v>
      </c>
    </row>
    <row r="1321" spans="1:4" x14ac:dyDescent="0.2">
      <c r="A1321" s="1">
        <v>1320</v>
      </c>
      <c r="B1321" s="22">
        <v>43628.545138888891</v>
      </c>
      <c r="D1321" s="1">
        <v>40.18</v>
      </c>
    </row>
    <row r="1322" spans="1:4" x14ac:dyDescent="0.2">
      <c r="A1322" s="1">
        <v>1321</v>
      </c>
      <c r="B1322" s="22">
        <v>43628.548611111109</v>
      </c>
      <c r="D1322" s="1">
        <v>40.11</v>
      </c>
    </row>
    <row r="1323" spans="1:4" x14ac:dyDescent="0.2">
      <c r="A1323" s="1">
        <v>1322</v>
      </c>
      <c r="B1323" s="22">
        <v>43628.552083333336</v>
      </c>
      <c r="D1323" s="1">
        <v>40.08</v>
      </c>
    </row>
    <row r="1324" spans="1:4" x14ac:dyDescent="0.2">
      <c r="A1324" s="1">
        <v>1323</v>
      </c>
      <c r="B1324" s="22">
        <v>43628.555555555555</v>
      </c>
      <c r="D1324" s="1">
        <v>40.090000000000003</v>
      </c>
    </row>
    <row r="1325" spans="1:4" x14ac:dyDescent="0.2">
      <c r="A1325" s="1">
        <v>1324</v>
      </c>
      <c r="B1325" s="22">
        <v>43628.559027777781</v>
      </c>
      <c r="D1325" s="1">
        <v>40.07</v>
      </c>
    </row>
    <row r="1326" spans="1:4" x14ac:dyDescent="0.2">
      <c r="A1326" s="1">
        <v>1325</v>
      </c>
      <c r="B1326" s="22">
        <v>43628.5625</v>
      </c>
      <c r="D1326" s="1">
        <v>39.97</v>
      </c>
    </row>
    <row r="1327" spans="1:4" x14ac:dyDescent="0.2">
      <c r="A1327" s="1">
        <v>1326</v>
      </c>
      <c r="B1327" s="22">
        <v>43628.565972222219</v>
      </c>
      <c r="D1327" s="1">
        <v>39.979999999999997</v>
      </c>
    </row>
    <row r="1328" spans="1:4" x14ac:dyDescent="0.2">
      <c r="A1328" s="1">
        <v>1327</v>
      </c>
      <c r="B1328" s="22">
        <v>43628.569444444445</v>
      </c>
      <c r="D1328" s="1">
        <v>40.020000000000003</v>
      </c>
    </row>
    <row r="1329" spans="1:4" x14ac:dyDescent="0.2">
      <c r="A1329" s="1">
        <v>1328</v>
      </c>
      <c r="B1329" s="22">
        <v>43628.572916666664</v>
      </c>
      <c r="D1329" s="1">
        <v>40.11</v>
      </c>
    </row>
    <row r="1330" spans="1:4" x14ac:dyDescent="0.2">
      <c r="A1330" s="1">
        <v>1329</v>
      </c>
      <c r="B1330" s="22">
        <v>43628.576388888891</v>
      </c>
      <c r="D1330" s="1">
        <v>40.29</v>
      </c>
    </row>
    <row r="1331" spans="1:4" x14ac:dyDescent="0.2">
      <c r="A1331" s="1">
        <v>1330</v>
      </c>
      <c r="B1331" s="22">
        <v>43628.579861111109</v>
      </c>
      <c r="D1331" s="1">
        <v>40.36</v>
      </c>
    </row>
    <row r="1332" spans="1:4" x14ac:dyDescent="0.2">
      <c r="A1332" s="1">
        <v>1331</v>
      </c>
      <c r="B1332" s="22">
        <v>43628.583333333336</v>
      </c>
      <c r="D1332" s="1">
        <v>40.39</v>
      </c>
    </row>
    <row r="1333" spans="1:4" x14ac:dyDescent="0.2">
      <c r="A1333" s="1">
        <v>1332</v>
      </c>
      <c r="B1333" s="22">
        <v>43628.586805555555</v>
      </c>
      <c r="D1333" s="1">
        <v>40.450000000000003</v>
      </c>
    </row>
    <row r="1334" spans="1:4" x14ac:dyDescent="0.2">
      <c r="A1334" s="1">
        <v>1333</v>
      </c>
      <c r="B1334" s="22">
        <v>43628.590277777781</v>
      </c>
      <c r="D1334" s="1">
        <v>40.450000000000003</v>
      </c>
    </row>
    <row r="1335" spans="1:4" x14ac:dyDescent="0.2">
      <c r="A1335" s="1">
        <v>1334</v>
      </c>
      <c r="B1335" s="22">
        <v>43628.59375</v>
      </c>
      <c r="D1335" s="1">
        <v>40.6</v>
      </c>
    </row>
    <row r="1336" spans="1:4" x14ac:dyDescent="0.2">
      <c r="A1336" s="1">
        <v>1335</v>
      </c>
      <c r="B1336" s="22">
        <v>43628.597222222219</v>
      </c>
      <c r="D1336" s="1">
        <v>40.549999999999997</v>
      </c>
    </row>
    <row r="1337" spans="1:4" x14ac:dyDescent="0.2">
      <c r="A1337" s="1">
        <v>1336</v>
      </c>
      <c r="B1337" s="22">
        <v>43628.600694444445</v>
      </c>
      <c r="D1337" s="1">
        <v>40.659999999999997</v>
      </c>
    </row>
    <row r="1338" spans="1:4" x14ac:dyDescent="0.2">
      <c r="A1338" s="1">
        <v>1337</v>
      </c>
      <c r="B1338" s="22">
        <v>43628.604166666664</v>
      </c>
      <c r="D1338" s="1">
        <v>40.69</v>
      </c>
    </row>
    <row r="1339" spans="1:4" x14ac:dyDescent="0.2">
      <c r="A1339" s="1">
        <v>1338</v>
      </c>
      <c r="B1339" s="22">
        <v>43628.607638888891</v>
      </c>
      <c r="D1339" s="1">
        <v>40.799999999999997</v>
      </c>
    </row>
    <row r="1340" spans="1:4" x14ac:dyDescent="0.2">
      <c r="A1340" s="1">
        <v>1339</v>
      </c>
      <c r="B1340" s="22">
        <v>43628.611111111109</v>
      </c>
      <c r="D1340" s="1">
        <v>40.82</v>
      </c>
    </row>
    <row r="1341" spans="1:4" x14ac:dyDescent="0.2">
      <c r="A1341" s="1">
        <v>1340</v>
      </c>
      <c r="B1341" s="22">
        <v>43628.614583333336</v>
      </c>
      <c r="D1341" s="1">
        <v>40.9</v>
      </c>
    </row>
    <row r="1342" spans="1:4" x14ac:dyDescent="0.2">
      <c r="A1342" s="1">
        <v>1341</v>
      </c>
      <c r="B1342" s="22">
        <v>43628.618055555555</v>
      </c>
      <c r="D1342" s="1">
        <v>40.9</v>
      </c>
    </row>
    <row r="1343" spans="1:4" x14ac:dyDescent="0.2">
      <c r="A1343" s="1">
        <v>1342</v>
      </c>
      <c r="B1343" s="22">
        <v>43628.621527777781</v>
      </c>
      <c r="D1343" s="1">
        <v>40.6</v>
      </c>
    </row>
    <row r="1344" spans="1:4" x14ac:dyDescent="0.2">
      <c r="A1344" s="1">
        <v>1343</v>
      </c>
      <c r="B1344" s="22">
        <v>43628.625</v>
      </c>
      <c r="D1344" s="1">
        <v>40.630000000000003</v>
      </c>
    </row>
    <row r="1345" spans="1:4" x14ac:dyDescent="0.2">
      <c r="A1345" s="1">
        <v>1344</v>
      </c>
      <c r="B1345" s="22">
        <v>43629.399305555555</v>
      </c>
      <c r="D1345" s="1">
        <v>40.340000000000003</v>
      </c>
    </row>
    <row r="1346" spans="1:4" x14ac:dyDescent="0.2">
      <c r="A1346" s="1">
        <v>1345</v>
      </c>
      <c r="B1346" s="22">
        <v>43629.402777777781</v>
      </c>
      <c r="D1346" s="1">
        <v>40.409999999999997</v>
      </c>
    </row>
    <row r="1347" spans="1:4" x14ac:dyDescent="0.2">
      <c r="A1347" s="1">
        <v>1346</v>
      </c>
      <c r="B1347" s="22">
        <v>43629.40625</v>
      </c>
      <c r="D1347" s="1">
        <v>40.31</v>
      </c>
    </row>
    <row r="1348" spans="1:4" x14ac:dyDescent="0.2">
      <c r="A1348" s="1">
        <v>1347</v>
      </c>
      <c r="B1348" s="22">
        <v>43629.409722222219</v>
      </c>
      <c r="D1348" s="1">
        <v>40.33</v>
      </c>
    </row>
    <row r="1349" spans="1:4" x14ac:dyDescent="0.2">
      <c r="A1349" s="1">
        <v>1348</v>
      </c>
      <c r="B1349" s="22">
        <v>43629.413194444445</v>
      </c>
      <c r="D1349" s="1">
        <v>40.43</v>
      </c>
    </row>
    <row r="1350" spans="1:4" x14ac:dyDescent="0.2">
      <c r="A1350" s="1">
        <v>1349</v>
      </c>
      <c r="B1350" s="22">
        <v>43629.416666666664</v>
      </c>
      <c r="D1350" s="1">
        <v>40.6</v>
      </c>
    </row>
    <row r="1351" spans="1:4" x14ac:dyDescent="0.2">
      <c r="A1351" s="1">
        <v>1350</v>
      </c>
      <c r="B1351" s="22">
        <v>43629.420138888891</v>
      </c>
      <c r="D1351" s="1">
        <v>40.5</v>
      </c>
    </row>
    <row r="1352" spans="1:4" x14ac:dyDescent="0.2">
      <c r="A1352" s="1">
        <v>1351</v>
      </c>
      <c r="B1352" s="22">
        <v>43629.423611111109</v>
      </c>
      <c r="D1352" s="1">
        <v>40.409999999999997</v>
      </c>
    </row>
    <row r="1353" spans="1:4" x14ac:dyDescent="0.2">
      <c r="A1353" s="1">
        <v>1352</v>
      </c>
      <c r="B1353" s="22">
        <v>43629.427083333336</v>
      </c>
      <c r="D1353" s="1">
        <v>40.44</v>
      </c>
    </row>
    <row r="1354" spans="1:4" x14ac:dyDescent="0.2">
      <c r="A1354" s="1">
        <v>1353</v>
      </c>
      <c r="B1354" s="22">
        <v>43629.430555555555</v>
      </c>
      <c r="D1354" s="1">
        <v>40.380000000000003</v>
      </c>
    </row>
    <row r="1355" spans="1:4" x14ac:dyDescent="0.2">
      <c r="A1355" s="1">
        <v>1354</v>
      </c>
      <c r="B1355" s="22">
        <v>43629.434027777781</v>
      </c>
      <c r="D1355" s="1">
        <v>40.270000000000003</v>
      </c>
    </row>
    <row r="1356" spans="1:4" x14ac:dyDescent="0.2">
      <c r="A1356" s="1">
        <v>1355</v>
      </c>
      <c r="B1356" s="22">
        <v>43629.4375</v>
      </c>
      <c r="D1356" s="1">
        <v>40.47</v>
      </c>
    </row>
    <row r="1357" spans="1:4" x14ac:dyDescent="0.2">
      <c r="A1357" s="1">
        <v>1356</v>
      </c>
      <c r="B1357" s="22">
        <v>43629.440972222219</v>
      </c>
      <c r="D1357" s="1">
        <v>40.369999999999997</v>
      </c>
    </row>
    <row r="1358" spans="1:4" x14ac:dyDescent="0.2">
      <c r="A1358" s="1">
        <v>1357</v>
      </c>
      <c r="B1358" s="22">
        <v>43629.444444444445</v>
      </c>
      <c r="D1358" s="1">
        <v>40.450000000000003</v>
      </c>
    </row>
    <row r="1359" spans="1:4" x14ac:dyDescent="0.2">
      <c r="A1359" s="1">
        <v>1358</v>
      </c>
      <c r="B1359" s="22">
        <v>43629.447916666664</v>
      </c>
      <c r="D1359" s="1">
        <v>40.42</v>
      </c>
    </row>
    <row r="1360" spans="1:4" x14ac:dyDescent="0.2">
      <c r="A1360" s="1">
        <v>1359</v>
      </c>
      <c r="B1360" s="22">
        <v>43629.451388888891</v>
      </c>
      <c r="D1360" s="1">
        <v>40.28</v>
      </c>
    </row>
    <row r="1361" spans="1:4" x14ac:dyDescent="0.2">
      <c r="A1361" s="1">
        <v>1360</v>
      </c>
      <c r="B1361" s="22">
        <v>43629.454861111109</v>
      </c>
      <c r="D1361" s="1">
        <v>40.380000000000003</v>
      </c>
    </row>
    <row r="1362" spans="1:4" x14ac:dyDescent="0.2">
      <c r="A1362" s="1">
        <v>1361</v>
      </c>
      <c r="B1362" s="22">
        <v>43629.458333333336</v>
      </c>
      <c r="D1362" s="1">
        <v>40.369999999999997</v>
      </c>
    </row>
    <row r="1363" spans="1:4" x14ac:dyDescent="0.2">
      <c r="A1363" s="1">
        <v>1362</v>
      </c>
      <c r="B1363" s="22">
        <v>43629.461805555555</v>
      </c>
      <c r="D1363" s="1">
        <v>40.369999999999997</v>
      </c>
    </row>
    <row r="1364" spans="1:4" x14ac:dyDescent="0.2">
      <c r="A1364" s="1">
        <v>1363</v>
      </c>
      <c r="B1364" s="22">
        <v>43629.465277777781</v>
      </c>
      <c r="D1364" s="1">
        <v>40.28</v>
      </c>
    </row>
    <row r="1365" spans="1:4" x14ac:dyDescent="0.2">
      <c r="A1365" s="1">
        <v>1364</v>
      </c>
      <c r="B1365" s="22">
        <v>43629.46875</v>
      </c>
      <c r="D1365" s="1">
        <v>40.25</v>
      </c>
    </row>
    <row r="1366" spans="1:4" x14ac:dyDescent="0.2">
      <c r="A1366" s="1">
        <v>1365</v>
      </c>
      <c r="B1366" s="22">
        <v>43629.472222222219</v>
      </c>
      <c r="D1366" s="1">
        <v>40.25</v>
      </c>
    </row>
    <row r="1367" spans="1:4" x14ac:dyDescent="0.2">
      <c r="A1367" s="1">
        <v>1366</v>
      </c>
      <c r="B1367" s="22">
        <v>43629.475694444445</v>
      </c>
      <c r="D1367" s="1">
        <v>40.5</v>
      </c>
    </row>
    <row r="1368" spans="1:4" x14ac:dyDescent="0.2">
      <c r="A1368" s="1">
        <v>1367</v>
      </c>
      <c r="B1368" s="22">
        <v>43629.479166666664</v>
      </c>
      <c r="D1368" s="1">
        <v>40.590000000000003</v>
      </c>
    </row>
    <row r="1369" spans="1:4" x14ac:dyDescent="0.2">
      <c r="A1369" s="1">
        <v>1368</v>
      </c>
      <c r="B1369" s="22">
        <v>43629.545138888891</v>
      </c>
      <c r="D1369" s="1">
        <v>40.76</v>
      </c>
    </row>
    <row r="1370" spans="1:4" x14ac:dyDescent="0.2">
      <c r="A1370" s="1">
        <v>1369</v>
      </c>
      <c r="B1370" s="22">
        <v>43629.548611111109</v>
      </c>
      <c r="D1370" s="1">
        <v>40.75</v>
      </c>
    </row>
    <row r="1371" spans="1:4" x14ac:dyDescent="0.2">
      <c r="A1371" s="1">
        <v>1370</v>
      </c>
      <c r="B1371" s="22">
        <v>43629.552083333336</v>
      </c>
      <c r="D1371" s="1">
        <v>40.700000000000003</v>
      </c>
    </row>
    <row r="1372" spans="1:4" x14ac:dyDescent="0.2">
      <c r="A1372" s="1">
        <v>1371</v>
      </c>
      <c r="B1372" s="22">
        <v>43629.555555555555</v>
      </c>
      <c r="D1372" s="1">
        <v>40.76</v>
      </c>
    </row>
    <row r="1373" spans="1:4" x14ac:dyDescent="0.2">
      <c r="A1373" s="1">
        <v>1372</v>
      </c>
      <c r="B1373" s="22">
        <v>43629.559027777781</v>
      </c>
      <c r="D1373" s="1">
        <v>40.79</v>
      </c>
    </row>
    <row r="1374" spans="1:4" x14ac:dyDescent="0.2">
      <c r="A1374" s="1">
        <v>1373</v>
      </c>
      <c r="B1374" s="22">
        <v>43629.5625</v>
      </c>
      <c r="D1374" s="1">
        <v>40.79</v>
      </c>
    </row>
    <row r="1375" spans="1:4" x14ac:dyDescent="0.2">
      <c r="A1375" s="1">
        <v>1374</v>
      </c>
      <c r="B1375" s="22">
        <v>43629.565972222219</v>
      </c>
      <c r="D1375" s="1">
        <v>41.25</v>
      </c>
    </row>
    <row r="1376" spans="1:4" x14ac:dyDescent="0.2">
      <c r="A1376" s="1">
        <v>1375</v>
      </c>
      <c r="B1376" s="22">
        <v>43629.569444444445</v>
      </c>
      <c r="D1376" s="1">
        <v>41.42</v>
      </c>
    </row>
    <row r="1377" spans="1:4" x14ac:dyDescent="0.2">
      <c r="A1377" s="1">
        <v>1376</v>
      </c>
      <c r="B1377" s="22">
        <v>43629.572916666664</v>
      </c>
      <c r="D1377" s="1">
        <v>41.59</v>
      </c>
    </row>
    <row r="1378" spans="1:4" x14ac:dyDescent="0.2">
      <c r="A1378" s="1">
        <v>1377</v>
      </c>
      <c r="B1378" s="22">
        <v>43629.576388888891</v>
      </c>
      <c r="D1378" s="1">
        <v>41.56</v>
      </c>
    </row>
    <row r="1379" spans="1:4" x14ac:dyDescent="0.2">
      <c r="A1379" s="1">
        <v>1378</v>
      </c>
      <c r="B1379" s="22">
        <v>43629.579861111109</v>
      </c>
      <c r="D1379" s="1">
        <v>41.47</v>
      </c>
    </row>
    <row r="1380" spans="1:4" x14ac:dyDescent="0.2">
      <c r="A1380" s="1">
        <v>1379</v>
      </c>
      <c r="B1380" s="22">
        <v>43629.583333333336</v>
      </c>
      <c r="D1380" s="1">
        <v>41.49</v>
      </c>
    </row>
    <row r="1381" spans="1:4" x14ac:dyDescent="0.2">
      <c r="A1381" s="1">
        <v>1380</v>
      </c>
      <c r="B1381" s="22">
        <v>43629.586805555555</v>
      </c>
      <c r="D1381" s="1">
        <v>41.52</v>
      </c>
    </row>
    <row r="1382" spans="1:4" x14ac:dyDescent="0.2">
      <c r="A1382" s="1">
        <v>1381</v>
      </c>
      <c r="B1382" s="22">
        <v>43629.590277777781</v>
      </c>
      <c r="D1382" s="1">
        <v>41.37</v>
      </c>
    </row>
    <row r="1383" spans="1:4" x14ac:dyDescent="0.2">
      <c r="A1383" s="1">
        <v>1382</v>
      </c>
      <c r="B1383" s="22">
        <v>43629.59375</v>
      </c>
      <c r="D1383" s="1">
        <v>41.17</v>
      </c>
    </row>
    <row r="1384" spans="1:4" x14ac:dyDescent="0.2">
      <c r="A1384" s="1">
        <v>1383</v>
      </c>
      <c r="B1384" s="22">
        <v>43629.597222222219</v>
      </c>
      <c r="D1384" s="1">
        <v>41.22</v>
      </c>
    </row>
    <row r="1385" spans="1:4" x14ac:dyDescent="0.2">
      <c r="A1385" s="1">
        <v>1384</v>
      </c>
      <c r="B1385" s="22">
        <v>43629.600694444445</v>
      </c>
      <c r="D1385" s="1">
        <v>41.24</v>
      </c>
    </row>
    <row r="1386" spans="1:4" x14ac:dyDescent="0.2">
      <c r="A1386" s="1">
        <v>1385</v>
      </c>
      <c r="B1386" s="22">
        <v>43629.604166666664</v>
      </c>
      <c r="D1386" s="1">
        <v>41.16</v>
      </c>
    </row>
    <row r="1387" spans="1:4" x14ac:dyDescent="0.2">
      <c r="A1387" s="1">
        <v>1386</v>
      </c>
      <c r="B1387" s="22">
        <v>43629.607638888891</v>
      </c>
      <c r="D1387" s="1">
        <v>41.37</v>
      </c>
    </row>
    <row r="1388" spans="1:4" x14ac:dyDescent="0.2">
      <c r="A1388" s="1">
        <v>1387</v>
      </c>
      <c r="B1388" s="22">
        <v>43629.611111111109</v>
      </c>
      <c r="D1388" s="1">
        <v>41.43</v>
      </c>
    </row>
    <row r="1389" spans="1:4" x14ac:dyDescent="0.2">
      <c r="A1389" s="1">
        <v>1388</v>
      </c>
      <c r="B1389" s="22">
        <v>43629.614583333336</v>
      </c>
      <c r="D1389" s="1">
        <v>41.5</v>
      </c>
    </row>
    <row r="1390" spans="1:4" x14ac:dyDescent="0.2">
      <c r="A1390" s="1">
        <v>1389</v>
      </c>
      <c r="B1390" s="22">
        <v>43629.618055555555</v>
      </c>
      <c r="D1390" s="1">
        <v>41.54</v>
      </c>
    </row>
    <row r="1391" spans="1:4" x14ac:dyDescent="0.2">
      <c r="A1391" s="1">
        <v>1390</v>
      </c>
      <c r="B1391" s="22">
        <v>43629.621527777781</v>
      </c>
      <c r="D1391" s="1">
        <v>41.41</v>
      </c>
    </row>
    <row r="1392" spans="1:4" x14ac:dyDescent="0.2">
      <c r="A1392" s="1">
        <v>1391</v>
      </c>
      <c r="B1392" s="22">
        <v>43629.625</v>
      </c>
      <c r="D1392" s="1">
        <v>41.52</v>
      </c>
    </row>
    <row r="1393" spans="1:4" x14ac:dyDescent="0.2">
      <c r="A1393" s="1">
        <v>1392</v>
      </c>
      <c r="B1393" s="22">
        <v>43630.399305555555</v>
      </c>
      <c r="D1393" s="1">
        <v>41.72</v>
      </c>
    </row>
    <row r="1394" spans="1:4" x14ac:dyDescent="0.2">
      <c r="A1394" s="1">
        <v>1393</v>
      </c>
      <c r="B1394" s="22">
        <v>43630.402777777781</v>
      </c>
      <c r="D1394" s="1">
        <v>41.74</v>
      </c>
    </row>
    <row r="1395" spans="1:4" x14ac:dyDescent="0.2">
      <c r="A1395" s="1">
        <v>1394</v>
      </c>
      <c r="B1395" s="22">
        <v>43630.40625</v>
      </c>
      <c r="D1395" s="1">
        <v>42</v>
      </c>
    </row>
    <row r="1396" spans="1:4" x14ac:dyDescent="0.2">
      <c r="A1396" s="1">
        <v>1395</v>
      </c>
      <c r="B1396" s="22">
        <v>43630.409722222219</v>
      </c>
      <c r="D1396" s="1">
        <v>41.92</v>
      </c>
    </row>
    <row r="1397" spans="1:4" x14ac:dyDescent="0.2">
      <c r="A1397" s="1">
        <v>1396</v>
      </c>
      <c r="B1397" s="22">
        <v>43630.413194444445</v>
      </c>
      <c r="D1397" s="1">
        <v>41.89</v>
      </c>
    </row>
    <row r="1398" spans="1:4" x14ac:dyDescent="0.2">
      <c r="A1398" s="1">
        <v>1397</v>
      </c>
      <c r="B1398" s="22">
        <v>43630.416666666664</v>
      </c>
      <c r="D1398" s="1">
        <v>41.94</v>
      </c>
    </row>
    <row r="1399" spans="1:4" x14ac:dyDescent="0.2">
      <c r="A1399" s="1">
        <v>1398</v>
      </c>
      <c r="B1399" s="22">
        <v>43630.420138888891</v>
      </c>
      <c r="D1399" s="1">
        <v>41.71</v>
      </c>
    </row>
    <row r="1400" spans="1:4" x14ac:dyDescent="0.2">
      <c r="A1400" s="1">
        <v>1399</v>
      </c>
      <c r="B1400" s="22">
        <v>43630.423611111109</v>
      </c>
      <c r="D1400" s="1">
        <v>41.63</v>
      </c>
    </row>
    <row r="1401" spans="1:4" x14ac:dyDescent="0.2">
      <c r="A1401" s="1">
        <v>1400</v>
      </c>
      <c r="B1401" s="22">
        <v>43630.427083333336</v>
      </c>
      <c r="D1401" s="1">
        <v>41.6</v>
      </c>
    </row>
    <row r="1402" spans="1:4" x14ac:dyDescent="0.2">
      <c r="A1402" s="1">
        <v>1401</v>
      </c>
      <c r="B1402" s="22">
        <v>43630.430555555555</v>
      </c>
      <c r="D1402" s="1">
        <v>41.52</v>
      </c>
    </row>
    <row r="1403" spans="1:4" x14ac:dyDescent="0.2">
      <c r="A1403" s="1">
        <v>1402</v>
      </c>
      <c r="B1403" s="22">
        <v>43630.434027777781</v>
      </c>
      <c r="D1403" s="1">
        <v>41.37</v>
      </c>
    </row>
    <row r="1404" spans="1:4" x14ac:dyDescent="0.2">
      <c r="A1404" s="1">
        <v>1403</v>
      </c>
      <c r="B1404" s="22">
        <v>43630.4375</v>
      </c>
      <c r="D1404" s="1">
        <v>41.48</v>
      </c>
    </row>
    <row r="1405" spans="1:4" x14ac:dyDescent="0.2">
      <c r="A1405" s="1">
        <v>1404</v>
      </c>
      <c r="B1405" s="22">
        <v>43630.440972222219</v>
      </c>
      <c r="D1405" s="1">
        <v>41.52</v>
      </c>
    </row>
    <row r="1406" spans="1:4" x14ac:dyDescent="0.2">
      <c r="A1406" s="1">
        <v>1405</v>
      </c>
      <c r="B1406" s="22">
        <v>43630.444444444445</v>
      </c>
      <c r="D1406" s="1">
        <v>41.58</v>
      </c>
    </row>
    <row r="1407" spans="1:4" x14ac:dyDescent="0.2">
      <c r="A1407" s="1">
        <v>1406</v>
      </c>
      <c r="B1407" s="22">
        <v>43630.447916666664</v>
      </c>
      <c r="D1407" s="1">
        <v>41.52</v>
      </c>
    </row>
    <row r="1408" spans="1:4" x14ac:dyDescent="0.2">
      <c r="A1408" s="1">
        <v>1407</v>
      </c>
      <c r="B1408" s="22">
        <v>43630.451388888891</v>
      </c>
      <c r="D1408" s="1">
        <v>41.43</v>
      </c>
    </row>
    <row r="1409" spans="1:4" x14ac:dyDescent="0.2">
      <c r="A1409" s="1">
        <v>1408</v>
      </c>
      <c r="B1409" s="22">
        <v>43630.454861111109</v>
      </c>
      <c r="D1409" s="1">
        <v>41.4</v>
      </c>
    </row>
    <row r="1410" spans="1:4" x14ac:dyDescent="0.2">
      <c r="A1410" s="1">
        <v>1409</v>
      </c>
      <c r="B1410" s="22">
        <v>43630.458333333336</v>
      </c>
      <c r="D1410" s="1">
        <v>41.41</v>
      </c>
    </row>
    <row r="1411" spans="1:4" x14ac:dyDescent="0.2">
      <c r="A1411" s="1">
        <v>1410</v>
      </c>
      <c r="B1411" s="22">
        <v>43630.461805555555</v>
      </c>
      <c r="D1411" s="1">
        <v>41.43</v>
      </c>
    </row>
    <row r="1412" spans="1:4" x14ac:dyDescent="0.2">
      <c r="A1412" s="1">
        <v>1411</v>
      </c>
      <c r="B1412" s="22">
        <v>43630.465277777781</v>
      </c>
      <c r="D1412" s="1">
        <v>41.34</v>
      </c>
    </row>
    <row r="1413" spans="1:4" x14ac:dyDescent="0.2">
      <c r="A1413" s="1">
        <v>1412</v>
      </c>
      <c r="B1413" s="22">
        <v>43630.46875</v>
      </c>
      <c r="D1413" s="1">
        <v>41.32</v>
      </c>
    </row>
    <row r="1414" spans="1:4" x14ac:dyDescent="0.2">
      <c r="A1414" s="1">
        <v>1413</v>
      </c>
      <c r="B1414" s="22">
        <v>43630.472222222219</v>
      </c>
      <c r="D1414" s="1">
        <v>41.33</v>
      </c>
    </row>
    <row r="1415" spans="1:4" x14ac:dyDescent="0.2">
      <c r="A1415" s="1">
        <v>1414</v>
      </c>
      <c r="B1415" s="22">
        <v>43630.475694444445</v>
      </c>
      <c r="D1415" s="1">
        <v>41.21</v>
      </c>
    </row>
    <row r="1416" spans="1:4" x14ac:dyDescent="0.2">
      <c r="A1416" s="1">
        <v>1415</v>
      </c>
      <c r="B1416" s="22">
        <v>43630.479166666664</v>
      </c>
      <c r="D1416" s="1">
        <v>41.22</v>
      </c>
    </row>
    <row r="1417" spans="1:4" x14ac:dyDescent="0.2">
      <c r="A1417" s="1">
        <v>1416</v>
      </c>
      <c r="B1417" s="22">
        <v>43630.545138888891</v>
      </c>
      <c r="D1417" s="1">
        <v>41.24</v>
      </c>
    </row>
    <row r="1418" spans="1:4" x14ac:dyDescent="0.2">
      <c r="A1418" s="1">
        <v>1417</v>
      </c>
      <c r="B1418" s="22">
        <v>43630.548611111109</v>
      </c>
      <c r="D1418" s="1">
        <v>41.3</v>
      </c>
    </row>
    <row r="1419" spans="1:4" x14ac:dyDescent="0.2">
      <c r="A1419" s="1">
        <v>1418</v>
      </c>
      <c r="B1419" s="22">
        <v>43630.552083333336</v>
      </c>
      <c r="D1419" s="1">
        <v>41.31</v>
      </c>
    </row>
    <row r="1420" spans="1:4" x14ac:dyDescent="0.2">
      <c r="A1420" s="1">
        <v>1419</v>
      </c>
      <c r="B1420" s="22">
        <v>43630.555555555555</v>
      </c>
      <c r="D1420" s="1">
        <v>41.25</v>
      </c>
    </row>
    <row r="1421" spans="1:4" x14ac:dyDescent="0.2">
      <c r="A1421" s="1">
        <v>1420</v>
      </c>
      <c r="B1421" s="22">
        <v>43630.559027777781</v>
      </c>
      <c r="D1421" s="1">
        <v>41.2</v>
      </c>
    </row>
    <row r="1422" spans="1:4" x14ac:dyDescent="0.2">
      <c r="A1422" s="1">
        <v>1421</v>
      </c>
      <c r="B1422" s="22">
        <v>43630.5625</v>
      </c>
      <c r="D1422" s="1">
        <v>41.2</v>
      </c>
    </row>
    <row r="1423" spans="1:4" x14ac:dyDescent="0.2">
      <c r="A1423" s="1">
        <v>1422</v>
      </c>
      <c r="B1423" s="22">
        <v>43630.565972222219</v>
      </c>
      <c r="D1423" s="1">
        <v>41.15</v>
      </c>
    </row>
    <row r="1424" spans="1:4" x14ac:dyDescent="0.2">
      <c r="A1424" s="1">
        <v>1423</v>
      </c>
      <c r="B1424" s="22">
        <v>43630.569444444445</v>
      </c>
      <c r="D1424" s="1">
        <v>41.18</v>
      </c>
    </row>
    <row r="1425" spans="1:4" x14ac:dyDescent="0.2">
      <c r="A1425" s="1">
        <v>1424</v>
      </c>
      <c r="B1425" s="22">
        <v>43630.572916666664</v>
      </c>
      <c r="D1425" s="1">
        <v>41.16</v>
      </c>
    </row>
    <row r="1426" spans="1:4" x14ac:dyDescent="0.2">
      <c r="A1426" s="1">
        <v>1425</v>
      </c>
      <c r="B1426" s="22">
        <v>43630.576388888891</v>
      </c>
      <c r="D1426" s="1">
        <v>41.1</v>
      </c>
    </row>
    <row r="1427" spans="1:4" x14ac:dyDescent="0.2">
      <c r="A1427" s="1">
        <v>1426</v>
      </c>
      <c r="B1427" s="22">
        <v>43630.579861111109</v>
      </c>
      <c r="D1427" s="1">
        <v>41.04</v>
      </c>
    </row>
    <row r="1428" spans="1:4" x14ac:dyDescent="0.2">
      <c r="A1428" s="1">
        <v>1427</v>
      </c>
      <c r="B1428" s="22">
        <v>43630.583333333336</v>
      </c>
      <c r="D1428" s="1">
        <v>40.869999999999997</v>
      </c>
    </row>
    <row r="1429" spans="1:4" x14ac:dyDescent="0.2">
      <c r="A1429" s="1">
        <v>1428</v>
      </c>
      <c r="B1429" s="22">
        <v>43630.586805555555</v>
      </c>
      <c r="D1429" s="1">
        <v>40.799999999999997</v>
      </c>
    </row>
    <row r="1430" spans="1:4" x14ac:dyDescent="0.2">
      <c r="A1430" s="1">
        <v>1429</v>
      </c>
      <c r="B1430" s="22">
        <v>43630.590277777781</v>
      </c>
      <c r="D1430" s="1">
        <v>40.71</v>
      </c>
    </row>
    <row r="1431" spans="1:4" x14ac:dyDescent="0.2">
      <c r="A1431" s="1">
        <v>1430</v>
      </c>
      <c r="B1431" s="22">
        <v>43630.59375</v>
      </c>
      <c r="D1431" s="1">
        <v>40.61</v>
      </c>
    </row>
    <row r="1432" spans="1:4" x14ac:dyDescent="0.2">
      <c r="A1432" s="1">
        <v>1431</v>
      </c>
      <c r="B1432" s="22">
        <v>43630.597222222219</v>
      </c>
      <c r="D1432" s="1">
        <v>40.659999999999997</v>
      </c>
    </row>
    <row r="1433" spans="1:4" x14ac:dyDescent="0.2">
      <c r="A1433" s="1">
        <v>1432</v>
      </c>
      <c r="B1433" s="22">
        <v>43630.600694444445</v>
      </c>
      <c r="D1433" s="1">
        <v>40.549999999999997</v>
      </c>
    </row>
    <row r="1434" spans="1:4" x14ac:dyDescent="0.2">
      <c r="A1434" s="1">
        <v>1433</v>
      </c>
      <c r="B1434" s="22">
        <v>43630.604166666664</v>
      </c>
      <c r="D1434" s="1">
        <v>40.450000000000003</v>
      </c>
    </row>
    <row r="1435" spans="1:4" x14ac:dyDescent="0.2">
      <c r="A1435" s="1">
        <v>1434</v>
      </c>
      <c r="B1435" s="22">
        <v>43630.607638888891</v>
      </c>
      <c r="D1435" s="1">
        <v>40.450000000000003</v>
      </c>
    </row>
    <row r="1436" spans="1:4" x14ac:dyDescent="0.2">
      <c r="A1436" s="1">
        <v>1435</v>
      </c>
      <c r="B1436" s="22">
        <v>43630.611111111109</v>
      </c>
      <c r="D1436" s="1">
        <v>40.42</v>
      </c>
    </row>
    <row r="1437" spans="1:4" x14ac:dyDescent="0.2">
      <c r="A1437" s="1">
        <v>1436</v>
      </c>
      <c r="B1437" s="22">
        <v>43630.614583333336</v>
      </c>
      <c r="D1437" s="1">
        <v>40.31</v>
      </c>
    </row>
    <row r="1438" spans="1:4" x14ac:dyDescent="0.2">
      <c r="A1438" s="1">
        <v>1437</v>
      </c>
      <c r="B1438" s="22">
        <v>43630.618055555555</v>
      </c>
      <c r="D1438" s="1">
        <v>40.369999999999997</v>
      </c>
    </row>
    <row r="1439" spans="1:4" x14ac:dyDescent="0.2">
      <c r="A1439" s="1">
        <v>1438</v>
      </c>
      <c r="B1439" s="22">
        <v>43630.621527777781</v>
      </c>
      <c r="D1439" s="1">
        <v>40.25</v>
      </c>
    </row>
    <row r="1440" spans="1:4" x14ac:dyDescent="0.2">
      <c r="A1440" s="1">
        <v>1439</v>
      </c>
      <c r="B1440" s="22">
        <v>43630.625</v>
      </c>
      <c r="D1440" s="1">
        <v>40.32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>
    <tabColor rgb="FFFF0000"/>
  </sheetPr>
  <dimension ref="A1:AH4001"/>
  <sheetViews>
    <sheetView workbookViewId="0">
      <pane xSplit="19" ySplit="1" topLeftCell="T2" activePane="bottomRight" state="frozen"/>
      <selection pane="topRight" activeCell="T1" sqref="T1"/>
      <selection pane="bottomLeft" activeCell="A2" sqref="A2"/>
      <selection pane="bottomRight" activeCell="H11" sqref="H11"/>
    </sheetView>
  </sheetViews>
  <sheetFormatPr defaultRowHeight="11.25" x14ac:dyDescent="0.15"/>
  <cols>
    <col min="1" max="1" width="4.5" style="1" bestFit="1" customWidth="1"/>
    <col min="2" max="2" width="10.5" style="7" bestFit="1" customWidth="1"/>
    <col min="3" max="4" width="7.5" style="1" bestFit="1" customWidth="1"/>
    <col min="5" max="5" width="9.125" style="1" customWidth="1"/>
    <col min="6" max="6" width="13.125" style="1" bestFit="1" customWidth="1"/>
    <col min="7" max="7" width="7.5" style="1" customWidth="1"/>
    <col min="8" max="8" width="10.5" style="1" bestFit="1" customWidth="1"/>
    <col min="9" max="9" width="13.125" style="1" bestFit="1" customWidth="1"/>
    <col min="10" max="12" width="8.125" style="1" bestFit="1" customWidth="1"/>
    <col min="13" max="13" width="8" style="66" bestFit="1" customWidth="1"/>
    <col min="14" max="14" width="9.75" style="1" bestFit="1" customWidth="1"/>
    <col min="15" max="16" width="9.875" style="1" bestFit="1" customWidth="1"/>
    <col min="17" max="17" width="9" style="1"/>
    <col min="18" max="18" width="17" style="43" customWidth="1"/>
    <col min="19" max="19" width="16" style="11" customWidth="1"/>
    <col min="20" max="24" width="9" style="1"/>
    <col min="25" max="25" width="29.25" style="43" customWidth="1"/>
    <col min="26" max="27" width="9" style="1"/>
    <col min="28" max="28" width="12.25" style="1" bestFit="1" customWidth="1"/>
    <col min="29" max="30" width="9" style="1"/>
    <col min="31" max="31" width="12.25" style="1" bestFit="1" customWidth="1"/>
    <col min="32" max="32" width="16" style="11" customWidth="1"/>
    <col min="33" max="33" width="9" style="1"/>
    <col min="34" max="34" width="9.5" style="1" customWidth="1"/>
    <col min="35" max="16384" width="9" style="1"/>
  </cols>
  <sheetData>
    <row r="1" spans="1:34" ht="12" thickBot="1" x14ac:dyDescent="0.2">
      <c r="A1" s="30" t="s">
        <v>3615</v>
      </c>
      <c r="B1" s="30" t="s">
        <v>3611</v>
      </c>
      <c r="C1" s="30" t="s">
        <v>3612</v>
      </c>
      <c r="D1" s="30" t="s">
        <v>3616</v>
      </c>
      <c r="E1" s="56" t="s">
        <v>7551</v>
      </c>
      <c r="F1" s="56" t="s">
        <v>7599</v>
      </c>
      <c r="G1" s="56" t="s">
        <v>7552</v>
      </c>
      <c r="H1" s="56" t="s">
        <v>7553</v>
      </c>
      <c r="I1" s="56" t="s">
        <v>7554</v>
      </c>
      <c r="J1" s="56" t="s">
        <v>7590</v>
      </c>
      <c r="K1" s="56" t="s">
        <v>7591</v>
      </c>
      <c r="L1" s="56" t="s">
        <v>7605</v>
      </c>
      <c r="M1" s="65" t="s">
        <v>7678</v>
      </c>
      <c r="N1" s="56" t="s">
        <v>3635</v>
      </c>
      <c r="O1" s="56" t="s">
        <v>3636</v>
      </c>
      <c r="P1" s="56" t="s">
        <v>3637</v>
      </c>
      <c r="Q1" s="56" t="s">
        <v>3638</v>
      </c>
      <c r="R1" s="42" t="s">
        <v>3634</v>
      </c>
      <c r="S1" s="61" t="s">
        <v>7636</v>
      </c>
      <c r="V1" s="30" t="s">
        <v>3613</v>
      </c>
      <c r="W1" s="30" t="s">
        <v>3610</v>
      </c>
      <c r="X1" s="30" t="s">
        <v>3618</v>
      </c>
      <c r="Y1" s="42" t="s">
        <v>7593</v>
      </c>
      <c r="Z1" s="30" t="s">
        <v>3617</v>
      </c>
      <c r="AA1" s="30" t="s">
        <v>7595</v>
      </c>
      <c r="AB1" s="30" t="s">
        <v>7599</v>
      </c>
      <c r="AC1" s="30" t="s">
        <v>7597</v>
      </c>
      <c r="AD1" s="30" t="s">
        <v>7601</v>
      </c>
      <c r="AE1" s="30" t="s">
        <v>7549</v>
      </c>
      <c r="AF1" s="61" t="s">
        <v>7636</v>
      </c>
      <c r="AH1" s="30" t="s">
        <v>3614</v>
      </c>
    </row>
    <row r="2" spans="1:34" ht="12" thickTop="1" x14ac:dyDescent="0.15">
      <c r="A2" s="1">
        <v>1</v>
      </c>
      <c r="B2" s="29" t="str">
        <f>TRIM(基本信息!B2)</f>
        <v/>
      </c>
      <c r="C2" s="1" t="str">
        <f>TRIM(基本信息!C2)</f>
        <v/>
      </c>
      <c r="D2" s="1">
        <f>IF(LEN(B2)&gt;2,OR(M2=1,((M2=0.5)*(N2+O2+P2+Q2))&gt;0)+0,0)</f>
        <v>0</v>
      </c>
      <c r="E2" s="1" t="str">
        <f>IFERROR(INDEX(股票涨跌!E:E,MATCH(B2,股票涨跌!B:B,0)),"-")</f>
        <v>-</v>
      </c>
      <c r="F2" s="1" t="str">
        <f>IFERROR(INDEX(股票涨跌!F:F,MATCH(B2,股票涨跌!B:B,0)),"-")</f>
        <v>-</v>
      </c>
      <c r="G2" s="1" t="str">
        <f>TRIM(基本信息!O2)</f>
        <v/>
      </c>
      <c r="H2" s="1" t="str">
        <f>IFERROR(INDEX(行业涨跌!F:F,MATCH(G2,行业涨跌!C:C,0)),"-")</f>
        <v>-</v>
      </c>
      <c r="I2" s="1" t="str">
        <f>IFERROR(INDEX(行业涨跌!E:E,MATCH(G2,行业涨跌!C:C,0)),"-")</f>
        <v>-</v>
      </c>
      <c r="J2" s="1">
        <v>0</v>
      </c>
      <c r="K2" s="1">
        <v>0</v>
      </c>
      <c r="L2" s="1">
        <v>0</v>
      </c>
      <c r="M2" s="66">
        <f>IF(K2&gt;0,1,IF(J2&gt;0,0.5,0))</f>
        <v>0</v>
      </c>
      <c r="R2" s="43" t="str">
        <f t="shared" ref="R2:R65" si="0">IF(D2&gt;0,IF(J2&gt;0,$J$1,"")&amp;IF(K2&gt;0,$K$1,"")&amp;IF(L2&gt;0,$L$1,"")&amp;"+"&amp;IF(N2&gt;0,$N$1,"")&amp;IF(O2&gt;0,$O$1,"")&amp;IF(P2&gt;0,$P$1,"")&amp;IF(Q2&gt;0,$Q$1,""),"-")</f>
        <v>-</v>
      </c>
      <c r="V2" s="1">
        <f t="array" ref="V2">SMALL(IF($D$2:$D$4000&gt;0,ROW($D$2:$D$4000),4^8),ROW(A1))</f>
        <v>65536</v>
      </c>
      <c r="W2" s="1" t="str">
        <f t="shared" ref="W2:W65" si="1">IF(V2&lt;4000,ROW(A1),"-")</f>
        <v>-</v>
      </c>
      <c r="X2" s="1" t="str">
        <f t="shared" ref="X2:X65" si="2">IF(V2&lt;4000,INDEX(B:B,V2),"-")</f>
        <v>-</v>
      </c>
      <c r="Y2" s="43" t="str">
        <f>IF(V2&lt;4000,INDEX(R:R,V2),"-")</f>
        <v>-</v>
      </c>
      <c r="Z2" s="1" t="str">
        <f t="shared" ref="Z2:Z65" si="3">IF(V2&lt;4000,INDEX(C:C,V2),"-")</f>
        <v>-</v>
      </c>
      <c r="AA2" s="1" t="str">
        <f t="shared" ref="AA2:AA65" si="4">IF(V2&lt;4000,INDEX(E:E,V2),"-")</f>
        <v>-</v>
      </c>
      <c r="AB2" s="1" t="str">
        <f>IF(V2&lt;4000,INDEX(F:F,V2),"-")</f>
        <v>-</v>
      </c>
      <c r="AC2" s="1" t="str">
        <f t="shared" ref="AC2:AC65" si="5">IF(V2&lt;4000,INDEX(G:G,V2),"-")</f>
        <v>-</v>
      </c>
      <c r="AD2" s="1" t="str">
        <f t="shared" ref="AD2:AD65" si="6">IF(V2&lt;4000,INDEX(H:H,V2),"-")</f>
        <v>-</v>
      </c>
      <c r="AE2" s="43" t="str">
        <f t="shared" ref="AE2:AE65" si="7">IF(V2&lt;4000,INDEX(I:I,V2),"-")</f>
        <v>-</v>
      </c>
      <c r="AF2" s="11" t="str">
        <f>IF(V2&lt;4000,INDEX(S:S,V2),"-")</f>
        <v>-</v>
      </c>
      <c r="AH2" s="1">
        <f>MAX(W:W)</f>
        <v>0</v>
      </c>
    </row>
    <row r="3" spans="1:34" x14ac:dyDescent="0.15">
      <c r="A3" s="1">
        <v>2</v>
      </c>
      <c r="B3" s="29" t="str">
        <f>TRIM(基本信息!B3)</f>
        <v/>
      </c>
      <c r="C3" s="1" t="str">
        <f>TRIM(基本信息!C3)</f>
        <v/>
      </c>
      <c r="D3" s="1">
        <f t="shared" ref="D3:D66" si="8">IF(LEN(B3)&gt;2,OR(M3=1,(M3=0.5)*(N3+O3+P3+Q3)&gt;0)+0,0)</f>
        <v>0</v>
      </c>
      <c r="E3" s="1" t="str">
        <f>IFERROR(INDEX(股票涨跌!E:E,MATCH(B3,股票涨跌!B:B,0)),"-")</f>
        <v>-</v>
      </c>
      <c r="F3" s="1" t="str">
        <f>IFERROR(INDEX(股票涨跌!F:F,MATCH(B3,股票涨跌!B:B,0)),"-")</f>
        <v>-</v>
      </c>
      <c r="G3" s="1" t="str">
        <f>TRIM(基本信息!O3)</f>
        <v/>
      </c>
      <c r="H3" s="1" t="str">
        <f>IFERROR(INDEX(行业涨跌!F:F,MATCH(G3,行业涨跌!C:C,0)),"-")</f>
        <v>-</v>
      </c>
      <c r="I3" s="1" t="str">
        <f>IFERROR(INDEX(行业涨跌!E:E,MATCH(G3,行业涨跌!C:C,0)),"-")</f>
        <v>-</v>
      </c>
      <c r="J3" s="1">
        <v>0</v>
      </c>
      <c r="K3" s="1">
        <v>1</v>
      </c>
      <c r="L3" s="1">
        <v>0</v>
      </c>
      <c r="M3" s="66">
        <f t="shared" ref="M3:M66" si="9">IF(K3&gt;0,1,IF(J3&gt;0,0.5,0))</f>
        <v>1</v>
      </c>
      <c r="R3" s="43" t="str">
        <f t="shared" si="0"/>
        <v>-</v>
      </c>
      <c r="S3" s="11">
        <v>43630.625</v>
      </c>
      <c r="V3" s="1">
        <f t="array" ref="V3">SMALL(IF($D$2:$D$4000&gt;0,ROW($D$2:$D$4000),4^8),ROW(A2))</f>
        <v>65536</v>
      </c>
      <c r="W3" s="1" t="str">
        <f t="shared" si="1"/>
        <v>-</v>
      </c>
      <c r="X3" s="1" t="str">
        <f t="shared" si="2"/>
        <v>-</v>
      </c>
      <c r="Y3" s="43" t="str">
        <f t="shared" ref="Y3:Y66" si="10">IF(V3&lt;4000,INDEX(R:R,V3),"-")</f>
        <v>-</v>
      </c>
      <c r="Z3" s="1" t="str">
        <f t="shared" si="3"/>
        <v>-</v>
      </c>
      <c r="AA3" s="1" t="str">
        <f t="shared" si="4"/>
        <v>-</v>
      </c>
      <c r="AB3" s="1" t="str">
        <f t="shared" ref="AB3:AB66" si="11">IF(V3&lt;4000,INDEX(F:F,V3),"-")</f>
        <v>-</v>
      </c>
      <c r="AC3" s="1" t="str">
        <f t="shared" si="5"/>
        <v>-</v>
      </c>
      <c r="AD3" s="1" t="str">
        <f t="shared" si="6"/>
        <v>-</v>
      </c>
      <c r="AE3" s="43" t="str">
        <f t="shared" si="7"/>
        <v>-</v>
      </c>
      <c r="AF3" s="11" t="str">
        <f t="shared" ref="AF3:AF66" si="12">IF(V3&lt;4000,INDEX(S:S,V3),"-")</f>
        <v>-</v>
      </c>
    </row>
    <row r="4" spans="1:34" x14ac:dyDescent="0.15">
      <c r="A4" s="1">
        <v>3</v>
      </c>
      <c r="B4" s="29" t="str">
        <f>TRIM(基本信息!B4)</f>
        <v/>
      </c>
      <c r="C4" s="1" t="str">
        <f>TRIM(基本信息!C4)</f>
        <v/>
      </c>
      <c r="D4" s="1">
        <f t="shared" si="8"/>
        <v>0</v>
      </c>
      <c r="E4" s="1" t="str">
        <f>IFERROR(INDEX(股票涨跌!E:E,MATCH(B4,股票涨跌!B:B,0)),"-")</f>
        <v>-</v>
      </c>
      <c r="F4" s="1" t="str">
        <f>IFERROR(INDEX(股票涨跌!F:F,MATCH(B4,股票涨跌!B:B,0)),"-")</f>
        <v>-</v>
      </c>
      <c r="G4" s="1" t="str">
        <f>TRIM(基本信息!O4)</f>
        <v/>
      </c>
      <c r="H4" s="1" t="str">
        <f>IFERROR(INDEX(行业涨跌!F:F,MATCH(G4,行业涨跌!C:C,0)),"-")</f>
        <v>-</v>
      </c>
      <c r="I4" s="1" t="str">
        <f>IFERROR(INDEX(行业涨跌!E:E,MATCH(G4,行业涨跌!C:C,0)),"-")</f>
        <v>-</v>
      </c>
      <c r="J4" s="1">
        <v>0</v>
      </c>
      <c r="K4" s="1">
        <v>0</v>
      </c>
      <c r="L4" s="1">
        <v>0</v>
      </c>
      <c r="M4" s="66">
        <f t="shared" si="9"/>
        <v>0</v>
      </c>
      <c r="R4" s="43" t="str">
        <f t="shared" si="0"/>
        <v>-</v>
      </c>
      <c r="V4" s="1">
        <f t="array" ref="V4">SMALL(IF($D$2:$D$4000&gt;0,ROW($D$2:$D$4000),4^8),ROW(A3))</f>
        <v>65536</v>
      </c>
      <c r="W4" s="1" t="str">
        <f t="shared" si="1"/>
        <v>-</v>
      </c>
      <c r="X4" s="1" t="str">
        <f t="shared" si="2"/>
        <v>-</v>
      </c>
      <c r="Y4" s="43" t="str">
        <f t="shared" si="10"/>
        <v>-</v>
      </c>
      <c r="Z4" s="1" t="str">
        <f t="shared" si="3"/>
        <v>-</v>
      </c>
      <c r="AA4" s="1" t="str">
        <f t="shared" si="4"/>
        <v>-</v>
      </c>
      <c r="AB4" s="1" t="str">
        <f t="shared" si="11"/>
        <v>-</v>
      </c>
      <c r="AC4" s="1" t="str">
        <f t="shared" si="5"/>
        <v>-</v>
      </c>
      <c r="AD4" s="1" t="str">
        <f t="shared" si="6"/>
        <v>-</v>
      </c>
      <c r="AE4" s="43" t="str">
        <f t="shared" si="7"/>
        <v>-</v>
      </c>
      <c r="AF4" s="11" t="str">
        <f t="shared" si="12"/>
        <v>-</v>
      </c>
    </row>
    <row r="5" spans="1:34" x14ac:dyDescent="0.15">
      <c r="A5" s="1">
        <v>4</v>
      </c>
      <c r="B5" s="29" t="str">
        <f>TRIM(基本信息!B5)</f>
        <v/>
      </c>
      <c r="C5" s="1" t="str">
        <f>TRIM(基本信息!C5)</f>
        <v/>
      </c>
      <c r="D5" s="1">
        <f t="shared" si="8"/>
        <v>0</v>
      </c>
      <c r="E5" s="1" t="str">
        <f>IFERROR(INDEX(股票涨跌!E:E,MATCH(B5,股票涨跌!B:B,0)),"-")</f>
        <v>-</v>
      </c>
      <c r="F5" s="1" t="str">
        <f>IFERROR(INDEX(股票涨跌!F:F,MATCH(B5,股票涨跌!B:B,0)),"-")</f>
        <v>-</v>
      </c>
      <c r="G5" s="1" t="str">
        <f>TRIM(基本信息!O5)</f>
        <v/>
      </c>
      <c r="H5" s="1" t="str">
        <f>IFERROR(INDEX(行业涨跌!F:F,MATCH(G5,行业涨跌!C:C,0)),"-")</f>
        <v>-</v>
      </c>
      <c r="I5" s="1" t="str">
        <f>IFERROR(INDEX(行业涨跌!E:E,MATCH(G5,行业涨跌!C:C,0)),"-")</f>
        <v>-</v>
      </c>
      <c r="J5" s="1">
        <v>0</v>
      </c>
      <c r="K5" s="1">
        <v>0</v>
      </c>
      <c r="L5" s="1">
        <v>0</v>
      </c>
      <c r="M5" s="66">
        <f t="shared" si="9"/>
        <v>0</v>
      </c>
      <c r="R5" s="43" t="str">
        <f t="shared" si="0"/>
        <v>-</v>
      </c>
      <c r="V5" s="1">
        <f t="array" ref="V5">SMALL(IF($D$2:$D$4000&gt;0,ROW($D$2:$D$4000),4^8),ROW(A4))</f>
        <v>65536</v>
      </c>
      <c r="W5" s="1" t="str">
        <f t="shared" si="1"/>
        <v>-</v>
      </c>
      <c r="X5" s="1" t="str">
        <f t="shared" si="2"/>
        <v>-</v>
      </c>
      <c r="Y5" s="43" t="str">
        <f t="shared" si="10"/>
        <v>-</v>
      </c>
      <c r="Z5" s="1" t="str">
        <f t="shared" si="3"/>
        <v>-</v>
      </c>
      <c r="AA5" s="1" t="str">
        <f t="shared" si="4"/>
        <v>-</v>
      </c>
      <c r="AB5" s="1" t="str">
        <f t="shared" si="11"/>
        <v>-</v>
      </c>
      <c r="AC5" s="1" t="str">
        <f t="shared" si="5"/>
        <v>-</v>
      </c>
      <c r="AD5" s="1" t="str">
        <f t="shared" si="6"/>
        <v>-</v>
      </c>
      <c r="AE5" s="43" t="str">
        <f t="shared" si="7"/>
        <v>-</v>
      </c>
      <c r="AF5" s="11" t="str">
        <f t="shared" si="12"/>
        <v>-</v>
      </c>
    </row>
    <row r="6" spans="1:34" x14ac:dyDescent="0.15">
      <c r="A6" s="1">
        <v>5</v>
      </c>
      <c r="B6" s="29" t="str">
        <f>TRIM(基本信息!B6)</f>
        <v/>
      </c>
      <c r="C6" s="1" t="str">
        <f>TRIM(基本信息!C6)</f>
        <v/>
      </c>
      <c r="D6" s="1">
        <f t="shared" si="8"/>
        <v>0</v>
      </c>
      <c r="E6" s="1" t="str">
        <f>IFERROR(INDEX(股票涨跌!E:E,MATCH(B6,股票涨跌!B:B,0)),"-")</f>
        <v>-</v>
      </c>
      <c r="F6" s="1" t="str">
        <f>IFERROR(INDEX(股票涨跌!F:F,MATCH(B6,股票涨跌!B:B,0)),"-")</f>
        <v>-</v>
      </c>
      <c r="G6" s="1" t="str">
        <f>TRIM(基本信息!O6)</f>
        <v/>
      </c>
      <c r="H6" s="1" t="str">
        <f>IFERROR(INDEX(行业涨跌!F:F,MATCH(G6,行业涨跌!C:C,0)),"-")</f>
        <v>-</v>
      </c>
      <c r="I6" s="1" t="str">
        <f>IFERROR(INDEX(行业涨跌!E:E,MATCH(G6,行业涨跌!C:C,0)),"-")</f>
        <v>-</v>
      </c>
      <c r="J6" s="1">
        <v>0</v>
      </c>
      <c r="K6" s="1">
        <v>0</v>
      </c>
      <c r="L6" s="1">
        <v>0</v>
      </c>
      <c r="M6" s="66">
        <f t="shared" si="9"/>
        <v>0</v>
      </c>
      <c r="R6" s="43" t="str">
        <f t="shared" si="0"/>
        <v>-</v>
      </c>
      <c r="V6" s="1">
        <f t="array" ref="V6">SMALL(IF($D$2:$D$4000&gt;0,ROW($D$2:$D$4000),4^8),ROW(A5))</f>
        <v>65536</v>
      </c>
      <c r="W6" s="1" t="str">
        <f t="shared" si="1"/>
        <v>-</v>
      </c>
      <c r="X6" s="1" t="str">
        <f t="shared" si="2"/>
        <v>-</v>
      </c>
      <c r="Y6" s="43" t="str">
        <f t="shared" si="10"/>
        <v>-</v>
      </c>
      <c r="Z6" s="1" t="str">
        <f t="shared" si="3"/>
        <v>-</v>
      </c>
      <c r="AA6" s="1" t="str">
        <f t="shared" si="4"/>
        <v>-</v>
      </c>
      <c r="AB6" s="1" t="str">
        <f t="shared" si="11"/>
        <v>-</v>
      </c>
      <c r="AC6" s="1" t="str">
        <f t="shared" si="5"/>
        <v>-</v>
      </c>
      <c r="AD6" s="1" t="str">
        <f t="shared" si="6"/>
        <v>-</v>
      </c>
      <c r="AE6" s="43" t="str">
        <f t="shared" si="7"/>
        <v>-</v>
      </c>
      <c r="AF6" s="11" t="str">
        <f t="shared" si="12"/>
        <v>-</v>
      </c>
    </row>
    <row r="7" spans="1:34" x14ac:dyDescent="0.15">
      <c r="A7" s="1">
        <v>6</v>
      </c>
      <c r="B7" s="29" t="str">
        <f>TRIM(基本信息!B7)</f>
        <v/>
      </c>
      <c r="C7" s="1" t="str">
        <f>TRIM(基本信息!C7)</f>
        <v/>
      </c>
      <c r="D7" s="1">
        <f t="shared" si="8"/>
        <v>0</v>
      </c>
      <c r="E7" s="1" t="str">
        <f>IFERROR(INDEX(股票涨跌!E:E,MATCH(B7,股票涨跌!B:B,0)),"-")</f>
        <v>-</v>
      </c>
      <c r="F7" s="1" t="str">
        <f>IFERROR(INDEX(股票涨跌!F:F,MATCH(B7,股票涨跌!B:B,0)),"-")</f>
        <v>-</v>
      </c>
      <c r="G7" s="1" t="str">
        <f>TRIM(基本信息!O7)</f>
        <v/>
      </c>
      <c r="H7" s="1" t="str">
        <f>IFERROR(INDEX(行业涨跌!F:F,MATCH(G7,行业涨跌!C:C,0)),"-")</f>
        <v>-</v>
      </c>
      <c r="I7" s="1" t="str">
        <f>IFERROR(INDEX(行业涨跌!E:E,MATCH(G7,行业涨跌!C:C,0)),"-")</f>
        <v>-</v>
      </c>
      <c r="J7" s="1">
        <v>0</v>
      </c>
      <c r="K7" s="1">
        <v>0</v>
      </c>
      <c r="L7" s="1">
        <v>0</v>
      </c>
      <c r="M7" s="66">
        <f t="shared" si="9"/>
        <v>0</v>
      </c>
      <c r="R7" s="43" t="str">
        <f t="shared" si="0"/>
        <v>-</v>
      </c>
      <c r="V7" s="1">
        <f t="array" ref="V7">SMALL(IF($D$2:$D$4000&gt;0,ROW($D$2:$D$4000),4^8),ROW(A6))</f>
        <v>65536</v>
      </c>
      <c r="W7" s="1" t="str">
        <f t="shared" si="1"/>
        <v>-</v>
      </c>
      <c r="X7" s="1" t="str">
        <f t="shared" si="2"/>
        <v>-</v>
      </c>
      <c r="Y7" s="43" t="str">
        <f t="shared" si="10"/>
        <v>-</v>
      </c>
      <c r="Z7" s="1" t="str">
        <f t="shared" si="3"/>
        <v>-</v>
      </c>
      <c r="AA7" s="1" t="str">
        <f t="shared" si="4"/>
        <v>-</v>
      </c>
      <c r="AB7" s="1" t="str">
        <f t="shared" si="11"/>
        <v>-</v>
      </c>
      <c r="AC7" s="1" t="str">
        <f t="shared" si="5"/>
        <v>-</v>
      </c>
      <c r="AD7" s="1" t="str">
        <f t="shared" si="6"/>
        <v>-</v>
      </c>
      <c r="AE7" s="43" t="str">
        <f t="shared" si="7"/>
        <v>-</v>
      </c>
      <c r="AF7" s="11" t="str">
        <f t="shared" si="12"/>
        <v>-</v>
      </c>
    </row>
    <row r="8" spans="1:34" x14ac:dyDescent="0.15">
      <c r="A8" s="1">
        <v>7</v>
      </c>
      <c r="B8" s="29" t="str">
        <f>TRIM(基本信息!B8)</f>
        <v/>
      </c>
      <c r="C8" s="1" t="str">
        <f>TRIM(基本信息!C8)</f>
        <v/>
      </c>
      <c r="D8" s="1">
        <f t="shared" si="8"/>
        <v>0</v>
      </c>
      <c r="E8" s="1" t="str">
        <f>IFERROR(INDEX(股票涨跌!E:E,MATCH(B8,股票涨跌!B:B,0)),"-")</f>
        <v>-</v>
      </c>
      <c r="F8" s="1" t="str">
        <f>IFERROR(INDEX(股票涨跌!F:F,MATCH(B8,股票涨跌!B:B,0)),"-")</f>
        <v>-</v>
      </c>
      <c r="G8" s="1" t="str">
        <f>TRIM(基本信息!O8)</f>
        <v/>
      </c>
      <c r="H8" s="1" t="str">
        <f>IFERROR(INDEX(行业涨跌!F:F,MATCH(G8,行业涨跌!C:C,0)),"-")</f>
        <v>-</v>
      </c>
      <c r="I8" s="1" t="str">
        <f>IFERROR(INDEX(行业涨跌!E:E,MATCH(G8,行业涨跌!C:C,0)),"-")</f>
        <v>-</v>
      </c>
      <c r="J8" s="1">
        <v>0</v>
      </c>
      <c r="K8" s="1">
        <v>0</v>
      </c>
      <c r="L8" s="1">
        <v>0</v>
      </c>
      <c r="M8" s="66">
        <f t="shared" si="9"/>
        <v>0</v>
      </c>
      <c r="R8" s="43" t="str">
        <f t="shared" si="0"/>
        <v>-</v>
      </c>
      <c r="V8" s="1">
        <f t="array" ref="V8">SMALL(IF($D$2:$D$4000&gt;0,ROW($D$2:$D$4000),4^8),ROW(A7))</f>
        <v>65536</v>
      </c>
      <c r="W8" s="1" t="str">
        <f t="shared" si="1"/>
        <v>-</v>
      </c>
      <c r="X8" s="1" t="str">
        <f t="shared" si="2"/>
        <v>-</v>
      </c>
      <c r="Y8" s="43" t="str">
        <f t="shared" si="10"/>
        <v>-</v>
      </c>
      <c r="Z8" s="1" t="str">
        <f t="shared" si="3"/>
        <v>-</v>
      </c>
      <c r="AA8" s="1" t="str">
        <f t="shared" si="4"/>
        <v>-</v>
      </c>
      <c r="AB8" s="1" t="str">
        <f t="shared" si="11"/>
        <v>-</v>
      </c>
      <c r="AC8" s="1" t="str">
        <f t="shared" si="5"/>
        <v>-</v>
      </c>
      <c r="AD8" s="1" t="str">
        <f t="shared" si="6"/>
        <v>-</v>
      </c>
      <c r="AE8" s="43" t="str">
        <f t="shared" si="7"/>
        <v>-</v>
      </c>
      <c r="AF8" s="11" t="str">
        <f t="shared" si="12"/>
        <v>-</v>
      </c>
    </row>
    <row r="9" spans="1:34" x14ac:dyDescent="0.15">
      <c r="A9" s="1">
        <v>8</v>
      </c>
      <c r="B9" s="29" t="str">
        <f>TRIM(基本信息!B9)</f>
        <v/>
      </c>
      <c r="C9" s="1" t="str">
        <f>TRIM(基本信息!C9)</f>
        <v/>
      </c>
      <c r="D9" s="1">
        <f t="shared" si="8"/>
        <v>0</v>
      </c>
      <c r="E9" s="1" t="str">
        <f>IFERROR(INDEX(股票涨跌!E:E,MATCH(B9,股票涨跌!B:B,0)),"-")</f>
        <v>-</v>
      </c>
      <c r="F9" s="1" t="str">
        <f>IFERROR(INDEX(股票涨跌!F:F,MATCH(B9,股票涨跌!B:B,0)),"-")</f>
        <v>-</v>
      </c>
      <c r="G9" s="1" t="str">
        <f>TRIM(基本信息!O9)</f>
        <v/>
      </c>
      <c r="H9" s="1" t="str">
        <f>IFERROR(INDEX(行业涨跌!F:F,MATCH(G9,行业涨跌!C:C,0)),"-")</f>
        <v>-</v>
      </c>
      <c r="I9" s="1" t="str">
        <f>IFERROR(INDEX(行业涨跌!E:E,MATCH(G9,行业涨跌!C:C,0)),"-")</f>
        <v>-</v>
      </c>
      <c r="J9" s="1">
        <v>0</v>
      </c>
      <c r="K9" s="1">
        <v>0</v>
      </c>
      <c r="L9" s="1">
        <v>0</v>
      </c>
      <c r="M9" s="66">
        <f t="shared" si="9"/>
        <v>0</v>
      </c>
      <c r="R9" s="43" t="str">
        <f t="shared" si="0"/>
        <v>-</v>
      </c>
      <c r="V9" s="1">
        <f t="array" ref="V9">SMALL(IF($D$2:$D$4000&gt;0,ROW($D$2:$D$4000),4^8),ROW(A8))</f>
        <v>65536</v>
      </c>
      <c r="W9" s="1" t="str">
        <f t="shared" si="1"/>
        <v>-</v>
      </c>
      <c r="X9" s="1" t="str">
        <f t="shared" si="2"/>
        <v>-</v>
      </c>
      <c r="Y9" s="43" t="str">
        <f t="shared" si="10"/>
        <v>-</v>
      </c>
      <c r="Z9" s="1" t="str">
        <f t="shared" si="3"/>
        <v>-</v>
      </c>
      <c r="AA9" s="1" t="str">
        <f t="shared" si="4"/>
        <v>-</v>
      </c>
      <c r="AB9" s="1" t="str">
        <f t="shared" si="11"/>
        <v>-</v>
      </c>
      <c r="AC9" s="1" t="str">
        <f t="shared" si="5"/>
        <v>-</v>
      </c>
      <c r="AD9" s="1" t="str">
        <f t="shared" si="6"/>
        <v>-</v>
      </c>
      <c r="AE9" s="43" t="str">
        <f t="shared" si="7"/>
        <v>-</v>
      </c>
      <c r="AF9" s="11" t="str">
        <f t="shared" si="12"/>
        <v>-</v>
      </c>
    </row>
    <row r="10" spans="1:34" x14ac:dyDescent="0.15">
      <c r="A10" s="1">
        <v>9</v>
      </c>
      <c r="B10" s="29" t="str">
        <f>TRIM(基本信息!B10)</f>
        <v/>
      </c>
      <c r="C10" s="1" t="str">
        <f>TRIM(基本信息!C10)</f>
        <v/>
      </c>
      <c r="D10" s="1">
        <f t="shared" si="8"/>
        <v>0</v>
      </c>
      <c r="E10" s="1" t="str">
        <f>IFERROR(INDEX(股票涨跌!E:E,MATCH(B10,股票涨跌!B:B,0)),"-")</f>
        <v>-</v>
      </c>
      <c r="F10" s="1" t="str">
        <f>IFERROR(INDEX(股票涨跌!F:F,MATCH(B10,股票涨跌!B:B,0)),"-")</f>
        <v>-</v>
      </c>
      <c r="G10" s="1" t="str">
        <f>TRIM(基本信息!O10)</f>
        <v/>
      </c>
      <c r="H10" s="1" t="str">
        <f>IFERROR(INDEX(行业涨跌!F:F,MATCH(G10,行业涨跌!C:C,0)),"-")</f>
        <v>-</v>
      </c>
      <c r="I10" s="1" t="str">
        <f>IFERROR(INDEX(行业涨跌!E:E,MATCH(G10,行业涨跌!C:C,0)),"-")</f>
        <v>-</v>
      </c>
      <c r="J10" s="1">
        <v>0</v>
      </c>
      <c r="K10" s="1">
        <v>0</v>
      </c>
      <c r="L10" s="1">
        <v>0</v>
      </c>
      <c r="M10" s="66">
        <f t="shared" si="9"/>
        <v>0</v>
      </c>
      <c r="R10" s="43" t="str">
        <f t="shared" si="0"/>
        <v>-</v>
      </c>
      <c r="V10" s="1">
        <f t="array" ref="V10">SMALL(IF($D$2:$D$4000&gt;0,ROW($D$2:$D$4000),4^8),ROW(A9))</f>
        <v>65536</v>
      </c>
      <c r="W10" s="1" t="str">
        <f t="shared" si="1"/>
        <v>-</v>
      </c>
      <c r="X10" s="1" t="str">
        <f t="shared" si="2"/>
        <v>-</v>
      </c>
      <c r="Y10" s="43" t="str">
        <f t="shared" si="10"/>
        <v>-</v>
      </c>
      <c r="Z10" s="1" t="str">
        <f t="shared" si="3"/>
        <v>-</v>
      </c>
      <c r="AA10" s="1" t="str">
        <f t="shared" si="4"/>
        <v>-</v>
      </c>
      <c r="AB10" s="1" t="str">
        <f t="shared" si="11"/>
        <v>-</v>
      </c>
      <c r="AC10" s="1" t="str">
        <f t="shared" si="5"/>
        <v>-</v>
      </c>
      <c r="AD10" s="1" t="str">
        <f t="shared" si="6"/>
        <v>-</v>
      </c>
      <c r="AE10" s="43" t="str">
        <f t="shared" si="7"/>
        <v>-</v>
      </c>
      <c r="AF10" s="11" t="str">
        <f t="shared" si="12"/>
        <v>-</v>
      </c>
    </row>
    <row r="11" spans="1:34" x14ac:dyDescent="0.15">
      <c r="A11" s="1">
        <v>10</v>
      </c>
      <c r="B11" s="29" t="str">
        <f>TRIM(基本信息!B11)</f>
        <v/>
      </c>
      <c r="C11" s="1" t="str">
        <f>TRIM(基本信息!C11)</f>
        <v/>
      </c>
      <c r="D11" s="1">
        <f t="shared" si="8"/>
        <v>0</v>
      </c>
      <c r="E11" s="1" t="str">
        <f>IFERROR(INDEX(股票涨跌!E:E,MATCH(B11,股票涨跌!B:B,0)),"-")</f>
        <v>-</v>
      </c>
      <c r="F11" s="1" t="str">
        <f>IFERROR(INDEX(股票涨跌!F:F,MATCH(B11,股票涨跌!B:B,0)),"-")</f>
        <v>-</v>
      </c>
      <c r="G11" s="1" t="str">
        <f>TRIM(基本信息!O11)</f>
        <v/>
      </c>
      <c r="H11" s="1" t="str">
        <f>IFERROR(INDEX(行业涨跌!F:F,MATCH(G11,行业涨跌!C:C,0)),"-")</f>
        <v>-</v>
      </c>
      <c r="I11" s="1" t="str">
        <f>IFERROR(INDEX(行业涨跌!E:E,MATCH(G11,行业涨跌!C:C,0)),"-")</f>
        <v>-</v>
      </c>
      <c r="J11" s="1">
        <v>0</v>
      </c>
      <c r="K11" s="1">
        <v>0</v>
      </c>
      <c r="L11" s="1">
        <v>0</v>
      </c>
      <c r="M11" s="66">
        <f t="shared" si="9"/>
        <v>0</v>
      </c>
      <c r="R11" s="43" t="str">
        <f t="shared" si="0"/>
        <v>-</v>
      </c>
      <c r="V11" s="1">
        <f t="array" ref="V11">SMALL(IF($D$2:$D$4000&gt;0,ROW($D$2:$D$4000),4^8),ROW(A10))</f>
        <v>65536</v>
      </c>
      <c r="W11" s="1" t="str">
        <f t="shared" si="1"/>
        <v>-</v>
      </c>
      <c r="X11" s="1" t="str">
        <f t="shared" si="2"/>
        <v>-</v>
      </c>
      <c r="Y11" s="43" t="str">
        <f t="shared" si="10"/>
        <v>-</v>
      </c>
      <c r="Z11" s="1" t="str">
        <f t="shared" si="3"/>
        <v>-</v>
      </c>
      <c r="AA11" s="1" t="str">
        <f t="shared" si="4"/>
        <v>-</v>
      </c>
      <c r="AB11" s="1" t="str">
        <f t="shared" si="11"/>
        <v>-</v>
      </c>
      <c r="AC11" s="1" t="str">
        <f t="shared" si="5"/>
        <v>-</v>
      </c>
      <c r="AD11" s="1" t="str">
        <f t="shared" si="6"/>
        <v>-</v>
      </c>
      <c r="AE11" s="43" t="str">
        <f t="shared" si="7"/>
        <v>-</v>
      </c>
      <c r="AF11" s="11" t="str">
        <f t="shared" si="12"/>
        <v>-</v>
      </c>
    </row>
    <row r="12" spans="1:34" x14ac:dyDescent="0.15">
      <c r="A12" s="1">
        <v>11</v>
      </c>
      <c r="B12" s="29" t="str">
        <f>TRIM(基本信息!B12)</f>
        <v/>
      </c>
      <c r="C12" s="1" t="str">
        <f>TRIM(基本信息!C12)</f>
        <v/>
      </c>
      <c r="D12" s="1">
        <f t="shared" si="8"/>
        <v>0</v>
      </c>
      <c r="E12" s="1" t="str">
        <f>IFERROR(INDEX(股票涨跌!E:E,MATCH(B12,股票涨跌!B:B,0)),"-")</f>
        <v>-</v>
      </c>
      <c r="F12" s="1" t="str">
        <f>IFERROR(INDEX(股票涨跌!F:F,MATCH(B12,股票涨跌!B:B,0)),"-")</f>
        <v>-</v>
      </c>
      <c r="G12" s="1" t="str">
        <f>TRIM(基本信息!O12)</f>
        <v/>
      </c>
      <c r="H12" s="1" t="str">
        <f>IFERROR(INDEX(行业涨跌!F:F,MATCH(G12,行业涨跌!C:C,0)),"-")</f>
        <v>-</v>
      </c>
      <c r="I12" s="1" t="str">
        <f>IFERROR(INDEX(行业涨跌!E:E,MATCH(G12,行业涨跌!C:C,0)),"-")</f>
        <v>-</v>
      </c>
      <c r="J12" s="1">
        <v>0</v>
      </c>
      <c r="K12" s="1">
        <v>1</v>
      </c>
      <c r="L12" s="1">
        <v>0</v>
      </c>
      <c r="M12" s="66">
        <f t="shared" si="9"/>
        <v>1</v>
      </c>
      <c r="R12" s="43" t="str">
        <f t="shared" si="0"/>
        <v>-</v>
      </c>
      <c r="S12" s="11">
        <v>43630.625</v>
      </c>
      <c r="V12" s="1">
        <f t="array" ref="V12">SMALL(IF($D$2:$D$4000&gt;0,ROW($D$2:$D$4000),4^8),ROW(A11))</f>
        <v>65536</v>
      </c>
      <c r="W12" s="1" t="str">
        <f t="shared" si="1"/>
        <v>-</v>
      </c>
      <c r="X12" s="1" t="str">
        <f t="shared" si="2"/>
        <v>-</v>
      </c>
      <c r="Y12" s="43" t="str">
        <f t="shared" si="10"/>
        <v>-</v>
      </c>
      <c r="Z12" s="1" t="str">
        <f t="shared" si="3"/>
        <v>-</v>
      </c>
      <c r="AA12" s="1" t="str">
        <f t="shared" si="4"/>
        <v>-</v>
      </c>
      <c r="AB12" s="1" t="str">
        <f t="shared" si="11"/>
        <v>-</v>
      </c>
      <c r="AC12" s="1" t="str">
        <f t="shared" si="5"/>
        <v>-</v>
      </c>
      <c r="AD12" s="1" t="str">
        <f t="shared" si="6"/>
        <v>-</v>
      </c>
      <c r="AE12" s="43" t="str">
        <f t="shared" si="7"/>
        <v>-</v>
      </c>
      <c r="AF12" s="11" t="str">
        <f t="shared" si="12"/>
        <v>-</v>
      </c>
    </row>
    <row r="13" spans="1:34" x14ac:dyDescent="0.15">
      <c r="A13" s="1">
        <v>12</v>
      </c>
      <c r="B13" s="29" t="str">
        <f>TRIM(基本信息!B13)</f>
        <v/>
      </c>
      <c r="C13" s="1" t="str">
        <f>TRIM(基本信息!C13)</f>
        <v/>
      </c>
      <c r="D13" s="1">
        <f t="shared" si="8"/>
        <v>0</v>
      </c>
      <c r="E13" s="1" t="str">
        <f>IFERROR(INDEX(股票涨跌!E:E,MATCH(B13,股票涨跌!B:B,0)),"-")</f>
        <v>-</v>
      </c>
      <c r="F13" s="1" t="str">
        <f>IFERROR(INDEX(股票涨跌!F:F,MATCH(B13,股票涨跌!B:B,0)),"-")</f>
        <v>-</v>
      </c>
      <c r="G13" s="1" t="str">
        <f>TRIM(基本信息!O13)</f>
        <v/>
      </c>
      <c r="H13" s="1" t="str">
        <f>IFERROR(INDEX(行业涨跌!F:F,MATCH(G13,行业涨跌!C:C,0)),"-")</f>
        <v>-</v>
      </c>
      <c r="I13" s="1" t="str">
        <f>IFERROR(INDEX(行业涨跌!E:E,MATCH(G13,行业涨跌!C:C,0)),"-")</f>
        <v>-</v>
      </c>
      <c r="J13" s="1">
        <v>0</v>
      </c>
      <c r="K13" s="1">
        <v>0</v>
      </c>
      <c r="L13" s="1">
        <v>0</v>
      </c>
      <c r="M13" s="66">
        <f t="shared" si="9"/>
        <v>0</v>
      </c>
      <c r="R13" s="43" t="str">
        <f t="shared" si="0"/>
        <v>-</v>
      </c>
      <c r="V13" s="1">
        <f t="array" ref="V13">SMALL(IF($D$2:$D$4000&gt;0,ROW($D$2:$D$4000),4^8),ROW(A12))</f>
        <v>65536</v>
      </c>
      <c r="W13" s="1" t="str">
        <f t="shared" si="1"/>
        <v>-</v>
      </c>
      <c r="X13" s="1" t="str">
        <f t="shared" si="2"/>
        <v>-</v>
      </c>
      <c r="Y13" s="43" t="str">
        <f t="shared" si="10"/>
        <v>-</v>
      </c>
      <c r="Z13" s="1" t="str">
        <f t="shared" si="3"/>
        <v>-</v>
      </c>
      <c r="AA13" s="1" t="str">
        <f t="shared" si="4"/>
        <v>-</v>
      </c>
      <c r="AB13" s="1" t="str">
        <f t="shared" si="11"/>
        <v>-</v>
      </c>
      <c r="AC13" s="1" t="str">
        <f t="shared" si="5"/>
        <v>-</v>
      </c>
      <c r="AD13" s="1" t="str">
        <f t="shared" si="6"/>
        <v>-</v>
      </c>
      <c r="AE13" s="43" t="str">
        <f t="shared" si="7"/>
        <v>-</v>
      </c>
      <c r="AF13" s="11" t="str">
        <f t="shared" si="12"/>
        <v>-</v>
      </c>
    </row>
    <row r="14" spans="1:34" x14ac:dyDescent="0.15">
      <c r="A14" s="1">
        <v>13</v>
      </c>
      <c r="B14" s="29" t="str">
        <f>TRIM(基本信息!B14)</f>
        <v/>
      </c>
      <c r="C14" s="1" t="str">
        <f>TRIM(基本信息!C14)</f>
        <v/>
      </c>
      <c r="D14" s="1">
        <f t="shared" si="8"/>
        <v>0</v>
      </c>
      <c r="E14" s="1" t="str">
        <f>IFERROR(INDEX(股票涨跌!E:E,MATCH(B14,股票涨跌!B:B,0)),"-")</f>
        <v>-</v>
      </c>
      <c r="F14" s="1" t="str">
        <f>IFERROR(INDEX(股票涨跌!F:F,MATCH(B14,股票涨跌!B:B,0)),"-")</f>
        <v>-</v>
      </c>
      <c r="G14" s="1" t="str">
        <f>TRIM(基本信息!O14)</f>
        <v/>
      </c>
      <c r="H14" s="1" t="str">
        <f>IFERROR(INDEX(行业涨跌!F:F,MATCH(G14,行业涨跌!C:C,0)),"-")</f>
        <v>-</v>
      </c>
      <c r="I14" s="1" t="str">
        <f>IFERROR(INDEX(行业涨跌!E:E,MATCH(G14,行业涨跌!C:C,0)),"-")</f>
        <v>-</v>
      </c>
      <c r="J14" s="1">
        <v>0</v>
      </c>
      <c r="K14" s="1">
        <v>1</v>
      </c>
      <c r="L14" s="1">
        <v>0</v>
      </c>
      <c r="M14" s="66">
        <f t="shared" si="9"/>
        <v>1</v>
      </c>
      <c r="R14" s="43" t="str">
        <f t="shared" si="0"/>
        <v>-</v>
      </c>
      <c r="S14" s="11">
        <v>43630.625</v>
      </c>
      <c r="V14" s="1">
        <f t="array" ref="V14">SMALL(IF($D$2:$D$4000&gt;0,ROW($D$2:$D$4000),4^8),ROW(A13))</f>
        <v>65536</v>
      </c>
      <c r="W14" s="1" t="str">
        <f t="shared" si="1"/>
        <v>-</v>
      </c>
      <c r="X14" s="1" t="str">
        <f t="shared" si="2"/>
        <v>-</v>
      </c>
      <c r="Y14" s="43" t="str">
        <f t="shared" si="10"/>
        <v>-</v>
      </c>
      <c r="Z14" s="1" t="str">
        <f t="shared" si="3"/>
        <v>-</v>
      </c>
      <c r="AA14" s="1" t="str">
        <f t="shared" si="4"/>
        <v>-</v>
      </c>
      <c r="AB14" s="1" t="str">
        <f t="shared" si="11"/>
        <v>-</v>
      </c>
      <c r="AC14" s="1" t="str">
        <f t="shared" si="5"/>
        <v>-</v>
      </c>
      <c r="AD14" s="1" t="str">
        <f t="shared" si="6"/>
        <v>-</v>
      </c>
      <c r="AE14" s="43" t="str">
        <f t="shared" si="7"/>
        <v>-</v>
      </c>
      <c r="AF14" s="11" t="str">
        <f t="shared" si="12"/>
        <v>-</v>
      </c>
    </row>
    <row r="15" spans="1:34" x14ac:dyDescent="0.15">
      <c r="A15" s="1">
        <v>14</v>
      </c>
      <c r="B15" s="29" t="str">
        <f>TRIM(基本信息!B15)</f>
        <v/>
      </c>
      <c r="C15" s="1" t="str">
        <f>TRIM(基本信息!C15)</f>
        <v/>
      </c>
      <c r="D15" s="1">
        <f t="shared" si="8"/>
        <v>0</v>
      </c>
      <c r="E15" s="1" t="str">
        <f>IFERROR(INDEX(股票涨跌!E:E,MATCH(B15,股票涨跌!B:B,0)),"-")</f>
        <v>-</v>
      </c>
      <c r="F15" s="1" t="str">
        <f>IFERROR(INDEX(股票涨跌!F:F,MATCH(B15,股票涨跌!B:B,0)),"-")</f>
        <v>-</v>
      </c>
      <c r="G15" s="1" t="str">
        <f>TRIM(基本信息!O15)</f>
        <v/>
      </c>
      <c r="H15" s="1" t="str">
        <f>IFERROR(INDEX(行业涨跌!F:F,MATCH(G15,行业涨跌!C:C,0)),"-")</f>
        <v>-</v>
      </c>
      <c r="I15" s="1" t="str">
        <f>IFERROR(INDEX(行业涨跌!E:E,MATCH(G15,行业涨跌!C:C,0)),"-")</f>
        <v>-</v>
      </c>
      <c r="J15" s="1">
        <v>0</v>
      </c>
      <c r="K15" s="1">
        <v>0</v>
      </c>
      <c r="L15" s="1">
        <v>0</v>
      </c>
      <c r="M15" s="66">
        <f t="shared" si="9"/>
        <v>0</v>
      </c>
      <c r="R15" s="43" t="str">
        <f t="shared" si="0"/>
        <v>-</v>
      </c>
      <c r="V15" s="1">
        <f t="array" ref="V15">SMALL(IF($D$2:$D$4000&gt;0,ROW($D$2:$D$4000),4^8),ROW(A14))</f>
        <v>65536</v>
      </c>
      <c r="W15" s="1" t="str">
        <f t="shared" si="1"/>
        <v>-</v>
      </c>
      <c r="X15" s="1" t="str">
        <f t="shared" si="2"/>
        <v>-</v>
      </c>
      <c r="Y15" s="43" t="str">
        <f t="shared" si="10"/>
        <v>-</v>
      </c>
      <c r="Z15" s="1" t="str">
        <f t="shared" si="3"/>
        <v>-</v>
      </c>
      <c r="AA15" s="1" t="str">
        <f t="shared" si="4"/>
        <v>-</v>
      </c>
      <c r="AB15" s="1" t="str">
        <f t="shared" si="11"/>
        <v>-</v>
      </c>
      <c r="AC15" s="1" t="str">
        <f t="shared" si="5"/>
        <v>-</v>
      </c>
      <c r="AD15" s="1" t="str">
        <f t="shared" si="6"/>
        <v>-</v>
      </c>
      <c r="AE15" s="43" t="str">
        <f t="shared" si="7"/>
        <v>-</v>
      </c>
      <c r="AF15" s="11" t="str">
        <f t="shared" si="12"/>
        <v>-</v>
      </c>
    </row>
    <row r="16" spans="1:34" x14ac:dyDescent="0.15">
      <c r="A16" s="1">
        <v>15</v>
      </c>
      <c r="B16" s="29" t="str">
        <f>TRIM(基本信息!B16)</f>
        <v/>
      </c>
      <c r="C16" s="1" t="str">
        <f>TRIM(基本信息!C16)</f>
        <v/>
      </c>
      <c r="D16" s="1">
        <f t="shared" si="8"/>
        <v>0</v>
      </c>
      <c r="E16" s="1" t="str">
        <f>IFERROR(INDEX(股票涨跌!E:E,MATCH(B16,股票涨跌!B:B,0)),"-")</f>
        <v>-</v>
      </c>
      <c r="F16" s="1" t="str">
        <f>IFERROR(INDEX(股票涨跌!F:F,MATCH(B16,股票涨跌!B:B,0)),"-")</f>
        <v>-</v>
      </c>
      <c r="G16" s="1" t="str">
        <f>TRIM(基本信息!O16)</f>
        <v/>
      </c>
      <c r="H16" s="1" t="str">
        <f>IFERROR(INDEX(行业涨跌!F:F,MATCH(G16,行业涨跌!C:C,0)),"-")</f>
        <v>-</v>
      </c>
      <c r="I16" s="1" t="str">
        <f>IFERROR(INDEX(行业涨跌!E:E,MATCH(G16,行业涨跌!C:C,0)),"-")</f>
        <v>-</v>
      </c>
      <c r="J16" s="1">
        <v>0</v>
      </c>
      <c r="K16" s="1">
        <v>0</v>
      </c>
      <c r="L16" s="1">
        <v>0</v>
      </c>
      <c r="M16" s="66">
        <f t="shared" si="9"/>
        <v>0</v>
      </c>
      <c r="R16" s="43" t="str">
        <f t="shared" si="0"/>
        <v>-</v>
      </c>
      <c r="V16" s="1">
        <f t="array" ref="V16">SMALL(IF($D$2:$D$4000&gt;0,ROW($D$2:$D$4000),4^8),ROW(A15))</f>
        <v>65536</v>
      </c>
      <c r="W16" s="1" t="str">
        <f t="shared" si="1"/>
        <v>-</v>
      </c>
      <c r="X16" s="1" t="str">
        <f t="shared" si="2"/>
        <v>-</v>
      </c>
      <c r="Y16" s="43" t="str">
        <f t="shared" si="10"/>
        <v>-</v>
      </c>
      <c r="Z16" s="1" t="str">
        <f t="shared" si="3"/>
        <v>-</v>
      </c>
      <c r="AA16" s="1" t="str">
        <f t="shared" si="4"/>
        <v>-</v>
      </c>
      <c r="AB16" s="1" t="str">
        <f t="shared" si="11"/>
        <v>-</v>
      </c>
      <c r="AC16" s="1" t="str">
        <f t="shared" si="5"/>
        <v>-</v>
      </c>
      <c r="AD16" s="1" t="str">
        <f t="shared" si="6"/>
        <v>-</v>
      </c>
      <c r="AE16" s="43" t="str">
        <f t="shared" si="7"/>
        <v>-</v>
      </c>
      <c r="AF16" s="11" t="str">
        <f t="shared" si="12"/>
        <v>-</v>
      </c>
    </row>
    <row r="17" spans="1:32" x14ac:dyDescent="0.15">
      <c r="A17" s="1">
        <v>16</v>
      </c>
      <c r="B17" s="29" t="str">
        <f>TRIM(基本信息!B17)</f>
        <v/>
      </c>
      <c r="C17" s="1" t="str">
        <f>TRIM(基本信息!C17)</f>
        <v/>
      </c>
      <c r="D17" s="1">
        <f t="shared" si="8"/>
        <v>0</v>
      </c>
      <c r="E17" s="1" t="str">
        <f>IFERROR(INDEX(股票涨跌!E:E,MATCH(B17,股票涨跌!B:B,0)),"-")</f>
        <v>-</v>
      </c>
      <c r="F17" s="1" t="str">
        <f>IFERROR(INDEX(股票涨跌!F:F,MATCH(B17,股票涨跌!B:B,0)),"-")</f>
        <v>-</v>
      </c>
      <c r="G17" s="1" t="str">
        <f>TRIM(基本信息!O17)</f>
        <v/>
      </c>
      <c r="H17" s="1" t="str">
        <f>IFERROR(INDEX(行业涨跌!F:F,MATCH(G17,行业涨跌!C:C,0)),"-")</f>
        <v>-</v>
      </c>
      <c r="I17" s="1" t="str">
        <f>IFERROR(INDEX(行业涨跌!E:E,MATCH(G17,行业涨跌!C:C,0)),"-")</f>
        <v>-</v>
      </c>
      <c r="J17" s="1">
        <v>0</v>
      </c>
      <c r="K17" s="1">
        <v>0</v>
      </c>
      <c r="L17" s="1">
        <v>0</v>
      </c>
      <c r="M17" s="66">
        <f t="shared" si="9"/>
        <v>0</v>
      </c>
      <c r="R17" s="43" t="str">
        <f t="shared" si="0"/>
        <v>-</v>
      </c>
      <c r="V17" s="1">
        <f t="array" ref="V17">SMALL(IF($D$2:$D$4000&gt;0,ROW($D$2:$D$4000),4^8),ROW(A16))</f>
        <v>65536</v>
      </c>
      <c r="W17" s="1" t="str">
        <f t="shared" si="1"/>
        <v>-</v>
      </c>
      <c r="X17" s="1" t="str">
        <f t="shared" si="2"/>
        <v>-</v>
      </c>
      <c r="Y17" s="43" t="str">
        <f t="shared" si="10"/>
        <v>-</v>
      </c>
      <c r="Z17" s="1" t="str">
        <f t="shared" si="3"/>
        <v>-</v>
      </c>
      <c r="AA17" s="1" t="str">
        <f t="shared" si="4"/>
        <v>-</v>
      </c>
      <c r="AB17" s="1" t="str">
        <f t="shared" si="11"/>
        <v>-</v>
      </c>
      <c r="AC17" s="1" t="str">
        <f t="shared" si="5"/>
        <v>-</v>
      </c>
      <c r="AD17" s="1" t="str">
        <f t="shared" si="6"/>
        <v>-</v>
      </c>
      <c r="AE17" s="43" t="str">
        <f t="shared" si="7"/>
        <v>-</v>
      </c>
      <c r="AF17" s="11" t="str">
        <f t="shared" si="12"/>
        <v>-</v>
      </c>
    </row>
    <row r="18" spans="1:32" x14ac:dyDescent="0.15">
      <c r="A18" s="1">
        <v>17</v>
      </c>
      <c r="B18" s="29" t="str">
        <f>TRIM(基本信息!B18)</f>
        <v/>
      </c>
      <c r="C18" s="1" t="str">
        <f>TRIM(基本信息!C18)</f>
        <v/>
      </c>
      <c r="D18" s="1">
        <f t="shared" si="8"/>
        <v>0</v>
      </c>
      <c r="E18" s="1" t="str">
        <f>IFERROR(INDEX(股票涨跌!E:E,MATCH(B18,股票涨跌!B:B,0)),"-")</f>
        <v>-</v>
      </c>
      <c r="F18" s="1" t="str">
        <f>IFERROR(INDEX(股票涨跌!F:F,MATCH(B18,股票涨跌!B:B,0)),"-")</f>
        <v>-</v>
      </c>
      <c r="G18" s="1" t="str">
        <f>TRIM(基本信息!O18)</f>
        <v/>
      </c>
      <c r="H18" s="1" t="str">
        <f>IFERROR(INDEX(行业涨跌!F:F,MATCH(G18,行业涨跌!C:C,0)),"-")</f>
        <v>-</v>
      </c>
      <c r="I18" s="1" t="str">
        <f>IFERROR(INDEX(行业涨跌!E:E,MATCH(G18,行业涨跌!C:C,0)),"-")</f>
        <v>-</v>
      </c>
      <c r="J18" s="1">
        <v>0</v>
      </c>
      <c r="K18" s="1">
        <v>0</v>
      </c>
      <c r="L18" s="1">
        <v>0</v>
      </c>
      <c r="M18" s="66">
        <f t="shared" si="9"/>
        <v>0</v>
      </c>
      <c r="R18" s="43" t="str">
        <f t="shared" si="0"/>
        <v>-</v>
      </c>
      <c r="V18" s="1">
        <f t="array" ref="V18">SMALL(IF($D$2:$D$4000&gt;0,ROW($D$2:$D$4000),4^8),ROW(A17))</f>
        <v>65536</v>
      </c>
      <c r="W18" s="1" t="str">
        <f t="shared" si="1"/>
        <v>-</v>
      </c>
      <c r="X18" s="1" t="str">
        <f t="shared" si="2"/>
        <v>-</v>
      </c>
      <c r="Y18" s="43" t="str">
        <f t="shared" si="10"/>
        <v>-</v>
      </c>
      <c r="Z18" s="1" t="str">
        <f t="shared" si="3"/>
        <v>-</v>
      </c>
      <c r="AA18" s="1" t="str">
        <f t="shared" si="4"/>
        <v>-</v>
      </c>
      <c r="AB18" s="1" t="str">
        <f t="shared" si="11"/>
        <v>-</v>
      </c>
      <c r="AC18" s="1" t="str">
        <f t="shared" si="5"/>
        <v>-</v>
      </c>
      <c r="AD18" s="1" t="str">
        <f t="shared" si="6"/>
        <v>-</v>
      </c>
      <c r="AE18" s="43" t="str">
        <f t="shared" si="7"/>
        <v>-</v>
      </c>
      <c r="AF18" s="11" t="str">
        <f t="shared" si="12"/>
        <v>-</v>
      </c>
    </row>
    <row r="19" spans="1:32" x14ac:dyDescent="0.15">
      <c r="A19" s="1">
        <v>18</v>
      </c>
      <c r="B19" s="29" t="str">
        <f>TRIM(基本信息!B19)</f>
        <v/>
      </c>
      <c r="C19" s="1" t="str">
        <f>TRIM(基本信息!C19)</f>
        <v/>
      </c>
      <c r="D19" s="1">
        <f t="shared" si="8"/>
        <v>0</v>
      </c>
      <c r="E19" s="1" t="str">
        <f>IFERROR(INDEX(股票涨跌!E:E,MATCH(B19,股票涨跌!B:B,0)),"-")</f>
        <v>-</v>
      </c>
      <c r="F19" s="1" t="str">
        <f>IFERROR(INDEX(股票涨跌!F:F,MATCH(B19,股票涨跌!B:B,0)),"-")</f>
        <v>-</v>
      </c>
      <c r="G19" s="1" t="str">
        <f>TRIM(基本信息!O19)</f>
        <v/>
      </c>
      <c r="H19" s="1" t="str">
        <f>IFERROR(INDEX(行业涨跌!F:F,MATCH(G19,行业涨跌!C:C,0)),"-")</f>
        <v>-</v>
      </c>
      <c r="I19" s="1" t="str">
        <f>IFERROR(INDEX(行业涨跌!E:E,MATCH(G19,行业涨跌!C:C,0)),"-")</f>
        <v>-</v>
      </c>
      <c r="J19" s="1">
        <v>0</v>
      </c>
      <c r="K19" s="1">
        <v>0</v>
      </c>
      <c r="L19" s="1">
        <v>0</v>
      </c>
      <c r="M19" s="66">
        <f t="shared" si="9"/>
        <v>0</v>
      </c>
      <c r="R19" s="43" t="str">
        <f t="shared" si="0"/>
        <v>-</v>
      </c>
      <c r="V19" s="1">
        <f t="array" ref="V19">SMALL(IF($D$2:$D$4000&gt;0,ROW($D$2:$D$4000),4^8),ROW(A18))</f>
        <v>65536</v>
      </c>
      <c r="W19" s="1" t="str">
        <f t="shared" si="1"/>
        <v>-</v>
      </c>
      <c r="X19" s="1" t="str">
        <f t="shared" si="2"/>
        <v>-</v>
      </c>
      <c r="Y19" s="43" t="str">
        <f t="shared" si="10"/>
        <v>-</v>
      </c>
      <c r="Z19" s="1" t="str">
        <f t="shared" si="3"/>
        <v>-</v>
      </c>
      <c r="AA19" s="1" t="str">
        <f t="shared" si="4"/>
        <v>-</v>
      </c>
      <c r="AB19" s="1" t="str">
        <f t="shared" si="11"/>
        <v>-</v>
      </c>
      <c r="AC19" s="1" t="str">
        <f t="shared" si="5"/>
        <v>-</v>
      </c>
      <c r="AD19" s="1" t="str">
        <f t="shared" si="6"/>
        <v>-</v>
      </c>
      <c r="AE19" s="43" t="str">
        <f t="shared" si="7"/>
        <v>-</v>
      </c>
      <c r="AF19" s="11" t="str">
        <f t="shared" si="12"/>
        <v>-</v>
      </c>
    </row>
    <row r="20" spans="1:32" x14ac:dyDescent="0.15">
      <c r="A20" s="1">
        <v>19</v>
      </c>
      <c r="B20" s="29" t="str">
        <f>TRIM(基本信息!B20)</f>
        <v/>
      </c>
      <c r="C20" s="1" t="str">
        <f>TRIM(基本信息!C20)</f>
        <v/>
      </c>
      <c r="D20" s="1">
        <f t="shared" si="8"/>
        <v>0</v>
      </c>
      <c r="E20" s="1" t="str">
        <f>IFERROR(INDEX(股票涨跌!E:E,MATCH(B20,股票涨跌!B:B,0)),"-")</f>
        <v>-</v>
      </c>
      <c r="F20" s="1" t="str">
        <f>IFERROR(INDEX(股票涨跌!F:F,MATCH(B20,股票涨跌!B:B,0)),"-")</f>
        <v>-</v>
      </c>
      <c r="G20" s="1" t="str">
        <f>TRIM(基本信息!O20)</f>
        <v/>
      </c>
      <c r="H20" s="1" t="str">
        <f>IFERROR(INDEX(行业涨跌!F:F,MATCH(G20,行业涨跌!C:C,0)),"-")</f>
        <v>-</v>
      </c>
      <c r="I20" s="1" t="str">
        <f>IFERROR(INDEX(行业涨跌!E:E,MATCH(G20,行业涨跌!C:C,0)),"-")</f>
        <v>-</v>
      </c>
      <c r="J20" s="1">
        <v>0</v>
      </c>
      <c r="K20" s="1">
        <v>0</v>
      </c>
      <c r="L20" s="1">
        <v>0</v>
      </c>
      <c r="M20" s="66">
        <f t="shared" si="9"/>
        <v>0</v>
      </c>
      <c r="R20" s="43" t="str">
        <f t="shared" si="0"/>
        <v>-</v>
      </c>
      <c r="V20" s="1">
        <f t="array" ref="V20">SMALL(IF($D$2:$D$4000&gt;0,ROW($D$2:$D$4000),4^8),ROW(A19))</f>
        <v>65536</v>
      </c>
      <c r="W20" s="1" t="str">
        <f t="shared" si="1"/>
        <v>-</v>
      </c>
      <c r="X20" s="1" t="str">
        <f t="shared" si="2"/>
        <v>-</v>
      </c>
      <c r="Y20" s="43" t="str">
        <f t="shared" si="10"/>
        <v>-</v>
      </c>
      <c r="Z20" s="1" t="str">
        <f t="shared" si="3"/>
        <v>-</v>
      </c>
      <c r="AA20" s="1" t="str">
        <f t="shared" si="4"/>
        <v>-</v>
      </c>
      <c r="AB20" s="1" t="str">
        <f t="shared" si="11"/>
        <v>-</v>
      </c>
      <c r="AC20" s="1" t="str">
        <f t="shared" si="5"/>
        <v>-</v>
      </c>
      <c r="AD20" s="1" t="str">
        <f t="shared" si="6"/>
        <v>-</v>
      </c>
      <c r="AE20" s="43" t="str">
        <f t="shared" si="7"/>
        <v>-</v>
      </c>
      <c r="AF20" s="11" t="str">
        <f t="shared" si="12"/>
        <v>-</v>
      </c>
    </row>
    <row r="21" spans="1:32" x14ac:dyDescent="0.15">
      <c r="A21" s="1">
        <v>20</v>
      </c>
      <c r="B21" s="29" t="str">
        <f>TRIM(基本信息!B21)</f>
        <v/>
      </c>
      <c r="C21" s="1" t="str">
        <f>TRIM(基本信息!C21)</f>
        <v/>
      </c>
      <c r="D21" s="1">
        <f t="shared" si="8"/>
        <v>0</v>
      </c>
      <c r="E21" s="1" t="str">
        <f>IFERROR(INDEX(股票涨跌!E:E,MATCH(B21,股票涨跌!B:B,0)),"-")</f>
        <v>-</v>
      </c>
      <c r="F21" s="1" t="str">
        <f>IFERROR(INDEX(股票涨跌!F:F,MATCH(B21,股票涨跌!B:B,0)),"-")</f>
        <v>-</v>
      </c>
      <c r="G21" s="1" t="str">
        <f>TRIM(基本信息!O21)</f>
        <v/>
      </c>
      <c r="H21" s="1" t="str">
        <f>IFERROR(INDEX(行业涨跌!F:F,MATCH(G21,行业涨跌!C:C,0)),"-")</f>
        <v>-</v>
      </c>
      <c r="I21" s="1" t="str">
        <f>IFERROR(INDEX(行业涨跌!E:E,MATCH(G21,行业涨跌!C:C,0)),"-")</f>
        <v>-</v>
      </c>
      <c r="J21" s="1">
        <v>0</v>
      </c>
      <c r="K21" s="1">
        <v>0</v>
      </c>
      <c r="L21" s="1">
        <v>0</v>
      </c>
      <c r="M21" s="66">
        <f t="shared" si="9"/>
        <v>0</v>
      </c>
      <c r="R21" s="43" t="str">
        <f t="shared" si="0"/>
        <v>-</v>
      </c>
      <c r="V21" s="1">
        <f t="array" ref="V21">SMALL(IF($D$2:$D$4000&gt;0,ROW($D$2:$D$4000),4^8),ROW(A20))</f>
        <v>65536</v>
      </c>
      <c r="W21" s="1" t="str">
        <f t="shared" si="1"/>
        <v>-</v>
      </c>
      <c r="X21" s="1" t="str">
        <f t="shared" si="2"/>
        <v>-</v>
      </c>
      <c r="Y21" s="43" t="str">
        <f t="shared" si="10"/>
        <v>-</v>
      </c>
      <c r="Z21" s="1" t="str">
        <f t="shared" si="3"/>
        <v>-</v>
      </c>
      <c r="AA21" s="1" t="str">
        <f t="shared" si="4"/>
        <v>-</v>
      </c>
      <c r="AB21" s="1" t="str">
        <f t="shared" si="11"/>
        <v>-</v>
      </c>
      <c r="AC21" s="1" t="str">
        <f t="shared" si="5"/>
        <v>-</v>
      </c>
      <c r="AD21" s="1" t="str">
        <f t="shared" si="6"/>
        <v>-</v>
      </c>
      <c r="AE21" s="43" t="str">
        <f t="shared" si="7"/>
        <v>-</v>
      </c>
      <c r="AF21" s="11" t="str">
        <f t="shared" si="12"/>
        <v>-</v>
      </c>
    </row>
    <row r="22" spans="1:32" x14ac:dyDescent="0.15">
      <c r="A22" s="1">
        <v>21</v>
      </c>
      <c r="B22" s="29" t="str">
        <f>TRIM(基本信息!B22)</f>
        <v/>
      </c>
      <c r="C22" s="1" t="str">
        <f>TRIM(基本信息!C22)</f>
        <v/>
      </c>
      <c r="D22" s="1">
        <f t="shared" si="8"/>
        <v>0</v>
      </c>
      <c r="E22" s="1" t="str">
        <f>IFERROR(INDEX(股票涨跌!E:E,MATCH(B22,股票涨跌!B:B,0)),"-")</f>
        <v>-</v>
      </c>
      <c r="F22" s="1" t="str">
        <f>IFERROR(INDEX(股票涨跌!F:F,MATCH(B22,股票涨跌!B:B,0)),"-")</f>
        <v>-</v>
      </c>
      <c r="G22" s="1" t="str">
        <f>TRIM(基本信息!O22)</f>
        <v/>
      </c>
      <c r="H22" s="1" t="str">
        <f>IFERROR(INDEX(行业涨跌!F:F,MATCH(G22,行业涨跌!C:C,0)),"-")</f>
        <v>-</v>
      </c>
      <c r="I22" s="1" t="str">
        <f>IFERROR(INDEX(行业涨跌!E:E,MATCH(G22,行业涨跌!C:C,0)),"-")</f>
        <v>-</v>
      </c>
      <c r="J22" s="1">
        <v>0</v>
      </c>
      <c r="K22" s="1">
        <v>0</v>
      </c>
      <c r="L22" s="1">
        <v>0</v>
      </c>
      <c r="M22" s="66">
        <f t="shared" si="9"/>
        <v>0</v>
      </c>
      <c r="R22" s="43" t="str">
        <f t="shared" si="0"/>
        <v>-</v>
      </c>
      <c r="V22" s="1">
        <f t="array" ref="V22">SMALL(IF($D$2:$D$4000&gt;0,ROW($D$2:$D$4000),4^8),ROW(A21))</f>
        <v>65536</v>
      </c>
      <c r="W22" s="1" t="str">
        <f t="shared" si="1"/>
        <v>-</v>
      </c>
      <c r="X22" s="1" t="str">
        <f t="shared" si="2"/>
        <v>-</v>
      </c>
      <c r="Y22" s="43" t="str">
        <f t="shared" si="10"/>
        <v>-</v>
      </c>
      <c r="Z22" s="1" t="str">
        <f t="shared" si="3"/>
        <v>-</v>
      </c>
      <c r="AA22" s="1" t="str">
        <f t="shared" si="4"/>
        <v>-</v>
      </c>
      <c r="AB22" s="1" t="str">
        <f t="shared" si="11"/>
        <v>-</v>
      </c>
      <c r="AC22" s="1" t="str">
        <f t="shared" si="5"/>
        <v>-</v>
      </c>
      <c r="AD22" s="1" t="str">
        <f t="shared" si="6"/>
        <v>-</v>
      </c>
      <c r="AE22" s="43" t="str">
        <f t="shared" si="7"/>
        <v>-</v>
      </c>
      <c r="AF22" s="11" t="str">
        <f t="shared" si="12"/>
        <v>-</v>
      </c>
    </row>
    <row r="23" spans="1:32" x14ac:dyDescent="0.15">
      <c r="A23" s="1">
        <v>22</v>
      </c>
      <c r="B23" s="29" t="str">
        <f>TRIM(基本信息!B23)</f>
        <v/>
      </c>
      <c r="C23" s="1" t="str">
        <f>TRIM(基本信息!C23)</f>
        <v/>
      </c>
      <c r="D23" s="1">
        <f t="shared" si="8"/>
        <v>0</v>
      </c>
      <c r="E23" s="1" t="str">
        <f>IFERROR(INDEX(股票涨跌!E:E,MATCH(B23,股票涨跌!B:B,0)),"-")</f>
        <v>-</v>
      </c>
      <c r="F23" s="1" t="str">
        <f>IFERROR(INDEX(股票涨跌!F:F,MATCH(B23,股票涨跌!B:B,0)),"-")</f>
        <v>-</v>
      </c>
      <c r="G23" s="1" t="str">
        <f>TRIM(基本信息!O23)</f>
        <v/>
      </c>
      <c r="H23" s="1" t="str">
        <f>IFERROR(INDEX(行业涨跌!F:F,MATCH(G23,行业涨跌!C:C,0)),"-")</f>
        <v>-</v>
      </c>
      <c r="I23" s="1" t="str">
        <f>IFERROR(INDEX(行业涨跌!E:E,MATCH(G23,行业涨跌!C:C,0)),"-")</f>
        <v>-</v>
      </c>
      <c r="J23" s="1">
        <v>0</v>
      </c>
      <c r="K23" s="1">
        <v>0</v>
      </c>
      <c r="L23" s="1">
        <v>0</v>
      </c>
      <c r="M23" s="66">
        <f t="shared" si="9"/>
        <v>0</v>
      </c>
      <c r="R23" s="43" t="str">
        <f t="shared" si="0"/>
        <v>-</v>
      </c>
      <c r="V23" s="1">
        <f t="array" ref="V23">SMALL(IF($D$2:$D$4000&gt;0,ROW($D$2:$D$4000),4^8),ROW(A22))</f>
        <v>65536</v>
      </c>
      <c r="W23" s="1" t="str">
        <f t="shared" si="1"/>
        <v>-</v>
      </c>
      <c r="X23" s="1" t="str">
        <f t="shared" si="2"/>
        <v>-</v>
      </c>
      <c r="Y23" s="43" t="str">
        <f t="shared" si="10"/>
        <v>-</v>
      </c>
      <c r="Z23" s="1" t="str">
        <f t="shared" si="3"/>
        <v>-</v>
      </c>
      <c r="AA23" s="1" t="str">
        <f t="shared" si="4"/>
        <v>-</v>
      </c>
      <c r="AB23" s="1" t="str">
        <f t="shared" si="11"/>
        <v>-</v>
      </c>
      <c r="AC23" s="1" t="str">
        <f t="shared" si="5"/>
        <v>-</v>
      </c>
      <c r="AD23" s="1" t="str">
        <f t="shared" si="6"/>
        <v>-</v>
      </c>
      <c r="AE23" s="43" t="str">
        <f t="shared" si="7"/>
        <v>-</v>
      </c>
      <c r="AF23" s="11" t="str">
        <f t="shared" si="12"/>
        <v>-</v>
      </c>
    </row>
    <row r="24" spans="1:32" x14ac:dyDescent="0.15">
      <c r="A24" s="1">
        <v>23</v>
      </c>
      <c r="B24" s="29" t="str">
        <f>TRIM(基本信息!B24)</f>
        <v/>
      </c>
      <c r="C24" s="1" t="str">
        <f>TRIM(基本信息!C24)</f>
        <v/>
      </c>
      <c r="D24" s="1">
        <f t="shared" si="8"/>
        <v>0</v>
      </c>
      <c r="E24" s="1" t="str">
        <f>IFERROR(INDEX(股票涨跌!E:E,MATCH(B24,股票涨跌!B:B,0)),"-")</f>
        <v>-</v>
      </c>
      <c r="F24" s="1" t="str">
        <f>IFERROR(INDEX(股票涨跌!F:F,MATCH(B24,股票涨跌!B:B,0)),"-")</f>
        <v>-</v>
      </c>
      <c r="G24" s="1" t="str">
        <f>TRIM(基本信息!O24)</f>
        <v/>
      </c>
      <c r="H24" s="1" t="str">
        <f>IFERROR(INDEX(行业涨跌!F:F,MATCH(G24,行业涨跌!C:C,0)),"-")</f>
        <v>-</v>
      </c>
      <c r="I24" s="1" t="str">
        <f>IFERROR(INDEX(行业涨跌!E:E,MATCH(G24,行业涨跌!C:C,0)),"-")</f>
        <v>-</v>
      </c>
      <c r="J24" s="1">
        <v>0</v>
      </c>
      <c r="K24" s="1">
        <v>0</v>
      </c>
      <c r="L24" s="1">
        <v>0</v>
      </c>
      <c r="M24" s="66">
        <f t="shared" si="9"/>
        <v>0</v>
      </c>
      <c r="R24" s="43" t="str">
        <f t="shared" si="0"/>
        <v>-</v>
      </c>
      <c r="V24" s="1">
        <f t="array" ref="V24">SMALL(IF($D$2:$D$4000&gt;0,ROW($D$2:$D$4000),4^8),ROW(A23))</f>
        <v>65536</v>
      </c>
      <c r="W24" s="1" t="str">
        <f t="shared" si="1"/>
        <v>-</v>
      </c>
      <c r="X24" s="1" t="str">
        <f t="shared" si="2"/>
        <v>-</v>
      </c>
      <c r="Y24" s="43" t="str">
        <f t="shared" si="10"/>
        <v>-</v>
      </c>
      <c r="Z24" s="1" t="str">
        <f t="shared" si="3"/>
        <v>-</v>
      </c>
      <c r="AA24" s="1" t="str">
        <f t="shared" si="4"/>
        <v>-</v>
      </c>
      <c r="AB24" s="1" t="str">
        <f t="shared" si="11"/>
        <v>-</v>
      </c>
      <c r="AC24" s="1" t="str">
        <f t="shared" si="5"/>
        <v>-</v>
      </c>
      <c r="AD24" s="1" t="str">
        <f t="shared" si="6"/>
        <v>-</v>
      </c>
      <c r="AE24" s="43" t="str">
        <f t="shared" si="7"/>
        <v>-</v>
      </c>
      <c r="AF24" s="11" t="str">
        <f t="shared" si="12"/>
        <v>-</v>
      </c>
    </row>
    <row r="25" spans="1:32" x14ac:dyDescent="0.15">
      <c r="A25" s="1">
        <v>24</v>
      </c>
      <c r="B25" s="29" t="str">
        <f>TRIM(基本信息!B25)</f>
        <v/>
      </c>
      <c r="C25" s="1" t="str">
        <f>TRIM(基本信息!C25)</f>
        <v/>
      </c>
      <c r="D25" s="1">
        <f t="shared" si="8"/>
        <v>0</v>
      </c>
      <c r="E25" s="1" t="str">
        <f>IFERROR(INDEX(股票涨跌!E:E,MATCH(B25,股票涨跌!B:B,0)),"-")</f>
        <v>-</v>
      </c>
      <c r="F25" s="1" t="str">
        <f>IFERROR(INDEX(股票涨跌!F:F,MATCH(B25,股票涨跌!B:B,0)),"-")</f>
        <v>-</v>
      </c>
      <c r="G25" s="1" t="str">
        <f>TRIM(基本信息!O25)</f>
        <v/>
      </c>
      <c r="H25" s="1" t="str">
        <f>IFERROR(INDEX(行业涨跌!F:F,MATCH(G25,行业涨跌!C:C,0)),"-")</f>
        <v>-</v>
      </c>
      <c r="I25" s="1" t="str">
        <f>IFERROR(INDEX(行业涨跌!E:E,MATCH(G25,行业涨跌!C:C,0)),"-")</f>
        <v>-</v>
      </c>
      <c r="J25" s="1">
        <v>0</v>
      </c>
      <c r="K25" s="1">
        <v>0</v>
      </c>
      <c r="L25" s="1">
        <v>0</v>
      </c>
      <c r="M25" s="66">
        <f t="shared" si="9"/>
        <v>0</v>
      </c>
      <c r="R25" s="43" t="str">
        <f t="shared" si="0"/>
        <v>-</v>
      </c>
      <c r="V25" s="1">
        <f t="array" ref="V25">SMALL(IF($D$2:$D$4000&gt;0,ROW($D$2:$D$4000),4^8),ROW(A24))</f>
        <v>65536</v>
      </c>
      <c r="W25" s="1" t="str">
        <f t="shared" si="1"/>
        <v>-</v>
      </c>
      <c r="X25" s="1" t="str">
        <f t="shared" si="2"/>
        <v>-</v>
      </c>
      <c r="Y25" s="43" t="str">
        <f t="shared" si="10"/>
        <v>-</v>
      </c>
      <c r="Z25" s="1" t="str">
        <f t="shared" si="3"/>
        <v>-</v>
      </c>
      <c r="AA25" s="1" t="str">
        <f t="shared" si="4"/>
        <v>-</v>
      </c>
      <c r="AB25" s="1" t="str">
        <f t="shared" si="11"/>
        <v>-</v>
      </c>
      <c r="AC25" s="1" t="str">
        <f t="shared" si="5"/>
        <v>-</v>
      </c>
      <c r="AD25" s="1" t="str">
        <f t="shared" si="6"/>
        <v>-</v>
      </c>
      <c r="AE25" s="43" t="str">
        <f t="shared" si="7"/>
        <v>-</v>
      </c>
      <c r="AF25" s="11" t="str">
        <f t="shared" si="12"/>
        <v>-</v>
      </c>
    </row>
    <row r="26" spans="1:32" x14ac:dyDescent="0.15">
      <c r="A26" s="1">
        <v>25</v>
      </c>
      <c r="B26" s="29" t="str">
        <f>TRIM(基本信息!B26)</f>
        <v/>
      </c>
      <c r="C26" s="1" t="str">
        <f>TRIM(基本信息!C26)</f>
        <v/>
      </c>
      <c r="D26" s="1">
        <f t="shared" si="8"/>
        <v>0</v>
      </c>
      <c r="E26" s="1" t="str">
        <f>IFERROR(INDEX(股票涨跌!E:E,MATCH(B26,股票涨跌!B:B,0)),"-")</f>
        <v>-</v>
      </c>
      <c r="F26" s="1" t="str">
        <f>IFERROR(INDEX(股票涨跌!F:F,MATCH(B26,股票涨跌!B:B,0)),"-")</f>
        <v>-</v>
      </c>
      <c r="G26" s="1" t="str">
        <f>TRIM(基本信息!O26)</f>
        <v/>
      </c>
      <c r="H26" s="1" t="str">
        <f>IFERROR(INDEX(行业涨跌!F:F,MATCH(G26,行业涨跌!C:C,0)),"-")</f>
        <v>-</v>
      </c>
      <c r="I26" s="1" t="str">
        <f>IFERROR(INDEX(行业涨跌!E:E,MATCH(G26,行业涨跌!C:C,0)),"-")</f>
        <v>-</v>
      </c>
      <c r="J26" s="1">
        <v>0</v>
      </c>
      <c r="K26" s="1">
        <v>0</v>
      </c>
      <c r="L26" s="1">
        <v>0</v>
      </c>
      <c r="M26" s="66">
        <f t="shared" si="9"/>
        <v>0</v>
      </c>
      <c r="R26" s="43" t="str">
        <f t="shared" si="0"/>
        <v>-</v>
      </c>
      <c r="V26" s="1">
        <f t="array" ref="V26">SMALL(IF($D$2:$D$4000&gt;0,ROW($D$2:$D$4000),4^8),ROW(A25))</f>
        <v>65536</v>
      </c>
      <c r="W26" s="1" t="str">
        <f t="shared" si="1"/>
        <v>-</v>
      </c>
      <c r="X26" s="1" t="str">
        <f t="shared" si="2"/>
        <v>-</v>
      </c>
      <c r="Y26" s="43" t="str">
        <f t="shared" si="10"/>
        <v>-</v>
      </c>
      <c r="Z26" s="1" t="str">
        <f t="shared" si="3"/>
        <v>-</v>
      </c>
      <c r="AA26" s="1" t="str">
        <f t="shared" si="4"/>
        <v>-</v>
      </c>
      <c r="AB26" s="1" t="str">
        <f t="shared" si="11"/>
        <v>-</v>
      </c>
      <c r="AC26" s="1" t="str">
        <f t="shared" si="5"/>
        <v>-</v>
      </c>
      <c r="AD26" s="1" t="str">
        <f t="shared" si="6"/>
        <v>-</v>
      </c>
      <c r="AE26" s="43" t="str">
        <f t="shared" si="7"/>
        <v>-</v>
      </c>
      <c r="AF26" s="11" t="str">
        <f t="shared" si="12"/>
        <v>-</v>
      </c>
    </row>
    <row r="27" spans="1:32" x14ac:dyDescent="0.15">
      <c r="A27" s="1">
        <v>26</v>
      </c>
      <c r="B27" s="29" t="str">
        <f>TRIM(基本信息!B27)</f>
        <v/>
      </c>
      <c r="C27" s="1" t="str">
        <f>TRIM(基本信息!C27)</f>
        <v/>
      </c>
      <c r="D27" s="1">
        <f t="shared" si="8"/>
        <v>0</v>
      </c>
      <c r="E27" s="1" t="str">
        <f>IFERROR(INDEX(股票涨跌!E:E,MATCH(B27,股票涨跌!B:B,0)),"-")</f>
        <v>-</v>
      </c>
      <c r="F27" s="1" t="str">
        <f>IFERROR(INDEX(股票涨跌!F:F,MATCH(B27,股票涨跌!B:B,0)),"-")</f>
        <v>-</v>
      </c>
      <c r="G27" s="1" t="str">
        <f>TRIM(基本信息!O27)</f>
        <v/>
      </c>
      <c r="H27" s="1" t="str">
        <f>IFERROR(INDEX(行业涨跌!F:F,MATCH(G27,行业涨跌!C:C,0)),"-")</f>
        <v>-</v>
      </c>
      <c r="I27" s="1" t="str">
        <f>IFERROR(INDEX(行业涨跌!E:E,MATCH(G27,行业涨跌!C:C,0)),"-")</f>
        <v>-</v>
      </c>
      <c r="J27" s="1">
        <v>0</v>
      </c>
      <c r="K27" s="1">
        <v>0</v>
      </c>
      <c r="L27" s="1">
        <v>0</v>
      </c>
      <c r="M27" s="66">
        <f t="shared" si="9"/>
        <v>0</v>
      </c>
      <c r="R27" s="43" t="str">
        <f t="shared" si="0"/>
        <v>-</v>
      </c>
      <c r="V27" s="1">
        <f t="array" ref="V27">SMALL(IF($D$2:$D$4000&gt;0,ROW($D$2:$D$4000),4^8),ROW(A26))</f>
        <v>65536</v>
      </c>
      <c r="W27" s="1" t="str">
        <f t="shared" si="1"/>
        <v>-</v>
      </c>
      <c r="X27" s="1" t="str">
        <f t="shared" si="2"/>
        <v>-</v>
      </c>
      <c r="Y27" s="43" t="str">
        <f t="shared" si="10"/>
        <v>-</v>
      </c>
      <c r="Z27" s="1" t="str">
        <f t="shared" si="3"/>
        <v>-</v>
      </c>
      <c r="AA27" s="1" t="str">
        <f t="shared" si="4"/>
        <v>-</v>
      </c>
      <c r="AB27" s="1" t="str">
        <f t="shared" si="11"/>
        <v>-</v>
      </c>
      <c r="AC27" s="1" t="str">
        <f t="shared" si="5"/>
        <v>-</v>
      </c>
      <c r="AD27" s="1" t="str">
        <f t="shared" si="6"/>
        <v>-</v>
      </c>
      <c r="AE27" s="43" t="str">
        <f t="shared" si="7"/>
        <v>-</v>
      </c>
      <c r="AF27" s="11" t="str">
        <f t="shared" si="12"/>
        <v>-</v>
      </c>
    </row>
    <row r="28" spans="1:32" x14ac:dyDescent="0.15">
      <c r="A28" s="1">
        <v>27</v>
      </c>
      <c r="B28" s="29" t="str">
        <f>TRIM(基本信息!B28)</f>
        <v/>
      </c>
      <c r="C28" s="1" t="str">
        <f>TRIM(基本信息!C28)</f>
        <v/>
      </c>
      <c r="D28" s="1">
        <f t="shared" si="8"/>
        <v>0</v>
      </c>
      <c r="E28" s="1" t="str">
        <f>IFERROR(INDEX(股票涨跌!E:E,MATCH(B28,股票涨跌!B:B,0)),"-")</f>
        <v>-</v>
      </c>
      <c r="F28" s="1" t="str">
        <f>IFERROR(INDEX(股票涨跌!F:F,MATCH(B28,股票涨跌!B:B,0)),"-")</f>
        <v>-</v>
      </c>
      <c r="G28" s="1" t="str">
        <f>TRIM(基本信息!O28)</f>
        <v/>
      </c>
      <c r="H28" s="1" t="str">
        <f>IFERROR(INDEX(行业涨跌!F:F,MATCH(G28,行业涨跌!C:C,0)),"-")</f>
        <v>-</v>
      </c>
      <c r="I28" s="1" t="str">
        <f>IFERROR(INDEX(行业涨跌!E:E,MATCH(G28,行业涨跌!C:C,0)),"-")</f>
        <v>-</v>
      </c>
      <c r="J28" s="1">
        <v>0</v>
      </c>
      <c r="K28" s="1">
        <v>0</v>
      </c>
      <c r="L28" s="1">
        <v>0</v>
      </c>
      <c r="M28" s="66">
        <f t="shared" si="9"/>
        <v>0</v>
      </c>
      <c r="R28" s="43" t="str">
        <f t="shared" si="0"/>
        <v>-</v>
      </c>
      <c r="V28" s="1">
        <f t="array" ref="V28">SMALL(IF($D$2:$D$4000&gt;0,ROW($D$2:$D$4000),4^8),ROW(A27))</f>
        <v>65536</v>
      </c>
      <c r="W28" s="1" t="str">
        <f t="shared" si="1"/>
        <v>-</v>
      </c>
      <c r="X28" s="1" t="str">
        <f t="shared" si="2"/>
        <v>-</v>
      </c>
      <c r="Y28" s="43" t="str">
        <f t="shared" si="10"/>
        <v>-</v>
      </c>
      <c r="Z28" s="1" t="str">
        <f t="shared" si="3"/>
        <v>-</v>
      </c>
      <c r="AA28" s="1" t="str">
        <f t="shared" si="4"/>
        <v>-</v>
      </c>
      <c r="AB28" s="1" t="str">
        <f t="shared" si="11"/>
        <v>-</v>
      </c>
      <c r="AC28" s="1" t="str">
        <f t="shared" si="5"/>
        <v>-</v>
      </c>
      <c r="AD28" s="1" t="str">
        <f t="shared" si="6"/>
        <v>-</v>
      </c>
      <c r="AE28" s="43" t="str">
        <f t="shared" si="7"/>
        <v>-</v>
      </c>
      <c r="AF28" s="11" t="str">
        <f t="shared" si="12"/>
        <v>-</v>
      </c>
    </row>
    <row r="29" spans="1:32" x14ac:dyDescent="0.15">
      <c r="A29" s="1">
        <v>28</v>
      </c>
      <c r="B29" s="29" t="str">
        <f>TRIM(基本信息!B29)</f>
        <v/>
      </c>
      <c r="C29" s="1" t="str">
        <f>TRIM(基本信息!C29)</f>
        <v/>
      </c>
      <c r="D29" s="1">
        <f t="shared" si="8"/>
        <v>0</v>
      </c>
      <c r="E29" s="1" t="str">
        <f>IFERROR(INDEX(股票涨跌!E:E,MATCH(B29,股票涨跌!B:B,0)),"-")</f>
        <v>-</v>
      </c>
      <c r="F29" s="1" t="str">
        <f>IFERROR(INDEX(股票涨跌!F:F,MATCH(B29,股票涨跌!B:B,0)),"-")</f>
        <v>-</v>
      </c>
      <c r="G29" s="1" t="str">
        <f>TRIM(基本信息!O29)</f>
        <v/>
      </c>
      <c r="H29" s="1" t="str">
        <f>IFERROR(INDEX(行业涨跌!F:F,MATCH(G29,行业涨跌!C:C,0)),"-")</f>
        <v>-</v>
      </c>
      <c r="I29" s="1" t="str">
        <f>IFERROR(INDEX(行业涨跌!E:E,MATCH(G29,行业涨跌!C:C,0)),"-")</f>
        <v>-</v>
      </c>
      <c r="J29" s="1">
        <v>0</v>
      </c>
      <c r="K29" s="1">
        <v>0</v>
      </c>
      <c r="L29" s="1">
        <v>0</v>
      </c>
      <c r="M29" s="66">
        <f t="shared" si="9"/>
        <v>0</v>
      </c>
      <c r="R29" s="43" t="str">
        <f t="shared" si="0"/>
        <v>-</v>
      </c>
      <c r="V29" s="1">
        <f t="array" ref="V29">SMALL(IF($D$2:$D$4000&gt;0,ROW($D$2:$D$4000),4^8),ROW(A28))</f>
        <v>65536</v>
      </c>
      <c r="W29" s="1" t="str">
        <f t="shared" si="1"/>
        <v>-</v>
      </c>
      <c r="X29" s="1" t="str">
        <f t="shared" si="2"/>
        <v>-</v>
      </c>
      <c r="Y29" s="43" t="str">
        <f t="shared" si="10"/>
        <v>-</v>
      </c>
      <c r="Z29" s="1" t="str">
        <f t="shared" si="3"/>
        <v>-</v>
      </c>
      <c r="AA29" s="1" t="str">
        <f t="shared" si="4"/>
        <v>-</v>
      </c>
      <c r="AB29" s="1" t="str">
        <f t="shared" si="11"/>
        <v>-</v>
      </c>
      <c r="AC29" s="1" t="str">
        <f t="shared" si="5"/>
        <v>-</v>
      </c>
      <c r="AD29" s="1" t="str">
        <f t="shared" si="6"/>
        <v>-</v>
      </c>
      <c r="AE29" s="43" t="str">
        <f t="shared" si="7"/>
        <v>-</v>
      </c>
      <c r="AF29" s="11" t="str">
        <f t="shared" si="12"/>
        <v>-</v>
      </c>
    </row>
    <row r="30" spans="1:32" x14ac:dyDescent="0.15">
      <c r="A30" s="1">
        <v>29</v>
      </c>
      <c r="B30" s="29" t="str">
        <f>TRIM(基本信息!B30)</f>
        <v/>
      </c>
      <c r="C30" s="1" t="str">
        <f>TRIM(基本信息!C30)</f>
        <v/>
      </c>
      <c r="D30" s="1">
        <f t="shared" si="8"/>
        <v>0</v>
      </c>
      <c r="E30" s="1" t="str">
        <f>IFERROR(INDEX(股票涨跌!E:E,MATCH(B30,股票涨跌!B:B,0)),"-")</f>
        <v>-</v>
      </c>
      <c r="F30" s="1" t="str">
        <f>IFERROR(INDEX(股票涨跌!F:F,MATCH(B30,股票涨跌!B:B,0)),"-")</f>
        <v>-</v>
      </c>
      <c r="G30" s="1" t="str">
        <f>TRIM(基本信息!O30)</f>
        <v/>
      </c>
      <c r="H30" s="1" t="str">
        <f>IFERROR(INDEX(行业涨跌!F:F,MATCH(G30,行业涨跌!C:C,0)),"-")</f>
        <v>-</v>
      </c>
      <c r="I30" s="1" t="str">
        <f>IFERROR(INDEX(行业涨跌!E:E,MATCH(G30,行业涨跌!C:C,0)),"-")</f>
        <v>-</v>
      </c>
      <c r="J30" s="1">
        <v>0</v>
      </c>
      <c r="K30" s="1">
        <v>0</v>
      </c>
      <c r="L30" s="1">
        <v>0</v>
      </c>
      <c r="M30" s="66">
        <f t="shared" si="9"/>
        <v>0</v>
      </c>
      <c r="R30" s="43" t="str">
        <f t="shared" si="0"/>
        <v>-</v>
      </c>
      <c r="V30" s="1">
        <f t="array" ref="V30">SMALL(IF($D$2:$D$4000&gt;0,ROW($D$2:$D$4000),4^8),ROW(A29))</f>
        <v>65536</v>
      </c>
      <c r="W30" s="1" t="str">
        <f t="shared" si="1"/>
        <v>-</v>
      </c>
      <c r="X30" s="1" t="str">
        <f t="shared" si="2"/>
        <v>-</v>
      </c>
      <c r="Y30" s="43" t="str">
        <f t="shared" si="10"/>
        <v>-</v>
      </c>
      <c r="Z30" s="1" t="str">
        <f t="shared" si="3"/>
        <v>-</v>
      </c>
      <c r="AA30" s="1" t="str">
        <f t="shared" si="4"/>
        <v>-</v>
      </c>
      <c r="AB30" s="1" t="str">
        <f t="shared" si="11"/>
        <v>-</v>
      </c>
      <c r="AC30" s="1" t="str">
        <f t="shared" si="5"/>
        <v>-</v>
      </c>
      <c r="AD30" s="1" t="str">
        <f t="shared" si="6"/>
        <v>-</v>
      </c>
      <c r="AE30" s="43" t="str">
        <f t="shared" si="7"/>
        <v>-</v>
      </c>
      <c r="AF30" s="11" t="str">
        <f t="shared" si="12"/>
        <v>-</v>
      </c>
    </row>
    <row r="31" spans="1:32" x14ac:dyDescent="0.15">
      <c r="A31" s="1">
        <v>30</v>
      </c>
      <c r="B31" s="29" t="str">
        <f>TRIM(基本信息!B31)</f>
        <v/>
      </c>
      <c r="C31" s="1" t="str">
        <f>TRIM(基本信息!C31)</f>
        <v/>
      </c>
      <c r="D31" s="1">
        <f t="shared" si="8"/>
        <v>0</v>
      </c>
      <c r="E31" s="1" t="str">
        <f>IFERROR(INDEX(股票涨跌!E:E,MATCH(B31,股票涨跌!B:B,0)),"-")</f>
        <v>-</v>
      </c>
      <c r="F31" s="1" t="str">
        <f>IFERROR(INDEX(股票涨跌!F:F,MATCH(B31,股票涨跌!B:B,0)),"-")</f>
        <v>-</v>
      </c>
      <c r="G31" s="1" t="str">
        <f>TRIM(基本信息!O31)</f>
        <v/>
      </c>
      <c r="H31" s="1" t="str">
        <f>IFERROR(INDEX(行业涨跌!F:F,MATCH(G31,行业涨跌!C:C,0)),"-")</f>
        <v>-</v>
      </c>
      <c r="I31" s="1" t="str">
        <f>IFERROR(INDEX(行业涨跌!E:E,MATCH(G31,行业涨跌!C:C,0)),"-")</f>
        <v>-</v>
      </c>
      <c r="J31" s="1">
        <v>0</v>
      </c>
      <c r="K31" s="1">
        <v>0</v>
      </c>
      <c r="L31" s="1">
        <v>0</v>
      </c>
      <c r="M31" s="66">
        <f t="shared" si="9"/>
        <v>0</v>
      </c>
      <c r="R31" s="43" t="str">
        <f t="shared" si="0"/>
        <v>-</v>
      </c>
      <c r="V31" s="1">
        <f t="array" ref="V31">SMALL(IF($D$2:$D$4000&gt;0,ROW($D$2:$D$4000),4^8),ROW(A30))</f>
        <v>65536</v>
      </c>
      <c r="W31" s="1" t="str">
        <f t="shared" si="1"/>
        <v>-</v>
      </c>
      <c r="X31" s="1" t="str">
        <f t="shared" si="2"/>
        <v>-</v>
      </c>
      <c r="Y31" s="43" t="str">
        <f t="shared" si="10"/>
        <v>-</v>
      </c>
      <c r="Z31" s="1" t="str">
        <f t="shared" si="3"/>
        <v>-</v>
      </c>
      <c r="AA31" s="1" t="str">
        <f t="shared" si="4"/>
        <v>-</v>
      </c>
      <c r="AB31" s="1" t="str">
        <f t="shared" si="11"/>
        <v>-</v>
      </c>
      <c r="AC31" s="1" t="str">
        <f t="shared" si="5"/>
        <v>-</v>
      </c>
      <c r="AD31" s="1" t="str">
        <f t="shared" si="6"/>
        <v>-</v>
      </c>
      <c r="AE31" s="43" t="str">
        <f t="shared" si="7"/>
        <v>-</v>
      </c>
      <c r="AF31" s="11" t="str">
        <f t="shared" si="12"/>
        <v>-</v>
      </c>
    </row>
    <row r="32" spans="1:32" x14ac:dyDescent="0.15">
      <c r="A32" s="1">
        <v>31</v>
      </c>
      <c r="B32" s="29" t="str">
        <f>TRIM(基本信息!B32)</f>
        <v/>
      </c>
      <c r="C32" s="1" t="str">
        <f>TRIM(基本信息!C32)</f>
        <v/>
      </c>
      <c r="D32" s="1">
        <f t="shared" si="8"/>
        <v>0</v>
      </c>
      <c r="E32" s="1" t="str">
        <f>IFERROR(INDEX(股票涨跌!E:E,MATCH(B32,股票涨跌!B:B,0)),"-")</f>
        <v>-</v>
      </c>
      <c r="F32" s="1" t="str">
        <f>IFERROR(INDEX(股票涨跌!F:F,MATCH(B32,股票涨跌!B:B,0)),"-")</f>
        <v>-</v>
      </c>
      <c r="G32" s="1" t="str">
        <f>TRIM(基本信息!O32)</f>
        <v/>
      </c>
      <c r="H32" s="1" t="str">
        <f>IFERROR(INDEX(行业涨跌!F:F,MATCH(G32,行业涨跌!C:C,0)),"-")</f>
        <v>-</v>
      </c>
      <c r="I32" s="1" t="str">
        <f>IFERROR(INDEX(行业涨跌!E:E,MATCH(G32,行业涨跌!C:C,0)),"-")</f>
        <v>-</v>
      </c>
      <c r="J32" s="1">
        <v>0</v>
      </c>
      <c r="K32" s="1">
        <v>1</v>
      </c>
      <c r="L32" s="1">
        <v>0</v>
      </c>
      <c r="M32" s="66">
        <f t="shared" si="9"/>
        <v>1</v>
      </c>
      <c r="R32" s="43" t="str">
        <f t="shared" si="0"/>
        <v>-</v>
      </c>
      <c r="S32" s="11">
        <v>43630.625</v>
      </c>
      <c r="V32" s="1">
        <f t="array" ref="V32">SMALL(IF($D$2:$D$4000&gt;0,ROW($D$2:$D$4000),4^8),ROW(A31))</f>
        <v>65536</v>
      </c>
      <c r="W32" s="1" t="str">
        <f t="shared" si="1"/>
        <v>-</v>
      </c>
      <c r="X32" s="1" t="str">
        <f t="shared" si="2"/>
        <v>-</v>
      </c>
      <c r="Y32" s="43" t="str">
        <f t="shared" si="10"/>
        <v>-</v>
      </c>
      <c r="Z32" s="1" t="str">
        <f t="shared" si="3"/>
        <v>-</v>
      </c>
      <c r="AA32" s="1" t="str">
        <f t="shared" si="4"/>
        <v>-</v>
      </c>
      <c r="AB32" s="1" t="str">
        <f t="shared" si="11"/>
        <v>-</v>
      </c>
      <c r="AC32" s="1" t="str">
        <f t="shared" si="5"/>
        <v>-</v>
      </c>
      <c r="AD32" s="1" t="str">
        <f t="shared" si="6"/>
        <v>-</v>
      </c>
      <c r="AE32" s="43" t="str">
        <f t="shared" si="7"/>
        <v>-</v>
      </c>
      <c r="AF32" s="11" t="str">
        <f t="shared" si="12"/>
        <v>-</v>
      </c>
    </row>
    <row r="33" spans="1:32" x14ac:dyDescent="0.15">
      <c r="A33" s="1">
        <v>32</v>
      </c>
      <c r="B33" s="29" t="str">
        <f>TRIM(基本信息!B33)</f>
        <v/>
      </c>
      <c r="C33" s="1" t="str">
        <f>TRIM(基本信息!C33)</f>
        <v/>
      </c>
      <c r="D33" s="1">
        <f t="shared" si="8"/>
        <v>0</v>
      </c>
      <c r="E33" s="1" t="str">
        <f>IFERROR(INDEX(股票涨跌!E:E,MATCH(B33,股票涨跌!B:B,0)),"-")</f>
        <v>-</v>
      </c>
      <c r="F33" s="1" t="str">
        <f>IFERROR(INDEX(股票涨跌!F:F,MATCH(B33,股票涨跌!B:B,0)),"-")</f>
        <v>-</v>
      </c>
      <c r="G33" s="1" t="str">
        <f>TRIM(基本信息!O33)</f>
        <v/>
      </c>
      <c r="H33" s="1" t="str">
        <f>IFERROR(INDEX(行业涨跌!F:F,MATCH(G33,行业涨跌!C:C,0)),"-")</f>
        <v>-</v>
      </c>
      <c r="I33" s="1" t="str">
        <f>IFERROR(INDEX(行业涨跌!E:E,MATCH(G33,行业涨跌!C:C,0)),"-")</f>
        <v>-</v>
      </c>
      <c r="J33" s="1">
        <v>0</v>
      </c>
      <c r="K33" s="1">
        <v>0</v>
      </c>
      <c r="L33" s="1">
        <v>0</v>
      </c>
      <c r="M33" s="66">
        <f t="shared" si="9"/>
        <v>0</v>
      </c>
      <c r="R33" s="43" t="str">
        <f t="shared" si="0"/>
        <v>-</v>
      </c>
      <c r="V33" s="1">
        <f t="array" ref="V33">SMALL(IF($D$2:$D$4000&gt;0,ROW($D$2:$D$4000),4^8),ROW(A32))</f>
        <v>65536</v>
      </c>
      <c r="W33" s="1" t="str">
        <f t="shared" si="1"/>
        <v>-</v>
      </c>
      <c r="X33" s="1" t="str">
        <f t="shared" si="2"/>
        <v>-</v>
      </c>
      <c r="Y33" s="43" t="str">
        <f t="shared" si="10"/>
        <v>-</v>
      </c>
      <c r="Z33" s="1" t="str">
        <f t="shared" si="3"/>
        <v>-</v>
      </c>
      <c r="AA33" s="1" t="str">
        <f t="shared" si="4"/>
        <v>-</v>
      </c>
      <c r="AB33" s="1" t="str">
        <f t="shared" si="11"/>
        <v>-</v>
      </c>
      <c r="AC33" s="1" t="str">
        <f t="shared" si="5"/>
        <v>-</v>
      </c>
      <c r="AD33" s="1" t="str">
        <f t="shared" si="6"/>
        <v>-</v>
      </c>
      <c r="AE33" s="43" t="str">
        <f t="shared" si="7"/>
        <v>-</v>
      </c>
      <c r="AF33" s="11" t="str">
        <f t="shared" si="12"/>
        <v>-</v>
      </c>
    </row>
    <row r="34" spans="1:32" x14ac:dyDescent="0.15">
      <c r="A34" s="1">
        <v>33</v>
      </c>
      <c r="B34" s="29" t="str">
        <f>TRIM(基本信息!B34)</f>
        <v/>
      </c>
      <c r="C34" s="1" t="str">
        <f>TRIM(基本信息!C34)</f>
        <v/>
      </c>
      <c r="D34" s="1">
        <f t="shared" si="8"/>
        <v>0</v>
      </c>
      <c r="E34" s="1" t="str">
        <f>IFERROR(INDEX(股票涨跌!E:E,MATCH(B34,股票涨跌!B:B,0)),"-")</f>
        <v>-</v>
      </c>
      <c r="F34" s="1" t="str">
        <f>IFERROR(INDEX(股票涨跌!F:F,MATCH(B34,股票涨跌!B:B,0)),"-")</f>
        <v>-</v>
      </c>
      <c r="G34" s="1" t="str">
        <f>TRIM(基本信息!O34)</f>
        <v/>
      </c>
      <c r="H34" s="1" t="str">
        <f>IFERROR(INDEX(行业涨跌!F:F,MATCH(G34,行业涨跌!C:C,0)),"-")</f>
        <v>-</v>
      </c>
      <c r="I34" s="1" t="str">
        <f>IFERROR(INDEX(行业涨跌!E:E,MATCH(G34,行业涨跌!C:C,0)),"-")</f>
        <v>-</v>
      </c>
      <c r="J34" s="1">
        <v>0</v>
      </c>
      <c r="K34" s="1">
        <v>0</v>
      </c>
      <c r="L34" s="1">
        <v>0</v>
      </c>
      <c r="M34" s="66">
        <f t="shared" si="9"/>
        <v>0</v>
      </c>
      <c r="R34" s="43" t="str">
        <f t="shared" si="0"/>
        <v>-</v>
      </c>
      <c r="V34" s="1">
        <f t="array" ref="V34">SMALL(IF($D$2:$D$4000&gt;0,ROW($D$2:$D$4000),4^8),ROW(A33))</f>
        <v>65536</v>
      </c>
      <c r="W34" s="1" t="str">
        <f t="shared" si="1"/>
        <v>-</v>
      </c>
      <c r="X34" s="1" t="str">
        <f t="shared" si="2"/>
        <v>-</v>
      </c>
      <c r="Y34" s="43" t="str">
        <f t="shared" si="10"/>
        <v>-</v>
      </c>
      <c r="Z34" s="1" t="str">
        <f t="shared" si="3"/>
        <v>-</v>
      </c>
      <c r="AA34" s="1" t="str">
        <f t="shared" si="4"/>
        <v>-</v>
      </c>
      <c r="AB34" s="1" t="str">
        <f t="shared" si="11"/>
        <v>-</v>
      </c>
      <c r="AC34" s="1" t="str">
        <f t="shared" si="5"/>
        <v>-</v>
      </c>
      <c r="AD34" s="1" t="str">
        <f t="shared" si="6"/>
        <v>-</v>
      </c>
      <c r="AE34" s="43" t="str">
        <f t="shared" si="7"/>
        <v>-</v>
      </c>
      <c r="AF34" s="11" t="str">
        <f t="shared" si="12"/>
        <v>-</v>
      </c>
    </row>
    <row r="35" spans="1:32" x14ac:dyDescent="0.15">
      <c r="A35" s="1">
        <v>34</v>
      </c>
      <c r="B35" s="29" t="str">
        <f>TRIM(基本信息!B35)</f>
        <v/>
      </c>
      <c r="C35" s="1" t="str">
        <f>TRIM(基本信息!C35)</f>
        <v/>
      </c>
      <c r="D35" s="1">
        <f t="shared" si="8"/>
        <v>0</v>
      </c>
      <c r="E35" s="1" t="str">
        <f>IFERROR(INDEX(股票涨跌!E:E,MATCH(B35,股票涨跌!B:B,0)),"-")</f>
        <v>-</v>
      </c>
      <c r="F35" s="1" t="str">
        <f>IFERROR(INDEX(股票涨跌!F:F,MATCH(B35,股票涨跌!B:B,0)),"-")</f>
        <v>-</v>
      </c>
      <c r="G35" s="1" t="str">
        <f>TRIM(基本信息!O35)</f>
        <v/>
      </c>
      <c r="H35" s="1" t="str">
        <f>IFERROR(INDEX(行业涨跌!F:F,MATCH(G35,行业涨跌!C:C,0)),"-")</f>
        <v>-</v>
      </c>
      <c r="I35" s="1" t="str">
        <f>IFERROR(INDEX(行业涨跌!E:E,MATCH(G35,行业涨跌!C:C,0)),"-")</f>
        <v>-</v>
      </c>
      <c r="J35" s="1">
        <v>0</v>
      </c>
      <c r="K35" s="1">
        <v>0</v>
      </c>
      <c r="L35" s="1">
        <v>0</v>
      </c>
      <c r="M35" s="66">
        <f t="shared" si="9"/>
        <v>0</v>
      </c>
      <c r="R35" s="43" t="str">
        <f t="shared" si="0"/>
        <v>-</v>
      </c>
      <c r="V35" s="1">
        <f t="array" ref="V35">SMALL(IF($D$2:$D$4000&gt;0,ROW($D$2:$D$4000),4^8),ROW(A34))</f>
        <v>65536</v>
      </c>
      <c r="W35" s="1" t="str">
        <f t="shared" si="1"/>
        <v>-</v>
      </c>
      <c r="X35" s="1" t="str">
        <f t="shared" si="2"/>
        <v>-</v>
      </c>
      <c r="Y35" s="43" t="str">
        <f t="shared" si="10"/>
        <v>-</v>
      </c>
      <c r="Z35" s="1" t="str">
        <f t="shared" si="3"/>
        <v>-</v>
      </c>
      <c r="AA35" s="1" t="str">
        <f t="shared" si="4"/>
        <v>-</v>
      </c>
      <c r="AB35" s="1" t="str">
        <f t="shared" si="11"/>
        <v>-</v>
      </c>
      <c r="AC35" s="1" t="str">
        <f t="shared" si="5"/>
        <v>-</v>
      </c>
      <c r="AD35" s="1" t="str">
        <f t="shared" si="6"/>
        <v>-</v>
      </c>
      <c r="AE35" s="43" t="str">
        <f t="shared" si="7"/>
        <v>-</v>
      </c>
      <c r="AF35" s="11" t="str">
        <f t="shared" si="12"/>
        <v>-</v>
      </c>
    </row>
    <row r="36" spans="1:32" x14ac:dyDescent="0.15">
      <c r="A36" s="1">
        <v>35</v>
      </c>
      <c r="B36" s="29" t="str">
        <f>TRIM(基本信息!B36)</f>
        <v/>
      </c>
      <c r="C36" s="1" t="str">
        <f>TRIM(基本信息!C36)</f>
        <v/>
      </c>
      <c r="D36" s="1">
        <f t="shared" si="8"/>
        <v>0</v>
      </c>
      <c r="E36" s="1" t="str">
        <f>IFERROR(INDEX(股票涨跌!E:E,MATCH(B36,股票涨跌!B:B,0)),"-")</f>
        <v>-</v>
      </c>
      <c r="F36" s="1" t="str">
        <f>IFERROR(INDEX(股票涨跌!F:F,MATCH(B36,股票涨跌!B:B,0)),"-")</f>
        <v>-</v>
      </c>
      <c r="G36" s="1" t="str">
        <f>TRIM(基本信息!O36)</f>
        <v/>
      </c>
      <c r="H36" s="1" t="str">
        <f>IFERROR(INDEX(行业涨跌!F:F,MATCH(G36,行业涨跌!C:C,0)),"-")</f>
        <v>-</v>
      </c>
      <c r="I36" s="1" t="str">
        <f>IFERROR(INDEX(行业涨跌!E:E,MATCH(G36,行业涨跌!C:C,0)),"-")</f>
        <v>-</v>
      </c>
      <c r="J36" s="1">
        <v>0</v>
      </c>
      <c r="K36" s="1">
        <v>0</v>
      </c>
      <c r="L36" s="1">
        <v>1</v>
      </c>
      <c r="M36" s="66">
        <f t="shared" si="9"/>
        <v>0</v>
      </c>
      <c r="R36" s="43" t="str">
        <f t="shared" si="0"/>
        <v>-</v>
      </c>
      <c r="V36" s="1">
        <f t="array" ref="V36">SMALL(IF($D$2:$D$4000&gt;0,ROW($D$2:$D$4000),4^8),ROW(A35))</f>
        <v>65536</v>
      </c>
      <c r="W36" s="1" t="str">
        <f t="shared" si="1"/>
        <v>-</v>
      </c>
      <c r="X36" s="1" t="str">
        <f t="shared" si="2"/>
        <v>-</v>
      </c>
      <c r="Y36" s="43" t="str">
        <f t="shared" si="10"/>
        <v>-</v>
      </c>
      <c r="Z36" s="1" t="str">
        <f t="shared" si="3"/>
        <v>-</v>
      </c>
      <c r="AA36" s="1" t="str">
        <f t="shared" si="4"/>
        <v>-</v>
      </c>
      <c r="AB36" s="1" t="str">
        <f t="shared" si="11"/>
        <v>-</v>
      </c>
      <c r="AC36" s="1" t="str">
        <f t="shared" si="5"/>
        <v>-</v>
      </c>
      <c r="AD36" s="1" t="str">
        <f t="shared" si="6"/>
        <v>-</v>
      </c>
      <c r="AE36" s="43" t="str">
        <f t="shared" si="7"/>
        <v>-</v>
      </c>
      <c r="AF36" s="11" t="str">
        <f t="shared" si="12"/>
        <v>-</v>
      </c>
    </row>
    <row r="37" spans="1:32" x14ac:dyDescent="0.15">
      <c r="A37" s="1">
        <v>36</v>
      </c>
      <c r="B37" s="29" t="str">
        <f>TRIM(基本信息!B37)</f>
        <v/>
      </c>
      <c r="C37" s="1" t="str">
        <f>TRIM(基本信息!C37)</f>
        <v/>
      </c>
      <c r="D37" s="1">
        <f t="shared" si="8"/>
        <v>0</v>
      </c>
      <c r="E37" s="1" t="str">
        <f>IFERROR(INDEX(股票涨跌!E:E,MATCH(B37,股票涨跌!B:B,0)),"-")</f>
        <v>-</v>
      </c>
      <c r="F37" s="1" t="str">
        <f>IFERROR(INDEX(股票涨跌!F:F,MATCH(B37,股票涨跌!B:B,0)),"-")</f>
        <v>-</v>
      </c>
      <c r="G37" s="1" t="str">
        <f>TRIM(基本信息!O37)</f>
        <v/>
      </c>
      <c r="H37" s="1" t="str">
        <f>IFERROR(INDEX(行业涨跌!F:F,MATCH(G37,行业涨跌!C:C,0)),"-")</f>
        <v>-</v>
      </c>
      <c r="I37" s="1" t="str">
        <f>IFERROR(INDEX(行业涨跌!E:E,MATCH(G37,行业涨跌!C:C,0)),"-")</f>
        <v>-</v>
      </c>
      <c r="J37" s="1">
        <v>0</v>
      </c>
      <c r="K37" s="1">
        <v>1</v>
      </c>
      <c r="L37" s="1">
        <v>0</v>
      </c>
      <c r="M37" s="66">
        <f t="shared" si="9"/>
        <v>1</v>
      </c>
      <c r="R37" s="43" t="str">
        <f t="shared" si="0"/>
        <v>-</v>
      </c>
      <c r="S37" s="11">
        <v>43630.625</v>
      </c>
      <c r="V37" s="1">
        <f t="array" ref="V37">SMALL(IF($D$2:$D$4000&gt;0,ROW($D$2:$D$4000),4^8),ROW(A36))</f>
        <v>65536</v>
      </c>
      <c r="W37" s="1" t="str">
        <f t="shared" si="1"/>
        <v>-</v>
      </c>
      <c r="X37" s="1" t="str">
        <f t="shared" si="2"/>
        <v>-</v>
      </c>
      <c r="Y37" s="43" t="str">
        <f t="shared" si="10"/>
        <v>-</v>
      </c>
      <c r="Z37" s="1" t="str">
        <f t="shared" si="3"/>
        <v>-</v>
      </c>
      <c r="AA37" s="1" t="str">
        <f t="shared" si="4"/>
        <v>-</v>
      </c>
      <c r="AB37" s="1" t="str">
        <f t="shared" si="11"/>
        <v>-</v>
      </c>
      <c r="AC37" s="1" t="str">
        <f t="shared" si="5"/>
        <v>-</v>
      </c>
      <c r="AD37" s="1" t="str">
        <f t="shared" si="6"/>
        <v>-</v>
      </c>
      <c r="AE37" s="43" t="str">
        <f t="shared" si="7"/>
        <v>-</v>
      </c>
      <c r="AF37" s="11" t="str">
        <f t="shared" si="12"/>
        <v>-</v>
      </c>
    </row>
    <row r="38" spans="1:32" x14ac:dyDescent="0.15">
      <c r="A38" s="1">
        <v>37</v>
      </c>
      <c r="B38" s="29" t="str">
        <f>TRIM(基本信息!B38)</f>
        <v/>
      </c>
      <c r="C38" s="1" t="str">
        <f>TRIM(基本信息!C38)</f>
        <v/>
      </c>
      <c r="D38" s="1">
        <f t="shared" si="8"/>
        <v>0</v>
      </c>
      <c r="E38" s="1" t="str">
        <f>IFERROR(INDEX(股票涨跌!E:E,MATCH(B38,股票涨跌!B:B,0)),"-")</f>
        <v>-</v>
      </c>
      <c r="F38" s="1" t="str">
        <f>IFERROR(INDEX(股票涨跌!F:F,MATCH(B38,股票涨跌!B:B,0)),"-")</f>
        <v>-</v>
      </c>
      <c r="G38" s="1" t="str">
        <f>TRIM(基本信息!O38)</f>
        <v/>
      </c>
      <c r="H38" s="1" t="str">
        <f>IFERROR(INDEX(行业涨跌!F:F,MATCH(G38,行业涨跌!C:C,0)),"-")</f>
        <v>-</v>
      </c>
      <c r="I38" s="1" t="str">
        <f>IFERROR(INDEX(行业涨跌!E:E,MATCH(G38,行业涨跌!C:C,0)),"-")</f>
        <v>-</v>
      </c>
      <c r="J38" s="1">
        <v>0</v>
      </c>
      <c r="K38" s="1">
        <v>1</v>
      </c>
      <c r="L38" s="1">
        <v>0</v>
      </c>
      <c r="M38" s="66">
        <f t="shared" si="9"/>
        <v>1</v>
      </c>
      <c r="R38" s="43" t="str">
        <f t="shared" si="0"/>
        <v>-</v>
      </c>
      <c r="S38" s="11">
        <v>43630.625</v>
      </c>
      <c r="V38" s="1">
        <f t="array" ref="V38">SMALL(IF($D$2:$D$4000&gt;0,ROW($D$2:$D$4000),4^8),ROW(A37))</f>
        <v>65536</v>
      </c>
      <c r="W38" s="1" t="str">
        <f t="shared" si="1"/>
        <v>-</v>
      </c>
      <c r="X38" s="1" t="str">
        <f t="shared" si="2"/>
        <v>-</v>
      </c>
      <c r="Y38" s="43" t="str">
        <f t="shared" si="10"/>
        <v>-</v>
      </c>
      <c r="Z38" s="1" t="str">
        <f t="shared" si="3"/>
        <v>-</v>
      </c>
      <c r="AA38" s="1" t="str">
        <f t="shared" si="4"/>
        <v>-</v>
      </c>
      <c r="AB38" s="1" t="str">
        <f t="shared" si="11"/>
        <v>-</v>
      </c>
      <c r="AC38" s="1" t="str">
        <f t="shared" si="5"/>
        <v>-</v>
      </c>
      <c r="AD38" s="1" t="str">
        <f t="shared" si="6"/>
        <v>-</v>
      </c>
      <c r="AE38" s="43" t="str">
        <f t="shared" si="7"/>
        <v>-</v>
      </c>
      <c r="AF38" s="11" t="str">
        <f t="shared" si="12"/>
        <v>-</v>
      </c>
    </row>
    <row r="39" spans="1:32" x14ac:dyDescent="0.15">
      <c r="A39" s="1">
        <v>38</v>
      </c>
      <c r="B39" s="29" t="str">
        <f>TRIM(基本信息!B39)</f>
        <v/>
      </c>
      <c r="C39" s="1" t="str">
        <f>TRIM(基本信息!C39)</f>
        <v/>
      </c>
      <c r="D39" s="1">
        <f t="shared" si="8"/>
        <v>0</v>
      </c>
      <c r="E39" s="1" t="str">
        <f>IFERROR(INDEX(股票涨跌!E:E,MATCH(B39,股票涨跌!B:B,0)),"-")</f>
        <v>-</v>
      </c>
      <c r="F39" s="1" t="str">
        <f>IFERROR(INDEX(股票涨跌!F:F,MATCH(B39,股票涨跌!B:B,0)),"-")</f>
        <v>-</v>
      </c>
      <c r="G39" s="1" t="str">
        <f>TRIM(基本信息!O39)</f>
        <v/>
      </c>
      <c r="H39" s="1" t="str">
        <f>IFERROR(INDEX(行业涨跌!F:F,MATCH(G39,行业涨跌!C:C,0)),"-")</f>
        <v>-</v>
      </c>
      <c r="I39" s="1" t="str">
        <f>IFERROR(INDEX(行业涨跌!E:E,MATCH(G39,行业涨跌!C:C,0)),"-")</f>
        <v>-</v>
      </c>
      <c r="J39" s="1">
        <v>0</v>
      </c>
      <c r="K39" s="1">
        <v>0</v>
      </c>
      <c r="L39" s="1">
        <v>0</v>
      </c>
      <c r="M39" s="66">
        <f t="shared" si="9"/>
        <v>0</v>
      </c>
      <c r="R39" s="43" t="str">
        <f t="shared" si="0"/>
        <v>-</v>
      </c>
      <c r="V39" s="1">
        <f t="array" ref="V39">SMALL(IF($D$2:$D$4000&gt;0,ROW($D$2:$D$4000),4^8),ROW(A38))</f>
        <v>65536</v>
      </c>
      <c r="W39" s="1" t="str">
        <f t="shared" si="1"/>
        <v>-</v>
      </c>
      <c r="X39" s="1" t="str">
        <f t="shared" si="2"/>
        <v>-</v>
      </c>
      <c r="Y39" s="43" t="str">
        <f t="shared" si="10"/>
        <v>-</v>
      </c>
      <c r="Z39" s="1" t="str">
        <f t="shared" si="3"/>
        <v>-</v>
      </c>
      <c r="AA39" s="1" t="str">
        <f t="shared" si="4"/>
        <v>-</v>
      </c>
      <c r="AB39" s="1" t="str">
        <f t="shared" si="11"/>
        <v>-</v>
      </c>
      <c r="AC39" s="1" t="str">
        <f t="shared" si="5"/>
        <v>-</v>
      </c>
      <c r="AD39" s="1" t="str">
        <f t="shared" si="6"/>
        <v>-</v>
      </c>
      <c r="AE39" s="43" t="str">
        <f t="shared" si="7"/>
        <v>-</v>
      </c>
      <c r="AF39" s="11" t="str">
        <f t="shared" si="12"/>
        <v>-</v>
      </c>
    </row>
    <row r="40" spans="1:32" x14ac:dyDescent="0.15">
      <c r="A40" s="1">
        <v>39</v>
      </c>
      <c r="B40" s="29" t="str">
        <f>TRIM(基本信息!B40)</f>
        <v/>
      </c>
      <c r="C40" s="1" t="str">
        <f>TRIM(基本信息!C40)</f>
        <v/>
      </c>
      <c r="D40" s="1">
        <f t="shared" si="8"/>
        <v>0</v>
      </c>
      <c r="E40" s="1" t="str">
        <f>IFERROR(INDEX(股票涨跌!E:E,MATCH(B40,股票涨跌!B:B,0)),"-")</f>
        <v>-</v>
      </c>
      <c r="F40" s="1" t="str">
        <f>IFERROR(INDEX(股票涨跌!F:F,MATCH(B40,股票涨跌!B:B,0)),"-")</f>
        <v>-</v>
      </c>
      <c r="G40" s="1" t="str">
        <f>TRIM(基本信息!O40)</f>
        <v/>
      </c>
      <c r="H40" s="1" t="str">
        <f>IFERROR(INDEX(行业涨跌!F:F,MATCH(G40,行业涨跌!C:C,0)),"-")</f>
        <v>-</v>
      </c>
      <c r="I40" s="1" t="str">
        <f>IFERROR(INDEX(行业涨跌!E:E,MATCH(G40,行业涨跌!C:C,0)),"-")</f>
        <v>-</v>
      </c>
      <c r="J40" s="1">
        <v>0</v>
      </c>
      <c r="K40" s="1">
        <v>0</v>
      </c>
      <c r="L40" s="1">
        <v>0</v>
      </c>
      <c r="M40" s="66">
        <f t="shared" si="9"/>
        <v>0</v>
      </c>
      <c r="R40" s="43" t="str">
        <f t="shared" si="0"/>
        <v>-</v>
      </c>
      <c r="V40" s="1">
        <f t="array" ref="V40">SMALL(IF($D$2:$D$4000&gt;0,ROW($D$2:$D$4000),4^8),ROW(A39))</f>
        <v>65536</v>
      </c>
      <c r="W40" s="1" t="str">
        <f t="shared" si="1"/>
        <v>-</v>
      </c>
      <c r="X40" s="1" t="str">
        <f t="shared" si="2"/>
        <v>-</v>
      </c>
      <c r="Y40" s="43" t="str">
        <f t="shared" si="10"/>
        <v>-</v>
      </c>
      <c r="Z40" s="1" t="str">
        <f t="shared" si="3"/>
        <v>-</v>
      </c>
      <c r="AA40" s="1" t="str">
        <f t="shared" si="4"/>
        <v>-</v>
      </c>
      <c r="AB40" s="1" t="str">
        <f t="shared" si="11"/>
        <v>-</v>
      </c>
      <c r="AC40" s="1" t="str">
        <f t="shared" si="5"/>
        <v>-</v>
      </c>
      <c r="AD40" s="1" t="str">
        <f t="shared" si="6"/>
        <v>-</v>
      </c>
      <c r="AE40" s="43" t="str">
        <f t="shared" si="7"/>
        <v>-</v>
      </c>
      <c r="AF40" s="11" t="str">
        <f t="shared" si="12"/>
        <v>-</v>
      </c>
    </row>
    <row r="41" spans="1:32" x14ac:dyDescent="0.15">
      <c r="A41" s="1">
        <v>40</v>
      </c>
      <c r="B41" s="29" t="str">
        <f>TRIM(基本信息!B41)</f>
        <v/>
      </c>
      <c r="C41" s="1" t="str">
        <f>TRIM(基本信息!C41)</f>
        <v/>
      </c>
      <c r="D41" s="1">
        <f t="shared" si="8"/>
        <v>0</v>
      </c>
      <c r="E41" s="1" t="str">
        <f>IFERROR(INDEX(股票涨跌!E:E,MATCH(B41,股票涨跌!B:B,0)),"-")</f>
        <v>-</v>
      </c>
      <c r="F41" s="1" t="str">
        <f>IFERROR(INDEX(股票涨跌!F:F,MATCH(B41,股票涨跌!B:B,0)),"-")</f>
        <v>-</v>
      </c>
      <c r="G41" s="1" t="str">
        <f>TRIM(基本信息!O41)</f>
        <v/>
      </c>
      <c r="H41" s="1" t="str">
        <f>IFERROR(INDEX(行业涨跌!F:F,MATCH(G41,行业涨跌!C:C,0)),"-")</f>
        <v>-</v>
      </c>
      <c r="I41" s="1" t="str">
        <f>IFERROR(INDEX(行业涨跌!E:E,MATCH(G41,行业涨跌!C:C,0)),"-")</f>
        <v>-</v>
      </c>
      <c r="J41" s="1">
        <v>0</v>
      </c>
      <c r="K41" s="1">
        <v>1</v>
      </c>
      <c r="L41" s="1">
        <v>0</v>
      </c>
      <c r="M41" s="66">
        <f t="shared" si="9"/>
        <v>1</v>
      </c>
      <c r="R41" s="43" t="str">
        <f t="shared" si="0"/>
        <v>-</v>
      </c>
      <c r="S41" s="11">
        <v>43630.625</v>
      </c>
      <c r="V41" s="1">
        <f t="array" ref="V41">SMALL(IF($D$2:$D$4000&gt;0,ROW($D$2:$D$4000),4^8),ROW(A40))</f>
        <v>65536</v>
      </c>
      <c r="W41" s="1" t="str">
        <f t="shared" si="1"/>
        <v>-</v>
      </c>
      <c r="X41" s="1" t="str">
        <f t="shared" si="2"/>
        <v>-</v>
      </c>
      <c r="Y41" s="43" t="str">
        <f t="shared" si="10"/>
        <v>-</v>
      </c>
      <c r="Z41" s="1" t="str">
        <f t="shared" si="3"/>
        <v>-</v>
      </c>
      <c r="AA41" s="1" t="str">
        <f t="shared" si="4"/>
        <v>-</v>
      </c>
      <c r="AB41" s="1" t="str">
        <f t="shared" si="11"/>
        <v>-</v>
      </c>
      <c r="AC41" s="1" t="str">
        <f t="shared" si="5"/>
        <v>-</v>
      </c>
      <c r="AD41" s="1" t="str">
        <f t="shared" si="6"/>
        <v>-</v>
      </c>
      <c r="AE41" s="43" t="str">
        <f t="shared" si="7"/>
        <v>-</v>
      </c>
      <c r="AF41" s="11" t="str">
        <f t="shared" si="12"/>
        <v>-</v>
      </c>
    </row>
    <row r="42" spans="1:32" x14ac:dyDescent="0.15">
      <c r="A42" s="1">
        <v>41</v>
      </c>
      <c r="B42" s="29" t="str">
        <f>TRIM(基本信息!B42)</f>
        <v/>
      </c>
      <c r="C42" s="1" t="str">
        <f>TRIM(基本信息!C42)</f>
        <v/>
      </c>
      <c r="D42" s="1">
        <f t="shared" si="8"/>
        <v>0</v>
      </c>
      <c r="E42" s="1" t="str">
        <f>IFERROR(INDEX(股票涨跌!E:E,MATCH(B42,股票涨跌!B:B,0)),"-")</f>
        <v>-</v>
      </c>
      <c r="F42" s="1" t="str">
        <f>IFERROR(INDEX(股票涨跌!F:F,MATCH(B42,股票涨跌!B:B,0)),"-")</f>
        <v>-</v>
      </c>
      <c r="G42" s="1" t="str">
        <f>TRIM(基本信息!O42)</f>
        <v/>
      </c>
      <c r="H42" s="1" t="str">
        <f>IFERROR(INDEX(行业涨跌!F:F,MATCH(G42,行业涨跌!C:C,0)),"-")</f>
        <v>-</v>
      </c>
      <c r="I42" s="1" t="str">
        <f>IFERROR(INDEX(行业涨跌!E:E,MATCH(G42,行业涨跌!C:C,0)),"-")</f>
        <v>-</v>
      </c>
      <c r="J42" s="1">
        <v>0</v>
      </c>
      <c r="K42" s="1">
        <v>0</v>
      </c>
      <c r="L42" s="1">
        <v>0</v>
      </c>
      <c r="M42" s="66">
        <f t="shared" si="9"/>
        <v>0</v>
      </c>
      <c r="R42" s="43" t="str">
        <f t="shared" si="0"/>
        <v>-</v>
      </c>
      <c r="V42" s="1">
        <f t="array" ref="V42">SMALL(IF($D$2:$D$4000&gt;0,ROW($D$2:$D$4000),4^8),ROW(A41))</f>
        <v>65536</v>
      </c>
      <c r="W42" s="1" t="str">
        <f t="shared" si="1"/>
        <v>-</v>
      </c>
      <c r="X42" s="1" t="str">
        <f t="shared" si="2"/>
        <v>-</v>
      </c>
      <c r="Y42" s="43" t="str">
        <f t="shared" si="10"/>
        <v>-</v>
      </c>
      <c r="Z42" s="1" t="str">
        <f t="shared" si="3"/>
        <v>-</v>
      </c>
      <c r="AA42" s="1" t="str">
        <f t="shared" si="4"/>
        <v>-</v>
      </c>
      <c r="AB42" s="1" t="str">
        <f t="shared" si="11"/>
        <v>-</v>
      </c>
      <c r="AC42" s="1" t="str">
        <f t="shared" si="5"/>
        <v>-</v>
      </c>
      <c r="AD42" s="1" t="str">
        <f t="shared" si="6"/>
        <v>-</v>
      </c>
      <c r="AE42" s="43" t="str">
        <f t="shared" si="7"/>
        <v>-</v>
      </c>
      <c r="AF42" s="11" t="str">
        <f t="shared" si="12"/>
        <v>-</v>
      </c>
    </row>
    <row r="43" spans="1:32" x14ac:dyDescent="0.15">
      <c r="A43" s="1">
        <v>42</v>
      </c>
      <c r="B43" s="29" t="str">
        <f>TRIM(基本信息!B43)</f>
        <v/>
      </c>
      <c r="C43" s="1" t="str">
        <f>TRIM(基本信息!C43)</f>
        <v/>
      </c>
      <c r="D43" s="1">
        <f t="shared" si="8"/>
        <v>0</v>
      </c>
      <c r="E43" s="1" t="str">
        <f>IFERROR(INDEX(股票涨跌!E:E,MATCH(B43,股票涨跌!B:B,0)),"-")</f>
        <v>-</v>
      </c>
      <c r="F43" s="1" t="str">
        <f>IFERROR(INDEX(股票涨跌!F:F,MATCH(B43,股票涨跌!B:B,0)),"-")</f>
        <v>-</v>
      </c>
      <c r="G43" s="1" t="str">
        <f>TRIM(基本信息!O43)</f>
        <v/>
      </c>
      <c r="H43" s="1" t="str">
        <f>IFERROR(INDEX(行业涨跌!F:F,MATCH(G43,行业涨跌!C:C,0)),"-")</f>
        <v>-</v>
      </c>
      <c r="I43" s="1" t="str">
        <f>IFERROR(INDEX(行业涨跌!E:E,MATCH(G43,行业涨跌!C:C,0)),"-")</f>
        <v>-</v>
      </c>
      <c r="J43" s="1">
        <v>0</v>
      </c>
      <c r="K43" s="1">
        <v>0</v>
      </c>
      <c r="L43" s="1">
        <v>0</v>
      </c>
      <c r="M43" s="66">
        <f t="shared" si="9"/>
        <v>0</v>
      </c>
      <c r="R43" s="43" t="str">
        <f t="shared" si="0"/>
        <v>-</v>
      </c>
      <c r="V43" s="1">
        <f t="array" ref="V43">SMALL(IF($D$2:$D$4000&gt;0,ROW($D$2:$D$4000),4^8),ROW(A42))</f>
        <v>65536</v>
      </c>
      <c r="W43" s="1" t="str">
        <f t="shared" si="1"/>
        <v>-</v>
      </c>
      <c r="X43" s="1" t="str">
        <f t="shared" si="2"/>
        <v>-</v>
      </c>
      <c r="Y43" s="43" t="str">
        <f t="shared" si="10"/>
        <v>-</v>
      </c>
      <c r="Z43" s="1" t="str">
        <f t="shared" si="3"/>
        <v>-</v>
      </c>
      <c r="AA43" s="1" t="str">
        <f t="shared" si="4"/>
        <v>-</v>
      </c>
      <c r="AB43" s="1" t="str">
        <f t="shared" si="11"/>
        <v>-</v>
      </c>
      <c r="AC43" s="1" t="str">
        <f t="shared" si="5"/>
        <v>-</v>
      </c>
      <c r="AD43" s="1" t="str">
        <f t="shared" si="6"/>
        <v>-</v>
      </c>
      <c r="AE43" s="43" t="str">
        <f t="shared" si="7"/>
        <v>-</v>
      </c>
      <c r="AF43" s="11" t="str">
        <f t="shared" si="12"/>
        <v>-</v>
      </c>
    </row>
    <row r="44" spans="1:32" x14ac:dyDescent="0.15">
      <c r="A44" s="1">
        <v>43</v>
      </c>
      <c r="B44" s="29" t="str">
        <f>TRIM(基本信息!B44)</f>
        <v/>
      </c>
      <c r="C44" s="1" t="str">
        <f>TRIM(基本信息!C44)</f>
        <v/>
      </c>
      <c r="D44" s="1">
        <f t="shared" si="8"/>
        <v>0</v>
      </c>
      <c r="E44" s="1" t="str">
        <f>IFERROR(INDEX(股票涨跌!E:E,MATCH(B44,股票涨跌!B:B,0)),"-")</f>
        <v>-</v>
      </c>
      <c r="F44" s="1" t="str">
        <f>IFERROR(INDEX(股票涨跌!F:F,MATCH(B44,股票涨跌!B:B,0)),"-")</f>
        <v>-</v>
      </c>
      <c r="G44" s="1" t="str">
        <f>TRIM(基本信息!O44)</f>
        <v/>
      </c>
      <c r="H44" s="1" t="str">
        <f>IFERROR(INDEX(行业涨跌!F:F,MATCH(G44,行业涨跌!C:C,0)),"-")</f>
        <v>-</v>
      </c>
      <c r="I44" s="1" t="str">
        <f>IFERROR(INDEX(行业涨跌!E:E,MATCH(G44,行业涨跌!C:C,0)),"-")</f>
        <v>-</v>
      </c>
      <c r="J44" s="1">
        <v>0</v>
      </c>
      <c r="K44" s="1">
        <v>0</v>
      </c>
      <c r="L44" s="1">
        <v>0</v>
      </c>
      <c r="M44" s="66">
        <f t="shared" si="9"/>
        <v>0</v>
      </c>
      <c r="R44" s="43" t="str">
        <f t="shared" si="0"/>
        <v>-</v>
      </c>
      <c r="V44" s="1">
        <f t="array" ref="V44">SMALL(IF($D$2:$D$4000&gt;0,ROW($D$2:$D$4000),4^8),ROW(A43))</f>
        <v>65536</v>
      </c>
      <c r="W44" s="1" t="str">
        <f t="shared" si="1"/>
        <v>-</v>
      </c>
      <c r="X44" s="1" t="str">
        <f t="shared" si="2"/>
        <v>-</v>
      </c>
      <c r="Y44" s="43" t="str">
        <f t="shared" si="10"/>
        <v>-</v>
      </c>
      <c r="Z44" s="1" t="str">
        <f t="shared" si="3"/>
        <v>-</v>
      </c>
      <c r="AA44" s="1" t="str">
        <f t="shared" si="4"/>
        <v>-</v>
      </c>
      <c r="AB44" s="1" t="str">
        <f t="shared" si="11"/>
        <v>-</v>
      </c>
      <c r="AC44" s="1" t="str">
        <f t="shared" si="5"/>
        <v>-</v>
      </c>
      <c r="AD44" s="1" t="str">
        <f t="shared" si="6"/>
        <v>-</v>
      </c>
      <c r="AE44" s="43" t="str">
        <f t="shared" si="7"/>
        <v>-</v>
      </c>
      <c r="AF44" s="11" t="str">
        <f t="shared" si="12"/>
        <v>-</v>
      </c>
    </row>
    <row r="45" spans="1:32" x14ac:dyDescent="0.15">
      <c r="A45" s="1">
        <v>44</v>
      </c>
      <c r="B45" s="29" t="str">
        <f>TRIM(基本信息!B45)</f>
        <v/>
      </c>
      <c r="C45" s="1" t="str">
        <f>TRIM(基本信息!C45)</f>
        <v/>
      </c>
      <c r="D45" s="1">
        <f t="shared" si="8"/>
        <v>0</v>
      </c>
      <c r="E45" s="1" t="str">
        <f>IFERROR(INDEX(股票涨跌!E:E,MATCH(B45,股票涨跌!B:B,0)),"-")</f>
        <v>-</v>
      </c>
      <c r="F45" s="1" t="str">
        <f>IFERROR(INDEX(股票涨跌!F:F,MATCH(B45,股票涨跌!B:B,0)),"-")</f>
        <v>-</v>
      </c>
      <c r="G45" s="1" t="str">
        <f>TRIM(基本信息!O45)</f>
        <v/>
      </c>
      <c r="H45" s="1" t="str">
        <f>IFERROR(INDEX(行业涨跌!F:F,MATCH(G45,行业涨跌!C:C,0)),"-")</f>
        <v>-</v>
      </c>
      <c r="I45" s="1" t="str">
        <f>IFERROR(INDEX(行业涨跌!E:E,MATCH(G45,行业涨跌!C:C,0)),"-")</f>
        <v>-</v>
      </c>
      <c r="J45" s="1">
        <v>0</v>
      </c>
      <c r="K45" s="1">
        <v>0</v>
      </c>
      <c r="L45" s="1">
        <v>0</v>
      </c>
      <c r="M45" s="66">
        <f t="shared" si="9"/>
        <v>0</v>
      </c>
      <c r="R45" s="43" t="str">
        <f t="shared" si="0"/>
        <v>-</v>
      </c>
      <c r="V45" s="1">
        <f t="array" ref="V45">SMALL(IF($D$2:$D$4000&gt;0,ROW($D$2:$D$4000),4^8),ROW(A44))</f>
        <v>65536</v>
      </c>
      <c r="W45" s="1" t="str">
        <f t="shared" si="1"/>
        <v>-</v>
      </c>
      <c r="X45" s="1" t="str">
        <f t="shared" si="2"/>
        <v>-</v>
      </c>
      <c r="Y45" s="43" t="str">
        <f t="shared" si="10"/>
        <v>-</v>
      </c>
      <c r="Z45" s="1" t="str">
        <f t="shared" si="3"/>
        <v>-</v>
      </c>
      <c r="AA45" s="1" t="str">
        <f t="shared" si="4"/>
        <v>-</v>
      </c>
      <c r="AB45" s="1" t="str">
        <f t="shared" si="11"/>
        <v>-</v>
      </c>
      <c r="AC45" s="1" t="str">
        <f t="shared" si="5"/>
        <v>-</v>
      </c>
      <c r="AD45" s="1" t="str">
        <f t="shared" si="6"/>
        <v>-</v>
      </c>
      <c r="AE45" s="43" t="str">
        <f t="shared" si="7"/>
        <v>-</v>
      </c>
      <c r="AF45" s="11" t="str">
        <f t="shared" si="12"/>
        <v>-</v>
      </c>
    </row>
    <row r="46" spans="1:32" x14ac:dyDescent="0.15">
      <c r="A46" s="1">
        <v>45</v>
      </c>
      <c r="B46" s="29" t="str">
        <f>TRIM(基本信息!B46)</f>
        <v/>
      </c>
      <c r="C46" s="1" t="str">
        <f>TRIM(基本信息!C46)</f>
        <v/>
      </c>
      <c r="D46" s="1">
        <f t="shared" si="8"/>
        <v>0</v>
      </c>
      <c r="E46" s="1" t="str">
        <f>IFERROR(INDEX(股票涨跌!E:E,MATCH(B46,股票涨跌!B:B,0)),"-")</f>
        <v>-</v>
      </c>
      <c r="F46" s="1" t="str">
        <f>IFERROR(INDEX(股票涨跌!F:F,MATCH(B46,股票涨跌!B:B,0)),"-")</f>
        <v>-</v>
      </c>
      <c r="G46" s="1" t="str">
        <f>TRIM(基本信息!O46)</f>
        <v/>
      </c>
      <c r="H46" s="1" t="str">
        <f>IFERROR(INDEX(行业涨跌!F:F,MATCH(G46,行业涨跌!C:C,0)),"-")</f>
        <v>-</v>
      </c>
      <c r="I46" s="1" t="str">
        <f>IFERROR(INDEX(行业涨跌!E:E,MATCH(G46,行业涨跌!C:C,0)),"-")</f>
        <v>-</v>
      </c>
      <c r="J46" s="1">
        <v>0</v>
      </c>
      <c r="K46" s="1">
        <v>0</v>
      </c>
      <c r="L46" s="1">
        <v>0</v>
      </c>
      <c r="M46" s="66">
        <f t="shared" si="9"/>
        <v>0</v>
      </c>
      <c r="R46" s="43" t="str">
        <f t="shared" si="0"/>
        <v>-</v>
      </c>
      <c r="V46" s="1">
        <f t="array" ref="V46">SMALL(IF($D$2:$D$4000&gt;0,ROW($D$2:$D$4000),4^8),ROW(A45))</f>
        <v>65536</v>
      </c>
      <c r="W46" s="1" t="str">
        <f t="shared" si="1"/>
        <v>-</v>
      </c>
      <c r="X46" s="1" t="str">
        <f t="shared" si="2"/>
        <v>-</v>
      </c>
      <c r="Y46" s="43" t="str">
        <f t="shared" si="10"/>
        <v>-</v>
      </c>
      <c r="Z46" s="1" t="str">
        <f t="shared" si="3"/>
        <v>-</v>
      </c>
      <c r="AA46" s="1" t="str">
        <f t="shared" si="4"/>
        <v>-</v>
      </c>
      <c r="AB46" s="1" t="str">
        <f t="shared" si="11"/>
        <v>-</v>
      </c>
      <c r="AC46" s="1" t="str">
        <f t="shared" si="5"/>
        <v>-</v>
      </c>
      <c r="AD46" s="1" t="str">
        <f t="shared" si="6"/>
        <v>-</v>
      </c>
      <c r="AE46" s="43" t="str">
        <f t="shared" si="7"/>
        <v>-</v>
      </c>
      <c r="AF46" s="11" t="str">
        <f t="shared" si="12"/>
        <v>-</v>
      </c>
    </row>
    <row r="47" spans="1:32" x14ac:dyDescent="0.15">
      <c r="A47" s="1">
        <v>46</v>
      </c>
      <c r="B47" s="29" t="str">
        <f>TRIM(基本信息!B47)</f>
        <v/>
      </c>
      <c r="C47" s="1" t="str">
        <f>TRIM(基本信息!C47)</f>
        <v/>
      </c>
      <c r="D47" s="1">
        <f t="shared" si="8"/>
        <v>0</v>
      </c>
      <c r="E47" s="1" t="str">
        <f>IFERROR(INDEX(股票涨跌!E:E,MATCH(B47,股票涨跌!B:B,0)),"-")</f>
        <v>-</v>
      </c>
      <c r="F47" s="1" t="str">
        <f>IFERROR(INDEX(股票涨跌!F:F,MATCH(B47,股票涨跌!B:B,0)),"-")</f>
        <v>-</v>
      </c>
      <c r="G47" s="1" t="str">
        <f>TRIM(基本信息!O47)</f>
        <v/>
      </c>
      <c r="H47" s="1" t="str">
        <f>IFERROR(INDEX(行业涨跌!F:F,MATCH(G47,行业涨跌!C:C,0)),"-")</f>
        <v>-</v>
      </c>
      <c r="I47" s="1" t="str">
        <f>IFERROR(INDEX(行业涨跌!E:E,MATCH(G47,行业涨跌!C:C,0)),"-")</f>
        <v>-</v>
      </c>
      <c r="J47" s="1">
        <v>0</v>
      </c>
      <c r="K47" s="1">
        <v>0</v>
      </c>
      <c r="L47" s="1">
        <v>0</v>
      </c>
      <c r="M47" s="66">
        <f t="shared" si="9"/>
        <v>0</v>
      </c>
      <c r="R47" s="43" t="str">
        <f t="shared" si="0"/>
        <v>-</v>
      </c>
      <c r="V47" s="1">
        <f t="array" ref="V47">SMALL(IF($D$2:$D$4000&gt;0,ROW($D$2:$D$4000),4^8),ROW(A46))</f>
        <v>65536</v>
      </c>
      <c r="W47" s="1" t="str">
        <f t="shared" si="1"/>
        <v>-</v>
      </c>
      <c r="X47" s="1" t="str">
        <f t="shared" si="2"/>
        <v>-</v>
      </c>
      <c r="Y47" s="43" t="str">
        <f t="shared" si="10"/>
        <v>-</v>
      </c>
      <c r="Z47" s="1" t="str">
        <f t="shared" si="3"/>
        <v>-</v>
      </c>
      <c r="AA47" s="1" t="str">
        <f t="shared" si="4"/>
        <v>-</v>
      </c>
      <c r="AB47" s="1" t="str">
        <f t="shared" si="11"/>
        <v>-</v>
      </c>
      <c r="AC47" s="1" t="str">
        <f t="shared" si="5"/>
        <v>-</v>
      </c>
      <c r="AD47" s="1" t="str">
        <f t="shared" si="6"/>
        <v>-</v>
      </c>
      <c r="AE47" s="43" t="str">
        <f t="shared" si="7"/>
        <v>-</v>
      </c>
      <c r="AF47" s="11" t="str">
        <f t="shared" si="12"/>
        <v>-</v>
      </c>
    </row>
    <row r="48" spans="1:32" x14ac:dyDescent="0.15">
      <c r="A48" s="1">
        <v>47</v>
      </c>
      <c r="B48" s="29" t="str">
        <f>TRIM(基本信息!B48)</f>
        <v/>
      </c>
      <c r="C48" s="1" t="str">
        <f>TRIM(基本信息!C48)</f>
        <v/>
      </c>
      <c r="D48" s="1">
        <f t="shared" si="8"/>
        <v>0</v>
      </c>
      <c r="E48" s="1" t="str">
        <f>IFERROR(INDEX(股票涨跌!E:E,MATCH(B48,股票涨跌!B:B,0)),"-")</f>
        <v>-</v>
      </c>
      <c r="F48" s="1" t="str">
        <f>IFERROR(INDEX(股票涨跌!F:F,MATCH(B48,股票涨跌!B:B,0)),"-")</f>
        <v>-</v>
      </c>
      <c r="G48" s="1" t="str">
        <f>TRIM(基本信息!O48)</f>
        <v/>
      </c>
      <c r="H48" s="1" t="str">
        <f>IFERROR(INDEX(行业涨跌!F:F,MATCH(G48,行业涨跌!C:C,0)),"-")</f>
        <v>-</v>
      </c>
      <c r="I48" s="1" t="str">
        <f>IFERROR(INDEX(行业涨跌!E:E,MATCH(G48,行业涨跌!C:C,0)),"-")</f>
        <v>-</v>
      </c>
      <c r="J48" s="1">
        <v>0</v>
      </c>
      <c r="K48" s="1">
        <v>0</v>
      </c>
      <c r="L48" s="1">
        <v>0</v>
      </c>
      <c r="M48" s="66">
        <f t="shared" si="9"/>
        <v>0</v>
      </c>
      <c r="R48" s="43" t="str">
        <f t="shared" si="0"/>
        <v>-</v>
      </c>
      <c r="V48" s="1">
        <f t="array" ref="V48">SMALL(IF($D$2:$D$4000&gt;0,ROW($D$2:$D$4000),4^8),ROW(A47))</f>
        <v>65536</v>
      </c>
      <c r="W48" s="1" t="str">
        <f t="shared" si="1"/>
        <v>-</v>
      </c>
      <c r="X48" s="1" t="str">
        <f t="shared" si="2"/>
        <v>-</v>
      </c>
      <c r="Y48" s="43" t="str">
        <f t="shared" si="10"/>
        <v>-</v>
      </c>
      <c r="Z48" s="1" t="str">
        <f t="shared" si="3"/>
        <v>-</v>
      </c>
      <c r="AA48" s="1" t="str">
        <f t="shared" si="4"/>
        <v>-</v>
      </c>
      <c r="AB48" s="1" t="str">
        <f t="shared" si="11"/>
        <v>-</v>
      </c>
      <c r="AC48" s="1" t="str">
        <f t="shared" si="5"/>
        <v>-</v>
      </c>
      <c r="AD48" s="1" t="str">
        <f t="shared" si="6"/>
        <v>-</v>
      </c>
      <c r="AE48" s="43" t="str">
        <f t="shared" si="7"/>
        <v>-</v>
      </c>
      <c r="AF48" s="11" t="str">
        <f t="shared" si="12"/>
        <v>-</v>
      </c>
    </row>
    <row r="49" spans="1:32" x14ac:dyDescent="0.15">
      <c r="A49" s="1">
        <v>48</v>
      </c>
      <c r="B49" s="29" t="str">
        <f>TRIM(基本信息!B49)</f>
        <v/>
      </c>
      <c r="C49" s="1" t="str">
        <f>TRIM(基本信息!C49)</f>
        <v/>
      </c>
      <c r="D49" s="1">
        <f t="shared" si="8"/>
        <v>0</v>
      </c>
      <c r="E49" s="1" t="str">
        <f>IFERROR(INDEX(股票涨跌!E:E,MATCH(B49,股票涨跌!B:B,0)),"-")</f>
        <v>-</v>
      </c>
      <c r="F49" s="1" t="str">
        <f>IFERROR(INDEX(股票涨跌!F:F,MATCH(B49,股票涨跌!B:B,0)),"-")</f>
        <v>-</v>
      </c>
      <c r="G49" s="1" t="str">
        <f>TRIM(基本信息!O49)</f>
        <v/>
      </c>
      <c r="H49" s="1" t="str">
        <f>IFERROR(INDEX(行业涨跌!F:F,MATCH(G49,行业涨跌!C:C,0)),"-")</f>
        <v>-</v>
      </c>
      <c r="I49" s="1" t="str">
        <f>IFERROR(INDEX(行业涨跌!E:E,MATCH(G49,行业涨跌!C:C,0)),"-")</f>
        <v>-</v>
      </c>
      <c r="J49" s="1">
        <v>0</v>
      </c>
      <c r="K49" s="1">
        <v>0</v>
      </c>
      <c r="L49" s="1">
        <v>0</v>
      </c>
      <c r="M49" s="66">
        <f t="shared" si="9"/>
        <v>0</v>
      </c>
      <c r="R49" s="43" t="str">
        <f t="shared" si="0"/>
        <v>-</v>
      </c>
      <c r="V49" s="1">
        <f t="array" ref="V49">SMALL(IF($D$2:$D$4000&gt;0,ROW($D$2:$D$4000),4^8),ROW(A48))</f>
        <v>65536</v>
      </c>
      <c r="W49" s="1" t="str">
        <f t="shared" si="1"/>
        <v>-</v>
      </c>
      <c r="X49" s="1" t="str">
        <f t="shared" si="2"/>
        <v>-</v>
      </c>
      <c r="Y49" s="43" t="str">
        <f t="shared" si="10"/>
        <v>-</v>
      </c>
      <c r="Z49" s="1" t="str">
        <f t="shared" si="3"/>
        <v>-</v>
      </c>
      <c r="AA49" s="1" t="str">
        <f t="shared" si="4"/>
        <v>-</v>
      </c>
      <c r="AB49" s="1" t="str">
        <f t="shared" si="11"/>
        <v>-</v>
      </c>
      <c r="AC49" s="1" t="str">
        <f t="shared" si="5"/>
        <v>-</v>
      </c>
      <c r="AD49" s="1" t="str">
        <f t="shared" si="6"/>
        <v>-</v>
      </c>
      <c r="AE49" s="43" t="str">
        <f t="shared" si="7"/>
        <v>-</v>
      </c>
      <c r="AF49" s="11" t="str">
        <f t="shared" si="12"/>
        <v>-</v>
      </c>
    </row>
    <row r="50" spans="1:32" x14ac:dyDescent="0.15">
      <c r="A50" s="1">
        <v>49</v>
      </c>
      <c r="B50" s="29" t="str">
        <f>TRIM(基本信息!B50)</f>
        <v/>
      </c>
      <c r="C50" s="1" t="str">
        <f>TRIM(基本信息!C50)</f>
        <v/>
      </c>
      <c r="D50" s="1">
        <f t="shared" si="8"/>
        <v>0</v>
      </c>
      <c r="E50" s="1" t="str">
        <f>IFERROR(INDEX(股票涨跌!E:E,MATCH(B50,股票涨跌!B:B,0)),"-")</f>
        <v>-</v>
      </c>
      <c r="F50" s="1" t="str">
        <f>IFERROR(INDEX(股票涨跌!F:F,MATCH(B50,股票涨跌!B:B,0)),"-")</f>
        <v>-</v>
      </c>
      <c r="G50" s="1" t="str">
        <f>TRIM(基本信息!O50)</f>
        <v/>
      </c>
      <c r="H50" s="1" t="str">
        <f>IFERROR(INDEX(行业涨跌!F:F,MATCH(G50,行业涨跌!C:C,0)),"-")</f>
        <v>-</v>
      </c>
      <c r="I50" s="1" t="str">
        <f>IFERROR(INDEX(行业涨跌!E:E,MATCH(G50,行业涨跌!C:C,0)),"-")</f>
        <v>-</v>
      </c>
      <c r="J50" s="1">
        <v>0</v>
      </c>
      <c r="K50" s="1">
        <v>0</v>
      </c>
      <c r="L50" s="1">
        <v>0</v>
      </c>
      <c r="M50" s="66">
        <f t="shared" si="9"/>
        <v>0</v>
      </c>
      <c r="R50" s="43" t="str">
        <f t="shared" si="0"/>
        <v>-</v>
      </c>
      <c r="V50" s="1">
        <f t="array" ref="V50">SMALL(IF($D$2:$D$4000&gt;0,ROW($D$2:$D$4000),4^8),ROW(A49))</f>
        <v>65536</v>
      </c>
      <c r="W50" s="1" t="str">
        <f t="shared" si="1"/>
        <v>-</v>
      </c>
      <c r="X50" s="1" t="str">
        <f t="shared" si="2"/>
        <v>-</v>
      </c>
      <c r="Y50" s="43" t="str">
        <f t="shared" si="10"/>
        <v>-</v>
      </c>
      <c r="Z50" s="1" t="str">
        <f t="shared" si="3"/>
        <v>-</v>
      </c>
      <c r="AA50" s="1" t="str">
        <f t="shared" si="4"/>
        <v>-</v>
      </c>
      <c r="AB50" s="1" t="str">
        <f t="shared" si="11"/>
        <v>-</v>
      </c>
      <c r="AC50" s="1" t="str">
        <f t="shared" si="5"/>
        <v>-</v>
      </c>
      <c r="AD50" s="1" t="str">
        <f t="shared" si="6"/>
        <v>-</v>
      </c>
      <c r="AE50" s="43" t="str">
        <f t="shared" si="7"/>
        <v>-</v>
      </c>
      <c r="AF50" s="11" t="str">
        <f t="shared" si="12"/>
        <v>-</v>
      </c>
    </row>
    <row r="51" spans="1:32" x14ac:dyDescent="0.15">
      <c r="A51" s="1">
        <v>50</v>
      </c>
      <c r="B51" s="29" t="str">
        <f>TRIM(基本信息!B51)</f>
        <v/>
      </c>
      <c r="C51" s="1" t="str">
        <f>TRIM(基本信息!C51)</f>
        <v/>
      </c>
      <c r="D51" s="1">
        <f t="shared" si="8"/>
        <v>0</v>
      </c>
      <c r="E51" s="1" t="str">
        <f>IFERROR(INDEX(股票涨跌!E:E,MATCH(B51,股票涨跌!B:B,0)),"-")</f>
        <v>-</v>
      </c>
      <c r="F51" s="1" t="str">
        <f>IFERROR(INDEX(股票涨跌!F:F,MATCH(B51,股票涨跌!B:B,0)),"-")</f>
        <v>-</v>
      </c>
      <c r="G51" s="1" t="str">
        <f>TRIM(基本信息!O51)</f>
        <v/>
      </c>
      <c r="H51" s="1" t="str">
        <f>IFERROR(INDEX(行业涨跌!F:F,MATCH(G51,行业涨跌!C:C,0)),"-")</f>
        <v>-</v>
      </c>
      <c r="I51" s="1" t="str">
        <f>IFERROR(INDEX(行业涨跌!E:E,MATCH(G51,行业涨跌!C:C,0)),"-")</f>
        <v>-</v>
      </c>
      <c r="J51" s="1">
        <v>0</v>
      </c>
      <c r="K51" s="1">
        <v>0</v>
      </c>
      <c r="L51" s="1">
        <v>0</v>
      </c>
      <c r="M51" s="66">
        <f t="shared" si="9"/>
        <v>0</v>
      </c>
      <c r="R51" s="43" t="str">
        <f t="shared" si="0"/>
        <v>-</v>
      </c>
      <c r="V51" s="1">
        <f t="array" ref="V51">SMALL(IF($D$2:$D$4000&gt;0,ROW($D$2:$D$4000),4^8),ROW(A50))</f>
        <v>65536</v>
      </c>
      <c r="W51" s="1" t="str">
        <f t="shared" si="1"/>
        <v>-</v>
      </c>
      <c r="X51" s="1" t="str">
        <f t="shared" si="2"/>
        <v>-</v>
      </c>
      <c r="Y51" s="43" t="str">
        <f t="shared" si="10"/>
        <v>-</v>
      </c>
      <c r="Z51" s="1" t="str">
        <f t="shared" si="3"/>
        <v>-</v>
      </c>
      <c r="AA51" s="1" t="str">
        <f t="shared" si="4"/>
        <v>-</v>
      </c>
      <c r="AB51" s="1" t="str">
        <f t="shared" si="11"/>
        <v>-</v>
      </c>
      <c r="AC51" s="1" t="str">
        <f t="shared" si="5"/>
        <v>-</v>
      </c>
      <c r="AD51" s="1" t="str">
        <f t="shared" si="6"/>
        <v>-</v>
      </c>
      <c r="AE51" s="43" t="str">
        <f t="shared" si="7"/>
        <v>-</v>
      </c>
      <c r="AF51" s="11" t="str">
        <f t="shared" si="12"/>
        <v>-</v>
      </c>
    </row>
    <row r="52" spans="1:32" x14ac:dyDescent="0.15">
      <c r="A52" s="1">
        <v>51</v>
      </c>
      <c r="B52" s="29" t="str">
        <f>TRIM(基本信息!B52)</f>
        <v/>
      </c>
      <c r="C52" s="1" t="str">
        <f>TRIM(基本信息!C52)</f>
        <v/>
      </c>
      <c r="D52" s="1">
        <f t="shared" si="8"/>
        <v>0</v>
      </c>
      <c r="E52" s="1" t="str">
        <f>IFERROR(INDEX(股票涨跌!E:E,MATCH(B52,股票涨跌!B:B,0)),"-")</f>
        <v>-</v>
      </c>
      <c r="F52" s="1" t="str">
        <f>IFERROR(INDEX(股票涨跌!F:F,MATCH(B52,股票涨跌!B:B,0)),"-")</f>
        <v>-</v>
      </c>
      <c r="G52" s="1" t="str">
        <f>TRIM(基本信息!O52)</f>
        <v/>
      </c>
      <c r="H52" s="1" t="str">
        <f>IFERROR(INDEX(行业涨跌!F:F,MATCH(G52,行业涨跌!C:C,0)),"-")</f>
        <v>-</v>
      </c>
      <c r="I52" s="1" t="str">
        <f>IFERROR(INDEX(行业涨跌!E:E,MATCH(G52,行业涨跌!C:C,0)),"-")</f>
        <v>-</v>
      </c>
      <c r="J52" s="1">
        <v>0</v>
      </c>
      <c r="K52" s="1">
        <v>0</v>
      </c>
      <c r="L52" s="1">
        <v>1</v>
      </c>
      <c r="M52" s="66">
        <f t="shared" si="9"/>
        <v>0</v>
      </c>
      <c r="R52" s="43" t="str">
        <f t="shared" si="0"/>
        <v>-</v>
      </c>
      <c r="V52" s="1">
        <f t="array" ref="V52">SMALL(IF($D$2:$D$4000&gt;0,ROW($D$2:$D$4000),4^8),ROW(A51))</f>
        <v>65536</v>
      </c>
      <c r="W52" s="1" t="str">
        <f t="shared" si="1"/>
        <v>-</v>
      </c>
      <c r="X52" s="1" t="str">
        <f t="shared" si="2"/>
        <v>-</v>
      </c>
      <c r="Y52" s="43" t="str">
        <f t="shared" si="10"/>
        <v>-</v>
      </c>
      <c r="Z52" s="1" t="str">
        <f t="shared" si="3"/>
        <v>-</v>
      </c>
      <c r="AA52" s="1" t="str">
        <f t="shared" si="4"/>
        <v>-</v>
      </c>
      <c r="AB52" s="1" t="str">
        <f t="shared" si="11"/>
        <v>-</v>
      </c>
      <c r="AC52" s="1" t="str">
        <f t="shared" si="5"/>
        <v>-</v>
      </c>
      <c r="AD52" s="1" t="str">
        <f t="shared" si="6"/>
        <v>-</v>
      </c>
      <c r="AE52" s="43" t="str">
        <f t="shared" si="7"/>
        <v>-</v>
      </c>
      <c r="AF52" s="11" t="str">
        <f t="shared" si="12"/>
        <v>-</v>
      </c>
    </row>
    <row r="53" spans="1:32" x14ac:dyDescent="0.15">
      <c r="A53" s="1">
        <v>52</v>
      </c>
      <c r="B53" s="29" t="str">
        <f>TRIM(基本信息!B53)</f>
        <v/>
      </c>
      <c r="C53" s="1" t="str">
        <f>TRIM(基本信息!C53)</f>
        <v/>
      </c>
      <c r="D53" s="1">
        <f t="shared" si="8"/>
        <v>0</v>
      </c>
      <c r="E53" s="1" t="str">
        <f>IFERROR(INDEX(股票涨跌!E:E,MATCH(B53,股票涨跌!B:B,0)),"-")</f>
        <v>-</v>
      </c>
      <c r="F53" s="1" t="str">
        <f>IFERROR(INDEX(股票涨跌!F:F,MATCH(B53,股票涨跌!B:B,0)),"-")</f>
        <v>-</v>
      </c>
      <c r="G53" s="1" t="str">
        <f>TRIM(基本信息!O53)</f>
        <v/>
      </c>
      <c r="H53" s="1" t="str">
        <f>IFERROR(INDEX(行业涨跌!F:F,MATCH(G53,行业涨跌!C:C,0)),"-")</f>
        <v>-</v>
      </c>
      <c r="I53" s="1" t="str">
        <f>IFERROR(INDEX(行业涨跌!E:E,MATCH(G53,行业涨跌!C:C,0)),"-")</f>
        <v>-</v>
      </c>
      <c r="J53" s="1">
        <v>0</v>
      </c>
      <c r="K53" s="1">
        <v>0</v>
      </c>
      <c r="L53" s="1">
        <v>0</v>
      </c>
      <c r="M53" s="66">
        <f t="shared" si="9"/>
        <v>0</v>
      </c>
      <c r="R53" s="43" t="str">
        <f t="shared" si="0"/>
        <v>-</v>
      </c>
      <c r="V53" s="1">
        <f t="array" ref="V53">SMALL(IF($D$2:$D$4000&gt;0,ROW($D$2:$D$4000),4^8),ROW(A52))</f>
        <v>65536</v>
      </c>
      <c r="W53" s="1" t="str">
        <f t="shared" si="1"/>
        <v>-</v>
      </c>
      <c r="X53" s="1" t="str">
        <f t="shared" si="2"/>
        <v>-</v>
      </c>
      <c r="Y53" s="43" t="str">
        <f t="shared" si="10"/>
        <v>-</v>
      </c>
      <c r="Z53" s="1" t="str">
        <f t="shared" si="3"/>
        <v>-</v>
      </c>
      <c r="AA53" s="1" t="str">
        <f t="shared" si="4"/>
        <v>-</v>
      </c>
      <c r="AB53" s="1" t="str">
        <f t="shared" si="11"/>
        <v>-</v>
      </c>
      <c r="AC53" s="1" t="str">
        <f t="shared" si="5"/>
        <v>-</v>
      </c>
      <c r="AD53" s="1" t="str">
        <f t="shared" si="6"/>
        <v>-</v>
      </c>
      <c r="AE53" s="43" t="str">
        <f t="shared" si="7"/>
        <v>-</v>
      </c>
      <c r="AF53" s="11" t="str">
        <f t="shared" si="12"/>
        <v>-</v>
      </c>
    </row>
    <row r="54" spans="1:32" x14ac:dyDescent="0.15">
      <c r="A54" s="1">
        <v>53</v>
      </c>
      <c r="B54" s="29" t="str">
        <f>TRIM(基本信息!B54)</f>
        <v/>
      </c>
      <c r="C54" s="1" t="str">
        <f>TRIM(基本信息!C54)</f>
        <v/>
      </c>
      <c r="D54" s="1">
        <f t="shared" si="8"/>
        <v>0</v>
      </c>
      <c r="E54" s="1" t="str">
        <f>IFERROR(INDEX(股票涨跌!E:E,MATCH(B54,股票涨跌!B:B,0)),"-")</f>
        <v>-</v>
      </c>
      <c r="F54" s="1" t="str">
        <f>IFERROR(INDEX(股票涨跌!F:F,MATCH(B54,股票涨跌!B:B,0)),"-")</f>
        <v>-</v>
      </c>
      <c r="G54" s="1" t="str">
        <f>TRIM(基本信息!O54)</f>
        <v/>
      </c>
      <c r="H54" s="1" t="str">
        <f>IFERROR(INDEX(行业涨跌!F:F,MATCH(G54,行业涨跌!C:C,0)),"-")</f>
        <v>-</v>
      </c>
      <c r="I54" s="1" t="str">
        <f>IFERROR(INDEX(行业涨跌!E:E,MATCH(G54,行业涨跌!C:C,0)),"-")</f>
        <v>-</v>
      </c>
      <c r="J54" s="1">
        <v>0</v>
      </c>
      <c r="K54" s="1">
        <v>0</v>
      </c>
      <c r="L54" s="1">
        <v>0</v>
      </c>
      <c r="M54" s="66">
        <f t="shared" si="9"/>
        <v>0</v>
      </c>
      <c r="R54" s="43" t="str">
        <f t="shared" si="0"/>
        <v>-</v>
      </c>
      <c r="V54" s="1">
        <f t="array" ref="V54">SMALL(IF($D$2:$D$4000&gt;0,ROW($D$2:$D$4000),4^8),ROW(A53))</f>
        <v>65536</v>
      </c>
      <c r="W54" s="1" t="str">
        <f t="shared" si="1"/>
        <v>-</v>
      </c>
      <c r="X54" s="1" t="str">
        <f t="shared" si="2"/>
        <v>-</v>
      </c>
      <c r="Y54" s="43" t="str">
        <f t="shared" si="10"/>
        <v>-</v>
      </c>
      <c r="Z54" s="1" t="str">
        <f t="shared" si="3"/>
        <v>-</v>
      </c>
      <c r="AA54" s="1" t="str">
        <f t="shared" si="4"/>
        <v>-</v>
      </c>
      <c r="AB54" s="1" t="str">
        <f t="shared" si="11"/>
        <v>-</v>
      </c>
      <c r="AC54" s="1" t="str">
        <f t="shared" si="5"/>
        <v>-</v>
      </c>
      <c r="AD54" s="1" t="str">
        <f t="shared" si="6"/>
        <v>-</v>
      </c>
      <c r="AE54" s="43" t="str">
        <f t="shared" si="7"/>
        <v>-</v>
      </c>
      <c r="AF54" s="11" t="str">
        <f t="shared" si="12"/>
        <v>-</v>
      </c>
    </row>
    <row r="55" spans="1:32" x14ac:dyDescent="0.15">
      <c r="A55" s="1">
        <v>54</v>
      </c>
      <c r="B55" s="29" t="str">
        <f>TRIM(基本信息!B55)</f>
        <v/>
      </c>
      <c r="C55" s="1" t="str">
        <f>TRIM(基本信息!C55)</f>
        <v/>
      </c>
      <c r="D55" s="1">
        <f t="shared" si="8"/>
        <v>0</v>
      </c>
      <c r="E55" s="1" t="str">
        <f>IFERROR(INDEX(股票涨跌!E:E,MATCH(B55,股票涨跌!B:B,0)),"-")</f>
        <v>-</v>
      </c>
      <c r="F55" s="1" t="str">
        <f>IFERROR(INDEX(股票涨跌!F:F,MATCH(B55,股票涨跌!B:B,0)),"-")</f>
        <v>-</v>
      </c>
      <c r="G55" s="1" t="str">
        <f>TRIM(基本信息!O55)</f>
        <v/>
      </c>
      <c r="H55" s="1" t="str">
        <f>IFERROR(INDEX(行业涨跌!F:F,MATCH(G55,行业涨跌!C:C,0)),"-")</f>
        <v>-</v>
      </c>
      <c r="I55" s="1" t="str">
        <f>IFERROR(INDEX(行业涨跌!E:E,MATCH(G55,行业涨跌!C:C,0)),"-")</f>
        <v>-</v>
      </c>
      <c r="J55" s="1">
        <v>0</v>
      </c>
      <c r="K55" s="1">
        <v>0</v>
      </c>
      <c r="L55" s="1">
        <v>0</v>
      </c>
      <c r="M55" s="66">
        <f t="shared" si="9"/>
        <v>0</v>
      </c>
      <c r="R55" s="43" t="str">
        <f t="shared" si="0"/>
        <v>-</v>
      </c>
      <c r="V55" s="1">
        <f t="array" ref="V55">SMALL(IF($D$2:$D$4000&gt;0,ROW($D$2:$D$4000),4^8),ROW(A54))</f>
        <v>65536</v>
      </c>
      <c r="W55" s="1" t="str">
        <f t="shared" si="1"/>
        <v>-</v>
      </c>
      <c r="X55" s="1" t="str">
        <f t="shared" si="2"/>
        <v>-</v>
      </c>
      <c r="Y55" s="43" t="str">
        <f t="shared" si="10"/>
        <v>-</v>
      </c>
      <c r="Z55" s="1" t="str">
        <f t="shared" si="3"/>
        <v>-</v>
      </c>
      <c r="AA55" s="1" t="str">
        <f t="shared" si="4"/>
        <v>-</v>
      </c>
      <c r="AB55" s="1" t="str">
        <f t="shared" si="11"/>
        <v>-</v>
      </c>
      <c r="AC55" s="1" t="str">
        <f t="shared" si="5"/>
        <v>-</v>
      </c>
      <c r="AD55" s="1" t="str">
        <f t="shared" si="6"/>
        <v>-</v>
      </c>
      <c r="AE55" s="43" t="str">
        <f t="shared" si="7"/>
        <v>-</v>
      </c>
      <c r="AF55" s="11" t="str">
        <f t="shared" si="12"/>
        <v>-</v>
      </c>
    </row>
    <row r="56" spans="1:32" x14ac:dyDescent="0.15">
      <c r="A56" s="1">
        <v>55</v>
      </c>
      <c r="B56" s="29" t="str">
        <f>TRIM(基本信息!B56)</f>
        <v/>
      </c>
      <c r="C56" s="1" t="str">
        <f>TRIM(基本信息!C56)</f>
        <v/>
      </c>
      <c r="D56" s="1">
        <f t="shared" si="8"/>
        <v>0</v>
      </c>
      <c r="E56" s="1" t="str">
        <f>IFERROR(INDEX(股票涨跌!E:E,MATCH(B56,股票涨跌!B:B,0)),"-")</f>
        <v>-</v>
      </c>
      <c r="F56" s="1" t="str">
        <f>IFERROR(INDEX(股票涨跌!F:F,MATCH(B56,股票涨跌!B:B,0)),"-")</f>
        <v>-</v>
      </c>
      <c r="G56" s="1" t="str">
        <f>TRIM(基本信息!O56)</f>
        <v/>
      </c>
      <c r="H56" s="1" t="str">
        <f>IFERROR(INDEX(行业涨跌!F:F,MATCH(G56,行业涨跌!C:C,0)),"-")</f>
        <v>-</v>
      </c>
      <c r="I56" s="1" t="str">
        <f>IFERROR(INDEX(行业涨跌!E:E,MATCH(G56,行业涨跌!C:C,0)),"-")</f>
        <v>-</v>
      </c>
      <c r="J56" s="1">
        <v>0</v>
      </c>
      <c r="K56" s="1">
        <v>0</v>
      </c>
      <c r="L56" s="1">
        <v>0</v>
      </c>
      <c r="M56" s="66">
        <f t="shared" si="9"/>
        <v>0</v>
      </c>
      <c r="R56" s="43" t="str">
        <f t="shared" si="0"/>
        <v>-</v>
      </c>
      <c r="V56" s="1">
        <f t="array" ref="V56">SMALL(IF($D$2:$D$4000&gt;0,ROW($D$2:$D$4000),4^8),ROW(A55))</f>
        <v>65536</v>
      </c>
      <c r="W56" s="1" t="str">
        <f t="shared" si="1"/>
        <v>-</v>
      </c>
      <c r="X56" s="1" t="str">
        <f t="shared" si="2"/>
        <v>-</v>
      </c>
      <c r="Y56" s="43" t="str">
        <f t="shared" si="10"/>
        <v>-</v>
      </c>
      <c r="Z56" s="1" t="str">
        <f t="shared" si="3"/>
        <v>-</v>
      </c>
      <c r="AA56" s="1" t="str">
        <f t="shared" si="4"/>
        <v>-</v>
      </c>
      <c r="AB56" s="1" t="str">
        <f t="shared" si="11"/>
        <v>-</v>
      </c>
      <c r="AC56" s="1" t="str">
        <f t="shared" si="5"/>
        <v>-</v>
      </c>
      <c r="AD56" s="1" t="str">
        <f t="shared" si="6"/>
        <v>-</v>
      </c>
      <c r="AE56" s="43" t="str">
        <f t="shared" si="7"/>
        <v>-</v>
      </c>
      <c r="AF56" s="11" t="str">
        <f t="shared" si="12"/>
        <v>-</v>
      </c>
    </row>
    <row r="57" spans="1:32" x14ac:dyDescent="0.15">
      <c r="A57" s="1">
        <v>56</v>
      </c>
      <c r="B57" s="29" t="str">
        <f>TRIM(基本信息!B57)</f>
        <v/>
      </c>
      <c r="C57" s="1" t="str">
        <f>TRIM(基本信息!C57)</f>
        <v/>
      </c>
      <c r="D57" s="1">
        <f t="shared" si="8"/>
        <v>0</v>
      </c>
      <c r="E57" s="1" t="str">
        <f>IFERROR(INDEX(股票涨跌!E:E,MATCH(B57,股票涨跌!B:B,0)),"-")</f>
        <v>-</v>
      </c>
      <c r="F57" s="1" t="str">
        <f>IFERROR(INDEX(股票涨跌!F:F,MATCH(B57,股票涨跌!B:B,0)),"-")</f>
        <v>-</v>
      </c>
      <c r="G57" s="1" t="str">
        <f>TRIM(基本信息!O57)</f>
        <v/>
      </c>
      <c r="H57" s="1" t="str">
        <f>IFERROR(INDEX(行业涨跌!F:F,MATCH(G57,行业涨跌!C:C,0)),"-")</f>
        <v>-</v>
      </c>
      <c r="I57" s="1" t="str">
        <f>IFERROR(INDEX(行业涨跌!E:E,MATCH(G57,行业涨跌!C:C,0)),"-")</f>
        <v>-</v>
      </c>
      <c r="J57" s="1">
        <v>0</v>
      </c>
      <c r="K57" s="1">
        <v>1</v>
      </c>
      <c r="L57" s="1">
        <v>0</v>
      </c>
      <c r="M57" s="66">
        <f t="shared" si="9"/>
        <v>1</v>
      </c>
      <c r="R57" s="43" t="str">
        <f t="shared" si="0"/>
        <v>-</v>
      </c>
      <c r="S57" s="11">
        <v>43630.625</v>
      </c>
      <c r="V57" s="1">
        <f t="array" ref="V57">SMALL(IF($D$2:$D$4000&gt;0,ROW($D$2:$D$4000),4^8),ROW(A56))</f>
        <v>65536</v>
      </c>
      <c r="W57" s="1" t="str">
        <f t="shared" si="1"/>
        <v>-</v>
      </c>
      <c r="X57" s="1" t="str">
        <f t="shared" si="2"/>
        <v>-</v>
      </c>
      <c r="Y57" s="43" t="str">
        <f t="shared" si="10"/>
        <v>-</v>
      </c>
      <c r="Z57" s="1" t="str">
        <f t="shared" si="3"/>
        <v>-</v>
      </c>
      <c r="AA57" s="1" t="str">
        <f t="shared" si="4"/>
        <v>-</v>
      </c>
      <c r="AB57" s="1" t="str">
        <f t="shared" si="11"/>
        <v>-</v>
      </c>
      <c r="AC57" s="1" t="str">
        <f t="shared" si="5"/>
        <v>-</v>
      </c>
      <c r="AD57" s="1" t="str">
        <f t="shared" si="6"/>
        <v>-</v>
      </c>
      <c r="AE57" s="43" t="str">
        <f t="shared" si="7"/>
        <v>-</v>
      </c>
      <c r="AF57" s="11" t="str">
        <f t="shared" si="12"/>
        <v>-</v>
      </c>
    </row>
    <row r="58" spans="1:32" x14ac:dyDescent="0.15">
      <c r="A58" s="1">
        <v>57</v>
      </c>
      <c r="B58" s="29" t="str">
        <f>TRIM(基本信息!B58)</f>
        <v/>
      </c>
      <c r="C58" s="1" t="str">
        <f>TRIM(基本信息!C58)</f>
        <v/>
      </c>
      <c r="D58" s="1">
        <f t="shared" si="8"/>
        <v>0</v>
      </c>
      <c r="E58" s="1" t="str">
        <f>IFERROR(INDEX(股票涨跌!E:E,MATCH(B58,股票涨跌!B:B,0)),"-")</f>
        <v>-</v>
      </c>
      <c r="F58" s="1" t="str">
        <f>IFERROR(INDEX(股票涨跌!F:F,MATCH(B58,股票涨跌!B:B,0)),"-")</f>
        <v>-</v>
      </c>
      <c r="G58" s="1" t="str">
        <f>TRIM(基本信息!O58)</f>
        <v/>
      </c>
      <c r="H58" s="1" t="str">
        <f>IFERROR(INDEX(行业涨跌!F:F,MATCH(G58,行业涨跌!C:C,0)),"-")</f>
        <v>-</v>
      </c>
      <c r="I58" s="1" t="str">
        <f>IFERROR(INDEX(行业涨跌!E:E,MATCH(G58,行业涨跌!C:C,0)),"-")</f>
        <v>-</v>
      </c>
      <c r="J58" s="1">
        <v>0</v>
      </c>
      <c r="K58" s="1">
        <v>1</v>
      </c>
      <c r="L58" s="1">
        <v>0</v>
      </c>
      <c r="M58" s="66">
        <f t="shared" si="9"/>
        <v>1</v>
      </c>
      <c r="R58" s="43" t="str">
        <f t="shared" si="0"/>
        <v>-</v>
      </c>
      <c r="S58" s="11">
        <v>43630.625</v>
      </c>
      <c r="V58" s="1">
        <f t="array" ref="V58">SMALL(IF($D$2:$D$4000&gt;0,ROW($D$2:$D$4000),4^8),ROW(A57))</f>
        <v>65536</v>
      </c>
      <c r="W58" s="1" t="str">
        <f t="shared" si="1"/>
        <v>-</v>
      </c>
      <c r="X58" s="1" t="str">
        <f t="shared" si="2"/>
        <v>-</v>
      </c>
      <c r="Y58" s="43" t="str">
        <f t="shared" si="10"/>
        <v>-</v>
      </c>
      <c r="Z58" s="1" t="str">
        <f t="shared" si="3"/>
        <v>-</v>
      </c>
      <c r="AA58" s="1" t="str">
        <f t="shared" si="4"/>
        <v>-</v>
      </c>
      <c r="AB58" s="1" t="str">
        <f t="shared" si="11"/>
        <v>-</v>
      </c>
      <c r="AC58" s="1" t="str">
        <f t="shared" si="5"/>
        <v>-</v>
      </c>
      <c r="AD58" s="1" t="str">
        <f t="shared" si="6"/>
        <v>-</v>
      </c>
      <c r="AE58" s="43" t="str">
        <f t="shared" si="7"/>
        <v>-</v>
      </c>
      <c r="AF58" s="11" t="str">
        <f t="shared" si="12"/>
        <v>-</v>
      </c>
    </row>
    <row r="59" spans="1:32" x14ac:dyDescent="0.15">
      <c r="A59" s="1">
        <v>58</v>
      </c>
      <c r="B59" s="29" t="str">
        <f>TRIM(基本信息!B59)</f>
        <v/>
      </c>
      <c r="C59" s="1" t="str">
        <f>TRIM(基本信息!C59)</f>
        <v/>
      </c>
      <c r="D59" s="1">
        <f t="shared" si="8"/>
        <v>0</v>
      </c>
      <c r="E59" s="1" t="str">
        <f>IFERROR(INDEX(股票涨跌!E:E,MATCH(B59,股票涨跌!B:B,0)),"-")</f>
        <v>-</v>
      </c>
      <c r="F59" s="1" t="str">
        <f>IFERROR(INDEX(股票涨跌!F:F,MATCH(B59,股票涨跌!B:B,0)),"-")</f>
        <v>-</v>
      </c>
      <c r="G59" s="1" t="str">
        <f>TRIM(基本信息!O59)</f>
        <v/>
      </c>
      <c r="H59" s="1" t="str">
        <f>IFERROR(INDEX(行业涨跌!F:F,MATCH(G59,行业涨跌!C:C,0)),"-")</f>
        <v>-</v>
      </c>
      <c r="I59" s="1" t="str">
        <f>IFERROR(INDEX(行业涨跌!E:E,MATCH(G59,行业涨跌!C:C,0)),"-")</f>
        <v>-</v>
      </c>
      <c r="J59" s="1">
        <v>0</v>
      </c>
      <c r="K59" s="1">
        <v>1</v>
      </c>
      <c r="L59" s="1">
        <v>0</v>
      </c>
      <c r="M59" s="66">
        <f t="shared" si="9"/>
        <v>1</v>
      </c>
      <c r="R59" s="43" t="str">
        <f t="shared" si="0"/>
        <v>-</v>
      </c>
      <c r="S59" s="11">
        <v>43630.625</v>
      </c>
      <c r="V59" s="1">
        <f t="array" ref="V59">SMALL(IF($D$2:$D$4000&gt;0,ROW($D$2:$D$4000),4^8),ROW(A58))</f>
        <v>65536</v>
      </c>
      <c r="W59" s="1" t="str">
        <f t="shared" si="1"/>
        <v>-</v>
      </c>
      <c r="X59" s="1" t="str">
        <f t="shared" si="2"/>
        <v>-</v>
      </c>
      <c r="Y59" s="43" t="str">
        <f t="shared" si="10"/>
        <v>-</v>
      </c>
      <c r="Z59" s="1" t="str">
        <f t="shared" si="3"/>
        <v>-</v>
      </c>
      <c r="AA59" s="1" t="str">
        <f t="shared" si="4"/>
        <v>-</v>
      </c>
      <c r="AB59" s="1" t="str">
        <f t="shared" si="11"/>
        <v>-</v>
      </c>
      <c r="AC59" s="1" t="str">
        <f t="shared" si="5"/>
        <v>-</v>
      </c>
      <c r="AD59" s="1" t="str">
        <f t="shared" si="6"/>
        <v>-</v>
      </c>
      <c r="AE59" s="43" t="str">
        <f t="shared" si="7"/>
        <v>-</v>
      </c>
      <c r="AF59" s="11" t="str">
        <f t="shared" si="12"/>
        <v>-</v>
      </c>
    </row>
    <row r="60" spans="1:32" x14ac:dyDescent="0.15">
      <c r="A60" s="1">
        <v>59</v>
      </c>
      <c r="B60" s="29" t="str">
        <f>TRIM(基本信息!B60)</f>
        <v/>
      </c>
      <c r="C60" s="1" t="str">
        <f>TRIM(基本信息!C60)</f>
        <v/>
      </c>
      <c r="D60" s="1">
        <f t="shared" si="8"/>
        <v>0</v>
      </c>
      <c r="E60" s="1" t="str">
        <f>IFERROR(INDEX(股票涨跌!E:E,MATCH(B60,股票涨跌!B:B,0)),"-")</f>
        <v>-</v>
      </c>
      <c r="F60" s="1" t="str">
        <f>IFERROR(INDEX(股票涨跌!F:F,MATCH(B60,股票涨跌!B:B,0)),"-")</f>
        <v>-</v>
      </c>
      <c r="G60" s="1" t="str">
        <f>TRIM(基本信息!O60)</f>
        <v/>
      </c>
      <c r="H60" s="1" t="str">
        <f>IFERROR(INDEX(行业涨跌!F:F,MATCH(G60,行业涨跌!C:C,0)),"-")</f>
        <v>-</v>
      </c>
      <c r="I60" s="1" t="str">
        <f>IFERROR(INDEX(行业涨跌!E:E,MATCH(G60,行业涨跌!C:C,0)),"-")</f>
        <v>-</v>
      </c>
      <c r="J60" s="1">
        <v>0</v>
      </c>
      <c r="K60" s="1">
        <v>0</v>
      </c>
      <c r="L60" s="1">
        <v>0</v>
      </c>
      <c r="M60" s="66">
        <f t="shared" si="9"/>
        <v>0</v>
      </c>
      <c r="R60" s="43" t="str">
        <f t="shared" si="0"/>
        <v>-</v>
      </c>
      <c r="V60" s="1">
        <f t="array" ref="V60">SMALL(IF($D$2:$D$4000&gt;0,ROW($D$2:$D$4000),4^8),ROW(A59))</f>
        <v>65536</v>
      </c>
      <c r="W60" s="1" t="str">
        <f t="shared" si="1"/>
        <v>-</v>
      </c>
      <c r="X60" s="1" t="str">
        <f t="shared" si="2"/>
        <v>-</v>
      </c>
      <c r="Y60" s="43" t="str">
        <f t="shared" si="10"/>
        <v>-</v>
      </c>
      <c r="Z60" s="1" t="str">
        <f t="shared" si="3"/>
        <v>-</v>
      </c>
      <c r="AA60" s="1" t="str">
        <f t="shared" si="4"/>
        <v>-</v>
      </c>
      <c r="AB60" s="1" t="str">
        <f t="shared" si="11"/>
        <v>-</v>
      </c>
      <c r="AC60" s="1" t="str">
        <f t="shared" si="5"/>
        <v>-</v>
      </c>
      <c r="AD60" s="1" t="str">
        <f t="shared" si="6"/>
        <v>-</v>
      </c>
      <c r="AE60" s="43" t="str">
        <f t="shared" si="7"/>
        <v>-</v>
      </c>
      <c r="AF60" s="11" t="str">
        <f t="shared" si="12"/>
        <v>-</v>
      </c>
    </row>
    <row r="61" spans="1:32" x14ac:dyDescent="0.15">
      <c r="A61" s="1">
        <v>60</v>
      </c>
      <c r="B61" s="29" t="str">
        <f>TRIM(基本信息!B61)</f>
        <v/>
      </c>
      <c r="C61" s="1" t="str">
        <f>TRIM(基本信息!C61)</f>
        <v/>
      </c>
      <c r="D61" s="1">
        <f t="shared" si="8"/>
        <v>0</v>
      </c>
      <c r="E61" s="1" t="str">
        <f>IFERROR(INDEX(股票涨跌!E:E,MATCH(B61,股票涨跌!B:B,0)),"-")</f>
        <v>-</v>
      </c>
      <c r="F61" s="1" t="str">
        <f>IFERROR(INDEX(股票涨跌!F:F,MATCH(B61,股票涨跌!B:B,0)),"-")</f>
        <v>-</v>
      </c>
      <c r="G61" s="1" t="str">
        <f>TRIM(基本信息!O61)</f>
        <v/>
      </c>
      <c r="H61" s="1" t="str">
        <f>IFERROR(INDEX(行业涨跌!F:F,MATCH(G61,行业涨跌!C:C,0)),"-")</f>
        <v>-</v>
      </c>
      <c r="I61" s="1" t="str">
        <f>IFERROR(INDEX(行业涨跌!E:E,MATCH(G61,行业涨跌!C:C,0)),"-")</f>
        <v>-</v>
      </c>
      <c r="J61" s="1">
        <v>0</v>
      </c>
      <c r="K61" s="1">
        <v>1</v>
      </c>
      <c r="L61" s="1">
        <v>1</v>
      </c>
      <c r="M61" s="66">
        <f t="shared" si="9"/>
        <v>1</v>
      </c>
      <c r="R61" s="43" t="str">
        <f t="shared" si="0"/>
        <v>-</v>
      </c>
      <c r="S61" s="11">
        <v>43630.625</v>
      </c>
      <c r="V61" s="1">
        <f t="array" ref="V61">SMALL(IF($D$2:$D$4000&gt;0,ROW($D$2:$D$4000),4^8),ROW(A60))</f>
        <v>65536</v>
      </c>
      <c r="W61" s="1" t="str">
        <f t="shared" si="1"/>
        <v>-</v>
      </c>
      <c r="X61" s="1" t="str">
        <f t="shared" si="2"/>
        <v>-</v>
      </c>
      <c r="Y61" s="43" t="str">
        <f t="shared" si="10"/>
        <v>-</v>
      </c>
      <c r="Z61" s="1" t="str">
        <f t="shared" si="3"/>
        <v>-</v>
      </c>
      <c r="AA61" s="1" t="str">
        <f t="shared" si="4"/>
        <v>-</v>
      </c>
      <c r="AB61" s="1" t="str">
        <f t="shared" si="11"/>
        <v>-</v>
      </c>
      <c r="AC61" s="1" t="str">
        <f t="shared" si="5"/>
        <v>-</v>
      </c>
      <c r="AD61" s="1" t="str">
        <f t="shared" si="6"/>
        <v>-</v>
      </c>
      <c r="AE61" s="43" t="str">
        <f t="shared" si="7"/>
        <v>-</v>
      </c>
      <c r="AF61" s="11" t="str">
        <f t="shared" si="12"/>
        <v>-</v>
      </c>
    </row>
    <row r="62" spans="1:32" x14ac:dyDescent="0.15">
      <c r="A62" s="1">
        <v>61</v>
      </c>
      <c r="B62" s="29" t="str">
        <f>TRIM(基本信息!B62)</f>
        <v/>
      </c>
      <c r="C62" s="1" t="str">
        <f>TRIM(基本信息!C62)</f>
        <v/>
      </c>
      <c r="D62" s="1">
        <f t="shared" si="8"/>
        <v>0</v>
      </c>
      <c r="E62" s="1" t="str">
        <f>IFERROR(INDEX(股票涨跌!E:E,MATCH(B62,股票涨跌!B:B,0)),"-")</f>
        <v>-</v>
      </c>
      <c r="F62" s="1" t="str">
        <f>IFERROR(INDEX(股票涨跌!F:F,MATCH(B62,股票涨跌!B:B,0)),"-")</f>
        <v>-</v>
      </c>
      <c r="G62" s="1" t="str">
        <f>TRIM(基本信息!O62)</f>
        <v/>
      </c>
      <c r="H62" s="1" t="str">
        <f>IFERROR(INDEX(行业涨跌!F:F,MATCH(G62,行业涨跌!C:C,0)),"-")</f>
        <v>-</v>
      </c>
      <c r="I62" s="1" t="str">
        <f>IFERROR(INDEX(行业涨跌!E:E,MATCH(G62,行业涨跌!C:C,0)),"-")</f>
        <v>-</v>
      </c>
      <c r="J62" s="1">
        <v>0</v>
      </c>
      <c r="K62" s="1">
        <v>1</v>
      </c>
      <c r="L62" s="1">
        <v>0</v>
      </c>
      <c r="M62" s="66">
        <f t="shared" si="9"/>
        <v>1</v>
      </c>
      <c r="R62" s="43" t="str">
        <f t="shared" si="0"/>
        <v>-</v>
      </c>
      <c r="S62" s="11">
        <v>43630.625</v>
      </c>
      <c r="V62" s="1">
        <f t="array" ref="V62">SMALL(IF($D$2:$D$4000&gt;0,ROW($D$2:$D$4000),4^8),ROW(A61))</f>
        <v>65536</v>
      </c>
      <c r="W62" s="1" t="str">
        <f t="shared" si="1"/>
        <v>-</v>
      </c>
      <c r="X62" s="1" t="str">
        <f t="shared" si="2"/>
        <v>-</v>
      </c>
      <c r="Y62" s="43" t="str">
        <f t="shared" si="10"/>
        <v>-</v>
      </c>
      <c r="Z62" s="1" t="str">
        <f t="shared" si="3"/>
        <v>-</v>
      </c>
      <c r="AA62" s="1" t="str">
        <f t="shared" si="4"/>
        <v>-</v>
      </c>
      <c r="AB62" s="1" t="str">
        <f t="shared" si="11"/>
        <v>-</v>
      </c>
      <c r="AC62" s="1" t="str">
        <f t="shared" si="5"/>
        <v>-</v>
      </c>
      <c r="AD62" s="1" t="str">
        <f t="shared" si="6"/>
        <v>-</v>
      </c>
      <c r="AE62" s="43" t="str">
        <f t="shared" si="7"/>
        <v>-</v>
      </c>
      <c r="AF62" s="11" t="str">
        <f t="shared" si="12"/>
        <v>-</v>
      </c>
    </row>
    <row r="63" spans="1:32" x14ac:dyDescent="0.15">
      <c r="A63" s="1">
        <v>62</v>
      </c>
      <c r="B63" s="29" t="str">
        <f>TRIM(基本信息!B63)</f>
        <v/>
      </c>
      <c r="C63" s="1" t="str">
        <f>TRIM(基本信息!C63)</f>
        <v/>
      </c>
      <c r="D63" s="1">
        <f t="shared" si="8"/>
        <v>0</v>
      </c>
      <c r="E63" s="1" t="str">
        <f>IFERROR(INDEX(股票涨跌!E:E,MATCH(B63,股票涨跌!B:B,0)),"-")</f>
        <v>-</v>
      </c>
      <c r="F63" s="1" t="str">
        <f>IFERROR(INDEX(股票涨跌!F:F,MATCH(B63,股票涨跌!B:B,0)),"-")</f>
        <v>-</v>
      </c>
      <c r="G63" s="1" t="str">
        <f>TRIM(基本信息!O63)</f>
        <v/>
      </c>
      <c r="H63" s="1" t="str">
        <f>IFERROR(INDEX(行业涨跌!F:F,MATCH(G63,行业涨跌!C:C,0)),"-")</f>
        <v>-</v>
      </c>
      <c r="I63" s="1" t="str">
        <f>IFERROR(INDEX(行业涨跌!E:E,MATCH(G63,行业涨跌!C:C,0)),"-")</f>
        <v>-</v>
      </c>
      <c r="J63" s="1">
        <v>0</v>
      </c>
      <c r="K63" s="1">
        <v>0</v>
      </c>
      <c r="L63" s="1">
        <v>0</v>
      </c>
      <c r="M63" s="66">
        <f t="shared" si="9"/>
        <v>0</v>
      </c>
      <c r="R63" s="43" t="str">
        <f t="shared" si="0"/>
        <v>-</v>
      </c>
      <c r="V63" s="1">
        <f t="array" ref="V63">SMALL(IF($D$2:$D$4000&gt;0,ROW($D$2:$D$4000),4^8),ROW(A62))</f>
        <v>65536</v>
      </c>
      <c r="W63" s="1" t="str">
        <f t="shared" si="1"/>
        <v>-</v>
      </c>
      <c r="X63" s="1" t="str">
        <f t="shared" si="2"/>
        <v>-</v>
      </c>
      <c r="Y63" s="43" t="str">
        <f t="shared" si="10"/>
        <v>-</v>
      </c>
      <c r="Z63" s="1" t="str">
        <f t="shared" si="3"/>
        <v>-</v>
      </c>
      <c r="AA63" s="1" t="str">
        <f t="shared" si="4"/>
        <v>-</v>
      </c>
      <c r="AB63" s="1" t="str">
        <f t="shared" si="11"/>
        <v>-</v>
      </c>
      <c r="AC63" s="1" t="str">
        <f t="shared" si="5"/>
        <v>-</v>
      </c>
      <c r="AD63" s="1" t="str">
        <f t="shared" si="6"/>
        <v>-</v>
      </c>
      <c r="AE63" s="43" t="str">
        <f t="shared" si="7"/>
        <v>-</v>
      </c>
      <c r="AF63" s="11" t="str">
        <f t="shared" si="12"/>
        <v>-</v>
      </c>
    </row>
    <row r="64" spans="1:32" x14ac:dyDescent="0.15">
      <c r="A64" s="1">
        <v>63</v>
      </c>
      <c r="B64" s="29" t="str">
        <f>TRIM(基本信息!B64)</f>
        <v/>
      </c>
      <c r="C64" s="1" t="str">
        <f>TRIM(基本信息!C64)</f>
        <v/>
      </c>
      <c r="D64" s="1">
        <f t="shared" si="8"/>
        <v>0</v>
      </c>
      <c r="E64" s="1" t="str">
        <f>IFERROR(INDEX(股票涨跌!E:E,MATCH(B64,股票涨跌!B:B,0)),"-")</f>
        <v>-</v>
      </c>
      <c r="F64" s="1" t="str">
        <f>IFERROR(INDEX(股票涨跌!F:F,MATCH(B64,股票涨跌!B:B,0)),"-")</f>
        <v>-</v>
      </c>
      <c r="G64" s="1" t="str">
        <f>TRIM(基本信息!O64)</f>
        <v/>
      </c>
      <c r="H64" s="1" t="str">
        <f>IFERROR(INDEX(行业涨跌!F:F,MATCH(G64,行业涨跌!C:C,0)),"-")</f>
        <v>-</v>
      </c>
      <c r="I64" s="1" t="str">
        <f>IFERROR(INDEX(行业涨跌!E:E,MATCH(G64,行业涨跌!C:C,0)),"-")</f>
        <v>-</v>
      </c>
      <c r="J64" s="1">
        <v>0</v>
      </c>
      <c r="K64" s="1">
        <v>0</v>
      </c>
      <c r="L64" s="1">
        <v>0</v>
      </c>
      <c r="M64" s="66">
        <f t="shared" si="9"/>
        <v>0</v>
      </c>
      <c r="R64" s="43" t="str">
        <f t="shared" si="0"/>
        <v>-</v>
      </c>
      <c r="V64" s="1">
        <f t="array" ref="V64">SMALL(IF($D$2:$D$4000&gt;0,ROW($D$2:$D$4000),4^8),ROW(A63))</f>
        <v>65536</v>
      </c>
      <c r="W64" s="1" t="str">
        <f t="shared" si="1"/>
        <v>-</v>
      </c>
      <c r="X64" s="1" t="str">
        <f t="shared" si="2"/>
        <v>-</v>
      </c>
      <c r="Y64" s="43" t="str">
        <f t="shared" si="10"/>
        <v>-</v>
      </c>
      <c r="Z64" s="1" t="str">
        <f t="shared" si="3"/>
        <v>-</v>
      </c>
      <c r="AA64" s="1" t="str">
        <f t="shared" si="4"/>
        <v>-</v>
      </c>
      <c r="AB64" s="1" t="str">
        <f t="shared" si="11"/>
        <v>-</v>
      </c>
      <c r="AC64" s="1" t="str">
        <f t="shared" si="5"/>
        <v>-</v>
      </c>
      <c r="AD64" s="1" t="str">
        <f t="shared" si="6"/>
        <v>-</v>
      </c>
      <c r="AE64" s="43" t="str">
        <f t="shared" si="7"/>
        <v>-</v>
      </c>
      <c r="AF64" s="11" t="str">
        <f t="shared" si="12"/>
        <v>-</v>
      </c>
    </row>
    <row r="65" spans="1:32" x14ac:dyDescent="0.15">
      <c r="A65" s="1">
        <v>64</v>
      </c>
      <c r="B65" s="29" t="str">
        <f>TRIM(基本信息!B65)</f>
        <v/>
      </c>
      <c r="C65" s="1" t="str">
        <f>TRIM(基本信息!C65)</f>
        <v/>
      </c>
      <c r="D65" s="1">
        <f t="shared" si="8"/>
        <v>0</v>
      </c>
      <c r="E65" s="1" t="str">
        <f>IFERROR(INDEX(股票涨跌!E:E,MATCH(B65,股票涨跌!B:B,0)),"-")</f>
        <v>-</v>
      </c>
      <c r="F65" s="1" t="str">
        <f>IFERROR(INDEX(股票涨跌!F:F,MATCH(B65,股票涨跌!B:B,0)),"-")</f>
        <v>-</v>
      </c>
      <c r="G65" s="1" t="str">
        <f>TRIM(基本信息!O65)</f>
        <v/>
      </c>
      <c r="H65" s="1" t="str">
        <f>IFERROR(INDEX(行业涨跌!F:F,MATCH(G65,行业涨跌!C:C,0)),"-")</f>
        <v>-</v>
      </c>
      <c r="I65" s="1" t="str">
        <f>IFERROR(INDEX(行业涨跌!E:E,MATCH(G65,行业涨跌!C:C,0)),"-")</f>
        <v>-</v>
      </c>
      <c r="J65" s="1">
        <v>0</v>
      </c>
      <c r="K65" s="1">
        <v>0</v>
      </c>
      <c r="L65" s="1">
        <v>1</v>
      </c>
      <c r="M65" s="66">
        <f t="shared" si="9"/>
        <v>0</v>
      </c>
      <c r="R65" s="43" t="str">
        <f t="shared" si="0"/>
        <v>-</v>
      </c>
      <c r="V65" s="1">
        <f t="array" ref="V65">SMALL(IF($D$2:$D$4000&gt;0,ROW($D$2:$D$4000),4^8),ROW(A64))</f>
        <v>65536</v>
      </c>
      <c r="W65" s="1" t="str">
        <f t="shared" si="1"/>
        <v>-</v>
      </c>
      <c r="X65" s="1" t="str">
        <f t="shared" si="2"/>
        <v>-</v>
      </c>
      <c r="Y65" s="43" t="str">
        <f t="shared" si="10"/>
        <v>-</v>
      </c>
      <c r="Z65" s="1" t="str">
        <f t="shared" si="3"/>
        <v>-</v>
      </c>
      <c r="AA65" s="1" t="str">
        <f t="shared" si="4"/>
        <v>-</v>
      </c>
      <c r="AB65" s="1" t="str">
        <f t="shared" si="11"/>
        <v>-</v>
      </c>
      <c r="AC65" s="1" t="str">
        <f t="shared" si="5"/>
        <v>-</v>
      </c>
      <c r="AD65" s="1" t="str">
        <f t="shared" si="6"/>
        <v>-</v>
      </c>
      <c r="AE65" s="43" t="str">
        <f t="shared" si="7"/>
        <v>-</v>
      </c>
      <c r="AF65" s="11" t="str">
        <f t="shared" si="12"/>
        <v>-</v>
      </c>
    </row>
    <row r="66" spans="1:32" x14ac:dyDescent="0.15">
      <c r="A66" s="1">
        <v>65</v>
      </c>
      <c r="B66" s="29" t="str">
        <f>TRIM(基本信息!B66)</f>
        <v/>
      </c>
      <c r="C66" s="1" t="str">
        <f>TRIM(基本信息!C66)</f>
        <v/>
      </c>
      <c r="D66" s="1">
        <f t="shared" si="8"/>
        <v>0</v>
      </c>
      <c r="E66" s="1" t="str">
        <f>IFERROR(INDEX(股票涨跌!E:E,MATCH(B66,股票涨跌!B:B,0)),"-")</f>
        <v>-</v>
      </c>
      <c r="F66" s="1" t="str">
        <f>IFERROR(INDEX(股票涨跌!F:F,MATCH(B66,股票涨跌!B:B,0)),"-")</f>
        <v>-</v>
      </c>
      <c r="G66" s="1" t="str">
        <f>TRIM(基本信息!O66)</f>
        <v/>
      </c>
      <c r="H66" s="1" t="str">
        <f>IFERROR(INDEX(行业涨跌!F:F,MATCH(G66,行业涨跌!C:C,0)),"-")</f>
        <v>-</v>
      </c>
      <c r="I66" s="1" t="str">
        <f>IFERROR(INDEX(行业涨跌!E:E,MATCH(G66,行业涨跌!C:C,0)),"-")</f>
        <v>-</v>
      </c>
      <c r="J66" s="1">
        <v>0</v>
      </c>
      <c r="K66" s="1">
        <v>0</v>
      </c>
      <c r="L66" s="1">
        <v>0</v>
      </c>
      <c r="M66" s="66">
        <f t="shared" si="9"/>
        <v>0</v>
      </c>
      <c r="R66" s="43" t="str">
        <f t="shared" ref="R66:R129" si="13">IF(D66&gt;0,IF(J66&gt;0,$J$1,"")&amp;IF(K66&gt;0,$K$1,"")&amp;IF(L66&gt;0,$L$1,"")&amp;"+"&amp;IF(N66&gt;0,$N$1,"")&amp;IF(O66&gt;0,$O$1,"")&amp;IF(P66&gt;0,$P$1,"")&amp;IF(Q66&gt;0,$Q$1,""),"-")</f>
        <v>-</v>
      </c>
      <c r="V66" s="1">
        <f t="array" ref="V66">SMALL(IF($D$2:$D$4000&gt;0,ROW($D$2:$D$4000),4^8),ROW(A65))</f>
        <v>65536</v>
      </c>
      <c r="W66" s="1" t="str">
        <f t="shared" ref="W66:W129" si="14">IF(V66&lt;4000,ROW(A65),"-")</f>
        <v>-</v>
      </c>
      <c r="X66" s="1" t="str">
        <f t="shared" ref="X66:X129" si="15">IF(V66&lt;4000,INDEX(B:B,V66),"-")</f>
        <v>-</v>
      </c>
      <c r="Y66" s="43" t="str">
        <f t="shared" si="10"/>
        <v>-</v>
      </c>
      <c r="Z66" s="1" t="str">
        <f t="shared" ref="Z66:Z129" si="16">IF(V66&lt;4000,INDEX(C:C,V66),"-")</f>
        <v>-</v>
      </c>
      <c r="AA66" s="1" t="str">
        <f t="shared" ref="AA66:AA129" si="17">IF(V66&lt;4000,INDEX(E:E,V66),"-")</f>
        <v>-</v>
      </c>
      <c r="AB66" s="1" t="str">
        <f t="shared" si="11"/>
        <v>-</v>
      </c>
      <c r="AC66" s="1" t="str">
        <f t="shared" ref="AC66:AC129" si="18">IF(V66&lt;4000,INDEX(G:G,V66),"-")</f>
        <v>-</v>
      </c>
      <c r="AD66" s="1" t="str">
        <f t="shared" ref="AD66:AD129" si="19">IF(V66&lt;4000,INDEX(H:H,V66),"-")</f>
        <v>-</v>
      </c>
      <c r="AE66" s="43" t="str">
        <f t="shared" ref="AE66:AE129" si="20">IF(V66&lt;4000,INDEX(I:I,V66),"-")</f>
        <v>-</v>
      </c>
      <c r="AF66" s="11" t="str">
        <f t="shared" si="12"/>
        <v>-</v>
      </c>
    </row>
    <row r="67" spans="1:32" x14ac:dyDescent="0.15">
      <c r="A67" s="1">
        <v>66</v>
      </c>
      <c r="B67" s="29" t="str">
        <f>TRIM(基本信息!B67)</f>
        <v/>
      </c>
      <c r="C67" s="1" t="str">
        <f>TRIM(基本信息!C67)</f>
        <v/>
      </c>
      <c r="D67" s="1">
        <f t="shared" ref="D67:D130" si="21">IF(LEN(B67)&gt;2,OR(M67=1,(M67=0.5)*(N67+O67+P67+Q67)&gt;0)+0,0)</f>
        <v>0</v>
      </c>
      <c r="E67" s="1" t="str">
        <f>IFERROR(INDEX(股票涨跌!E:E,MATCH(B67,股票涨跌!B:B,0)),"-")</f>
        <v>-</v>
      </c>
      <c r="F67" s="1" t="str">
        <f>IFERROR(INDEX(股票涨跌!F:F,MATCH(B67,股票涨跌!B:B,0)),"-")</f>
        <v>-</v>
      </c>
      <c r="G67" s="1" t="str">
        <f>TRIM(基本信息!O67)</f>
        <v/>
      </c>
      <c r="H67" s="1" t="str">
        <f>IFERROR(INDEX(行业涨跌!F:F,MATCH(G67,行业涨跌!C:C,0)),"-")</f>
        <v>-</v>
      </c>
      <c r="I67" s="1" t="str">
        <f>IFERROR(INDEX(行业涨跌!E:E,MATCH(G67,行业涨跌!C:C,0)),"-")</f>
        <v>-</v>
      </c>
      <c r="J67" s="1">
        <v>0</v>
      </c>
      <c r="K67" s="1">
        <v>0</v>
      </c>
      <c r="L67" s="1">
        <v>0</v>
      </c>
      <c r="M67" s="66">
        <f t="shared" ref="M67:M130" si="22">IF(K67&gt;0,1,IF(J67&gt;0,0.5,0))</f>
        <v>0</v>
      </c>
      <c r="R67" s="43" t="str">
        <f t="shared" si="13"/>
        <v>-</v>
      </c>
      <c r="V67" s="1">
        <f t="array" ref="V67">SMALL(IF($D$2:$D$4000&gt;0,ROW($D$2:$D$4000),4^8),ROW(A66))</f>
        <v>65536</v>
      </c>
      <c r="W67" s="1" t="str">
        <f t="shared" si="14"/>
        <v>-</v>
      </c>
      <c r="X67" s="1" t="str">
        <f t="shared" si="15"/>
        <v>-</v>
      </c>
      <c r="Y67" s="43" t="str">
        <f t="shared" ref="Y67:Y130" si="23">IF(V67&lt;4000,INDEX(R:R,V67),"-")</f>
        <v>-</v>
      </c>
      <c r="Z67" s="1" t="str">
        <f t="shared" si="16"/>
        <v>-</v>
      </c>
      <c r="AA67" s="1" t="str">
        <f t="shared" si="17"/>
        <v>-</v>
      </c>
      <c r="AB67" s="1" t="str">
        <f t="shared" ref="AB67:AB130" si="24">IF(V67&lt;4000,INDEX(F:F,V67),"-")</f>
        <v>-</v>
      </c>
      <c r="AC67" s="1" t="str">
        <f t="shared" si="18"/>
        <v>-</v>
      </c>
      <c r="AD67" s="1" t="str">
        <f t="shared" si="19"/>
        <v>-</v>
      </c>
      <c r="AE67" s="43" t="str">
        <f t="shared" si="20"/>
        <v>-</v>
      </c>
      <c r="AF67" s="11" t="str">
        <f t="shared" ref="AF67:AF130" si="25">IF(V67&lt;4000,INDEX(S:S,V67),"-")</f>
        <v>-</v>
      </c>
    </row>
    <row r="68" spans="1:32" x14ac:dyDescent="0.15">
      <c r="A68" s="1">
        <v>67</v>
      </c>
      <c r="B68" s="29" t="str">
        <f>TRIM(基本信息!B68)</f>
        <v/>
      </c>
      <c r="C68" s="1" t="str">
        <f>TRIM(基本信息!C68)</f>
        <v/>
      </c>
      <c r="D68" s="1">
        <f t="shared" si="21"/>
        <v>0</v>
      </c>
      <c r="E68" s="1" t="str">
        <f>IFERROR(INDEX(股票涨跌!E:E,MATCH(B68,股票涨跌!B:B,0)),"-")</f>
        <v>-</v>
      </c>
      <c r="F68" s="1" t="str">
        <f>IFERROR(INDEX(股票涨跌!F:F,MATCH(B68,股票涨跌!B:B,0)),"-")</f>
        <v>-</v>
      </c>
      <c r="G68" s="1" t="str">
        <f>TRIM(基本信息!O68)</f>
        <v/>
      </c>
      <c r="H68" s="1" t="str">
        <f>IFERROR(INDEX(行业涨跌!F:F,MATCH(G68,行业涨跌!C:C,0)),"-")</f>
        <v>-</v>
      </c>
      <c r="I68" s="1" t="str">
        <f>IFERROR(INDEX(行业涨跌!E:E,MATCH(G68,行业涨跌!C:C,0)),"-")</f>
        <v>-</v>
      </c>
      <c r="J68" s="1">
        <v>0</v>
      </c>
      <c r="K68" s="1">
        <v>0</v>
      </c>
      <c r="L68" s="1">
        <v>0</v>
      </c>
      <c r="M68" s="66">
        <f t="shared" si="22"/>
        <v>0</v>
      </c>
      <c r="R68" s="43" t="str">
        <f t="shared" si="13"/>
        <v>-</v>
      </c>
      <c r="V68" s="1">
        <f t="array" ref="V68">SMALL(IF($D$2:$D$4000&gt;0,ROW($D$2:$D$4000),4^8),ROW(A67))</f>
        <v>65536</v>
      </c>
      <c r="W68" s="1" t="str">
        <f t="shared" si="14"/>
        <v>-</v>
      </c>
      <c r="X68" s="1" t="str">
        <f t="shared" si="15"/>
        <v>-</v>
      </c>
      <c r="Y68" s="43" t="str">
        <f t="shared" si="23"/>
        <v>-</v>
      </c>
      <c r="Z68" s="1" t="str">
        <f t="shared" si="16"/>
        <v>-</v>
      </c>
      <c r="AA68" s="1" t="str">
        <f t="shared" si="17"/>
        <v>-</v>
      </c>
      <c r="AB68" s="1" t="str">
        <f t="shared" si="24"/>
        <v>-</v>
      </c>
      <c r="AC68" s="1" t="str">
        <f t="shared" si="18"/>
        <v>-</v>
      </c>
      <c r="AD68" s="1" t="str">
        <f t="shared" si="19"/>
        <v>-</v>
      </c>
      <c r="AE68" s="43" t="str">
        <f t="shared" si="20"/>
        <v>-</v>
      </c>
      <c r="AF68" s="11" t="str">
        <f t="shared" si="25"/>
        <v>-</v>
      </c>
    </row>
    <row r="69" spans="1:32" x14ac:dyDescent="0.15">
      <c r="A69" s="1">
        <v>68</v>
      </c>
      <c r="B69" s="29" t="str">
        <f>TRIM(基本信息!B69)</f>
        <v/>
      </c>
      <c r="C69" s="1" t="str">
        <f>TRIM(基本信息!C69)</f>
        <v/>
      </c>
      <c r="D69" s="1">
        <f t="shared" si="21"/>
        <v>0</v>
      </c>
      <c r="E69" s="1" t="str">
        <f>IFERROR(INDEX(股票涨跌!E:E,MATCH(B69,股票涨跌!B:B,0)),"-")</f>
        <v>-</v>
      </c>
      <c r="F69" s="1" t="str">
        <f>IFERROR(INDEX(股票涨跌!F:F,MATCH(B69,股票涨跌!B:B,0)),"-")</f>
        <v>-</v>
      </c>
      <c r="G69" s="1" t="str">
        <f>TRIM(基本信息!O69)</f>
        <v/>
      </c>
      <c r="H69" s="1" t="str">
        <f>IFERROR(INDEX(行业涨跌!F:F,MATCH(G69,行业涨跌!C:C,0)),"-")</f>
        <v>-</v>
      </c>
      <c r="I69" s="1" t="str">
        <f>IFERROR(INDEX(行业涨跌!E:E,MATCH(G69,行业涨跌!C:C,0)),"-")</f>
        <v>-</v>
      </c>
      <c r="J69" s="1">
        <v>0</v>
      </c>
      <c r="K69" s="1">
        <v>1</v>
      </c>
      <c r="L69" s="1">
        <v>0</v>
      </c>
      <c r="M69" s="66">
        <f t="shared" si="22"/>
        <v>1</v>
      </c>
      <c r="R69" s="43" t="str">
        <f t="shared" si="13"/>
        <v>-</v>
      </c>
      <c r="S69" s="11">
        <v>43630.625</v>
      </c>
      <c r="V69" s="1">
        <f t="array" ref="V69">SMALL(IF($D$2:$D$4000&gt;0,ROW($D$2:$D$4000),4^8),ROW(A68))</f>
        <v>65536</v>
      </c>
      <c r="W69" s="1" t="str">
        <f t="shared" si="14"/>
        <v>-</v>
      </c>
      <c r="X69" s="1" t="str">
        <f t="shared" si="15"/>
        <v>-</v>
      </c>
      <c r="Y69" s="43" t="str">
        <f t="shared" si="23"/>
        <v>-</v>
      </c>
      <c r="Z69" s="1" t="str">
        <f t="shared" si="16"/>
        <v>-</v>
      </c>
      <c r="AA69" s="1" t="str">
        <f t="shared" si="17"/>
        <v>-</v>
      </c>
      <c r="AB69" s="1" t="str">
        <f t="shared" si="24"/>
        <v>-</v>
      </c>
      <c r="AC69" s="1" t="str">
        <f t="shared" si="18"/>
        <v>-</v>
      </c>
      <c r="AD69" s="1" t="str">
        <f t="shared" si="19"/>
        <v>-</v>
      </c>
      <c r="AE69" s="43" t="str">
        <f t="shared" si="20"/>
        <v>-</v>
      </c>
      <c r="AF69" s="11" t="str">
        <f t="shared" si="25"/>
        <v>-</v>
      </c>
    </row>
    <row r="70" spans="1:32" x14ac:dyDescent="0.15">
      <c r="A70" s="1">
        <v>69</v>
      </c>
      <c r="B70" s="29" t="str">
        <f>TRIM(基本信息!B70)</f>
        <v/>
      </c>
      <c r="C70" s="1" t="str">
        <f>TRIM(基本信息!C70)</f>
        <v/>
      </c>
      <c r="D70" s="1">
        <f t="shared" si="21"/>
        <v>0</v>
      </c>
      <c r="E70" s="1" t="str">
        <f>IFERROR(INDEX(股票涨跌!E:E,MATCH(B70,股票涨跌!B:B,0)),"-")</f>
        <v>-</v>
      </c>
      <c r="F70" s="1" t="str">
        <f>IFERROR(INDEX(股票涨跌!F:F,MATCH(B70,股票涨跌!B:B,0)),"-")</f>
        <v>-</v>
      </c>
      <c r="G70" s="1" t="str">
        <f>TRIM(基本信息!O70)</f>
        <v/>
      </c>
      <c r="H70" s="1" t="str">
        <f>IFERROR(INDEX(行业涨跌!F:F,MATCH(G70,行业涨跌!C:C,0)),"-")</f>
        <v>-</v>
      </c>
      <c r="I70" s="1" t="str">
        <f>IFERROR(INDEX(行业涨跌!E:E,MATCH(G70,行业涨跌!C:C,0)),"-")</f>
        <v>-</v>
      </c>
      <c r="J70" s="1">
        <v>0</v>
      </c>
      <c r="K70" s="1">
        <v>1</v>
      </c>
      <c r="L70" s="1">
        <v>0</v>
      </c>
      <c r="M70" s="66">
        <f t="shared" si="22"/>
        <v>1</v>
      </c>
      <c r="R70" s="43" t="str">
        <f t="shared" si="13"/>
        <v>-</v>
      </c>
      <c r="S70" s="11">
        <v>43630.625</v>
      </c>
      <c r="V70" s="1">
        <f t="array" ref="V70">SMALL(IF($D$2:$D$4000&gt;0,ROW($D$2:$D$4000),4^8),ROW(A69))</f>
        <v>65536</v>
      </c>
      <c r="W70" s="1" t="str">
        <f t="shared" si="14"/>
        <v>-</v>
      </c>
      <c r="X70" s="1" t="str">
        <f t="shared" si="15"/>
        <v>-</v>
      </c>
      <c r="Y70" s="43" t="str">
        <f t="shared" si="23"/>
        <v>-</v>
      </c>
      <c r="Z70" s="1" t="str">
        <f t="shared" si="16"/>
        <v>-</v>
      </c>
      <c r="AA70" s="1" t="str">
        <f t="shared" si="17"/>
        <v>-</v>
      </c>
      <c r="AB70" s="1" t="str">
        <f t="shared" si="24"/>
        <v>-</v>
      </c>
      <c r="AC70" s="1" t="str">
        <f t="shared" si="18"/>
        <v>-</v>
      </c>
      <c r="AD70" s="1" t="str">
        <f t="shared" si="19"/>
        <v>-</v>
      </c>
      <c r="AE70" s="43" t="str">
        <f t="shared" si="20"/>
        <v>-</v>
      </c>
      <c r="AF70" s="11" t="str">
        <f t="shared" si="25"/>
        <v>-</v>
      </c>
    </row>
    <row r="71" spans="1:32" x14ac:dyDescent="0.15">
      <c r="A71" s="1">
        <v>70</v>
      </c>
      <c r="B71" s="29" t="str">
        <f>TRIM(基本信息!B71)</f>
        <v/>
      </c>
      <c r="C71" s="1" t="str">
        <f>TRIM(基本信息!C71)</f>
        <v/>
      </c>
      <c r="D71" s="1">
        <f t="shared" si="21"/>
        <v>0</v>
      </c>
      <c r="E71" s="1" t="str">
        <f>IFERROR(INDEX(股票涨跌!E:E,MATCH(B71,股票涨跌!B:B,0)),"-")</f>
        <v>-</v>
      </c>
      <c r="F71" s="1" t="str">
        <f>IFERROR(INDEX(股票涨跌!F:F,MATCH(B71,股票涨跌!B:B,0)),"-")</f>
        <v>-</v>
      </c>
      <c r="G71" s="1" t="str">
        <f>TRIM(基本信息!O71)</f>
        <v/>
      </c>
      <c r="H71" s="1" t="str">
        <f>IFERROR(INDEX(行业涨跌!F:F,MATCH(G71,行业涨跌!C:C,0)),"-")</f>
        <v>-</v>
      </c>
      <c r="I71" s="1" t="str">
        <f>IFERROR(INDEX(行业涨跌!E:E,MATCH(G71,行业涨跌!C:C,0)),"-")</f>
        <v>-</v>
      </c>
      <c r="J71" s="1">
        <v>0</v>
      </c>
      <c r="K71" s="1">
        <v>0</v>
      </c>
      <c r="L71" s="1">
        <v>0</v>
      </c>
      <c r="M71" s="66">
        <f t="shared" si="22"/>
        <v>0</v>
      </c>
      <c r="R71" s="43" t="str">
        <f t="shared" si="13"/>
        <v>-</v>
      </c>
      <c r="V71" s="1">
        <f t="array" ref="V71">SMALL(IF($D$2:$D$4000&gt;0,ROW($D$2:$D$4000),4^8),ROW(A70))</f>
        <v>65536</v>
      </c>
      <c r="W71" s="1" t="str">
        <f t="shared" si="14"/>
        <v>-</v>
      </c>
      <c r="X71" s="1" t="str">
        <f t="shared" si="15"/>
        <v>-</v>
      </c>
      <c r="Y71" s="43" t="str">
        <f t="shared" si="23"/>
        <v>-</v>
      </c>
      <c r="Z71" s="1" t="str">
        <f t="shared" si="16"/>
        <v>-</v>
      </c>
      <c r="AA71" s="1" t="str">
        <f t="shared" si="17"/>
        <v>-</v>
      </c>
      <c r="AB71" s="1" t="str">
        <f t="shared" si="24"/>
        <v>-</v>
      </c>
      <c r="AC71" s="1" t="str">
        <f t="shared" si="18"/>
        <v>-</v>
      </c>
      <c r="AD71" s="1" t="str">
        <f t="shared" si="19"/>
        <v>-</v>
      </c>
      <c r="AE71" s="43" t="str">
        <f t="shared" si="20"/>
        <v>-</v>
      </c>
      <c r="AF71" s="11" t="str">
        <f t="shared" si="25"/>
        <v>-</v>
      </c>
    </row>
    <row r="72" spans="1:32" x14ac:dyDescent="0.15">
      <c r="A72" s="1">
        <v>71</v>
      </c>
      <c r="B72" s="29" t="str">
        <f>TRIM(基本信息!B72)</f>
        <v/>
      </c>
      <c r="C72" s="1" t="str">
        <f>TRIM(基本信息!C72)</f>
        <v/>
      </c>
      <c r="D72" s="1">
        <f t="shared" si="21"/>
        <v>0</v>
      </c>
      <c r="E72" s="1" t="str">
        <f>IFERROR(INDEX(股票涨跌!E:E,MATCH(B72,股票涨跌!B:B,0)),"-")</f>
        <v>-</v>
      </c>
      <c r="F72" s="1" t="str">
        <f>IFERROR(INDEX(股票涨跌!F:F,MATCH(B72,股票涨跌!B:B,0)),"-")</f>
        <v>-</v>
      </c>
      <c r="G72" s="1" t="str">
        <f>TRIM(基本信息!O72)</f>
        <v/>
      </c>
      <c r="H72" s="1" t="str">
        <f>IFERROR(INDEX(行业涨跌!F:F,MATCH(G72,行业涨跌!C:C,0)),"-")</f>
        <v>-</v>
      </c>
      <c r="I72" s="1" t="str">
        <f>IFERROR(INDEX(行业涨跌!E:E,MATCH(G72,行业涨跌!C:C,0)),"-")</f>
        <v>-</v>
      </c>
      <c r="J72" s="1">
        <v>0</v>
      </c>
      <c r="K72" s="1">
        <v>1</v>
      </c>
      <c r="L72" s="1">
        <v>0</v>
      </c>
      <c r="M72" s="66">
        <f t="shared" si="22"/>
        <v>1</v>
      </c>
      <c r="R72" s="43" t="str">
        <f t="shared" si="13"/>
        <v>-</v>
      </c>
      <c r="S72" s="11">
        <v>43630.625</v>
      </c>
      <c r="V72" s="1">
        <f t="array" ref="V72">SMALL(IF($D$2:$D$4000&gt;0,ROW($D$2:$D$4000),4^8),ROW(A71))</f>
        <v>65536</v>
      </c>
      <c r="W72" s="1" t="str">
        <f t="shared" si="14"/>
        <v>-</v>
      </c>
      <c r="X72" s="1" t="str">
        <f t="shared" si="15"/>
        <v>-</v>
      </c>
      <c r="Y72" s="43" t="str">
        <f t="shared" si="23"/>
        <v>-</v>
      </c>
      <c r="Z72" s="1" t="str">
        <f t="shared" si="16"/>
        <v>-</v>
      </c>
      <c r="AA72" s="1" t="str">
        <f t="shared" si="17"/>
        <v>-</v>
      </c>
      <c r="AB72" s="1" t="str">
        <f t="shared" si="24"/>
        <v>-</v>
      </c>
      <c r="AC72" s="1" t="str">
        <f t="shared" si="18"/>
        <v>-</v>
      </c>
      <c r="AD72" s="1" t="str">
        <f t="shared" si="19"/>
        <v>-</v>
      </c>
      <c r="AE72" s="43" t="str">
        <f t="shared" si="20"/>
        <v>-</v>
      </c>
      <c r="AF72" s="11" t="str">
        <f t="shared" si="25"/>
        <v>-</v>
      </c>
    </row>
    <row r="73" spans="1:32" x14ac:dyDescent="0.15">
      <c r="A73" s="1">
        <v>72</v>
      </c>
      <c r="B73" s="29" t="str">
        <f>TRIM(基本信息!B73)</f>
        <v/>
      </c>
      <c r="C73" s="1" t="str">
        <f>TRIM(基本信息!C73)</f>
        <v/>
      </c>
      <c r="D73" s="1">
        <f t="shared" si="21"/>
        <v>0</v>
      </c>
      <c r="E73" s="1" t="str">
        <f>IFERROR(INDEX(股票涨跌!E:E,MATCH(B73,股票涨跌!B:B,0)),"-")</f>
        <v>-</v>
      </c>
      <c r="F73" s="1" t="str">
        <f>IFERROR(INDEX(股票涨跌!F:F,MATCH(B73,股票涨跌!B:B,0)),"-")</f>
        <v>-</v>
      </c>
      <c r="G73" s="1" t="str">
        <f>TRIM(基本信息!O73)</f>
        <v/>
      </c>
      <c r="H73" s="1" t="str">
        <f>IFERROR(INDEX(行业涨跌!F:F,MATCH(G73,行业涨跌!C:C,0)),"-")</f>
        <v>-</v>
      </c>
      <c r="I73" s="1" t="str">
        <f>IFERROR(INDEX(行业涨跌!E:E,MATCH(G73,行业涨跌!C:C,0)),"-")</f>
        <v>-</v>
      </c>
      <c r="J73" s="1">
        <v>0</v>
      </c>
      <c r="K73" s="1">
        <v>0</v>
      </c>
      <c r="L73" s="1">
        <v>0</v>
      </c>
      <c r="M73" s="66">
        <f t="shared" si="22"/>
        <v>0</v>
      </c>
      <c r="R73" s="43" t="str">
        <f t="shared" si="13"/>
        <v>-</v>
      </c>
      <c r="V73" s="1">
        <f t="array" ref="V73">SMALL(IF($D$2:$D$4000&gt;0,ROW($D$2:$D$4000),4^8),ROW(A72))</f>
        <v>65536</v>
      </c>
      <c r="W73" s="1" t="str">
        <f t="shared" si="14"/>
        <v>-</v>
      </c>
      <c r="X73" s="1" t="str">
        <f t="shared" si="15"/>
        <v>-</v>
      </c>
      <c r="Y73" s="43" t="str">
        <f t="shared" si="23"/>
        <v>-</v>
      </c>
      <c r="Z73" s="1" t="str">
        <f t="shared" si="16"/>
        <v>-</v>
      </c>
      <c r="AA73" s="1" t="str">
        <f t="shared" si="17"/>
        <v>-</v>
      </c>
      <c r="AB73" s="1" t="str">
        <f t="shared" si="24"/>
        <v>-</v>
      </c>
      <c r="AC73" s="1" t="str">
        <f t="shared" si="18"/>
        <v>-</v>
      </c>
      <c r="AD73" s="1" t="str">
        <f t="shared" si="19"/>
        <v>-</v>
      </c>
      <c r="AE73" s="43" t="str">
        <f t="shared" si="20"/>
        <v>-</v>
      </c>
      <c r="AF73" s="11" t="str">
        <f t="shared" si="25"/>
        <v>-</v>
      </c>
    </row>
    <row r="74" spans="1:32" x14ac:dyDescent="0.15">
      <c r="A74" s="1">
        <v>73</v>
      </c>
      <c r="B74" s="29" t="str">
        <f>TRIM(基本信息!B74)</f>
        <v/>
      </c>
      <c r="C74" s="1" t="str">
        <f>TRIM(基本信息!C74)</f>
        <v/>
      </c>
      <c r="D74" s="1">
        <f t="shared" si="21"/>
        <v>0</v>
      </c>
      <c r="E74" s="1" t="str">
        <f>IFERROR(INDEX(股票涨跌!E:E,MATCH(B74,股票涨跌!B:B,0)),"-")</f>
        <v>-</v>
      </c>
      <c r="F74" s="1" t="str">
        <f>IFERROR(INDEX(股票涨跌!F:F,MATCH(B74,股票涨跌!B:B,0)),"-")</f>
        <v>-</v>
      </c>
      <c r="G74" s="1" t="str">
        <f>TRIM(基本信息!O74)</f>
        <v/>
      </c>
      <c r="H74" s="1" t="str">
        <f>IFERROR(INDEX(行业涨跌!F:F,MATCH(G74,行业涨跌!C:C,0)),"-")</f>
        <v>-</v>
      </c>
      <c r="I74" s="1" t="str">
        <f>IFERROR(INDEX(行业涨跌!E:E,MATCH(G74,行业涨跌!C:C,0)),"-")</f>
        <v>-</v>
      </c>
      <c r="J74" s="1">
        <v>0</v>
      </c>
      <c r="K74" s="1">
        <v>0</v>
      </c>
      <c r="L74" s="1">
        <v>0</v>
      </c>
      <c r="M74" s="66">
        <f t="shared" si="22"/>
        <v>0</v>
      </c>
      <c r="R74" s="43" t="str">
        <f t="shared" si="13"/>
        <v>-</v>
      </c>
      <c r="V74" s="1">
        <f t="array" ref="V74">SMALL(IF($D$2:$D$4000&gt;0,ROW($D$2:$D$4000),4^8),ROW(A73))</f>
        <v>65536</v>
      </c>
      <c r="W74" s="1" t="str">
        <f t="shared" si="14"/>
        <v>-</v>
      </c>
      <c r="X74" s="1" t="str">
        <f t="shared" si="15"/>
        <v>-</v>
      </c>
      <c r="Y74" s="43" t="str">
        <f t="shared" si="23"/>
        <v>-</v>
      </c>
      <c r="Z74" s="1" t="str">
        <f t="shared" si="16"/>
        <v>-</v>
      </c>
      <c r="AA74" s="1" t="str">
        <f t="shared" si="17"/>
        <v>-</v>
      </c>
      <c r="AB74" s="1" t="str">
        <f t="shared" si="24"/>
        <v>-</v>
      </c>
      <c r="AC74" s="1" t="str">
        <f t="shared" si="18"/>
        <v>-</v>
      </c>
      <c r="AD74" s="1" t="str">
        <f t="shared" si="19"/>
        <v>-</v>
      </c>
      <c r="AE74" s="43" t="str">
        <f t="shared" si="20"/>
        <v>-</v>
      </c>
      <c r="AF74" s="11" t="str">
        <f t="shared" si="25"/>
        <v>-</v>
      </c>
    </row>
    <row r="75" spans="1:32" x14ac:dyDescent="0.15">
      <c r="A75" s="1">
        <v>74</v>
      </c>
      <c r="B75" s="29" t="str">
        <f>TRIM(基本信息!B75)</f>
        <v/>
      </c>
      <c r="C75" s="1" t="str">
        <f>TRIM(基本信息!C75)</f>
        <v/>
      </c>
      <c r="D75" s="1">
        <f t="shared" si="21"/>
        <v>0</v>
      </c>
      <c r="E75" s="1" t="str">
        <f>IFERROR(INDEX(股票涨跌!E:E,MATCH(B75,股票涨跌!B:B,0)),"-")</f>
        <v>-</v>
      </c>
      <c r="F75" s="1" t="str">
        <f>IFERROR(INDEX(股票涨跌!F:F,MATCH(B75,股票涨跌!B:B,0)),"-")</f>
        <v>-</v>
      </c>
      <c r="G75" s="1" t="str">
        <f>TRIM(基本信息!O75)</f>
        <v/>
      </c>
      <c r="H75" s="1" t="str">
        <f>IFERROR(INDEX(行业涨跌!F:F,MATCH(G75,行业涨跌!C:C,0)),"-")</f>
        <v>-</v>
      </c>
      <c r="I75" s="1" t="str">
        <f>IFERROR(INDEX(行业涨跌!E:E,MATCH(G75,行业涨跌!C:C,0)),"-")</f>
        <v>-</v>
      </c>
      <c r="J75" s="1">
        <v>0</v>
      </c>
      <c r="K75" s="1">
        <v>0</v>
      </c>
      <c r="L75" s="1">
        <v>0</v>
      </c>
      <c r="M75" s="66">
        <f t="shared" si="22"/>
        <v>0</v>
      </c>
      <c r="R75" s="43" t="str">
        <f t="shared" si="13"/>
        <v>-</v>
      </c>
      <c r="V75" s="1">
        <f t="array" ref="V75">SMALL(IF($D$2:$D$4000&gt;0,ROW($D$2:$D$4000),4^8),ROW(A74))</f>
        <v>65536</v>
      </c>
      <c r="W75" s="1" t="str">
        <f t="shared" si="14"/>
        <v>-</v>
      </c>
      <c r="X75" s="1" t="str">
        <f t="shared" si="15"/>
        <v>-</v>
      </c>
      <c r="Y75" s="43" t="str">
        <f t="shared" si="23"/>
        <v>-</v>
      </c>
      <c r="Z75" s="1" t="str">
        <f t="shared" si="16"/>
        <v>-</v>
      </c>
      <c r="AA75" s="1" t="str">
        <f t="shared" si="17"/>
        <v>-</v>
      </c>
      <c r="AB75" s="1" t="str">
        <f t="shared" si="24"/>
        <v>-</v>
      </c>
      <c r="AC75" s="1" t="str">
        <f t="shared" si="18"/>
        <v>-</v>
      </c>
      <c r="AD75" s="1" t="str">
        <f t="shared" si="19"/>
        <v>-</v>
      </c>
      <c r="AE75" s="43" t="str">
        <f t="shared" si="20"/>
        <v>-</v>
      </c>
      <c r="AF75" s="11" t="str">
        <f t="shared" si="25"/>
        <v>-</v>
      </c>
    </row>
    <row r="76" spans="1:32" x14ac:dyDescent="0.15">
      <c r="A76" s="1">
        <v>75</v>
      </c>
      <c r="B76" s="29" t="str">
        <f>TRIM(基本信息!B76)</f>
        <v/>
      </c>
      <c r="C76" s="1" t="str">
        <f>TRIM(基本信息!C76)</f>
        <v/>
      </c>
      <c r="D76" s="1">
        <f t="shared" si="21"/>
        <v>0</v>
      </c>
      <c r="E76" s="1" t="str">
        <f>IFERROR(INDEX(股票涨跌!E:E,MATCH(B76,股票涨跌!B:B,0)),"-")</f>
        <v>-</v>
      </c>
      <c r="F76" s="1" t="str">
        <f>IFERROR(INDEX(股票涨跌!F:F,MATCH(B76,股票涨跌!B:B,0)),"-")</f>
        <v>-</v>
      </c>
      <c r="G76" s="1" t="str">
        <f>TRIM(基本信息!O76)</f>
        <v/>
      </c>
      <c r="H76" s="1" t="str">
        <f>IFERROR(INDEX(行业涨跌!F:F,MATCH(G76,行业涨跌!C:C,0)),"-")</f>
        <v>-</v>
      </c>
      <c r="I76" s="1" t="str">
        <f>IFERROR(INDEX(行业涨跌!E:E,MATCH(G76,行业涨跌!C:C,0)),"-")</f>
        <v>-</v>
      </c>
      <c r="J76" s="1">
        <v>0</v>
      </c>
      <c r="K76" s="1">
        <v>1</v>
      </c>
      <c r="L76" s="1">
        <v>0</v>
      </c>
      <c r="M76" s="66">
        <f t="shared" si="22"/>
        <v>1</v>
      </c>
      <c r="R76" s="43" t="str">
        <f t="shared" si="13"/>
        <v>-</v>
      </c>
      <c r="S76" s="11">
        <v>43630.625</v>
      </c>
      <c r="V76" s="1">
        <f t="array" ref="V76">SMALL(IF($D$2:$D$4000&gt;0,ROW($D$2:$D$4000),4^8),ROW(A75))</f>
        <v>65536</v>
      </c>
      <c r="W76" s="1" t="str">
        <f t="shared" si="14"/>
        <v>-</v>
      </c>
      <c r="X76" s="1" t="str">
        <f t="shared" si="15"/>
        <v>-</v>
      </c>
      <c r="Y76" s="43" t="str">
        <f t="shared" si="23"/>
        <v>-</v>
      </c>
      <c r="Z76" s="1" t="str">
        <f t="shared" si="16"/>
        <v>-</v>
      </c>
      <c r="AA76" s="1" t="str">
        <f t="shared" si="17"/>
        <v>-</v>
      </c>
      <c r="AB76" s="1" t="str">
        <f t="shared" si="24"/>
        <v>-</v>
      </c>
      <c r="AC76" s="1" t="str">
        <f t="shared" si="18"/>
        <v>-</v>
      </c>
      <c r="AD76" s="1" t="str">
        <f t="shared" si="19"/>
        <v>-</v>
      </c>
      <c r="AE76" s="43" t="str">
        <f t="shared" si="20"/>
        <v>-</v>
      </c>
      <c r="AF76" s="11" t="str">
        <f t="shared" si="25"/>
        <v>-</v>
      </c>
    </row>
    <row r="77" spans="1:32" x14ac:dyDescent="0.15">
      <c r="A77" s="1">
        <v>76</v>
      </c>
      <c r="B77" s="29" t="str">
        <f>TRIM(基本信息!B77)</f>
        <v/>
      </c>
      <c r="C77" s="1" t="str">
        <f>TRIM(基本信息!C77)</f>
        <v/>
      </c>
      <c r="D77" s="1">
        <f t="shared" si="21"/>
        <v>0</v>
      </c>
      <c r="E77" s="1" t="str">
        <f>IFERROR(INDEX(股票涨跌!E:E,MATCH(B77,股票涨跌!B:B,0)),"-")</f>
        <v>-</v>
      </c>
      <c r="F77" s="1" t="str">
        <f>IFERROR(INDEX(股票涨跌!F:F,MATCH(B77,股票涨跌!B:B,0)),"-")</f>
        <v>-</v>
      </c>
      <c r="G77" s="1" t="str">
        <f>TRIM(基本信息!O77)</f>
        <v/>
      </c>
      <c r="H77" s="1" t="str">
        <f>IFERROR(INDEX(行业涨跌!F:F,MATCH(G77,行业涨跌!C:C,0)),"-")</f>
        <v>-</v>
      </c>
      <c r="I77" s="1" t="str">
        <f>IFERROR(INDEX(行业涨跌!E:E,MATCH(G77,行业涨跌!C:C,0)),"-")</f>
        <v>-</v>
      </c>
      <c r="J77" s="1">
        <v>0</v>
      </c>
      <c r="K77" s="1">
        <v>0</v>
      </c>
      <c r="L77" s="1">
        <v>0</v>
      </c>
      <c r="M77" s="66">
        <f t="shared" si="22"/>
        <v>0</v>
      </c>
      <c r="R77" s="43" t="str">
        <f t="shared" si="13"/>
        <v>-</v>
      </c>
      <c r="V77" s="1">
        <f t="array" ref="V77">SMALL(IF($D$2:$D$4000&gt;0,ROW($D$2:$D$4000),4^8),ROW(A76))</f>
        <v>65536</v>
      </c>
      <c r="W77" s="1" t="str">
        <f t="shared" si="14"/>
        <v>-</v>
      </c>
      <c r="X77" s="1" t="str">
        <f t="shared" si="15"/>
        <v>-</v>
      </c>
      <c r="Y77" s="43" t="str">
        <f t="shared" si="23"/>
        <v>-</v>
      </c>
      <c r="Z77" s="1" t="str">
        <f t="shared" si="16"/>
        <v>-</v>
      </c>
      <c r="AA77" s="1" t="str">
        <f t="shared" si="17"/>
        <v>-</v>
      </c>
      <c r="AB77" s="1" t="str">
        <f t="shared" si="24"/>
        <v>-</v>
      </c>
      <c r="AC77" s="1" t="str">
        <f t="shared" si="18"/>
        <v>-</v>
      </c>
      <c r="AD77" s="1" t="str">
        <f t="shared" si="19"/>
        <v>-</v>
      </c>
      <c r="AE77" s="43" t="str">
        <f t="shared" si="20"/>
        <v>-</v>
      </c>
      <c r="AF77" s="11" t="str">
        <f t="shared" si="25"/>
        <v>-</v>
      </c>
    </row>
    <row r="78" spans="1:32" x14ac:dyDescent="0.15">
      <c r="A78" s="1">
        <v>77</v>
      </c>
      <c r="B78" s="29" t="str">
        <f>TRIM(基本信息!B78)</f>
        <v/>
      </c>
      <c r="C78" s="1" t="str">
        <f>TRIM(基本信息!C78)</f>
        <v/>
      </c>
      <c r="D78" s="1">
        <f t="shared" si="21"/>
        <v>0</v>
      </c>
      <c r="E78" s="1" t="str">
        <f>IFERROR(INDEX(股票涨跌!E:E,MATCH(B78,股票涨跌!B:B,0)),"-")</f>
        <v>-</v>
      </c>
      <c r="F78" s="1" t="str">
        <f>IFERROR(INDEX(股票涨跌!F:F,MATCH(B78,股票涨跌!B:B,0)),"-")</f>
        <v>-</v>
      </c>
      <c r="G78" s="1" t="str">
        <f>TRIM(基本信息!O78)</f>
        <v/>
      </c>
      <c r="H78" s="1" t="str">
        <f>IFERROR(INDEX(行业涨跌!F:F,MATCH(G78,行业涨跌!C:C,0)),"-")</f>
        <v>-</v>
      </c>
      <c r="I78" s="1" t="str">
        <f>IFERROR(INDEX(行业涨跌!E:E,MATCH(G78,行业涨跌!C:C,0)),"-")</f>
        <v>-</v>
      </c>
      <c r="J78" s="1">
        <v>0</v>
      </c>
      <c r="K78" s="1">
        <v>1</v>
      </c>
      <c r="L78" s="1">
        <v>0</v>
      </c>
      <c r="M78" s="66">
        <f t="shared" si="22"/>
        <v>1</v>
      </c>
      <c r="R78" s="43" t="str">
        <f t="shared" si="13"/>
        <v>-</v>
      </c>
      <c r="S78" s="11">
        <v>43630.625</v>
      </c>
      <c r="V78" s="1">
        <f t="array" ref="V78">SMALL(IF($D$2:$D$4000&gt;0,ROW($D$2:$D$4000),4^8),ROW(A77))</f>
        <v>65536</v>
      </c>
      <c r="W78" s="1" t="str">
        <f t="shared" si="14"/>
        <v>-</v>
      </c>
      <c r="X78" s="1" t="str">
        <f t="shared" si="15"/>
        <v>-</v>
      </c>
      <c r="Y78" s="43" t="str">
        <f t="shared" si="23"/>
        <v>-</v>
      </c>
      <c r="Z78" s="1" t="str">
        <f t="shared" si="16"/>
        <v>-</v>
      </c>
      <c r="AA78" s="1" t="str">
        <f t="shared" si="17"/>
        <v>-</v>
      </c>
      <c r="AB78" s="1" t="str">
        <f t="shared" si="24"/>
        <v>-</v>
      </c>
      <c r="AC78" s="1" t="str">
        <f t="shared" si="18"/>
        <v>-</v>
      </c>
      <c r="AD78" s="1" t="str">
        <f t="shared" si="19"/>
        <v>-</v>
      </c>
      <c r="AE78" s="43" t="str">
        <f t="shared" si="20"/>
        <v>-</v>
      </c>
      <c r="AF78" s="11" t="str">
        <f t="shared" si="25"/>
        <v>-</v>
      </c>
    </row>
    <row r="79" spans="1:32" x14ac:dyDescent="0.15">
      <c r="A79" s="1">
        <v>78</v>
      </c>
      <c r="B79" s="29" t="str">
        <f>TRIM(基本信息!B79)</f>
        <v/>
      </c>
      <c r="C79" s="1" t="str">
        <f>TRIM(基本信息!C79)</f>
        <v/>
      </c>
      <c r="D79" s="1">
        <f t="shared" si="21"/>
        <v>0</v>
      </c>
      <c r="E79" s="1" t="str">
        <f>IFERROR(INDEX(股票涨跌!E:E,MATCH(B79,股票涨跌!B:B,0)),"-")</f>
        <v>-</v>
      </c>
      <c r="F79" s="1" t="str">
        <f>IFERROR(INDEX(股票涨跌!F:F,MATCH(B79,股票涨跌!B:B,0)),"-")</f>
        <v>-</v>
      </c>
      <c r="G79" s="1" t="str">
        <f>TRIM(基本信息!O79)</f>
        <v/>
      </c>
      <c r="H79" s="1" t="str">
        <f>IFERROR(INDEX(行业涨跌!F:F,MATCH(G79,行业涨跌!C:C,0)),"-")</f>
        <v>-</v>
      </c>
      <c r="I79" s="1" t="str">
        <f>IFERROR(INDEX(行业涨跌!E:E,MATCH(G79,行业涨跌!C:C,0)),"-")</f>
        <v>-</v>
      </c>
      <c r="J79" s="1">
        <v>0</v>
      </c>
      <c r="K79" s="1">
        <v>1</v>
      </c>
      <c r="L79" s="1">
        <v>0</v>
      </c>
      <c r="M79" s="66">
        <f t="shared" si="22"/>
        <v>1</v>
      </c>
      <c r="R79" s="43" t="str">
        <f t="shared" si="13"/>
        <v>-</v>
      </c>
      <c r="S79" s="11">
        <v>43630.625</v>
      </c>
      <c r="V79" s="1">
        <f t="array" ref="V79">SMALL(IF($D$2:$D$4000&gt;0,ROW($D$2:$D$4000),4^8),ROW(A78))</f>
        <v>65536</v>
      </c>
      <c r="W79" s="1" t="str">
        <f t="shared" si="14"/>
        <v>-</v>
      </c>
      <c r="X79" s="1" t="str">
        <f t="shared" si="15"/>
        <v>-</v>
      </c>
      <c r="Y79" s="43" t="str">
        <f t="shared" si="23"/>
        <v>-</v>
      </c>
      <c r="Z79" s="1" t="str">
        <f t="shared" si="16"/>
        <v>-</v>
      </c>
      <c r="AA79" s="1" t="str">
        <f t="shared" si="17"/>
        <v>-</v>
      </c>
      <c r="AB79" s="1" t="str">
        <f t="shared" si="24"/>
        <v>-</v>
      </c>
      <c r="AC79" s="1" t="str">
        <f t="shared" si="18"/>
        <v>-</v>
      </c>
      <c r="AD79" s="1" t="str">
        <f t="shared" si="19"/>
        <v>-</v>
      </c>
      <c r="AE79" s="43" t="str">
        <f t="shared" si="20"/>
        <v>-</v>
      </c>
      <c r="AF79" s="11" t="str">
        <f t="shared" si="25"/>
        <v>-</v>
      </c>
    </row>
    <row r="80" spans="1:32" x14ac:dyDescent="0.15">
      <c r="A80" s="1">
        <v>79</v>
      </c>
      <c r="B80" s="29" t="str">
        <f>TRIM(基本信息!B80)</f>
        <v/>
      </c>
      <c r="C80" s="1" t="str">
        <f>TRIM(基本信息!C80)</f>
        <v/>
      </c>
      <c r="D80" s="1">
        <f t="shared" si="21"/>
        <v>0</v>
      </c>
      <c r="E80" s="1" t="str">
        <f>IFERROR(INDEX(股票涨跌!E:E,MATCH(B80,股票涨跌!B:B,0)),"-")</f>
        <v>-</v>
      </c>
      <c r="F80" s="1" t="str">
        <f>IFERROR(INDEX(股票涨跌!F:F,MATCH(B80,股票涨跌!B:B,0)),"-")</f>
        <v>-</v>
      </c>
      <c r="G80" s="1" t="str">
        <f>TRIM(基本信息!O80)</f>
        <v/>
      </c>
      <c r="H80" s="1" t="str">
        <f>IFERROR(INDEX(行业涨跌!F:F,MATCH(G80,行业涨跌!C:C,0)),"-")</f>
        <v>-</v>
      </c>
      <c r="I80" s="1" t="str">
        <f>IFERROR(INDEX(行业涨跌!E:E,MATCH(G80,行业涨跌!C:C,0)),"-")</f>
        <v>-</v>
      </c>
      <c r="J80" s="1">
        <v>0</v>
      </c>
      <c r="K80" s="1">
        <v>0</v>
      </c>
      <c r="L80" s="1">
        <v>0</v>
      </c>
      <c r="M80" s="66">
        <f t="shared" si="22"/>
        <v>0</v>
      </c>
      <c r="R80" s="43" t="str">
        <f t="shared" si="13"/>
        <v>-</v>
      </c>
      <c r="V80" s="1">
        <f t="array" ref="V80">SMALL(IF($D$2:$D$4000&gt;0,ROW($D$2:$D$4000),4^8),ROW(A79))</f>
        <v>65536</v>
      </c>
      <c r="W80" s="1" t="str">
        <f t="shared" si="14"/>
        <v>-</v>
      </c>
      <c r="X80" s="1" t="str">
        <f t="shared" si="15"/>
        <v>-</v>
      </c>
      <c r="Y80" s="43" t="str">
        <f t="shared" si="23"/>
        <v>-</v>
      </c>
      <c r="Z80" s="1" t="str">
        <f t="shared" si="16"/>
        <v>-</v>
      </c>
      <c r="AA80" s="1" t="str">
        <f t="shared" si="17"/>
        <v>-</v>
      </c>
      <c r="AB80" s="1" t="str">
        <f t="shared" si="24"/>
        <v>-</v>
      </c>
      <c r="AC80" s="1" t="str">
        <f t="shared" si="18"/>
        <v>-</v>
      </c>
      <c r="AD80" s="1" t="str">
        <f t="shared" si="19"/>
        <v>-</v>
      </c>
      <c r="AE80" s="43" t="str">
        <f t="shared" si="20"/>
        <v>-</v>
      </c>
      <c r="AF80" s="11" t="str">
        <f t="shared" si="25"/>
        <v>-</v>
      </c>
    </row>
    <row r="81" spans="1:32" x14ac:dyDescent="0.15">
      <c r="A81" s="1">
        <v>80</v>
      </c>
      <c r="B81" s="29" t="str">
        <f>TRIM(基本信息!B81)</f>
        <v/>
      </c>
      <c r="C81" s="1" t="str">
        <f>TRIM(基本信息!C81)</f>
        <v/>
      </c>
      <c r="D81" s="1">
        <f t="shared" si="21"/>
        <v>0</v>
      </c>
      <c r="E81" s="1" t="str">
        <f>IFERROR(INDEX(股票涨跌!E:E,MATCH(B81,股票涨跌!B:B,0)),"-")</f>
        <v>-</v>
      </c>
      <c r="F81" s="1" t="str">
        <f>IFERROR(INDEX(股票涨跌!F:F,MATCH(B81,股票涨跌!B:B,0)),"-")</f>
        <v>-</v>
      </c>
      <c r="G81" s="1" t="str">
        <f>TRIM(基本信息!O81)</f>
        <v/>
      </c>
      <c r="H81" s="1" t="str">
        <f>IFERROR(INDEX(行业涨跌!F:F,MATCH(G81,行业涨跌!C:C,0)),"-")</f>
        <v>-</v>
      </c>
      <c r="I81" s="1" t="str">
        <f>IFERROR(INDEX(行业涨跌!E:E,MATCH(G81,行业涨跌!C:C,0)),"-")</f>
        <v>-</v>
      </c>
      <c r="J81" s="1">
        <v>0</v>
      </c>
      <c r="K81" s="1">
        <v>1</v>
      </c>
      <c r="L81" s="1">
        <v>0</v>
      </c>
      <c r="M81" s="66">
        <f t="shared" si="22"/>
        <v>1</v>
      </c>
      <c r="R81" s="43" t="str">
        <f t="shared" si="13"/>
        <v>-</v>
      </c>
      <c r="S81" s="11">
        <v>43630.625</v>
      </c>
      <c r="V81" s="1">
        <f t="array" ref="V81">SMALL(IF($D$2:$D$4000&gt;0,ROW($D$2:$D$4000),4^8),ROW(A80))</f>
        <v>65536</v>
      </c>
      <c r="W81" s="1" t="str">
        <f t="shared" si="14"/>
        <v>-</v>
      </c>
      <c r="X81" s="1" t="str">
        <f t="shared" si="15"/>
        <v>-</v>
      </c>
      <c r="Y81" s="43" t="str">
        <f t="shared" si="23"/>
        <v>-</v>
      </c>
      <c r="Z81" s="1" t="str">
        <f t="shared" si="16"/>
        <v>-</v>
      </c>
      <c r="AA81" s="1" t="str">
        <f t="shared" si="17"/>
        <v>-</v>
      </c>
      <c r="AB81" s="1" t="str">
        <f t="shared" si="24"/>
        <v>-</v>
      </c>
      <c r="AC81" s="1" t="str">
        <f t="shared" si="18"/>
        <v>-</v>
      </c>
      <c r="AD81" s="1" t="str">
        <f t="shared" si="19"/>
        <v>-</v>
      </c>
      <c r="AE81" s="43" t="str">
        <f t="shared" si="20"/>
        <v>-</v>
      </c>
      <c r="AF81" s="11" t="str">
        <f t="shared" si="25"/>
        <v>-</v>
      </c>
    </row>
    <row r="82" spans="1:32" x14ac:dyDescent="0.15">
      <c r="A82" s="1">
        <v>81</v>
      </c>
      <c r="B82" s="29" t="str">
        <f>TRIM(基本信息!B82)</f>
        <v/>
      </c>
      <c r="C82" s="1" t="str">
        <f>TRIM(基本信息!C82)</f>
        <v/>
      </c>
      <c r="D82" s="1">
        <f t="shared" si="21"/>
        <v>0</v>
      </c>
      <c r="E82" s="1" t="str">
        <f>IFERROR(INDEX(股票涨跌!E:E,MATCH(B82,股票涨跌!B:B,0)),"-")</f>
        <v>-</v>
      </c>
      <c r="F82" s="1" t="str">
        <f>IFERROR(INDEX(股票涨跌!F:F,MATCH(B82,股票涨跌!B:B,0)),"-")</f>
        <v>-</v>
      </c>
      <c r="G82" s="1" t="str">
        <f>TRIM(基本信息!O82)</f>
        <v/>
      </c>
      <c r="H82" s="1" t="str">
        <f>IFERROR(INDEX(行业涨跌!F:F,MATCH(G82,行业涨跌!C:C,0)),"-")</f>
        <v>-</v>
      </c>
      <c r="I82" s="1" t="str">
        <f>IFERROR(INDEX(行业涨跌!E:E,MATCH(G82,行业涨跌!C:C,0)),"-")</f>
        <v>-</v>
      </c>
      <c r="J82" s="1">
        <v>0</v>
      </c>
      <c r="K82" s="1">
        <v>0</v>
      </c>
      <c r="L82" s="1">
        <v>0</v>
      </c>
      <c r="M82" s="66">
        <f t="shared" si="22"/>
        <v>0</v>
      </c>
      <c r="R82" s="43" t="str">
        <f t="shared" si="13"/>
        <v>-</v>
      </c>
      <c r="V82" s="1">
        <f t="array" ref="V82">SMALL(IF($D$2:$D$4000&gt;0,ROW($D$2:$D$4000),4^8),ROW(A81))</f>
        <v>65536</v>
      </c>
      <c r="W82" s="1" t="str">
        <f t="shared" si="14"/>
        <v>-</v>
      </c>
      <c r="X82" s="1" t="str">
        <f t="shared" si="15"/>
        <v>-</v>
      </c>
      <c r="Y82" s="43" t="str">
        <f t="shared" si="23"/>
        <v>-</v>
      </c>
      <c r="Z82" s="1" t="str">
        <f t="shared" si="16"/>
        <v>-</v>
      </c>
      <c r="AA82" s="1" t="str">
        <f t="shared" si="17"/>
        <v>-</v>
      </c>
      <c r="AB82" s="1" t="str">
        <f t="shared" si="24"/>
        <v>-</v>
      </c>
      <c r="AC82" s="1" t="str">
        <f t="shared" si="18"/>
        <v>-</v>
      </c>
      <c r="AD82" s="1" t="str">
        <f t="shared" si="19"/>
        <v>-</v>
      </c>
      <c r="AE82" s="43" t="str">
        <f t="shared" si="20"/>
        <v>-</v>
      </c>
      <c r="AF82" s="11" t="str">
        <f t="shared" si="25"/>
        <v>-</v>
      </c>
    </row>
    <row r="83" spans="1:32" x14ac:dyDescent="0.15">
      <c r="A83" s="1">
        <v>82</v>
      </c>
      <c r="B83" s="29" t="str">
        <f>TRIM(基本信息!B83)</f>
        <v/>
      </c>
      <c r="C83" s="1" t="str">
        <f>TRIM(基本信息!C83)</f>
        <v/>
      </c>
      <c r="D83" s="1">
        <f t="shared" si="21"/>
        <v>0</v>
      </c>
      <c r="E83" s="1" t="str">
        <f>IFERROR(INDEX(股票涨跌!E:E,MATCH(B83,股票涨跌!B:B,0)),"-")</f>
        <v>-</v>
      </c>
      <c r="F83" s="1" t="str">
        <f>IFERROR(INDEX(股票涨跌!F:F,MATCH(B83,股票涨跌!B:B,0)),"-")</f>
        <v>-</v>
      </c>
      <c r="G83" s="1" t="str">
        <f>TRIM(基本信息!O83)</f>
        <v/>
      </c>
      <c r="H83" s="1" t="str">
        <f>IFERROR(INDEX(行业涨跌!F:F,MATCH(G83,行业涨跌!C:C,0)),"-")</f>
        <v>-</v>
      </c>
      <c r="I83" s="1" t="str">
        <f>IFERROR(INDEX(行业涨跌!E:E,MATCH(G83,行业涨跌!C:C,0)),"-")</f>
        <v>-</v>
      </c>
      <c r="J83" s="1">
        <v>0</v>
      </c>
      <c r="K83" s="1">
        <v>1</v>
      </c>
      <c r="L83" s="1">
        <v>0</v>
      </c>
      <c r="M83" s="66">
        <f t="shared" si="22"/>
        <v>1</v>
      </c>
      <c r="R83" s="43" t="str">
        <f t="shared" si="13"/>
        <v>-</v>
      </c>
      <c r="S83" s="11">
        <v>43630.625</v>
      </c>
      <c r="V83" s="1">
        <f t="array" ref="V83">SMALL(IF($D$2:$D$4000&gt;0,ROW($D$2:$D$4000),4^8),ROW(A82))</f>
        <v>65536</v>
      </c>
      <c r="W83" s="1" t="str">
        <f t="shared" si="14"/>
        <v>-</v>
      </c>
      <c r="X83" s="1" t="str">
        <f t="shared" si="15"/>
        <v>-</v>
      </c>
      <c r="Y83" s="43" t="str">
        <f t="shared" si="23"/>
        <v>-</v>
      </c>
      <c r="Z83" s="1" t="str">
        <f t="shared" si="16"/>
        <v>-</v>
      </c>
      <c r="AA83" s="1" t="str">
        <f t="shared" si="17"/>
        <v>-</v>
      </c>
      <c r="AB83" s="1" t="str">
        <f t="shared" si="24"/>
        <v>-</v>
      </c>
      <c r="AC83" s="1" t="str">
        <f t="shared" si="18"/>
        <v>-</v>
      </c>
      <c r="AD83" s="1" t="str">
        <f t="shared" si="19"/>
        <v>-</v>
      </c>
      <c r="AE83" s="43" t="str">
        <f t="shared" si="20"/>
        <v>-</v>
      </c>
      <c r="AF83" s="11" t="str">
        <f t="shared" si="25"/>
        <v>-</v>
      </c>
    </row>
    <row r="84" spans="1:32" x14ac:dyDescent="0.15">
      <c r="A84" s="1">
        <v>83</v>
      </c>
      <c r="B84" s="29" t="str">
        <f>TRIM(基本信息!B84)</f>
        <v/>
      </c>
      <c r="C84" s="1" t="str">
        <f>TRIM(基本信息!C84)</f>
        <v/>
      </c>
      <c r="D84" s="1">
        <f t="shared" si="21"/>
        <v>0</v>
      </c>
      <c r="E84" s="1" t="str">
        <f>IFERROR(INDEX(股票涨跌!E:E,MATCH(B84,股票涨跌!B:B,0)),"-")</f>
        <v>-</v>
      </c>
      <c r="F84" s="1" t="str">
        <f>IFERROR(INDEX(股票涨跌!F:F,MATCH(B84,股票涨跌!B:B,0)),"-")</f>
        <v>-</v>
      </c>
      <c r="G84" s="1" t="str">
        <f>TRIM(基本信息!O84)</f>
        <v/>
      </c>
      <c r="H84" s="1" t="str">
        <f>IFERROR(INDEX(行业涨跌!F:F,MATCH(G84,行业涨跌!C:C,0)),"-")</f>
        <v>-</v>
      </c>
      <c r="I84" s="1" t="str">
        <f>IFERROR(INDEX(行业涨跌!E:E,MATCH(G84,行业涨跌!C:C,0)),"-")</f>
        <v>-</v>
      </c>
      <c r="J84" s="1">
        <v>0</v>
      </c>
      <c r="K84" s="1">
        <v>0</v>
      </c>
      <c r="L84" s="1">
        <v>0</v>
      </c>
      <c r="M84" s="66">
        <f t="shared" si="22"/>
        <v>0</v>
      </c>
      <c r="R84" s="43" t="str">
        <f t="shared" si="13"/>
        <v>-</v>
      </c>
      <c r="V84" s="1">
        <f t="array" ref="V84">SMALL(IF($D$2:$D$4000&gt;0,ROW($D$2:$D$4000),4^8),ROW(A83))</f>
        <v>65536</v>
      </c>
      <c r="W84" s="1" t="str">
        <f t="shared" si="14"/>
        <v>-</v>
      </c>
      <c r="X84" s="1" t="str">
        <f t="shared" si="15"/>
        <v>-</v>
      </c>
      <c r="Y84" s="43" t="str">
        <f t="shared" si="23"/>
        <v>-</v>
      </c>
      <c r="Z84" s="1" t="str">
        <f t="shared" si="16"/>
        <v>-</v>
      </c>
      <c r="AA84" s="1" t="str">
        <f t="shared" si="17"/>
        <v>-</v>
      </c>
      <c r="AB84" s="1" t="str">
        <f t="shared" si="24"/>
        <v>-</v>
      </c>
      <c r="AC84" s="1" t="str">
        <f t="shared" si="18"/>
        <v>-</v>
      </c>
      <c r="AD84" s="1" t="str">
        <f t="shared" si="19"/>
        <v>-</v>
      </c>
      <c r="AE84" s="43" t="str">
        <f t="shared" si="20"/>
        <v>-</v>
      </c>
      <c r="AF84" s="11" t="str">
        <f t="shared" si="25"/>
        <v>-</v>
      </c>
    </row>
    <row r="85" spans="1:32" x14ac:dyDescent="0.15">
      <c r="A85" s="1">
        <v>84</v>
      </c>
      <c r="B85" s="29" t="str">
        <f>TRIM(基本信息!B85)</f>
        <v/>
      </c>
      <c r="C85" s="1" t="str">
        <f>TRIM(基本信息!C85)</f>
        <v/>
      </c>
      <c r="D85" s="1">
        <f t="shared" si="21"/>
        <v>0</v>
      </c>
      <c r="E85" s="1" t="str">
        <f>IFERROR(INDEX(股票涨跌!E:E,MATCH(B85,股票涨跌!B:B,0)),"-")</f>
        <v>-</v>
      </c>
      <c r="F85" s="1" t="str">
        <f>IFERROR(INDEX(股票涨跌!F:F,MATCH(B85,股票涨跌!B:B,0)),"-")</f>
        <v>-</v>
      </c>
      <c r="G85" s="1" t="str">
        <f>TRIM(基本信息!O85)</f>
        <v/>
      </c>
      <c r="H85" s="1" t="str">
        <f>IFERROR(INDEX(行业涨跌!F:F,MATCH(G85,行业涨跌!C:C,0)),"-")</f>
        <v>-</v>
      </c>
      <c r="I85" s="1" t="str">
        <f>IFERROR(INDEX(行业涨跌!E:E,MATCH(G85,行业涨跌!C:C,0)),"-")</f>
        <v>-</v>
      </c>
      <c r="J85" s="1">
        <v>0</v>
      </c>
      <c r="K85" s="1">
        <v>0</v>
      </c>
      <c r="L85" s="1">
        <v>0</v>
      </c>
      <c r="M85" s="66">
        <f t="shared" si="22"/>
        <v>0</v>
      </c>
      <c r="R85" s="43" t="str">
        <f t="shared" si="13"/>
        <v>-</v>
      </c>
      <c r="V85" s="1">
        <f t="array" ref="V85">SMALL(IF($D$2:$D$4000&gt;0,ROW($D$2:$D$4000),4^8),ROW(A84))</f>
        <v>65536</v>
      </c>
      <c r="W85" s="1" t="str">
        <f t="shared" si="14"/>
        <v>-</v>
      </c>
      <c r="X85" s="1" t="str">
        <f t="shared" si="15"/>
        <v>-</v>
      </c>
      <c r="Y85" s="43" t="str">
        <f t="shared" si="23"/>
        <v>-</v>
      </c>
      <c r="Z85" s="1" t="str">
        <f t="shared" si="16"/>
        <v>-</v>
      </c>
      <c r="AA85" s="1" t="str">
        <f t="shared" si="17"/>
        <v>-</v>
      </c>
      <c r="AB85" s="1" t="str">
        <f t="shared" si="24"/>
        <v>-</v>
      </c>
      <c r="AC85" s="1" t="str">
        <f t="shared" si="18"/>
        <v>-</v>
      </c>
      <c r="AD85" s="1" t="str">
        <f t="shared" si="19"/>
        <v>-</v>
      </c>
      <c r="AE85" s="43" t="str">
        <f t="shared" si="20"/>
        <v>-</v>
      </c>
      <c r="AF85" s="11" t="str">
        <f t="shared" si="25"/>
        <v>-</v>
      </c>
    </row>
    <row r="86" spans="1:32" x14ac:dyDescent="0.15">
      <c r="A86" s="1">
        <v>85</v>
      </c>
      <c r="B86" s="29" t="str">
        <f>TRIM(基本信息!B86)</f>
        <v/>
      </c>
      <c r="C86" s="1" t="str">
        <f>TRIM(基本信息!C86)</f>
        <v/>
      </c>
      <c r="D86" s="1">
        <f t="shared" si="21"/>
        <v>0</v>
      </c>
      <c r="E86" s="1" t="str">
        <f>IFERROR(INDEX(股票涨跌!E:E,MATCH(B86,股票涨跌!B:B,0)),"-")</f>
        <v>-</v>
      </c>
      <c r="F86" s="1" t="str">
        <f>IFERROR(INDEX(股票涨跌!F:F,MATCH(B86,股票涨跌!B:B,0)),"-")</f>
        <v>-</v>
      </c>
      <c r="G86" s="1" t="str">
        <f>TRIM(基本信息!O86)</f>
        <v/>
      </c>
      <c r="H86" s="1" t="str">
        <f>IFERROR(INDEX(行业涨跌!F:F,MATCH(G86,行业涨跌!C:C,0)),"-")</f>
        <v>-</v>
      </c>
      <c r="I86" s="1" t="str">
        <f>IFERROR(INDEX(行业涨跌!E:E,MATCH(G86,行业涨跌!C:C,0)),"-")</f>
        <v>-</v>
      </c>
      <c r="J86" s="1">
        <v>0</v>
      </c>
      <c r="K86" s="1">
        <v>0</v>
      </c>
      <c r="L86" s="1">
        <v>0</v>
      </c>
      <c r="M86" s="66">
        <f t="shared" si="22"/>
        <v>0</v>
      </c>
      <c r="R86" s="43" t="str">
        <f t="shared" si="13"/>
        <v>-</v>
      </c>
      <c r="V86" s="1">
        <f t="array" ref="V86">SMALL(IF($D$2:$D$4000&gt;0,ROW($D$2:$D$4000),4^8),ROW(A85))</f>
        <v>65536</v>
      </c>
      <c r="W86" s="1" t="str">
        <f t="shared" si="14"/>
        <v>-</v>
      </c>
      <c r="X86" s="1" t="str">
        <f t="shared" si="15"/>
        <v>-</v>
      </c>
      <c r="Y86" s="43" t="str">
        <f t="shared" si="23"/>
        <v>-</v>
      </c>
      <c r="Z86" s="1" t="str">
        <f t="shared" si="16"/>
        <v>-</v>
      </c>
      <c r="AA86" s="1" t="str">
        <f t="shared" si="17"/>
        <v>-</v>
      </c>
      <c r="AB86" s="1" t="str">
        <f t="shared" si="24"/>
        <v>-</v>
      </c>
      <c r="AC86" s="1" t="str">
        <f t="shared" si="18"/>
        <v>-</v>
      </c>
      <c r="AD86" s="1" t="str">
        <f t="shared" si="19"/>
        <v>-</v>
      </c>
      <c r="AE86" s="43" t="str">
        <f t="shared" si="20"/>
        <v>-</v>
      </c>
      <c r="AF86" s="11" t="str">
        <f t="shared" si="25"/>
        <v>-</v>
      </c>
    </row>
    <row r="87" spans="1:32" x14ac:dyDescent="0.15">
      <c r="A87" s="1">
        <v>86</v>
      </c>
      <c r="B87" s="29" t="str">
        <f>TRIM(基本信息!B87)</f>
        <v/>
      </c>
      <c r="C87" s="1" t="str">
        <f>TRIM(基本信息!C87)</f>
        <v/>
      </c>
      <c r="D87" s="1">
        <f t="shared" si="21"/>
        <v>0</v>
      </c>
      <c r="E87" s="1" t="str">
        <f>IFERROR(INDEX(股票涨跌!E:E,MATCH(B87,股票涨跌!B:B,0)),"-")</f>
        <v>-</v>
      </c>
      <c r="F87" s="1" t="str">
        <f>IFERROR(INDEX(股票涨跌!F:F,MATCH(B87,股票涨跌!B:B,0)),"-")</f>
        <v>-</v>
      </c>
      <c r="G87" s="1" t="str">
        <f>TRIM(基本信息!O87)</f>
        <v/>
      </c>
      <c r="H87" s="1" t="str">
        <f>IFERROR(INDEX(行业涨跌!F:F,MATCH(G87,行业涨跌!C:C,0)),"-")</f>
        <v>-</v>
      </c>
      <c r="I87" s="1" t="str">
        <f>IFERROR(INDEX(行业涨跌!E:E,MATCH(G87,行业涨跌!C:C,0)),"-")</f>
        <v>-</v>
      </c>
      <c r="J87" s="1">
        <v>0</v>
      </c>
      <c r="K87" s="1">
        <v>0</v>
      </c>
      <c r="L87" s="1">
        <v>0</v>
      </c>
      <c r="M87" s="66">
        <f t="shared" si="22"/>
        <v>0</v>
      </c>
      <c r="R87" s="43" t="str">
        <f t="shared" si="13"/>
        <v>-</v>
      </c>
      <c r="V87" s="1">
        <f t="array" ref="V87">SMALL(IF($D$2:$D$4000&gt;0,ROW($D$2:$D$4000),4^8),ROW(A86))</f>
        <v>65536</v>
      </c>
      <c r="W87" s="1" t="str">
        <f t="shared" si="14"/>
        <v>-</v>
      </c>
      <c r="X87" s="1" t="str">
        <f t="shared" si="15"/>
        <v>-</v>
      </c>
      <c r="Y87" s="43" t="str">
        <f t="shared" si="23"/>
        <v>-</v>
      </c>
      <c r="Z87" s="1" t="str">
        <f t="shared" si="16"/>
        <v>-</v>
      </c>
      <c r="AA87" s="1" t="str">
        <f t="shared" si="17"/>
        <v>-</v>
      </c>
      <c r="AB87" s="1" t="str">
        <f t="shared" si="24"/>
        <v>-</v>
      </c>
      <c r="AC87" s="1" t="str">
        <f t="shared" si="18"/>
        <v>-</v>
      </c>
      <c r="AD87" s="1" t="str">
        <f t="shared" si="19"/>
        <v>-</v>
      </c>
      <c r="AE87" s="43" t="str">
        <f t="shared" si="20"/>
        <v>-</v>
      </c>
      <c r="AF87" s="11" t="str">
        <f t="shared" si="25"/>
        <v>-</v>
      </c>
    </row>
    <row r="88" spans="1:32" x14ac:dyDescent="0.15">
      <c r="A88" s="1">
        <v>87</v>
      </c>
      <c r="B88" s="29" t="str">
        <f>TRIM(基本信息!B88)</f>
        <v/>
      </c>
      <c r="C88" s="1" t="str">
        <f>TRIM(基本信息!C88)</f>
        <v/>
      </c>
      <c r="D88" s="1">
        <f t="shared" si="21"/>
        <v>0</v>
      </c>
      <c r="E88" s="1" t="str">
        <f>IFERROR(INDEX(股票涨跌!E:E,MATCH(B88,股票涨跌!B:B,0)),"-")</f>
        <v>-</v>
      </c>
      <c r="F88" s="1" t="str">
        <f>IFERROR(INDEX(股票涨跌!F:F,MATCH(B88,股票涨跌!B:B,0)),"-")</f>
        <v>-</v>
      </c>
      <c r="G88" s="1" t="str">
        <f>TRIM(基本信息!O88)</f>
        <v/>
      </c>
      <c r="H88" s="1" t="str">
        <f>IFERROR(INDEX(行业涨跌!F:F,MATCH(G88,行业涨跌!C:C,0)),"-")</f>
        <v>-</v>
      </c>
      <c r="I88" s="1" t="str">
        <f>IFERROR(INDEX(行业涨跌!E:E,MATCH(G88,行业涨跌!C:C,0)),"-")</f>
        <v>-</v>
      </c>
      <c r="J88" s="1">
        <v>0</v>
      </c>
      <c r="K88" s="1">
        <v>0</v>
      </c>
      <c r="L88" s="1">
        <v>0</v>
      </c>
      <c r="M88" s="66">
        <f t="shared" si="22"/>
        <v>0</v>
      </c>
      <c r="R88" s="43" t="str">
        <f t="shared" si="13"/>
        <v>-</v>
      </c>
      <c r="V88" s="1">
        <f t="array" ref="V88">SMALL(IF($D$2:$D$4000&gt;0,ROW($D$2:$D$4000),4^8),ROW(A87))</f>
        <v>65536</v>
      </c>
      <c r="W88" s="1" t="str">
        <f t="shared" si="14"/>
        <v>-</v>
      </c>
      <c r="X88" s="1" t="str">
        <f t="shared" si="15"/>
        <v>-</v>
      </c>
      <c r="Y88" s="43" t="str">
        <f t="shared" si="23"/>
        <v>-</v>
      </c>
      <c r="Z88" s="1" t="str">
        <f t="shared" si="16"/>
        <v>-</v>
      </c>
      <c r="AA88" s="1" t="str">
        <f t="shared" si="17"/>
        <v>-</v>
      </c>
      <c r="AB88" s="1" t="str">
        <f t="shared" si="24"/>
        <v>-</v>
      </c>
      <c r="AC88" s="1" t="str">
        <f t="shared" si="18"/>
        <v>-</v>
      </c>
      <c r="AD88" s="1" t="str">
        <f t="shared" si="19"/>
        <v>-</v>
      </c>
      <c r="AE88" s="43" t="str">
        <f t="shared" si="20"/>
        <v>-</v>
      </c>
      <c r="AF88" s="11" t="str">
        <f t="shared" si="25"/>
        <v>-</v>
      </c>
    </row>
    <row r="89" spans="1:32" x14ac:dyDescent="0.15">
      <c r="A89" s="1">
        <v>88</v>
      </c>
      <c r="B89" s="29" t="str">
        <f>TRIM(基本信息!B89)</f>
        <v/>
      </c>
      <c r="C89" s="1" t="str">
        <f>TRIM(基本信息!C89)</f>
        <v/>
      </c>
      <c r="D89" s="1">
        <f t="shared" si="21"/>
        <v>0</v>
      </c>
      <c r="E89" s="1" t="str">
        <f>IFERROR(INDEX(股票涨跌!E:E,MATCH(B89,股票涨跌!B:B,0)),"-")</f>
        <v>-</v>
      </c>
      <c r="F89" s="1" t="str">
        <f>IFERROR(INDEX(股票涨跌!F:F,MATCH(B89,股票涨跌!B:B,0)),"-")</f>
        <v>-</v>
      </c>
      <c r="G89" s="1" t="str">
        <f>TRIM(基本信息!O89)</f>
        <v/>
      </c>
      <c r="H89" s="1" t="str">
        <f>IFERROR(INDEX(行业涨跌!F:F,MATCH(G89,行业涨跌!C:C,0)),"-")</f>
        <v>-</v>
      </c>
      <c r="I89" s="1" t="str">
        <f>IFERROR(INDEX(行业涨跌!E:E,MATCH(G89,行业涨跌!C:C,0)),"-")</f>
        <v>-</v>
      </c>
      <c r="J89" s="1">
        <v>0</v>
      </c>
      <c r="K89" s="1">
        <v>0</v>
      </c>
      <c r="L89" s="1">
        <v>0</v>
      </c>
      <c r="M89" s="66">
        <f t="shared" si="22"/>
        <v>0</v>
      </c>
      <c r="R89" s="43" t="str">
        <f t="shared" si="13"/>
        <v>-</v>
      </c>
      <c r="V89" s="1">
        <f t="array" ref="V89">SMALL(IF($D$2:$D$4000&gt;0,ROW($D$2:$D$4000),4^8),ROW(A88))</f>
        <v>65536</v>
      </c>
      <c r="W89" s="1" t="str">
        <f t="shared" si="14"/>
        <v>-</v>
      </c>
      <c r="X89" s="1" t="str">
        <f t="shared" si="15"/>
        <v>-</v>
      </c>
      <c r="Y89" s="43" t="str">
        <f t="shared" si="23"/>
        <v>-</v>
      </c>
      <c r="Z89" s="1" t="str">
        <f t="shared" si="16"/>
        <v>-</v>
      </c>
      <c r="AA89" s="1" t="str">
        <f t="shared" si="17"/>
        <v>-</v>
      </c>
      <c r="AB89" s="1" t="str">
        <f t="shared" si="24"/>
        <v>-</v>
      </c>
      <c r="AC89" s="1" t="str">
        <f t="shared" si="18"/>
        <v>-</v>
      </c>
      <c r="AD89" s="1" t="str">
        <f t="shared" si="19"/>
        <v>-</v>
      </c>
      <c r="AE89" s="43" t="str">
        <f t="shared" si="20"/>
        <v>-</v>
      </c>
      <c r="AF89" s="11" t="str">
        <f t="shared" si="25"/>
        <v>-</v>
      </c>
    </row>
    <row r="90" spans="1:32" x14ac:dyDescent="0.15">
      <c r="A90" s="1">
        <v>89</v>
      </c>
      <c r="B90" s="29" t="str">
        <f>TRIM(基本信息!B90)</f>
        <v/>
      </c>
      <c r="C90" s="1" t="str">
        <f>TRIM(基本信息!C90)</f>
        <v/>
      </c>
      <c r="D90" s="1">
        <f t="shared" si="21"/>
        <v>0</v>
      </c>
      <c r="E90" s="1" t="str">
        <f>IFERROR(INDEX(股票涨跌!E:E,MATCH(B90,股票涨跌!B:B,0)),"-")</f>
        <v>-</v>
      </c>
      <c r="F90" s="1" t="str">
        <f>IFERROR(INDEX(股票涨跌!F:F,MATCH(B90,股票涨跌!B:B,0)),"-")</f>
        <v>-</v>
      </c>
      <c r="G90" s="1" t="str">
        <f>TRIM(基本信息!O90)</f>
        <v/>
      </c>
      <c r="H90" s="1" t="str">
        <f>IFERROR(INDEX(行业涨跌!F:F,MATCH(G90,行业涨跌!C:C,0)),"-")</f>
        <v>-</v>
      </c>
      <c r="I90" s="1" t="str">
        <f>IFERROR(INDEX(行业涨跌!E:E,MATCH(G90,行业涨跌!C:C,0)),"-")</f>
        <v>-</v>
      </c>
      <c r="J90" s="1">
        <v>0</v>
      </c>
      <c r="K90" s="1">
        <v>0</v>
      </c>
      <c r="L90" s="1">
        <v>0</v>
      </c>
      <c r="M90" s="66">
        <f t="shared" si="22"/>
        <v>0</v>
      </c>
      <c r="R90" s="43" t="str">
        <f t="shared" si="13"/>
        <v>-</v>
      </c>
      <c r="V90" s="1">
        <f t="array" ref="V90">SMALL(IF($D$2:$D$4000&gt;0,ROW($D$2:$D$4000),4^8),ROW(A89))</f>
        <v>65536</v>
      </c>
      <c r="W90" s="1" t="str">
        <f t="shared" si="14"/>
        <v>-</v>
      </c>
      <c r="X90" s="1" t="str">
        <f t="shared" si="15"/>
        <v>-</v>
      </c>
      <c r="Y90" s="43" t="str">
        <f t="shared" si="23"/>
        <v>-</v>
      </c>
      <c r="Z90" s="1" t="str">
        <f t="shared" si="16"/>
        <v>-</v>
      </c>
      <c r="AA90" s="1" t="str">
        <f t="shared" si="17"/>
        <v>-</v>
      </c>
      <c r="AB90" s="1" t="str">
        <f t="shared" si="24"/>
        <v>-</v>
      </c>
      <c r="AC90" s="1" t="str">
        <f t="shared" si="18"/>
        <v>-</v>
      </c>
      <c r="AD90" s="1" t="str">
        <f t="shared" si="19"/>
        <v>-</v>
      </c>
      <c r="AE90" s="43" t="str">
        <f t="shared" si="20"/>
        <v>-</v>
      </c>
      <c r="AF90" s="11" t="str">
        <f t="shared" si="25"/>
        <v>-</v>
      </c>
    </row>
    <row r="91" spans="1:32" x14ac:dyDescent="0.15">
      <c r="A91" s="1">
        <v>90</v>
      </c>
      <c r="B91" s="29" t="str">
        <f>TRIM(基本信息!B91)</f>
        <v/>
      </c>
      <c r="C91" s="1" t="str">
        <f>TRIM(基本信息!C91)</f>
        <v/>
      </c>
      <c r="D91" s="1">
        <f t="shared" si="21"/>
        <v>0</v>
      </c>
      <c r="E91" s="1" t="str">
        <f>IFERROR(INDEX(股票涨跌!E:E,MATCH(B91,股票涨跌!B:B,0)),"-")</f>
        <v>-</v>
      </c>
      <c r="F91" s="1" t="str">
        <f>IFERROR(INDEX(股票涨跌!F:F,MATCH(B91,股票涨跌!B:B,0)),"-")</f>
        <v>-</v>
      </c>
      <c r="G91" s="1" t="str">
        <f>TRIM(基本信息!O91)</f>
        <v/>
      </c>
      <c r="H91" s="1" t="str">
        <f>IFERROR(INDEX(行业涨跌!F:F,MATCH(G91,行业涨跌!C:C,0)),"-")</f>
        <v>-</v>
      </c>
      <c r="I91" s="1" t="str">
        <f>IFERROR(INDEX(行业涨跌!E:E,MATCH(G91,行业涨跌!C:C,0)),"-")</f>
        <v>-</v>
      </c>
      <c r="J91" s="1">
        <v>0</v>
      </c>
      <c r="K91" s="1">
        <v>0</v>
      </c>
      <c r="L91" s="1">
        <v>0</v>
      </c>
      <c r="M91" s="66">
        <f t="shared" si="22"/>
        <v>0</v>
      </c>
      <c r="R91" s="43" t="str">
        <f t="shared" si="13"/>
        <v>-</v>
      </c>
      <c r="V91" s="1">
        <f t="array" ref="V91">SMALL(IF($D$2:$D$4000&gt;0,ROW($D$2:$D$4000),4^8),ROW(A90))</f>
        <v>65536</v>
      </c>
      <c r="W91" s="1" t="str">
        <f t="shared" si="14"/>
        <v>-</v>
      </c>
      <c r="X91" s="1" t="str">
        <f t="shared" si="15"/>
        <v>-</v>
      </c>
      <c r="Y91" s="43" t="str">
        <f t="shared" si="23"/>
        <v>-</v>
      </c>
      <c r="Z91" s="1" t="str">
        <f t="shared" si="16"/>
        <v>-</v>
      </c>
      <c r="AA91" s="1" t="str">
        <f t="shared" si="17"/>
        <v>-</v>
      </c>
      <c r="AB91" s="1" t="str">
        <f t="shared" si="24"/>
        <v>-</v>
      </c>
      <c r="AC91" s="1" t="str">
        <f t="shared" si="18"/>
        <v>-</v>
      </c>
      <c r="AD91" s="1" t="str">
        <f t="shared" si="19"/>
        <v>-</v>
      </c>
      <c r="AE91" s="43" t="str">
        <f t="shared" si="20"/>
        <v>-</v>
      </c>
      <c r="AF91" s="11" t="str">
        <f t="shared" si="25"/>
        <v>-</v>
      </c>
    </row>
    <row r="92" spans="1:32" x14ac:dyDescent="0.15">
      <c r="A92" s="1">
        <v>91</v>
      </c>
      <c r="B92" s="29" t="str">
        <f>TRIM(基本信息!B92)</f>
        <v/>
      </c>
      <c r="C92" s="1" t="str">
        <f>TRIM(基本信息!C92)</f>
        <v/>
      </c>
      <c r="D92" s="1">
        <f t="shared" si="21"/>
        <v>0</v>
      </c>
      <c r="E92" s="1" t="str">
        <f>IFERROR(INDEX(股票涨跌!E:E,MATCH(B92,股票涨跌!B:B,0)),"-")</f>
        <v>-</v>
      </c>
      <c r="F92" s="1" t="str">
        <f>IFERROR(INDEX(股票涨跌!F:F,MATCH(B92,股票涨跌!B:B,0)),"-")</f>
        <v>-</v>
      </c>
      <c r="G92" s="1" t="str">
        <f>TRIM(基本信息!O92)</f>
        <v/>
      </c>
      <c r="H92" s="1" t="str">
        <f>IFERROR(INDEX(行业涨跌!F:F,MATCH(G92,行业涨跌!C:C,0)),"-")</f>
        <v>-</v>
      </c>
      <c r="I92" s="1" t="str">
        <f>IFERROR(INDEX(行业涨跌!E:E,MATCH(G92,行业涨跌!C:C,0)),"-")</f>
        <v>-</v>
      </c>
      <c r="J92" s="1">
        <v>0</v>
      </c>
      <c r="K92" s="1">
        <v>1</v>
      </c>
      <c r="L92" s="1">
        <v>0</v>
      </c>
      <c r="M92" s="66">
        <f t="shared" si="22"/>
        <v>1</v>
      </c>
      <c r="R92" s="43" t="str">
        <f t="shared" si="13"/>
        <v>-</v>
      </c>
      <c r="S92" s="11">
        <v>43630.625</v>
      </c>
      <c r="V92" s="1">
        <f t="array" ref="V92">SMALL(IF($D$2:$D$4000&gt;0,ROW($D$2:$D$4000),4^8),ROW(A91))</f>
        <v>65536</v>
      </c>
      <c r="W92" s="1" t="str">
        <f t="shared" si="14"/>
        <v>-</v>
      </c>
      <c r="X92" s="1" t="str">
        <f t="shared" si="15"/>
        <v>-</v>
      </c>
      <c r="Y92" s="43" t="str">
        <f t="shared" si="23"/>
        <v>-</v>
      </c>
      <c r="Z92" s="1" t="str">
        <f t="shared" si="16"/>
        <v>-</v>
      </c>
      <c r="AA92" s="1" t="str">
        <f t="shared" si="17"/>
        <v>-</v>
      </c>
      <c r="AB92" s="1" t="str">
        <f t="shared" si="24"/>
        <v>-</v>
      </c>
      <c r="AC92" s="1" t="str">
        <f t="shared" si="18"/>
        <v>-</v>
      </c>
      <c r="AD92" s="1" t="str">
        <f t="shared" si="19"/>
        <v>-</v>
      </c>
      <c r="AE92" s="43" t="str">
        <f t="shared" si="20"/>
        <v>-</v>
      </c>
      <c r="AF92" s="11" t="str">
        <f t="shared" si="25"/>
        <v>-</v>
      </c>
    </row>
    <row r="93" spans="1:32" x14ac:dyDescent="0.15">
      <c r="A93" s="1">
        <v>92</v>
      </c>
      <c r="B93" s="29" t="str">
        <f>TRIM(基本信息!B93)</f>
        <v/>
      </c>
      <c r="C93" s="1" t="str">
        <f>TRIM(基本信息!C93)</f>
        <v/>
      </c>
      <c r="D93" s="1">
        <f t="shared" si="21"/>
        <v>0</v>
      </c>
      <c r="E93" s="1" t="str">
        <f>IFERROR(INDEX(股票涨跌!E:E,MATCH(B93,股票涨跌!B:B,0)),"-")</f>
        <v>-</v>
      </c>
      <c r="F93" s="1" t="str">
        <f>IFERROR(INDEX(股票涨跌!F:F,MATCH(B93,股票涨跌!B:B,0)),"-")</f>
        <v>-</v>
      </c>
      <c r="G93" s="1" t="str">
        <f>TRIM(基本信息!O93)</f>
        <v/>
      </c>
      <c r="H93" s="1" t="str">
        <f>IFERROR(INDEX(行业涨跌!F:F,MATCH(G93,行业涨跌!C:C,0)),"-")</f>
        <v>-</v>
      </c>
      <c r="I93" s="1" t="str">
        <f>IFERROR(INDEX(行业涨跌!E:E,MATCH(G93,行业涨跌!C:C,0)),"-")</f>
        <v>-</v>
      </c>
      <c r="J93" s="1">
        <v>0</v>
      </c>
      <c r="K93" s="1">
        <v>0</v>
      </c>
      <c r="L93" s="1">
        <v>0</v>
      </c>
      <c r="M93" s="66">
        <f t="shared" si="22"/>
        <v>0</v>
      </c>
      <c r="R93" s="43" t="str">
        <f t="shared" si="13"/>
        <v>-</v>
      </c>
      <c r="V93" s="1">
        <f t="array" ref="V93">SMALL(IF($D$2:$D$4000&gt;0,ROW($D$2:$D$4000),4^8),ROW(A92))</f>
        <v>65536</v>
      </c>
      <c r="W93" s="1" t="str">
        <f t="shared" si="14"/>
        <v>-</v>
      </c>
      <c r="X93" s="1" t="str">
        <f t="shared" si="15"/>
        <v>-</v>
      </c>
      <c r="Y93" s="43" t="str">
        <f t="shared" si="23"/>
        <v>-</v>
      </c>
      <c r="Z93" s="1" t="str">
        <f t="shared" si="16"/>
        <v>-</v>
      </c>
      <c r="AA93" s="1" t="str">
        <f t="shared" si="17"/>
        <v>-</v>
      </c>
      <c r="AB93" s="1" t="str">
        <f t="shared" si="24"/>
        <v>-</v>
      </c>
      <c r="AC93" s="1" t="str">
        <f t="shared" si="18"/>
        <v>-</v>
      </c>
      <c r="AD93" s="1" t="str">
        <f t="shared" si="19"/>
        <v>-</v>
      </c>
      <c r="AE93" s="43" t="str">
        <f t="shared" si="20"/>
        <v>-</v>
      </c>
      <c r="AF93" s="11" t="str">
        <f t="shared" si="25"/>
        <v>-</v>
      </c>
    </row>
    <row r="94" spans="1:32" x14ac:dyDescent="0.15">
      <c r="A94" s="1">
        <v>93</v>
      </c>
      <c r="B94" s="29" t="str">
        <f>TRIM(基本信息!B94)</f>
        <v/>
      </c>
      <c r="C94" s="1" t="str">
        <f>TRIM(基本信息!C94)</f>
        <v/>
      </c>
      <c r="D94" s="1">
        <f t="shared" si="21"/>
        <v>0</v>
      </c>
      <c r="E94" s="1" t="str">
        <f>IFERROR(INDEX(股票涨跌!E:E,MATCH(B94,股票涨跌!B:B,0)),"-")</f>
        <v>-</v>
      </c>
      <c r="F94" s="1" t="str">
        <f>IFERROR(INDEX(股票涨跌!F:F,MATCH(B94,股票涨跌!B:B,0)),"-")</f>
        <v>-</v>
      </c>
      <c r="G94" s="1" t="str">
        <f>TRIM(基本信息!O94)</f>
        <v/>
      </c>
      <c r="H94" s="1" t="str">
        <f>IFERROR(INDEX(行业涨跌!F:F,MATCH(G94,行业涨跌!C:C,0)),"-")</f>
        <v>-</v>
      </c>
      <c r="I94" s="1" t="str">
        <f>IFERROR(INDEX(行业涨跌!E:E,MATCH(G94,行业涨跌!C:C,0)),"-")</f>
        <v>-</v>
      </c>
      <c r="J94" s="1">
        <v>0</v>
      </c>
      <c r="K94" s="1">
        <v>0</v>
      </c>
      <c r="L94" s="1">
        <v>0</v>
      </c>
      <c r="M94" s="66">
        <f t="shared" si="22"/>
        <v>0</v>
      </c>
      <c r="R94" s="43" t="str">
        <f t="shared" si="13"/>
        <v>-</v>
      </c>
      <c r="V94" s="1">
        <f t="array" ref="V94">SMALL(IF($D$2:$D$4000&gt;0,ROW($D$2:$D$4000),4^8),ROW(A93))</f>
        <v>65536</v>
      </c>
      <c r="W94" s="1" t="str">
        <f t="shared" si="14"/>
        <v>-</v>
      </c>
      <c r="X94" s="1" t="str">
        <f t="shared" si="15"/>
        <v>-</v>
      </c>
      <c r="Y94" s="43" t="str">
        <f t="shared" si="23"/>
        <v>-</v>
      </c>
      <c r="Z94" s="1" t="str">
        <f t="shared" si="16"/>
        <v>-</v>
      </c>
      <c r="AA94" s="1" t="str">
        <f t="shared" si="17"/>
        <v>-</v>
      </c>
      <c r="AB94" s="1" t="str">
        <f t="shared" si="24"/>
        <v>-</v>
      </c>
      <c r="AC94" s="1" t="str">
        <f t="shared" si="18"/>
        <v>-</v>
      </c>
      <c r="AD94" s="1" t="str">
        <f t="shared" si="19"/>
        <v>-</v>
      </c>
      <c r="AE94" s="43" t="str">
        <f t="shared" si="20"/>
        <v>-</v>
      </c>
      <c r="AF94" s="11" t="str">
        <f t="shared" si="25"/>
        <v>-</v>
      </c>
    </row>
    <row r="95" spans="1:32" x14ac:dyDescent="0.15">
      <c r="A95" s="1">
        <v>94</v>
      </c>
      <c r="B95" s="29" t="str">
        <f>TRIM(基本信息!B95)</f>
        <v/>
      </c>
      <c r="C95" s="1" t="str">
        <f>TRIM(基本信息!C95)</f>
        <v/>
      </c>
      <c r="D95" s="1">
        <f t="shared" si="21"/>
        <v>0</v>
      </c>
      <c r="E95" s="1" t="str">
        <f>IFERROR(INDEX(股票涨跌!E:E,MATCH(B95,股票涨跌!B:B,0)),"-")</f>
        <v>-</v>
      </c>
      <c r="F95" s="1" t="str">
        <f>IFERROR(INDEX(股票涨跌!F:F,MATCH(B95,股票涨跌!B:B,0)),"-")</f>
        <v>-</v>
      </c>
      <c r="G95" s="1" t="str">
        <f>TRIM(基本信息!O95)</f>
        <v/>
      </c>
      <c r="H95" s="1" t="str">
        <f>IFERROR(INDEX(行业涨跌!F:F,MATCH(G95,行业涨跌!C:C,0)),"-")</f>
        <v>-</v>
      </c>
      <c r="I95" s="1" t="str">
        <f>IFERROR(INDEX(行业涨跌!E:E,MATCH(G95,行业涨跌!C:C,0)),"-")</f>
        <v>-</v>
      </c>
      <c r="J95" s="1">
        <v>0</v>
      </c>
      <c r="K95" s="1">
        <v>0</v>
      </c>
      <c r="L95" s="1">
        <v>0</v>
      </c>
      <c r="M95" s="66">
        <f t="shared" si="22"/>
        <v>0</v>
      </c>
      <c r="R95" s="43" t="str">
        <f t="shared" si="13"/>
        <v>-</v>
      </c>
      <c r="V95" s="1">
        <f t="array" ref="V95">SMALL(IF($D$2:$D$4000&gt;0,ROW($D$2:$D$4000),4^8),ROW(A94))</f>
        <v>65536</v>
      </c>
      <c r="W95" s="1" t="str">
        <f t="shared" si="14"/>
        <v>-</v>
      </c>
      <c r="X95" s="1" t="str">
        <f t="shared" si="15"/>
        <v>-</v>
      </c>
      <c r="Y95" s="43" t="str">
        <f t="shared" si="23"/>
        <v>-</v>
      </c>
      <c r="Z95" s="1" t="str">
        <f t="shared" si="16"/>
        <v>-</v>
      </c>
      <c r="AA95" s="1" t="str">
        <f t="shared" si="17"/>
        <v>-</v>
      </c>
      <c r="AB95" s="1" t="str">
        <f t="shared" si="24"/>
        <v>-</v>
      </c>
      <c r="AC95" s="1" t="str">
        <f t="shared" si="18"/>
        <v>-</v>
      </c>
      <c r="AD95" s="1" t="str">
        <f t="shared" si="19"/>
        <v>-</v>
      </c>
      <c r="AE95" s="43" t="str">
        <f t="shared" si="20"/>
        <v>-</v>
      </c>
      <c r="AF95" s="11" t="str">
        <f t="shared" si="25"/>
        <v>-</v>
      </c>
    </row>
    <row r="96" spans="1:32" x14ac:dyDescent="0.15">
      <c r="A96" s="1">
        <v>95</v>
      </c>
      <c r="B96" s="29" t="str">
        <f>TRIM(基本信息!B96)</f>
        <v/>
      </c>
      <c r="C96" s="1" t="str">
        <f>TRIM(基本信息!C96)</f>
        <v/>
      </c>
      <c r="D96" s="1">
        <f t="shared" si="21"/>
        <v>0</v>
      </c>
      <c r="E96" s="1" t="str">
        <f>IFERROR(INDEX(股票涨跌!E:E,MATCH(B96,股票涨跌!B:B,0)),"-")</f>
        <v>-</v>
      </c>
      <c r="F96" s="1" t="str">
        <f>IFERROR(INDEX(股票涨跌!F:F,MATCH(B96,股票涨跌!B:B,0)),"-")</f>
        <v>-</v>
      </c>
      <c r="G96" s="1" t="str">
        <f>TRIM(基本信息!O96)</f>
        <v/>
      </c>
      <c r="H96" s="1" t="str">
        <f>IFERROR(INDEX(行业涨跌!F:F,MATCH(G96,行业涨跌!C:C,0)),"-")</f>
        <v>-</v>
      </c>
      <c r="I96" s="1" t="str">
        <f>IFERROR(INDEX(行业涨跌!E:E,MATCH(G96,行业涨跌!C:C,0)),"-")</f>
        <v>-</v>
      </c>
      <c r="J96" s="1">
        <v>0</v>
      </c>
      <c r="K96" s="1">
        <v>0</v>
      </c>
      <c r="L96" s="1">
        <v>0</v>
      </c>
      <c r="M96" s="66">
        <f t="shared" si="22"/>
        <v>0</v>
      </c>
      <c r="R96" s="43" t="str">
        <f t="shared" si="13"/>
        <v>-</v>
      </c>
      <c r="V96" s="1">
        <f t="array" ref="V96">SMALL(IF($D$2:$D$4000&gt;0,ROW($D$2:$D$4000),4^8),ROW(A95))</f>
        <v>65536</v>
      </c>
      <c r="W96" s="1" t="str">
        <f t="shared" si="14"/>
        <v>-</v>
      </c>
      <c r="X96" s="1" t="str">
        <f t="shared" si="15"/>
        <v>-</v>
      </c>
      <c r="Y96" s="43" t="str">
        <f t="shared" si="23"/>
        <v>-</v>
      </c>
      <c r="Z96" s="1" t="str">
        <f t="shared" si="16"/>
        <v>-</v>
      </c>
      <c r="AA96" s="1" t="str">
        <f t="shared" si="17"/>
        <v>-</v>
      </c>
      <c r="AB96" s="1" t="str">
        <f t="shared" si="24"/>
        <v>-</v>
      </c>
      <c r="AC96" s="1" t="str">
        <f t="shared" si="18"/>
        <v>-</v>
      </c>
      <c r="AD96" s="1" t="str">
        <f t="shared" si="19"/>
        <v>-</v>
      </c>
      <c r="AE96" s="43" t="str">
        <f t="shared" si="20"/>
        <v>-</v>
      </c>
      <c r="AF96" s="11" t="str">
        <f t="shared" si="25"/>
        <v>-</v>
      </c>
    </row>
    <row r="97" spans="1:32" x14ac:dyDescent="0.15">
      <c r="A97" s="1">
        <v>96</v>
      </c>
      <c r="B97" s="29" t="str">
        <f>TRIM(基本信息!B97)</f>
        <v/>
      </c>
      <c r="C97" s="1" t="str">
        <f>TRIM(基本信息!C97)</f>
        <v/>
      </c>
      <c r="D97" s="1">
        <f t="shared" si="21"/>
        <v>0</v>
      </c>
      <c r="E97" s="1" t="str">
        <f>IFERROR(INDEX(股票涨跌!E:E,MATCH(B97,股票涨跌!B:B,0)),"-")</f>
        <v>-</v>
      </c>
      <c r="F97" s="1" t="str">
        <f>IFERROR(INDEX(股票涨跌!F:F,MATCH(B97,股票涨跌!B:B,0)),"-")</f>
        <v>-</v>
      </c>
      <c r="G97" s="1" t="str">
        <f>TRIM(基本信息!O97)</f>
        <v/>
      </c>
      <c r="H97" s="1" t="str">
        <f>IFERROR(INDEX(行业涨跌!F:F,MATCH(G97,行业涨跌!C:C,0)),"-")</f>
        <v>-</v>
      </c>
      <c r="I97" s="1" t="str">
        <f>IFERROR(INDEX(行业涨跌!E:E,MATCH(G97,行业涨跌!C:C,0)),"-")</f>
        <v>-</v>
      </c>
      <c r="J97" s="1">
        <v>0</v>
      </c>
      <c r="K97" s="1">
        <v>0</v>
      </c>
      <c r="L97" s="1">
        <v>0</v>
      </c>
      <c r="M97" s="66">
        <f t="shared" si="22"/>
        <v>0</v>
      </c>
      <c r="R97" s="43" t="str">
        <f t="shared" si="13"/>
        <v>-</v>
      </c>
      <c r="V97" s="1">
        <f t="array" ref="V97">SMALL(IF($D$2:$D$4000&gt;0,ROW($D$2:$D$4000),4^8),ROW(A96))</f>
        <v>65536</v>
      </c>
      <c r="W97" s="1" t="str">
        <f t="shared" si="14"/>
        <v>-</v>
      </c>
      <c r="X97" s="1" t="str">
        <f t="shared" si="15"/>
        <v>-</v>
      </c>
      <c r="Y97" s="43" t="str">
        <f t="shared" si="23"/>
        <v>-</v>
      </c>
      <c r="Z97" s="1" t="str">
        <f t="shared" si="16"/>
        <v>-</v>
      </c>
      <c r="AA97" s="1" t="str">
        <f t="shared" si="17"/>
        <v>-</v>
      </c>
      <c r="AB97" s="1" t="str">
        <f t="shared" si="24"/>
        <v>-</v>
      </c>
      <c r="AC97" s="1" t="str">
        <f t="shared" si="18"/>
        <v>-</v>
      </c>
      <c r="AD97" s="1" t="str">
        <f t="shared" si="19"/>
        <v>-</v>
      </c>
      <c r="AE97" s="43" t="str">
        <f t="shared" si="20"/>
        <v>-</v>
      </c>
      <c r="AF97" s="11" t="str">
        <f t="shared" si="25"/>
        <v>-</v>
      </c>
    </row>
    <row r="98" spans="1:32" x14ac:dyDescent="0.15">
      <c r="A98" s="1">
        <v>97</v>
      </c>
      <c r="B98" s="29" t="str">
        <f>TRIM(基本信息!B98)</f>
        <v/>
      </c>
      <c r="C98" s="1" t="str">
        <f>TRIM(基本信息!C98)</f>
        <v/>
      </c>
      <c r="D98" s="1">
        <f t="shared" si="21"/>
        <v>0</v>
      </c>
      <c r="E98" s="1" t="str">
        <f>IFERROR(INDEX(股票涨跌!E:E,MATCH(B98,股票涨跌!B:B,0)),"-")</f>
        <v>-</v>
      </c>
      <c r="F98" s="1" t="str">
        <f>IFERROR(INDEX(股票涨跌!F:F,MATCH(B98,股票涨跌!B:B,0)),"-")</f>
        <v>-</v>
      </c>
      <c r="G98" s="1" t="str">
        <f>TRIM(基本信息!O98)</f>
        <v/>
      </c>
      <c r="H98" s="1" t="str">
        <f>IFERROR(INDEX(行业涨跌!F:F,MATCH(G98,行业涨跌!C:C,0)),"-")</f>
        <v>-</v>
      </c>
      <c r="I98" s="1" t="str">
        <f>IFERROR(INDEX(行业涨跌!E:E,MATCH(G98,行业涨跌!C:C,0)),"-")</f>
        <v>-</v>
      </c>
      <c r="J98" s="1">
        <v>0</v>
      </c>
      <c r="K98" s="1">
        <v>0</v>
      </c>
      <c r="L98" s="1">
        <v>0</v>
      </c>
      <c r="M98" s="66">
        <f t="shared" si="22"/>
        <v>0</v>
      </c>
      <c r="R98" s="43" t="str">
        <f t="shared" si="13"/>
        <v>-</v>
      </c>
      <c r="V98" s="1">
        <f t="array" ref="V98">SMALL(IF($D$2:$D$4000&gt;0,ROW($D$2:$D$4000),4^8),ROW(A97))</f>
        <v>65536</v>
      </c>
      <c r="W98" s="1" t="str">
        <f t="shared" si="14"/>
        <v>-</v>
      </c>
      <c r="X98" s="1" t="str">
        <f t="shared" si="15"/>
        <v>-</v>
      </c>
      <c r="Y98" s="43" t="str">
        <f t="shared" si="23"/>
        <v>-</v>
      </c>
      <c r="Z98" s="1" t="str">
        <f t="shared" si="16"/>
        <v>-</v>
      </c>
      <c r="AA98" s="1" t="str">
        <f t="shared" si="17"/>
        <v>-</v>
      </c>
      <c r="AB98" s="1" t="str">
        <f t="shared" si="24"/>
        <v>-</v>
      </c>
      <c r="AC98" s="1" t="str">
        <f t="shared" si="18"/>
        <v>-</v>
      </c>
      <c r="AD98" s="1" t="str">
        <f t="shared" si="19"/>
        <v>-</v>
      </c>
      <c r="AE98" s="43" t="str">
        <f t="shared" si="20"/>
        <v>-</v>
      </c>
      <c r="AF98" s="11" t="str">
        <f t="shared" si="25"/>
        <v>-</v>
      </c>
    </row>
    <row r="99" spans="1:32" x14ac:dyDescent="0.15">
      <c r="A99" s="1">
        <v>98</v>
      </c>
      <c r="B99" s="29" t="str">
        <f>TRIM(基本信息!B99)</f>
        <v/>
      </c>
      <c r="C99" s="1" t="str">
        <f>TRIM(基本信息!C99)</f>
        <v/>
      </c>
      <c r="D99" s="1">
        <f t="shared" si="21"/>
        <v>0</v>
      </c>
      <c r="E99" s="1" t="str">
        <f>IFERROR(INDEX(股票涨跌!E:E,MATCH(B99,股票涨跌!B:B,0)),"-")</f>
        <v>-</v>
      </c>
      <c r="F99" s="1" t="str">
        <f>IFERROR(INDEX(股票涨跌!F:F,MATCH(B99,股票涨跌!B:B,0)),"-")</f>
        <v>-</v>
      </c>
      <c r="G99" s="1" t="str">
        <f>TRIM(基本信息!O99)</f>
        <v/>
      </c>
      <c r="H99" s="1" t="str">
        <f>IFERROR(INDEX(行业涨跌!F:F,MATCH(G99,行业涨跌!C:C,0)),"-")</f>
        <v>-</v>
      </c>
      <c r="I99" s="1" t="str">
        <f>IFERROR(INDEX(行业涨跌!E:E,MATCH(G99,行业涨跌!C:C,0)),"-")</f>
        <v>-</v>
      </c>
      <c r="J99" s="1">
        <v>0</v>
      </c>
      <c r="K99" s="1">
        <v>1</v>
      </c>
      <c r="L99" s="1">
        <v>0</v>
      </c>
      <c r="M99" s="66">
        <f t="shared" si="22"/>
        <v>1</v>
      </c>
      <c r="R99" s="43" t="str">
        <f t="shared" si="13"/>
        <v>-</v>
      </c>
      <c r="S99" s="11">
        <v>43630.625</v>
      </c>
      <c r="V99" s="1">
        <f t="array" ref="V99">SMALL(IF($D$2:$D$4000&gt;0,ROW($D$2:$D$4000),4^8),ROW(A98))</f>
        <v>65536</v>
      </c>
      <c r="W99" s="1" t="str">
        <f t="shared" si="14"/>
        <v>-</v>
      </c>
      <c r="X99" s="1" t="str">
        <f t="shared" si="15"/>
        <v>-</v>
      </c>
      <c r="Y99" s="43" t="str">
        <f t="shared" si="23"/>
        <v>-</v>
      </c>
      <c r="Z99" s="1" t="str">
        <f t="shared" si="16"/>
        <v>-</v>
      </c>
      <c r="AA99" s="1" t="str">
        <f t="shared" si="17"/>
        <v>-</v>
      </c>
      <c r="AB99" s="1" t="str">
        <f t="shared" si="24"/>
        <v>-</v>
      </c>
      <c r="AC99" s="1" t="str">
        <f t="shared" si="18"/>
        <v>-</v>
      </c>
      <c r="AD99" s="1" t="str">
        <f t="shared" si="19"/>
        <v>-</v>
      </c>
      <c r="AE99" s="43" t="str">
        <f t="shared" si="20"/>
        <v>-</v>
      </c>
      <c r="AF99" s="11" t="str">
        <f t="shared" si="25"/>
        <v>-</v>
      </c>
    </row>
    <row r="100" spans="1:32" x14ac:dyDescent="0.15">
      <c r="A100" s="1">
        <v>99</v>
      </c>
      <c r="B100" s="29" t="str">
        <f>TRIM(基本信息!B100)</f>
        <v/>
      </c>
      <c r="C100" s="1" t="str">
        <f>TRIM(基本信息!C100)</f>
        <v/>
      </c>
      <c r="D100" s="1">
        <f t="shared" si="21"/>
        <v>0</v>
      </c>
      <c r="E100" s="1" t="str">
        <f>IFERROR(INDEX(股票涨跌!E:E,MATCH(B100,股票涨跌!B:B,0)),"-")</f>
        <v>-</v>
      </c>
      <c r="F100" s="1" t="str">
        <f>IFERROR(INDEX(股票涨跌!F:F,MATCH(B100,股票涨跌!B:B,0)),"-")</f>
        <v>-</v>
      </c>
      <c r="G100" s="1" t="str">
        <f>TRIM(基本信息!O100)</f>
        <v/>
      </c>
      <c r="H100" s="1" t="str">
        <f>IFERROR(INDEX(行业涨跌!F:F,MATCH(G100,行业涨跌!C:C,0)),"-")</f>
        <v>-</v>
      </c>
      <c r="I100" s="1" t="str">
        <f>IFERROR(INDEX(行业涨跌!E:E,MATCH(G100,行业涨跌!C:C,0)),"-")</f>
        <v>-</v>
      </c>
      <c r="J100" s="1">
        <v>0</v>
      </c>
      <c r="K100" s="1">
        <v>0</v>
      </c>
      <c r="L100" s="1">
        <v>0</v>
      </c>
      <c r="M100" s="66">
        <f t="shared" si="22"/>
        <v>0</v>
      </c>
      <c r="R100" s="43" t="str">
        <f t="shared" si="13"/>
        <v>-</v>
      </c>
      <c r="V100" s="1">
        <f t="array" ref="V100">SMALL(IF($D$2:$D$4000&gt;0,ROW($D$2:$D$4000),4^8),ROW(A99))</f>
        <v>65536</v>
      </c>
      <c r="W100" s="1" t="str">
        <f t="shared" si="14"/>
        <v>-</v>
      </c>
      <c r="X100" s="1" t="str">
        <f t="shared" si="15"/>
        <v>-</v>
      </c>
      <c r="Y100" s="43" t="str">
        <f t="shared" si="23"/>
        <v>-</v>
      </c>
      <c r="Z100" s="1" t="str">
        <f t="shared" si="16"/>
        <v>-</v>
      </c>
      <c r="AA100" s="1" t="str">
        <f t="shared" si="17"/>
        <v>-</v>
      </c>
      <c r="AB100" s="1" t="str">
        <f t="shared" si="24"/>
        <v>-</v>
      </c>
      <c r="AC100" s="1" t="str">
        <f t="shared" si="18"/>
        <v>-</v>
      </c>
      <c r="AD100" s="1" t="str">
        <f t="shared" si="19"/>
        <v>-</v>
      </c>
      <c r="AE100" s="43" t="str">
        <f t="shared" si="20"/>
        <v>-</v>
      </c>
      <c r="AF100" s="11" t="str">
        <f t="shared" si="25"/>
        <v>-</v>
      </c>
    </row>
    <row r="101" spans="1:32" x14ac:dyDescent="0.15">
      <c r="A101" s="1">
        <v>100</v>
      </c>
      <c r="B101" s="29" t="str">
        <f>TRIM(基本信息!B101)</f>
        <v/>
      </c>
      <c r="C101" s="1" t="str">
        <f>TRIM(基本信息!C101)</f>
        <v/>
      </c>
      <c r="D101" s="1">
        <f t="shared" si="21"/>
        <v>0</v>
      </c>
      <c r="E101" s="1" t="str">
        <f>IFERROR(INDEX(股票涨跌!E:E,MATCH(B101,股票涨跌!B:B,0)),"-")</f>
        <v>-</v>
      </c>
      <c r="F101" s="1" t="str">
        <f>IFERROR(INDEX(股票涨跌!F:F,MATCH(B101,股票涨跌!B:B,0)),"-")</f>
        <v>-</v>
      </c>
      <c r="G101" s="1" t="str">
        <f>TRIM(基本信息!O101)</f>
        <v/>
      </c>
      <c r="H101" s="1" t="str">
        <f>IFERROR(INDEX(行业涨跌!F:F,MATCH(G101,行业涨跌!C:C,0)),"-")</f>
        <v>-</v>
      </c>
      <c r="I101" s="1" t="str">
        <f>IFERROR(INDEX(行业涨跌!E:E,MATCH(G101,行业涨跌!C:C,0)),"-")</f>
        <v>-</v>
      </c>
      <c r="J101" s="1">
        <v>0</v>
      </c>
      <c r="K101" s="1">
        <v>0</v>
      </c>
      <c r="L101" s="1">
        <v>0</v>
      </c>
      <c r="M101" s="66">
        <f t="shared" si="22"/>
        <v>0</v>
      </c>
      <c r="R101" s="43" t="str">
        <f t="shared" si="13"/>
        <v>-</v>
      </c>
      <c r="V101" s="1">
        <f t="array" ref="V101">SMALL(IF($D$2:$D$4000&gt;0,ROW($D$2:$D$4000),4^8),ROW(A100))</f>
        <v>65536</v>
      </c>
      <c r="W101" s="1" t="str">
        <f t="shared" si="14"/>
        <v>-</v>
      </c>
      <c r="X101" s="1" t="str">
        <f t="shared" si="15"/>
        <v>-</v>
      </c>
      <c r="Y101" s="43" t="str">
        <f t="shared" si="23"/>
        <v>-</v>
      </c>
      <c r="Z101" s="1" t="str">
        <f t="shared" si="16"/>
        <v>-</v>
      </c>
      <c r="AA101" s="1" t="str">
        <f t="shared" si="17"/>
        <v>-</v>
      </c>
      <c r="AB101" s="1" t="str">
        <f t="shared" si="24"/>
        <v>-</v>
      </c>
      <c r="AC101" s="1" t="str">
        <f t="shared" si="18"/>
        <v>-</v>
      </c>
      <c r="AD101" s="1" t="str">
        <f t="shared" si="19"/>
        <v>-</v>
      </c>
      <c r="AE101" s="43" t="str">
        <f t="shared" si="20"/>
        <v>-</v>
      </c>
      <c r="AF101" s="11" t="str">
        <f t="shared" si="25"/>
        <v>-</v>
      </c>
    </row>
    <row r="102" spans="1:32" x14ac:dyDescent="0.15">
      <c r="A102" s="1">
        <v>101</v>
      </c>
      <c r="B102" s="29" t="str">
        <f>TRIM(基本信息!B102)</f>
        <v/>
      </c>
      <c r="C102" s="1" t="str">
        <f>TRIM(基本信息!C102)</f>
        <v/>
      </c>
      <c r="D102" s="1">
        <f t="shared" si="21"/>
        <v>0</v>
      </c>
      <c r="E102" s="1" t="str">
        <f>IFERROR(INDEX(股票涨跌!E:E,MATCH(B102,股票涨跌!B:B,0)),"-")</f>
        <v>-</v>
      </c>
      <c r="F102" s="1" t="str">
        <f>IFERROR(INDEX(股票涨跌!F:F,MATCH(B102,股票涨跌!B:B,0)),"-")</f>
        <v>-</v>
      </c>
      <c r="G102" s="1" t="str">
        <f>TRIM(基本信息!O102)</f>
        <v/>
      </c>
      <c r="H102" s="1" t="str">
        <f>IFERROR(INDEX(行业涨跌!F:F,MATCH(G102,行业涨跌!C:C,0)),"-")</f>
        <v>-</v>
      </c>
      <c r="I102" s="1" t="str">
        <f>IFERROR(INDEX(行业涨跌!E:E,MATCH(G102,行业涨跌!C:C,0)),"-")</f>
        <v>-</v>
      </c>
      <c r="J102" s="1">
        <v>0</v>
      </c>
      <c r="K102" s="1">
        <v>1</v>
      </c>
      <c r="L102" s="1">
        <v>0</v>
      </c>
      <c r="M102" s="66">
        <f t="shared" si="22"/>
        <v>1</v>
      </c>
      <c r="R102" s="43" t="str">
        <f t="shared" si="13"/>
        <v>-</v>
      </c>
      <c r="S102" s="11">
        <v>43630.625</v>
      </c>
      <c r="V102" s="1">
        <f t="array" ref="V102">SMALL(IF($D$2:$D$4000&gt;0,ROW($D$2:$D$4000),4^8),ROW(A101))</f>
        <v>65536</v>
      </c>
      <c r="W102" s="1" t="str">
        <f t="shared" si="14"/>
        <v>-</v>
      </c>
      <c r="X102" s="1" t="str">
        <f t="shared" si="15"/>
        <v>-</v>
      </c>
      <c r="Y102" s="43" t="str">
        <f t="shared" si="23"/>
        <v>-</v>
      </c>
      <c r="Z102" s="1" t="str">
        <f t="shared" si="16"/>
        <v>-</v>
      </c>
      <c r="AA102" s="1" t="str">
        <f t="shared" si="17"/>
        <v>-</v>
      </c>
      <c r="AB102" s="1" t="str">
        <f t="shared" si="24"/>
        <v>-</v>
      </c>
      <c r="AC102" s="1" t="str">
        <f t="shared" si="18"/>
        <v>-</v>
      </c>
      <c r="AD102" s="1" t="str">
        <f t="shared" si="19"/>
        <v>-</v>
      </c>
      <c r="AE102" s="43" t="str">
        <f t="shared" si="20"/>
        <v>-</v>
      </c>
      <c r="AF102" s="11" t="str">
        <f t="shared" si="25"/>
        <v>-</v>
      </c>
    </row>
    <row r="103" spans="1:32" x14ac:dyDescent="0.15">
      <c r="A103" s="1">
        <v>102</v>
      </c>
      <c r="B103" s="29" t="str">
        <f>TRIM(基本信息!B103)</f>
        <v/>
      </c>
      <c r="C103" s="1" t="str">
        <f>TRIM(基本信息!C103)</f>
        <v/>
      </c>
      <c r="D103" s="1">
        <f t="shared" si="21"/>
        <v>0</v>
      </c>
      <c r="E103" s="1" t="str">
        <f>IFERROR(INDEX(股票涨跌!E:E,MATCH(B103,股票涨跌!B:B,0)),"-")</f>
        <v>-</v>
      </c>
      <c r="F103" s="1" t="str">
        <f>IFERROR(INDEX(股票涨跌!F:F,MATCH(B103,股票涨跌!B:B,0)),"-")</f>
        <v>-</v>
      </c>
      <c r="G103" s="1" t="str">
        <f>TRIM(基本信息!O103)</f>
        <v/>
      </c>
      <c r="H103" s="1" t="str">
        <f>IFERROR(INDEX(行业涨跌!F:F,MATCH(G103,行业涨跌!C:C,0)),"-")</f>
        <v>-</v>
      </c>
      <c r="I103" s="1" t="str">
        <f>IFERROR(INDEX(行业涨跌!E:E,MATCH(G103,行业涨跌!C:C,0)),"-")</f>
        <v>-</v>
      </c>
      <c r="J103" s="1">
        <v>0</v>
      </c>
      <c r="K103" s="1">
        <v>0</v>
      </c>
      <c r="L103" s="1">
        <v>0</v>
      </c>
      <c r="M103" s="66">
        <f t="shared" si="22"/>
        <v>0</v>
      </c>
      <c r="R103" s="43" t="str">
        <f t="shared" si="13"/>
        <v>-</v>
      </c>
      <c r="V103" s="1">
        <f t="array" ref="V103">SMALL(IF($D$2:$D$4000&gt;0,ROW($D$2:$D$4000),4^8),ROW(A102))</f>
        <v>65536</v>
      </c>
      <c r="W103" s="1" t="str">
        <f t="shared" si="14"/>
        <v>-</v>
      </c>
      <c r="X103" s="1" t="str">
        <f t="shared" si="15"/>
        <v>-</v>
      </c>
      <c r="Y103" s="43" t="str">
        <f t="shared" si="23"/>
        <v>-</v>
      </c>
      <c r="Z103" s="1" t="str">
        <f t="shared" si="16"/>
        <v>-</v>
      </c>
      <c r="AA103" s="1" t="str">
        <f t="shared" si="17"/>
        <v>-</v>
      </c>
      <c r="AB103" s="1" t="str">
        <f t="shared" si="24"/>
        <v>-</v>
      </c>
      <c r="AC103" s="1" t="str">
        <f t="shared" si="18"/>
        <v>-</v>
      </c>
      <c r="AD103" s="1" t="str">
        <f t="shared" si="19"/>
        <v>-</v>
      </c>
      <c r="AE103" s="43" t="str">
        <f t="shared" si="20"/>
        <v>-</v>
      </c>
      <c r="AF103" s="11" t="str">
        <f t="shared" si="25"/>
        <v>-</v>
      </c>
    </row>
    <row r="104" spans="1:32" x14ac:dyDescent="0.15">
      <c r="A104" s="1">
        <v>103</v>
      </c>
      <c r="B104" s="29" t="str">
        <f>TRIM(基本信息!B104)</f>
        <v/>
      </c>
      <c r="C104" s="1" t="str">
        <f>TRIM(基本信息!C104)</f>
        <v/>
      </c>
      <c r="D104" s="1">
        <f t="shared" si="21"/>
        <v>0</v>
      </c>
      <c r="E104" s="1" t="str">
        <f>IFERROR(INDEX(股票涨跌!E:E,MATCH(B104,股票涨跌!B:B,0)),"-")</f>
        <v>-</v>
      </c>
      <c r="F104" s="1" t="str">
        <f>IFERROR(INDEX(股票涨跌!F:F,MATCH(B104,股票涨跌!B:B,0)),"-")</f>
        <v>-</v>
      </c>
      <c r="G104" s="1" t="str">
        <f>TRIM(基本信息!O104)</f>
        <v/>
      </c>
      <c r="H104" s="1" t="str">
        <f>IFERROR(INDEX(行业涨跌!F:F,MATCH(G104,行业涨跌!C:C,0)),"-")</f>
        <v>-</v>
      </c>
      <c r="I104" s="1" t="str">
        <f>IFERROR(INDEX(行业涨跌!E:E,MATCH(G104,行业涨跌!C:C,0)),"-")</f>
        <v>-</v>
      </c>
      <c r="J104" s="1">
        <v>0</v>
      </c>
      <c r="K104" s="1">
        <v>0</v>
      </c>
      <c r="L104" s="1">
        <v>0</v>
      </c>
      <c r="M104" s="66">
        <f t="shared" si="22"/>
        <v>0</v>
      </c>
      <c r="R104" s="43" t="str">
        <f t="shared" si="13"/>
        <v>-</v>
      </c>
      <c r="V104" s="1">
        <f t="array" ref="V104">SMALL(IF($D$2:$D$4000&gt;0,ROW($D$2:$D$4000),4^8),ROW(A103))</f>
        <v>65536</v>
      </c>
      <c r="W104" s="1" t="str">
        <f t="shared" si="14"/>
        <v>-</v>
      </c>
      <c r="X104" s="1" t="str">
        <f t="shared" si="15"/>
        <v>-</v>
      </c>
      <c r="Y104" s="43" t="str">
        <f t="shared" si="23"/>
        <v>-</v>
      </c>
      <c r="Z104" s="1" t="str">
        <f t="shared" si="16"/>
        <v>-</v>
      </c>
      <c r="AA104" s="1" t="str">
        <f t="shared" si="17"/>
        <v>-</v>
      </c>
      <c r="AB104" s="1" t="str">
        <f t="shared" si="24"/>
        <v>-</v>
      </c>
      <c r="AC104" s="1" t="str">
        <f t="shared" si="18"/>
        <v>-</v>
      </c>
      <c r="AD104" s="1" t="str">
        <f t="shared" si="19"/>
        <v>-</v>
      </c>
      <c r="AE104" s="43" t="str">
        <f t="shared" si="20"/>
        <v>-</v>
      </c>
      <c r="AF104" s="11" t="str">
        <f t="shared" si="25"/>
        <v>-</v>
      </c>
    </row>
    <row r="105" spans="1:32" x14ac:dyDescent="0.15">
      <c r="A105" s="1">
        <v>104</v>
      </c>
      <c r="B105" s="29" t="str">
        <f>TRIM(基本信息!B105)</f>
        <v/>
      </c>
      <c r="C105" s="1" t="str">
        <f>TRIM(基本信息!C105)</f>
        <v/>
      </c>
      <c r="D105" s="1">
        <f t="shared" si="21"/>
        <v>0</v>
      </c>
      <c r="E105" s="1" t="str">
        <f>IFERROR(INDEX(股票涨跌!E:E,MATCH(B105,股票涨跌!B:B,0)),"-")</f>
        <v>-</v>
      </c>
      <c r="F105" s="1" t="str">
        <f>IFERROR(INDEX(股票涨跌!F:F,MATCH(B105,股票涨跌!B:B,0)),"-")</f>
        <v>-</v>
      </c>
      <c r="G105" s="1" t="str">
        <f>TRIM(基本信息!O105)</f>
        <v/>
      </c>
      <c r="H105" s="1" t="str">
        <f>IFERROR(INDEX(行业涨跌!F:F,MATCH(G105,行业涨跌!C:C,0)),"-")</f>
        <v>-</v>
      </c>
      <c r="I105" s="1" t="str">
        <f>IFERROR(INDEX(行业涨跌!E:E,MATCH(G105,行业涨跌!C:C,0)),"-")</f>
        <v>-</v>
      </c>
      <c r="J105" s="1">
        <v>0</v>
      </c>
      <c r="K105" s="1">
        <v>0</v>
      </c>
      <c r="L105" s="1">
        <v>0</v>
      </c>
      <c r="M105" s="66">
        <f t="shared" si="22"/>
        <v>0</v>
      </c>
      <c r="R105" s="43" t="str">
        <f t="shared" si="13"/>
        <v>-</v>
      </c>
      <c r="V105" s="1">
        <f t="array" ref="V105">SMALL(IF($D$2:$D$4000&gt;0,ROW($D$2:$D$4000),4^8),ROW(A104))</f>
        <v>65536</v>
      </c>
      <c r="W105" s="1" t="str">
        <f t="shared" si="14"/>
        <v>-</v>
      </c>
      <c r="X105" s="1" t="str">
        <f t="shared" si="15"/>
        <v>-</v>
      </c>
      <c r="Y105" s="43" t="str">
        <f t="shared" si="23"/>
        <v>-</v>
      </c>
      <c r="Z105" s="1" t="str">
        <f t="shared" si="16"/>
        <v>-</v>
      </c>
      <c r="AA105" s="1" t="str">
        <f t="shared" si="17"/>
        <v>-</v>
      </c>
      <c r="AB105" s="1" t="str">
        <f t="shared" si="24"/>
        <v>-</v>
      </c>
      <c r="AC105" s="1" t="str">
        <f t="shared" si="18"/>
        <v>-</v>
      </c>
      <c r="AD105" s="1" t="str">
        <f t="shared" si="19"/>
        <v>-</v>
      </c>
      <c r="AE105" s="43" t="str">
        <f t="shared" si="20"/>
        <v>-</v>
      </c>
      <c r="AF105" s="11" t="str">
        <f t="shared" si="25"/>
        <v>-</v>
      </c>
    </row>
    <row r="106" spans="1:32" x14ac:dyDescent="0.15">
      <c r="A106" s="1">
        <v>105</v>
      </c>
      <c r="B106" s="29" t="str">
        <f>TRIM(基本信息!B106)</f>
        <v/>
      </c>
      <c r="C106" s="1" t="str">
        <f>TRIM(基本信息!C106)</f>
        <v/>
      </c>
      <c r="D106" s="1">
        <f t="shared" si="21"/>
        <v>0</v>
      </c>
      <c r="E106" s="1" t="str">
        <f>IFERROR(INDEX(股票涨跌!E:E,MATCH(B106,股票涨跌!B:B,0)),"-")</f>
        <v>-</v>
      </c>
      <c r="F106" s="1" t="str">
        <f>IFERROR(INDEX(股票涨跌!F:F,MATCH(B106,股票涨跌!B:B,0)),"-")</f>
        <v>-</v>
      </c>
      <c r="G106" s="1" t="str">
        <f>TRIM(基本信息!O106)</f>
        <v/>
      </c>
      <c r="H106" s="1" t="str">
        <f>IFERROR(INDEX(行业涨跌!F:F,MATCH(G106,行业涨跌!C:C,0)),"-")</f>
        <v>-</v>
      </c>
      <c r="I106" s="1" t="str">
        <f>IFERROR(INDEX(行业涨跌!E:E,MATCH(G106,行业涨跌!C:C,0)),"-")</f>
        <v>-</v>
      </c>
      <c r="J106" s="1">
        <v>0</v>
      </c>
      <c r="K106" s="1">
        <v>0</v>
      </c>
      <c r="L106" s="1">
        <v>0</v>
      </c>
      <c r="M106" s="66">
        <f t="shared" si="22"/>
        <v>0</v>
      </c>
      <c r="R106" s="43" t="str">
        <f t="shared" si="13"/>
        <v>-</v>
      </c>
      <c r="V106" s="1">
        <f t="array" ref="V106">SMALL(IF($D$2:$D$4000&gt;0,ROW($D$2:$D$4000),4^8),ROW(A105))</f>
        <v>65536</v>
      </c>
      <c r="W106" s="1" t="str">
        <f t="shared" si="14"/>
        <v>-</v>
      </c>
      <c r="X106" s="1" t="str">
        <f t="shared" si="15"/>
        <v>-</v>
      </c>
      <c r="Y106" s="43" t="str">
        <f t="shared" si="23"/>
        <v>-</v>
      </c>
      <c r="Z106" s="1" t="str">
        <f t="shared" si="16"/>
        <v>-</v>
      </c>
      <c r="AA106" s="1" t="str">
        <f t="shared" si="17"/>
        <v>-</v>
      </c>
      <c r="AB106" s="1" t="str">
        <f t="shared" si="24"/>
        <v>-</v>
      </c>
      <c r="AC106" s="1" t="str">
        <f t="shared" si="18"/>
        <v>-</v>
      </c>
      <c r="AD106" s="1" t="str">
        <f t="shared" si="19"/>
        <v>-</v>
      </c>
      <c r="AE106" s="43" t="str">
        <f t="shared" si="20"/>
        <v>-</v>
      </c>
      <c r="AF106" s="11" t="str">
        <f t="shared" si="25"/>
        <v>-</v>
      </c>
    </row>
    <row r="107" spans="1:32" x14ac:dyDescent="0.15">
      <c r="A107" s="1">
        <v>106</v>
      </c>
      <c r="B107" s="29" t="str">
        <f>TRIM(基本信息!B107)</f>
        <v/>
      </c>
      <c r="C107" s="1" t="str">
        <f>TRIM(基本信息!C107)</f>
        <v/>
      </c>
      <c r="D107" s="1">
        <f t="shared" si="21"/>
        <v>0</v>
      </c>
      <c r="E107" s="1" t="str">
        <f>IFERROR(INDEX(股票涨跌!E:E,MATCH(B107,股票涨跌!B:B,0)),"-")</f>
        <v>-</v>
      </c>
      <c r="F107" s="1" t="str">
        <f>IFERROR(INDEX(股票涨跌!F:F,MATCH(B107,股票涨跌!B:B,0)),"-")</f>
        <v>-</v>
      </c>
      <c r="G107" s="1" t="str">
        <f>TRIM(基本信息!O107)</f>
        <v/>
      </c>
      <c r="H107" s="1" t="str">
        <f>IFERROR(INDEX(行业涨跌!F:F,MATCH(G107,行业涨跌!C:C,0)),"-")</f>
        <v>-</v>
      </c>
      <c r="I107" s="1" t="str">
        <f>IFERROR(INDEX(行业涨跌!E:E,MATCH(G107,行业涨跌!C:C,0)),"-")</f>
        <v>-</v>
      </c>
      <c r="J107" s="1">
        <v>0</v>
      </c>
      <c r="K107" s="1">
        <v>0</v>
      </c>
      <c r="L107" s="1">
        <v>0</v>
      </c>
      <c r="M107" s="66">
        <f t="shared" si="22"/>
        <v>0</v>
      </c>
      <c r="R107" s="43" t="str">
        <f t="shared" si="13"/>
        <v>-</v>
      </c>
      <c r="V107" s="1">
        <f t="array" ref="V107">SMALL(IF($D$2:$D$4000&gt;0,ROW($D$2:$D$4000),4^8),ROW(A106))</f>
        <v>65536</v>
      </c>
      <c r="W107" s="1" t="str">
        <f t="shared" si="14"/>
        <v>-</v>
      </c>
      <c r="X107" s="1" t="str">
        <f t="shared" si="15"/>
        <v>-</v>
      </c>
      <c r="Y107" s="43" t="str">
        <f t="shared" si="23"/>
        <v>-</v>
      </c>
      <c r="Z107" s="1" t="str">
        <f t="shared" si="16"/>
        <v>-</v>
      </c>
      <c r="AA107" s="1" t="str">
        <f t="shared" si="17"/>
        <v>-</v>
      </c>
      <c r="AB107" s="1" t="str">
        <f t="shared" si="24"/>
        <v>-</v>
      </c>
      <c r="AC107" s="1" t="str">
        <f t="shared" si="18"/>
        <v>-</v>
      </c>
      <c r="AD107" s="1" t="str">
        <f t="shared" si="19"/>
        <v>-</v>
      </c>
      <c r="AE107" s="43" t="str">
        <f t="shared" si="20"/>
        <v>-</v>
      </c>
      <c r="AF107" s="11" t="str">
        <f t="shared" si="25"/>
        <v>-</v>
      </c>
    </row>
    <row r="108" spans="1:32" x14ac:dyDescent="0.15">
      <c r="A108" s="1">
        <v>107</v>
      </c>
      <c r="B108" s="29" t="str">
        <f>TRIM(基本信息!B108)</f>
        <v/>
      </c>
      <c r="C108" s="1" t="str">
        <f>TRIM(基本信息!C108)</f>
        <v/>
      </c>
      <c r="D108" s="1">
        <f t="shared" si="21"/>
        <v>0</v>
      </c>
      <c r="E108" s="1" t="str">
        <f>IFERROR(INDEX(股票涨跌!E:E,MATCH(B108,股票涨跌!B:B,0)),"-")</f>
        <v>-</v>
      </c>
      <c r="F108" s="1" t="str">
        <f>IFERROR(INDEX(股票涨跌!F:F,MATCH(B108,股票涨跌!B:B,0)),"-")</f>
        <v>-</v>
      </c>
      <c r="G108" s="1" t="str">
        <f>TRIM(基本信息!O108)</f>
        <v/>
      </c>
      <c r="H108" s="1" t="str">
        <f>IFERROR(INDEX(行业涨跌!F:F,MATCH(G108,行业涨跌!C:C,0)),"-")</f>
        <v>-</v>
      </c>
      <c r="I108" s="1" t="str">
        <f>IFERROR(INDEX(行业涨跌!E:E,MATCH(G108,行业涨跌!C:C,0)),"-")</f>
        <v>-</v>
      </c>
      <c r="J108" s="1">
        <v>0</v>
      </c>
      <c r="K108" s="1">
        <v>0</v>
      </c>
      <c r="L108" s="1">
        <v>0</v>
      </c>
      <c r="M108" s="66">
        <f t="shared" si="22"/>
        <v>0</v>
      </c>
      <c r="R108" s="43" t="str">
        <f t="shared" si="13"/>
        <v>-</v>
      </c>
      <c r="V108" s="1">
        <f t="array" ref="V108">SMALL(IF($D$2:$D$4000&gt;0,ROW($D$2:$D$4000),4^8),ROW(A107))</f>
        <v>65536</v>
      </c>
      <c r="W108" s="1" t="str">
        <f t="shared" si="14"/>
        <v>-</v>
      </c>
      <c r="X108" s="1" t="str">
        <f t="shared" si="15"/>
        <v>-</v>
      </c>
      <c r="Y108" s="43" t="str">
        <f t="shared" si="23"/>
        <v>-</v>
      </c>
      <c r="Z108" s="1" t="str">
        <f t="shared" si="16"/>
        <v>-</v>
      </c>
      <c r="AA108" s="1" t="str">
        <f t="shared" si="17"/>
        <v>-</v>
      </c>
      <c r="AB108" s="1" t="str">
        <f t="shared" si="24"/>
        <v>-</v>
      </c>
      <c r="AC108" s="1" t="str">
        <f t="shared" si="18"/>
        <v>-</v>
      </c>
      <c r="AD108" s="1" t="str">
        <f t="shared" si="19"/>
        <v>-</v>
      </c>
      <c r="AE108" s="43" t="str">
        <f t="shared" si="20"/>
        <v>-</v>
      </c>
      <c r="AF108" s="11" t="str">
        <f t="shared" si="25"/>
        <v>-</v>
      </c>
    </row>
    <row r="109" spans="1:32" x14ac:dyDescent="0.15">
      <c r="A109" s="1">
        <v>108</v>
      </c>
      <c r="B109" s="29" t="str">
        <f>TRIM(基本信息!B109)</f>
        <v/>
      </c>
      <c r="C109" s="1" t="str">
        <f>TRIM(基本信息!C109)</f>
        <v/>
      </c>
      <c r="D109" s="1">
        <f t="shared" si="21"/>
        <v>0</v>
      </c>
      <c r="E109" s="1" t="str">
        <f>IFERROR(INDEX(股票涨跌!E:E,MATCH(B109,股票涨跌!B:B,0)),"-")</f>
        <v>-</v>
      </c>
      <c r="F109" s="1" t="str">
        <f>IFERROR(INDEX(股票涨跌!F:F,MATCH(B109,股票涨跌!B:B,0)),"-")</f>
        <v>-</v>
      </c>
      <c r="G109" s="1" t="str">
        <f>TRIM(基本信息!O109)</f>
        <v/>
      </c>
      <c r="H109" s="1" t="str">
        <f>IFERROR(INDEX(行业涨跌!F:F,MATCH(G109,行业涨跌!C:C,0)),"-")</f>
        <v>-</v>
      </c>
      <c r="I109" s="1" t="str">
        <f>IFERROR(INDEX(行业涨跌!E:E,MATCH(G109,行业涨跌!C:C,0)),"-")</f>
        <v>-</v>
      </c>
      <c r="J109" s="1">
        <v>1</v>
      </c>
      <c r="K109" s="1">
        <v>1</v>
      </c>
      <c r="L109" s="1">
        <v>0</v>
      </c>
      <c r="M109" s="66">
        <f t="shared" si="22"/>
        <v>1</v>
      </c>
      <c r="R109" s="43" t="str">
        <f t="shared" si="13"/>
        <v>-</v>
      </c>
      <c r="S109" s="11">
        <v>43630.625</v>
      </c>
      <c r="V109" s="1">
        <f t="array" ref="V109">SMALL(IF($D$2:$D$4000&gt;0,ROW($D$2:$D$4000),4^8),ROW(A108))</f>
        <v>65536</v>
      </c>
      <c r="W109" s="1" t="str">
        <f t="shared" si="14"/>
        <v>-</v>
      </c>
      <c r="X109" s="1" t="str">
        <f t="shared" si="15"/>
        <v>-</v>
      </c>
      <c r="Y109" s="43" t="str">
        <f t="shared" si="23"/>
        <v>-</v>
      </c>
      <c r="Z109" s="1" t="str">
        <f t="shared" si="16"/>
        <v>-</v>
      </c>
      <c r="AA109" s="1" t="str">
        <f t="shared" si="17"/>
        <v>-</v>
      </c>
      <c r="AB109" s="1" t="str">
        <f t="shared" si="24"/>
        <v>-</v>
      </c>
      <c r="AC109" s="1" t="str">
        <f t="shared" si="18"/>
        <v>-</v>
      </c>
      <c r="AD109" s="1" t="str">
        <f t="shared" si="19"/>
        <v>-</v>
      </c>
      <c r="AE109" s="43" t="str">
        <f t="shared" si="20"/>
        <v>-</v>
      </c>
      <c r="AF109" s="11" t="str">
        <f t="shared" si="25"/>
        <v>-</v>
      </c>
    </row>
    <row r="110" spans="1:32" x14ac:dyDescent="0.15">
      <c r="A110" s="1">
        <v>109</v>
      </c>
      <c r="B110" s="29" t="str">
        <f>TRIM(基本信息!B110)</f>
        <v/>
      </c>
      <c r="C110" s="1" t="str">
        <f>TRIM(基本信息!C110)</f>
        <v/>
      </c>
      <c r="D110" s="1">
        <f t="shared" si="21"/>
        <v>0</v>
      </c>
      <c r="E110" s="1" t="str">
        <f>IFERROR(INDEX(股票涨跌!E:E,MATCH(B110,股票涨跌!B:B,0)),"-")</f>
        <v>-</v>
      </c>
      <c r="F110" s="1" t="str">
        <f>IFERROR(INDEX(股票涨跌!F:F,MATCH(B110,股票涨跌!B:B,0)),"-")</f>
        <v>-</v>
      </c>
      <c r="G110" s="1" t="str">
        <f>TRIM(基本信息!O110)</f>
        <v/>
      </c>
      <c r="H110" s="1" t="str">
        <f>IFERROR(INDEX(行业涨跌!F:F,MATCH(G110,行业涨跌!C:C,0)),"-")</f>
        <v>-</v>
      </c>
      <c r="I110" s="1" t="str">
        <f>IFERROR(INDEX(行业涨跌!E:E,MATCH(G110,行业涨跌!C:C,0)),"-")</f>
        <v>-</v>
      </c>
      <c r="J110" s="1">
        <v>0</v>
      </c>
      <c r="K110" s="1">
        <v>0</v>
      </c>
      <c r="L110" s="1">
        <v>0</v>
      </c>
      <c r="M110" s="66">
        <f t="shared" si="22"/>
        <v>0</v>
      </c>
      <c r="R110" s="43" t="str">
        <f t="shared" si="13"/>
        <v>-</v>
      </c>
      <c r="V110" s="1">
        <f t="array" ref="V110">SMALL(IF($D$2:$D$4000&gt;0,ROW($D$2:$D$4000),4^8),ROW(A109))</f>
        <v>65536</v>
      </c>
      <c r="W110" s="1" t="str">
        <f t="shared" si="14"/>
        <v>-</v>
      </c>
      <c r="X110" s="1" t="str">
        <f t="shared" si="15"/>
        <v>-</v>
      </c>
      <c r="Y110" s="43" t="str">
        <f t="shared" si="23"/>
        <v>-</v>
      </c>
      <c r="Z110" s="1" t="str">
        <f t="shared" si="16"/>
        <v>-</v>
      </c>
      <c r="AA110" s="1" t="str">
        <f t="shared" si="17"/>
        <v>-</v>
      </c>
      <c r="AB110" s="1" t="str">
        <f t="shared" si="24"/>
        <v>-</v>
      </c>
      <c r="AC110" s="1" t="str">
        <f t="shared" si="18"/>
        <v>-</v>
      </c>
      <c r="AD110" s="1" t="str">
        <f t="shared" si="19"/>
        <v>-</v>
      </c>
      <c r="AE110" s="43" t="str">
        <f t="shared" si="20"/>
        <v>-</v>
      </c>
      <c r="AF110" s="11" t="str">
        <f t="shared" si="25"/>
        <v>-</v>
      </c>
    </row>
    <row r="111" spans="1:32" x14ac:dyDescent="0.15">
      <c r="A111" s="1">
        <v>110</v>
      </c>
      <c r="B111" s="29" t="str">
        <f>TRIM(基本信息!B111)</f>
        <v/>
      </c>
      <c r="C111" s="1" t="str">
        <f>TRIM(基本信息!C111)</f>
        <v/>
      </c>
      <c r="D111" s="1">
        <f t="shared" si="21"/>
        <v>0</v>
      </c>
      <c r="E111" s="1" t="str">
        <f>IFERROR(INDEX(股票涨跌!E:E,MATCH(B111,股票涨跌!B:B,0)),"-")</f>
        <v>-</v>
      </c>
      <c r="F111" s="1" t="str">
        <f>IFERROR(INDEX(股票涨跌!F:F,MATCH(B111,股票涨跌!B:B,0)),"-")</f>
        <v>-</v>
      </c>
      <c r="G111" s="1" t="str">
        <f>TRIM(基本信息!O111)</f>
        <v/>
      </c>
      <c r="H111" s="1" t="str">
        <f>IFERROR(INDEX(行业涨跌!F:F,MATCH(G111,行业涨跌!C:C,0)),"-")</f>
        <v>-</v>
      </c>
      <c r="I111" s="1" t="str">
        <f>IFERROR(INDEX(行业涨跌!E:E,MATCH(G111,行业涨跌!C:C,0)),"-")</f>
        <v>-</v>
      </c>
      <c r="J111" s="1">
        <v>0</v>
      </c>
      <c r="K111" s="1">
        <v>0</v>
      </c>
      <c r="L111" s="1">
        <v>1</v>
      </c>
      <c r="M111" s="66">
        <f t="shared" si="22"/>
        <v>0</v>
      </c>
      <c r="R111" s="43" t="str">
        <f t="shared" si="13"/>
        <v>-</v>
      </c>
      <c r="V111" s="1">
        <f t="array" ref="V111">SMALL(IF($D$2:$D$4000&gt;0,ROW($D$2:$D$4000),4^8),ROW(A110))</f>
        <v>65536</v>
      </c>
      <c r="W111" s="1" t="str">
        <f t="shared" si="14"/>
        <v>-</v>
      </c>
      <c r="X111" s="1" t="str">
        <f t="shared" si="15"/>
        <v>-</v>
      </c>
      <c r="Y111" s="43" t="str">
        <f t="shared" si="23"/>
        <v>-</v>
      </c>
      <c r="Z111" s="1" t="str">
        <f t="shared" si="16"/>
        <v>-</v>
      </c>
      <c r="AA111" s="1" t="str">
        <f t="shared" si="17"/>
        <v>-</v>
      </c>
      <c r="AB111" s="1" t="str">
        <f t="shared" si="24"/>
        <v>-</v>
      </c>
      <c r="AC111" s="1" t="str">
        <f t="shared" si="18"/>
        <v>-</v>
      </c>
      <c r="AD111" s="1" t="str">
        <f t="shared" si="19"/>
        <v>-</v>
      </c>
      <c r="AE111" s="43" t="str">
        <f t="shared" si="20"/>
        <v>-</v>
      </c>
      <c r="AF111" s="11" t="str">
        <f t="shared" si="25"/>
        <v>-</v>
      </c>
    </row>
    <row r="112" spans="1:32" x14ac:dyDescent="0.15">
      <c r="A112" s="1">
        <v>111</v>
      </c>
      <c r="B112" s="29" t="str">
        <f>TRIM(基本信息!B112)</f>
        <v/>
      </c>
      <c r="C112" s="1" t="str">
        <f>TRIM(基本信息!C112)</f>
        <v/>
      </c>
      <c r="D112" s="1">
        <f t="shared" si="21"/>
        <v>0</v>
      </c>
      <c r="E112" s="1" t="str">
        <f>IFERROR(INDEX(股票涨跌!E:E,MATCH(B112,股票涨跌!B:B,0)),"-")</f>
        <v>-</v>
      </c>
      <c r="F112" s="1" t="str">
        <f>IFERROR(INDEX(股票涨跌!F:F,MATCH(B112,股票涨跌!B:B,0)),"-")</f>
        <v>-</v>
      </c>
      <c r="G112" s="1" t="str">
        <f>TRIM(基本信息!O112)</f>
        <v/>
      </c>
      <c r="H112" s="1" t="str">
        <f>IFERROR(INDEX(行业涨跌!F:F,MATCH(G112,行业涨跌!C:C,0)),"-")</f>
        <v>-</v>
      </c>
      <c r="I112" s="1" t="str">
        <f>IFERROR(INDEX(行业涨跌!E:E,MATCH(G112,行业涨跌!C:C,0)),"-")</f>
        <v>-</v>
      </c>
      <c r="J112" s="1">
        <v>0</v>
      </c>
      <c r="K112" s="1">
        <v>0</v>
      </c>
      <c r="L112" s="1">
        <v>0</v>
      </c>
      <c r="M112" s="66">
        <f t="shared" si="22"/>
        <v>0</v>
      </c>
      <c r="R112" s="43" t="str">
        <f t="shared" si="13"/>
        <v>-</v>
      </c>
      <c r="V112" s="1">
        <f t="array" ref="V112">SMALL(IF($D$2:$D$4000&gt;0,ROW($D$2:$D$4000),4^8),ROW(A111))</f>
        <v>65536</v>
      </c>
      <c r="W112" s="1" t="str">
        <f t="shared" si="14"/>
        <v>-</v>
      </c>
      <c r="X112" s="1" t="str">
        <f t="shared" si="15"/>
        <v>-</v>
      </c>
      <c r="Y112" s="43" t="str">
        <f t="shared" si="23"/>
        <v>-</v>
      </c>
      <c r="Z112" s="1" t="str">
        <f t="shared" si="16"/>
        <v>-</v>
      </c>
      <c r="AA112" s="1" t="str">
        <f t="shared" si="17"/>
        <v>-</v>
      </c>
      <c r="AB112" s="1" t="str">
        <f t="shared" si="24"/>
        <v>-</v>
      </c>
      <c r="AC112" s="1" t="str">
        <f t="shared" si="18"/>
        <v>-</v>
      </c>
      <c r="AD112" s="1" t="str">
        <f t="shared" si="19"/>
        <v>-</v>
      </c>
      <c r="AE112" s="43" t="str">
        <f t="shared" si="20"/>
        <v>-</v>
      </c>
      <c r="AF112" s="11" t="str">
        <f t="shared" si="25"/>
        <v>-</v>
      </c>
    </row>
    <row r="113" spans="1:32" x14ac:dyDescent="0.15">
      <c r="A113" s="1">
        <v>112</v>
      </c>
      <c r="B113" s="29" t="str">
        <f>TRIM(基本信息!B113)</f>
        <v/>
      </c>
      <c r="C113" s="1" t="str">
        <f>TRIM(基本信息!C113)</f>
        <v/>
      </c>
      <c r="D113" s="1">
        <f t="shared" si="21"/>
        <v>0</v>
      </c>
      <c r="E113" s="1" t="str">
        <f>IFERROR(INDEX(股票涨跌!E:E,MATCH(B113,股票涨跌!B:B,0)),"-")</f>
        <v>-</v>
      </c>
      <c r="F113" s="1" t="str">
        <f>IFERROR(INDEX(股票涨跌!F:F,MATCH(B113,股票涨跌!B:B,0)),"-")</f>
        <v>-</v>
      </c>
      <c r="G113" s="1" t="str">
        <f>TRIM(基本信息!O113)</f>
        <v/>
      </c>
      <c r="H113" s="1" t="str">
        <f>IFERROR(INDEX(行业涨跌!F:F,MATCH(G113,行业涨跌!C:C,0)),"-")</f>
        <v>-</v>
      </c>
      <c r="I113" s="1" t="str">
        <f>IFERROR(INDEX(行业涨跌!E:E,MATCH(G113,行业涨跌!C:C,0)),"-")</f>
        <v>-</v>
      </c>
      <c r="J113" s="1">
        <v>0</v>
      </c>
      <c r="K113" s="1">
        <v>0</v>
      </c>
      <c r="L113" s="1">
        <v>0</v>
      </c>
      <c r="M113" s="66">
        <f t="shared" si="22"/>
        <v>0</v>
      </c>
      <c r="R113" s="43" t="str">
        <f t="shared" si="13"/>
        <v>-</v>
      </c>
      <c r="V113" s="1">
        <f t="array" ref="V113">SMALL(IF($D$2:$D$4000&gt;0,ROW($D$2:$D$4000),4^8),ROW(A112))</f>
        <v>65536</v>
      </c>
      <c r="W113" s="1" t="str">
        <f t="shared" si="14"/>
        <v>-</v>
      </c>
      <c r="X113" s="1" t="str">
        <f t="shared" si="15"/>
        <v>-</v>
      </c>
      <c r="Y113" s="43" t="str">
        <f t="shared" si="23"/>
        <v>-</v>
      </c>
      <c r="Z113" s="1" t="str">
        <f t="shared" si="16"/>
        <v>-</v>
      </c>
      <c r="AA113" s="1" t="str">
        <f t="shared" si="17"/>
        <v>-</v>
      </c>
      <c r="AB113" s="1" t="str">
        <f t="shared" si="24"/>
        <v>-</v>
      </c>
      <c r="AC113" s="1" t="str">
        <f t="shared" si="18"/>
        <v>-</v>
      </c>
      <c r="AD113" s="1" t="str">
        <f t="shared" si="19"/>
        <v>-</v>
      </c>
      <c r="AE113" s="43" t="str">
        <f t="shared" si="20"/>
        <v>-</v>
      </c>
      <c r="AF113" s="11" t="str">
        <f t="shared" si="25"/>
        <v>-</v>
      </c>
    </row>
    <row r="114" spans="1:32" x14ac:dyDescent="0.15">
      <c r="A114" s="1">
        <v>113</v>
      </c>
      <c r="B114" s="29" t="str">
        <f>TRIM(基本信息!B114)</f>
        <v/>
      </c>
      <c r="C114" s="1" t="str">
        <f>TRIM(基本信息!C114)</f>
        <v/>
      </c>
      <c r="D114" s="1">
        <f t="shared" si="21"/>
        <v>0</v>
      </c>
      <c r="E114" s="1" t="str">
        <f>IFERROR(INDEX(股票涨跌!E:E,MATCH(B114,股票涨跌!B:B,0)),"-")</f>
        <v>-</v>
      </c>
      <c r="F114" s="1" t="str">
        <f>IFERROR(INDEX(股票涨跌!F:F,MATCH(B114,股票涨跌!B:B,0)),"-")</f>
        <v>-</v>
      </c>
      <c r="G114" s="1" t="str">
        <f>TRIM(基本信息!O114)</f>
        <v/>
      </c>
      <c r="H114" s="1" t="str">
        <f>IFERROR(INDEX(行业涨跌!F:F,MATCH(G114,行业涨跌!C:C,0)),"-")</f>
        <v>-</v>
      </c>
      <c r="I114" s="1" t="str">
        <f>IFERROR(INDEX(行业涨跌!E:E,MATCH(G114,行业涨跌!C:C,0)),"-")</f>
        <v>-</v>
      </c>
      <c r="J114" s="1">
        <v>0</v>
      </c>
      <c r="K114" s="1">
        <v>0</v>
      </c>
      <c r="L114" s="1">
        <v>0</v>
      </c>
      <c r="M114" s="66">
        <f t="shared" si="22"/>
        <v>0</v>
      </c>
      <c r="R114" s="43" t="str">
        <f t="shared" si="13"/>
        <v>-</v>
      </c>
      <c r="V114" s="1">
        <f t="array" ref="V114">SMALL(IF($D$2:$D$4000&gt;0,ROW($D$2:$D$4000),4^8),ROW(A113))</f>
        <v>65536</v>
      </c>
      <c r="W114" s="1" t="str">
        <f t="shared" si="14"/>
        <v>-</v>
      </c>
      <c r="X114" s="1" t="str">
        <f t="shared" si="15"/>
        <v>-</v>
      </c>
      <c r="Y114" s="43" t="str">
        <f t="shared" si="23"/>
        <v>-</v>
      </c>
      <c r="Z114" s="1" t="str">
        <f t="shared" si="16"/>
        <v>-</v>
      </c>
      <c r="AA114" s="1" t="str">
        <f t="shared" si="17"/>
        <v>-</v>
      </c>
      <c r="AB114" s="1" t="str">
        <f t="shared" si="24"/>
        <v>-</v>
      </c>
      <c r="AC114" s="1" t="str">
        <f t="shared" si="18"/>
        <v>-</v>
      </c>
      <c r="AD114" s="1" t="str">
        <f t="shared" si="19"/>
        <v>-</v>
      </c>
      <c r="AE114" s="43" t="str">
        <f t="shared" si="20"/>
        <v>-</v>
      </c>
      <c r="AF114" s="11" t="str">
        <f t="shared" si="25"/>
        <v>-</v>
      </c>
    </row>
    <row r="115" spans="1:32" x14ac:dyDescent="0.15">
      <c r="A115" s="1">
        <v>114</v>
      </c>
      <c r="B115" s="29" t="str">
        <f>TRIM(基本信息!B115)</f>
        <v/>
      </c>
      <c r="C115" s="1" t="str">
        <f>TRIM(基本信息!C115)</f>
        <v/>
      </c>
      <c r="D115" s="1">
        <f t="shared" si="21"/>
        <v>0</v>
      </c>
      <c r="E115" s="1" t="str">
        <f>IFERROR(INDEX(股票涨跌!E:E,MATCH(B115,股票涨跌!B:B,0)),"-")</f>
        <v>-</v>
      </c>
      <c r="F115" s="1" t="str">
        <f>IFERROR(INDEX(股票涨跌!F:F,MATCH(B115,股票涨跌!B:B,0)),"-")</f>
        <v>-</v>
      </c>
      <c r="G115" s="1" t="str">
        <f>TRIM(基本信息!O115)</f>
        <v/>
      </c>
      <c r="H115" s="1" t="str">
        <f>IFERROR(INDEX(行业涨跌!F:F,MATCH(G115,行业涨跌!C:C,0)),"-")</f>
        <v>-</v>
      </c>
      <c r="I115" s="1" t="str">
        <f>IFERROR(INDEX(行业涨跌!E:E,MATCH(G115,行业涨跌!C:C,0)),"-")</f>
        <v>-</v>
      </c>
      <c r="J115" s="1">
        <v>1</v>
      </c>
      <c r="K115" s="1">
        <v>0</v>
      </c>
      <c r="L115" s="1">
        <v>0</v>
      </c>
      <c r="M115" s="66">
        <f t="shared" si="22"/>
        <v>0.5</v>
      </c>
      <c r="N115" s="1">
        <v>0</v>
      </c>
      <c r="O115" s="1">
        <v>0</v>
      </c>
      <c r="P115" s="1">
        <v>0</v>
      </c>
      <c r="Q115" s="1">
        <v>1</v>
      </c>
      <c r="R115" s="43" t="str">
        <f t="shared" si="13"/>
        <v>-</v>
      </c>
      <c r="S115" s="11">
        <v>43630.5625</v>
      </c>
      <c r="V115" s="1">
        <f t="array" ref="V115">SMALL(IF($D$2:$D$4000&gt;0,ROW($D$2:$D$4000),4^8),ROW(A114))</f>
        <v>65536</v>
      </c>
      <c r="W115" s="1" t="str">
        <f t="shared" si="14"/>
        <v>-</v>
      </c>
      <c r="X115" s="1" t="str">
        <f t="shared" si="15"/>
        <v>-</v>
      </c>
      <c r="Y115" s="43" t="str">
        <f t="shared" si="23"/>
        <v>-</v>
      </c>
      <c r="Z115" s="1" t="str">
        <f t="shared" si="16"/>
        <v>-</v>
      </c>
      <c r="AA115" s="1" t="str">
        <f t="shared" si="17"/>
        <v>-</v>
      </c>
      <c r="AB115" s="1" t="str">
        <f t="shared" si="24"/>
        <v>-</v>
      </c>
      <c r="AC115" s="1" t="str">
        <f t="shared" si="18"/>
        <v>-</v>
      </c>
      <c r="AD115" s="1" t="str">
        <f t="shared" si="19"/>
        <v>-</v>
      </c>
      <c r="AE115" s="43" t="str">
        <f t="shared" si="20"/>
        <v>-</v>
      </c>
      <c r="AF115" s="11" t="str">
        <f t="shared" si="25"/>
        <v>-</v>
      </c>
    </row>
    <row r="116" spans="1:32" x14ac:dyDescent="0.15">
      <c r="A116" s="1">
        <v>115</v>
      </c>
      <c r="B116" s="29" t="str">
        <f>TRIM(基本信息!B116)</f>
        <v/>
      </c>
      <c r="C116" s="1" t="str">
        <f>TRIM(基本信息!C116)</f>
        <v/>
      </c>
      <c r="D116" s="1">
        <f t="shared" si="21"/>
        <v>0</v>
      </c>
      <c r="E116" s="1" t="str">
        <f>IFERROR(INDEX(股票涨跌!E:E,MATCH(B116,股票涨跌!B:B,0)),"-")</f>
        <v>-</v>
      </c>
      <c r="F116" s="1" t="str">
        <f>IFERROR(INDEX(股票涨跌!F:F,MATCH(B116,股票涨跌!B:B,0)),"-")</f>
        <v>-</v>
      </c>
      <c r="G116" s="1" t="str">
        <f>TRIM(基本信息!O116)</f>
        <v/>
      </c>
      <c r="H116" s="1" t="str">
        <f>IFERROR(INDEX(行业涨跌!F:F,MATCH(G116,行业涨跌!C:C,0)),"-")</f>
        <v>-</v>
      </c>
      <c r="I116" s="1" t="str">
        <f>IFERROR(INDEX(行业涨跌!E:E,MATCH(G116,行业涨跌!C:C,0)),"-")</f>
        <v>-</v>
      </c>
      <c r="J116" s="1">
        <v>0</v>
      </c>
      <c r="K116" s="1">
        <v>1</v>
      </c>
      <c r="L116" s="1">
        <v>0</v>
      </c>
      <c r="M116" s="66">
        <f t="shared" si="22"/>
        <v>1</v>
      </c>
      <c r="R116" s="43" t="str">
        <f t="shared" si="13"/>
        <v>-</v>
      </c>
      <c r="S116" s="11">
        <v>43630.625</v>
      </c>
      <c r="V116" s="1">
        <f t="array" ref="V116">SMALL(IF($D$2:$D$4000&gt;0,ROW($D$2:$D$4000),4^8),ROW(A115))</f>
        <v>65536</v>
      </c>
      <c r="W116" s="1" t="str">
        <f t="shared" si="14"/>
        <v>-</v>
      </c>
      <c r="X116" s="1" t="str">
        <f t="shared" si="15"/>
        <v>-</v>
      </c>
      <c r="Y116" s="43" t="str">
        <f t="shared" si="23"/>
        <v>-</v>
      </c>
      <c r="Z116" s="1" t="str">
        <f t="shared" si="16"/>
        <v>-</v>
      </c>
      <c r="AA116" s="1" t="str">
        <f t="shared" si="17"/>
        <v>-</v>
      </c>
      <c r="AB116" s="1" t="str">
        <f t="shared" si="24"/>
        <v>-</v>
      </c>
      <c r="AC116" s="1" t="str">
        <f t="shared" si="18"/>
        <v>-</v>
      </c>
      <c r="AD116" s="1" t="str">
        <f t="shared" si="19"/>
        <v>-</v>
      </c>
      <c r="AE116" s="43" t="str">
        <f t="shared" si="20"/>
        <v>-</v>
      </c>
      <c r="AF116" s="11" t="str">
        <f t="shared" si="25"/>
        <v>-</v>
      </c>
    </row>
    <row r="117" spans="1:32" x14ac:dyDescent="0.15">
      <c r="A117" s="1">
        <v>116</v>
      </c>
      <c r="B117" s="29" t="str">
        <f>TRIM(基本信息!B117)</f>
        <v/>
      </c>
      <c r="C117" s="1" t="str">
        <f>TRIM(基本信息!C117)</f>
        <v/>
      </c>
      <c r="D117" s="1">
        <f t="shared" si="21"/>
        <v>0</v>
      </c>
      <c r="E117" s="1" t="str">
        <f>IFERROR(INDEX(股票涨跌!E:E,MATCH(B117,股票涨跌!B:B,0)),"-")</f>
        <v>-</v>
      </c>
      <c r="F117" s="1" t="str">
        <f>IFERROR(INDEX(股票涨跌!F:F,MATCH(B117,股票涨跌!B:B,0)),"-")</f>
        <v>-</v>
      </c>
      <c r="G117" s="1" t="str">
        <f>TRIM(基本信息!O117)</f>
        <v/>
      </c>
      <c r="H117" s="1" t="str">
        <f>IFERROR(INDEX(行业涨跌!F:F,MATCH(G117,行业涨跌!C:C,0)),"-")</f>
        <v>-</v>
      </c>
      <c r="I117" s="1" t="str">
        <f>IFERROR(INDEX(行业涨跌!E:E,MATCH(G117,行业涨跌!C:C,0)),"-")</f>
        <v>-</v>
      </c>
      <c r="J117" s="1">
        <v>0</v>
      </c>
      <c r="K117" s="1">
        <v>0</v>
      </c>
      <c r="L117" s="1">
        <v>0</v>
      </c>
      <c r="M117" s="66">
        <f t="shared" si="22"/>
        <v>0</v>
      </c>
      <c r="R117" s="43" t="str">
        <f t="shared" si="13"/>
        <v>-</v>
      </c>
      <c r="V117" s="1">
        <f t="array" ref="V117">SMALL(IF($D$2:$D$4000&gt;0,ROW($D$2:$D$4000),4^8),ROW(A116))</f>
        <v>65536</v>
      </c>
      <c r="W117" s="1" t="str">
        <f t="shared" si="14"/>
        <v>-</v>
      </c>
      <c r="X117" s="1" t="str">
        <f t="shared" si="15"/>
        <v>-</v>
      </c>
      <c r="Y117" s="43" t="str">
        <f t="shared" si="23"/>
        <v>-</v>
      </c>
      <c r="Z117" s="1" t="str">
        <f t="shared" si="16"/>
        <v>-</v>
      </c>
      <c r="AA117" s="1" t="str">
        <f t="shared" si="17"/>
        <v>-</v>
      </c>
      <c r="AB117" s="1" t="str">
        <f t="shared" si="24"/>
        <v>-</v>
      </c>
      <c r="AC117" s="1" t="str">
        <f t="shared" si="18"/>
        <v>-</v>
      </c>
      <c r="AD117" s="1" t="str">
        <f t="shared" si="19"/>
        <v>-</v>
      </c>
      <c r="AE117" s="43" t="str">
        <f t="shared" si="20"/>
        <v>-</v>
      </c>
      <c r="AF117" s="11" t="str">
        <f t="shared" si="25"/>
        <v>-</v>
      </c>
    </row>
    <row r="118" spans="1:32" x14ac:dyDescent="0.15">
      <c r="A118" s="1">
        <v>117</v>
      </c>
      <c r="B118" s="29" t="str">
        <f>TRIM(基本信息!B118)</f>
        <v/>
      </c>
      <c r="C118" s="1" t="str">
        <f>TRIM(基本信息!C118)</f>
        <v/>
      </c>
      <c r="D118" s="1">
        <f t="shared" si="21"/>
        <v>0</v>
      </c>
      <c r="E118" s="1" t="str">
        <f>IFERROR(INDEX(股票涨跌!E:E,MATCH(B118,股票涨跌!B:B,0)),"-")</f>
        <v>-</v>
      </c>
      <c r="F118" s="1" t="str">
        <f>IFERROR(INDEX(股票涨跌!F:F,MATCH(B118,股票涨跌!B:B,0)),"-")</f>
        <v>-</v>
      </c>
      <c r="G118" s="1" t="str">
        <f>TRIM(基本信息!O118)</f>
        <v/>
      </c>
      <c r="H118" s="1" t="str">
        <f>IFERROR(INDEX(行业涨跌!F:F,MATCH(G118,行业涨跌!C:C,0)),"-")</f>
        <v>-</v>
      </c>
      <c r="I118" s="1" t="str">
        <f>IFERROR(INDEX(行业涨跌!E:E,MATCH(G118,行业涨跌!C:C,0)),"-")</f>
        <v>-</v>
      </c>
      <c r="J118" s="1">
        <v>0</v>
      </c>
      <c r="K118" s="1">
        <v>0</v>
      </c>
      <c r="L118" s="1">
        <v>0</v>
      </c>
      <c r="M118" s="66">
        <f t="shared" si="22"/>
        <v>0</v>
      </c>
      <c r="R118" s="43" t="str">
        <f t="shared" si="13"/>
        <v>-</v>
      </c>
      <c r="V118" s="1">
        <f t="array" ref="V118">SMALL(IF($D$2:$D$4000&gt;0,ROW($D$2:$D$4000),4^8),ROW(A117))</f>
        <v>65536</v>
      </c>
      <c r="W118" s="1" t="str">
        <f t="shared" si="14"/>
        <v>-</v>
      </c>
      <c r="X118" s="1" t="str">
        <f t="shared" si="15"/>
        <v>-</v>
      </c>
      <c r="Y118" s="43" t="str">
        <f t="shared" si="23"/>
        <v>-</v>
      </c>
      <c r="Z118" s="1" t="str">
        <f t="shared" si="16"/>
        <v>-</v>
      </c>
      <c r="AA118" s="1" t="str">
        <f t="shared" si="17"/>
        <v>-</v>
      </c>
      <c r="AB118" s="1" t="str">
        <f t="shared" si="24"/>
        <v>-</v>
      </c>
      <c r="AC118" s="1" t="str">
        <f t="shared" si="18"/>
        <v>-</v>
      </c>
      <c r="AD118" s="1" t="str">
        <f t="shared" si="19"/>
        <v>-</v>
      </c>
      <c r="AE118" s="43" t="str">
        <f t="shared" si="20"/>
        <v>-</v>
      </c>
      <c r="AF118" s="11" t="str">
        <f t="shared" si="25"/>
        <v>-</v>
      </c>
    </row>
    <row r="119" spans="1:32" x14ac:dyDescent="0.15">
      <c r="A119" s="1">
        <v>118</v>
      </c>
      <c r="B119" s="29" t="str">
        <f>TRIM(基本信息!B119)</f>
        <v/>
      </c>
      <c r="C119" s="1" t="str">
        <f>TRIM(基本信息!C119)</f>
        <v/>
      </c>
      <c r="D119" s="1">
        <f t="shared" si="21"/>
        <v>0</v>
      </c>
      <c r="E119" s="1" t="str">
        <f>IFERROR(INDEX(股票涨跌!E:E,MATCH(B119,股票涨跌!B:B,0)),"-")</f>
        <v>-</v>
      </c>
      <c r="F119" s="1" t="str">
        <f>IFERROR(INDEX(股票涨跌!F:F,MATCH(B119,股票涨跌!B:B,0)),"-")</f>
        <v>-</v>
      </c>
      <c r="G119" s="1" t="str">
        <f>TRIM(基本信息!O119)</f>
        <v/>
      </c>
      <c r="H119" s="1" t="str">
        <f>IFERROR(INDEX(行业涨跌!F:F,MATCH(G119,行业涨跌!C:C,0)),"-")</f>
        <v>-</v>
      </c>
      <c r="I119" s="1" t="str">
        <f>IFERROR(INDEX(行业涨跌!E:E,MATCH(G119,行业涨跌!C:C,0)),"-")</f>
        <v>-</v>
      </c>
      <c r="J119" s="1">
        <v>0</v>
      </c>
      <c r="K119" s="1">
        <v>1</v>
      </c>
      <c r="L119" s="1">
        <v>0</v>
      </c>
      <c r="M119" s="66">
        <f t="shared" si="22"/>
        <v>1</v>
      </c>
      <c r="R119" s="43" t="str">
        <f t="shared" si="13"/>
        <v>-</v>
      </c>
      <c r="S119" s="11">
        <v>43630.625</v>
      </c>
      <c r="V119" s="1">
        <f t="array" ref="V119">SMALL(IF($D$2:$D$4000&gt;0,ROW($D$2:$D$4000),4^8),ROW(A118))</f>
        <v>65536</v>
      </c>
      <c r="W119" s="1" t="str">
        <f t="shared" si="14"/>
        <v>-</v>
      </c>
      <c r="X119" s="1" t="str">
        <f t="shared" si="15"/>
        <v>-</v>
      </c>
      <c r="Y119" s="43" t="str">
        <f t="shared" si="23"/>
        <v>-</v>
      </c>
      <c r="Z119" s="1" t="str">
        <f t="shared" si="16"/>
        <v>-</v>
      </c>
      <c r="AA119" s="1" t="str">
        <f t="shared" si="17"/>
        <v>-</v>
      </c>
      <c r="AB119" s="1" t="str">
        <f t="shared" si="24"/>
        <v>-</v>
      </c>
      <c r="AC119" s="1" t="str">
        <f t="shared" si="18"/>
        <v>-</v>
      </c>
      <c r="AD119" s="1" t="str">
        <f t="shared" si="19"/>
        <v>-</v>
      </c>
      <c r="AE119" s="43" t="str">
        <f t="shared" si="20"/>
        <v>-</v>
      </c>
      <c r="AF119" s="11" t="str">
        <f t="shared" si="25"/>
        <v>-</v>
      </c>
    </row>
    <row r="120" spans="1:32" x14ac:dyDescent="0.15">
      <c r="A120" s="1">
        <v>119</v>
      </c>
      <c r="B120" s="29" t="str">
        <f>TRIM(基本信息!B120)</f>
        <v/>
      </c>
      <c r="C120" s="1" t="str">
        <f>TRIM(基本信息!C120)</f>
        <v/>
      </c>
      <c r="D120" s="1">
        <f t="shared" si="21"/>
        <v>0</v>
      </c>
      <c r="E120" s="1" t="str">
        <f>IFERROR(INDEX(股票涨跌!E:E,MATCH(B120,股票涨跌!B:B,0)),"-")</f>
        <v>-</v>
      </c>
      <c r="F120" s="1" t="str">
        <f>IFERROR(INDEX(股票涨跌!F:F,MATCH(B120,股票涨跌!B:B,0)),"-")</f>
        <v>-</v>
      </c>
      <c r="G120" s="1" t="str">
        <f>TRIM(基本信息!O120)</f>
        <v/>
      </c>
      <c r="H120" s="1" t="str">
        <f>IFERROR(INDEX(行业涨跌!F:F,MATCH(G120,行业涨跌!C:C,0)),"-")</f>
        <v>-</v>
      </c>
      <c r="I120" s="1" t="str">
        <f>IFERROR(INDEX(行业涨跌!E:E,MATCH(G120,行业涨跌!C:C,0)),"-")</f>
        <v>-</v>
      </c>
      <c r="J120" s="1">
        <v>0</v>
      </c>
      <c r="K120" s="1">
        <v>0</v>
      </c>
      <c r="L120" s="1">
        <v>0</v>
      </c>
      <c r="M120" s="66">
        <f t="shared" si="22"/>
        <v>0</v>
      </c>
      <c r="R120" s="43" t="str">
        <f t="shared" si="13"/>
        <v>-</v>
      </c>
      <c r="V120" s="1">
        <f t="array" ref="V120">SMALL(IF($D$2:$D$4000&gt;0,ROW($D$2:$D$4000),4^8),ROW(A119))</f>
        <v>65536</v>
      </c>
      <c r="W120" s="1" t="str">
        <f t="shared" si="14"/>
        <v>-</v>
      </c>
      <c r="X120" s="1" t="str">
        <f t="shared" si="15"/>
        <v>-</v>
      </c>
      <c r="Y120" s="43" t="str">
        <f t="shared" si="23"/>
        <v>-</v>
      </c>
      <c r="Z120" s="1" t="str">
        <f t="shared" si="16"/>
        <v>-</v>
      </c>
      <c r="AA120" s="1" t="str">
        <f t="shared" si="17"/>
        <v>-</v>
      </c>
      <c r="AB120" s="1" t="str">
        <f t="shared" si="24"/>
        <v>-</v>
      </c>
      <c r="AC120" s="1" t="str">
        <f t="shared" si="18"/>
        <v>-</v>
      </c>
      <c r="AD120" s="1" t="str">
        <f t="shared" si="19"/>
        <v>-</v>
      </c>
      <c r="AE120" s="43" t="str">
        <f t="shared" si="20"/>
        <v>-</v>
      </c>
      <c r="AF120" s="11" t="str">
        <f t="shared" si="25"/>
        <v>-</v>
      </c>
    </row>
    <row r="121" spans="1:32" x14ac:dyDescent="0.15">
      <c r="A121" s="1">
        <v>120</v>
      </c>
      <c r="B121" s="29" t="str">
        <f>TRIM(基本信息!B121)</f>
        <v/>
      </c>
      <c r="C121" s="1" t="str">
        <f>TRIM(基本信息!C121)</f>
        <v/>
      </c>
      <c r="D121" s="1">
        <f t="shared" si="21"/>
        <v>0</v>
      </c>
      <c r="E121" s="1" t="str">
        <f>IFERROR(INDEX(股票涨跌!E:E,MATCH(B121,股票涨跌!B:B,0)),"-")</f>
        <v>-</v>
      </c>
      <c r="F121" s="1" t="str">
        <f>IFERROR(INDEX(股票涨跌!F:F,MATCH(B121,股票涨跌!B:B,0)),"-")</f>
        <v>-</v>
      </c>
      <c r="G121" s="1" t="str">
        <f>TRIM(基本信息!O121)</f>
        <v/>
      </c>
      <c r="H121" s="1" t="str">
        <f>IFERROR(INDEX(行业涨跌!F:F,MATCH(G121,行业涨跌!C:C,0)),"-")</f>
        <v>-</v>
      </c>
      <c r="I121" s="1" t="str">
        <f>IFERROR(INDEX(行业涨跌!E:E,MATCH(G121,行业涨跌!C:C,0)),"-")</f>
        <v>-</v>
      </c>
      <c r="J121" s="1">
        <v>0</v>
      </c>
      <c r="K121" s="1">
        <v>0</v>
      </c>
      <c r="L121" s="1">
        <v>0</v>
      </c>
      <c r="M121" s="66">
        <f t="shared" si="22"/>
        <v>0</v>
      </c>
      <c r="R121" s="43" t="str">
        <f t="shared" si="13"/>
        <v>-</v>
      </c>
      <c r="V121" s="1">
        <f t="array" ref="V121">SMALL(IF($D$2:$D$4000&gt;0,ROW($D$2:$D$4000),4^8),ROW(A120))</f>
        <v>65536</v>
      </c>
      <c r="W121" s="1" t="str">
        <f t="shared" si="14"/>
        <v>-</v>
      </c>
      <c r="X121" s="1" t="str">
        <f t="shared" si="15"/>
        <v>-</v>
      </c>
      <c r="Y121" s="43" t="str">
        <f t="shared" si="23"/>
        <v>-</v>
      </c>
      <c r="Z121" s="1" t="str">
        <f t="shared" si="16"/>
        <v>-</v>
      </c>
      <c r="AA121" s="1" t="str">
        <f t="shared" si="17"/>
        <v>-</v>
      </c>
      <c r="AB121" s="1" t="str">
        <f t="shared" si="24"/>
        <v>-</v>
      </c>
      <c r="AC121" s="1" t="str">
        <f t="shared" si="18"/>
        <v>-</v>
      </c>
      <c r="AD121" s="1" t="str">
        <f t="shared" si="19"/>
        <v>-</v>
      </c>
      <c r="AE121" s="43" t="str">
        <f t="shared" si="20"/>
        <v>-</v>
      </c>
      <c r="AF121" s="11" t="str">
        <f t="shared" si="25"/>
        <v>-</v>
      </c>
    </row>
    <row r="122" spans="1:32" x14ac:dyDescent="0.15">
      <c r="A122" s="1">
        <v>121</v>
      </c>
      <c r="B122" s="29" t="str">
        <f>TRIM(基本信息!B122)</f>
        <v/>
      </c>
      <c r="C122" s="1" t="str">
        <f>TRIM(基本信息!C122)</f>
        <v/>
      </c>
      <c r="D122" s="1">
        <f t="shared" si="21"/>
        <v>0</v>
      </c>
      <c r="E122" s="1" t="str">
        <f>IFERROR(INDEX(股票涨跌!E:E,MATCH(B122,股票涨跌!B:B,0)),"-")</f>
        <v>-</v>
      </c>
      <c r="F122" s="1" t="str">
        <f>IFERROR(INDEX(股票涨跌!F:F,MATCH(B122,股票涨跌!B:B,0)),"-")</f>
        <v>-</v>
      </c>
      <c r="G122" s="1" t="str">
        <f>TRIM(基本信息!O122)</f>
        <v/>
      </c>
      <c r="H122" s="1" t="str">
        <f>IFERROR(INDEX(行业涨跌!F:F,MATCH(G122,行业涨跌!C:C,0)),"-")</f>
        <v>-</v>
      </c>
      <c r="I122" s="1" t="str">
        <f>IFERROR(INDEX(行业涨跌!E:E,MATCH(G122,行业涨跌!C:C,0)),"-")</f>
        <v>-</v>
      </c>
      <c r="J122" s="1">
        <v>0</v>
      </c>
      <c r="K122" s="1">
        <v>0</v>
      </c>
      <c r="L122" s="1">
        <v>0</v>
      </c>
      <c r="M122" s="66">
        <f t="shared" si="22"/>
        <v>0</v>
      </c>
      <c r="R122" s="43" t="str">
        <f t="shared" si="13"/>
        <v>-</v>
      </c>
      <c r="V122" s="1">
        <f t="array" ref="V122">SMALL(IF($D$2:$D$4000&gt;0,ROW($D$2:$D$4000),4^8),ROW(A121))</f>
        <v>65536</v>
      </c>
      <c r="W122" s="1" t="str">
        <f t="shared" si="14"/>
        <v>-</v>
      </c>
      <c r="X122" s="1" t="str">
        <f t="shared" si="15"/>
        <v>-</v>
      </c>
      <c r="Y122" s="43" t="str">
        <f t="shared" si="23"/>
        <v>-</v>
      </c>
      <c r="Z122" s="1" t="str">
        <f t="shared" si="16"/>
        <v>-</v>
      </c>
      <c r="AA122" s="1" t="str">
        <f t="shared" si="17"/>
        <v>-</v>
      </c>
      <c r="AB122" s="1" t="str">
        <f t="shared" si="24"/>
        <v>-</v>
      </c>
      <c r="AC122" s="1" t="str">
        <f t="shared" si="18"/>
        <v>-</v>
      </c>
      <c r="AD122" s="1" t="str">
        <f t="shared" si="19"/>
        <v>-</v>
      </c>
      <c r="AE122" s="43" t="str">
        <f t="shared" si="20"/>
        <v>-</v>
      </c>
      <c r="AF122" s="11" t="str">
        <f t="shared" si="25"/>
        <v>-</v>
      </c>
    </row>
    <row r="123" spans="1:32" x14ac:dyDescent="0.15">
      <c r="A123" s="1">
        <v>122</v>
      </c>
      <c r="B123" s="29" t="str">
        <f>TRIM(基本信息!B123)</f>
        <v/>
      </c>
      <c r="C123" s="1" t="str">
        <f>TRIM(基本信息!C123)</f>
        <v/>
      </c>
      <c r="D123" s="1">
        <f t="shared" si="21"/>
        <v>0</v>
      </c>
      <c r="E123" s="1" t="str">
        <f>IFERROR(INDEX(股票涨跌!E:E,MATCH(B123,股票涨跌!B:B,0)),"-")</f>
        <v>-</v>
      </c>
      <c r="F123" s="1" t="str">
        <f>IFERROR(INDEX(股票涨跌!F:F,MATCH(B123,股票涨跌!B:B,0)),"-")</f>
        <v>-</v>
      </c>
      <c r="G123" s="1" t="str">
        <f>TRIM(基本信息!O123)</f>
        <v/>
      </c>
      <c r="H123" s="1" t="str">
        <f>IFERROR(INDEX(行业涨跌!F:F,MATCH(G123,行业涨跌!C:C,0)),"-")</f>
        <v>-</v>
      </c>
      <c r="I123" s="1" t="str">
        <f>IFERROR(INDEX(行业涨跌!E:E,MATCH(G123,行业涨跌!C:C,0)),"-")</f>
        <v>-</v>
      </c>
      <c r="J123" s="1">
        <v>1</v>
      </c>
      <c r="K123" s="1">
        <v>0</v>
      </c>
      <c r="L123" s="1">
        <v>0</v>
      </c>
      <c r="M123" s="66">
        <f t="shared" si="22"/>
        <v>0.5</v>
      </c>
      <c r="N123" s="1">
        <v>0</v>
      </c>
      <c r="O123" s="1">
        <v>0</v>
      </c>
      <c r="P123" s="1">
        <v>1</v>
      </c>
      <c r="Q123" s="1">
        <v>0</v>
      </c>
      <c r="R123" s="43" t="str">
        <f t="shared" si="13"/>
        <v>-</v>
      </c>
      <c r="S123" s="11">
        <v>43630.625</v>
      </c>
      <c r="V123" s="1">
        <f t="array" ref="V123">SMALL(IF($D$2:$D$4000&gt;0,ROW($D$2:$D$4000),4^8),ROW(A122))</f>
        <v>65536</v>
      </c>
      <c r="W123" s="1" t="str">
        <f t="shared" si="14"/>
        <v>-</v>
      </c>
      <c r="X123" s="1" t="str">
        <f t="shared" si="15"/>
        <v>-</v>
      </c>
      <c r="Y123" s="43" t="str">
        <f t="shared" si="23"/>
        <v>-</v>
      </c>
      <c r="Z123" s="1" t="str">
        <f t="shared" si="16"/>
        <v>-</v>
      </c>
      <c r="AA123" s="1" t="str">
        <f t="shared" si="17"/>
        <v>-</v>
      </c>
      <c r="AB123" s="1" t="str">
        <f t="shared" si="24"/>
        <v>-</v>
      </c>
      <c r="AC123" s="1" t="str">
        <f t="shared" si="18"/>
        <v>-</v>
      </c>
      <c r="AD123" s="1" t="str">
        <f t="shared" si="19"/>
        <v>-</v>
      </c>
      <c r="AE123" s="43" t="str">
        <f t="shared" si="20"/>
        <v>-</v>
      </c>
      <c r="AF123" s="11" t="str">
        <f t="shared" si="25"/>
        <v>-</v>
      </c>
    </row>
    <row r="124" spans="1:32" x14ac:dyDescent="0.15">
      <c r="A124" s="1">
        <v>123</v>
      </c>
      <c r="B124" s="29" t="str">
        <f>TRIM(基本信息!B124)</f>
        <v/>
      </c>
      <c r="C124" s="1" t="str">
        <f>TRIM(基本信息!C124)</f>
        <v/>
      </c>
      <c r="D124" s="1">
        <f t="shared" si="21"/>
        <v>0</v>
      </c>
      <c r="E124" s="1" t="str">
        <f>IFERROR(INDEX(股票涨跌!E:E,MATCH(B124,股票涨跌!B:B,0)),"-")</f>
        <v>-</v>
      </c>
      <c r="F124" s="1" t="str">
        <f>IFERROR(INDEX(股票涨跌!F:F,MATCH(B124,股票涨跌!B:B,0)),"-")</f>
        <v>-</v>
      </c>
      <c r="G124" s="1" t="str">
        <f>TRIM(基本信息!O124)</f>
        <v/>
      </c>
      <c r="H124" s="1" t="str">
        <f>IFERROR(INDEX(行业涨跌!F:F,MATCH(G124,行业涨跌!C:C,0)),"-")</f>
        <v>-</v>
      </c>
      <c r="I124" s="1" t="str">
        <f>IFERROR(INDEX(行业涨跌!E:E,MATCH(G124,行业涨跌!C:C,0)),"-")</f>
        <v>-</v>
      </c>
      <c r="J124" s="1">
        <v>0</v>
      </c>
      <c r="K124" s="1">
        <v>1</v>
      </c>
      <c r="L124" s="1">
        <v>0</v>
      </c>
      <c r="M124" s="66">
        <f t="shared" si="22"/>
        <v>1</v>
      </c>
      <c r="R124" s="43" t="str">
        <f t="shared" si="13"/>
        <v>-</v>
      </c>
      <c r="S124" s="11">
        <v>43630.625</v>
      </c>
      <c r="V124" s="1">
        <f t="array" ref="V124">SMALL(IF($D$2:$D$4000&gt;0,ROW($D$2:$D$4000),4^8),ROW(A123))</f>
        <v>65536</v>
      </c>
      <c r="W124" s="1" t="str">
        <f t="shared" si="14"/>
        <v>-</v>
      </c>
      <c r="X124" s="1" t="str">
        <f t="shared" si="15"/>
        <v>-</v>
      </c>
      <c r="Y124" s="43" t="str">
        <f t="shared" si="23"/>
        <v>-</v>
      </c>
      <c r="Z124" s="1" t="str">
        <f t="shared" si="16"/>
        <v>-</v>
      </c>
      <c r="AA124" s="1" t="str">
        <f t="shared" si="17"/>
        <v>-</v>
      </c>
      <c r="AB124" s="1" t="str">
        <f t="shared" si="24"/>
        <v>-</v>
      </c>
      <c r="AC124" s="1" t="str">
        <f t="shared" si="18"/>
        <v>-</v>
      </c>
      <c r="AD124" s="1" t="str">
        <f t="shared" si="19"/>
        <v>-</v>
      </c>
      <c r="AE124" s="43" t="str">
        <f t="shared" si="20"/>
        <v>-</v>
      </c>
      <c r="AF124" s="11" t="str">
        <f t="shared" si="25"/>
        <v>-</v>
      </c>
    </row>
    <row r="125" spans="1:32" x14ac:dyDescent="0.15">
      <c r="A125" s="1">
        <v>124</v>
      </c>
      <c r="B125" s="29" t="str">
        <f>TRIM(基本信息!B125)</f>
        <v/>
      </c>
      <c r="C125" s="1" t="str">
        <f>TRIM(基本信息!C125)</f>
        <v/>
      </c>
      <c r="D125" s="1">
        <f t="shared" si="21"/>
        <v>0</v>
      </c>
      <c r="E125" s="1" t="str">
        <f>IFERROR(INDEX(股票涨跌!E:E,MATCH(B125,股票涨跌!B:B,0)),"-")</f>
        <v>-</v>
      </c>
      <c r="F125" s="1" t="str">
        <f>IFERROR(INDEX(股票涨跌!F:F,MATCH(B125,股票涨跌!B:B,0)),"-")</f>
        <v>-</v>
      </c>
      <c r="G125" s="1" t="str">
        <f>TRIM(基本信息!O125)</f>
        <v/>
      </c>
      <c r="H125" s="1" t="str">
        <f>IFERROR(INDEX(行业涨跌!F:F,MATCH(G125,行业涨跌!C:C,0)),"-")</f>
        <v>-</v>
      </c>
      <c r="I125" s="1" t="str">
        <f>IFERROR(INDEX(行业涨跌!E:E,MATCH(G125,行业涨跌!C:C,0)),"-")</f>
        <v>-</v>
      </c>
      <c r="J125" s="1">
        <v>0</v>
      </c>
      <c r="K125" s="1">
        <v>0</v>
      </c>
      <c r="L125" s="1">
        <v>0</v>
      </c>
      <c r="M125" s="66">
        <f t="shared" si="22"/>
        <v>0</v>
      </c>
      <c r="R125" s="43" t="str">
        <f t="shared" si="13"/>
        <v>-</v>
      </c>
      <c r="V125" s="1">
        <f t="array" ref="V125">SMALL(IF($D$2:$D$4000&gt;0,ROW($D$2:$D$4000),4^8),ROW(A124))</f>
        <v>65536</v>
      </c>
      <c r="W125" s="1" t="str">
        <f t="shared" si="14"/>
        <v>-</v>
      </c>
      <c r="X125" s="1" t="str">
        <f t="shared" si="15"/>
        <v>-</v>
      </c>
      <c r="Y125" s="43" t="str">
        <f t="shared" si="23"/>
        <v>-</v>
      </c>
      <c r="Z125" s="1" t="str">
        <f t="shared" si="16"/>
        <v>-</v>
      </c>
      <c r="AA125" s="1" t="str">
        <f t="shared" si="17"/>
        <v>-</v>
      </c>
      <c r="AB125" s="1" t="str">
        <f t="shared" si="24"/>
        <v>-</v>
      </c>
      <c r="AC125" s="1" t="str">
        <f t="shared" si="18"/>
        <v>-</v>
      </c>
      <c r="AD125" s="1" t="str">
        <f t="shared" si="19"/>
        <v>-</v>
      </c>
      <c r="AE125" s="43" t="str">
        <f t="shared" si="20"/>
        <v>-</v>
      </c>
      <c r="AF125" s="11" t="str">
        <f t="shared" si="25"/>
        <v>-</v>
      </c>
    </row>
    <row r="126" spans="1:32" x14ac:dyDescent="0.15">
      <c r="A126" s="1">
        <v>125</v>
      </c>
      <c r="B126" s="29" t="str">
        <f>TRIM(基本信息!B126)</f>
        <v/>
      </c>
      <c r="C126" s="1" t="str">
        <f>TRIM(基本信息!C126)</f>
        <v/>
      </c>
      <c r="D126" s="1">
        <f t="shared" si="21"/>
        <v>0</v>
      </c>
      <c r="E126" s="1" t="str">
        <f>IFERROR(INDEX(股票涨跌!E:E,MATCH(B126,股票涨跌!B:B,0)),"-")</f>
        <v>-</v>
      </c>
      <c r="F126" s="1" t="str">
        <f>IFERROR(INDEX(股票涨跌!F:F,MATCH(B126,股票涨跌!B:B,0)),"-")</f>
        <v>-</v>
      </c>
      <c r="G126" s="1" t="str">
        <f>TRIM(基本信息!O126)</f>
        <v/>
      </c>
      <c r="H126" s="1" t="str">
        <f>IFERROR(INDEX(行业涨跌!F:F,MATCH(G126,行业涨跌!C:C,0)),"-")</f>
        <v>-</v>
      </c>
      <c r="I126" s="1" t="str">
        <f>IFERROR(INDEX(行业涨跌!E:E,MATCH(G126,行业涨跌!C:C,0)),"-")</f>
        <v>-</v>
      </c>
      <c r="J126" s="1">
        <v>0</v>
      </c>
      <c r="K126" s="1">
        <v>0</v>
      </c>
      <c r="L126" s="1">
        <v>0</v>
      </c>
      <c r="M126" s="66">
        <f t="shared" si="22"/>
        <v>0</v>
      </c>
      <c r="R126" s="43" t="str">
        <f t="shared" si="13"/>
        <v>-</v>
      </c>
      <c r="V126" s="1">
        <f t="array" ref="V126">SMALL(IF($D$2:$D$4000&gt;0,ROW($D$2:$D$4000),4^8),ROW(A125))</f>
        <v>65536</v>
      </c>
      <c r="W126" s="1" t="str">
        <f t="shared" si="14"/>
        <v>-</v>
      </c>
      <c r="X126" s="1" t="str">
        <f t="shared" si="15"/>
        <v>-</v>
      </c>
      <c r="Y126" s="43" t="str">
        <f t="shared" si="23"/>
        <v>-</v>
      </c>
      <c r="Z126" s="1" t="str">
        <f t="shared" si="16"/>
        <v>-</v>
      </c>
      <c r="AA126" s="1" t="str">
        <f t="shared" si="17"/>
        <v>-</v>
      </c>
      <c r="AB126" s="1" t="str">
        <f t="shared" si="24"/>
        <v>-</v>
      </c>
      <c r="AC126" s="1" t="str">
        <f t="shared" si="18"/>
        <v>-</v>
      </c>
      <c r="AD126" s="1" t="str">
        <f t="shared" si="19"/>
        <v>-</v>
      </c>
      <c r="AE126" s="43" t="str">
        <f t="shared" si="20"/>
        <v>-</v>
      </c>
      <c r="AF126" s="11" t="str">
        <f t="shared" si="25"/>
        <v>-</v>
      </c>
    </row>
    <row r="127" spans="1:32" x14ac:dyDescent="0.15">
      <c r="A127" s="1">
        <v>126</v>
      </c>
      <c r="B127" s="29" t="str">
        <f>TRIM(基本信息!B127)</f>
        <v/>
      </c>
      <c r="C127" s="1" t="str">
        <f>TRIM(基本信息!C127)</f>
        <v/>
      </c>
      <c r="D127" s="1">
        <f t="shared" si="21"/>
        <v>0</v>
      </c>
      <c r="E127" s="1" t="str">
        <f>IFERROR(INDEX(股票涨跌!E:E,MATCH(B127,股票涨跌!B:B,0)),"-")</f>
        <v>-</v>
      </c>
      <c r="F127" s="1" t="str">
        <f>IFERROR(INDEX(股票涨跌!F:F,MATCH(B127,股票涨跌!B:B,0)),"-")</f>
        <v>-</v>
      </c>
      <c r="G127" s="1" t="str">
        <f>TRIM(基本信息!O127)</f>
        <v/>
      </c>
      <c r="H127" s="1" t="str">
        <f>IFERROR(INDEX(行业涨跌!F:F,MATCH(G127,行业涨跌!C:C,0)),"-")</f>
        <v>-</v>
      </c>
      <c r="I127" s="1" t="str">
        <f>IFERROR(INDEX(行业涨跌!E:E,MATCH(G127,行业涨跌!C:C,0)),"-")</f>
        <v>-</v>
      </c>
      <c r="J127" s="1">
        <v>0</v>
      </c>
      <c r="K127" s="1">
        <v>0</v>
      </c>
      <c r="L127" s="1">
        <v>0</v>
      </c>
      <c r="M127" s="66">
        <f t="shared" si="22"/>
        <v>0</v>
      </c>
      <c r="R127" s="43" t="str">
        <f t="shared" si="13"/>
        <v>-</v>
      </c>
      <c r="V127" s="1">
        <f t="array" ref="V127">SMALL(IF($D$2:$D$4000&gt;0,ROW($D$2:$D$4000),4^8),ROW(A126))</f>
        <v>65536</v>
      </c>
      <c r="W127" s="1" t="str">
        <f t="shared" si="14"/>
        <v>-</v>
      </c>
      <c r="X127" s="1" t="str">
        <f t="shared" si="15"/>
        <v>-</v>
      </c>
      <c r="Y127" s="43" t="str">
        <f t="shared" si="23"/>
        <v>-</v>
      </c>
      <c r="Z127" s="1" t="str">
        <f t="shared" si="16"/>
        <v>-</v>
      </c>
      <c r="AA127" s="1" t="str">
        <f t="shared" si="17"/>
        <v>-</v>
      </c>
      <c r="AB127" s="1" t="str">
        <f t="shared" si="24"/>
        <v>-</v>
      </c>
      <c r="AC127" s="1" t="str">
        <f t="shared" si="18"/>
        <v>-</v>
      </c>
      <c r="AD127" s="1" t="str">
        <f t="shared" si="19"/>
        <v>-</v>
      </c>
      <c r="AE127" s="43" t="str">
        <f t="shared" si="20"/>
        <v>-</v>
      </c>
      <c r="AF127" s="11" t="str">
        <f t="shared" si="25"/>
        <v>-</v>
      </c>
    </row>
    <row r="128" spans="1:32" x14ac:dyDescent="0.15">
      <c r="A128" s="1">
        <v>127</v>
      </c>
      <c r="B128" s="29" t="str">
        <f>TRIM(基本信息!B128)</f>
        <v/>
      </c>
      <c r="C128" s="1" t="str">
        <f>TRIM(基本信息!C128)</f>
        <v/>
      </c>
      <c r="D128" s="1">
        <f t="shared" si="21"/>
        <v>0</v>
      </c>
      <c r="E128" s="1" t="str">
        <f>IFERROR(INDEX(股票涨跌!E:E,MATCH(B128,股票涨跌!B:B,0)),"-")</f>
        <v>-</v>
      </c>
      <c r="F128" s="1" t="str">
        <f>IFERROR(INDEX(股票涨跌!F:F,MATCH(B128,股票涨跌!B:B,0)),"-")</f>
        <v>-</v>
      </c>
      <c r="G128" s="1" t="str">
        <f>TRIM(基本信息!O128)</f>
        <v/>
      </c>
      <c r="H128" s="1" t="str">
        <f>IFERROR(INDEX(行业涨跌!F:F,MATCH(G128,行业涨跌!C:C,0)),"-")</f>
        <v>-</v>
      </c>
      <c r="I128" s="1" t="str">
        <f>IFERROR(INDEX(行业涨跌!E:E,MATCH(G128,行业涨跌!C:C,0)),"-")</f>
        <v>-</v>
      </c>
      <c r="J128" s="1">
        <v>0</v>
      </c>
      <c r="K128" s="1">
        <v>1</v>
      </c>
      <c r="L128" s="1">
        <v>0</v>
      </c>
      <c r="M128" s="66">
        <f t="shared" si="22"/>
        <v>1</v>
      </c>
      <c r="R128" s="43" t="str">
        <f t="shared" si="13"/>
        <v>-</v>
      </c>
      <c r="S128" s="11">
        <v>43630.625</v>
      </c>
      <c r="V128" s="1">
        <f t="array" ref="V128">SMALL(IF($D$2:$D$4000&gt;0,ROW($D$2:$D$4000),4^8),ROW(A127))</f>
        <v>65536</v>
      </c>
      <c r="W128" s="1" t="str">
        <f t="shared" si="14"/>
        <v>-</v>
      </c>
      <c r="X128" s="1" t="str">
        <f t="shared" si="15"/>
        <v>-</v>
      </c>
      <c r="Y128" s="43" t="str">
        <f t="shared" si="23"/>
        <v>-</v>
      </c>
      <c r="Z128" s="1" t="str">
        <f t="shared" si="16"/>
        <v>-</v>
      </c>
      <c r="AA128" s="1" t="str">
        <f t="shared" si="17"/>
        <v>-</v>
      </c>
      <c r="AB128" s="1" t="str">
        <f t="shared" si="24"/>
        <v>-</v>
      </c>
      <c r="AC128" s="1" t="str">
        <f t="shared" si="18"/>
        <v>-</v>
      </c>
      <c r="AD128" s="1" t="str">
        <f t="shared" si="19"/>
        <v>-</v>
      </c>
      <c r="AE128" s="43" t="str">
        <f t="shared" si="20"/>
        <v>-</v>
      </c>
      <c r="AF128" s="11" t="str">
        <f t="shared" si="25"/>
        <v>-</v>
      </c>
    </row>
    <row r="129" spans="1:32" x14ac:dyDescent="0.15">
      <c r="A129" s="1">
        <v>128</v>
      </c>
      <c r="B129" s="29" t="str">
        <f>TRIM(基本信息!B129)</f>
        <v/>
      </c>
      <c r="C129" s="1" t="str">
        <f>TRIM(基本信息!C129)</f>
        <v/>
      </c>
      <c r="D129" s="1">
        <f t="shared" si="21"/>
        <v>0</v>
      </c>
      <c r="E129" s="1" t="str">
        <f>IFERROR(INDEX(股票涨跌!E:E,MATCH(B129,股票涨跌!B:B,0)),"-")</f>
        <v>-</v>
      </c>
      <c r="F129" s="1" t="str">
        <f>IFERROR(INDEX(股票涨跌!F:F,MATCH(B129,股票涨跌!B:B,0)),"-")</f>
        <v>-</v>
      </c>
      <c r="G129" s="1" t="str">
        <f>TRIM(基本信息!O129)</f>
        <v/>
      </c>
      <c r="H129" s="1" t="str">
        <f>IFERROR(INDEX(行业涨跌!F:F,MATCH(G129,行业涨跌!C:C,0)),"-")</f>
        <v>-</v>
      </c>
      <c r="I129" s="1" t="str">
        <f>IFERROR(INDEX(行业涨跌!E:E,MATCH(G129,行业涨跌!C:C,0)),"-")</f>
        <v>-</v>
      </c>
      <c r="J129" s="1">
        <v>0</v>
      </c>
      <c r="K129" s="1">
        <v>0</v>
      </c>
      <c r="L129" s="1">
        <v>0</v>
      </c>
      <c r="M129" s="66">
        <f t="shared" si="22"/>
        <v>0</v>
      </c>
      <c r="R129" s="43" t="str">
        <f t="shared" si="13"/>
        <v>-</v>
      </c>
      <c r="V129" s="1">
        <f t="array" ref="V129">SMALL(IF($D$2:$D$4000&gt;0,ROW($D$2:$D$4000),4^8),ROW(A128))</f>
        <v>65536</v>
      </c>
      <c r="W129" s="1" t="str">
        <f t="shared" si="14"/>
        <v>-</v>
      </c>
      <c r="X129" s="1" t="str">
        <f t="shared" si="15"/>
        <v>-</v>
      </c>
      <c r="Y129" s="43" t="str">
        <f t="shared" si="23"/>
        <v>-</v>
      </c>
      <c r="Z129" s="1" t="str">
        <f t="shared" si="16"/>
        <v>-</v>
      </c>
      <c r="AA129" s="1" t="str">
        <f t="shared" si="17"/>
        <v>-</v>
      </c>
      <c r="AB129" s="1" t="str">
        <f t="shared" si="24"/>
        <v>-</v>
      </c>
      <c r="AC129" s="1" t="str">
        <f t="shared" si="18"/>
        <v>-</v>
      </c>
      <c r="AD129" s="1" t="str">
        <f t="shared" si="19"/>
        <v>-</v>
      </c>
      <c r="AE129" s="43" t="str">
        <f t="shared" si="20"/>
        <v>-</v>
      </c>
      <c r="AF129" s="11" t="str">
        <f t="shared" si="25"/>
        <v>-</v>
      </c>
    </row>
    <row r="130" spans="1:32" x14ac:dyDescent="0.15">
      <c r="A130" s="1">
        <v>129</v>
      </c>
      <c r="B130" s="29" t="str">
        <f>TRIM(基本信息!B130)</f>
        <v/>
      </c>
      <c r="C130" s="1" t="str">
        <f>TRIM(基本信息!C130)</f>
        <v/>
      </c>
      <c r="D130" s="1">
        <f t="shared" si="21"/>
        <v>0</v>
      </c>
      <c r="E130" s="1" t="str">
        <f>IFERROR(INDEX(股票涨跌!E:E,MATCH(B130,股票涨跌!B:B,0)),"-")</f>
        <v>-</v>
      </c>
      <c r="F130" s="1" t="str">
        <f>IFERROR(INDEX(股票涨跌!F:F,MATCH(B130,股票涨跌!B:B,0)),"-")</f>
        <v>-</v>
      </c>
      <c r="G130" s="1" t="str">
        <f>TRIM(基本信息!O130)</f>
        <v/>
      </c>
      <c r="H130" s="1" t="str">
        <f>IFERROR(INDEX(行业涨跌!F:F,MATCH(G130,行业涨跌!C:C,0)),"-")</f>
        <v>-</v>
      </c>
      <c r="I130" s="1" t="str">
        <f>IFERROR(INDEX(行业涨跌!E:E,MATCH(G130,行业涨跌!C:C,0)),"-")</f>
        <v>-</v>
      </c>
      <c r="J130" s="1">
        <v>0</v>
      </c>
      <c r="K130" s="1">
        <v>0</v>
      </c>
      <c r="L130" s="1">
        <v>0</v>
      </c>
      <c r="M130" s="66">
        <f t="shared" si="22"/>
        <v>0</v>
      </c>
      <c r="R130" s="43" t="str">
        <f t="shared" ref="R130:R193" si="26">IF(D130&gt;0,IF(J130&gt;0,$J$1,"")&amp;IF(K130&gt;0,$K$1,"")&amp;IF(L130&gt;0,$L$1,"")&amp;"+"&amp;IF(N130&gt;0,$N$1,"")&amp;IF(O130&gt;0,$O$1,"")&amp;IF(P130&gt;0,$P$1,"")&amp;IF(Q130&gt;0,$Q$1,""),"-")</f>
        <v>-</v>
      </c>
      <c r="V130" s="1">
        <f t="array" ref="V130">SMALL(IF($D$2:$D$4000&gt;0,ROW($D$2:$D$4000),4^8),ROW(A129))</f>
        <v>65536</v>
      </c>
      <c r="W130" s="1" t="str">
        <f t="shared" ref="W130:W193" si="27">IF(V130&lt;4000,ROW(A129),"-")</f>
        <v>-</v>
      </c>
      <c r="X130" s="1" t="str">
        <f t="shared" ref="X130:X193" si="28">IF(V130&lt;4000,INDEX(B:B,V130),"-")</f>
        <v>-</v>
      </c>
      <c r="Y130" s="43" t="str">
        <f t="shared" si="23"/>
        <v>-</v>
      </c>
      <c r="Z130" s="1" t="str">
        <f t="shared" ref="Z130:Z193" si="29">IF(V130&lt;4000,INDEX(C:C,V130),"-")</f>
        <v>-</v>
      </c>
      <c r="AA130" s="1" t="str">
        <f t="shared" ref="AA130:AA193" si="30">IF(V130&lt;4000,INDEX(E:E,V130),"-")</f>
        <v>-</v>
      </c>
      <c r="AB130" s="1" t="str">
        <f t="shared" si="24"/>
        <v>-</v>
      </c>
      <c r="AC130" s="1" t="str">
        <f t="shared" ref="AC130:AC193" si="31">IF(V130&lt;4000,INDEX(G:G,V130),"-")</f>
        <v>-</v>
      </c>
      <c r="AD130" s="1" t="str">
        <f t="shared" ref="AD130:AD193" si="32">IF(V130&lt;4000,INDEX(H:H,V130),"-")</f>
        <v>-</v>
      </c>
      <c r="AE130" s="43" t="str">
        <f t="shared" ref="AE130:AE193" si="33">IF(V130&lt;4000,INDEX(I:I,V130),"-")</f>
        <v>-</v>
      </c>
      <c r="AF130" s="11" t="str">
        <f t="shared" si="25"/>
        <v>-</v>
      </c>
    </row>
    <row r="131" spans="1:32" x14ac:dyDescent="0.15">
      <c r="A131" s="1">
        <v>130</v>
      </c>
      <c r="B131" s="29" t="str">
        <f>TRIM(基本信息!B131)</f>
        <v/>
      </c>
      <c r="C131" s="1" t="str">
        <f>TRIM(基本信息!C131)</f>
        <v/>
      </c>
      <c r="D131" s="1">
        <f t="shared" ref="D131:D194" si="34">IF(LEN(B131)&gt;2,OR(M131=1,(M131=0.5)*(N131+O131+P131+Q131)&gt;0)+0,0)</f>
        <v>0</v>
      </c>
      <c r="E131" s="1" t="str">
        <f>IFERROR(INDEX(股票涨跌!E:E,MATCH(B131,股票涨跌!B:B,0)),"-")</f>
        <v>-</v>
      </c>
      <c r="F131" s="1" t="str">
        <f>IFERROR(INDEX(股票涨跌!F:F,MATCH(B131,股票涨跌!B:B,0)),"-")</f>
        <v>-</v>
      </c>
      <c r="G131" s="1" t="str">
        <f>TRIM(基本信息!O131)</f>
        <v/>
      </c>
      <c r="H131" s="1" t="str">
        <f>IFERROR(INDEX(行业涨跌!F:F,MATCH(G131,行业涨跌!C:C,0)),"-")</f>
        <v>-</v>
      </c>
      <c r="I131" s="1" t="str">
        <f>IFERROR(INDEX(行业涨跌!E:E,MATCH(G131,行业涨跌!C:C,0)),"-")</f>
        <v>-</v>
      </c>
      <c r="J131" s="1">
        <v>0</v>
      </c>
      <c r="K131" s="1">
        <v>1</v>
      </c>
      <c r="L131" s="1">
        <v>0</v>
      </c>
      <c r="M131" s="66">
        <f t="shared" ref="M131:M194" si="35">IF(K131&gt;0,1,IF(J131&gt;0,0.5,0))</f>
        <v>1</v>
      </c>
      <c r="R131" s="43" t="str">
        <f t="shared" si="26"/>
        <v>-</v>
      </c>
      <c r="S131" s="11">
        <v>43630.625</v>
      </c>
      <c r="V131" s="1">
        <f t="array" ref="V131">SMALL(IF($D$2:$D$4000&gt;0,ROW($D$2:$D$4000),4^8),ROW(A130))</f>
        <v>65536</v>
      </c>
      <c r="W131" s="1" t="str">
        <f t="shared" si="27"/>
        <v>-</v>
      </c>
      <c r="X131" s="1" t="str">
        <f t="shared" si="28"/>
        <v>-</v>
      </c>
      <c r="Y131" s="43" t="str">
        <f t="shared" ref="Y131:Y194" si="36">IF(V131&lt;4000,INDEX(R:R,V131),"-")</f>
        <v>-</v>
      </c>
      <c r="Z131" s="1" t="str">
        <f t="shared" si="29"/>
        <v>-</v>
      </c>
      <c r="AA131" s="1" t="str">
        <f t="shared" si="30"/>
        <v>-</v>
      </c>
      <c r="AB131" s="1" t="str">
        <f t="shared" ref="AB131:AB194" si="37">IF(V131&lt;4000,INDEX(F:F,V131),"-")</f>
        <v>-</v>
      </c>
      <c r="AC131" s="1" t="str">
        <f t="shared" si="31"/>
        <v>-</v>
      </c>
      <c r="AD131" s="1" t="str">
        <f t="shared" si="32"/>
        <v>-</v>
      </c>
      <c r="AE131" s="43" t="str">
        <f t="shared" si="33"/>
        <v>-</v>
      </c>
      <c r="AF131" s="11" t="str">
        <f t="shared" ref="AF131:AF194" si="38">IF(V131&lt;4000,INDEX(S:S,V131),"-")</f>
        <v>-</v>
      </c>
    </row>
    <row r="132" spans="1:32" x14ac:dyDescent="0.15">
      <c r="A132" s="1">
        <v>131</v>
      </c>
      <c r="B132" s="29" t="str">
        <f>TRIM(基本信息!B132)</f>
        <v/>
      </c>
      <c r="C132" s="1" t="str">
        <f>TRIM(基本信息!C132)</f>
        <v/>
      </c>
      <c r="D132" s="1">
        <f t="shared" si="34"/>
        <v>0</v>
      </c>
      <c r="E132" s="1" t="str">
        <f>IFERROR(INDEX(股票涨跌!E:E,MATCH(B132,股票涨跌!B:B,0)),"-")</f>
        <v>-</v>
      </c>
      <c r="F132" s="1" t="str">
        <f>IFERROR(INDEX(股票涨跌!F:F,MATCH(B132,股票涨跌!B:B,0)),"-")</f>
        <v>-</v>
      </c>
      <c r="G132" s="1" t="str">
        <f>TRIM(基本信息!O132)</f>
        <v/>
      </c>
      <c r="H132" s="1" t="str">
        <f>IFERROR(INDEX(行业涨跌!F:F,MATCH(G132,行业涨跌!C:C,0)),"-")</f>
        <v>-</v>
      </c>
      <c r="I132" s="1" t="str">
        <f>IFERROR(INDEX(行业涨跌!E:E,MATCH(G132,行业涨跌!C:C,0)),"-")</f>
        <v>-</v>
      </c>
      <c r="J132" s="1">
        <v>0</v>
      </c>
      <c r="K132" s="1">
        <v>0</v>
      </c>
      <c r="L132" s="1">
        <v>0</v>
      </c>
      <c r="M132" s="66">
        <f t="shared" si="35"/>
        <v>0</v>
      </c>
      <c r="R132" s="43" t="str">
        <f t="shared" si="26"/>
        <v>-</v>
      </c>
      <c r="V132" s="1">
        <f t="array" ref="V132">SMALL(IF($D$2:$D$4000&gt;0,ROW($D$2:$D$4000),4^8),ROW(A131))</f>
        <v>65536</v>
      </c>
      <c r="W132" s="1" t="str">
        <f t="shared" si="27"/>
        <v>-</v>
      </c>
      <c r="X132" s="1" t="str">
        <f t="shared" si="28"/>
        <v>-</v>
      </c>
      <c r="Y132" s="43" t="str">
        <f t="shared" si="36"/>
        <v>-</v>
      </c>
      <c r="Z132" s="1" t="str">
        <f t="shared" si="29"/>
        <v>-</v>
      </c>
      <c r="AA132" s="1" t="str">
        <f t="shared" si="30"/>
        <v>-</v>
      </c>
      <c r="AB132" s="1" t="str">
        <f t="shared" si="37"/>
        <v>-</v>
      </c>
      <c r="AC132" s="1" t="str">
        <f t="shared" si="31"/>
        <v>-</v>
      </c>
      <c r="AD132" s="1" t="str">
        <f t="shared" si="32"/>
        <v>-</v>
      </c>
      <c r="AE132" s="43" t="str">
        <f t="shared" si="33"/>
        <v>-</v>
      </c>
      <c r="AF132" s="11" t="str">
        <f t="shared" si="38"/>
        <v>-</v>
      </c>
    </row>
    <row r="133" spans="1:32" x14ac:dyDescent="0.15">
      <c r="A133" s="1">
        <v>132</v>
      </c>
      <c r="B133" s="29" t="str">
        <f>TRIM(基本信息!B133)</f>
        <v/>
      </c>
      <c r="C133" s="1" t="str">
        <f>TRIM(基本信息!C133)</f>
        <v/>
      </c>
      <c r="D133" s="1">
        <f t="shared" si="34"/>
        <v>0</v>
      </c>
      <c r="E133" s="1" t="str">
        <f>IFERROR(INDEX(股票涨跌!E:E,MATCH(B133,股票涨跌!B:B,0)),"-")</f>
        <v>-</v>
      </c>
      <c r="F133" s="1" t="str">
        <f>IFERROR(INDEX(股票涨跌!F:F,MATCH(B133,股票涨跌!B:B,0)),"-")</f>
        <v>-</v>
      </c>
      <c r="G133" s="1" t="str">
        <f>TRIM(基本信息!O133)</f>
        <v/>
      </c>
      <c r="H133" s="1" t="str">
        <f>IFERROR(INDEX(行业涨跌!F:F,MATCH(G133,行业涨跌!C:C,0)),"-")</f>
        <v>-</v>
      </c>
      <c r="I133" s="1" t="str">
        <f>IFERROR(INDEX(行业涨跌!E:E,MATCH(G133,行业涨跌!C:C,0)),"-")</f>
        <v>-</v>
      </c>
      <c r="J133" s="1">
        <v>0</v>
      </c>
      <c r="K133" s="1">
        <v>0</v>
      </c>
      <c r="L133" s="1">
        <v>0</v>
      </c>
      <c r="M133" s="66">
        <f t="shared" si="35"/>
        <v>0</v>
      </c>
      <c r="R133" s="43" t="str">
        <f t="shared" si="26"/>
        <v>-</v>
      </c>
      <c r="V133" s="1">
        <f t="array" ref="V133">SMALL(IF($D$2:$D$4000&gt;0,ROW($D$2:$D$4000),4^8),ROW(A132))</f>
        <v>65536</v>
      </c>
      <c r="W133" s="1" t="str">
        <f t="shared" si="27"/>
        <v>-</v>
      </c>
      <c r="X133" s="1" t="str">
        <f t="shared" si="28"/>
        <v>-</v>
      </c>
      <c r="Y133" s="43" t="str">
        <f t="shared" si="36"/>
        <v>-</v>
      </c>
      <c r="Z133" s="1" t="str">
        <f t="shared" si="29"/>
        <v>-</v>
      </c>
      <c r="AA133" s="1" t="str">
        <f t="shared" si="30"/>
        <v>-</v>
      </c>
      <c r="AB133" s="1" t="str">
        <f t="shared" si="37"/>
        <v>-</v>
      </c>
      <c r="AC133" s="1" t="str">
        <f t="shared" si="31"/>
        <v>-</v>
      </c>
      <c r="AD133" s="1" t="str">
        <f t="shared" si="32"/>
        <v>-</v>
      </c>
      <c r="AE133" s="43" t="str">
        <f t="shared" si="33"/>
        <v>-</v>
      </c>
      <c r="AF133" s="11" t="str">
        <f t="shared" si="38"/>
        <v>-</v>
      </c>
    </row>
    <row r="134" spans="1:32" x14ac:dyDescent="0.15">
      <c r="A134" s="1">
        <v>133</v>
      </c>
      <c r="B134" s="29" t="str">
        <f>TRIM(基本信息!B134)</f>
        <v/>
      </c>
      <c r="C134" s="1" t="str">
        <f>TRIM(基本信息!C134)</f>
        <v/>
      </c>
      <c r="D134" s="1">
        <f t="shared" si="34"/>
        <v>0</v>
      </c>
      <c r="E134" s="1" t="str">
        <f>IFERROR(INDEX(股票涨跌!E:E,MATCH(B134,股票涨跌!B:B,0)),"-")</f>
        <v>-</v>
      </c>
      <c r="F134" s="1" t="str">
        <f>IFERROR(INDEX(股票涨跌!F:F,MATCH(B134,股票涨跌!B:B,0)),"-")</f>
        <v>-</v>
      </c>
      <c r="G134" s="1" t="str">
        <f>TRIM(基本信息!O134)</f>
        <v/>
      </c>
      <c r="H134" s="1" t="str">
        <f>IFERROR(INDEX(行业涨跌!F:F,MATCH(G134,行业涨跌!C:C,0)),"-")</f>
        <v>-</v>
      </c>
      <c r="I134" s="1" t="str">
        <f>IFERROR(INDEX(行业涨跌!E:E,MATCH(G134,行业涨跌!C:C,0)),"-")</f>
        <v>-</v>
      </c>
      <c r="J134" s="1">
        <v>0</v>
      </c>
      <c r="K134" s="1">
        <v>1</v>
      </c>
      <c r="L134" s="1">
        <v>0</v>
      </c>
      <c r="M134" s="66">
        <f t="shared" si="35"/>
        <v>1</v>
      </c>
      <c r="R134" s="43" t="str">
        <f t="shared" si="26"/>
        <v>-</v>
      </c>
      <c r="S134" s="11">
        <v>43630.625</v>
      </c>
      <c r="V134" s="1">
        <f t="array" ref="V134">SMALL(IF($D$2:$D$4000&gt;0,ROW($D$2:$D$4000),4^8),ROW(A133))</f>
        <v>65536</v>
      </c>
      <c r="W134" s="1" t="str">
        <f t="shared" si="27"/>
        <v>-</v>
      </c>
      <c r="X134" s="1" t="str">
        <f t="shared" si="28"/>
        <v>-</v>
      </c>
      <c r="Y134" s="43" t="str">
        <f t="shared" si="36"/>
        <v>-</v>
      </c>
      <c r="Z134" s="1" t="str">
        <f t="shared" si="29"/>
        <v>-</v>
      </c>
      <c r="AA134" s="1" t="str">
        <f t="shared" si="30"/>
        <v>-</v>
      </c>
      <c r="AB134" s="1" t="str">
        <f t="shared" si="37"/>
        <v>-</v>
      </c>
      <c r="AC134" s="1" t="str">
        <f t="shared" si="31"/>
        <v>-</v>
      </c>
      <c r="AD134" s="1" t="str">
        <f t="shared" si="32"/>
        <v>-</v>
      </c>
      <c r="AE134" s="43" t="str">
        <f t="shared" si="33"/>
        <v>-</v>
      </c>
      <c r="AF134" s="11" t="str">
        <f t="shared" si="38"/>
        <v>-</v>
      </c>
    </row>
    <row r="135" spans="1:32" x14ac:dyDescent="0.15">
      <c r="A135" s="1">
        <v>134</v>
      </c>
      <c r="B135" s="29" t="str">
        <f>TRIM(基本信息!B135)</f>
        <v/>
      </c>
      <c r="C135" s="1" t="str">
        <f>TRIM(基本信息!C135)</f>
        <v/>
      </c>
      <c r="D135" s="1">
        <f t="shared" si="34"/>
        <v>0</v>
      </c>
      <c r="E135" s="1" t="str">
        <f>IFERROR(INDEX(股票涨跌!E:E,MATCH(B135,股票涨跌!B:B,0)),"-")</f>
        <v>-</v>
      </c>
      <c r="F135" s="1" t="str">
        <f>IFERROR(INDEX(股票涨跌!F:F,MATCH(B135,股票涨跌!B:B,0)),"-")</f>
        <v>-</v>
      </c>
      <c r="G135" s="1" t="str">
        <f>TRIM(基本信息!O135)</f>
        <v/>
      </c>
      <c r="H135" s="1" t="str">
        <f>IFERROR(INDEX(行业涨跌!F:F,MATCH(G135,行业涨跌!C:C,0)),"-")</f>
        <v>-</v>
      </c>
      <c r="I135" s="1" t="str">
        <f>IFERROR(INDEX(行业涨跌!E:E,MATCH(G135,行业涨跌!C:C,0)),"-")</f>
        <v>-</v>
      </c>
      <c r="J135" s="1">
        <v>0</v>
      </c>
      <c r="K135" s="1">
        <v>0</v>
      </c>
      <c r="L135" s="1">
        <v>0</v>
      </c>
      <c r="M135" s="66">
        <f t="shared" si="35"/>
        <v>0</v>
      </c>
      <c r="R135" s="43" t="str">
        <f t="shared" si="26"/>
        <v>-</v>
      </c>
      <c r="V135" s="1">
        <f t="array" ref="V135">SMALL(IF($D$2:$D$4000&gt;0,ROW($D$2:$D$4000),4^8),ROW(A134))</f>
        <v>65536</v>
      </c>
      <c r="W135" s="1" t="str">
        <f t="shared" si="27"/>
        <v>-</v>
      </c>
      <c r="X135" s="1" t="str">
        <f t="shared" si="28"/>
        <v>-</v>
      </c>
      <c r="Y135" s="43" t="str">
        <f t="shared" si="36"/>
        <v>-</v>
      </c>
      <c r="Z135" s="1" t="str">
        <f t="shared" si="29"/>
        <v>-</v>
      </c>
      <c r="AA135" s="1" t="str">
        <f t="shared" si="30"/>
        <v>-</v>
      </c>
      <c r="AB135" s="1" t="str">
        <f t="shared" si="37"/>
        <v>-</v>
      </c>
      <c r="AC135" s="1" t="str">
        <f t="shared" si="31"/>
        <v>-</v>
      </c>
      <c r="AD135" s="1" t="str">
        <f t="shared" si="32"/>
        <v>-</v>
      </c>
      <c r="AE135" s="43" t="str">
        <f t="shared" si="33"/>
        <v>-</v>
      </c>
      <c r="AF135" s="11" t="str">
        <f t="shared" si="38"/>
        <v>-</v>
      </c>
    </row>
    <row r="136" spans="1:32" x14ac:dyDescent="0.15">
      <c r="A136" s="1">
        <v>135</v>
      </c>
      <c r="B136" s="29" t="str">
        <f>TRIM(基本信息!B136)</f>
        <v/>
      </c>
      <c r="C136" s="1" t="str">
        <f>TRIM(基本信息!C136)</f>
        <v/>
      </c>
      <c r="D136" s="1">
        <f t="shared" si="34"/>
        <v>0</v>
      </c>
      <c r="E136" s="1" t="str">
        <f>IFERROR(INDEX(股票涨跌!E:E,MATCH(B136,股票涨跌!B:B,0)),"-")</f>
        <v>-</v>
      </c>
      <c r="F136" s="1" t="str">
        <f>IFERROR(INDEX(股票涨跌!F:F,MATCH(B136,股票涨跌!B:B,0)),"-")</f>
        <v>-</v>
      </c>
      <c r="G136" s="1" t="str">
        <f>TRIM(基本信息!O136)</f>
        <v/>
      </c>
      <c r="H136" s="1" t="str">
        <f>IFERROR(INDEX(行业涨跌!F:F,MATCH(G136,行业涨跌!C:C,0)),"-")</f>
        <v>-</v>
      </c>
      <c r="I136" s="1" t="str">
        <f>IFERROR(INDEX(行业涨跌!E:E,MATCH(G136,行业涨跌!C:C,0)),"-")</f>
        <v>-</v>
      </c>
      <c r="J136" s="1">
        <v>0</v>
      </c>
      <c r="K136" s="1">
        <v>0</v>
      </c>
      <c r="L136" s="1">
        <v>0</v>
      </c>
      <c r="M136" s="66">
        <f t="shared" si="35"/>
        <v>0</v>
      </c>
      <c r="R136" s="43" t="str">
        <f t="shared" si="26"/>
        <v>-</v>
      </c>
      <c r="V136" s="1">
        <f t="array" ref="V136">SMALL(IF($D$2:$D$4000&gt;0,ROW($D$2:$D$4000),4^8),ROW(A135))</f>
        <v>65536</v>
      </c>
      <c r="W136" s="1" t="str">
        <f t="shared" si="27"/>
        <v>-</v>
      </c>
      <c r="X136" s="1" t="str">
        <f t="shared" si="28"/>
        <v>-</v>
      </c>
      <c r="Y136" s="43" t="str">
        <f t="shared" si="36"/>
        <v>-</v>
      </c>
      <c r="Z136" s="1" t="str">
        <f t="shared" si="29"/>
        <v>-</v>
      </c>
      <c r="AA136" s="1" t="str">
        <f t="shared" si="30"/>
        <v>-</v>
      </c>
      <c r="AB136" s="1" t="str">
        <f t="shared" si="37"/>
        <v>-</v>
      </c>
      <c r="AC136" s="1" t="str">
        <f t="shared" si="31"/>
        <v>-</v>
      </c>
      <c r="AD136" s="1" t="str">
        <f t="shared" si="32"/>
        <v>-</v>
      </c>
      <c r="AE136" s="43" t="str">
        <f t="shared" si="33"/>
        <v>-</v>
      </c>
      <c r="AF136" s="11" t="str">
        <f t="shared" si="38"/>
        <v>-</v>
      </c>
    </row>
    <row r="137" spans="1:32" x14ac:dyDescent="0.15">
      <c r="A137" s="1">
        <v>136</v>
      </c>
      <c r="B137" s="29" t="str">
        <f>TRIM(基本信息!B137)</f>
        <v/>
      </c>
      <c r="C137" s="1" t="str">
        <f>TRIM(基本信息!C137)</f>
        <v/>
      </c>
      <c r="D137" s="1">
        <f t="shared" si="34"/>
        <v>0</v>
      </c>
      <c r="E137" s="1" t="str">
        <f>IFERROR(INDEX(股票涨跌!E:E,MATCH(B137,股票涨跌!B:B,0)),"-")</f>
        <v>-</v>
      </c>
      <c r="F137" s="1" t="str">
        <f>IFERROR(INDEX(股票涨跌!F:F,MATCH(B137,股票涨跌!B:B,0)),"-")</f>
        <v>-</v>
      </c>
      <c r="G137" s="1" t="str">
        <f>TRIM(基本信息!O137)</f>
        <v/>
      </c>
      <c r="H137" s="1" t="str">
        <f>IFERROR(INDEX(行业涨跌!F:F,MATCH(G137,行业涨跌!C:C,0)),"-")</f>
        <v>-</v>
      </c>
      <c r="I137" s="1" t="str">
        <f>IFERROR(INDEX(行业涨跌!E:E,MATCH(G137,行业涨跌!C:C,0)),"-")</f>
        <v>-</v>
      </c>
      <c r="J137" s="1">
        <v>0</v>
      </c>
      <c r="K137" s="1">
        <v>1</v>
      </c>
      <c r="L137" s="1">
        <v>0</v>
      </c>
      <c r="M137" s="66">
        <f t="shared" si="35"/>
        <v>1</v>
      </c>
      <c r="R137" s="43" t="str">
        <f t="shared" si="26"/>
        <v>-</v>
      </c>
      <c r="S137" s="11">
        <v>43630.625</v>
      </c>
      <c r="V137" s="1">
        <f t="array" ref="V137">SMALL(IF($D$2:$D$4000&gt;0,ROW($D$2:$D$4000),4^8),ROW(A136))</f>
        <v>65536</v>
      </c>
      <c r="W137" s="1" t="str">
        <f t="shared" si="27"/>
        <v>-</v>
      </c>
      <c r="X137" s="1" t="str">
        <f t="shared" si="28"/>
        <v>-</v>
      </c>
      <c r="Y137" s="43" t="str">
        <f t="shared" si="36"/>
        <v>-</v>
      </c>
      <c r="Z137" s="1" t="str">
        <f t="shared" si="29"/>
        <v>-</v>
      </c>
      <c r="AA137" s="1" t="str">
        <f t="shared" si="30"/>
        <v>-</v>
      </c>
      <c r="AB137" s="1" t="str">
        <f t="shared" si="37"/>
        <v>-</v>
      </c>
      <c r="AC137" s="1" t="str">
        <f t="shared" si="31"/>
        <v>-</v>
      </c>
      <c r="AD137" s="1" t="str">
        <f t="shared" si="32"/>
        <v>-</v>
      </c>
      <c r="AE137" s="43" t="str">
        <f t="shared" si="33"/>
        <v>-</v>
      </c>
      <c r="AF137" s="11" t="str">
        <f t="shared" si="38"/>
        <v>-</v>
      </c>
    </row>
    <row r="138" spans="1:32" x14ac:dyDescent="0.15">
      <c r="A138" s="1">
        <v>137</v>
      </c>
      <c r="B138" s="29" t="str">
        <f>TRIM(基本信息!B138)</f>
        <v/>
      </c>
      <c r="C138" s="1" t="str">
        <f>TRIM(基本信息!C138)</f>
        <v/>
      </c>
      <c r="D138" s="1">
        <f t="shared" si="34"/>
        <v>0</v>
      </c>
      <c r="E138" s="1" t="str">
        <f>IFERROR(INDEX(股票涨跌!E:E,MATCH(B138,股票涨跌!B:B,0)),"-")</f>
        <v>-</v>
      </c>
      <c r="F138" s="1" t="str">
        <f>IFERROR(INDEX(股票涨跌!F:F,MATCH(B138,股票涨跌!B:B,0)),"-")</f>
        <v>-</v>
      </c>
      <c r="G138" s="1" t="str">
        <f>TRIM(基本信息!O138)</f>
        <v/>
      </c>
      <c r="H138" s="1" t="str">
        <f>IFERROR(INDEX(行业涨跌!F:F,MATCH(G138,行业涨跌!C:C,0)),"-")</f>
        <v>-</v>
      </c>
      <c r="I138" s="1" t="str">
        <f>IFERROR(INDEX(行业涨跌!E:E,MATCH(G138,行业涨跌!C:C,0)),"-")</f>
        <v>-</v>
      </c>
      <c r="J138" s="1">
        <v>0</v>
      </c>
      <c r="K138" s="1">
        <v>0</v>
      </c>
      <c r="L138" s="1">
        <v>0</v>
      </c>
      <c r="M138" s="66">
        <f t="shared" si="35"/>
        <v>0</v>
      </c>
      <c r="R138" s="43" t="str">
        <f t="shared" si="26"/>
        <v>-</v>
      </c>
      <c r="V138" s="1">
        <f t="array" ref="V138">SMALL(IF($D$2:$D$4000&gt;0,ROW($D$2:$D$4000),4^8),ROW(A137))</f>
        <v>65536</v>
      </c>
      <c r="W138" s="1" t="str">
        <f t="shared" si="27"/>
        <v>-</v>
      </c>
      <c r="X138" s="1" t="str">
        <f t="shared" si="28"/>
        <v>-</v>
      </c>
      <c r="Y138" s="43" t="str">
        <f t="shared" si="36"/>
        <v>-</v>
      </c>
      <c r="Z138" s="1" t="str">
        <f t="shared" si="29"/>
        <v>-</v>
      </c>
      <c r="AA138" s="1" t="str">
        <f t="shared" si="30"/>
        <v>-</v>
      </c>
      <c r="AB138" s="1" t="str">
        <f t="shared" si="37"/>
        <v>-</v>
      </c>
      <c r="AC138" s="1" t="str">
        <f t="shared" si="31"/>
        <v>-</v>
      </c>
      <c r="AD138" s="1" t="str">
        <f t="shared" si="32"/>
        <v>-</v>
      </c>
      <c r="AE138" s="43" t="str">
        <f t="shared" si="33"/>
        <v>-</v>
      </c>
      <c r="AF138" s="11" t="str">
        <f t="shared" si="38"/>
        <v>-</v>
      </c>
    </row>
    <row r="139" spans="1:32" x14ac:dyDescent="0.15">
      <c r="A139" s="1">
        <v>138</v>
      </c>
      <c r="B139" s="29" t="str">
        <f>TRIM(基本信息!B139)</f>
        <v/>
      </c>
      <c r="C139" s="1" t="str">
        <f>TRIM(基本信息!C139)</f>
        <v/>
      </c>
      <c r="D139" s="1">
        <f t="shared" si="34"/>
        <v>0</v>
      </c>
      <c r="E139" s="1" t="str">
        <f>IFERROR(INDEX(股票涨跌!E:E,MATCH(B139,股票涨跌!B:B,0)),"-")</f>
        <v>-</v>
      </c>
      <c r="F139" s="1" t="str">
        <f>IFERROR(INDEX(股票涨跌!F:F,MATCH(B139,股票涨跌!B:B,0)),"-")</f>
        <v>-</v>
      </c>
      <c r="G139" s="1" t="str">
        <f>TRIM(基本信息!O139)</f>
        <v/>
      </c>
      <c r="H139" s="1" t="str">
        <f>IFERROR(INDEX(行业涨跌!F:F,MATCH(G139,行业涨跌!C:C,0)),"-")</f>
        <v>-</v>
      </c>
      <c r="I139" s="1" t="str">
        <f>IFERROR(INDEX(行业涨跌!E:E,MATCH(G139,行业涨跌!C:C,0)),"-")</f>
        <v>-</v>
      </c>
      <c r="J139" s="1">
        <v>0</v>
      </c>
      <c r="K139" s="1">
        <v>0</v>
      </c>
      <c r="L139" s="1">
        <v>0</v>
      </c>
      <c r="M139" s="66">
        <f t="shared" si="35"/>
        <v>0</v>
      </c>
      <c r="R139" s="43" t="str">
        <f t="shared" si="26"/>
        <v>-</v>
      </c>
      <c r="V139" s="1">
        <f t="array" ref="V139">SMALL(IF($D$2:$D$4000&gt;0,ROW($D$2:$D$4000),4^8),ROW(A138))</f>
        <v>65536</v>
      </c>
      <c r="W139" s="1" t="str">
        <f t="shared" si="27"/>
        <v>-</v>
      </c>
      <c r="X139" s="1" t="str">
        <f t="shared" si="28"/>
        <v>-</v>
      </c>
      <c r="Y139" s="43" t="str">
        <f t="shared" si="36"/>
        <v>-</v>
      </c>
      <c r="Z139" s="1" t="str">
        <f t="shared" si="29"/>
        <v>-</v>
      </c>
      <c r="AA139" s="1" t="str">
        <f t="shared" si="30"/>
        <v>-</v>
      </c>
      <c r="AB139" s="1" t="str">
        <f t="shared" si="37"/>
        <v>-</v>
      </c>
      <c r="AC139" s="1" t="str">
        <f t="shared" si="31"/>
        <v>-</v>
      </c>
      <c r="AD139" s="1" t="str">
        <f t="shared" si="32"/>
        <v>-</v>
      </c>
      <c r="AE139" s="43" t="str">
        <f t="shared" si="33"/>
        <v>-</v>
      </c>
      <c r="AF139" s="11" t="str">
        <f t="shared" si="38"/>
        <v>-</v>
      </c>
    </row>
    <row r="140" spans="1:32" x14ac:dyDescent="0.15">
      <c r="A140" s="1">
        <v>139</v>
      </c>
      <c r="B140" s="29" t="str">
        <f>TRIM(基本信息!B140)</f>
        <v/>
      </c>
      <c r="C140" s="1" t="str">
        <f>TRIM(基本信息!C140)</f>
        <v/>
      </c>
      <c r="D140" s="1">
        <f t="shared" si="34"/>
        <v>0</v>
      </c>
      <c r="E140" s="1" t="str">
        <f>IFERROR(INDEX(股票涨跌!E:E,MATCH(B140,股票涨跌!B:B,0)),"-")</f>
        <v>-</v>
      </c>
      <c r="F140" s="1" t="str">
        <f>IFERROR(INDEX(股票涨跌!F:F,MATCH(B140,股票涨跌!B:B,0)),"-")</f>
        <v>-</v>
      </c>
      <c r="G140" s="1" t="str">
        <f>TRIM(基本信息!O140)</f>
        <v/>
      </c>
      <c r="H140" s="1" t="str">
        <f>IFERROR(INDEX(行业涨跌!F:F,MATCH(G140,行业涨跌!C:C,0)),"-")</f>
        <v>-</v>
      </c>
      <c r="I140" s="1" t="str">
        <f>IFERROR(INDEX(行业涨跌!E:E,MATCH(G140,行业涨跌!C:C,0)),"-")</f>
        <v>-</v>
      </c>
      <c r="J140" s="1">
        <v>0</v>
      </c>
      <c r="K140" s="1">
        <v>1</v>
      </c>
      <c r="L140" s="1">
        <v>0</v>
      </c>
      <c r="M140" s="66">
        <f t="shared" si="35"/>
        <v>1</v>
      </c>
      <c r="R140" s="43" t="str">
        <f t="shared" si="26"/>
        <v>-</v>
      </c>
      <c r="S140" s="11">
        <v>43630.625</v>
      </c>
      <c r="V140" s="1">
        <f t="array" ref="V140">SMALL(IF($D$2:$D$4000&gt;0,ROW($D$2:$D$4000),4^8),ROW(A139))</f>
        <v>65536</v>
      </c>
      <c r="W140" s="1" t="str">
        <f t="shared" si="27"/>
        <v>-</v>
      </c>
      <c r="X140" s="1" t="str">
        <f t="shared" si="28"/>
        <v>-</v>
      </c>
      <c r="Y140" s="43" t="str">
        <f t="shared" si="36"/>
        <v>-</v>
      </c>
      <c r="Z140" s="1" t="str">
        <f t="shared" si="29"/>
        <v>-</v>
      </c>
      <c r="AA140" s="1" t="str">
        <f t="shared" si="30"/>
        <v>-</v>
      </c>
      <c r="AB140" s="1" t="str">
        <f t="shared" si="37"/>
        <v>-</v>
      </c>
      <c r="AC140" s="1" t="str">
        <f t="shared" si="31"/>
        <v>-</v>
      </c>
      <c r="AD140" s="1" t="str">
        <f t="shared" si="32"/>
        <v>-</v>
      </c>
      <c r="AE140" s="43" t="str">
        <f t="shared" si="33"/>
        <v>-</v>
      </c>
      <c r="AF140" s="11" t="str">
        <f t="shared" si="38"/>
        <v>-</v>
      </c>
    </row>
    <row r="141" spans="1:32" x14ac:dyDescent="0.15">
      <c r="A141" s="1">
        <v>140</v>
      </c>
      <c r="B141" s="29" t="str">
        <f>TRIM(基本信息!B141)</f>
        <v/>
      </c>
      <c r="C141" s="1" t="str">
        <f>TRIM(基本信息!C141)</f>
        <v/>
      </c>
      <c r="D141" s="1">
        <f t="shared" si="34"/>
        <v>0</v>
      </c>
      <c r="E141" s="1" t="str">
        <f>IFERROR(INDEX(股票涨跌!E:E,MATCH(B141,股票涨跌!B:B,0)),"-")</f>
        <v>-</v>
      </c>
      <c r="F141" s="1" t="str">
        <f>IFERROR(INDEX(股票涨跌!F:F,MATCH(B141,股票涨跌!B:B,0)),"-")</f>
        <v>-</v>
      </c>
      <c r="G141" s="1" t="str">
        <f>TRIM(基本信息!O141)</f>
        <v/>
      </c>
      <c r="H141" s="1" t="str">
        <f>IFERROR(INDEX(行业涨跌!F:F,MATCH(G141,行业涨跌!C:C,0)),"-")</f>
        <v>-</v>
      </c>
      <c r="I141" s="1" t="str">
        <f>IFERROR(INDEX(行业涨跌!E:E,MATCH(G141,行业涨跌!C:C,0)),"-")</f>
        <v>-</v>
      </c>
      <c r="J141" s="1">
        <v>0</v>
      </c>
      <c r="K141" s="1">
        <v>0</v>
      </c>
      <c r="L141" s="1">
        <v>0</v>
      </c>
      <c r="M141" s="66">
        <f t="shared" si="35"/>
        <v>0</v>
      </c>
      <c r="R141" s="43" t="str">
        <f t="shared" si="26"/>
        <v>-</v>
      </c>
      <c r="V141" s="1">
        <f t="array" ref="V141">SMALL(IF($D$2:$D$4000&gt;0,ROW($D$2:$D$4000),4^8),ROW(A140))</f>
        <v>65536</v>
      </c>
      <c r="W141" s="1" t="str">
        <f t="shared" si="27"/>
        <v>-</v>
      </c>
      <c r="X141" s="1" t="str">
        <f t="shared" si="28"/>
        <v>-</v>
      </c>
      <c r="Y141" s="43" t="str">
        <f t="shared" si="36"/>
        <v>-</v>
      </c>
      <c r="Z141" s="1" t="str">
        <f t="shared" si="29"/>
        <v>-</v>
      </c>
      <c r="AA141" s="1" t="str">
        <f t="shared" si="30"/>
        <v>-</v>
      </c>
      <c r="AB141" s="1" t="str">
        <f t="shared" si="37"/>
        <v>-</v>
      </c>
      <c r="AC141" s="1" t="str">
        <f t="shared" si="31"/>
        <v>-</v>
      </c>
      <c r="AD141" s="1" t="str">
        <f t="shared" si="32"/>
        <v>-</v>
      </c>
      <c r="AE141" s="43" t="str">
        <f t="shared" si="33"/>
        <v>-</v>
      </c>
      <c r="AF141" s="11" t="str">
        <f t="shared" si="38"/>
        <v>-</v>
      </c>
    </row>
    <row r="142" spans="1:32" x14ac:dyDescent="0.15">
      <c r="A142" s="1">
        <v>141</v>
      </c>
      <c r="B142" s="29" t="str">
        <f>TRIM(基本信息!B142)</f>
        <v/>
      </c>
      <c r="C142" s="1" t="str">
        <f>TRIM(基本信息!C142)</f>
        <v/>
      </c>
      <c r="D142" s="1">
        <f t="shared" si="34"/>
        <v>0</v>
      </c>
      <c r="E142" s="1" t="str">
        <f>IFERROR(INDEX(股票涨跌!E:E,MATCH(B142,股票涨跌!B:B,0)),"-")</f>
        <v>-</v>
      </c>
      <c r="F142" s="1" t="str">
        <f>IFERROR(INDEX(股票涨跌!F:F,MATCH(B142,股票涨跌!B:B,0)),"-")</f>
        <v>-</v>
      </c>
      <c r="G142" s="1" t="str">
        <f>TRIM(基本信息!O142)</f>
        <v/>
      </c>
      <c r="H142" s="1" t="str">
        <f>IFERROR(INDEX(行业涨跌!F:F,MATCH(G142,行业涨跌!C:C,0)),"-")</f>
        <v>-</v>
      </c>
      <c r="I142" s="1" t="str">
        <f>IFERROR(INDEX(行业涨跌!E:E,MATCH(G142,行业涨跌!C:C,0)),"-")</f>
        <v>-</v>
      </c>
      <c r="J142" s="1">
        <v>0</v>
      </c>
      <c r="K142" s="1">
        <v>1</v>
      </c>
      <c r="L142" s="1">
        <v>0</v>
      </c>
      <c r="M142" s="66">
        <f t="shared" si="35"/>
        <v>1</v>
      </c>
      <c r="R142" s="43" t="str">
        <f t="shared" si="26"/>
        <v>-</v>
      </c>
      <c r="S142" s="11">
        <v>43630.625</v>
      </c>
      <c r="V142" s="1">
        <f t="array" ref="V142">SMALL(IF($D$2:$D$4000&gt;0,ROW($D$2:$D$4000),4^8),ROW(A141))</f>
        <v>65536</v>
      </c>
      <c r="W142" s="1" t="str">
        <f t="shared" si="27"/>
        <v>-</v>
      </c>
      <c r="X142" s="1" t="str">
        <f t="shared" si="28"/>
        <v>-</v>
      </c>
      <c r="Y142" s="43" t="str">
        <f t="shared" si="36"/>
        <v>-</v>
      </c>
      <c r="Z142" s="1" t="str">
        <f t="shared" si="29"/>
        <v>-</v>
      </c>
      <c r="AA142" s="1" t="str">
        <f t="shared" si="30"/>
        <v>-</v>
      </c>
      <c r="AB142" s="1" t="str">
        <f t="shared" si="37"/>
        <v>-</v>
      </c>
      <c r="AC142" s="1" t="str">
        <f t="shared" si="31"/>
        <v>-</v>
      </c>
      <c r="AD142" s="1" t="str">
        <f t="shared" si="32"/>
        <v>-</v>
      </c>
      <c r="AE142" s="43" t="str">
        <f t="shared" si="33"/>
        <v>-</v>
      </c>
      <c r="AF142" s="11" t="str">
        <f t="shared" si="38"/>
        <v>-</v>
      </c>
    </row>
    <row r="143" spans="1:32" x14ac:dyDescent="0.15">
      <c r="A143" s="1">
        <v>142</v>
      </c>
      <c r="B143" s="29" t="str">
        <f>TRIM(基本信息!B143)</f>
        <v/>
      </c>
      <c r="C143" s="1" t="str">
        <f>TRIM(基本信息!C143)</f>
        <v/>
      </c>
      <c r="D143" s="1">
        <f t="shared" si="34"/>
        <v>0</v>
      </c>
      <c r="E143" s="1" t="str">
        <f>IFERROR(INDEX(股票涨跌!E:E,MATCH(B143,股票涨跌!B:B,0)),"-")</f>
        <v>-</v>
      </c>
      <c r="F143" s="1" t="str">
        <f>IFERROR(INDEX(股票涨跌!F:F,MATCH(B143,股票涨跌!B:B,0)),"-")</f>
        <v>-</v>
      </c>
      <c r="G143" s="1" t="str">
        <f>TRIM(基本信息!O143)</f>
        <v/>
      </c>
      <c r="H143" s="1" t="str">
        <f>IFERROR(INDEX(行业涨跌!F:F,MATCH(G143,行业涨跌!C:C,0)),"-")</f>
        <v>-</v>
      </c>
      <c r="I143" s="1" t="str">
        <f>IFERROR(INDEX(行业涨跌!E:E,MATCH(G143,行业涨跌!C:C,0)),"-")</f>
        <v>-</v>
      </c>
      <c r="J143" s="1">
        <v>0</v>
      </c>
      <c r="K143" s="1">
        <v>1</v>
      </c>
      <c r="L143" s="1">
        <v>0</v>
      </c>
      <c r="M143" s="66">
        <f t="shared" si="35"/>
        <v>1</v>
      </c>
      <c r="R143" s="43" t="str">
        <f t="shared" si="26"/>
        <v>-</v>
      </c>
      <c r="S143" s="11">
        <v>43630.625</v>
      </c>
      <c r="V143" s="1">
        <f t="array" ref="V143">SMALL(IF($D$2:$D$4000&gt;0,ROW($D$2:$D$4000),4^8),ROW(A142))</f>
        <v>65536</v>
      </c>
      <c r="W143" s="1" t="str">
        <f t="shared" si="27"/>
        <v>-</v>
      </c>
      <c r="X143" s="1" t="str">
        <f t="shared" si="28"/>
        <v>-</v>
      </c>
      <c r="Y143" s="43" t="str">
        <f t="shared" si="36"/>
        <v>-</v>
      </c>
      <c r="Z143" s="1" t="str">
        <f t="shared" si="29"/>
        <v>-</v>
      </c>
      <c r="AA143" s="1" t="str">
        <f t="shared" si="30"/>
        <v>-</v>
      </c>
      <c r="AB143" s="1" t="str">
        <f t="shared" si="37"/>
        <v>-</v>
      </c>
      <c r="AC143" s="1" t="str">
        <f t="shared" si="31"/>
        <v>-</v>
      </c>
      <c r="AD143" s="1" t="str">
        <f t="shared" si="32"/>
        <v>-</v>
      </c>
      <c r="AE143" s="43" t="str">
        <f t="shared" si="33"/>
        <v>-</v>
      </c>
      <c r="AF143" s="11" t="str">
        <f t="shared" si="38"/>
        <v>-</v>
      </c>
    </row>
    <row r="144" spans="1:32" x14ac:dyDescent="0.15">
      <c r="A144" s="1">
        <v>143</v>
      </c>
      <c r="B144" s="29" t="str">
        <f>TRIM(基本信息!B144)</f>
        <v/>
      </c>
      <c r="C144" s="1" t="str">
        <f>TRIM(基本信息!C144)</f>
        <v/>
      </c>
      <c r="D144" s="1">
        <f t="shared" si="34"/>
        <v>0</v>
      </c>
      <c r="E144" s="1" t="str">
        <f>IFERROR(INDEX(股票涨跌!E:E,MATCH(B144,股票涨跌!B:B,0)),"-")</f>
        <v>-</v>
      </c>
      <c r="F144" s="1" t="str">
        <f>IFERROR(INDEX(股票涨跌!F:F,MATCH(B144,股票涨跌!B:B,0)),"-")</f>
        <v>-</v>
      </c>
      <c r="G144" s="1" t="str">
        <f>TRIM(基本信息!O144)</f>
        <v/>
      </c>
      <c r="H144" s="1" t="str">
        <f>IFERROR(INDEX(行业涨跌!F:F,MATCH(G144,行业涨跌!C:C,0)),"-")</f>
        <v>-</v>
      </c>
      <c r="I144" s="1" t="str">
        <f>IFERROR(INDEX(行业涨跌!E:E,MATCH(G144,行业涨跌!C:C,0)),"-")</f>
        <v>-</v>
      </c>
      <c r="J144" s="1">
        <v>0</v>
      </c>
      <c r="K144" s="1">
        <v>1</v>
      </c>
      <c r="L144" s="1">
        <v>0</v>
      </c>
      <c r="M144" s="66">
        <f t="shared" si="35"/>
        <v>1</v>
      </c>
      <c r="R144" s="43" t="str">
        <f t="shared" si="26"/>
        <v>-</v>
      </c>
      <c r="S144" s="11">
        <v>43630.625</v>
      </c>
      <c r="V144" s="1">
        <f t="array" ref="V144">SMALL(IF($D$2:$D$4000&gt;0,ROW($D$2:$D$4000),4^8),ROW(A143))</f>
        <v>65536</v>
      </c>
      <c r="W144" s="1" t="str">
        <f t="shared" si="27"/>
        <v>-</v>
      </c>
      <c r="X144" s="1" t="str">
        <f t="shared" si="28"/>
        <v>-</v>
      </c>
      <c r="Y144" s="43" t="str">
        <f t="shared" si="36"/>
        <v>-</v>
      </c>
      <c r="Z144" s="1" t="str">
        <f t="shared" si="29"/>
        <v>-</v>
      </c>
      <c r="AA144" s="1" t="str">
        <f t="shared" si="30"/>
        <v>-</v>
      </c>
      <c r="AB144" s="1" t="str">
        <f t="shared" si="37"/>
        <v>-</v>
      </c>
      <c r="AC144" s="1" t="str">
        <f t="shared" si="31"/>
        <v>-</v>
      </c>
      <c r="AD144" s="1" t="str">
        <f t="shared" si="32"/>
        <v>-</v>
      </c>
      <c r="AE144" s="43" t="str">
        <f t="shared" si="33"/>
        <v>-</v>
      </c>
      <c r="AF144" s="11" t="str">
        <f t="shared" si="38"/>
        <v>-</v>
      </c>
    </row>
    <row r="145" spans="1:32" x14ac:dyDescent="0.15">
      <c r="A145" s="1">
        <v>144</v>
      </c>
      <c r="B145" s="29" t="str">
        <f>TRIM(基本信息!B145)</f>
        <v/>
      </c>
      <c r="C145" s="1" t="str">
        <f>TRIM(基本信息!C145)</f>
        <v/>
      </c>
      <c r="D145" s="1">
        <f t="shared" si="34"/>
        <v>0</v>
      </c>
      <c r="E145" s="1" t="str">
        <f>IFERROR(INDEX(股票涨跌!E:E,MATCH(B145,股票涨跌!B:B,0)),"-")</f>
        <v>-</v>
      </c>
      <c r="F145" s="1" t="str">
        <f>IFERROR(INDEX(股票涨跌!F:F,MATCH(B145,股票涨跌!B:B,0)),"-")</f>
        <v>-</v>
      </c>
      <c r="G145" s="1" t="str">
        <f>TRIM(基本信息!O145)</f>
        <v/>
      </c>
      <c r="H145" s="1" t="str">
        <f>IFERROR(INDEX(行业涨跌!F:F,MATCH(G145,行业涨跌!C:C,0)),"-")</f>
        <v>-</v>
      </c>
      <c r="I145" s="1" t="str">
        <f>IFERROR(INDEX(行业涨跌!E:E,MATCH(G145,行业涨跌!C:C,0)),"-")</f>
        <v>-</v>
      </c>
      <c r="J145" s="1">
        <v>0</v>
      </c>
      <c r="K145" s="1">
        <v>1</v>
      </c>
      <c r="L145" s="1">
        <v>0</v>
      </c>
      <c r="M145" s="66">
        <f t="shared" si="35"/>
        <v>1</v>
      </c>
      <c r="R145" s="43" t="str">
        <f t="shared" si="26"/>
        <v>-</v>
      </c>
      <c r="S145" s="11">
        <v>43630.625</v>
      </c>
      <c r="V145" s="1">
        <f t="array" ref="V145">SMALL(IF($D$2:$D$4000&gt;0,ROW($D$2:$D$4000),4^8),ROW(A144))</f>
        <v>65536</v>
      </c>
      <c r="W145" s="1" t="str">
        <f t="shared" si="27"/>
        <v>-</v>
      </c>
      <c r="X145" s="1" t="str">
        <f t="shared" si="28"/>
        <v>-</v>
      </c>
      <c r="Y145" s="43" t="str">
        <f t="shared" si="36"/>
        <v>-</v>
      </c>
      <c r="Z145" s="1" t="str">
        <f t="shared" si="29"/>
        <v>-</v>
      </c>
      <c r="AA145" s="1" t="str">
        <f t="shared" si="30"/>
        <v>-</v>
      </c>
      <c r="AB145" s="1" t="str">
        <f t="shared" si="37"/>
        <v>-</v>
      </c>
      <c r="AC145" s="1" t="str">
        <f t="shared" si="31"/>
        <v>-</v>
      </c>
      <c r="AD145" s="1" t="str">
        <f t="shared" si="32"/>
        <v>-</v>
      </c>
      <c r="AE145" s="43" t="str">
        <f t="shared" si="33"/>
        <v>-</v>
      </c>
      <c r="AF145" s="11" t="str">
        <f t="shared" si="38"/>
        <v>-</v>
      </c>
    </row>
    <row r="146" spans="1:32" x14ac:dyDescent="0.15">
      <c r="A146" s="1">
        <v>145</v>
      </c>
      <c r="B146" s="29" t="str">
        <f>TRIM(基本信息!B146)</f>
        <v/>
      </c>
      <c r="C146" s="1" t="str">
        <f>TRIM(基本信息!C146)</f>
        <v/>
      </c>
      <c r="D146" s="1">
        <f t="shared" si="34"/>
        <v>0</v>
      </c>
      <c r="E146" s="1" t="str">
        <f>IFERROR(INDEX(股票涨跌!E:E,MATCH(B146,股票涨跌!B:B,0)),"-")</f>
        <v>-</v>
      </c>
      <c r="F146" s="1" t="str">
        <f>IFERROR(INDEX(股票涨跌!F:F,MATCH(B146,股票涨跌!B:B,0)),"-")</f>
        <v>-</v>
      </c>
      <c r="G146" s="1" t="str">
        <f>TRIM(基本信息!O146)</f>
        <v/>
      </c>
      <c r="H146" s="1" t="str">
        <f>IFERROR(INDEX(行业涨跌!F:F,MATCH(G146,行业涨跌!C:C,0)),"-")</f>
        <v>-</v>
      </c>
      <c r="I146" s="1" t="str">
        <f>IFERROR(INDEX(行业涨跌!E:E,MATCH(G146,行业涨跌!C:C,0)),"-")</f>
        <v>-</v>
      </c>
      <c r="J146" s="1">
        <v>0</v>
      </c>
      <c r="K146" s="1">
        <v>0</v>
      </c>
      <c r="L146" s="1">
        <v>0</v>
      </c>
      <c r="M146" s="66">
        <f t="shared" si="35"/>
        <v>0</v>
      </c>
      <c r="R146" s="43" t="str">
        <f t="shared" si="26"/>
        <v>-</v>
      </c>
      <c r="V146" s="1">
        <f t="array" ref="V146">SMALL(IF($D$2:$D$4000&gt;0,ROW($D$2:$D$4000),4^8),ROW(A145))</f>
        <v>65536</v>
      </c>
      <c r="W146" s="1" t="str">
        <f t="shared" si="27"/>
        <v>-</v>
      </c>
      <c r="X146" s="1" t="str">
        <f t="shared" si="28"/>
        <v>-</v>
      </c>
      <c r="Y146" s="43" t="str">
        <f t="shared" si="36"/>
        <v>-</v>
      </c>
      <c r="Z146" s="1" t="str">
        <f t="shared" si="29"/>
        <v>-</v>
      </c>
      <c r="AA146" s="1" t="str">
        <f t="shared" si="30"/>
        <v>-</v>
      </c>
      <c r="AB146" s="1" t="str">
        <f t="shared" si="37"/>
        <v>-</v>
      </c>
      <c r="AC146" s="1" t="str">
        <f t="shared" si="31"/>
        <v>-</v>
      </c>
      <c r="AD146" s="1" t="str">
        <f t="shared" si="32"/>
        <v>-</v>
      </c>
      <c r="AE146" s="43" t="str">
        <f t="shared" si="33"/>
        <v>-</v>
      </c>
      <c r="AF146" s="11" t="str">
        <f t="shared" si="38"/>
        <v>-</v>
      </c>
    </row>
    <row r="147" spans="1:32" x14ac:dyDescent="0.15">
      <c r="A147" s="1">
        <v>146</v>
      </c>
      <c r="B147" s="29" t="str">
        <f>TRIM(基本信息!B147)</f>
        <v/>
      </c>
      <c r="C147" s="1" t="str">
        <f>TRIM(基本信息!C147)</f>
        <v/>
      </c>
      <c r="D147" s="1">
        <f t="shared" si="34"/>
        <v>0</v>
      </c>
      <c r="E147" s="1" t="str">
        <f>IFERROR(INDEX(股票涨跌!E:E,MATCH(B147,股票涨跌!B:B,0)),"-")</f>
        <v>-</v>
      </c>
      <c r="F147" s="1" t="str">
        <f>IFERROR(INDEX(股票涨跌!F:F,MATCH(B147,股票涨跌!B:B,0)),"-")</f>
        <v>-</v>
      </c>
      <c r="G147" s="1" t="str">
        <f>TRIM(基本信息!O147)</f>
        <v/>
      </c>
      <c r="H147" s="1" t="str">
        <f>IFERROR(INDEX(行业涨跌!F:F,MATCH(G147,行业涨跌!C:C,0)),"-")</f>
        <v>-</v>
      </c>
      <c r="I147" s="1" t="str">
        <f>IFERROR(INDEX(行业涨跌!E:E,MATCH(G147,行业涨跌!C:C,0)),"-")</f>
        <v>-</v>
      </c>
      <c r="J147" s="1">
        <v>0</v>
      </c>
      <c r="K147" s="1">
        <v>0</v>
      </c>
      <c r="L147" s="1">
        <v>0</v>
      </c>
      <c r="M147" s="66">
        <f t="shared" si="35"/>
        <v>0</v>
      </c>
      <c r="R147" s="43" t="str">
        <f t="shared" si="26"/>
        <v>-</v>
      </c>
      <c r="V147" s="1">
        <f t="array" ref="V147">SMALL(IF($D$2:$D$4000&gt;0,ROW($D$2:$D$4000),4^8),ROW(A146))</f>
        <v>65536</v>
      </c>
      <c r="W147" s="1" t="str">
        <f t="shared" si="27"/>
        <v>-</v>
      </c>
      <c r="X147" s="1" t="str">
        <f t="shared" si="28"/>
        <v>-</v>
      </c>
      <c r="Y147" s="43" t="str">
        <f t="shared" si="36"/>
        <v>-</v>
      </c>
      <c r="Z147" s="1" t="str">
        <f t="shared" si="29"/>
        <v>-</v>
      </c>
      <c r="AA147" s="1" t="str">
        <f t="shared" si="30"/>
        <v>-</v>
      </c>
      <c r="AB147" s="1" t="str">
        <f t="shared" si="37"/>
        <v>-</v>
      </c>
      <c r="AC147" s="1" t="str">
        <f t="shared" si="31"/>
        <v>-</v>
      </c>
      <c r="AD147" s="1" t="str">
        <f t="shared" si="32"/>
        <v>-</v>
      </c>
      <c r="AE147" s="43" t="str">
        <f t="shared" si="33"/>
        <v>-</v>
      </c>
      <c r="AF147" s="11" t="str">
        <f t="shared" si="38"/>
        <v>-</v>
      </c>
    </row>
    <row r="148" spans="1:32" x14ac:dyDescent="0.15">
      <c r="A148" s="1">
        <v>147</v>
      </c>
      <c r="B148" s="29" t="str">
        <f>TRIM(基本信息!B148)</f>
        <v/>
      </c>
      <c r="C148" s="1" t="str">
        <f>TRIM(基本信息!C148)</f>
        <v/>
      </c>
      <c r="D148" s="1">
        <f t="shared" si="34"/>
        <v>0</v>
      </c>
      <c r="E148" s="1" t="str">
        <f>IFERROR(INDEX(股票涨跌!E:E,MATCH(B148,股票涨跌!B:B,0)),"-")</f>
        <v>-</v>
      </c>
      <c r="F148" s="1" t="str">
        <f>IFERROR(INDEX(股票涨跌!F:F,MATCH(B148,股票涨跌!B:B,0)),"-")</f>
        <v>-</v>
      </c>
      <c r="G148" s="1" t="str">
        <f>TRIM(基本信息!O148)</f>
        <v/>
      </c>
      <c r="H148" s="1" t="str">
        <f>IFERROR(INDEX(行业涨跌!F:F,MATCH(G148,行业涨跌!C:C,0)),"-")</f>
        <v>-</v>
      </c>
      <c r="I148" s="1" t="str">
        <f>IFERROR(INDEX(行业涨跌!E:E,MATCH(G148,行业涨跌!C:C,0)),"-")</f>
        <v>-</v>
      </c>
      <c r="J148" s="1">
        <v>0</v>
      </c>
      <c r="K148" s="1">
        <v>0</v>
      </c>
      <c r="L148" s="1">
        <v>0</v>
      </c>
      <c r="M148" s="66">
        <f t="shared" si="35"/>
        <v>0</v>
      </c>
      <c r="R148" s="43" t="str">
        <f t="shared" si="26"/>
        <v>-</v>
      </c>
      <c r="V148" s="1">
        <f t="array" ref="V148">SMALL(IF($D$2:$D$4000&gt;0,ROW($D$2:$D$4000),4^8),ROW(A147))</f>
        <v>65536</v>
      </c>
      <c r="W148" s="1" t="str">
        <f t="shared" si="27"/>
        <v>-</v>
      </c>
      <c r="X148" s="1" t="str">
        <f t="shared" si="28"/>
        <v>-</v>
      </c>
      <c r="Y148" s="43" t="str">
        <f t="shared" si="36"/>
        <v>-</v>
      </c>
      <c r="Z148" s="1" t="str">
        <f t="shared" si="29"/>
        <v>-</v>
      </c>
      <c r="AA148" s="1" t="str">
        <f t="shared" si="30"/>
        <v>-</v>
      </c>
      <c r="AB148" s="1" t="str">
        <f t="shared" si="37"/>
        <v>-</v>
      </c>
      <c r="AC148" s="1" t="str">
        <f t="shared" si="31"/>
        <v>-</v>
      </c>
      <c r="AD148" s="1" t="str">
        <f t="shared" si="32"/>
        <v>-</v>
      </c>
      <c r="AE148" s="43" t="str">
        <f t="shared" si="33"/>
        <v>-</v>
      </c>
      <c r="AF148" s="11" t="str">
        <f t="shared" si="38"/>
        <v>-</v>
      </c>
    </row>
    <row r="149" spans="1:32" x14ac:dyDescent="0.15">
      <c r="A149" s="1">
        <v>148</v>
      </c>
      <c r="B149" s="29" t="str">
        <f>TRIM(基本信息!B149)</f>
        <v/>
      </c>
      <c r="C149" s="1" t="str">
        <f>TRIM(基本信息!C149)</f>
        <v/>
      </c>
      <c r="D149" s="1">
        <f t="shared" si="34"/>
        <v>0</v>
      </c>
      <c r="E149" s="1" t="str">
        <f>IFERROR(INDEX(股票涨跌!E:E,MATCH(B149,股票涨跌!B:B,0)),"-")</f>
        <v>-</v>
      </c>
      <c r="F149" s="1" t="str">
        <f>IFERROR(INDEX(股票涨跌!F:F,MATCH(B149,股票涨跌!B:B,0)),"-")</f>
        <v>-</v>
      </c>
      <c r="G149" s="1" t="str">
        <f>TRIM(基本信息!O149)</f>
        <v/>
      </c>
      <c r="H149" s="1" t="str">
        <f>IFERROR(INDEX(行业涨跌!F:F,MATCH(G149,行业涨跌!C:C,0)),"-")</f>
        <v>-</v>
      </c>
      <c r="I149" s="1" t="str">
        <f>IFERROR(INDEX(行业涨跌!E:E,MATCH(G149,行业涨跌!C:C,0)),"-")</f>
        <v>-</v>
      </c>
      <c r="J149" s="1">
        <v>0</v>
      </c>
      <c r="K149" s="1">
        <v>0</v>
      </c>
      <c r="L149" s="1">
        <v>1</v>
      </c>
      <c r="M149" s="66">
        <f t="shared" si="35"/>
        <v>0</v>
      </c>
      <c r="R149" s="43" t="str">
        <f t="shared" si="26"/>
        <v>-</v>
      </c>
      <c r="V149" s="1">
        <f t="array" ref="V149">SMALL(IF($D$2:$D$4000&gt;0,ROW($D$2:$D$4000),4^8),ROW(A148))</f>
        <v>65536</v>
      </c>
      <c r="W149" s="1" t="str">
        <f t="shared" si="27"/>
        <v>-</v>
      </c>
      <c r="X149" s="1" t="str">
        <f t="shared" si="28"/>
        <v>-</v>
      </c>
      <c r="Y149" s="43" t="str">
        <f t="shared" si="36"/>
        <v>-</v>
      </c>
      <c r="Z149" s="1" t="str">
        <f t="shared" si="29"/>
        <v>-</v>
      </c>
      <c r="AA149" s="1" t="str">
        <f t="shared" si="30"/>
        <v>-</v>
      </c>
      <c r="AB149" s="1" t="str">
        <f t="shared" si="37"/>
        <v>-</v>
      </c>
      <c r="AC149" s="1" t="str">
        <f t="shared" si="31"/>
        <v>-</v>
      </c>
      <c r="AD149" s="1" t="str">
        <f t="shared" si="32"/>
        <v>-</v>
      </c>
      <c r="AE149" s="43" t="str">
        <f t="shared" si="33"/>
        <v>-</v>
      </c>
      <c r="AF149" s="11" t="str">
        <f t="shared" si="38"/>
        <v>-</v>
      </c>
    </row>
    <row r="150" spans="1:32" x14ac:dyDescent="0.15">
      <c r="A150" s="1">
        <v>149</v>
      </c>
      <c r="B150" s="29" t="str">
        <f>TRIM(基本信息!B150)</f>
        <v/>
      </c>
      <c r="C150" s="1" t="str">
        <f>TRIM(基本信息!C150)</f>
        <v/>
      </c>
      <c r="D150" s="1">
        <f t="shared" si="34"/>
        <v>0</v>
      </c>
      <c r="E150" s="1" t="str">
        <f>IFERROR(INDEX(股票涨跌!E:E,MATCH(B150,股票涨跌!B:B,0)),"-")</f>
        <v>-</v>
      </c>
      <c r="F150" s="1" t="str">
        <f>IFERROR(INDEX(股票涨跌!F:F,MATCH(B150,股票涨跌!B:B,0)),"-")</f>
        <v>-</v>
      </c>
      <c r="G150" s="1" t="str">
        <f>TRIM(基本信息!O150)</f>
        <v/>
      </c>
      <c r="H150" s="1" t="str">
        <f>IFERROR(INDEX(行业涨跌!F:F,MATCH(G150,行业涨跌!C:C,0)),"-")</f>
        <v>-</v>
      </c>
      <c r="I150" s="1" t="str">
        <f>IFERROR(INDEX(行业涨跌!E:E,MATCH(G150,行业涨跌!C:C,0)),"-")</f>
        <v>-</v>
      </c>
      <c r="J150" s="1">
        <v>0</v>
      </c>
      <c r="K150" s="1">
        <v>0</v>
      </c>
      <c r="L150" s="1">
        <v>0</v>
      </c>
      <c r="M150" s="66">
        <f t="shared" si="35"/>
        <v>0</v>
      </c>
      <c r="R150" s="43" t="str">
        <f t="shared" si="26"/>
        <v>-</v>
      </c>
      <c r="V150" s="1">
        <f t="array" ref="V150">SMALL(IF($D$2:$D$4000&gt;0,ROW($D$2:$D$4000),4^8),ROW(A149))</f>
        <v>65536</v>
      </c>
      <c r="W150" s="1" t="str">
        <f t="shared" si="27"/>
        <v>-</v>
      </c>
      <c r="X150" s="1" t="str">
        <f t="shared" si="28"/>
        <v>-</v>
      </c>
      <c r="Y150" s="43" t="str">
        <f t="shared" si="36"/>
        <v>-</v>
      </c>
      <c r="Z150" s="1" t="str">
        <f t="shared" si="29"/>
        <v>-</v>
      </c>
      <c r="AA150" s="1" t="str">
        <f t="shared" si="30"/>
        <v>-</v>
      </c>
      <c r="AB150" s="1" t="str">
        <f t="shared" si="37"/>
        <v>-</v>
      </c>
      <c r="AC150" s="1" t="str">
        <f t="shared" si="31"/>
        <v>-</v>
      </c>
      <c r="AD150" s="1" t="str">
        <f t="shared" si="32"/>
        <v>-</v>
      </c>
      <c r="AE150" s="43" t="str">
        <f t="shared" si="33"/>
        <v>-</v>
      </c>
      <c r="AF150" s="11" t="str">
        <f t="shared" si="38"/>
        <v>-</v>
      </c>
    </row>
    <row r="151" spans="1:32" x14ac:dyDescent="0.15">
      <c r="A151" s="1">
        <v>150</v>
      </c>
      <c r="B151" s="29" t="str">
        <f>TRIM(基本信息!B151)</f>
        <v/>
      </c>
      <c r="C151" s="1" t="str">
        <f>TRIM(基本信息!C151)</f>
        <v/>
      </c>
      <c r="D151" s="1">
        <f t="shared" si="34"/>
        <v>0</v>
      </c>
      <c r="E151" s="1" t="str">
        <f>IFERROR(INDEX(股票涨跌!E:E,MATCH(B151,股票涨跌!B:B,0)),"-")</f>
        <v>-</v>
      </c>
      <c r="F151" s="1" t="str">
        <f>IFERROR(INDEX(股票涨跌!F:F,MATCH(B151,股票涨跌!B:B,0)),"-")</f>
        <v>-</v>
      </c>
      <c r="G151" s="1" t="str">
        <f>TRIM(基本信息!O151)</f>
        <v/>
      </c>
      <c r="H151" s="1" t="str">
        <f>IFERROR(INDEX(行业涨跌!F:F,MATCH(G151,行业涨跌!C:C,0)),"-")</f>
        <v>-</v>
      </c>
      <c r="I151" s="1" t="str">
        <f>IFERROR(INDEX(行业涨跌!E:E,MATCH(G151,行业涨跌!C:C,0)),"-")</f>
        <v>-</v>
      </c>
      <c r="J151" s="1">
        <v>1</v>
      </c>
      <c r="K151" s="1">
        <v>0</v>
      </c>
      <c r="L151" s="1">
        <v>0</v>
      </c>
      <c r="M151" s="66">
        <f t="shared" si="35"/>
        <v>0.5</v>
      </c>
      <c r="N151" s="1">
        <v>0</v>
      </c>
      <c r="O151" s="1">
        <v>0</v>
      </c>
      <c r="P151" s="1">
        <v>1</v>
      </c>
      <c r="Q151" s="1">
        <v>0</v>
      </c>
      <c r="R151" s="43" t="str">
        <f t="shared" si="26"/>
        <v>-</v>
      </c>
      <c r="S151" s="11">
        <v>43630.625</v>
      </c>
      <c r="V151" s="1">
        <f t="array" ref="V151">SMALL(IF($D$2:$D$4000&gt;0,ROW($D$2:$D$4000),4^8),ROW(A150))</f>
        <v>65536</v>
      </c>
      <c r="W151" s="1" t="str">
        <f t="shared" si="27"/>
        <v>-</v>
      </c>
      <c r="X151" s="1" t="str">
        <f t="shared" si="28"/>
        <v>-</v>
      </c>
      <c r="Y151" s="43" t="str">
        <f t="shared" si="36"/>
        <v>-</v>
      </c>
      <c r="Z151" s="1" t="str">
        <f t="shared" si="29"/>
        <v>-</v>
      </c>
      <c r="AA151" s="1" t="str">
        <f t="shared" si="30"/>
        <v>-</v>
      </c>
      <c r="AB151" s="1" t="str">
        <f t="shared" si="37"/>
        <v>-</v>
      </c>
      <c r="AC151" s="1" t="str">
        <f t="shared" si="31"/>
        <v>-</v>
      </c>
      <c r="AD151" s="1" t="str">
        <f t="shared" si="32"/>
        <v>-</v>
      </c>
      <c r="AE151" s="43" t="str">
        <f t="shared" si="33"/>
        <v>-</v>
      </c>
      <c r="AF151" s="11" t="str">
        <f t="shared" si="38"/>
        <v>-</v>
      </c>
    </row>
    <row r="152" spans="1:32" x14ac:dyDescent="0.15">
      <c r="A152" s="1">
        <v>151</v>
      </c>
      <c r="B152" s="29" t="str">
        <f>TRIM(基本信息!B152)</f>
        <v/>
      </c>
      <c r="C152" s="1" t="str">
        <f>TRIM(基本信息!C152)</f>
        <v/>
      </c>
      <c r="D152" s="1">
        <f t="shared" si="34"/>
        <v>0</v>
      </c>
      <c r="E152" s="1" t="str">
        <f>IFERROR(INDEX(股票涨跌!E:E,MATCH(B152,股票涨跌!B:B,0)),"-")</f>
        <v>-</v>
      </c>
      <c r="F152" s="1" t="str">
        <f>IFERROR(INDEX(股票涨跌!F:F,MATCH(B152,股票涨跌!B:B,0)),"-")</f>
        <v>-</v>
      </c>
      <c r="G152" s="1" t="str">
        <f>TRIM(基本信息!O152)</f>
        <v/>
      </c>
      <c r="H152" s="1" t="str">
        <f>IFERROR(INDEX(行业涨跌!F:F,MATCH(G152,行业涨跌!C:C,0)),"-")</f>
        <v>-</v>
      </c>
      <c r="I152" s="1" t="str">
        <f>IFERROR(INDEX(行业涨跌!E:E,MATCH(G152,行业涨跌!C:C,0)),"-")</f>
        <v>-</v>
      </c>
      <c r="J152" s="1">
        <v>0</v>
      </c>
      <c r="K152" s="1">
        <v>1</v>
      </c>
      <c r="L152" s="1">
        <v>0</v>
      </c>
      <c r="M152" s="66">
        <f t="shared" si="35"/>
        <v>1</v>
      </c>
      <c r="R152" s="43" t="str">
        <f t="shared" si="26"/>
        <v>-</v>
      </c>
      <c r="S152" s="11">
        <v>43630.625</v>
      </c>
      <c r="V152" s="1">
        <f t="array" ref="V152">SMALL(IF($D$2:$D$4000&gt;0,ROW($D$2:$D$4000),4^8),ROW(A151))</f>
        <v>65536</v>
      </c>
      <c r="W152" s="1" t="str">
        <f t="shared" si="27"/>
        <v>-</v>
      </c>
      <c r="X152" s="1" t="str">
        <f t="shared" si="28"/>
        <v>-</v>
      </c>
      <c r="Y152" s="43" t="str">
        <f t="shared" si="36"/>
        <v>-</v>
      </c>
      <c r="Z152" s="1" t="str">
        <f t="shared" si="29"/>
        <v>-</v>
      </c>
      <c r="AA152" s="1" t="str">
        <f t="shared" si="30"/>
        <v>-</v>
      </c>
      <c r="AB152" s="1" t="str">
        <f t="shared" si="37"/>
        <v>-</v>
      </c>
      <c r="AC152" s="1" t="str">
        <f t="shared" si="31"/>
        <v>-</v>
      </c>
      <c r="AD152" s="1" t="str">
        <f t="shared" si="32"/>
        <v>-</v>
      </c>
      <c r="AE152" s="43" t="str">
        <f t="shared" si="33"/>
        <v>-</v>
      </c>
      <c r="AF152" s="11" t="str">
        <f t="shared" si="38"/>
        <v>-</v>
      </c>
    </row>
    <row r="153" spans="1:32" x14ac:dyDescent="0.15">
      <c r="A153" s="1">
        <v>152</v>
      </c>
      <c r="B153" s="29" t="str">
        <f>TRIM(基本信息!B153)</f>
        <v/>
      </c>
      <c r="C153" s="1" t="str">
        <f>TRIM(基本信息!C153)</f>
        <v/>
      </c>
      <c r="D153" s="1">
        <f t="shared" si="34"/>
        <v>0</v>
      </c>
      <c r="E153" s="1" t="str">
        <f>IFERROR(INDEX(股票涨跌!E:E,MATCH(B153,股票涨跌!B:B,0)),"-")</f>
        <v>-</v>
      </c>
      <c r="F153" s="1" t="str">
        <f>IFERROR(INDEX(股票涨跌!F:F,MATCH(B153,股票涨跌!B:B,0)),"-")</f>
        <v>-</v>
      </c>
      <c r="G153" s="1" t="str">
        <f>TRIM(基本信息!O153)</f>
        <v/>
      </c>
      <c r="H153" s="1" t="str">
        <f>IFERROR(INDEX(行业涨跌!F:F,MATCH(G153,行业涨跌!C:C,0)),"-")</f>
        <v>-</v>
      </c>
      <c r="I153" s="1" t="str">
        <f>IFERROR(INDEX(行业涨跌!E:E,MATCH(G153,行业涨跌!C:C,0)),"-")</f>
        <v>-</v>
      </c>
      <c r="J153" s="1">
        <v>0</v>
      </c>
      <c r="K153" s="1">
        <v>1</v>
      </c>
      <c r="L153" s="1">
        <v>0</v>
      </c>
      <c r="M153" s="66">
        <f t="shared" si="35"/>
        <v>1</v>
      </c>
      <c r="R153" s="43" t="str">
        <f t="shared" si="26"/>
        <v>-</v>
      </c>
      <c r="S153" s="11">
        <v>43630.625</v>
      </c>
      <c r="V153" s="1">
        <f t="array" ref="V153">SMALL(IF($D$2:$D$4000&gt;0,ROW($D$2:$D$4000),4^8),ROW(A152))</f>
        <v>65536</v>
      </c>
      <c r="W153" s="1" t="str">
        <f t="shared" si="27"/>
        <v>-</v>
      </c>
      <c r="X153" s="1" t="str">
        <f t="shared" si="28"/>
        <v>-</v>
      </c>
      <c r="Y153" s="43" t="str">
        <f t="shared" si="36"/>
        <v>-</v>
      </c>
      <c r="Z153" s="1" t="str">
        <f t="shared" si="29"/>
        <v>-</v>
      </c>
      <c r="AA153" s="1" t="str">
        <f t="shared" si="30"/>
        <v>-</v>
      </c>
      <c r="AB153" s="1" t="str">
        <f t="shared" si="37"/>
        <v>-</v>
      </c>
      <c r="AC153" s="1" t="str">
        <f t="shared" si="31"/>
        <v>-</v>
      </c>
      <c r="AD153" s="1" t="str">
        <f t="shared" si="32"/>
        <v>-</v>
      </c>
      <c r="AE153" s="43" t="str">
        <f t="shared" si="33"/>
        <v>-</v>
      </c>
      <c r="AF153" s="11" t="str">
        <f t="shared" si="38"/>
        <v>-</v>
      </c>
    </row>
    <row r="154" spans="1:32" x14ac:dyDescent="0.15">
      <c r="A154" s="1">
        <v>153</v>
      </c>
      <c r="B154" s="29" t="str">
        <f>TRIM(基本信息!B154)</f>
        <v/>
      </c>
      <c r="C154" s="1" t="str">
        <f>TRIM(基本信息!C154)</f>
        <v/>
      </c>
      <c r="D154" s="1">
        <f t="shared" si="34"/>
        <v>0</v>
      </c>
      <c r="E154" s="1" t="str">
        <f>IFERROR(INDEX(股票涨跌!E:E,MATCH(B154,股票涨跌!B:B,0)),"-")</f>
        <v>-</v>
      </c>
      <c r="F154" s="1" t="str">
        <f>IFERROR(INDEX(股票涨跌!F:F,MATCH(B154,股票涨跌!B:B,0)),"-")</f>
        <v>-</v>
      </c>
      <c r="G154" s="1" t="str">
        <f>TRIM(基本信息!O154)</f>
        <v/>
      </c>
      <c r="H154" s="1" t="str">
        <f>IFERROR(INDEX(行业涨跌!F:F,MATCH(G154,行业涨跌!C:C,0)),"-")</f>
        <v>-</v>
      </c>
      <c r="I154" s="1" t="str">
        <f>IFERROR(INDEX(行业涨跌!E:E,MATCH(G154,行业涨跌!C:C,0)),"-")</f>
        <v>-</v>
      </c>
      <c r="J154" s="1">
        <v>0</v>
      </c>
      <c r="K154" s="1">
        <v>0</v>
      </c>
      <c r="L154" s="1">
        <v>0</v>
      </c>
      <c r="M154" s="66">
        <f t="shared" si="35"/>
        <v>0</v>
      </c>
      <c r="R154" s="43" t="str">
        <f t="shared" si="26"/>
        <v>-</v>
      </c>
      <c r="V154" s="1">
        <f t="array" ref="V154">SMALL(IF($D$2:$D$4000&gt;0,ROW($D$2:$D$4000),4^8),ROW(A153))</f>
        <v>65536</v>
      </c>
      <c r="W154" s="1" t="str">
        <f t="shared" si="27"/>
        <v>-</v>
      </c>
      <c r="X154" s="1" t="str">
        <f t="shared" si="28"/>
        <v>-</v>
      </c>
      <c r="Y154" s="43" t="str">
        <f t="shared" si="36"/>
        <v>-</v>
      </c>
      <c r="Z154" s="1" t="str">
        <f t="shared" si="29"/>
        <v>-</v>
      </c>
      <c r="AA154" s="1" t="str">
        <f t="shared" si="30"/>
        <v>-</v>
      </c>
      <c r="AB154" s="1" t="str">
        <f t="shared" si="37"/>
        <v>-</v>
      </c>
      <c r="AC154" s="1" t="str">
        <f t="shared" si="31"/>
        <v>-</v>
      </c>
      <c r="AD154" s="1" t="str">
        <f t="shared" si="32"/>
        <v>-</v>
      </c>
      <c r="AE154" s="43" t="str">
        <f t="shared" si="33"/>
        <v>-</v>
      </c>
      <c r="AF154" s="11" t="str">
        <f t="shared" si="38"/>
        <v>-</v>
      </c>
    </row>
    <row r="155" spans="1:32" x14ac:dyDescent="0.15">
      <c r="A155" s="1">
        <v>154</v>
      </c>
      <c r="B155" s="29" t="str">
        <f>TRIM(基本信息!B155)</f>
        <v/>
      </c>
      <c r="C155" s="1" t="str">
        <f>TRIM(基本信息!C155)</f>
        <v/>
      </c>
      <c r="D155" s="1">
        <f t="shared" si="34"/>
        <v>0</v>
      </c>
      <c r="E155" s="1" t="str">
        <f>IFERROR(INDEX(股票涨跌!E:E,MATCH(B155,股票涨跌!B:B,0)),"-")</f>
        <v>-</v>
      </c>
      <c r="F155" s="1" t="str">
        <f>IFERROR(INDEX(股票涨跌!F:F,MATCH(B155,股票涨跌!B:B,0)),"-")</f>
        <v>-</v>
      </c>
      <c r="G155" s="1" t="str">
        <f>TRIM(基本信息!O155)</f>
        <v/>
      </c>
      <c r="H155" s="1" t="str">
        <f>IFERROR(INDEX(行业涨跌!F:F,MATCH(G155,行业涨跌!C:C,0)),"-")</f>
        <v>-</v>
      </c>
      <c r="I155" s="1" t="str">
        <f>IFERROR(INDEX(行业涨跌!E:E,MATCH(G155,行业涨跌!C:C,0)),"-")</f>
        <v>-</v>
      </c>
      <c r="J155" s="1">
        <v>1</v>
      </c>
      <c r="K155" s="1">
        <v>0</v>
      </c>
      <c r="L155" s="1">
        <v>0</v>
      </c>
      <c r="M155" s="66">
        <f t="shared" si="35"/>
        <v>0.5</v>
      </c>
      <c r="N155" s="1">
        <v>0</v>
      </c>
      <c r="O155" s="1">
        <v>0</v>
      </c>
      <c r="P155" s="1">
        <v>0</v>
      </c>
      <c r="Q155" s="1">
        <v>0</v>
      </c>
      <c r="R155" s="43" t="str">
        <f t="shared" si="26"/>
        <v>-</v>
      </c>
      <c r="S155" s="11" t="s">
        <v>7751</v>
      </c>
      <c r="V155" s="1">
        <f t="array" ref="V155">SMALL(IF($D$2:$D$4000&gt;0,ROW($D$2:$D$4000),4^8),ROW(A154))</f>
        <v>65536</v>
      </c>
      <c r="W155" s="1" t="str">
        <f t="shared" si="27"/>
        <v>-</v>
      </c>
      <c r="X155" s="1" t="str">
        <f t="shared" si="28"/>
        <v>-</v>
      </c>
      <c r="Y155" s="43" t="str">
        <f t="shared" si="36"/>
        <v>-</v>
      </c>
      <c r="Z155" s="1" t="str">
        <f t="shared" si="29"/>
        <v>-</v>
      </c>
      <c r="AA155" s="1" t="str">
        <f t="shared" si="30"/>
        <v>-</v>
      </c>
      <c r="AB155" s="1" t="str">
        <f t="shared" si="37"/>
        <v>-</v>
      </c>
      <c r="AC155" s="1" t="str">
        <f t="shared" si="31"/>
        <v>-</v>
      </c>
      <c r="AD155" s="1" t="str">
        <f t="shared" si="32"/>
        <v>-</v>
      </c>
      <c r="AE155" s="43" t="str">
        <f t="shared" si="33"/>
        <v>-</v>
      </c>
      <c r="AF155" s="11" t="str">
        <f t="shared" si="38"/>
        <v>-</v>
      </c>
    </row>
    <row r="156" spans="1:32" x14ac:dyDescent="0.15">
      <c r="A156" s="1">
        <v>155</v>
      </c>
      <c r="B156" s="29" t="str">
        <f>TRIM(基本信息!B156)</f>
        <v/>
      </c>
      <c r="C156" s="1" t="str">
        <f>TRIM(基本信息!C156)</f>
        <v/>
      </c>
      <c r="D156" s="1">
        <f t="shared" si="34"/>
        <v>0</v>
      </c>
      <c r="E156" s="1" t="str">
        <f>IFERROR(INDEX(股票涨跌!E:E,MATCH(B156,股票涨跌!B:B,0)),"-")</f>
        <v>-</v>
      </c>
      <c r="F156" s="1" t="str">
        <f>IFERROR(INDEX(股票涨跌!F:F,MATCH(B156,股票涨跌!B:B,0)),"-")</f>
        <v>-</v>
      </c>
      <c r="G156" s="1" t="str">
        <f>TRIM(基本信息!O156)</f>
        <v/>
      </c>
      <c r="H156" s="1" t="str">
        <f>IFERROR(INDEX(行业涨跌!F:F,MATCH(G156,行业涨跌!C:C,0)),"-")</f>
        <v>-</v>
      </c>
      <c r="I156" s="1" t="str">
        <f>IFERROR(INDEX(行业涨跌!E:E,MATCH(G156,行业涨跌!C:C,0)),"-")</f>
        <v>-</v>
      </c>
      <c r="J156" s="1">
        <v>0</v>
      </c>
      <c r="K156" s="1">
        <v>0</v>
      </c>
      <c r="L156" s="1">
        <v>0</v>
      </c>
      <c r="M156" s="66">
        <f t="shared" si="35"/>
        <v>0</v>
      </c>
      <c r="R156" s="43" t="str">
        <f t="shared" si="26"/>
        <v>-</v>
      </c>
      <c r="V156" s="1">
        <f t="array" ref="V156">SMALL(IF($D$2:$D$4000&gt;0,ROW($D$2:$D$4000),4^8),ROW(A155))</f>
        <v>65536</v>
      </c>
      <c r="W156" s="1" t="str">
        <f t="shared" si="27"/>
        <v>-</v>
      </c>
      <c r="X156" s="1" t="str">
        <f t="shared" si="28"/>
        <v>-</v>
      </c>
      <c r="Y156" s="43" t="str">
        <f t="shared" si="36"/>
        <v>-</v>
      </c>
      <c r="Z156" s="1" t="str">
        <f t="shared" si="29"/>
        <v>-</v>
      </c>
      <c r="AA156" s="1" t="str">
        <f t="shared" si="30"/>
        <v>-</v>
      </c>
      <c r="AB156" s="1" t="str">
        <f t="shared" si="37"/>
        <v>-</v>
      </c>
      <c r="AC156" s="1" t="str">
        <f t="shared" si="31"/>
        <v>-</v>
      </c>
      <c r="AD156" s="1" t="str">
        <f t="shared" si="32"/>
        <v>-</v>
      </c>
      <c r="AE156" s="43" t="str">
        <f t="shared" si="33"/>
        <v>-</v>
      </c>
      <c r="AF156" s="11" t="str">
        <f t="shared" si="38"/>
        <v>-</v>
      </c>
    </row>
    <row r="157" spans="1:32" x14ac:dyDescent="0.15">
      <c r="A157" s="1">
        <v>156</v>
      </c>
      <c r="B157" s="29" t="str">
        <f>TRIM(基本信息!B157)</f>
        <v/>
      </c>
      <c r="C157" s="1" t="str">
        <f>TRIM(基本信息!C157)</f>
        <v/>
      </c>
      <c r="D157" s="1">
        <f t="shared" si="34"/>
        <v>0</v>
      </c>
      <c r="E157" s="1" t="str">
        <f>IFERROR(INDEX(股票涨跌!E:E,MATCH(B157,股票涨跌!B:B,0)),"-")</f>
        <v>-</v>
      </c>
      <c r="F157" s="1" t="str">
        <f>IFERROR(INDEX(股票涨跌!F:F,MATCH(B157,股票涨跌!B:B,0)),"-")</f>
        <v>-</v>
      </c>
      <c r="G157" s="1" t="str">
        <f>TRIM(基本信息!O157)</f>
        <v/>
      </c>
      <c r="H157" s="1" t="str">
        <f>IFERROR(INDEX(行业涨跌!F:F,MATCH(G157,行业涨跌!C:C,0)),"-")</f>
        <v>-</v>
      </c>
      <c r="I157" s="1" t="str">
        <f>IFERROR(INDEX(行业涨跌!E:E,MATCH(G157,行业涨跌!C:C,0)),"-")</f>
        <v>-</v>
      </c>
      <c r="J157" s="1">
        <v>0</v>
      </c>
      <c r="K157" s="1">
        <v>0</v>
      </c>
      <c r="L157" s="1">
        <v>0</v>
      </c>
      <c r="M157" s="66">
        <f t="shared" si="35"/>
        <v>0</v>
      </c>
      <c r="R157" s="43" t="str">
        <f t="shared" si="26"/>
        <v>-</v>
      </c>
      <c r="V157" s="1">
        <f t="array" ref="V157">SMALL(IF($D$2:$D$4000&gt;0,ROW($D$2:$D$4000),4^8),ROW(A156))</f>
        <v>65536</v>
      </c>
      <c r="W157" s="1" t="str">
        <f t="shared" si="27"/>
        <v>-</v>
      </c>
      <c r="X157" s="1" t="str">
        <f t="shared" si="28"/>
        <v>-</v>
      </c>
      <c r="Y157" s="43" t="str">
        <f t="shared" si="36"/>
        <v>-</v>
      </c>
      <c r="Z157" s="1" t="str">
        <f t="shared" si="29"/>
        <v>-</v>
      </c>
      <c r="AA157" s="1" t="str">
        <f t="shared" si="30"/>
        <v>-</v>
      </c>
      <c r="AB157" s="1" t="str">
        <f t="shared" si="37"/>
        <v>-</v>
      </c>
      <c r="AC157" s="1" t="str">
        <f t="shared" si="31"/>
        <v>-</v>
      </c>
      <c r="AD157" s="1" t="str">
        <f t="shared" si="32"/>
        <v>-</v>
      </c>
      <c r="AE157" s="43" t="str">
        <f t="shared" si="33"/>
        <v>-</v>
      </c>
      <c r="AF157" s="11" t="str">
        <f t="shared" si="38"/>
        <v>-</v>
      </c>
    </row>
    <row r="158" spans="1:32" x14ac:dyDescent="0.15">
      <c r="A158" s="1">
        <v>157</v>
      </c>
      <c r="B158" s="29" t="str">
        <f>TRIM(基本信息!B158)</f>
        <v/>
      </c>
      <c r="C158" s="1" t="str">
        <f>TRIM(基本信息!C158)</f>
        <v/>
      </c>
      <c r="D158" s="1">
        <f t="shared" si="34"/>
        <v>0</v>
      </c>
      <c r="E158" s="1" t="str">
        <f>IFERROR(INDEX(股票涨跌!E:E,MATCH(B158,股票涨跌!B:B,0)),"-")</f>
        <v>-</v>
      </c>
      <c r="F158" s="1" t="str">
        <f>IFERROR(INDEX(股票涨跌!F:F,MATCH(B158,股票涨跌!B:B,0)),"-")</f>
        <v>-</v>
      </c>
      <c r="G158" s="1" t="str">
        <f>TRIM(基本信息!O158)</f>
        <v/>
      </c>
      <c r="H158" s="1" t="str">
        <f>IFERROR(INDEX(行业涨跌!F:F,MATCH(G158,行业涨跌!C:C,0)),"-")</f>
        <v>-</v>
      </c>
      <c r="I158" s="1" t="str">
        <f>IFERROR(INDEX(行业涨跌!E:E,MATCH(G158,行业涨跌!C:C,0)),"-")</f>
        <v>-</v>
      </c>
      <c r="J158" s="1">
        <v>0</v>
      </c>
      <c r="K158" s="1">
        <v>0</v>
      </c>
      <c r="L158" s="1">
        <v>0</v>
      </c>
      <c r="M158" s="66">
        <f t="shared" si="35"/>
        <v>0</v>
      </c>
      <c r="R158" s="43" t="str">
        <f t="shared" si="26"/>
        <v>-</v>
      </c>
      <c r="V158" s="1">
        <f t="array" ref="V158">SMALL(IF($D$2:$D$4000&gt;0,ROW($D$2:$D$4000),4^8),ROW(A157))</f>
        <v>65536</v>
      </c>
      <c r="W158" s="1" t="str">
        <f t="shared" si="27"/>
        <v>-</v>
      </c>
      <c r="X158" s="1" t="str">
        <f t="shared" si="28"/>
        <v>-</v>
      </c>
      <c r="Y158" s="43" t="str">
        <f t="shared" si="36"/>
        <v>-</v>
      </c>
      <c r="Z158" s="1" t="str">
        <f t="shared" si="29"/>
        <v>-</v>
      </c>
      <c r="AA158" s="1" t="str">
        <f t="shared" si="30"/>
        <v>-</v>
      </c>
      <c r="AB158" s="1" t="str">
        <f t="shared" si="37"/>
        <v>-</v>
      </c>
      <c r="AC158" s="1" t="str">
        <f t="shared" si="31"/>
        <v>-</v>
      </c>
      <c r="AD158" s="1" t="str">
        <f t="shared" si="32"/>
        <v>-</v>
      </c>
      <c r="AE158" s="43" t="str">
        <f t="shared" si="33"/>
        <v>-</v>
      </c>
      <c r="AF158" s="11" t="str">
        <f t="shared" si="38"/>
        <v>-</v>
      </c>
    </row>
    <row r="159" spans="1:32" x14ac:dyDescent="0.15">
      <c r="A159" s="1">
        <v>158</v>
      </c>
      <c r="B159" s="29" t="str">
        <f>TRIM(基本信息!B159)</f>
        <v/>
      </c>
      <c r="C159" s="1" t="str">
        <f>TRIM(基本信息!C159)</f>
        <v/>
      </c>
      <c r="D159" s="1">
        <f t="shared" si="34"/>
        <v>0</v>
      </c>
      <c r="E159" s="1" t="str">
        <f>IFERROR(INDEX(股票涨跌!E:E,MATCH(B159,股票涨跌!B:B,0)),"-")</f>
        <v>-</v>
      </c>
      <c r="F159" s="1" t="str">
        <f>IFERROR(INDEX(股票涨跌!F:F,MATCH(B159,股票涨跌!B:B,0)),"-")</f>
        <v>-</v>
      </c>
      <c r="G159" s="1" t="str">
        <f>TRIM(基本信息!O159)</f>
        <v/>
      </c>
      <c r="H159" s="1" t="str">
        <f>IFERROR(INDEX(行业涨跌!F:F,MATCH(G159,行业涨跌!C:C,0)),"-")</f>
        <v>-</v>
      </c>
      <c r="I159" s="1" t="str">
        <f>IFERROR(INDEX(行业涨跌!E:E,MATCH(G159,行业涨跌!C:C,0)),"-")</f>
        <v>-</v>
      </c>
      <c r="J159" s="1">
        <v>0</v>
      </c>
      <c r="K159" s="1">
        <v>1</v>
      </c>
      <c r="L159" s="1">
        <v>0</v>
      </c>
      <c r="M159" s="66">
        <f t="shared" si="35"/>
        <v>1</v>
      </c>
      <c r="R159" s="43" t="str">
        <f t="shared" si="26"/>
        <v>-</v>
      </c>
      <c r="S159" s="11">
        <v>43630.625</v>
      </c>
      <c r="V159" s="1">
        <f t="array" ref="V159">SMALL(IF($D$2:$D$4000&gt;0,ROW($D$2:$D$4000),4^8),ROW(A158))</f>
        <v>65536</v>
      </c>
      <c r="W159" s="1" t="str">
        <f t="shared" si="27"/>
        <v>-</v>
      </c>
      <c r="X159" s="1" t="str">
        <f t="shared" si="28"/>
        <v>-</v>
      </c>
      <c r="Y159" s="43" t="str">
        <f t="shared" si="36"/>
        <v>-</v>
      </c>
      <c r="Z159" s="1" t="str">
        <f t="shared" si="29"/>
        <v>-</v>
      </c>
      <c r="AA159" s="1" t="str">
        <f t="shared" si="30"/>
        <v>-</v>
      </c>
      <c r="AB159" s="1" t="str">
        <f t="shared" si="37"/>
        <v>-</v>
      </c>
      <c r="AC159" s="1" t="str">
        <f t="shared" si="31"/>
        <v>-</v>
      </c>
      <c r="AD159" s="1" t="str">
        <f t="shared" si="32"/>
        <v>-</v>
      </c>
      <c r="AE159" s="43" t="str">
        <f t="shared" si="33"/>
        <v>-</v>
      </c>
      <c r="AF159" s="11" t="str">
        <f t="shared" si="38"/>
        <v>-</v>
      </c>
    </row>
    <row r="160" spans="1:32" x14ac:dyDescent="0.15">
      <c r="A160" s="1">
        <v>159</v>
      </c>
      <c r="B160" s="29" t="str">
        <f>TRIM(基本信息!B160)</f>
        <v/>
      </c>
      <c r="C160" s="1" t="str">
        <f>TRIM(基本信息!C160)</f>
        <v/>
      </c>
      <c r="D160" s="1">
        <f t="shared" si="34"/>
        <v>0</v>
      </c>
      <c r="E160" s="1" t="str">
        <f>IFERROR(INDEX(股票涨跌!E:E,MATCH(B160,股票涨跌!B:B,0)),"-")</f>
        <v>-</v>
      </c>
      <c r="F160" s="1" t="str">
        <f>IFERROR(INDEX(股票涨跌!F:F,MATCH(B160,股票涨跌!B:B,0)),"-")</f>
        <v>-</v>
      </c>
      <c r="G160" s="1" t="str">
        <f>TRIM(基本信息!O160)</f>
        <v/>
      </c>
      <c r="H160" s="1" t="str">
        <f>IFERROR(INDEX(行业涨跌!F:F,MATCH(G160,行业涨跌!C:C,0)),"-")</f>
        <v>-</v>
      </c>
      <c r="I160" s="1" t="str">
        <f>IFERROR(INDEX(行业涨跌!E:E,MATCH(G160,行业涨跌!C:C,0)),"-")</f>
        <v>-</v>
      </c>
      <c r="J160" s="1">
        <v>0</v>
      </c>
      <c r="K160" s="1">
        <v>0</v>
      </c>
      <c r="L160" s="1">
        <v>0</v>
      </c>
      <c r="M160" s="66">
        <f t="shared" si="35"/>
        <v>0</v>
      </c>
      <c r="R160" s="43" t="str">
        <f t="shared" si="26"/>
        <v>-</v>
      </c>
      <c r="V160" s="1">
        <f t="array" ref="V160">SMALL(IF($D$2:$D$4000&gt;0,ROW($D$2:$D$4000),4^8),ROW(A159))</f>
        <v>65536</v>
      </c>
      <c r="W160" s="1" t="str">
        <f t="shared" si="27"/>
        <v>-</v>
      </c>
      <c r="X160" s="1" t="str">
        <f t="shared" si="28"/>
        <v>-</v>
      </c>
      <c r="Y160" s="43" t="str">
        <f t="shared" si="36"/>
        <v>-</v>
      </c>
      <c r="Z160" s="1" t="str">
        <f t="shared" si="29"/>
        <v>-</v>
      </c>
      <c r="AA160" s="1" t="str">
        <f t="shared" si="30"/>
        <v>-</v>
      </c>
      <c r="AB160" s="1" t="str">
        <f t="shared" si="37"/>
        <v>-</v>
      </c>
      <c r="AC160" s="1" t="str">
        <f t="shared" si="31"/>
        <v>-</v>
      </c>
      <c r="AD160" s="1" t="str">
        <f t="shared" si="32"/>
        <v>-</v>
      </c>
      <c r="AE160" s="43" t="str">
        <f t="shared" si="33"/>
        <v>-</v>
      </c>
      <c r="AF160" s="11" t="str">
        <f t="shared" si="38"/>
        <v>-</v>
      </c>
    </row>
    <row r="161" spans="1:32" x14ac:dyDescent="0.15">
      <c r="A161" s="1">
        <v>160</v>
      </c>
      <c r="B161" s="29" t="str">
        <f>TRIM(基本信息!B161)</f>
        <v/>
      </c>
      <c r="C161" s="1" t="str">
        <f>TRIM(基本信息!C161)</f>
        <v/>
      </c>
      <c r="D161" s="1">
        <f t="shared" si="34"/>
        <v>0</v>
      </c>
      <c r="E161" s="1" t="str">
        <f>IFERROR(INDEX(股票涨跌!E:E,MATCH(B161,股票涨跌!B:B,0)),"-")</f>
        <v>-</v>
      </c>
      <c r="F161" s="1" t="str">
        <f>IFERROR(INDEX(股票涨跌!F:F,MATCH(B161,股票涨跌!B:B,0)),"-")</f>
        <v>-</v>
      </c>
      <c r="G161" s="1" t="str">
        <f>TRIM(基本信息!O161)</f>
        <v/>
      </c>
      <c r="H161" s="1" t="str">
        <f>IFERROR(INDEX(行业涨跌!F:F,MATCH(G161,行业涨跌!C:C,0)),"-")</f>
        <v>-</v>
      </c>
      <c r="I161" s="1" t="str">
        <f>IFERROR(INDEX(行业涨跌!E:E,MATCH(G161,行业涨跌!C:C,0)),"-")</f>
        <v>-</v>
      </c>
      <c r="J161" s="1">
        <v>0</v>
      </c>
      <c r="K161" s="1">
        <v>1</v>
      </c>
      <c r="L161" s="1">
        <v>0</v>
      </c>
      <c r="M161" s="66">
        <f t="shared" si="35"/>
        <v>1</v>
      </c>
      <c r="R161" s="43" t="str">
        <f t="shared" si="26"/>
        <v>-</v>
      </c>
      <c r="S161" s="11">
        <v>43630.625</v>
      </c>
      <c r="V161" s="1">
        <f t="array" ref="V161">SMALL(IF($D$2:$D$4000&gt;0,ROW($D$2:$D$4000),4^8),ROW(A160))</f>
        <v>65536</v>
      </c>
      <c r="W161" s="1" t="str">
        <f t="shared" si="27"/>
        <v>-</v>
      </c>
      <c r="X161" s="1" t="str">
        <f t="shared" si="28"/>
        <v>-</v>
      </c>
      <c r="Y161" s="43" t="str">
        <f t="shared" si="36"/>
        <v>-</v>
      </c>
      <c r="Z161" s="1" t="str">
        <f t="shared" si="29"/>
        <v>-</v>
      </c>
      <c r="AA161" s="1" t="str">
        <f t="shared" si="30"/>
        <v>-</v>
      </c>
      <c r="AB161" s="1" t="str">
        <f t="shared" si="37"/>
        <v>-</v>
      </c>
      <c r="AC161" s="1" t="str">
        <f t="shared" si="31"/>
        <v>-</v>
      </c>
      <c r="AD161" s="1" t="str">
        <f t="shared" si="32"/>
        <v>-</v>
      </c>
      <c r="AE161" s="43" t="str">
        <f t="shared" si="33"/>
        <v>-</v>
      </c>
      <c r="AF161" s="11" t="str">
        <f t="shared" si="38"/>
        <v>-</v>
      </c>
    </row>
    <row r="162" spans="1:32" x14ac:dyDescent="0.15">
      <c r="A162" s="1">
        <v>161</v>
      </c>
      <c r="B162" s="29" t="str">
        <f>TRIM(基本信息!B162)</f>
        <v/>
      </c>
      <c r="C162" s="1" t="str">
        <f>TRIM(基本信息!C162)</f>
        <v/>
      </c>
      <c r="D162" s="1">
        <f t="shared" si="34"/>
        <v>0</v>
      </c>
      <c r="E162" s="1" t="str">
        <f>IFERROR(INDEX(股票涨跌!E:E,MATCH(B162,股票涨跌!B:B,0)),"-")</f>
        <v>-</v>
      </c>
      <c r="F162" s="1" t="str">
        <f>IFERROR(INDEX(股票涨跌!F:F,MATCH(B162,股票涨跌!B:B,0)),"-")</f>
        <v>-</v>
      </c>
      <c r="G162" s="1" t="str">
        <f>TRIM(基本信息!O162)</f>
        <v/>
      </c>
      <c r="H162" s="1" t="str">
        <f>IFERROR(INDEX(行业涨跌!F:F,MATCH(G162,行业涨跌!C:C,0)),"-")</f>
        <v>-</v>
      </c>
      <c r="I162" s="1" t="str">
        <f>IFERROR(INDEX(行业涨跌!E:E,MATCH(G162,行业涨跌!C:C,0)),"-")</f>
        <v>-</v>
      </c>
      <c r="J162" s="1">
        <v>0</v>
      </c>
      <c r="K162" s="1">
        <v>0</v>
      </c>
      <c r="L162" s="1">
        <v>0</v>
      </c>
      <c r="M162" s="66">
        <f t="shared" si="35"/>
        <v>0</v>
      </c>
      <c r="R162" s="43" t="str">
        <f t="shared" si="26"/>
        <v>-</v>
      </c>
      <c r="V162" s="1">
        <f t="array" ref="V162">SMALL(IF($D$2:$D$4000&gt;0,ROW($D$2:$D$4000),4^8),ROW(A161))</f>
        <v>65536</v>
      </c>
      <c r="W162" s="1" t="str">
        <f t="shared" si="27"/>
        <v>-</v>
      </c>
      <c r="X162" s="1" t="str">
        <f t="shared" si="28"/>
        <v>-</v>
      </c>
      <c r="Y162" s="43" t="str">
        <f t="shared" si="36"/>
        <v>-</v>
      </c>
      <c r="Z162" s="1" t="str">
        <f t="shared" si="29"/>
        <v>-</v>
      </c>
      <c r="AA162" s="1" t="str">
        <f t="shared" si="30"/>
        <v>-</v>
      </c>
      <c r="AB162" s="1" t="str">
        <f t="shared" si="37"/>
        <v>-</v>
      </c>
      <c r="AC162" s="1" t="str">
        <f t="shared" si="31"/>
        <v>-</v>
      </c>
      <c r="AD162" s="1" t="str">
        <f t="shared" si="32"/>
        <v>-</v>
      </c>
      <c r="AE162" s="43" t="str">
        <f t="shared" si="33"/>
        <v>-</v>
      </c>
      <c r="AF162" s="11" t="str">
        <f t="shared" si="38"/>
        <v>-</v>
      </c>
    </row>
    <row r="163" spans="1:32" x14ac:dyDescent="0.15">
      <c r="A163" s="1">
        <v>162</v>
      </c>
      <c r="B163" s="29" t="str">
        <f>TRIM(基本信息!B163)</f>
        <v/>
      </c>
      <c r="C163" s="1" t="str">
        <f>TRIM(基本信息!C163)</f>
        <v/>
      </c>
      <c r="D163" s="1">
        <f t="shared" si="34"/>
        <v>0</v>
      </c>
      <c r="E163" s="1" t="str">
        <f>IFERROR(INDEX(股票涨跌!E:E,MATCH(B163,股票涨跌!B:B,0)),"-")</f>
        <v>-</v>
      </c>
      <c r="F163" s="1" t="str">
        <f>IFERROR(INDEX(股票涨跌!F:F,MATCH(B163,股票涨跌!B:B,0)),"-")</f>
        <v>-</v>
      </c>
      <c r="G163" s="1" t="str">
        <f>TRIM(基本信息!O163)</f>
        <v/>
      </c>
      <c r="H163" s="1" t="str">
        <f>IFERROR(INDEX(行业涨跌!F:F,MATCH(G163,行业涨跌!C:C,0)),"-")</f>
        <v>-</v>
      </c>
      <c r="I163" s="1" t="str">
        <f>IFERROR(INDEX(行业涨跌!E:E,MATCH(G163,行业涨跌!C:C,0)),"-")</f>
        <v>-</v>
      </c>
      <c r="J163" s="1">
        <v>1</v>
      </c>
      <c r="K163" s="1">
        <v>0</v>
      </c>
      <c r="L163" s="1">
        <v>1</v>
      </c>
      <c r="M163" s="66">
        <f t="shared" si="35"/>
        <v>0.5</v>
      </c>
      <c r="N163" s="1">
        <v>0</v>
      </c>
      <c r="O163" s="1">
        <v>1</v>
      </c>
      <c r="P163" s="1">
        <v>0</v>
      </c>
      <c r="Q163" s="1">
        <v>0</v>
      </c>
      <c r="R163" s="43" t="str">
        <f t="shared" si="26"/>
        <v>-</v>
      </c>
      <c r="S163" s="11">
        <v>43630.625</v>
      </c>
      <c r="V163" s="1">
        <f t="array" ref="V163">SMALL(IF($D$2:$D$4000&gt;0,ROW($D$2:$D$4000),4^8),ROW(A162))</f>
        <v>65536</v>
      </c>
      <c r="W163" s="1" t="str">
        <f t="shared" si="27"/>
        <v>-</v>
      </c>
      <c r="X163" s="1" t="str">
        <f t="shared" si="28"/>
        <v>-</v>
      </c>
      <c r="Y163" s="43" t="str">
        <f t="shared" si="36"/>
        <v>-</v>
      </c>
      <c r="Z163" s="1" t="str">
        <f t="shared" si="29"/>
        <v>-</v>
      </c>
      <c r="AA163" s="1" t="str">
        <f t="shared" si="30"/>
        <v>-</v>
      </c>
      <c r="AB163" s="1" t="str">
        <f t="shared" si="37"/>
        <v>-</v>
      </c>
      <c r="AC163" s="1" t="str">
        <f t="shared" si="31"/>
        <v>-</v>
      </c>
      <c r="AD163" s="1" t="str">
        <f t="shared" si="32"/>
        <v>-</v>
      </c>
      <c r="AE163" s="43" t="str">
        <f t="shared" si="33"/>
        <v>-</v>
      </c>
      <c r="AF163" s="11" t="str">
        <f t="shared" si="38"/>
        <v>-</v>
      </c>
    </row>
    <row r="164" spans="1:32" x14ac:dyDescent="0.15">
      <c r="A164" s="1">
        <v>163</v>
      </c>
      <c r="B164" s="29" t="str">
        <f>TRIM(基本信息!B164)</f>
        <v/>
      </c>
      <c r="C164" s="1" t="str">
        <f>TRIM(基本信息!C164)</f>
        <v/>
      </c>
      <c r="D164" s="1">
        <f t="shared" si="34"/>
        <v>0</v>
      </c>
      <c r="E164" s="1" t="str">
        <f>IFERROR(INDEX(股票涨跌!E:E,MATCH(B164,股票涨跌!B:B,0)),"-")</f>
        <v>-</v>
      </c>
      <c r="F164" s="1" t="str">
        <f>IFERROR(INDEX(股票涨跌!F:F,MATCH(B164,股票涨跌!B:B,0)),"-")</f>
        <v>-</v>
      </c>
      <c r="G164" s="1" t="str">
        <f>TRIM(基本信息!O164)</f>
        <v/>
      </c>
      <c r="H164" s="1" t="str">
        <f>IFERROR(INDEX(行业涨跌!F:F,MATCH(G164,行业涨跌!C:C,0)),"-")</f>
        <v>-</v>
      </c>
      <c r="I164" s="1" t="str">
        <f>IFERROR(INDEX(行业涨跌!E:E,MATCH(G164,行业涨跌!C:C,0)),"-")</f>
        <v>-</v>
      </c>
      <c r="J164" s="1">
        <v>0</v>
      </c>
      <c r="K164" s="1">
        <v>1</v>
      </c>
      <c r="L164" s="1">
        <v>0</v>
      </c>
      <c r="M164" s="66">
        <f t="shared" si="35"/>
        <v>1</v>
      </c>
      <c r="R164" s="43" t="str">
        <f t="shared" si="26"/>
        <v>-</v>
      </c>
      <c r="S164" s="11">
        <v>43630.625</v>
      </c>
      <c r="V164" s="1">
        <f t="array" ref="V164">SMALL(IF($D$2:$D$4000&gt;0,ROW($D$2:$D$4000),4^8),ROW(A163))</f>
        <v>65536</v>
      </c>
      <c r="W164" s="1" t="str">
        <f t="shared" si="27"/>
        <v>-</v>
      </c>
      <c r="X164" s="1" t="str">
        <f t="shared" si="28"/>
        <v>-</v>
      </c>
      <c r="Y164" s="43" t="str">
        <f t="shared" si="36"/>
        <v>-</v>
      </c>
      <c r="Z164" s="1" t="str">
        <f t="shared" si="29"/>
        <v>-</v>
      </c>
      <c r="AA164" s="1" t="str">
        <f t="shared" si="30"/>
        <v>-</v>
      </c>
      <c r="AB164" s="1" t="str">
        <f t="shared" si="37"/>
        <v>-</v>
      </c>
      <c r="AC164" s="1" t="str">
        <f t="shared" si="31"/>
        <v>-</v>
      </c>
      <c r="AD164" s="1" t="str">
        <f t="shared" si="32"/>
        <v>-</v>
      </c>
      <c r="AE164" s="43" t="str">
        <f t="shared" si="33"/>
        <v>-</v>
      </c>
      <c r="AF164" s="11" t="str">
        <f t="shared" si="38"/>
        <v>-</v>
      </c>
    </row>
    <row r="165" spans="1:32" x14ac:dyDescent="0.15">
      <c r="A165" s="1">
        <v>164</v>
      </c>
      <c r="B165" s="29" t="str">
        <f>TRIM(基本信息!B165)</f>
        <v/>
      </c>
      <c r="C165" s="1" t="str">
        <f>TRIM(基本信息!C165)</f>
        <v/>
      </c>
      <c r="D165" s="1">
        <f t="shared" si="34"/>
        <v>0</v>
      </c>
      <c r="E165" s="1" t="str">
        <f>IFERROR(INDEX(股票涨跌!E:E,MATCH(B165,股票涨跌!B:B,0)),"-")</f>
        <v>-</v>
      </c>
      <c r="F165" s="1" t="str">
        <f>IFERROR(INDEX(股票涨跌!F:F,MATCH(B165,股票涨跌!B:B,0)),"-")</f>
        <v>-</v>
      </c>
      <c r="G165" s="1" t="str">
        <f>TRIM(基本信息!O165)</f>
        <v/>
      </c>
      <c r="H165" s="1" t="str">
        <f>IFERROR(INDEX(行业涨跌!F:F,MATCH(G165,行业涨跌!C:C,0)),"-")</f>
        <v>-</v>
      </c>
      <c r="I165" s="1" t="str">
        <f>IFERROR(INDEX(行业涨跌!E:E,MATCH(G165,行业涨跌!C:C,0)),"-")</f>
        <v>-</v>
      </c>
      <c r="J165" s="1">
        <v>0</v>
      </c>
      <c r="K165" s="1">
        <v>1</v>
      </c>
      <c r="L165" s="1">
        <v>0</v>
      </c>
      <c r="M165" s="66">
        <f t="shared" si="35"/>
        <v>1</v>
      </c>
      <c r="R165" s="43" t="str">
        <f t="shared" si="26"/>
        <v>-</v>
      </c>
      <c r="S165" s="11">
        <v>43630.625</v>
      </c>
      <c r="V165" s="1">
        <f t="array" ref="V165">SMALL(IF($D$2:$D$4000&gt;0,ROW($D$2:$D$4000),4^8),ROW(A164))</f>
        <v>65536</v>
      </c>
      <c r="W165" s="1" t="str">
        <f t="shared" si="27"/>
        <v>-</v>
      </c>
      <c r="X165" s="1" t="str">
        <f t="shared" si="28"/>
        <v>-</v>
      </c>
      <c r="Y165" s="43" t="str">
        <f t="shared" si="36"/>
        <v>-</v>
      </c>
      <c r="Z165" s="1" t="str">
        <f t="shared" si="29"/>
        <v>-</v>
      </c>
      <c r="AA165" s="1" t="str">
        <f t="shared" si="30"/>
        <v>-</v>
      </c>
      <c r="AB165" s="1" t="str">
        <f t="shared" si="37"/>
        <v>-</v>
      </c>
      <c r="AC165" s="1" t="str">
        <f t="shared" si="31"/>
        <v>-</v>
      </c>
      <c r="AD165" s="1" t="str">
        <f t="shared" si="32"/>
        <v>-</v>
      </c>
      <c r="AE165" s="43" t="str">
        <f t="shared" si="33"/>
        <v>-</v>
      </c>
      <c r="AF165" s="11" t="str">
        <f t="shared" si="38"/>
        <v>-</v>
      </c>
    </row>
    <row r="166" spans="1:32" x14ac:dyDescent="0.15">
      <c r="A166" s="1">
        <v>165</v>
      </c>
      <c r="B166" s="29" t="str">
        <f>TRIM(基本信息!B166)</f>
        <v/>
      </c>
      <c r="C166" s="1" t="str">
        <f>TRIM(基本信息!C166)</f>
        <v/>
      </c>
      <c r="D166" s="1">
        <f t="shared" si="34"/>
        <v>0</v>
      </c>
      <c r="E166" s="1" t="str">
        <f>IFERROR(INDEX(股票涨跌!E:E,MATCH(B166,股票涨跌!B:B,0)),"-")</f>
        <v>-</v>
      </c>
      <c r="F166" s="1" t="str">
        <f>IFERROR(INDEX(股票涨跌!F:F,MATCH(B166,股票涨跌!B:B,0)),"-")</f>
        <v>-</v>
      </c>
      <c r="G166" s="1" t="str">
        <f>TRIM(基本信息!O166)</f>
        <v/>
      </c>
      <c r="H166" s="1" t="str">
        <f>IFERROR(INDEX(行业涨跌!F:F,MATCH(G166,行业涨跌!C:C,0)),"-")</f>
        <v>-</v>
      </c>
      <c r="I166" s="1" t="str">
        <f>IFERROR(INDEX(行业涨跌!E:E,MATCH(G166,行业涨跌!C:C,0)),"-")</f>
        <v>-</v>
      </c>
      <c r="J166" s="1">
        <v>0</v>
      </c>
      <c r="K166" s="1">
        <v>0</v>
      </c>
      <c r="L166" s="1">
        <v>1</v>
      </c>
      <c r="M166" s="66">
        <f t="shared" si="35"/>
        <v>0</v>
      </c>
      <c r="R166" s="43" t="str">
        <f t="shared" si="26"/>
        <v>-</v>
      </c>
      <c r="V166" s="1">
        <f t="array" ref="V166">SMALL(IF($D$2:$D$4000&gt;0,ROW($D$2:$D$4000),4^8),ROW(A165))</f>
        <v>65536</v>
      </c>
      <c r="W166" s="1" t="str">
        <f t="shared" si="27"/>
        <v>-</v>
      </c>
      <c r="X166" s="1" t="str">
        <f t="shared" si="28"/>
        <v>-</v>
      </c>
      <c r="Y166" s="43" t="str">
        <f t="shared" si="36"/>
        <v>-</v>
      </c>
      <c r="Z166" s="1" t="str">
        <f t="shared" si="29"/>
        <v>-</v>
      </c>
      <c r="AA166" s="1" t="str">
        <f t="shared" si="30"/>
        <v>-</v>
      </c>
      <c r="AB166" s="1" t="str">
        <f t="shared" si="37"/>
        <v>-</v>
      </c>
      <c r="AC166" s="1" t="str">
        <f t="shared" si="31"/>
        <v>-</v>
      </c>
      <c r="AD166" s="1" t="str">
        <f t="shared" si="32"/>
        <v>-</v>
      </c>
      <c r="AE166" s="43" t="str">
        <f t="shared" si="33"/>
        <v>-</v>
      </c>
      <c r="AF166" s="11" t="str">
        <f t="shared" si="38"/>
        <v>-</v>
      </c>
    </row>
    <row r="167" spans="1:32" x14ac:dyDescent="0.15">
      <c r="A167" s="1">
        <v>166</v>
      </c>
      <c r="B167" s="29" t="str">
        <f>TRIM(基本信息!B167)</f>
        <v/>
      </c>
      <c r="C167" s="1" t="str">
        <f>TRIM(基本信息!C167)</f>
        <v/>
      </c>
      <c r="D167" s="1">
        <f t="shared" si="34"/>
        <v>0</v>
      </c>
      <c r="E167" s="1" t="str">
        <f>IFERROR(INDEX(股票涨跌!E:E,MATCH(B167,股票涨跌!B:B,0)),"-")</f>
        <v>-</v>
      </c>
      <c r="F167" s="1" t="str">
        <f>IFERROR(INDEX(股票涨跌!F:F,MATCH(B167,股票涨跌!B:B,0)),"-")</f>
        <v>-</v>
      </c>
      <c r="G167" s="1" t="str">
        <f>TRIM(基本信息!O167)</f>
        <v/>
      </c>
      <c r="H167" s="1" t="str">
        <f>IFERROR(INDEX(行业涨跌!F:F,MATCH(G167,行业涨跌!C:C,0)),"-")</f>
        <v>-</v>
      </c>
      <c r="I167" s="1" t="str">
        <f>IFERROR(INDEX(行业涨跌!E:E,MATCH(G167,行业涨跌!C:C,0)),"-")</f>
        <v>-</v>
      </c>
      <c r="J167" s="1">
        <v>0</v>
      </c>
      <c r="K167" s="1">
        <v>0</v>
      </c>
      <c r="L167" s="1">
        <v>0</v>
      </c>
      <c r="M167" s="66">
        <f t="shared" si="35"/>
        <v>0</v>
      </c>
      <c r="R167" s="43" t="str">
        <f t="shared" si="26"/>
        <v>-</v>
      </c>
      <c r="V167" s="1">
        <f t="array" ref="V167">SMALL(IF($D$2:$D$4000&gt;0,ROW($D$2:$D$4000),4^8),ROW(A166))</f>
        <v>65536</v>
      </c>
      <c r="W167" s="1" t="str">
        <f t="shared" si="27"/>
        <v>-</v>
      </c>
      <c r="X167" s="1" t="str">
        <f t="shared" si="28"/>
        <v>-</v>
      </c>
      <c r="Y167" s="43" t="str">
        <f t="shared" si="36"/>
        <v>-</v>
      </c>
      <c r="Z167" s="1" t="str">
        <f t="shared" si="29"/>
        <v>-</v>
      </c>
      <c r="AA167" s="1" t="str">
        <f t="shared" si="30"/>
        <v>-</v>
      </c>
      <c r="AB167" s="1" t="str">
        <f t="shared" si="37"/>
        <v>-</v>
      </c>
      <c r="AC167" s="1" t="str">
        <f t="shared" si="31"/>
        <v>-</v>
      </c>
      <c r="AD167" s="1" t="str">
        <f t="shared" si="32"/>
        <v>-</v>
      </c>
      <c r="AE167" s="43" t="str">
        <f t="shared" si="33"/>
        <v>-</v>
      </c>
      <c r="AF167" s="11" t="str">
        <f t="shared" si="38"/>
        <v>-</v>
      </c>
    </row>
    <row r="168" spans="1:32" x14ac:dyDescent="0.15">
      <c r="A168" s="1">
        <v>167</v>
      </c>
      <c r="B168" s="29" t="str">
        <f>TRIM(基本信息!B168)</f>
        <v/>
      </c>
      <c r="C168" s="1" t="str">
        <f>TRIM(基本信息!C168)</f>
        <v/>
      </c>
      <c r="D168" s="1">
        <f t="shared" si="34"/>
        <v>0</v>
      </c>
      <c r="E168" s="1" t="str">
        <f>IFERROR(INDEX(股票涨跌!E:E,MATCH(B168,股票涨跌!B:B,0)),"-")</f>
        <v>-</v>
      </c>
      <c r="F168" s="1" t="str">
        <f>IFERROR(INDEX(股票涨跌!F:F,MATCH(B168,股票涨跌!B:B,0)),"-")</f>
        <v>-</v>
      </c>
      <c r="G168" s="1" t="str">
        <f>TRIM(基本信息!O168)</f>
        <v/>
      </c>
      <c r="H168" s="1" t="str">
        <f>IFERROR(INDEX(行业涨跌!F:F,MATCH(G168,行业涨跌!C:C,0)),"-")</f>
        <v>-</v>
      </c>
      <c r="I168" s="1" t="str">
        <f>IFERROR(INDEX(行业涨跌!E:E,MATCH(G168,行业涨跌!C:C,0)),"-")</f>
        <v>-</v>
      </c>
      <c r="J168" s="1">
        <v>0</v>
      </c>
      <c r="K168" s="1">
        <v>1</v>
      </c>
      <c r="L168" s="1">
        <v>0</v>
      </c>
      <c r="M168" s="66">
        <f t="shared" si="35"/>
        <v>1</v>
      </c>
      <c r="R168" s="43" t="str">
        <f t="shared" si="26"/>
        <v>-</v>
      </c>
      <c r="S168" s="11">
        <v>43630.625</v>
      </c>
      <c r="V168" s="1">
        <f t="array" ref="V168">SMALL(IF($D$2:$D$4000&gt;0,ROW($D$2:$D$4000),4^8),ROW(A167))</f>
        <v>65536</v>
      </c>
      <c r="W168" s="1" t="str">
        <f t="shared" si="27"/>
        <v>-</v>
      </c>
      <c r="X168" s="1" t="str">
        <f t="shared" si="28"/>
        <v>-</v>
      </c>
      <c r="Y168" s="43" t="str">
        <f t="shared" si="36"/>
        <v>-</v>
      </c>
      <c r="Z168" s="1" t="str">
        <f t="shared" si="29"/>
        <v>-</v>
      </c>
      <c r="AA168" s="1" t="str">
        <f t="shared" si="30"/>
        <v>-</v>
      </c>
      <c r="AB168" s="1" t="str">
        <f t="shared" si="37"/>
        <v>-</v>
      </c>
      <c r="AC168" s="1" t="str">
        <f t="shared" si="31"/>
        <v>-</v>
      </c>
      <c r="AD168" s="1" t="str">
        <f t="shared" si="32"/>
        <v>-</v>
      </c>
      <c r="AE168" s="43" t="str">
        <f t="shared" si="33"/>
        <v>-</v>
      </c>
      <c r="AF168" s="11" t="str">
        <f t="shared" si="38"/>
        <v>-</v>
      </c>
    </row>
    <row r="169" spans="1:32" x14ac:dyDescent="0.15">
      <c r="A169" s="1">
        <v>168</v>
      </c>
      <c r="B169" s="29" t="str">
        <f>TRIM(基本信息!B169)</f>
        <v/>
      </c>
      <c r="C169" s="1" t="str">
        <f>TRIM(基本信息!C169)</f>
        <v/>
      </c>
      <c r="D169" s="1">
        <f t="shared" si="34"/>
        <v>0</v>
      </c>
      <c r="E169" s="1" t="str">
        <f>IFERROR(INDEX(股票涨跌!E:E,MATCH(B169,股票涨跌!B:B,0)),"-")</f>
        <v>-</v>
      </c>
      <c r="F169" s="1" t="str">
        <f>IFERROR(INDEX(股票涨跌!F:F,MATCH(B169,股票涨跌!B:B,0)),"-")</f>
        <v>-</v>
      </c>
      <c r="G169" s="1" t="str">
        <f>TRIM(基本信息!O169)</f>
        <v/>
      </c>
      <c r="H169" s="1" t="str">
        <f>IFERROR(INDEX(行业涨跌!F:F,MATCH(G169,行业涨跌!C:C,0)),"-")</f>
        <v>-</v>
      </c>
      <c r="I169" s="1" t="str">
        <f>IFERROR(INDEX(行业涨跌!E:E,MATCH(G169,行业涨跌!C:C,0)),"-")</f>
        <v>-</v>
      </c>
      <c r="J169" s="1">
        <v>0</v>
      </c>
      <c r="K169" s="1">
        <v>0</v>
      </c>
      <c r="L169" s="1">
        <v>0</v>
      </c>
      <c r="M169" s="66">
        <f t="shared" si="35"/>
        <v>0</v>
      </c>
      <c r="R169" s="43" t="str">
        <f t="shared" si="26"/>
        <v>-</v>
      </c>
      <c r="V169" s="1">
        <f t="array" ref="V169">SMALL(IF($D$2:$D$4000&gt;0,ROW($D$2:$D$4000),4^8),ROW(A168))</f>
        <v>65536</v>
      </c>
      <c r="W169" s="1" t="str">
        <f t="shared" si="27"/>
        <v>-</v>
      </c>
      <c r="X169" s="1" t="str">
        <f t="shared" si="28"/>
        <v>-</v>
      </c>
      <c r="Y169" s="43" t="str">
        <f t="shared" si="36"/>
        <v>-</v>
      </c>
      <c r="Z169" s="1" t="str">
        <f t="shared" si="29"/>
        <v>-</v>
      </c>
      <c r="AA169" s="1" t="str">
        <f t="shared" si="30"/>
        <v>-</v>
      </c>
      <c r="AB169" s="1" t="str">
        <f t="shared" si="37"/>
        <v>-</v>
      </c>
      <c r="AC169" s="1" t="str">
        <f t="shared" si="31"/>
        <v>-</v>
      </c>
      <c r="AD169" s="1" t="str">
        <f t="shared" si="32"/>
        <v>-</v>
      </c>
      <c r="AE169" s="43" t="str">
        <f t="shared" si="33"/>
        <v>-</v>
      </c>
      <c r="AF169" s="11" t="str">
        <f t="shared" si="38"/>
        <v>-</v>
      </c>
    </row>
    <row r="170" spans="1:32" x14ac:dyDescent="0.15">
      <c r="A170" s="1">
        <v>169</v>
      </c>
      <c r="B170" s="29" t="str">
        <f>TRIM(基本信息!B170)</f>
        <v/>
      </c>
      <c r="C170" s="1" t="str">
        <f>TRIM(基本信息!C170)</f>
        <v/>
      </c>
      <c r="D170" s="1">
        <f t="shared" si="34"/>
        <v>0</v>
      </c>
      <c r="E170" s="1" t="str">
        <f>IFERROR(INDEX(股票涨跌!E:E,MATCH(B170,股票涨跌!B:B,0)),"-")</f>
        <v>-</v>
      </c>
      <c r="F170" s="1" t="str">
        <f>IFERROR(INDEX(股票涨跌!F:F,MATCH(B170,股票涨跌!B:B,0)),"-")</f>
        <v>-</v>
      </c>
      <c r="G170" s="1" t="str">
        <f>TRIM(基本信息!O170)</f>
        <v/>
      </c>
      <c r="H170" s="1" t="str">
        <f>IFERROR(INDEX(行业涨跌!F:F,MATCH(G170,行业涨跌!C:C,0)),"-")</f>
        <v>-</v>
      </c>
      <c r="I170" s="1" t="str">
        <f>IFERROR(INDEX(行业涨跌!E:E,MATCH(G170,行业涨跌!C:C,0)),"-")</f>
        <v>-</v>
      </c>
      <c r="J170" s="1">
        <v>0</v>
      </c>
      <c r="K170" s="1">
        <v>0</v>
      </c>
      <c r="L170" s="1">
        <v>0</v>
      </c>
      <c r="M170" s="66">
        <f t="shared" si="35"/>
        <v>0</v>
      </c>
      <c r="R170" s="43" t="str">
        <f t="shared" si="26"/>
        <v>-</v>
      </c>
      <c r="V170" s="1">
        <f t="array" ref="V170">SMALL(IF($D$2:$D$4000&gt;0,ROW($D$2:$D$4000),4^8),ROW(A169))</f>
        <v>65536</v>
      </c>
      <c r="W170" s="1" t="str">
        <f t="shared" si="27"/>
        <v>-</v>
      </c>
      <c r="X170" s="1" t="str">
        <f t="shared" si="28"/>
        <v>-</v>
      </c>
      <c r="Y170" s="43" t="str">
        <f t="shared" si="36"/>
        <v>-</v>
      </c>
      <c r="Z170" s="1" t="str">
        <f t="shared" si="29"/>
        <v>-</v>
      </c>
      <c r="AA170" s="1" t="str">
        <f t="shared" si="30"/>
        <v>-</v>
      </c>
      <c r="AB170" s="1" t="str">
        <f t="shared" si="37"/>
        <v>-</v>
      </c>
      <c r="AC170" s="1" t="str">
        <f t="shared" si="31"/>
        <v>-</v>
      </c>
      <c r="AD170" s="1" t="str">
        <f t="shared" si="32"/>
        <v>-</v>
      </c>
      <c r="AE170" s="43" t="str">
        <f t="shared" si="33"/>
        <v>-</v>
      </c>
      <c r="AF170" s="11" t="str">
        <f t="shared" si="38"/>
        <v>-</v>
      </c>
    </row>
    <row r="171" spans="1:32" x14ac:dyDescent="0.15">
      <c r="A171" s="1">
        <v>170</v>
      </c>
      <c r="B171" s="29" t="str">
        <f>TRIM(基本信息!B171)</f>
        <v/>
      </c>
      <c r="C171" s="1" t="str">
        <f>TRIM(基本信息!C171)</f>
        <v/>
      </c>
      <c r="D171" s="1">
        <f t="shared" si="34"/>
        <v>0</v>
      </c>
      <c r="E171" s="1" t="str">
        <f>IFERROR(INDEX(股票涨跌!E:E,MATCH(B171,股票涨跌!B:B,0)),"-")</f>
        <v>-</v>
      </c>
      <c r="F171" s="1" t="str">
        <f>IFERROR(INDEX(股票涨跌!F:F,MATCH(B171,股票涨跌!B:B,0)),"-")</f>
        <v>-</v>
      </c>
      <c r="G171" s="1" t="str">
        <f>TRIM(基本信息!O171)</f>
        <v/>
      </c>
      <c r="H171" s="1" t="str">
        <f>IFERROR(INDEX(行业涨跌!F:F,MATCH(G171,行业涨跌!C:C,0)),"-")</f>
        <v>-</v>
      </c>
      <c r="I171" s="1" t="str">
        <f>IFERROR(INDEX(行业涨跌!E:E,MATCH(G171,行业涨跌!C:C,0)),"-")</f>
        <v>-</v>
      </c>
      <c r="J171" s="1">
        <v>0</v>
      </c>
      <c r="K171" s="1">
        <v>0</v>
      </c>
      <c r="L171" s="1">
        <v>0</v>
      </c>
      <c r="M171" s="66">
        <f t="shared" si="35"/>
        <v>0</v>
      </c>
      <c r="R171" s="43" t="str">
        <f t="shared" si="26"/>
        <v>-</v>
      </c>
      <c r="V171" s="1">
        <f t="array" ref="V171">SMALL(IF($D$2:$D$4000&gt;0,ROW($D$2:$D$4000),4^8),ROW(A170))</f>
        <v>65536</v>
      </c>
      <c r="W171" s="1" t="str">
        <f t="shared" si="27"/>
        <v>-</v>
      </c>
      <c r="X171" s="1" t="str">
        <f t="shared" si="28"/>
        <v>-</v>
      </c>
      <c r="Y171" s="43" t="str">
        <f t="shared" si="36"/>
        <v>-</v>
      </c>
      <c r="Z171" s="1" t="str">
        <f t="shared" si="29"/>
        <v>-</v>
      </c>
      <c r="AA171" s="1" t="str">
        <f t="shared" si="30"/>
        <v>-</v>
      </c>
      <c r="AB171" s="1" t="str">
        <f t="shared" si="37"/>
        <v>-</v>
      </c>
      <c r="AC171" s="1" t="str">
        <f t="shared" si="31"/>
        <v>-</v>
      </c>
      <c r="AD171" s="1" t="str">
        <f t="shared" si="32"/>
        <v>-</v>
      </c>
      <c r="AE171" s="43" t="str">
        <f t="shared" si="33"/>
        <v>-</v>
      </c>
      <c r="AF171" s="11" t="str">
        <f t="shared" si="38"/>
        <v>-</v>
      </c>
    </row>
    <row r="172" spans="1:32" x14ac:dyDescent="0.15">
      <c r="A172" s="1">
        <v>171</v>
      </c>
      <c r="B172" s="29" t="str">
        <f>TRIM(基本信息!B172)</f>
        <v/>
      </c>
      <c r="C172" s="1" t="str">
        <f>TRIM(基本信息!C172)</f>
        <v/>
      </c>
      <c r="D172" s="1">
        <f t="shared" si="34"/>
        <v>0</v>
      </c>
      <c r="E172" s="1" t="str">
        <f>IFERROR(INDEX(股票涨跌!E:E,MATCH(B172,股票涨跌!B:B,0)),"-")</f>
        <v>-</v>
      </c>
      <c r="F172" s="1" t="str">
        <f>IFERROR(INDEX(股票涨跌!F:F,MATCH(B172,股票涨跌!B:B,0)),"-")</f>
        <v>-</v>
      </c>
      <c r="G172" s="1" t="str">
        <f>TRIM(基本信息!O172)</f>
        <v/>
      </c>
      <c r="H172" s="1" t="str">
        <f>IFERROR(INDEX(行业涨跌!F:F,MATCH(G172,行业涨跌!C:C,0)),"-")</f>
        <v>-</v>
      </c>
      <c r="I172" s="1" t="str">
        <f>IFERROR(INDEX(行业涨跌!E:E,MATCH(G172,行业涨跌!C:C,0)),"-")</f>
        <v>-</v>
      </c>
      <c r="J172" s="1">
        <v>1</v>
      </c>
      <c r="K172" s="1">
        <v>0</v>
      </c>
      <c r="L172" s="1">
        <v>0</v>
      </c>
      <c r="M172" s="66">
        <f t="shared" si="35"/>
        <v>0.5</v>
      </c>
      <c r="N172" s="1">
        <v>0</v>
      </c>
      <c r="O172" s="1">
        <v>1</v>
      </c>
      <c r="P172" s="1">
        <v>1</v>
      </c>
      <c r="Q172" s="1">
        <v>0</v>
      </c>
      <c r="R172" s="43" t="str">
        <f t="shared" si="26"/>
        <v>-</v>
      </c>
      <c r="S172" s="11">
        <v>43630.625</v>
      </c>
      <c r="V172" s="1">
        <f t="array" ref="V172">SMALL(IF($D$2:$D$4000&gt;0,ROW($D$2:$D$4000),4^8),ROW(A171))</f>
        <v>65536</v>
      </c>
      <c r="W172" s="1" t="str">
        <f t="shared" si="27"/>
        <v>-</v>
      </c>
      <c r="X172" s="1" t="str">
        <f t="shared" si="28"/>
        <v>-</v>
      </c>
      <c r="Y172" s="43" t="str">
        <f t="shared" si="36"/>
        <v>-</v>
      </c>
      <c r="Z172" s="1" t="str">
        <f t="shared" si="29"/>
        <v>-</v>
      </c>
      <c r="AA172" s="1" t="str">
        <f t="shared" si="30"/>
        <v>-</v>
      </c>
      <c r="AB172" s="1" t="str">
        <f t="shared" si="37"/>
        <v>-</v>
      </c>
      <c r="AC172" s="1" t="str">
        <f t="shared" si="31"/>
        <v>-</v>
      </c>
      <c r="AD172" s="1" t="str">
        <f t="shared" si="32"/>
        <v>-</v>
      </c>
      <c r="AE172" s="43" t="str">
        <f t="shared" si="33"/>
        <v>-</v>
      </c>
      <c r="AF172" s="11" t="str">
        <f t="shared" si="38"/>
        <v>-</v>
      </c>
    </row>
    <row r="173" spans="1:32" x14ac:dyDescent="0.15">
      <c r="A173" s="1">
        <v>172</v>
      </c>
      <c r="B173" s="29" t="str">
        <f>TRIM(基本信息!B173)</f>
        <v/>
      </c>
      <c r="C173" s="1" t="str">
        <f>TRIM(基本信息!C173)</f>
        <v/>
      </c>
      <c r="D173" s="1">
        <f t="shared" si="34"/>
        <v>0</v>
      </c>
      <c r="E173" s="1" t="str">
        <f>IFERROR(INDEX(股票涨跌!E:E,MATCH(B173,股票涨跌!B:B,0)),"-")</f>
        <v>-</v>
      </c>
      <c r="F173" s="1" t="str">
        <f>IFERROR(INDEX(股票涨跌!F:F,MATCH(B173,股票涨跌!B:B,0)),"-")</f>
        <v>-</v>
      </c>
      <c r="G173" s="1" t="str">
        <f>TRIM(基本信息!O173)</f>
        <v/>
      </c>
      <c r="H173" s="1" t="str">
        <f>IFERROR(INDEX(行业涨跌!F:F,MATCH(G173,行业涨跌!C:C,0)),"-")</f>
        <v>-</v>
      </c>
      <c r="I173" s="1" t="str">
        <f>IFERROR(INDEX(行业涨跌!E:E,MATCH(G173,行业涨跌!C:C,0)),"-")</f>
        <v>-</v>
      </c>
      <c r="J173" s="1">
        <v>0</v>
      </c>
      <c r="K173" s="1">
        <v>1</v>
      </c>
      <c r="L173" s="1">
        <v>0</v>
      </c>
      <c r="M173" s="66">
        <f t="shared" si="35"/>
        <v>1</v>
      </c>
      <c r="R173" s="43" t="str">
        <f t="shared" si="26"/>
        <v>-</v>
      </c>
      <c r="S173" s="11">
        <v>43630.625</v>
      </c>
      <c r="V173" s="1">
        <f t="array" ref="V173">SMALL(IF($D$2:$D$4000&gt;0,ROW($D$2:$D$4000),4^8),ROW(A172))</f>
        <v>65536</v>
      </c>
      <c r="W173" s="1" t="str">
        <f t="shared" si="27"/>
        <v>-</v>
      </c>
      <c r="X173" s="1" t="str">
        <f t="shared" si="28"/>
        <v>-</v>
      </c>
      <c r="Y173" s="43" t="str">
        <f t="shared" si="36"/>
        <v>-</v>
      </c>
      <c r="Z173" s="1" t="str">
        <f t="shared" si="29"/>
        <v>-</v>
      </c>
      <c r="AA173" s="1" t="str">
        <f t="shared" si="30"/>
        <v>-</v>
      </c>
      <c r="AB173" s="1" t="str">
        <f t="shared" si="37"/>
        <v>-</v>
      </c>
      <c r="AC173" s="1" t="str">
        <f t="shared" si="31"/>
        <v>-</v>
      </c>
      <c r="AD173" s="1" t="str">
        <f t="shared" si="32"/>
        <v>-</v>
      </c>
      <c r="AE173" s="43" t="str">
        <f t="shared" si="33"/>
        <v>-</v>
      </c>
      <c r="AF173" s="11" t="str">
        <f t="shared" si="38"/>
        <v>-</v>
      </c>
    </row>
    <row r="174" spans="1:32" x14ac:dyDescent="0.15">
      <c r="A174" s="1">
        <v>173</v>
      </c>
      <c r="B174" s="29" t="str">
        <f>TRIM(基本信息!B174)</f>
        <v/>
      </c>
      <c r="C174" s="1" t="str">
        <f>TRIM(基本信息!C174)</f>
        <v/>
      </c>
      <c r="D174" s="1">
        <f t="shared" si="34"/>
        <v>0</v>
      </c>
      <c r="E174" s="1" t="str">
        <f>IFERROR(INDEX(股票涨跌!E:E,MATCH(B174,股票涨跌!B:B,0)),"-")</f>
        <v>-</v>
      </c>
      <c r="F174" s="1" t="str">
        <f>IFERROR(INDEX(股票涨跌!F:F,MATCH(B174,股票涨跌!B:B,0)),"-")</f>
        <v>-</v>
      </c>
      <c r="G174" s="1" t="str">
        <f>TRIM(基本信息!O174)</f>
        <v/>
      </c>
      <c r="H174" s="1" t="str">
        <f>IFERROR(INDEX(行业涨跌!F:F,MATCH(G174,行业涨跌!C:C,0)),"-")</f>
        <v>-</v>
      </c>
      <c r="I174" s="1" t="str">
        <f>IFERROR(INDEX(行业涨跌!E:E,MATCH(G174,行业涨跌!C:C,0)),"-")</f>
        <v>-</v>
      </c>
      <c r="J174" s="1">
        <v>0</v>
      </c>
      <c r="K174" s="1">
        <v>0</v>
      </c>
      <c r="L174" s="1">
        <v>0</v>
      </c>
      <c r="M174" s="66">
        <f t="shared" si="35"/>
        <v>0</v>
      </c>
      <c r="R174" s="43" t="str">
        <f t="shared" si="26"/>
        <v>-</v>
      </c>
      <c r="V174" s="1">
        <f t="array" ref="V174">SMALL(IF($D$2:$D$4000&gt;0,ROW($D$2:$D$4000),4^8),ROW(A173))</f>
        <v>65536</v>
      </c>
      <c r="W174" s="1" t="str">
        <f t="shared" si="27"/>
        <v>-</v>
      </c>
      <c r="X174" s="1" t="str">
        <f t="shared" si="28"/>
        <v>-</v>
      </c>
      <c r="Y174" s="43" t="str">
        <f t="shared" si="36"/>
        <v>-</v>
      </c>
      <c r="Z174" s="1" t="str">
        <f t="shared" si="29"/>
        <v>-</v>
      </c>
      <c r="AA174" s="1" t="str">
        <f t="shared" si="30"/>
        <v>-</v>
      </c>
      <c r="AB174" s="1" t="str">
        <f t="shared" si="37"/>
        <v>-</v>
      </c>
      <c r="AC174" s="1" t="str">
        <f t="shared" si="31"/>
        <v>-</v>
      </c>
      <c r="AD174" s="1" t="str">
        <f t="shared" si="32"/>
        <v>-</v>
      </c>
      <c r="AE174" s="43" t="str">
        <f t="shared" si="33"/>
        <v>-</v>
      </c>
      <c r="AF174" s="11" t="str">
        <f t="shared" si="38"/>
        <v>-</v>
      </c>
    </row>
    <row r="175" spans="1:32" x14ac:dyDescent="0.15">
      <c r="A175" s="1">
        <v>174</v>
      </c>
      <c r="B175" s="29" t="str">
        <f>TRIM(基本信息!B175)</f>
        <v/>
      </c>
      <c r="C175" s="1" t="str">
        <f>TRIM(基本信息!C175)</f>
        <v/>
      </c>
      <c r="D175" s="1">
        <f t="shared" si="34"/>
        <v>0</v>
      </c>
      <c r="E175" s="1" t="str">
        <f>IFERROR(INDEX(股票涨跌!E:E,MATCH(B175,股票涨跌!B:B,0)),"-")</f>
        <v>-</v>
      </c>
      <c r="F175" s="1" t="str">
        <f>IFERROR(INDEX(股票涨跌!F:F,MATCH(B175,股票涨跌!B:B,0)),"-")</f>
        <v>-</v>
      </c>
      <c r="G175" s="1" t="str">
        <f>TRIM(基本信息!O175)</f>
        <v/>
      </c>
      <c r="H175" s="1" t="str">
        <f>IFERROR(INDEX(行业涨跌!F:F,MATCH(G175,行业涨跌!C:C,0)),"-")</f>
        <v>-</v>
      </c>
      <c r="I175" s="1" t="str">
        <f>IFERROR(INDEX(行业涨跌!E:E,MATCH(G175,行业涨跌!C:C,0)),"-")</f>
        <v>-</v>
      </c>
      <c r="J175" s="1">
        <v>0</v>
      </c>
      <c r="K175" s="1">
        <v>0</v>
      </c>
      <c r="L175" s="1">
        <v>0</v>
      </c>
      <c r="M175" s="66">
        <f t="shared" si="35"/>
        <v>0</v>
      </c>
      <c r="R175" s="43" t="str">
        <f t="shared" si="26"/>
        <v>-</v>
      </c>
      <c r="V175" s="1">
        <f t="array" ref="V175">SMALL(IF($D$2:$D$4000&gt;0,ROW($D$2:$D$4000),4^8),ROW(A174))</f>
        <v>65536</v>
      </c>
      <c r="W175" s="1" t="str">
        <f t="shared" si="27"/>
        <v>-</v>
      </c>
      <c r="X175" s="1" t="str">
        <f t="shared" si="28"/>
        <v>-</v>
      </c>
      <c r="Y175" s="43" t="str">
        <f t="shared" si="36"/>
        <v>-</v>
      </c>
      <c r="Z175" s="1" t="str">
        <f t="shared" si="29"/>
        <v>-</v>
      </c>
      <c r="AA175" s="1" t="str">
        <f t="shared" si="30"/>
        <v>-</v>
      </c>
      <c r="AB175" s="1" t="str">
        <f t="shared" si="37"/>
        <v>-</v>
      </c>
      <c r="AC175" s="1" t="str">
        <f t="shared" si="31"/>
        <v>-</v>
      </c>
      <c r="AD175" s="1" t="str">
        <f t="shared" si="32"/>
        <v>-</v>
      </c>
      <c r="AE175" s="43" t="str">
        <f t="shared" si="33"/>
        <v>-</v>
      </c>
      <c r="AF175" s="11" t="str">
        <f t="shared" si="38"/>
        <v>-</v>
      </c>
    </row>
    <row r="176" spans="1:32" x14ac:dyDescent="0.15">
      <c r="A176" s="1">
        <v>175</v>
      </c>
      <c r="B176" s="29" t="str">
        <f>TRIM(基本信息!B176)</f>
        <v/>
      </c>
      <c r="C176" s="1" t="str">
        <f>TRIM(基本信息!C176)</f>
        <v/>
      </c>
      <c r="D176" s="1">
        <f t="shared" si="34"/>
        <v>0</v>
      </c>
      <c r="E176" s="1" t="str">
        <f>IFERROR(INDEX(股票涨跌!E:E,MATCH(B176,股票涨跌!B:B,0)),"-")</f>
        <v>-</v>
      </c>
      <c r="F176" s="1" t="str">
        <f>IFERROR(INDEX(股票涨跌!F:F,MATCH(B176,股票涨跌!B:B,0)),"-")</f>
        <v>-</v>
      </c>
      <c r="G176" s="1" t="str">
        <f>TRIM(基本信息!O176)</f>
        <v/>
      </c>
      <c r="H176" s="1" t="str">
        <f>IFERROR(INDEX(行业涨跌!F:F,MATCH(G176,行业涨跌!C:C,0)),"-")</f>
        <v>-</v>
      </c>
      <c r="I176" s="1" t="str">
        <f>IFERROR(INDEX(行业涨跌!E:E,MATCH(G176,行业涨跌!C:C,0)),"-")</f>
        <v>-</v>
      </c>
      <c r="J176" s="1">
        <v>0</v>
      </c>
      <c r="K176" s="1">
        <v>0</v>
      </c>
      <c r="L176" s="1">
        <v>0</v>
      </c>
      <c r="M176" s="66">
        <f t="shared" si="35"/>
        <v>0</v>
      </c>
      <c r="R176" s="43" t="str">
        <f t="shared" si="26"/>
        <v>-</v>
      </c>
      <c r="V176" s="1">
        <f t="array" ref="V176">SMALL(IF($D$2:$D$4000&gt;0,ROW($D$2:$D$4000),4^8),ROW(A175))</f>
        <v>65536</v>
      </c>
      <c r="W176" s="1" t="str">
        <f t="shared" si="27"/>
        <v>-</v>
      </c>
      <c r="X176" s="1" t="str">
        <f t="shared" si="28"/>
        <v>-</v>
      </c>
      <c r="Y176" s="43" t="str">
        <f t="shared" si="36"/>
        <v>-</v>
      </c>
      <c r="Z176" s="1" t="str">
        <f t="shared" si="29"/>
        <v>-</v>
      </c>
      <c r="AA176" s="1" t="str">
        <f t="shared" si="30"/>
        <v>-</v>
      </c>
      <c r="AB176" s="1" t="str">
        <f t="shared" si="37"/>
        <v>-</v>
      </c>
      <c r="AC176" s="1" t="str">
        <f t="shared" si="31"/>
        <v>-</v>
      </c>
      <c r="AD176" s="1" t="str">
        <f t="shared" si="32"/>
        <v>-</v>
      </c>
      <c r="AE176" s="43" t="str">
        <f t="shared" si="33"/>
        <v>-</v>
      </c>
      <c r="AF176" s="11" t="str">
        <f t="shared" si="38"/>
        <v>-</v>
      </c>
    </row>
    <row r="177" spans="1:32" x14ac:dyDescent="0.15">
      <c r="A177" s="1">
        <v>176</v>
      </c>
      <c r="B177" s="29" t="str">
        <f>TRIM(基本信息!B177)</f>
        <v/>
      </c>
      <c r="C177" s="1" t="str">
        <f>TRIM(基本信息!C177)</f>
        <v/>
      </c>
      <c r="D177" s="1">
        <f t="shared" si="34"/>
        <v>0</v>
      </c>
      <c r="E177" s="1" t="str">
        <f>IFERROR(INDEX(股票涨跌!E:E,MATCH(B177,股票涨跌!B:B,0)),"-")</f>
        <v>-</v>
      </c>
      <c r="F177" s="1" t="str">
        <f>IFERROR(INDEX(股票涨跌!F:F,MATCH(B177,股票涨跌!B:B,0)),"-")</f>
        <v>-</v>
      </c>
      <c r="G177" s="1" t="str">
        <f>TRIM(基本信息!O177)</f>
        <v/>
      </c>
      <c r="H177" s="1" t="str">
        <f>IFERROR(INDEX(行业涨跌!F:F,MATCH(G177,行业涨跌!C:C,0)),"-")</f>
        <v>-</v>
      </c>
      <c r="I177" s="1" t="str">
        <f>IFERROR(INDEX(行业涨跌!E:E,MATCH(G177,行业涨跌!C:C,0)),"-")</f>
        <v>-</v>
      </c>
      <c r="J177" s="1">
        <v>0</v>
      </c>
      <c r="K177" s="1">
        <v>0</v>
      </c>
      <c r="L177" s="1">
        <v>0</v>
      </c>
      <c r="M177" s="66">
        <f t="shared" si="35"/>
        <v>0</v>
      </c>
      <c r="R177" s="43" t="str">
        <f t="shared" si="26"/>
        <v>-</v>
      </c>
      <c r="V177" s="1">
        <f t="array" ref="V177">SMALL(IF($D$2:$D$4000&gt;0,ROW($D$2:$D$4000),4^8),ROW(A176))</f>
        <v>65536</v>
      </c>
      <c r="W177" s="1" t="str">
        <f t="shared" si="27"/>
        <v>-</v>
      </c>
      <c r="X177" s="1" t="str">
        <f t="shared" si="28"/>
        <v>-</v>
      </c>
      <c r="Y177" s="43" t="str">
        <f t="shared" si="36"/>
        <v>-</v>
      </c>
      <c r="Z177" s="1" t="str">
        <f t="shared" si="29"/>
        <v>-</v>
      </c>
      <c r="AA177" s="1" t="str">
        <f t="shared" si="30"/>
        <v>-</v>
      </c>
      <c r="AB177" s="1" t="str">
        <f t="shared" si="37"/>
        <v>-</v>
      </c>
      <c r="AC177" s="1" t="str">
        <f t="shared" si="31"/>
        <v>-</v>
      </c>
      <c r="AD177" s="1" t="str">
        <f t="shared" si="32"/>
        <v>-</v>
      </c>
      <c r="AE177" s="43" t="str">
        <f t="shared" si="33"/>
        <v>-</v>
      </c>
      <c r="AF177" s="11" t="str">
        <f t="shared" si="38"/>
        <v>-</v>
      </c>
    </row>
    <row r="178" spans="1:32" x14ac:dyDescent="0.15">
      <c r="A178" s="1">
        <v>177</v>
      </c>
      <c r="B178" s="29" t="str">
        <f>TRIM(基本信息!B178)</f>
        <v/>
      </c>
      <c r="C178" s="1" t="str">
        <f>TRIM(基本信息!C178)</f>
        <v/>
      </c>
      <c r="D178" s="1">
        <f t="shared" si="34"/>
        <v>0</v>
      </c>
      <c r="E178" s="1" t="str">
        <f>IFERROR(INDEX(股票涨跌!E:E,MATCH(B178,股票涨跌!B:B,0)),"-")</f>
        <v>-</v>
      </c>
      <c r="F178" s="1" t="str">
        <f>IFERROR(INDEX(股票涨跌!F:F,MATCH(B178,股票涨跌!B:B,0)),"-")</f>
        <v>-</v>
      </c>
      <c r="G178" s="1" t="str">
        <f>TRIM(基本信息!O178)</f>
        <v/>
      </c>
      <c r="H178" s="1" t="str">
        <f>IFERROR(INDEX(行业涨跌!F:F,MATCH(G178,行业涨跌!C:C,0)),"-")</f>
        <v>-</v>
      </c>
      <c r="I178" s="1" t="str">
        <f>IFERROR(INDEX(行业涨跌!E:E,MATCH(G178,行业涨跌!C:C,0)),"-")</f>
        <v>-</v>
      </c>
      <c r="J178" s="1">
        <v>0</v>
      </c>
      <c r="K178" s="1">
        <v>0</v>
      </c>
      <c r="L178" s="1">
        <v>0</v>
      </c>
      <c r="M178" s="66">
        <f t="shared" si="35"/>
        <v>0</v>
      </c>
      <c r="R178" s="43" t="str">
        <f t="shared" si="26"/>
        <v>-</v>
      </c>
      <c r="V178" s="1">
        <f t="array" ref="V178">SMALL(IF($D$2:$D$4000&gt;0,ROW($D$2:$D$4000),4^8),ROW(A177))</f>
        <v>65536</v>
      </c>
      <c r="W178" s="1" t="str">
        <f t="shared" si="27"/>
        <v>-</v>
      </c>
      <c r="X178" s="1" t="str">
        <f t="shared" si="28"/>
        <v>-</v>
      </c>
      <c r="Y178" s="43" t="str">
        <f t="shared" si="36"/>
        <v>-</v>
      </c>
      <c r="Z178" s="1" t="str">
        <f t="shared" si="29"/>
        <v>-</v>
      </c>
      <c r="AA178" s="1" t="str">
        <f t="shared" si="30"/>
        <v>-</v>
      </c>
      <c r="AB178" s="1" t="str">
        <f t="shared" si="37"/>
        <v>-</v>
      </c>
      <c r="AC178" s="1" t="str">
        <f t="shared" si="31"/>
        <v>-</v>
      </c>
      <c r="AD178" s="1" t="str">
        <f t="shared" si="32"/>
        <v>-</v>
      </c>
      <c r="AE178" s="43" t="str">
        <f t="shared" si="33"/>
        <v>-</v>
      </c>
      <c r="AF178" s="11" t="str">
        <f t="shared" si="38"/>
        <v>-</v>
      </c>
    </row>
    <row r="179" spans="1:32" x14ac:dyDescent="0.15">
      <c r="A179" s="1">
        <v>178</v>
      </c>
      <c r="B179" s="29" t="str">
        <f>TRIM(基本信息!B179)</f>
        <v/>
      </c>
      <c r="C179" s="1" t="str">
        <f>TRIM(基本信息!C179)</f>
        <v/>
      </c>
      <c r="D179" s="1">
        <f t="shared" si="34"/>
        <v>0</v>
      </c>
      <c r="E179" s="1" t="str">
        <f>IFERROR(INDEX(股票涨跌!E:E,MATCH(B179,股票涨跌!B:B,0)),"-")</f>
        <v>-</v>
      </c>
      <c r="F179" s="1" t="str">
        <f>IFERROR(INDEX(股票涨跌!F:F,MATCH(B179,股票涨跌!B:B,0)),"-")</f>
        <v>-</v>
      </c>
      <c r="G179" s="1" t="str">
        <f>TRIM(基本信息!O179)</f>
        <v/>
      </c>
      <c r="H179" s="1" t="str">
        <f>IFERROR(INDEX(行业涨跌!F:F,MATCH(G179,行业涨跌!C:C,0)),"-")</f>
        <v>-</v>
      </c>
      <c r="I179" s="1" t="str">
        <f>IFERROR(INDEX(行业涨跌!E:E,MATCH(G179,行业涨跌!C:C,0)),"-")</f>
        <v>-</v>
      </c>
      <c r="J179" s="1">
        <v>0</v>
      </c>
      <c r="K179" s="1">
        <v>0</v>
      </c>
      <c r="L179" s="1">
        <v>0</v>
      </c>
      <c r="M179" s="66">
        <f t="shared" si="35"/>
        <v>0</v>
      </c>
      <c r="R179" s="43" t="str">
        <f t="shared" si="26"/>
        <v>-</v>
      </c>
      <c r="V179" s="1">
        <f t="array" ref="V179">SMALL(IF($D$2:$D$4000&gt;0,ROW($D$2:$D$4000),4^8),ROW(A178))</f>
        <v>65536</v>
      </c>
      <c r="W179" s="1" t="str">
        <f t="shared" si="27"/>
        <v>-</v>
      </c>
      <c r="X179" s="1" t="str">
        <f t="shared" si="28"/>
        <v>-</v>
      </c>
      <c r="Y179" s="43" t="str">
        <f t="shared" si="36"/>
        <v>-</v>
      </c>
      <c r="Z179" s="1" t="str">
        <f t="shared" si="29"/>
        <v>-</v>
      </c>
      <c r="AA179" s="1" t="str">
        <f t="shared" si="30"/>
        <v>-</v>
      </c>
      <c r="AB179" s="1" t="str">
        <f t="shared" si="37"/>
        <v>-</v>
      </c>
      <c r="AC179" s="1" t="str">
        <f t="shared" si="31"/>
        <v>-</v>
      </c>
      <c r="AD179" s="1" t="str">
        <f t="shared" si="32"/>
        <v>-</v>
      </c>
      <c r="AE179" s="43" t="str">
        <f t="shared" si="33"/>
        <v>-</v>
      </c>
      <c r="AF179" s="11" t="str">
        <f t="shared" si="38"/>
        <v>-</v>
      </c>
    </row>
    <row r="180" spans="1:32" x14ac:dyDescent="0.15">
      <c r="A180" s="1">
        <v>179</v>
      </c>
      <c r="B180" s="29" t="str">
        <f>TRIM(基本信息!B180)</f>
        <v/>
      </c>
      <c r="C180" s="1" t="str">
        <f>TRIM(基本信息!C180)</f>
        <v/>
      </c>
      <c r="D180" s="1">
        <f t="shared" si="34"/>
        <v>0</v>
      </c>
      <c r="E180" s="1" t="str">
        <f>IFERROR(INDEX(股票涨跌!E:E,MATCH(B180,股票涨跌!B:B,0)),"-")</f>
        <v>-</v>
      </c>
      <c r="F180" s="1" t="str">
        <f>IFERROR(INDEX(股票涨跌!F:F,MATCH(B180,股票涨跌!B:B,0)),"-")</f>
        <v>-</v>
      </c>
      <c r="G180" s="1" t="str">
        <f>TRIM(基本信息!O180)</f>
        <v/>
      </c>
      <c r="H180" s="1" t="str">
        <f>IFERROR(INDEX(行业涨跌!F:F,MATCH(G180,行业涨跌!C:C,0)),"-")</f>
        <v>-</v>
      </c>
      <c r="I180" s="1" t="str">
        <f>IFERROR(INDEX(行业涨跌!E:E,MATCH(G180,行业涨跌!C:C,0)),"-")</f>
        <v>-</v>
      </c>
      <c r="J180" s="1">
        <v>0</v>
      </c>
      <c r="K180" s="1">
        <v>1</v>
      </c>
      <c r="L180" s="1">
        <v>0</v>
      </c>
      <c r="M180" s="66">
        <f t="shared" si="35"/>
        <v>1</v>
      </c>
      <c r="R180" s="43" t="str">
        <f t="shared" si="26"/>
        <v>-</v>
      </c>
      <c r="S180" s="11">
        <v>43630.625</v>
      </c>
      <c r="V180" s="1">
        <f t="array" ref="V180">SMALL(IF($D$2:$D$4000&gt;0,ROW($D$2:$D$4000),4^8),ROW(A179))</f>
        <v>65536</v>
      </c>
      <c r="W180" s="1" t="str">
        <f t="shared" si="27"/>
        <v>-</v>
      </c>
      <c r="X180" s="1" t="str">
        <f t="shared" si="28"/>
        <v>-</v>
      </c>
      <c r="Y180" s="43" t="str">
        <f t="shared" si="36"/>
        <v>-</v>
      </c>
      <c r="Z180" s="1" t="str">
        <f t="shared" si="29"/>
        <v>-</v>
      </c>
      <c r="AA180" s="1" t="str">
        <f t="shared" si="30"/>
        <v>-</v>
      </c>
      <c r="AB180" s="1" t="str">
        <f t="shared" si="37"/>
        <v>-</v>
      </c>
      <c r="AC180" s="1" t="str">
        <f t="shared" si="31"/>
        <v>-</v>
      </c>
      <c r="AD180" s="1" t="str">
        <f t="shared" si="32"/>
        <v>-</v>
      </c>
      <c r="AE180" s="43" t="str">
        <f t="shared" si="33"/>
        <v>-</v>
      </c>
      <c r="AF180" s="11" t="str">
        <f t="shared" si="38"/>
        <v>-</v>
      </c>
    </row>
    <row r="181" spans="1:32" x14ac:dyDescent="0.15">
      <c r="A181" s="1">
        <v>180</v>
      </c>
      <c r="B181" s="29" t="str">
        <f>TRIM(基本信息!B181)</f>
        <v/>
      </c>
      <c r="C181" s="1" t="str">
        <f>TRIM(基本信息!C181)</f>
        <v/>
      </c>
      <c r="D181" s="1">
        <f t="shared" si="34"/>
        <v>0</v>
      </c>
      <c r="E181" s="1" t="str">
        <f>IFERROR(INDEX(股票涨跌!E:E,MATCH(B181,股票涨跌!B:B,0)),"-")</f>
        <v>-</v>
      </c>
      <c r="F181" s="1" t="str">
        <f>IFERROR(INDEX(股票涨跌!F:F,MATCH(B181,股票涨跌!B:B,0)),"-")</f>
        <v>-</v>
      </c>
      <c r="G181" s="1" t="str">
        <f>TRIM(基本信息!O181)</f>
        <v/>
      </c>
      <c r="H181" s="1" t="str">
        <f>IFERROR(INDEX(行业涨跌!F:F,MATCH(G181,行业涨跌!C:C,0)),"-")</f>
        <v>-</v>
      </c>
      <c r="I181" s="1" t="str">
        <f>IFERROR(INDEX(行业涨跌!E:E,MATCH(G181,行业涨跌!C:C,0)),"-")</f>
        <v>-</v>
      </c>
      <c r="J181" s="1">
        <v>0</v>
      </c>
      <c r="K181" s="1">
        <v>1</v>
      </c>
      <c r="L181" s="1">
        <v>0</v>
      </c>
      <c r="M181" s="66">
        <f t="shared" si="35"/>
        <v>1</v>
      </c>
      <c r="R181" s="43" t="str">
        <f t="shared" si="26"/>
        <v>-</v>
      </c>
      <c r="S181" s="11">
        <v>43630.625</v>
      </c>
      <c r="V181" s="1">
        <f t="array" ref="V181">SMALL(IF($D$2:$D$4000&gt;0,ROW($D$2:$D$4000),4^8),ROW(A180))</f>
        <v>65536</v>
      </c>
      <c r="W181" s="1" t="str">
        <f t="shared" si="27"/>
        <v>-</v>
      </c>
      <c r="X181" s="1" t="str">
        <f t="shared" si="28"/>
        <v>-</v>
      </c>
      <c r="Y181" s="43" t="str">
        <f t="shared" si="36"/>
        <v>-</v>
      </c>
      <c r="Z181" s="1" t="str">
        <f t="shared" si="29"/>
        <v>-</v>
      </c>
      <c r="AA181" s="1" t="str">
        <f t="shared" si="30"/>
        <v>-</v>
      </c>
      <c r="AB181" s="1" t="str">
        <f t="shared" si="37"/>
        <v>-</v>
      </c>
      <c r="AC181" s="1" t="str">
        <f t="shared" si="31"/>
        <v>-</v>
      </c>
      <c r="AD181" s="1" t="str">
        <f t="shared" si="32"/>
        <v>-</v>
      </c>
      <c r="AE181" s="43" t="str">
        <f t="shared" si="33"/>
        <v>-</v>
      </c>
      <c r="AF181" s="11" t="str">
        <f t="shared" si="38"/>
        <v>-</v>
      </c>
    </row>
    <row r="182" spans="1:32" x14ac:dyDescent="0.15">
      <c r="A182" s="1">
        <v>181</v>
      </c>
      <c r="B182" s="29" t="str">
        <f>TRIM(基本信息!B182)</f>
        <v/>
      </c>
      <c r="C182" s="1" t="str">
        <f>TRIM(基本信息!C182)</f>
        <v/>
      </c>
      <c r="D182" s="1">
        <f t="shared" si="34"/>
        <v>0</v>
      </c>
      <c r="E182" s="1" t="str">
        <f>IFERROR(INDEX(股票涨跌!E:E,MATCH(B182,股票涨跌!B:B,0)),"-")</f>
        <v>-</v>
      </c>
      <c r="F182" s="1" t="str">
        <f>IFERROR(INDEX(股票涨跌!F:F,MATCH(B182,股票涨跌!B:B,0)),"-")</f>
        <v>-</v>
      </c>
      <c r="G182" s="1" t="str">
        <f>TRIM(基本信息!O182)</f>
        <v/>
      </c>
      <c r="H182" s="1" t="str">
        <f>IFERROR(INDEX(行业涨跌!F:F,MATCH(G182,行业涨跌!C:C,0)),"-")</f>
        <v>-</v>
      </c>
      <c r="I182" s="1" t="str">
        <f>IFERROR(INDEX(行业涨跌!E:E,MATCH(G182,行业涨跌!C:C,0)),"-")</f>
        <v>-</v>
      </c>
      <c r="J182" s="1">
        <v>0</v>
      </c>
      <c r="K182" s="1">
        <v>0</v>
      </c>
      <c r="L182" s="1">
        <v>0</v>
      </c>
      <c r="M182" s="66">
        <f t="shared" si="35"/>
        <v>0</v>
      </c>
      <c r="R182" s="43" t="str">
        <f t="shared" si="26"/>
        <v>-</v>
      </c>
      <c r="V182" s="1">
        <f t="array" ref="V182">SMALL(IF($D$2:$D$4000&gt;0,ROW($D$2:$D$4000),4^8),ROW(A181))</f>
        <v>65536</v>
      </c>
      <c r="W182" s="1" t="str">
        <f t="shared" si="27"/>
        <v>-</v>
      </c>
      <c r="X182" s="1" t="str">
        <f t="shared" si="28"/>
        <v>-</v>
      </c>
      <c r="Y182" s="43" t="str">
        <f t="shared" si="36"/>
        <v>-</v>
      </c>
      <c r="Z182" s="1" t="str">
        <f t="shared" si="29"/>
        <v>-</v>
      </c>
      <c r="AA182" s="1" t="str">
        <f t="shared" si="30"/>
        <v>-</v>
      </c>
      <c r="AB182" s="1" t="str">
        <f t="shared" si="37"/>
        <v>-</v>
      </c>
      <c r="AC182" s="1" t="str">
        <f t="shared" si="31"/>
        <v>-</v>
      </c>
      <c r="AD182" s="1" t="str">
        <f t="shared" si="32"/>
        <v>-</v>
      </c>
      <c r="AE182" s="43" t="str">
        <f t="shared" si="33"/>
        <v>-</v>
      </c>
      <c r="AF182" s="11" t="str">
        <f t="shared" si="38"/>
        <v>-</v>
      </c>
    </row>
    <row r="183" spans="1:32" x14ac:dyDescent="0.15">
      <c r="A183" s="1">
        <v>182</v>
      </c>
      <c r="B183" s="29" t="str">
        <f>TRIM(基本信息!B183)</f>
        <v/>
      </c>
      <c r="C183" s="1" t="str">
        <f>TRIM(基本信息!C183)</f>
        <v/>
      </c>
      <c r="D183" s="1">
        <f t="shared" si="34"/>
        <v>0</v>
      </c>
      <c r="E183" s="1" t="str">
        <f>IFERROR(INDEX(股票涨跌!E:E,MATCH(B183,股票涨跌!B:B,0)),"-")</f>
        <v>-</v>
      </c>
      <c r="F183" s="1" t="str">
        <f>IFERROR(INDEX(股票涨跌!F:F,MATCH(B183,股票涨跌!B:B,0)),"-")</f>
        <v>-</v>
      </c>
      <c r="G183" s="1" t="str">
        <f>TRIM(基本信息!O183)</f>
        <v/>
      </c>
      <c r="H183" s="1" t="str">
        <f>IFERROR(INDEX(行业涨跌!F:F,MATCH(G183,行业涨跌!C:C,0)),"-")</f>
        <v>-</v>
      </c>
      <c r="I183" s="1" t="str">
        <f>IFERROR(INDEX(行业涨跌!E:E,MATCH(G183,行业涨跌!C:C,0)),"-")</f>
        <v>-</v>
      </c>
      <c r="J183" s="1">
        <v>0</v>
      </c>
      <c r="K183" s="1">
        <v>0</v>
      </c>
      <c r="L183" s="1">
        <v>0</v>
      </c>
      <c r="M183" s="66">
        <f t="shared" si="35"/>
        <v>0</v>
      </c>
      <c r="R183" s="43" t="str">
        <f t="shared" si="26"/>
        <v>-</v>
      </c>
      <c r="V183" s="1">
        <f t="array" ref="V183">SMALL(IF($D$2:$D$4000&gt;0,ROW($D$2:$D$4000),4^8),ROW(A182))</f>
        <v>65536</v>
      </c>
      <c r="W183" s="1" t="str">
        <f t="shared" si="27"/>
        <v>-</v>
      </c>
      <c r="X183" s="1" t="str">
        <f t="shared" si="28"/>
        <v>-</v>
      </c>
      <c r="Y183" s="43" t="str">
        <f t="shared" si="36"/>
        <v>-</v>
      </c>
      <c r="Z183" s="1" t="str">
        <f t="shared" si="29"/>
        <v>-</v>
      </c>
      <c r="AA183" s="1" t="str">
        <f t="shared" si="30"/>
        <v>-</v>
      </c>
      <c r="AB183" s="1" t="str">
        <f t="shared" si="37"/>
        <v>-</v>
      </c>
      <c r="AC183" s="1" t="str">
        <f t="shared" si="31"/>
        <v>-</v>
      </c>
      <c r="AD183" s="1" t="str">
        <f t="shared" si="32"/>
        <v>-</v>
      </c>
      <c r="AE183" s="43" t="str">
        <f t="shared" si="33"/>
        <v>-</v>
      </c>
      <c r="AF183" s="11" t="str">
        <f t="shared" si="38"/>
        <v>-</v>
      </c>
    </row>
    <row r="184" spans="1:32" x14ac:dyDescent="0.15">
      <c r="A184" s="1">
        <v>183</v>
      </c>
      <c r="B184" s="29" t="str">
        <f>TRIM(基本信息!B184)</f>
        <v/>
      </c>
      <c r="C184" s="1" t="str">
        <f>TRIM(基本信息!C184)</f>
        <v/>
      </c>
      <c r="D184" s="1">
        <f t="shared" si="34"/>
        <v>0</v>
      </c>
      <c r="E184" s="1" t="str">
        <f>IFERROR(INDEX(股票涨跌!E:E,MATCH(B184,股票涨跌!B:B,0)),"-")</f>
        <v>-</v>
      </c>
      <c r="F184" s="1" t="str">
        <f>IFERROR(INDEX(股票涨跌!F:F,MATCH(B184,股票涨跌!B:B,0)),"-")</f>
        <v>-</v>
      </c>
      <c r="G184" s="1" t="str">
        <f>TRIM(基本信息!O184)</f>
        <v/>
      </c>
      <c r="H184" s="1" t="str">
        <f>IFERROR(INDEX(行业涨跌!F:F,MATCH(G184,行业涨跌!C:C,0)),"-")</f>
        <v>-</v>
      </c>
      <c r="I184" s="1" t="str">
        <f>IFERROR(INDEX(行业涨跌!E:E,MATCH(G184,行业涨跌!C:C,0)),"-")</f>
        <v>-</v>
      </c>
      <c r="J184" s="1">
        <v>0</v>
      </c>
      <c r="K184" s="1">
        <v>1</v>
      </c>
      <c r="L184" s="1">
        <v>0</v>
      </c>
      <c r="M184" s="66">
        <f t="shared" si="35"/>
        <v>1</v>
      </c>
      <c r="R184" s="43" t="str">
        <f t="shared" si="26"/>
        <v>-</v>
      </c>
      <c r="S184" s="11">
        <v>43630.625</v>
      </c>
      <c r="V184" s="1">
        <f t="array" ref="V184">SMALL(IF($D$2:$D$4000&gt;0,ROW($D$2:$D$4000),4^8),ROW(A183))</f>
        <v>65536</v>
      </c>
      <c r="W184" s="1" t="str">
        <f t="shared" si="27"/>
        <v>-</v>
      </c>
      <c r="X184" s="1" t="str">
        <f t="shared" si="28"/>
        <v>-</v>
      </c>
      <c r="Y184" s="43" t="str">
        <f t="shared" si="36"/>
        <v>-</v>
      </c>
      <c r="Z184" s="1" t="str">
        <f t="shared" si="29"/>
        <v>-</v>
      </c>
      <c r="AA184" s="1" t="str">
        <f t="shared" si="30"/>
        <v>-</v>
      </c>
      <c r="AB184" s="1" t="str">
        <f t="shared" si="37"/>
        <v>-</v>
      </c>
      <c r="AC184" s="1" t="str">
        <f t="shared" si="31"/>
        <v>-</v>
      </c>
      <c r="AD184" s="1" t="str">
        <f t="shared" si="32"/>
        <v>-</v>
      </c>
      <c r="AE184" s="43" t="str">
        <f t="shared" si="33"/>
        <v>-</v>
      </c>
      <c r="AF184" s="11" t="str">
        <f t="shared" si="38"/>
        <v>-</v>
      </c>
    </row>
    <row r="185" spans="1:32" x14ac:dyDescent="0.15">
      <c r="A185" s="1">
        <v>184</v>
      </c>
      <c r="B185" s="29" t="str">
        <f>TRIM(基本信息!B185)</f>
        <v/>
      </c>
      <c r="C185" s="1" t="str">
        <f>TRIM(基本信息!C185)</f>
        <v/>
      </c>
      <c r="D185" s="1">
        <f t="shared" si="34"/>
        <v>0</v>
      </c>
      <c r="E185" s="1" t="str">
        <f>IFERROR(INDEX(股票涨跌!E:E,MATCH(B185,股票涨跌!B:B,0)),"-")</f>
        <v>-</v>
      </c>
      <c r="F185" s="1" t="str">
        <f>IFERROR(INDEX(股票涨跌!F:F,MATCH(B185,股票涨跌!B:B,0)),"-")</f>
        <v>-</v>
      </c>
      <c r="G185" s="1" t="str">
        <f>TRIM(基本信息!O185)</f>
        <v/>
      </c>
      <c r="H185" s="1" t="str">
        <f>IFERROR(INDEX(行业涨跌!F:F,MATCH(G185,行业涨跌!C:C,0)),"-")</f>
        <v>-</v>
      </c>
      <c r="I185" s="1" t="str">
        <f>IFERROR(INDEX(行业涨跌!E:E,MATCH(G185,行业涨跌!C:C,0)),"-")</f>
        <v>-</v>
      </c>
      <c r="J185" s="1">
        <v>0</v>
      </c>
      <c r="K185" s="1">
        <v>1</v>
      </c>
      <c r="L185" s="1">
        <v>0</v>
      </c>
      <c r="M185" s="66">
        <f t="shared" si="35"/>
        <v>1</v>
      </c>
      <c r="R185" s="43" t="str">
        <f t="shared" si="26"/>
        <v>-</v>
      </c>
      <c r="S185" s="11">
        <v>43630.625</v>
      </c>
      <c r="V185" s="1">
        <f t="array" ref="V185">SMALL(IF($D$2:$D$4000&gt;0,ROW($D$2:$D$4000),4^8),ROW(A184))</f>
        <v>65536</v>
      </c>
      <c r="W185" s="1" t="str">
        <f t="shared" si="27"/>
        <v>-</v>
      </c>
      <c r="X185" s="1" t="str">
        <f t="shared" si="28"/>
        <v>-</v>
      </c>
      <c r="Y185" s="43" t="str">
        <f t="shared" si="36"/>
        <v>-</v>
      </c>
      <c r="Z185" s="1" t="str">
        <f t="shared" si="29"/>
        <v>-</v>
      </c>
      <c r="AA185" s="1" t="str">
        <f t="shared" si="30"/>
        <v>-</v>
      </c>
      <c r="AB185" s="1" t="str">
        <f t="shared" si="37"/>
        <v>-</v>
      </c>
      <c r="AC185" s="1" t="str">
        <f t="shared" si="31"/>
        <v>-</v>
      </c>
      <c r="AD185" s="1" t="str">
        <f t="shared" si="32"/>
        <v>-</v>
      </c>
      <c r="AE185" s="43" t="str">
        <f t="shared" si="33"/>
        <v>-</v>
      </c>
      <c r="AF185" s="11" t="str">
        <f t="shared" si="38"/>
        <v>-</v>
      </c>
    </row>
    <row r="186" spans="1:32" x14ac:dyDescent="0.15">
      <c r="A186" s="1">
        <v>185</v>
      </c>
      <c r="B186" s="29" t="str">
        <f>TRIM(基本信息!B186)</f>
        <v/>
      </c>
      <c r="C186" s="1" t="str">
        <f>TRIM(基本信息!C186)</f>
        <v/>
      </c>
      <c r="D186" s="1">
        <f t="shared" si="34"/>
        <v>0</v>
      </c>
      <c r="E186" s="1" t="str">
        <f>IFERROR(INDEX(股票涨跌!E:E,MATCH(B186,股票涨跌!B:B,0)),"-")</f>
        <v>-</v>
      </c>
      <c r="F186" s="1" t="str">
        <f>IFERROR(INDEX(股票涨跌!F:F,MATCH(B186,股票涨跌!B:B,0)),"-")</f>
        <v>-</v>
      </c>
      <c r="G186" s="1" t="str">
        <f>TRIM(基本信息!O186)</f>
        <v/>
      </c>
      <c r="H186" s="1" t="str">
        <f>IFERROR(INDEX(行业涨跌!F:F,MATCH(G186,行业涨跌!C:C,0)),"-")</f>
        <v>-</v>
      </c>
      <c r="I186" s="1" t="str">
        <f>IFERROR(INDEX(行业涨跌!E:E,MATCH(G186,行业涨跌!C:C,0)),"-")</f>
        <v>-</v>
      </c>
      <c r="J186" s="1">
        <v>0</v>
      </c>
      <c r="K186" s="1">
        <v>0</v>
      </c>
      <c r="L186" s="1">
        <v>0</v>
      </c>
      <c r="M186" s="66">
        <f t="shared" si="35"/>
        <v>0</v>
      </c>
      <c r="R186" s="43" t="str">
        <f t="shared" si="26"/>
        <v>-</v>
      </c>
      <c r="V186" s="1">
        <f t="array" ref="V186">SMALL(IF($D$2:$D$4000&gt;0,ROW($D$2:$D$4000),4^8),ROW(A185))</f>
        <v>65536</v>
      </c>
      <c r="W186" s="1" t="str">
        <f t="shared" si="27"/>
        <v>-</v>
      </c>
      <c r="X186" s="1" t="str">
        <f t="shared" si="28"/>
        <v>-</v>
      </c>
      <c r="Y186" s="43" t="str">
        <f t="shared" si="36"/>
        <v>-</v>
      </c>
      <c r="Z186" s="1" t="str">
        <f t="shared" si="29"/>
        <v>-</v>
      </c>
      <c r="AA186" s="1" t="str">
        <f t="shared" si="30"/>
        <v>-</v>
      </c>
      <c r="AB186" s="1" t="str">
        <f t="shared" si="37"/>
        <v>-</v>
      </c>
      <c r="AC186" s="1" t="str">
        <f t="shared" si="31"/>
        <v>-</v>
      </c>
      <c r="AD186" s="1" t="str">
        <f t="shared" si="32"/>
        <v>-</v>
      </c>
      <c r="AE186" s="43" t="str">
        <f t="shared" si="33"/>
        <v>-</v>
      </c>
      <c r="AF186" s="11" t="str">
        <f t="shared" si="38"/>
        <v>-</v>
      </c>
    </row>
    <row r="187" spans="1:32" x14ac:dyDescent="0.15">
      <c r="A187" s="1">
        <v>186</v>
      </c>
      <c r="B187" s="29" t="str">
        <f>TRIM(基本信息!B187)</f>
        <v/>
      </c>
      <c r="C187" s="1" t="str">
        <f>TRIM(基本信息!C187)</f>
        <v/>
      </c>
      <c r="D187" s="1">
        <f t="shared" si="34"/>
        <v>0</v>
      </c>
      <c r="E187" s="1" t="str">
        <f>IFERROR(INDEX(股票涨跌!E:E,MATCH(B187,股票涨跌!B:B,0)),"-")</f>
        <v>-</v>
      </c>
      <c r="F187" s="1" t="str">
        <f>IFERROR(INDEX(股票涨跌!F:F,MATCH(B187,股票涨跌!B:B,0)),"-")</f>
        <v>-</v>
      </c>
      <c r="G187" s="1" t="str">
        <f>TRIM(基本信息!O187)</f>
        <v/>
      </c>
      <c r="H187" s="1" t="str">
        <f>IFERROR(INDEX(行业涨跌!F:F,MATCH(G187,行业涨跌!C:C,0)),"-")</f>
        <v>-</v>
      </c>
      <c r="I187" s="1" t="str">
        <f>IFERROR(INDEX(行业涨跌!E:E,MATCH(G187,行业涨跌!C:C,0)),"-")</f>
        <v>-</v>
      </c>
      <c r="J187" s="1">
        <v>0</v>
      </c>
      <c r="K187" s="1">
        <v>0</v>
      </c>
      <c r="L187" s="1">
        <v>0</v>
      </c>
      <c r="M187" s="66">
        <f t="shared" si="35"/>
        <v>0</v>
      </c>
      <c r="R187" s="43" t="str">
        <f t="shared" si="26"/>
        <v>-</v>
      </c>
      <c r="V187" s="1">
        <f t="array" ref="V187">SMALL(IF($D$2:$D$4000&gt;0,ROW($D$2:$D$4000),4^8),ROW(A186))</f>
        <v>65536</v>
      </c>
      <c r="W187" s="1" t="str">
        <f t="shared" si="27"/>
        <v>-</v>
      </c>
      <c r="X187" s="1" t="str">
        <f t="shared" si="28"/>
        <v>-</v>
      </c>
      <c r="Y187" s="43" t="str">
        <f t="shared" si="36"/>
        <v>-</v>
      </c>
      <c r="Z187" s="1" t="str">
        <f t="shared" si="29"/>
        <v>-</v>
      </c>
      <c r="AA187" s="1" t="str">
        <f t="shared" si="30"/>
        <v>-</v>
      </c>
      <c r="AB187" s="1" t="str">
        <f t="shared" si="37"/>
        <v>-</v>
      </c>
      <c r="AC187" s="1" t="str">
        <f t="shared" si="31"/>
        <v>-</v>
      </c>
      <c r="AD187" s="1" t="str">
        <f t="shared" si="32"/>
        <v>-</v>
      </c>
      <c r="AE187" s="43" t="str">
        <f t="shared" si="33"/>
        <v>-</v>
      </c>
      <c r="AF187" s="11" t="str">
        <f t="shared" si="38"/>
        <v>-</v>
      </c>
    </row>
    <row r="188" spans="1:32" x14ac:dyDescent="0.15">
      <c r="A188" s="1">
        <v>187</v>
      </c>
      <c r="B188" s="29" t="str">
        <f>TRIM(基本信息!B188)</f>
        <v/>
      </c>
      <c r="C188" s="1" t="str">
        <f>TRIM(基本信息!C188)</f>
        <v/>
      </c>
      <c r="D188" s="1">
        <f t="shared" si="34"/>
        <v>0</v>
      </c>
      <c r="E188" s="1" t="str">
        <f>IFERROR(INDEX(股票涨跌!E:E,MATCH(B188,股票涨跌!B:B,0)),"-")</f>
        <v>-</v>
      </c>
      <c r="F188" s="1" t="str">
        <f>IFERROR(INDEX(股票涨跌!F:F,MATCH(B188,股票涨跌!B:B,0)),"-")</f>
        <v>-</v>
      </c>
      <c r="G188" s="1" t="str">
        <f>TRIM(基本信息!O188)</f>
        <v/>
      </c>
      <c r="H188" s="1" t="str">
        <f>IFERROR(INDEX(行业涨跌!F:F,MATCH(G188,行业涨跌!C:C,0)),"-")</f>
        <v>-</v>
      </c>
      <c r="I188" s="1" t="str">
        <f>IFERROR(INDEX(行业涨跌!E:E,MATCH(G188,行业涨跌!C:C,0)),"-")</f>
        <v>-</v>
      </c>
      <c r="J188" s="1">
        <v>0</v>
      </c>
      <c r="K188" s="1">
        <v>1</v>
      </c>
      <c r="L188" s="1">
        <v>0</v>
      </c>
      <c r="M188" s="66">
        <f t="shared" si="35"/>
        <v>1</v>
      </c>
      <c r="R188" s="43" t="str">
        <f t="shared" si="26"/>
        <v>-</v>
      </c>
      <c r="S188" s="11">
        <v>43630.625</v>
      </c>
      <c r="V188" s="1">
        <f t="array" ref="V188">SMALL(IF($D$2:$D$4000&gt;0,ROW($D$2:$D$4000),4^8),ROW(A187))</f>
        <v>65536</v>
      </c>
      <c r="W188" s="1" t="str">
        <f t="shared" si="27"/>
        <v>-</v>
      </c>
      <c r="X188" s="1" t="str">
        <f t="shared" si="28"/>
        <v>-</v>
      </c>
      <c r="Y188" s="43" t="str">
        <f t="shared" si="36"/>
        <v>-</v>
      </c>
      <c r="Z188" s="1" t="str">
        <f t="shared" si="29"/>
        <v>-</v>
      </c>
      <c r="AA188" s="1" t="str">
        <f t="shared" si="30"/>
        <v>-</v>
      </c>
      <c r="AB188" s="1" t="str">
        <f t="shared" si="37"/>
        <v>-</v>
      </c>
      <c r="AC188" s="1" t="str">
        <f t="shared" si="31"/>
        <v>-</v>
      </c>
      <c r="AD188" s="1" t="str">
        <f t="shared" si="32"/>
        <v>-</v>
      </c>
      <c r="AE188" s="43" t="str">
        <f t="shared" si="33"/>
        <v>-</v>
      </c>
      <c r="AF188" s="11" t="str">
        <f t="shared" si="38"/>
        <v>-</v>
      </c>
    </row>
    <row r="189" spans="1:32" x14ac:dyDescent="0.15">
      <c r="A189" s="1">
        <v>188</v>
      </c>
      <c r="B189" s="29" t="str">
        <f>TRIM(基本信息!B189)</f>
        <v/>
      </c>
      <c r="C189" s="1" t="str">
        <f>TRIM(基本信息!C189)</f>
        <v/>
      </c>
      <c r="D189" s="1">
        <f t="shared" si="34"/>
        <v>0</v>
      </c>
      <c r="E189" s="1" t="str">
        <f>IFERROR(INDEX(股票涨跌!E:E,MATCH(B189,股票涨跌!B:B,0)),"-")</f>
        <v>-</v>
      </c>
      <c r="F189" s="1" t="str">
        <f>IFERROR(INDEX(股票涨跌!F:F,MATCH(B189,股票涨跌!B:B,0)),"-")</f>
        <v>-</v>
      </c>
      <c r="G189" s="1" t="str">
        <f>TRIM(基本信息!O189)</f>
        <v/>
      </c>
      <c r="H189" s="1" t="str">
        <f>IFERROR(INDEX(行业涨跌!F:F,MATCH(G189,行业涨跌!C:C,0)),"-")</f>
        <v>-</v>
      </c>
      <c r="I189" s="1" t="str">
        <f>IFERROR(INDEX(行业涨跌!E:E,MATCH(G189,行业涨跌!C:C,0)),"-")</f>
        <v>-</v>
      </c>
      <c r="J189" s="1">
        <v>0</v>
      </c>
      <c r="K189" s="1">
        <v>0</v>
      </c>
      <c r="L189" s="1">
        <v>0</v>
      </c>
      <c r="M189" s="66">
        <f t="shared" si="35"/>
        <v>0</v>
      </c>
      <c r="R189" s="43" t="str">
        <f t="shared" si="26"/>
        <v>-</v>
      </c>
      <c r="V189" s="1">
        <f t="array" ref="V189">SMALL(IF($D$2:$D$4000&gt;0,ROW($D$2:$D$4000),4^8),ROW(A188))</f>
        <v>65536</v>
      </c>
      <c r="W189" s="1" t="str">
        <f t="shared" si="27"/>
        <v>-</v>
      </c>
      <c r="X189" s="1" t="str">
        <f t="shared" si="28"/>
        <v>-</v>
      </c>
      <c r="Y189" s="43" t="str">
        <f t="shared" si="36"/>
        <v>-</v>
      </c>
      <c r="Z189" s="1" t="str">
        <f t="shared" si="29"/>
        <v>-</v>
      </c>
      <c r="AA189" s="1" t="str">
        <f t="shared" si="30"/>
        <v>-</v>
      </c>
      <c r="AB189" s="1" t="str">
        <f t="shared" si="37"/>
        <v>-</v>
      </c>
      <c r="AC189" s="1" t="str">
        <f t="shared" si="31"/>
        <v>-</v>
      </c>
      <c r="AD189" s="1" t="str">
        <f t="shared" si="32"/>
        <v>-</v>
      </c>
      <c r="AE189" s="43" t="str">
        <f t="shared" si="33"/>
        <v>-</v>
      </c>
      <c r="AF189" s="11" t="str">
        <f t="shared" si="38"/>
        <v>-</v>
      </c>
    </row>
    <row r="190" spans="1:32" x14ac:dyDescent="0.15">
      <c r="A190" s="1">
        <v>189</v>
      </c>
      <c r="B190" s="29" t="str">
        <f>TRIM(基本信息!B190)</f>
        <v/>
      </c>
      <c r="C190" s="1" t="str">
        <f>TRIM(基本信息!C190)</f>
        <v/>
      </c>
      <c r="D190" s="1">
        <f t="shared" si="34"/>
        <v>0</v>
      </c>
      <c r="E190" s="1" t="str">
        <f>IFERROR(INDEX(股票涨跌!E:E,MATCH(B190,股票涨跌!B:B,0)),"-")</f>
        <v>-</v>
      </c>
      <c r="F190" s="1" t="str">
        <f>IFERROR(INDEX(股票涨跌!F:F,MATCH(B190,股票涨跌!B:B,0)),"-")</f>
        <v>-</v>
      </c>
      <c r="G190" s="1" t="str">
        <f>TRIM(基本信息!O190)</f>
        <v/>
      </c>
      <c r="H190" s="1" t="str">
        <f>IFERROR(INDEX(行业涨跌!F:F,MATCH(G190,行业涨跌!C:C,0)),"-")</f>
        <v>-</v>
      </c>
      <c r="I190" s="1" t="str">
        <f>IFERROR(INDEX(行业涨跌!E:E,MATCH(G190,行业涨跌!C:C,0)),"-")</f>
        <v>-</v>
      </c>
      <c r="J190" s="1">
        <v>0</v>
      </c>
      <c r="K190" s="1">
        <v>1</v>
      </c>
      <c r="L190" s="1">
        <v>1</v>
      </c>
      <c r="M190" s="66">
        <f t="shared" si="35"/>
        <v>1</v>
      </c>
      <c r="R190" s="43" t="str">
        <f t="shared" si="26"/>
        <v>-</v>
      </c>
      <c r="S190" s="11">
        <v>43630.625</v>
      </c>
      <c r="V190" s="1">
        <f t="array" ref="V190">SMALL(IF($D$2:$D$4000&gt;0,ROW($D$2:$D$4000),4^8),ROW(A189))</f>
        <v>65536</v>
      </c>
      <c r="W190" s="1" t="str">
        <f t="shared" si="27"/>
        <v>-</v>
      </c>
      <c r="X190" s="1" t="str">
        <f t="shared" si="28"/>
        <v>-</v>
      </c>
      <c r="Y190" s="43" t="str">
        <f t="shared" si="36"/>
        <v>-</v>
      </c>
      <c r="Z190" s="1" t="str">
        <f t="shared" si="29"/>
        <v>-</v>
      </c>
      <c r="AA190" s="1" t="str">
        <f t="shared" si="30"/>
        <v>-</v>
      </c>
      <c r="AB190" s="1" t="str">
        <f t="shared" si="37"/>
        <v>-</v>
      </c>
      <c r="AC190" s="1" t="str">
        <f t="shared" si="31"/>
        <v>-</v>
      </c>
      <c r="AD190" s="1" t="str">
        <f t="shared" si="32"/>
        <v>-</v>
      </c>
      <c r="AE190" s="43" t="str">
        <f t="shared" si="33"/>
        <v>-</v>
      </c>
      <c r="AF190" s="11" t="str">
        <f t="shared" si="38"/>
        <v>-</v>
      </c>
    </row>
    <row r="191" spans="1:32" x14ac:dyDescent="0.15">
      <c r="A191" s="1">
        <v>190</v>
      </c>
      <c r="B191" s="29" t="str">
        <f>TRIM(基本信息!B191)</f>
        <v/>
      </c>
      <c r="C191" s="1" t="str">
        <f>TRIM(基本信息!C191)</f>
        <v/>
      </c>
      <c r="D191" s="1">
        <f t="shared" si="34"/>
        <v>0</v>
      </c>
      <c r="E191" s="1" t="str">
        <f>IFERROR(INDEX(股票涨跌!E:E,MATCH(B191,股票涨跌!B:B,0)),"-")</f>
        <v>-</v>
      </c>
      <c r="F191" s="1" t="str">
        <f>IFERROR(INDEX(股票涨跌!F:F,MATCH(B191,股票涨跌!B:B,0)),"-")</f>
        <v>-</v>
      </c>
      <c r="G191" s="1" t="str">
        <f>TRIM(基本信息!O191)</f>
        <v/>
      </c>
      <c r="H191" s="1" t="str">
        <f>IFERROR(INDEX(行业涨跌!F:F,MATCH(G191,行业涨跌!C:C,0)),"-")</f>
        <v>-</v>
      </c>
      <c r="I191" s="1" t="str">
        <f>IFERROR(INDEX(行业涨跌!E:E,MATCH(G191,行业涨跌!C:C,0)),"-")</f>
        <v>-</v>
      </c>
      <c r="J191" s="1">
        <v>0</v>
      </c>
      <c r="K191" s="1">
        <v>0</v>
      </c>
      <c r="L191" s="1">
        <v>0</v>
      </c>
      <c r="M191" s="66">
        <f t="shared" si="35"/>
        <v>0</v>
      </c>
      <c r="R191" s="43" t="str">
        <f t="shared" si="26"/>
        <v>-</v>
      </c>
      <c r="V191" s="1">
        <f t="array" ref="V191">SMALL(IF($D$2:$D$4000&gt;0,ROW($D$2:$D$4000),4^8),ROW(A190))</f>
        <v>65536</v>
      </c>
      <c r="W191" s="1" t="str">
        <f t="shared" si="27"/>
        <v>-</v>
      </c>
      <c r="X191" s="1" t="str">
        <f t="shared" si="28"/>
        <v>-</v>
      </c>
      <c r="Y191" s="43" t="str">
        <f t="shared" si="36"/>
        <v>-</v>
      </c>
      <c r="Z191" s="1" t="str">
        <f t="shared" si="29"/>
        <v>-</v>
      </c>
      <c r="AA191" s="1" t="str">
        <f t="shared" si="30"/>
        <v>-</v>
      </c>
      <c r="AB191" s="1" t="str">
        <f t="shared" si="37"/>
        <v>-</v>
      </c>
      <c r="AC191" s="1" t="str">
        <f t="shared" si="31"/>
        <v>-</v>
      </c>
      <c r="AD191" s="1" t="str">
        <f t="shared" si="32"/>
        <v>-</v>
      </c>
      <c r="AE191" s="43" t="str">
        <f t="shared" si="33"/>
        <v>-</v>
      </c>
      <c r="AF191" s="11" t="str">
        <f t="shared" si="38"/>
        <v>-</v>
      </c>
    </row>
    <row r="192" spans="1:32" x14ac:dyDescent="0.15">
      <c r="A192" s="1">
        <v>191</v>
      </c>
      <c r="B192" s="29" t="str">
        <f>TRIM(基本信息!B192)</f>
        <v/>
      </c>
      <c r="C192" s="1" t="str">
        <f>TRIM(基本信息!C192)</f>
        <v/>
      </c>
      <c r="D192" s="1">
        <f t="shared" si="34"/>
        <v>0</v>
      </c>
      <c r="E192" s="1" t="str">
        <f>IFERROR(INDEX(股票涨跌!E:E,MATCH(B192,股票涨跌!B:B,0)),"-")</f>
        <v>-</v>
      </c>
      <c r="F192" s="1" t="str">
        <f>IFERROR(INDEX(股票涨跌!F:F,MATCH(B192,股票涨跌!B:B,0)),"-")</f>
        <v>-</v>
      </c>
      <c r="G192" s="1" t="str">
        <f>TRIM(基本信息!O192)</f>
        <v/>
      </c>
      <c r="H192" s="1" t="str">
        <f>IFERROR(INDEX(行业涨跌!F:F,MATCH(G192,行业涨跌!C:C,0)),"-")</f>
        <v>-</v>
      </c>
      <c r="I192" s="1" t="str">
        <f>IFERROR(INDEX(行业涨跌!E:E,MATCH(G192,行业涨跌!C:C,0)),"-")</f>
        <v>-</v>
      </c>
      <c r="J192" s="1">
        <v>0</v>
      </c>
      <c r="K192" s="1">
        <v>1</v>
      </c>
      <c r="L192" s="1">
        <v>1</v>
      </c>
      <c r="M192" s="66">
        <f t="shared" si="35"/>
        <v>1</v>
      </c>
      <c r="R192" s="43" t="str">
        <f t="shared" si="26"/>
        <v>-</v>
      </c>
      <c r="S192" s="11">
        <v>43630.625</v>
      </c>
      <c r="V192" s="1">
        <f t="array" ref="V192">SMALL(IF($D$2:$D$4000&gt;0,ROW($D$2:$D$4000),4^8),ROW(A191))</f>
        <v>65536</v>
      </c>
      <c r="W192" s="1" t="str">
        <f t="shared" si="27"/>
        <v>-</v>
      </c>
      <c r="X192" s="1" t="str">
        <f t="shared" si="28"/>
        <v>-</v>
      </c>
      <c r="Y192" s="43" t="str">
        <f t="shared" si="36"/>
        <v>-</v>
      </c>
      <c r="Z192" s="1" t="str">
        <f t="shared" si="29"/>
        <v>-</v>
      </c>
      <c r="AA192" s="1" t="str">
        <f t="shared" si="30"/>
        <v>-</v>
      </c>
      <c r="AB192" s="1" t="str">
        <f t="shared" si="37"/>
        <v>-</v>
      </c>
      <c r="AC192" s="1" t="str">
        <f t="shared" si="31"/>
        <v>-</v>
      </c>
      <c r="AD192" s="1" t="str">
        <f t="shared" si="32"/>
        <v>-</v>
      </c>
      <c r="AE192" s="43" t="str">
        <f t="shared" si="33"/>
        <v>-</v>
      </c>
      <c r="AF192" s="11" t="str">
        <f t="shared" si="38"/>
        <v>-</v>
      </c>
    </row>
    <row r="193" spans="1:32" x14ac:dyDescent="0.15">
      <c r="A193" s="1">
        <v>192</v>
      </c>
      <c r="B193" s="29" t="str">
        <f>TRIM(基本信息!B193)</f>
        <v/>
      </c>
      <c r="C193" s="1" t="str">
        <f>TRIM(基本信息!C193)</f>
        <v/>
      </c>
      <c r="D193" s="1">
        <f t="shared" si="34"/>
        <v>0</v>
      </c>
      <c r="E193" s="1" t="str">
        <f>IFERROR(INDEX(股票涨跌!E:E,MATCH(B193,股票涨跌!B:B,0)),"-")</f>
        <v>-</v>
      </c>
      <c r="F193" s="1" t="str">
        <f>IFERROR(INDEX(股票涨跌!F:F,MATCH(B193,股票涨跌!B:B,0)),"-")</f>
        <v>-</v>
      </c>
      <c r="G193" s="1" t="str">
        <f>TRIM(基本信息!O193)</f>
        <v/>
      </c>
      <c r="H193" s="1" t="str">
        <f>IFERROR(INDEX(行业涨跌!F:F,MATCH(G193,行业涨跌!C:C,0)),"-")</f>
        <v>-</v>
      </c>
      <c r="I193" s="1" t="str">
        <f>IFERROR(INDEX(行业涨跌!E:E,MATCH(G193,行业涨跌!C:C,0)),"-")</f>
        <v>-</v>
      </c>
      <c r="J193" s="1">
        <v>0</v>
      </c>
      <c r="K193" s="1">
        <v>1</v>
      </c>
      <c r="L193" s="1">
        <v>0</v>
      </c>
      <c r="M193" s="66">
        <f t="shared" si="35"/>
        <v>1</v>
      </c>
      <c r="R193" s="43" t="str">
        <f t="shared" si="26"/>
        <v>-</v>
      </c>
      <c r="S193" s="11">
        <v>43630.625</v>
      </c>
      <c r="V193" s="1">
        <f t="array" ref="V193">SMALL(IF($D$2:$D$4000&gt;0,ROW($D$2:$D$4000),4^8),ROW(A192))</f>
        <v>65536</v>
      </c>
      <c r="W193" s="1" t="str">
        <f t="shared" si="27"/>
        <v>-</v>
      </c>
      <c r="X193" s="1" t="str">
        <f t="shared" si="28"/>
        <v>-</v>
      </c>
      <c r="Y193" s="43" t="str">
        <f t="shared" si="36"/>
        <v>-</v>
      </c>
      <c r="Z193" s="1" t="str">
        <f t="shared" si="29"/>
        <v>-</v>
      </c>
      <c r="AA193" s="1" t="str">
        <f t="shared" si="30"/>
        <v>-</v>
      </c>
      <c r="AB193" s="1" t="str">
        <f t="shared" si="37"/>
        <v>-</v>
      </c>
      <c r="AC193" s="1" t="str">
        <f t="shared" si="31"/>
        <v>-</v>
      </c>
      <c r="AD193" s="1" t="str">
        <f t="shared" si="32"/>
        <v>-</v>
      </c>
      <c r="AE193" s="43" t="str">
        <f t="shared" si="33"/>
        <v>-</v>
      </c>
      <c r="AF193" s="11" t="str">
        <f t="shared" si="38"/>
        <v>-</v>
      </c>
    </row>
    <row r="194" spans="1:32" x14ac:dyDescent="0.15">
      <c r="A194" s="1">
        <v>193</v>
      </c>
      <c r="B194" s="29" t="str">
        <f>TRIM(基本信息!B194)</f>
        <v/>
      </c>
      <c r="C194" s="1" t="str">
        <f>TRIM(基本信息!C194)</f>
        <v/>
      </c>
      <c r="D194" s="1">
        <f t="shared" si="34"/>
        <v>0</v>
      </c>
      <c r="E194" s="1" t="str">
        <f>IFERROR(INDEX(股票涨跌!E:E,MATCH(B194,股票涨跌!B:B,0)),"-")</f>
        <v>-</v>
      </c>
      <c r="F194" s="1" t="str">
        <f>IFERROR(INDEX(股票涨跌!F:F,MATCH(B194,股票涨跌!B:B,0)),"-")</f>
        <v>-</v>
      </c>
      <c r="G194" s="1" t="str">
        <f>TRIM(基本信息!O194)</f>
        <v/>
      </c>
      <c r="H194" s="1" t="str">
        <f>IFERROR(INDEX(行业涨跌!F:F,MATCH(G194,行业涨跌!C:C,0)),"-")</f>
        <v>-</v>
      </c>
      <c r="I194" s="1" t="str">
        <f>IFERROR(INDEX(行业涨跌!E:E,MATCH(G194,行业涨跌!C:C,0)),"-")</f>
        <v>-</v>
      </c>
      <c r="J194" s="1">
        <v>0</v>
      </c>
      <c r="K194" s="1">
        <v>1</v>
      </c>
      <c r="L194" s="1">
        <v>0</v>
      </c>
      <c r="M194" s="66">
        <f t="shared" si="35"/>
        <v>1</v>
      </c>
      <c r="R194" s="43" t="str">
        <f t="shared" ref="R194:R257" si="39">IF(D194&gt;0,IF(J194&gt;0,$J$1,"")&amp;IF(K194&gt;0,$K$1,"")&amp;IF(L194&gt;0,$L$1,"")&amp;"+"&amp;IF(N194&gt;0,$N$1,"")&amp;IF(O194&gt;0,$O$1,"")&amp;IF(P194&gt;0,$P$1,"")&amp;IF(Q194&gt;0,$Q$1,""),"-")</f>
        <v>-</v>
      </c>
      <c r="S194" s="11">
        <v>43630.625</v>
      </c>
      <c r="V194" s="1">
        <f t="array" ref="V194">SMALL(IF($D$2:$D$4000&gt;0,ROW($D$2:$D$4000),4^8),ROW(A193))</f>
        <v>65536</v>
      </c>
      <c r="W194" s="1" t="str">
        <f t="shared" ref="W194:W257" si="40">IF(V194&lt;4000,ROW(A193),"-")</f>
        <v>-</v>
      </c>
      <c r="X194" s="1" t="str">
        <f t="shared" ref="X194:X257" si="41">IF(V194&lt;4000,INDEX(B:B,V194),"-")</f>
        <v>-</v>
      </c>
      <c r="Y194" s="43" t="str">
        <f t="shared" si="36"/>
        <v>-</v>
      </c>
      <c r="Z194" s="1" t="str">
        <f t="shared" ref="Z194:Z257" si="42">IF(V194&lt;4000,INDEX(C:C,V194),"-")</f>
        <v>-</v>
      </c>
      <c r="AA194" s="1" t="str">
        <f t="shared" ref="AA194:AA257" si="43">IF(V194&lt;4000,INDEX(E:E,V194),"-")</f>
        <v>-</v>
      </c>
      <c r="AB194" s="1" t="str">
        <f t="shared" si="37"/>
        <v>-</v>
      </c>
      <c r="AC194" s="1" t="str">
        <f t="shared" ref="AC194:AC257" si="44">IF(V194&lt;4000,INDEX(G:G,V194),"-")</f>
        <v>-</v>
      </c>
      <c r="AD194" s="1" t="str">
        <f t="shared" ref="AD194:AD257" si="45">IF(V194&lt;4000,INDEX(H:H,V194),"-")</f>
        <v>-</v>
      </c>
      <c r="AE194" s="43" t="str">
        <f t="shared" ref="AE194:AE257" si="46">IF(V194&lt;4000,INDEX(I:I,V194),"-")</f>
        <v>-</v>
      </c>
      <c r="AF194" s="11" t="str">
        <f t="shared" si="38"/>
        <v>-</v>
      </c>
    </row>
    <row r="195" spans="1:32" x14ac:dyDescent="0.15">
      <c r="A195" s="1">
        <v>194</v>
      </c>
      <c r="B195" s="29" t="str">
        <f>TRIM(基本信息!B195)</f>
        <v/>
      </c>
      <c r="C195" s="1" t="str">
        <f>TRIM(基本信息!C195)</f>
        <v/>
      </c>
      <c r="D195" s="1">
        <f t="shared" ref="D195:D258" si="47">IF(LEN(B195)&gt;2,OR(M195=1,(M195=0.5)*(N195+O195+P195+Q195)&gt;0)+0,0)</f>
        <v>0</v>
      </c>
      <c r="E195" s="1" t="str">
        <f>IFERROR(INDEX(股票涨跌!E:E,MATCH(B195,股票涨跌!B:B,0)),"-")</f>
        <v>-</v>
      </c>
      <c r="F195" s="1" t="str">
        <f>IFERROR(INDEX(股票涨跌!F:F,MATCH(B195,股票涨跌!B:B,0)),"-")</f>
        <v>-</v>
      </c>
      <c r="G195" s="1" t="str">
        <f>TRIM(基本信息!O195)</f>
        <v/>
      </c>
      <c r="H195" s="1" t="str">
        <f>IFERROR(INDEX(行业涨跌!F:F,MATCH(G195,行业涨跌!C:C,0)),"-")</f>
        <v>-</v>
      </c>
      <c r="I195" s="1" t="str">
        <f>IFERROR(INDEX(行业涨跌!E:E,MATCH(G195,行业涨跌!C:C,0)),"-")</f>
        <v>-</v>
      </c>
      <c r="J195" s="1">
        <v>0</v>
      </c>
      <c r="K195" s="1">
        <v>0</v>
      </c>
      <c r="L195" s="1">
        <v>0</v>
      </c>
      <c r="M195" s="66">
        <f t="shared" ref="M195:M258" si="48">IF(K195&gt;0,1,IF(J195&gt;0,0.5,0))</f>
        <v>0</v>
      </c>
      <c r="R195" s="43" t="str">
        <f t="shared" si="39"/>
        <v>-</v>
      </c>
      <c r="V195" s="1">
        <f t="array" ref="V195">SMALL(IF($D$2:$D$4000&gt;0,ROW($D$2:$D$4000),4^8),ROW(A194))</f>
        <v>65536</v>
      </c>
      <c r="W195" s="1" t="str">
        <f t="shared" si="40"/>
        <v>-</v>
      </c>
      <c r="X195" s="1" t="str">
        <f t="shared" si="41"/>
        <v>-</v>
      </c>
      <c r="Y195" s="43" t="str">
        <f t="shared" ref="Y195:Y258" si="49">IF(V195&lt;4000,INDEX(R:R,V195),"-")</f>
        <v>-</v>
      </c>
      <c r="Z195" s="1" t="str">
        <f t="shared" si="42"/>
        <v>-</v>
      </c>
      <c r="AA195" s="1" t="str">
        <f t="shared" si="43"/>
        <v>-</v>
      </c>
      <c r="AB195" s="1" t="str">
        <f t="shared" ref="AB195:AB258" si="50">IF(V195&lt;4000,INDEX(F:F,V195),"-")</f>
        <v>-</v>
      </c>
      <c r="AC195" s="1" t="str">
        <f t="shared" si="44"/>
        <v>-</v>
      </c>
      <c r="AD195" s="1" t="str">
        <f t="shared" si="45"/>
        <v>-</v>
      </c>
      <c r="AE195" s="43" t="str">
        <f t="shared" si="46"/>
        <v>-</v>
      </c>
      <c r="AF195" s="11" t="str">
        <f t="shared" ref="AF195:AF258" si="51">IF(V195&lt;4000,INDEX(S:S,V195),"-")</f>
        <v>-</v>
      </c>
    </row>
    <row r="196" spans="1:32" x14ac:dyDescent="0.15">
      <c r="A196" s="1">
        <v>195</v>
      </c>
      <c r="B196" s="29" t="str">
        <f>TRIM(基本信息!B196)</f>
        <v/>
      </c>
      <c r="C196" s="1" t="str">
        <f>TRIM(基本信息!C196)</f>
        <v/>
      </c>
      <c r="D196" s="1">
        <f t="shared" si="47"/>
        <v>0</v>
      </c>
      <c r="E196" s="1" t="str">
        <f>IFERROR(INDEX(股票涨跌!E:E,MATCH(B196,股票涨跌!B:B,0)),"-")</f>
        <v>-</v>
      </c>
      <c r="F196" s="1" t="str">
        <f>IFERROR(INDEX(股票涨跌!F:F,MATCH(B196,股票涨跌!B:B,0)),"-")</f>
        <v>-</v>
      </c>
      <c r="G196" s="1" t="str">
        <f>TRIM(基本信息!O196)</f>
        <v/>
      </c>
      <c r="H196" s="1" t="str">
        <f>IFERROR(INDEX(行业涨跌!F:F,MATCH(G196,行业涨跌!C:C,0)),"-")</f>
        <v>-</v>
      </c>
      <c r="I196" s="1" t="str">
        <f>IFERROR(INDEX(行业涨跌!E:E,MATCH(G196,行业涨跌!C:C,0)),"-")</f>
        <v>-</v>
      </c>
      <c r="J196" s="1">
        <v>0</v>
      </c>
      <c r="K196" s="1">
        <v>0</v>
      </c>
      <c r="L196" s="1">
        <v>0</v>
      </c>
      <c r="M196" s="66">
        <f t="shared" si="48"/>
        <v>0</v>
      </c>
      <c r="R196" s="43" t="str">
        <f t="shared" si="39"/>
        <v>-</v>
      </c>
      <c r="V196" s="1">
        <f t="array" ref="V196">SMALL(IF($D$2:$D$4000&gt;0,ROW($D$2:$D$4000),4^8),ROW(A195))</f>
        <v>65536</v>
      </c>
      <c r="W196" s="1" t="str">
        <f t="shared" si="40"/>
        <v>-</v>
      </c>
      <c r="X196" s="1" t="str">
        <f t="shared" si="41"/>
        <v>-</v>
      </c>
      <c r="Y196" s="43" t="str">
        <f t="shared" si="49"/>
        <v>-</v>
      </c>
      <c r="Z196" s="1" t="str">
        <f t="shared" si="42"/>
        <v>-</v>
      </c>
      <c r="AA196" s="1" t="str">
        <f t="shared" si="43"/>
        <v>-</v>
      </c>
      <c r="AB196" s="1" t="str">
        <f t="shared" si="50"/>
        <v>-</v>
      </c>
      <c r="AC196" s="1" t="str">
        <f t="shared" si="44"/>
        <v>-</v>
      </c>
      <c r="AD196" s="1" t="str">
        <f t="shared" si="45"/>
        <v>-</v>
      </c>
      <c r="AE196" s="43" t="str">
        <f t="shared" si="46"/>
        <v>-</v>
      </c>
      <c r="AF196" s="11" t="str">
        <f t="shared" si="51"/>
        <v>-</v>
      </c>
    </row>
    <row r="197" spans="1:32" x14ac:dyDescent="0.15">
      <c r="A197" s="1">
        <v>196</v>
      </c>
      <c r="B197" s="29" t="str">
        <f>TRIM(基本信息!B197)</f>
        <v/>
      </c>
      <c r="C197" s="1" t="str">
        <f>TRIM(基本信息!C197)</f>
        <v/>
      </c>
      <c r="D197" s="1">
        <f t="shared" si="47"/>
        <v>0</v>
      </c>
      <c r="E197" s="1" t="str">
        <f>IFERROR(INDEX(股票涨跌!E:E,MATCH(B197,股票涨跌!B:B,0)),"-")</f>
        <v>-</v>
      </c>
      <c r="F197" s="1" t="str">
        <f>IFERROR(INDEX(股票涨跌!F:F,MATCH(B197,股票涨跌!B:B,0)),"-")</f>
        <v>-</v>
      </c>
      <c r="G197" s="1" t="str">
        <f>TRIM(基本信息!O197)</f>
        <v/>
      </c>
      <c r="H197" s="1" t="str">
        <f>IFERROR(INDEX(行业涨跌!F:F,MATCH(G197,行业涨跌!C:C,0)),"-")</f>
        <v>-</v>
      </c>
      <c r="I197" s="1" t="str">
        <f>IFERROR(INDEX(行业涨跌!E:E,MATCH(G197,行业涨跌!C:C,0)),"-")</f>
        <v>-</v>
      </c>
      <c r="J197" s="1">
        <v>0</v>
      </c>
      <c r="K197" s="1">
        <v>0</v>
      </c>
      <c r="L197" s="1">
        <v>0</v>
      </c>
      <c r="M197" s="66">
        <f t="shared" si="48"/>
        <v>0</v>
      </c>
      <c r="R197" s="43" t="str">
        <f t="shared" si="39"/>
        <v>-</v>
      </c>
      <c r="V197" s="1">
        <f t="array" ref="V197">SMALL(IF($D$2:$D$4000&gt;0,ROW($D$2:$D$4000),4^8),ROW(A196))</f>
        <v>65536</v>
      </c>
      <c r="W197" s="1" t="str">
        <f t="shared" si="40"/>
        <v>-</v>
      </c>
      <c r="X197" s="1" t="str">
        <f t="shared" si="41"/>
        <v>-</v>
      </c>
      <c r="Y197" s="43" t="str">
        <f t="shared" si="49"/>
        <v>-</v>
      </c>
      <c r="Z197" s="1" t="str">
        <f t="shared" si="42"/>
        <v>-</v>
      </c>
      <c r="AA197" s="1" t="str">
        <f t="shared" si="43"/>
        <v>-</v>
      </c>
      <c r="AB197" s="1" t="str">
        <f t="shared" si="50"/>
        <v>-</v>
      </c>
      <c r="AC197" s="1" t="str">
        <f t="shared" si="44"/>
        <v>-</v>
      </c>
      <c r="AD197" s="1" t="str">
        <f t="shared" si="45"/>
        <v>-</v>
      </c>
      <c r="AE197" s="43" t="str">
        <f t="shared" si="46"/>
        <v>-</v>
      </c>
      <c r="AF197" s="11" t="str">
        <f t="shared" si="51"/>
        <v>-</v>
      </c>
    </row>
    <row r="198" spans="1:32" x14ac:dyDescent="0.15">
      <c r="A198" s="1">
        <v>197</v>
      </c>
      <c r="B198" s="29" t="str">
        <f>TRIM(基本信息!B198)</f>
        <v/>
      </c>
      <c r="C198" s="1" t="str">
        <f>TRIM(基本信息!C198)</f>
        <v/>
      </c>
      <c r="D198" s="1">
        <f t="shared" si="47"/>
        <v>0</v>
      </c>
      <c r="E198" s="1" t="str">
        <f>IFERROR(INDEX(股票涨跌!E:E,MATCH(B198,股票涨跌!B:B,0)),"-")</f>
        <v>-</v>
      </c>
      <c r="F198" s="1" t="str">
        <f>IFERROR(INDEX(股票涨跌!F:F,MATCH(B198,股票涨跌!B:B,0)),"-")</f>
        <v>-</v>
      </c>
      <c r="G198" s="1" t="str">
        <f>TRIM(基本信息!O198)</f>
        <v/>
      </c>
      <c r="H198" s="1" t="str">
        <f>IFERROR(INDEX(行业涨跌!F:F,MATCH(G198,行业涨跌!C:C,0)),"-")</f>
        <v>-</v>
      </c>
      <c r="I198" s="1" t="str">
        <f>IFERROR(INDEX(行业涨跌!E:E,MATCH(G198,行业涨跌!C:C,0)),"-")</f>
        <v>-</v>
      </c>
      <c r="J198" s="1">
        <v>0</v>
      </c>
      <c r="K198" s="1">
        <v>0</v>
      </c>
      <c r="L198" s="1">
        <v>0</v>
      </c>
      <c r="M198" s="66">
        <f t="shared" si="48"/>
        <v>0</v>
      </c>
      <c r="R198" s="43" t="str">
        <f t="shared" si="39"/>
        <v>-</v>
      </c>
      <c r="V198" s="1">
        <f t="array" ref="V198">SMALL(IF($D$2:$D$4000&gt;0,ROW($D$2:$D$4000),4^8),ROW(A197))</f>
        <v>65536</v>
      </c>
      <c r="W198" s="1" t="str">
        <f t="shared" si="40"/>
        <v>-</v>
      </c>
      <c r="X198" s="1" t="str">
        <f t="shared" si="41"/>
        <v>-</v>
      </c>
      <c r="Y198" s="43" t="str">
        <f t="shared" si="49"/>
        <v>-</v>
      </c>
      <c r="Z198" s="1" t="str">
        <f t="shared" si="42"/>
        <v>-</v>
      </c>
      <c r="AA198" s="1" t="str">
        <f t="shared" si="43"/>
        <v>-</v>
      </c>
      <c r="AB198" s="1" t="str">
        <f t="shared" si="50"/>
        <v>-</v>
      </c>
      <c r="AC198" s="1" t="str">
        <f t="shared" si="44"/>
        <v>-</v>
      </c>
      <c r="AD198" s="1" t="str">
        <f t="shared" si="45"/>
        <v>-</v>
      </c>
      <c r="AE198" s="43" t="str">
        <f t="shared" si="46"/>
        <v>-</v>
      </c>
      <c r="AF198" s="11" t="str">
        <f t="shared" si="51"/>
        <v>-</v>
      </c>
    </row>
    <row r="199" spans="1:32" x14ac:dyDescent="0.15">
      <c r="A199" s="1">
        <v>198</v>
      </c>
      <c r="B199" s="29" t="str">
        <f>TRIM(基本信息!B199)</f>
        <v/>
      </c>
      <c r="C199" s="1" t="str">
        <f>TRIM(基本信息!C199)</f>
        <v/>
      </c>
      <c r="D199" s="1">
        <f t="shared" si="47"/>
        <v>0</v>
      </c>
      <c r="E199" s="1" t="str">
        <f>IFERROR(INDEX(股票涨跌!E:E,MATCH(B199,股票涨跌!B:B,0)),"-")</f>
        <v>-</v>
      </c>
      <c r="F199" s="1" t="str">
        <f>IFERROR(INDEX(股票涨跌!F:F,MATCH(B199,股票涨跌!B:B,0)),"-")</f>
        <v>-</v>
      </c>
      <c r="G199" s="1" t="str">
        <f>TRIM(基本信息!O199)</f>
        <v/>
      </c>
      <c r="H199" s="1" t="str">
        <f>IFERROR(INDEX(行业涨跌!F:F,MATCH(G199,行业涨跌!C:C,0)),"-")</f>
        <v>-</v>
      </c>
      <c r="I199" s="1" t="str">
        <f>IFERROR(INDEX(行业涨跌!E:E,MATCH(G199,行业涨跌!C:C,0)),"-")</f>
        <v>-</v>
      </c>
      <c r="J199" s="1">
        <v>0</v>
      </c>
      <c r="K199" s="1">
        <v>0</v>
      </c>
      <c r="L199" s="1">
        <v>0</v>
      </c>
      <c r="M199" s="66">
        <f t="shared" si="48"/>
        <v>0</v>
      </c>
      <c r="R199" s="43" t="str">
        <f t="shared" si="39"/>
        <v>-</v>
      </c>
      <c r="V199" s="1">
        <f t="array" ref="V199">SMALL(IF($D$2:$D$4000&gt;0,ROW($D$2:$D$4000),4^8),ROW(A198))</f>
        <v>65536</v>
      </c>
      <c r="W199" s="1" t="str">
        <f t="shared" si="40"/>
        <v>-</v>
      </c>
      <c r="X199" s="1" t="str">
        <f t="shared" si="41"/>
        <v>-</v>
      </c>
      <c r="Y199" s="43" t="str">
        <f t="shared" si="49"/>
        <v>-</v>
      </c>
      <c r="Z199" s="1" t="str">
        <f t="shared" si="42"/>
        <v>-</v>
      </c>
      <c r="AA199" s="1" t="str">
        <f t="shared" si="43"/>
        <v>-</v>
      </c>
      <c r="AB199" s="1" t="str">
        <f t="shared" si="50"/>
        <v>-</v>
      </c>
      <c r="AC199" s="1" t="str">
        <f t="shared" si="44"/>
        <v>-</v>
      </c>
      <c r="AD199" s="1" t="str">
        <f t="shared" si="45"/>
        <v>-</v>
      </c>
      <c r="AE199" s="43" t="str">
        <f t="shared" si="46"/>
        <v>-</v>
      </c>
      <c r="AF199" s="11" t="str">
        <f t="shared" si="51"/>
        <v>-</v>
      </c>
    </row>
    <row r="200" spans="1:32" x14ac:dyDescent="0.15">
      <c r="A200" s="1">
        <v>199</v>
      </c>
      <c r="B200" s="29" t="str">
        <f>TRIM(基本信息!B200)</f>
        <v/>
      </c>
      <c r="C200" s="1" t="str">
        <f>TRIM(基本信息!C200)</f>
        <v/>
      </c>
      <c r="D200" s="1">
        <f t="shared" si="47"/>
        <v>0</v>
      </c>
      <c r="E200" s="1" t="str">
        <f>IFERROR(INDEX(股票涨跌!E:E,MATCH(B200,股票涨跌!B:B,0)),"-")</f>
        <v>-</v>
      </c>
      <c r="F200" s="1" t="str">
        <f>IFERROR(INDEX(股票涨跌!F:F,MATCH(B200,股票涨跌!B:B,0)),"-")</f>
        <v>-</v>
      </c>
      <c r="G200" s="1" t="str">
        <f>TRIM(基本信息!O200)</f>
        <v/>
      </c>
      <c r="H200" s="1" t="str">
        <f>IFERROR(INDEX(行业涨跌!F:F,MATCH(G200,行业涨跌!C:C,0)),"-")</f>
        <v>-</v>
      </c>
      <c r="I200" s="1" t="str">
        <f>IFERROR(INDEX(行业涨跌!E:E,MATCH(G200,行业涨跌!C:C,0)),"-")</f>
        <v>-</v>
      </c>
      <c r="J200" s="1">
        <v>0</v>
      </c>
      <c r="K200" s="1">
        <v>0</v>
      </c>
      <c r="L200" s="1">
        <v>1</v>
      </c>
      <c r="M200" s="66">
        <f t="shared" si="48"/>
        <v>0</v>
      </c>
      <c r="R200" s="43" t="str">
        <f t="shared" si="39"/>
        <v>-</v>
      </c>
      <c r="V200" s="1">
        <f t="array" ref="V200">SMALL(IF($D$2:$D$4000&gt;0,ROW($D$2:$D$4000),4^8),ROW(A199))</f>
        <v>65536</v>
      </c>
      <c r="W200" s="1" t="str">
        <f t="shared" si="40"/>
        <v>-</v>
      </c>
      <c r="X200" s="1" t="str">
        <f t="shared" si="41"/>
        <v>-</v>
      </c>
      <c r="Y200" s="43" t="str">
        <f t="shared" si="49"/>
        <v>-</v>
      </c>
      <c r="Z200" s="1" t="str">
        <f t="shared" si="42"/>
        <v>-</v>
      </c>
      <c r="AA200" s="1" t="str">
        <f t="shared" si="43"/>
        <v>-</v>
      </c>
      <c r="AB200" s="1" t="str">
        <f t="shared" si="50"/>
        <v>-</v>
      </c>
      <c r="AC200" s="1" t="str">
        <f t="shared" si="44"/>
        <v>-</v>
      </c>
      <c r="AD200" s="1" t="str">
        <f t="shared" si="45"/>
        <v>-</v>
      </c>
      <c r="AE200" s="43" t="str">
        <f t="shared" si="46"/>
        <v>-</v>
      </c>
      <c r="AF200" s="11" t="str">
        <f t="shared" si="51"/>
        <v>-</v>
      </c>
    </row>
    <row r="201" spans="1:32" x14ac:dyDescent="0.15">
      <c r="A201" s="1">
        <v>200</v>
      </c>
      <c r="B201" s="29" t="str">
        <f>TRIM(基本信息!B201)</f>
        <v/>
      </c>
      <c r="C201" s="1" t="str">
        <f>TRIM(基本信息!C201)</f>
        <v/>
      </c>
      <c r="D201" s="1">
        <f t="shared" si="47"/>
        <v>0</v>
      </c>
      <c r="E201" s="1" t="str">
        <f>IFERROR(INDEX(股票涨跌!E:E,MATCH(B201,股票涨跌!B:B,0)),"-")</f>
        <v>-</v>
      </c>
      <c r="F201" s="1" t="str">
        <f>IFERROR(INDEX(股票涨跌!F:F,MATCH(B201,股票涨跌!B:B,0)),"-")</f>
        <v>-</v>
      </c>
      <c r="G201" s="1" t="str">
        <f>TRIM(基本信息!O201)</f>
        <v/>
      </c>
      <c r="H201" s="1" t="str">
        <f>IFERROR(INDEX(行业涨跌!F:F,MATCH(G201,行业涨跌!C:C,0)),"-")</f>
        <v>-</v>
      </c>
      <c r="I201" s="1" t="str">
        <f>IFERROR(INDEX(行业涨跌!E:E,MATCH(G201,行业涨跌!C:C,0)),"-")</f>
        <v>-</v>
      </c>
      <c r="J201" s="1">
        <v>0</v>
      </c>
      <c r="K201" s="1">
        <v>0</v>
      </c>
      <c r="L201" s="1">
        <v>1</v>
      </c>
      <c r="M201" s="66">
        <f t="shared" si="48"/>
        <v>0</v>
      </c>
      <c r="R201" s="43" t="str">
        <f t="shared" si="39"/>
        <v>-</v>
      </c>
      <c r="V201" s="1">
        <f t="array" ref="V201">SMALL(IF($D$2:$D$4000&gt;0,ROW($D$2:$D$4000),4^8),ROW(A200))</f>
        <v>65536</v>
      </c>
      <c r="W201" s="1" t="str">
        <f t="shared" si="40"/>
        <v>-</v>
      </c>
      <c r="X201" s="1" t="str">
        <f t="shared" si="41"/>
        <v>-</v>
      </c>
      <c r="Y201" s="43" t="str">
        <f t="shared" si="49"/>
        <v>-</v>
      </c>
      <c r="Z201" s="1" t="str">
        <f t="shared" si="42"/>
        <v>-</v>
      </c>
      <c r="AA201" s="1" t="str">
        <f t="shared" si="43"/>
        <v>-</v>
      </c>
      <c r="AB201" s="1" t="str">
        <f t="shared" si="50"/>
        <v>-</v>
      </c>
      <c r="AC201" s="1" t="str">
        <f t="shared" si="44"/>
        <v>-</v>
      </c>
      <c r="AD201" s="1" t="str">
        <f t="shared" si="45"/>
        <v>-</v>
      </c>
      <c r="AE201" s="43" t="str">
        <f t="shared" si="46"/>
        <v>-</v>
      </c>
      <c r="AF201" s="11" t="str">
        <f t="shared" si="51"/>
        <v>-</v>
      </c>
    </row>
    <row r="202" spans="1:32" x14ac:dyDescent="0.15">
      <c r="A202" s="1">
        <v>201</v>
      </c>
      <c r="B202" s="29" t="str">
        <f>TRIM(基本信息!B202)</f>
        <v/>
      </c>
      <c r="C202" s="1" t="str">
        <f>TRIM(基本信息!C202)</f>
        <v/>
      </c>
      <c r="D202" s="1">
        <f t="shared" si="47"/>
        <v>0</v>
      </c>
      <c r="E202" s="1" t="str">
        <f>IFERROR(INDEX(股票涨跌!E:E,MATCH(B202,股票涨跌!B:B,0)),"-")</f>
        <v>-</v>
      </c>
      <c r="F202" s="1" t="str">
        <f>IFERROR(INDEX(股票涨跌!F:F,MATCH(B202,股票涨跌!B:B,0)),"-")</f>
        <v>-</v>
      </c>
      <c r="G202" s="1" t="str">
        <f>TRIM(基本信息!O202)</f>
        <v/>
      </c>
      <c r="H202" s="1" t="str">
        <f>IFERROR(INDEX(行业涨跌!F:F,MATCH(G202,行业涨跌!C:C,0)),"-")</f>
        <v>-</v>
      </c>
      <c r="I202" s="1" t="str">
        <f>IFERROR(INDEX(行业涨跌!E:E,MATCH(G202,行业涨跌!C:C,0)),"-")</f>
        <v>-</v>
      </c>
      <c r="J202" s="1">
        <v>0</v>
      </c>
      <c r="K202" s="1">
        <v>0</v>
      </c>
      <c r="L202" s="1">
        <v>0</v>
      </c>
      <c r="M202" s="66">
        <f t="shared" si="48"/>
        <v>0</v>
      </c>
      <c r="R202" s="43" t="str">
        <f t="shared" si="39"/>
        <v>-</v>
      </c>
      <c r="V202" s="1">
        <f t="array" ref="V202">SMALL(IF($D$2:$D$4000&gt;0,ROW($D$2:$D$4000),4^8),ROW(A201))</f>
        <v>65536</v>
      </c>
      <c r="W202" s="1" t="str">
        <f t="shared" si="40"/>
        <v>-</v>
      </c>
      <c r="X202" s="1" t="str">
        <f t="shared" si="41"/>
        <v>-</v>
      </c>
      <c r="Y202" s="43" t="str">
        <f t="shared" si="49"/>
        <v>-</v>
      </c>
      <c r="Z202" s="1" t="str">
        <f t="shared" si="42"/>
        <v>-</v>
      </c>
      <c r="AA202" s="1" t="str">
        <f t="shared" si="43"/>
        <v>-</v>
      </c>
      <c r="AB202" s="1" t="str">
        <f t="shared" si="50"/>
        <v>-</v>
      </c>
      <c r="AC202" s="1" t="str">
        <f t="shared" si="44"/>
        <v>-</v>
      </c>
      <c r="AD202" s="1" t="str">
        <f t="shared" si="45"/>
        <v>-</v>
      </c>
      <c r="AE202" s="43" t="str">
        <f t="shared" si="46"/>
        <v>-</v>
      </c>
      <c r="AF202" s="11" t="str">
        <f t="shared" si="51"/>
        <v>-</v>
      </c>
    </row>
    <row r="203" spans="1:32" x14ac:dyDescent="0.15">
      <c r="A203" s="1">
        <v>202</v>
      </c>
      <c r="B203" s="29" t="str">
        <f>TRIM(基本信息!B203)</f>
        <v/>
      </c>
      <c r="C203" s="1" t="str">
        <f>TRIM(基本信息!C203)</f>
        <v/>
      </c>
      <c r="D203" s="1">
        <f t="shared" si="47"/>
        <v>0</v>
      </c>
      <c r="E203" s="1" t="str">
        <f>IFERROR(INDEX(股票涨跌!E:E,MATCH(B203,股票涨跌!B:B,0)),"-")</f>
        <v>-</v>
      </c>
      <c r="F203" s="1" t="str">
        <f>IFERROR(INDEX(股票涨跌!F:F,MATCH(B203,股票涨跌!B:B,0)),"-")</f>
        <v>-</v>
      </c>
      <c r="G203" s="1" t="str">
        <f>TRIM(基本信息!O203)</f>
        <v/>
      </c>
      <c r="H203" s="1" t="str">
        <f>IFERROR(INDEX(行业涨跌!F:F,MATCH(G203,行业涨跌!C:C,0)),"-")</f>
        <v>-</v>
      </c>
      <c r="I203" s="1" t="str">
        <f>IFERROR(INDEX(行业涨跌!E:E,MATCH(G203,行业涨跌!C:C,0)),"-")</f>
        <v>-</v>
      </c>
      <c r="J203" s="1">
        <v>0</v>
      </c>
      <c r="K203" s="1">
        <v>0</v>
      </c>
      <c r="L203" s="1">
        <v>0</v>
      </c>
      <c r="M203" s="66">
        <f t="shared" si="48"/>
        <v>0</v>
      </c>
      <c r="R203" s="43" t="str">
        <f t="shared" si="39"/>
        <v>-</v>
      </c>
      <c r="V203" s="1">
        <f t="array" ref="V203">SMALL(IF($D$2:$D$4000&gt;0,ROW($D$2:$D$4000),4^8),ROW(A202))</f>
        <v>65536</v>
      </c>
      <c r="W203" s="1" t="str">
        <f t="shared" si="40"/>
        <v>-</v>
      </c>
      <c r="X203" s="1" t="str">
        <f t="shared" si="41"/>
        <v>-</v>
      </c>
      <c r="Y203" s="43" t="str">
        <f t="shared" si="49"/>
        <v>-</v>
      </c>
      <c r="Z203" s="1" t="str">
        <f t="shared" si="42"/>
        <v>-</v>
      </c>
      <c r="AA203" s="1" t="str">
        <f t="shared" si="43"/>
        <v>-</v>
      </c>
      <c r="AB203" s="1" t="str">
        <f t="shared" si="50"/>
        <v>-</v>
      </c>
      <c r="AC203" s="1" t="str">
        <f t="shared" si="44"/>
        <v>-</v>
      </c>
      <c r="AD203" s="1" t="str">
        <f t="shared" si="45"/>
        <v>-</v>
      </c>
      <c r="AE203" s="43" t="str">
        <f t="shared" si="46"/>
        <v>-</v>
      </c>
      <c r="AF203" s="11" t="str">
        <f t="shared" si="51"/>
        <v>-</v>
      </c>
    </row>
    <row r="204" spans="1:32" x14ac:dyDescent="0.15">
      <c r="A204" s="1">
        <v>203</v>
      </c>
      <c r="B204" s="29" t="str">
        <f>TRIM(基本信息!B204)</f>
        <v/>
      </c>
      <c r="C204" s="1" t="str">
        <f>TRIM(基本信息!C204)</f>
        <v/>
      </c>
      <c r="D204" s="1">
        <f t="shared" si="47"/>
        <v>0</v>
      </c>
      <c r="E204" s="1" t="str">
        <f>IFERROR(INDEX(股票涨跌!E:E,MATCH(B204,股票涨跌!B:B,0)),"-")</f>
        <v>-</v>
      </c>
      <c r="F204" s="1" t="str">
        <f>IFERROR(INDEX(股票涨跌!F:F,MATCH(B204,股票涨跌!B:B,0)),"-")</f>
        <v>-</v>
      </c>
      <c r="G204" s="1" t="str">
        <f>TRIM(基本信息!O204)</f>
        <v/>
      </c>
      <c r="H204" s="1" t="str">
        <f>IFERROR(INDEX(行业涨跌!F:F,MATCH(G204,行业涨跌!C:C,0)),"-")</f>
        <v>-</v>
      </c>
      <c r="I204" s="1" t="str">
        <f>IFERROR(INDEX(行业涨跌!E:E,MATCH(G204,行业涨跌!C:C,0)),"-")</f>
        <v>-</v>
      </c>
      <c r="J204" s="1">
        <v>0</v>
      </c>
      <c r="K204" s="1">
        <v>0</v>
      </c>
      <c r="L204" s="1">
        <v>0</v>
      </c>
      <c r="M204" s="66">
        <f t="shared" si="48"/>
        <v>0</v>
      </c>
      <c r="R204" s="43" t="str">
        <f t="shared" si="39"/>
        <v>-</v>
      </c>
      <c r="V204" s="1">
        <f t="array" ref="V204">SMALL(IF($D$2:$D$4000&gt;0,ROW($D$2:$D$4000),4^8),ROW(A203))</f>
        <v>65536</v>
      </c>
      <c r="W204" s="1" t="str">
        <f t="shared" si="40"/>
        <v>-</v>
      </c>
      <c r="X204" s="1" t="str">
        <f t="shared" si="41"/>
        <v>-</v>
      </c>
      <c r="Y204" s="43" t="str">
        <f t="shared" si="49"/>
        <v>-</v>
      </c>
      <c r="Z204" s="1" t="str">
        <f t="shared" si="42"/>
        <v>-</v>
      </c>
      <c r="AA204" s="1" t="str">
        <f t="shared" si="43"/>
        <v>-</v>
      </c>
      <c r="AB204" s="1" t="str">
        <f t="shared" si="50"/>
        <v>-</v>
      </c>
      <c r="AC204" s="1" t="str">
        <f t="shared" si="44"/>
        <v>-</v>
      </c>
      <c r="AD204" s="1" t="str">
        <f t="shared" si="45"/>
        <v>-</v>
      </c>
      <c r="AE204" s="43" t="str">
        <f t="shared" si="46"/>
        <v>-</v>
      </c>
      <c r="AF204" s="11" t="str">
        <f t="shared" si="51"/>
        <v>-</v>
      </c>
    </row>
    <row r="205" spans="1:32" x14ac:dyDescent="0.15">
      <c r="A205" s="1">
        <v>204</v>
      </c>
      <c r="B205" s="29" t="str">
        <f>TRIM(基本信息!B205)</f>
        <v/>
      </c>
      <c r="C205" s="1" t="str">
        <f>TRIM(基本信息!C205)</f>
        <v/>
      </c>
      <c r="D205" s="1">
        <f t="shared" si="47"/>
        <v>0</v>
      </c>
      <c r="E205" s="1" t="str">
        <f>IFERROR(INDEX(股票涨跌!E:E,MATCH(B205,股票涨跌!B:B,0)),"-")</f>
        <v>-</v>
      </c>
      <c r="F205" s="1" t="str">
        <f>IFERROR(INDEX(股票涨跌!F:F,MATCH(B205,股票涨跌!B:B,0)),"-")</f>
        <v>-</v>
      </c>
      <c r="G205" s="1" t="str">
        <f>TRIM(基本信息!O205)</f>
        <v/>
      </c>
      <c r="H205" s="1" t="str">
        <f>IFERROR(INDEX(行业涨跌!F:F,MATCH(G205,行业涨跌!C:C,0)),"-")</f>
        <v>-</v>
      </c>
      <c r="I205" s="1" t="str">
        <f>IFERROR(INDEX(行业涨跌!E:E,MATCH(G205,行业涨跌!C:C,0)),"-")</f>
        <v>-</v>
      </c>
      <c r="J205" s="1">
        <v>0</v>
      </c>
      <c r="K205" s="1">
        <v>1</v>
      </c>
      <c r="L205" s="1">
        <v>0</v>
      </c>
      <c r="M205" s="66">
        <f t="shared" si="48"/>
        <v>1</v>
      </c>
      <c r="R205" s="43" t="str">
        <f t="shared" si="39"/>
        <v>-</v>
      </c>
      <c r="S205" s="11">
        <v>43630.625</v>
      </c>
      <c r="V205" s="1">
        <f t="array" ref="V205">SMALL(IF($D$2:$D$4000&gt;0,ROW($D$2:$D$4000),4^8),ROW(A204))</f>
        <v>65536</v>
      </c>
      <c r="W205" s="1" t="str">
        <f t="shared" si="40"/>
        <v>-</v>
      </c>
      <c r="X205" s="1" t="str">
        <f t="shared" si="41"/>
        <v>-</v>
      </c>
      <c r="Y205" s="43" t="str">
        <f t="shared" si="49"/>
        <v>-</v>
      </c>
      <c r="Z205" s="1" t="str">
        <f t="shared" si="42"/>
        <v>-</v>
      </c>
      <c r="AA205" s="1" t="str">
        <f t="shared" si="43"/>
        <v>-</v>
      </c>
      <c r="AB205" s="1" t="str">
        <f t="shared" si="50"/>
        <v>-</v>
      </c>
      <c r="AC205" s="1" t="str">
        <f t="shared" si="44"/>
        <v>-</v>
      </c>
      <c r="AD205" s="1" t="str">
        <f t="shared" si="45"/>
        <v>-</v>
      </c>
      <c r="AE205" s="43" t="str">
        <f t="shared" si="46"/>
        <v>-</v>
      </c>
      <c r="AF205" s="11" t="str">
        <f t="shared" si="51"/>
        <v>-</v>
      </c>
    </row>
    <row r="206" spans="1:32" x14ac:dyDescent="0.15">
      <c r="A206" s="1">
        <v>205</v>
      </c>
      <c r="B206" s="29" t="str">
        <f>TRIM(基本信息!B206)</f>
        <v/>
      </c>
      <c r="C206" s="1" t="str">
        <f>TRIM(基本信息!C206)</f>
        <v/>
      </c>
      <c r="D206" s="1">
        <f t="shared" si="47"/>
        <v>0</v>
      </c>
      <c r="E206" s="1" t="str">
        <f>IFERROR(INDEX(股票涨跌!E:E,MATCH(B206,股票涨跌!B:B,0)),"-")</f>
        <v>-</v>
      </c>
      <c r="F206" s="1" t="str">
        <f>IFERROR(INDEX(股票涨跌!F:F,MATCH(B206,股票涨跌!B:B,0)),"-")</f>
        <v>-</v>
      </c>
      <c r="G206" s="1" t="str">
        <f>TRIM(基本信息!O206)</f>
        <v/>
      </c>
      <c r="H206" s="1" t="str">
        <f>IFERROR(INDEX(行业涨跌!F:F,MATCH(G206,行业涨跌!C:C,0)),"-")</f>
        <v>-</v>
      </c>
      <c r="I206" s="1" t="str">
        <f>IFERROR(INDEX(行业涨跌!E:E,MATCH(G206,行业涨跌!C:C,0)),"-")</f>
        <v>-</v>
      </c>
      <c r="J206" s="1">
        <v>0</v>
      </c>
      <c r="K206" s="1">
        <v>1</v>
      </c>
      <c r="L206" s="1">
        <v>1</v>
      </c>
      <c r="M206" s="66">
        <f t="shared" si="48"/>
        <v>1</v>
      </c>
      <c r="R206" s="43" t="str">
        <f t="shared" si="39"/>
        <v>-</v>
      </c>
      <c r="S206" s="11">
        <v>43630.625</v>
      </c>
      <c r="V206" s="1">
        <f t="array" ref="V206">SMALL(IF($D$2:$D$4000&gt;0,ROW($D$2:$D$4000),4^8),ROW(A205))</f>
        <v>65536</v>
      </c>
      <c r="W206" s="1" t="str">
        <f t="shared" si="40"/>
        <v>-</v>
      </c>
      <c r="X206" s="1" t="str">
        <f t="shared" si="41"/>
        <v>-</v>
      </c>
      <c r="Y206" s="43" t="str">
        <f t="shared" si="49"/>
        <v>-</v>
      </c>
      <c r="Z206" s="1" t="str">
        <f t="shared" si="42"/>
        <v>-</v>
      </c>
      <c r="AA206" s="1" t="str">
        <f t="shared" si="43"/>
        <v>-</v>
      </c>
      <c r="AB206" s="1" t="str">
        <f t="shared" si="50"/>
        <v>-</v>
      </c>
      <c r="AC206" s="1" t="str">
        <f t="shared" si="44"/>
        <v>-</v>
      </c>
      <c r="AD206" s="1" t="str">
        <f t="shared" si="45"/>
        <v>-</v>
      </c>
      <c r="AE206" s="43" t="str">
        <f t="shared" si="46"/>
        <v>-</v>
      </c>
      <c r="AF206" s="11" t="str">
        <f t="shared" si="51"/>
        <v>-</v>
      </c>
    </row>
    <row r="207" spans="1:32" x14ac:dyDescent="0.15">
      <c r="A207" s="1">
        <v>206</v>
      </c>
      <c r="B207" s="29" t="str">
        <f>TRIM(基本信息!B207)</f>
        <v/>
      </c>
      <c r="C207" s="1" t="str">
        <f>TRIM(基本信息!C207)</f>
        <v/>
      </c>
      <c r="D207" s="1">
        <f t="shared" si="47"/>
        <v>0</v>
      </c>
      <c r="E207" s="1" t="str">
        <f>IFERROR(INDEX(股票涨跌!E:E,MATCH(B207,股票涨跌!B:B,0)),"-")</f>
        <v>-</v>
      </c>
      <c r="F207" s="1" t="str">
        <f>IFERROR(INDEX(股票涨跌!F:F,MATCH(B207,股票涨跌!B:B,0)),"-")</f>
        <v>-</v>
      </c>
      <c r="G207" s="1" t="str">
        <f>TRIM(基本信息!O207)</f>
        <v/>
      </c>
      <c r="H207" s="1" t="str">
        <f>IFERROR(INDEX(行业涨跌!F:F,MATCH(G207,行业涨跌!C:C,0)),"-")</f>
        <v>-</v>
      </c>
      <c r="I207" s="1" t="str">
        <f>IFERROR(INDEX(行业涨跌!E:E,MATCH(G207,行业涨跌!C:C,0)),"-")</f>
        <v>-</v>
      </c>
      <c r="J207" s="1">
        <v>0</v>
      </c>
      <c r="K207" s="1">
        <v>0</v>
      </c>
      <c r="L207" s="1">
        <v>0</v>
      </c>
      <c r="M207" s="66">
        <f t="shared" si="48"/>
        <v>0</v>
      </c>
      <c r="R207" s="43" t="str">
        <f t="shared" si="39"/>
        <v>-</v>
      </c>
      <c r="V207" s="1">
        <f t="array" ref="V207">SMALL(IF($D$2:$D$4000&gt;0,ROW($D$2:$D$4000),4^8),ROW(A206))</f>
        <v>65536</v>
      </c>
      <c r="W207" s="1" t="str">
        <f t="shared" si="40"/>
        <v>-</v>
      </c>
      <c r="X207" s="1" t="str">
        <f t="shared" si="41"/>
        <v>-</v>
      </c>
      <c r="Y207" s="43" t="str">
        <f t="shared" si="49"/>
        <v>-</v>
      </c>
      <c r="Z207" s="1" t="str">
        <f t="shared" si="42"/>
        <v>-</v>
      </c>
      <c r="AA207" s="1" t="str">
        <f t="shared" si="43"/>
        <v>-</v>
      </c>
      <c r="AB207" s="1" t="str">
        <f t="shared" si="50"/>
        <v>-</v>
      </c>
      <c r="AC207" s="1" t="str">
        <f t="shared" si="44"/>
        <v>-</v>
      </c>
      <c r="AD207" s="1" t="str">
        <f t="shared" si="45"/>
        <v>-</v>
      </c>
      <c r="AE207" s="43" t="str">
        <f t="shared" si="46"/>
        <v>-</v>
      </c>
      <c r="AF207" s="11" t="str">
        <f t="shared" si="51"/>
        <v>-</v>
      </c>
    </row>
    <row r="208" spans="1:32" x14ac:dyDescent="0.15">
      <c r="A208" s="1">
        <v>207</v>
      </c>
      <c r="B208" s="29" t="str">
        <f>TRIM(基本信息!B208)</f>
        <v/>
      </c>
      <c r="C208" s="1" t="str">
        <f>TRIM(基本信息!C208)</f>
        <v/>
      </c>
      <c r="D208" s="1">
        <f t="shared" si="47"/>
        <v>0</v>
      </c>
      <c r="E208" s="1" t="str">
        <f>IFERROR(INDEX(股票涨跌!E:E,MATCH(B208,股票涨跌!B:B,0)),"-")</f>
        <v>-</v>
      </c>
      <c r="F208" s="1" t="str">
        <f>IFERROR(INDEX(股票涨跌!F:F,MATCH(B208,股票涨跌!B:B,0)),"-")</f>
        <v>-</v>
      </c>
      <c r="G208" s="1" t="str">
        <f>TRIM(基本信息!O208)</f>
        <v/>
      </c>
      <c r="H208" s="1" t="str">
        <f>IFERROR(INDEX(行业涨跌!F:F,MATCH(G208,行业涨跌!C:C,0)),"-")</f>
        <v>-</v>
      </c>
      <c r="I208" s="1" t="str">
        <f>IFERROR(INDEX(行业涨跌!E:E,MATCH(G208,行业涨跌!C:C,0)),"-")</f>
        <v>-</v>
      </c>
      <c r="J208" s="1">
        <v>0</v>
      </c>
      <c r="K208" s="1">
        <v>0</v>
      </c>
      <c r="L208" s="1">
        <v>0</v>
      </c>
      <c r="M208" s="66">
        <f t="shared" si="48"/>
        <v>0</v>
      </c>
      <c r="R208" s="43" t="str">
        <f t="shared" si="39"/>
        <v>-</v>
      </c>
      <c r="V208" s="1">
        <f t="array" ref="V208">SMALL(IF($D$2:$D$4000&gt;0,ROW($D$2:$D$4000),4^8),ROW(A207))</f>
        <v>65536</v>
      </c>
      <c r="W208" s="1" t="str">
        <f t="shared" si="40"/>
        <v>-</v>
      </c>
      <c r="X208" s="1" t="str">
        <f t="shared" si="41"/>
        <v>-</v>
      </c>
      <c r="Y208" s="43" t="str">
        <f t="shared" si="49"/>
        <v>-</v>
      </c>
      <c r="Z208" s="1" t="str">
        <f t="shared" si="42"/>
        <v>-</v>
      </c>
      <c r="AA208" s="1" t="str">
        <f t="shared" si="43"/>
        <v>-</v>
      </c>
      <c r="AB208" s="1" t="str">
        <f t="shared" si="50"/>
        <v>-</v>
      </c>
      <c r="AC208" s="1" t="str">
        <f t="shared" si="44"/>
        <v>-</v>
      </c>
      <c r="AD208" s="1" t="str">
        <f t="shared" si="45"/>
        <v>-</v>
      </c>
      <c r="AE208" s="43" t="str">
        <f t="shared" si="46"/>
        <v>-</v>
      </c>
      <c r="AF208" s="11" t="str">
        <f t="shared" si="51"/>
        <v>-</v>
      </c>
    </row>
    <row r="209" spans="1:32" x14ac:dyDescent="0.15">
      <c r="A209" s="1">
        <v>208</v>
      </c>
      <c r="B209" s="29" t="str">
        <f>TRIM(基本信息!B209)</f>
        <v/>
      </c>
      <c r="C209" s="1" t="str">
        <f>TRIM(基本信息!C209)</f>
        <v/>
      </c>
      <c r="D209" s="1">
        <f t="shared" si="47"/>
        <v>0</v>
      </c>
      <c r="E209" s="1" t="str">
        <f>IFERROR(INDEX(股票涨跌!E:E,MATCH(B209,股票涨跌!B:B,0)),"-")</f>
        <v>-</v>
      </c>
      <c r="F209" s="1" t="str">
        <f>IFERROR(INDEX(股票涨跌!F:F,MATCH(B209,股票涨跌!B:B,0)),"-")</f>
        <v>-</v>
      </c>
      <c r="G209" s="1" t="str">
        <f>TRIM(基本信息!O209)</f>
        <v/>
      </c>
      <c r="H209" s="1" t="str">
        <f>IFERROR(INDEX(行业涨跌!F:F,MATCH(G209,行业涨跌!C:C,0)),"-")</f>
        <v>-</v>
      </c>
      <c r="I209" s="1" t="str">
        <f>IFERROR(INDEX(行业涨跌!E:E,MATCH(G209,行业涨跌!C:C,0)),"-")</f>
        <v>-</v>
      </c>
      <c r="J209" s="1">
        <v>0</v>
      </c>
      <c r="K209" s="1">
        <v>1</v>
      </c>
      <c r="L209" s="1">
        <v>0</v>
      </c>
      <c r="M209" s="66">
        <f t="shared" si="48"/>
        <v>1</v>
      </c>
      <c r="R209" s="43" t="str">
        <f t="shared" si="39"/>
        <v>-</v>
      </c>
      <c r="S209" s="11">
        <v>43630.625</v>
      </c>
      <c r="V209" s="1">
        <f t="array" ref="V209">SMALL(IF($D$2:$D$4000&gt;0,ROW($D$2:$D$4000),4^8),ROW(A208))</f>
        <v>65536</v>
      </c>
      <c r="W209" s="1" t="str">
        <f t="shared" si="40"/>
        <v>-</v>
      </c>
      <c r="X209" s="1" t="str">
        <f t="shared" si="41"/>
        <v>-</v>
      </c>
      <c r="Y209" s="43" t="str">
        <f t="shared" si="49"/>
        <v>-</v>
      </c>
      <c r="Z209" s="1" t="str">
        <f t="shared" si="42"/>
        <v>-</v>
      </c>
      <c r="AA209" s="1" t="str">
        <f t="shared" si="43"/>
        <v>-</v>
      </c>
      <c r="AB209" s="1" t="str">
        <f t="shared" si="50"/>
        <v>-</v>
      </c>
      <c r="AC209" s="1" t="str">
        <f t="shared" si="44"/>
        <v>-</v>
      </c>
      <c r="AD209" s="1" t="str">
        <f t="shared" si="45"/>
        <v>-</v>
      </c>
      <c r="AE209" s="43" t="str">
        <f t="shared" si="46"/>
        <v>-</v>
      </c>
      <c r="AF209" s="11" t="str">
        <f t="shared" si="51"/>
        <v>-</v>
      </c>
    </row>
    <row r="210" spans="1:32" x14ac:dyDescent="0.15">
      <c r="A210" s="1">
        <v>209</v>
      </c>
      <c r="B210" s="29" t="str">
        <f>TRIM(基本信息!B210)</f>
        <v/>
      </c>
      <c r="C210" s="1" t="str">
        <f>TRIM(基本信息!C210)</f>
        <v/>
      </c>
      <c r="D210" s="1">
        <f t="shared" si="47"/>
        <v>0</v>
      </c>
      <c r="E210" s="1" t="str">
        <f>IFERROR(INDEX(股票涨跌!E:E,MATCH(B210,股票涨跌!B:B,0)),"-")</f>
        <v>-</v>
      </c>
      <c r="F210" s="1" t="str">
        <f>IFERROR(INDEX(股票涨跌!F:F,MATCH(B210,股票涨跌!B:B,0)),"-")</f>
        <v>-</v>
      </c>
      <c r="G210" s="1" t="str">
        <f>TRIM(基本信息!O210)</f>
        <v/>
      </c>
      <c r="H210" s="1" t="str">
        <f>IFERROR(INDEX(行业涨跌!F:F,MATCH(G210,行业涨跌!C:C,0)),"-")</f>
        <v>-</v>
      </c>
      <c r="I210" s="1" t="str">
        <f>IFERROR(INDEX(行业涨跌!E:E,MATCH(G210,行业涨跌!C:C,0)),"-")</f>
        <v>-</v>
      </c>
      <c r="J210" s="1">
        <v>0</v>
      </c>
      <c r="K210" s="1">
        <v>1</v>
      </c>
      <c r="L210" s="1">
        <v>0</v>
      </c>
      <c r="M210" s="66">
        <f t="shared" si="48"/>
        <v>1</v>
      </c>
      <c r="R210" s="43" t="str">
        <f t="shared" si="39"/>
        <v>-</v>
      </c>
      <c r="S210" s="11">
        <v>43630.625</v>
      </c>
      <c r="V210" s="1">
        <f t="array" ref="V210">SMALL(IF($D$2:$D$4000&gt;0,ROW($D$2:$D$4000),4^8),ROW(A209))</f>
        <v>65536</v>
      </c>
      <c r="W210" s="1" t="str">
        <f t="shared" si="40"/>
        <v>-</v>
      </c>
      <c r="X210" s="1" t="str">
        <f t="shared" si="41"/>
        <v>-</v>
      </c>
      <c r="Y210" s="43" t="str">
        <f t="shared" si="49"/>
        <v>-</v>
      </c>
      <c r="Z210" s="1" t="str">
        <f t="shared" si="42"/>
        <v>-</v>
      </c>
      <c r="AA210" s="1" t="str">
        <f t="shared" si="43"/>
        <v>-</v>
      </c>
      <c r="AB210" s="1" t="str">
        <f t="shared" si="50"/>
        <v>-</v>
      </c>
      <c r="AC210" s="1" t="str">
        <f t="shared" si="44"/>
        <v>-</v>
      </c>
      <c r="AD210" s="1" t="str">
        <f t="shared" si="45"/>
        <v>-</v>
      </c>
      <c r="AE210" s="43" t="str">
        <f t="shared" si="46"/>
        <v>-</v>
      </c>
      <c r="AF210" s="11" t="str">
        <f t="shared" si="51"/>
        <v>-</v>
      </c>
    </row>
    <row r="211" spans="1:32" x14ac:dyDescent="0.15">
      <c r="A211" s="1">
        <v>210</v>
      </c>
      <c r="B211" s="29" t="str">
        <f>TRIM(基本信息!B211)</f>
        <v/>
      </c>
      <c r="C211" s="1" t="str">
        <f>TRIM(基本信息!C211)</f>
        <v/>
      </c>
      <c r="D211" s="1">
        <f t="shared" si="47"/>
        <v>0</v>
      </c>
      <c r="E211" s="1" t="str">
        <f>IFERROR(INDEX(股票涨跌!E:E,MATCH(B211,股票涨跌!B:B,0)),"-")</f>
        <v>-</v>
      </c>
      <c r="F211" s="1" t="str">
        <f>IFERROR(INDEX(股票涨跌!F:F,MATCH(B211,股票涨跌!B:B,0)),"-")</f>
        <v>-</v>
      </c>
      <c r="G211" s="1" t="str">
        <f>TRIM(基本信息!O211)</f>
        <v/>
      </c>
      <c r="H211" s="1" t="str">
        <f>IFERROR(INDEX(行业涨跌!F:F,MATCH(G211,行业涨跌!C:C,0)),"-")</f>
        <v>-</v>
      </c>
      <c r="I211" s="1" t="str">
        <f>IFERROR(INDEX(行业涨跌!E:E,MATCH(G211,行业涨跌!C:C,0)),"-")</f>
        <v>-</v>
      </c>
      <c r="J211" s="1">
        <v>0</v>
      </c>
      <c r="K211" s="1">
        <v>0</v>
      </c>
      <c r="L211" s="1">
        <v>0</v>
      </c>
      <c r="M211" s="66">
        <f t="shared" si="48"/>
        <v>0</v>
      </c>
      <c r="R211" s="43" t="str">
        <f t="shared" si="39"/>
        <v>-</v>
      </c>
      <c r="V211" s="1">
        <f t="array" ref="V211">SMALL(IF($D$2:$D$4000&gt;0,ROW($D$2:$D$4000),4^8),ROW(A210))</f>
        <v>65536</v>
      </c>
      <c r="W211" s="1" t="str">
        <f t="shared" si="40"/>
        <v>-</v>
      </c>
      <c r="X211" s="1" t="str">
        <f t="shared" si="41"/>
        <v>-</v>
      </c>
      <c r="Y211" s="43" t="str">
        <f t="shared" si="49"/>
        <v>-</v>
      </c>
      <c r="Z211" s="1" t="str">
        <f t="shared" si="42"/>
        <v>-</v>
      </c>
      <c r="AA211" s="1" t="str">
        <f t="shared" si="43"/>
        <v>-</v>
      </c>
      <c r="AB211" s="1" t="str">
        <f t="shared" si="50"/>
        <v>-</v>
      </c>
      <c r="AC211" s="1" t="str">
        <f t="shared" si="44"/>
        <v>-</v>
      </c>
      <c r="AD211" s="1" t="str">
        <f t="shared" si="45"/>
        <v>-</v>
      </c>
      <c r="AE211" s="43" t="str">
        <f t="shared" si="46"/>
        <v>-</v>
      </c>
      <c r="AF211" s="11" t="str">
        <f t="shared" si="51"/>
        <v>-</v>
      </c>
    </row>
    <row r="212" spans="1:32" x14ac:dyDescent="0.15">
      <c r="A212" s="1">
        <v>211</v>
      </c>
      <c r="B212" s="29" t="str">
        <f>TRIM(基本信息!B212)</f>
        <v/>
      </c>
      <c r="C212" s="1" t="str">
        <f>TRIM(基本信息!C212)</f>
        <v/>
      </c>
      <c r="D212" s="1">
        <f t="shared" si="47"/>
        <v>0</v>
      </c>
      <c r="E212" s="1" t="str">
        <f>IFERROR(INDEX(股票涨跌!E:E,MATCH(B212,股票涨跌!B:B,0)),"-")</f>
        <v>-</v>
      </c>
      <c r="F212" s="1" t="str">
        <f>IFERROR(INDEX(股票涨跌!F:F,MATCH(B212,股票涨跌!B:B,0)),"-")</f>
        <v>-</v>
      </c>
      <c r="G212" s="1" t="str">
        <f>TRIM(基本信息!O212)</f>
        <v/>
      </c>
      <c r="H212" s="1" t="str">
        <f>IFERROR(INDEX(行业涨跌!F:F,MATCH(G212,行业涨跌!C:C,0)),"-")</f>
        <v>-</v>
      </c>
      <c r="I212" s="1" t="str">
        <f>IFERROR(INDEX(行业涨跌!E:E,MATCH(G212,行业涨跌!C:C,0)),"-")</f>
        <v>-</v>
      </c>
      <c r="J212" s="1">
        <v>0</v>
      </c>
      <c r="K212" s="1">
        <v>0</v>
      </c>
      <c r="L212" s="1">
        <v>0</v>
      </c>
      <c r="M212" s="66">
        <f t="shared" si="48"/>
        <v>0</v>
      </c>
      <c r="R212" s="43" t="str">
        <f t="shared" si="39"/>
        <v>-</v>
      </c>
      <c r="V212" s="1">
        <f t="array" ref="V212">SMALL(IF($D$2:$D$4000&gt;0,ROW($D$2:$D$4000),4^8),ROW(A211))</f>
        <v>65536</v>
      </c>
      <c r="W212" s="1" t="str">
        <f t="shared" si="40"/>
        <v>-</v>
      </c>
      <c r="X212" s="1" t="str">
        <f t="shared" si="41"/>
        <v>-</v>
      </c>
      <c r="Y212" s="43" t="str">
        <f t="shared" si="49"/>
        <v>-</v>
      </c>
      <c r="Z212" s="1" t="str">
        <f t="shared" si="42"/>
        <v>-</v>
      </c>
      <c r="AA212" s="1" t="str">
        <f t="shared" si="43"/>
        <v>-</v>
      </c>
      <c r="AB212" s="1" t="str">
        <f t="shared" si="50"/>
        <v>-</v>
      </c>
      <c r="AC212" s="1" t="str">
        <f t="shared" si="44"/>
        <v>-</v>
      </c>
      <c r="AD212" s="1" t="str">
        <f t="shared" si="45"/>
        <v>-</v>
      </c>
      <c r="AE212" s="43" t="str">
        <f t="shared" si="46"/>
        <v>-</v>
      </c>
      <c r="AF212" s="11" t="str">
        <f t="shared" si="51"/>
        <v>-</v>
      </c>
    </row>
    <row r="213" spans="1:32" x14ac:dyDescent="0.15">
      <c r="A213" s="1">
        <v>212</v>
      </c>
      <c r="B213" s="29" t="str">
        <f>TRIM(基本信息!B213)</f>
        <v/>
      </c>
      <c r="C213" s="1" t="str">
        <f>TRIM(基本信息!C213)</f>
        <v/>
      </c>
      <c r="D213" s="1">
        <f t="shared" si="47"/>
        <v>0</v>
      </c>
      <c r="E213" s="1" t="str">
        <f>IFERROR(INDEX(股票涨跌!E:E,MATCH(B213,股票涨跌!B:B,0)),"-")</f>
        <v>-</v>
      </c>
      <c r="F213" s="1" t="str">
        <f>IFERROR(INDEX(股票涨跌!F:F,MATCH(B213,股票涨跌!B:B,0)),"-")</f>
        <v>-</v>
      </c>
      <c r="G213" s="1" t="str">
        <f>TRIM(基本信息!O213)</f>
        <v/>
      </c>
      <c r="H213" s="1" t="str">
        <f>IFERROR(INDEX(行业涨跌!F:F,MATCH(G213,行业涨跌!C:C,0)),"-")</f>
        <v>-</v>
      </c>
      <c r="I213" s="1" t="str">
        <f>IFERROR(INDEX(行业涨跌!E:E,MATCH(G213,行业涨跌!C:C,0)),"-")</f>
        <v>-</v>
      </c>
      <c r="J213" s="1">
        <v>0</v>
      </c>
      <c r="K213" s="1">
        <v>1</v>
      </c>
      <c r="L213" s="1">
        <v>0</v>
      </c>
      <c r="M213" s="66">
        <f t="shared" si="48"/>
        <v>1</v>
      </c>
      <c r="R213" s="43" t="str">
        <f t="shared" si="39"/>
        <v>-</v>
      </c>
      <c r="S213" s="11">
        <v>43630.625</v>
      </c>
      <c r="V213" s="1">
        <f t="array" ref="V213">SMALL(IF($D$2:$D$4000&gt;0,ROW($D$2:$D$4000),4^8),ROW(A212))</f>
        <v>65536</v>
      </c>
      <c r="W213" s="1" t="str">
        <f t="shared" si="40"/>
        <v>-</v>
      </c>
      <c r="X213" s="1" t="str">
        <f t="shared" si="41"/>
        <v>-</v>
      </c>
      <c r="Y213" s="43" t="str">
        <f t="shared" si="49"/>
        <v>-</v>
      </c>
      <c r="Z213" s="1" t="str">
        <f t="shared" si="42"/>
        <v>-</v>
      </c>
      <c r="AA213" s="1" t="str">
        <f t="shared" si="43"/>
        <v>-</v>
      </c>
      <c r="AB213" s="1" t="str">
        <f t="shared" si="50"/>
        <v>-</v>
      </c>
      <c r="AC213" s="1" t="str">
        <f t="shared" si="44"/>
        <v>-</v>
      </c>
      <c r="AD213" s="1" t="str">
        <f t="shared" si="45"/>
        <v>-</v>
      </c>
      <c r="AE213" s="43" t="str">
        <f t="shared" si="46"/>
        <v>-</v>
      </c>
      <c r="AF213" s="11" t="str">
        <f t="shared" si="51"/>
        <v>-</v>
      </c>
    </row>
    <row r="214" spans="1:32" x14ac:dyDescent="0.15">
      <c r="A214" s="1">
        <v>213</v>
      </c>
      <c r="B214" s="29" t="str">
        <f>TRIM(基本信息!B214)</f>
        <v/>
      </c>
      <c r="C214" s="1" t="str">
        <f>TRIM(基本信息!C214)</f>
        <v/>
      </c>
      <c r="D214" s="1">
        <f t="shared" si="47"/>
        <v>0</v>
      </c>
      <c r="E214" s="1" t="str">
        <f>IFERROR(INDEX(股票涨跌!E:E,MATCH(B214,股票涨跌!B:B,0)),"-")</f>
        <v>-</v>
      </c>
      <c r="F214" s="1" t="str">
        <f>IFERROR(INDEX(股票涨跌!F:F,MATCH(B214,股票涨跌!B:B,0)),"-")</f>
        <v>-</v>
      </c>
      <c r="G214" s="1" t="str">
        <f>TRIM(基本信息!O214)</f>
        <v/>
      </c>
      <c r="H214" s="1" t="str">
        <f>IFERROR(INDEX(行业涨跌!F:F,MATCH(G214,行业涨跌!C:C,0)),"-")</f>
        <v>-</v>
      </c>
      <c r="I214" s="1" t="str">
        <f>IFERROR(INDEX(行业涨跌!E:E,MATCH(G214,行业涨跌!C:C,0)),"-")</f>
        <v>-</v>
      </c>
      <c r="J214" s="1">
        <v>0</v>
      </c>
      <c r="K214" s="1">
        <v>0</v>
      </c>
      <c r="L214" s="1">
        <v>0</v>
      </c>
      <c r="M214" s="66">
        <f t="shared" si="48"/>
        <v>0</v>
      </c>
      <c r="R214" s="43" t="str">
        <f t="shared" si="39"/>
        <v>-</v>
      </c>
      <c r="V214" s="1">
        <f t="array" ref="V214">SMALL(IF($D$2:$D$4000&gt;0,ROW($D$2:$D$4000),4^8),ROW(A213))</f>
        <v>65536</v>
      </c>
      <c r="W214" s="1" t="str">
        <f t="shared" si="40"/>
        <v>-</v>
      </c>
      <c r="X214" s="1" t="str">
        <f t="shared" si="41"/>
        <v>-</v>
      </c>
      <c r="Y214" s="43" t="str">
        <f t="shared" si="49"/>
        <v>-</v>
      </c>
      <c r="Z214" s="1" t="str">
        <f t="shared" si="42"/>
        <v>-</v>
      </c>
      <c r="AA214" s="1" t="str">
        <f t="shared" si="43"/>
        <v>-</v>
      </c>
      <c r="AB214" s="1" t="str">
        <f t="shared" si="50"/>
        <v>-</v>
      </c>
      <c r="AC214" s="1" t="str">
        <f t="shared" si="44"/>
        <v>-</v>
      </c>
      <c r="AD214" s="1" t="str">
        <f t="shared" si="45"/>
        <v>-</v>
      </c>
      <c r="AE214" s="43" t="str">
        <f t="shared" si="46"/>
        <v>-</v>
      </c>
      <c r="AF214" s="11" t="str">
        <f t="shared" si="51"/>
        <v>-</v>
      </c>
    </row>
    <row r="215" spans="1:32" x14ac:dyDescent="0.15">
      <c r="A215" s="1">
        <v>214</v>
      </c>
      <c r="B215" s="29" t="str">
        <f>TRIM(基本信息!B215)</f>
        <v/>
      </c>
      <c r="C215" s="1" t="str">
        <f>TRIM(基本信息!C215)</f>
        <v/>
      </c>
      <c r="D215" s="1">
        <f t="shared" si="47"/>
        <v>0</v>
      </c>
      <c r="E215" s="1" t="str">
        <f>IFERROR(INDEX(股票涨跌!E:E,MATCH(B215,股票涨跌!B:B,0)),"-")</f>
        <v>-</v>
      </c>
      <c r="F215" s="1" t="str">
        <f>IFERROR(INDEX(股票涨跌!F:F,MATCH(B215,股票涨跌!B:B,0)),"-")</f>
        <v>-</v>
      </c>
      <c r="G215" s="1" t="str">
        <f>TRIM(基本信息!O215)</f>
        <v/>
      </c>
      <c r="H215" s="1" t="str">
        <f>IFERROR(INDEX(行业涨跌!F:F,MATCH(G215,行业涨跌!C:C,0)),"-")</f>
        <v>-</v>
      </c>
      <c r="I215" s="1" t="str">
        <f>IFERROR(INDEX(行业涨跌!E:E,MATCH(G215,行业涨跌!C:C,0)),"-")</f>
        <v>-</v>
      </c>
      <c r="J215" s="1">
        <v>0</v>
      </c>
      <c r="K215" s="1">
        <v>0</v>
      </c>
      <c r="L215" s="1">
        <v>0</v>
      </c>
      <c r="M215" s="66">
        <f t="shared" si="48"/>
        <v>0</v>
      </c>
      <c r="R215" s="43" t="str">
        <f t="shared" si="39"/>
        <v>-</v>
      </c>
      <c r="V215" s="1">
        <f t="array" ref="V215">SMALL(IF($D$2:$D$4000&gt;0,ROW($D$2:$D$4000),4^8),ROW(A214))</f>
        <v>65536</v>
      </c>
      <c r="W215" s="1" t="str">
        <f t="shared" si="40"/>
        <v>-</v>
      </c>
      <c r="X215" s="1" t="str">
        <f t="shared" si="41"/>
        <v>-</v>
      </c>
      <c r="Y215" s="43" t="str">
        <f t="shared" si="49"/>
        <v>-</v>
      </c>
      <c r="Z215" s="1" t="str">
        <f t="shared" si="42"/>
        <v>-</v>
      </c>
      <c r="AA215" s="1" t="str">
        <f t="shared" si="43"/>
        <v>-</v>
      </c>
      <c r="AB215" s="1" t="str">
        <f t="shared" si="50"/>
        <v>-</v>
      </c>
      <c r="AC215" s="1" t="str">
        <f t="shared" si="44"/>
        <v>-</v>
      </c>
      <c r="AD215" s="1" t="str">
        <f t="shared" si="45"/>
        <v>-</v>
      </c>
      <c r="AE215" s="43" t="str">
        <f t="shared" si="46"/>
        <v>-</v>
      </c>
      <c r="AF215" s="11" t="str">
        <f t="shared" si="51"/>
        <v>-</v>
      </c>
    </row>
    <row r="216" spans="1:32" x14ac:dyDescent="0.15">
      <c r="A216" s="1">
        <v>215</v>
      </c>
      <c r="B216" s="29" t="str">
        <f>TRIM(基本信息!B216)</f>
        <v/>
      </c>
      <c r="C216" s="1" t="str">
        <f>TRIM(基本信息!C216)</f>
        <v/>
      </c>
      <c r="D216" s="1">
        <f t="shared" si="47"/>
        <v>0</v>
      </c>
      <c r="E216" s="1" t="str">
        <f>IFERROR(INDEX(股票涨跌!E:E,MATCH(B216,股票涨跌!B:B,0)),"-")</f>
        <v>-</v>
      </c>
      <c r="F216" s="1" t="str">
        <f>IFERROR(INDEX(股票涨跌!F:F,MATCH(B216,股票涨跌!B:B,0)),"-")</f>
        <v>-</v>
      </c>
      <c r="G216" s="1" t="str">
        <f>TRIM(基本信息!O216)</f>
        <v/>
      </c>
      <c r="H216" s="1" t="str">
        <f>IFERROR(INDEX(行业涨跌!F:F,MATCH(G216,行业涨跌!C:C,0)),"-")</f>
        <v>-</v>
      </c>
      <c r="I216" s="1" t="str">
        <f>IFERROR(INDEX(行业涨跌!E:E,MATCH(G216,行业涨跌!C:C,0)),"-")</f>
        <v>-</v>
      </c>
      <c r="J216" s="1">
        <v>0</v>
      </c>
      <c r="K216" s="1">
        <v>0</v>
      </c>
      <c r="L216" s="1">
        <v>0</v>
      </c>
      <c r="M216" s="66">
        <f t="shared" si="48"/>
        <v>0</v>
      </c>
      <c r="R216" s="43" t="str">
        <f t="shared" si="39"/>
        <v>-</v>
      </c>
      <c r="V216" s="1">
        <f t="array" ref="V216">SMALL(IF($D$2:$D$4000&gt;0,ROW($D$2:$D$4000),4^8),ROW(A215))</f>
        <v>65536</v>
      </c>
      <c r="W216" s="1" t="str">
        <f t="shared" si="40"/>
        <v>-</v>
      </c>
      <c r="X216" s="1" t="str">
        <f t="shared" si="41"/>
        <v>-</v>
      </c>
      <c r="Y216" s="43" t="str">
        <f t="shared" si="49"/>
        <v>-</v>
      </c>
      <c r="Z216" s="1" t="str">
        <f t="shared" si="42"/>
        <v>-</v>
      </c>
      <c r="AA216" s="1" t="str">
        <f t="shared" si="43"/>
        <v>-</v>
      </c>
      <c r="AB216" s="1" t="str">
        <f t="shared" si="50"/>
        <v>-</v>
      </c>
      <c r="AC216" s="1" t="str">
        <f t="shared" si="44"/>
        <v>-</v>
      </c>
      <c r="AD216" s="1" t="str">
        <f t="shared" si="45"/>
        <v>-</v>
      </c>
      <c r="AE216" s="43" t="str">
        <f t="shared" si="46"/>
        <v>-</v>
      </c>
      <c r="AF216" s="11" t="str">
        <f t="shared" si="51"/>
        <v>-</v>
      </c>
    </row>
    <row r="217" spans="1:32" x14ac:dyDescent="0.15">
      <c r="A217" s="1">
        <v>216</v>
      </c>
      <c r="B217" s="29" t="str">
        <f>TRIM(基本信息!B217)</f>
        <v/>
      </c>
      <c r="C217" s="1" t="str">
        <f>TRIM(基本信息!C217)</f>
        <v/>
      </c>
      <c r="D217" s="1">
        <f t="shared" si="47"/>
        <v>0</v>
      </c>
      <c r="E217" s="1" t="str">
        <f>IFERROR(INDEX(股票涨跌!E:E,MATCH(B217,股票涨跌!B:B,0)),"-")</f>
        <v>-</v>
      </c>
      <c r="F217" s="1" t="str">
        <f>IFERROR(INDEX(股票涨跌!F:F,MATCH(B217,股票涨跌!B:B,0)),"-")</f>
        <v>-</v>
      </c>
      <c r="G217" s="1" t="str">
        <f>TRIM(基本信息!O217)</f>
        <v/>
      </c>
      <c r="H217" s="1" t="str">
        <f>IFERROR(INDEX(行业涨跌!F:F,MATCH(G217,行业涨跌!C:C,0)),"-")</f>
        <v>-</v>
      </c>
      <c r="I217" s="1" t="str">
        <f>IFERROR(INDEX(行业涨跌!E:E,MATCH(G217,行业涨跌!C:C,0)),"-")</f>
        <v>-</v>
      </c>
      <c r="J217" s="1">
        <v>0</v>
      </c>
      <c r="K217" s="1">
        <v>0</v>
      </c>
      <c r="L217" s="1">
        <v>0</v>
      </c>
      <c r="M217" s="66">
        <f t="shared" si="48"/>
        <v>0</v>
      </c>
      <c r="R217" s="43" t="str">
        <f t="shared" si="39"/>
        <v>-</v>
      </c>
      <c r="V217" s="1">
        <f t="array" ref="V217">SMALL(IF($D$2:$D$4000&gt;0,ROW($D$2:$D$4000),4^8),ROW(A216))</f>
        <v>65536</v>
      </c>
      <c r="W217" s="1" t="str">
        <f t="shared" si="40"/>
        <v>-</v>
      </c>
      <c r="X217" s="1" t="str">
        <f t="shared" si="41"/>
        <v>-</v>
      </c>
      <c r="Y217" s="43" t="str">
        <f t="shared" si="49"/>
        <v>-</v>
      </c>
      <c r="Z217" s="1" t="str">
        <f t="shared" si="42"/>
        <v>-</v>
      </c>
      <c r="AA217" s="1" t="str">
        <f t="shared" si="43"/>
        <v>-</v>
      </c>
      <c r="AB217" s="1" t="str">
        <f t="shared" si="50"/>
        <v>-</v>
      </c>
      <c r="AC217" s="1" t="str">
        <f t="shared" si="44"/>
        <v>-</v>
      </c>
      <c r="AD217" s="1" t="str">
        <f t="shared" si="45"/>
        <v>-</v>
      </c>
      <c r="AE217" s="43" t="str">
        <f t="shared" si="46"/>
        <v>-</v>
      </c>
      <c r="AF217" s="11" t="str">
        <f t="shared" si="51"/>
        <v>-</v>
      </c>
    </row>
    <row r="218" spans="1:32" x14ac:dyDescent="0.15">
      <c r="A218" s="1">
        <v>217</v>
      </c>
      <c r="B218" s="29" t="str">
        <f>TRIM(基本信息!B218)</f>
        <v/>
      </c>
      <c r="C218" s="1" t="str">
        <f>TRIM(基本信息!C218)</f>
        <v/>
      </c>
      <c r="D218" s="1">
        <f t="shared" si="47"/>
        <v>0</v>
      </c>
      <c r="E218" s="1" t="str">
        <f>IFERROR(INDEX(股票涨跌!E:E,MATCH(B218,股票涨跌!B:B,0)),"-")</f>
        <v>-</v>
      </c>
      <c r="F218" s="1" t="str">
        <f>IFERROR(INDEX(股票涨跌!F:F,MATCH(B218,股票涨跌!B:B,0)),"-")</f>
        <v>-</v>
      </c>
      <c r="G218" s="1" t="str">
        <f>TRIM(基本信息!O218)</f>
        <v/>
      </c>
      <c r="H218" s="1" t="str">
        <f>IFERROR(INDEX(行业涨跌!F:F,MATCH(G218,行业涨跌!C:C,0)),"-")</f>
        <v>-</v>
      </c>
      <c r="I218" s="1" t="str">
        <f>IFERROR(INDEX(行业涨跌!E:E,MATCH(G218,行业涨跌!C:C,0)),"-")</f>
        <v>-</v>
      </c>
      <c r="J218" s="1">
        <v>0</v>
      </c>
      <c r="K218" s="1">
        <v>1</v>
      </c>
      <c r="L218" s="1">
        <v>0</v>
      </c>
      <c r="M218" s="66">
        <f t="shared" si="48"/>
        <v>1</v>
      </c>
      <c r="R218" s="43" t="str">
        <f t="shared" si="39"/>
        <v>-</v>
      </c>
      <c r="S218" s="11">
        <v>43630.625</v>
      </c>
      <c r="V218" s="1">
        <f t="array" ref="V218">SMALL(IF($D$2:$D$4000&gt;0,ROW($D$2:$D$4000),4^8),ROW(A217))</f>
        <v>65536</v>
      </c>
      <c r="W218" s="1" t="str">
        <f t="shared" si="40"/>
        <v>-</v>
      </c>
      <c r="X218" s="1" t="str">
        <f t="shared" si="41"/>
        <v>-</v>
      </c>
      <c r="Y218" s="43" t="str">
        <f t="shared" si="49"/>
        <v>-</v>
      </c>
      <c r="Z218" s="1" t="str">
        <f t="shared" si="42"/>
        <v>-</v>
      </c>
      <c r="AA218" s="1" t="str">
        <f t="shared" si="43"/>
        <v>-</v>
      </c>
      <c r="AB218" s="1" t="str">
        <f t="shared" si="50"/>
        <v>-</v>
      </c>
      <c r="AC218" s="1" t="str">
        <f t="shared" si="44"/>
        <v>-</v>
      </c>
      <c r="AD218" s="1" t="str">
        <f t="shared" si="45"/>
        <v>-</v>
      </c>
      <c r="AE218" s="43" t="str">
        <f t="shared" si="46"/>
        <v>-</v>
      </c>
      <c r="AF218" s="11" t="str">
        <f t="shared" si="51"/>
        <v>-</v>
      </c>
    </row>
    <row r="219" spans="1:32" x14ac:dyDescent="0.15">
      <c r="A219" s="1">
        <v>218</v>
      </c>
      <c r="B219" s="29" t="str">
        <f>TRIM(基本信息!B219)</f>
        <v/>
      </c>
      <c r="C219" s="1" t="str">
        <f>TRIM(基本信息!C219)</f>
        <v/>
      </c>
      <c r="D219" s="1">
        <f t="shared" si="47"/>
        <v>0</v>
      </c>
      <c r="E219" s="1" t="str">
        <f>IFERROR(INDEX(股票涨跌!E:E,MATCH(B219,股票涨跌!B:B,0)),"-")</f>
        <v>-</v>
      </c>
      <c r="F219" s="1" t="str">
        <f>IFERROR(INDEX(股票涨跌!F:F,MATCH(B219,股票涨跌!B:B,0)),"-")</f>
        <v>-</v>
      </c>
      <c r="G219" s="1" t="str">
        <f>TRIM(基本信息!O219)</f>
        <v/>
      </c>
      <c r="H219" s="1" t="str">
        <f>IFERROR(INDEX(行业涨跌!F:F,MATCH(G219,行业涨跌!C:C,0)),"-")</f>
        <v>-</v>
      </c>
      <c r="I219" s="1" t="str">
        <f>IFERROR(INDEX(行业涨跌!E:E,MATCH(G219,行业涨跌!C:C,0)),"-")</f>
        <v>-</v>
      </c>
      <c r="J219" s="1">
        <v>0</v>
      </c>
      <c r="K219" s="1">
        <v>0</v>
      </c>
      <c r="L219" s="1">
        <v>0</v>
      </c>
      <c r="M219" s="66">
        <f t="shared" si="48"/>
        <v>0</v>
      </c>
      <c r="R219" s="43" t="str">
        <f t="shared" si="39"/>
        <v>-</v>
      </c>
      <c r="V219" s="1">
        <f t="array" ref="V219">SMALL(IF($D$2:$D$4000&gt;0,ROW($D$2:$D$4000),4^8),ROW(A218))</f>
        <v>65536</v>
      </c>
      <c r="W219" s="1" t="str">
        <f t="shared" si="40"/>
        <v>-</v>
      </c>
      <c r="X219" s="1" t="str">
        <f t="shared" si="41"/>
        <v>-</v>
      </c>
      <c r="Y219" s="43" t="str">
        <f t="shared" si="49"/>
        <v>-</v>
      </c>
      <c r="Z219" s="1" t="str">
        <f t="shared" si="42"/>
        <v>-</v>
      </c>
      <c r="AA219" s="1" t="str">
        <f t="shared" si="43"/>
        <v>-</v>
      </c>
      <c r="AB219" s="1" t="str">
        <f t="shared" si="50"/>
        <v>-</v>
      </c>
      <c r="AC219" s="1" t="str">
        <f t="shared" si="44"/>
        <v>-</v>
      </c>
      <c r="AD219" s="1" t="str">
        <f t="shared" si="45"/>
        <v>-</v>
      </c>
      <c r="AE219" s="43" t="str">
        <f t="shared" si="46"/>
        <v>-</v>
      </c>
      <c r="AF219" s="11" t="str">
        <f t="shared" si="51"/>
        <v>-</v>
      </c>
    </row>
    <row r="220" spans="1:32" x14ac:dyDescent="0.15">
      <c r="A220" s="1">
        <v>219</v>
      </c>
      <c r="B220" s="29" t="str">
        <f>TRIM(基本信息!B220)</f>
        <v/>
      </c>
      <c r="C220" s="1" t="str">
        <f>TRIM(基本信息!C220)</f>
        <v/>
      </c>
      <c r="D220" s="1">
        <f t="shared" si="47"/>
        <v>0</v>
      </c>
      <c r="E220" s="1" t="str">
        <f>IFERROR(INDEX(股票涨跌!E:E,MATCH(B220,股票涨跌!B:B,0)),"-")</f>
        <v>-</v>
      </c>
      <c r="F220" s="1" t="str">
        <f>IFERROR(INDEX(股票涨跌!F:F,MATCH(B220,股票涨跌!B:B,0)),"-")</f>
        <v>-</v>
      </c>
      <c r="G220" s="1" t="str">
        <f>TRIM(基本信息!O220)</f>
        <v/>
      </c>
      <c r="H220" s="1" t="str">
        <f>IFERROR(INDEX(行业涨跌!F:F,MATCH(G220,行业涨跌!C:C,0)),"-")</f>
        <v>-</v>
      </c>
      <c r="I220" s="1" t="str">
        <f>IFERROR(INDEX(行业涨跌!E:E,MATCH(G220,行业涨跌!C:C,0)),"-")</f>
        <v>-</v>
      </c>
      <c r="J220" s="1">
        <v>0</v>
      </c>
      <c r="K220" s="1">
        <v>1</v>
      </c>
      <c r="L220" s="1">
        <v>0</v>
      </c>
      <c r="M220" s="66">
        <f t="shared" si="48"/>
        <v>1</v>
      </c>
      <c r="R220" s="43" t="str">
        <f t="shared" si="39"/>
        <v>-</v>
      </c>
      <c r="S220" s="11">
        <v>43630.625</v>
      </c>
      <c r="V220" s="1">
        <f t="array" ref="V220">SMALL(IF($D$2:$D$4000&gt;0,ROW($D$2:$D$4000),4^8),ROW(A219))</f>
        <v>65536</v>
      </c>
      <c r="W220" s="1" t="str">
        <f t="shared" si="40"/>
        <v>-</v>
      </c>
      <c r="X220" s="1" t="str">
        <f t="shared" si="41"/>
        <v>-</v>
      </c>
      <c r="Y220" s="43" t="str">
        <f t="shared" si="49"/>
        <v>-</v>
      </c>
      <c r="Z220" s="1" t="str">
        <f t="shared" si="42"/>
        <v>-</v>
      </c>
      <c r="AA220" s="1" t="str">
        <f t="shared" si="43"/>
        <v>-</v>
      </c>
      <c r="AB220" s="1" t="str">
        <f t="shared" si="50"/>
        <v>-</v>
      </c>
      <c r="AC220" s="1" t="str">
        <f t="shared" si="44"/>
        <v>-</v>
      </c>
      <c r="AD220" s="1" t="str">
        <f t="shared" si="45"/>
        <v>-</v>
      </c>
      <c r="AE220" s="43" t="str">
        <f t="shared" si="46"/>
        <v>-</v>
      </c>
      <c r="AF220" s="11" t="str">
        <f t="shared" si="51"/>
        <v>-</v>
      </c>
    </row>
    <row r="221" spans="1:32" x14ac:dyDescent="0.15">
      <c r="A221" s="1">
        <v>220</v>
      </c>
      <c r="B221" s="29" t="str">
        <f>TRIM(基本信息!B221)</f>
        <v/>
      </c>
      <c r="C221" s="1" t="str">
        <f>TRIM(基本信息!C221)</f>
        <v/>
      </c>
      <c r="D221" s="1">
        <f t="shared" si="47"/>
        <v>0</v>
      </c>
      <c r="E221" s="1" t="str">
        <f>IFERROR(INDEX(股票涨跌!E:E,MATCH(B221,股票涨跌!B:B,0)),"-")</f>
        <v>-</v>
      </c>
      <c r="F221" s="1" t="str">
        <f>IFERROR(INDEX(股票涨跌!F:F,MATCH(B221,股票涨跌!B:B,0)),"-")</f>
        <v>-</v>
      </c>
      <c r="G221" s="1" t="str">
        <f>TRIM(基本信息!O221)</f>
        <v/>
      </c>
      <c r="H221" s="1" t="str">
        <f>IFERROR(INDEX(行业涨跌!F:F,MATCH(G221,行业涨跌!C:C,0)),"-")</f>
        <v>-</v>
      </c>
      <c r="I221" s="1" t="str">
        <f>IFERROR(INDEX(行业涨跌!E:E,MATCH(G221,行业涨跌!C:C,0)),"-")</f>
        <v>-</v>
      </c>
      <c r="J221" s="1">
        <v>0</v>
      </c>
      <c r="K221" s="1">
        <v>0</v>
      </c>
      <c r="L221" s="1">
        <v>0</v>
      </c>
      <c r="M221" s="66">
        <f t="shared" si="48"/>
        <v>0</v>
      </c>
      <c r="R221" s="43" t="str">
        <f t="shared" si="39"/>
        <v>-</v>
      </c>
      <c r="V221" s="1">
        <f t="array" ref="V221">SMALL(IF($D$2:$D$4000&gt;0,ROW($D$2:$D$4000),4^8),ROW(A220))</f>
        <v>65536</v>
      </c>
      <c r="W221" s="1" t="str">
        <f t="shared" si="40"/>
        <v>-</v>
      </c>
      <c r="X221" s="1" t="str">
        <f t="shared" si="41"/>
        <v>-</v>
      </c>
      <c r="Y221" s="43" t="str">
        <f t="shared" si="49"/>
        <v>-</v>
      </c>
      <c r="Z221" s="1" t="str">
        <f t="shared" si="42"/>
        <v>-</v>
      </c>
      <c r="AA221" s="1" t="str">
        <f t="shared" si="43"/>
        <v>-</v>
      </c>
      <c r="AB221" s="1" t="str">
        <f t="shared" si="50"/>
        <v>-</v>
      </c>
      <c r="AC221" s="1" t="str">
        <f t="shared" si="44"/>
        <v>-</v>
      </c>
      <c r="AD221" s="1" t="str">
        <f t="shared" si="45"/>
        <v>-</v>
      </c>
      <c r="AE221" s="43" t="str">
        <f t="shared" si="46"/>
        <v>-</v>
      </c>
      <c r="AF221" s="11" t="str">
        <f t="shared" si="51"/>
        <v>-</v>
      </c>
    </row>
    <row r="222" spans="1:32" x14ac:dyDescent="0.15">
      <c r="A222" s="1">
        <v>221</v>
      </c>
      <c r="B222" s="29" t="str">
        <f>TRIM(基本信息!B222)</f>
        <v/>
      </c>
      <c r="C222" s="1" t="str">
        <f>TRIM(基本信息!C222)</f>
        <v/>
      </c>
      <c r="D222" s="1">
        <f t="shared" si="47"/>
        <v>0</v>
      </c>
      <c r="E222" s="1" t="str">
        <f>IFERROR(INDEX(股票涨跌!E:E,MATCH(B222,股票涨跌!B:B,0)),"-")</f>
        <v>-</v>
      </c>
      <c r="F222" s="1" t="str">
        <f>IFERROR(INDEX(股票涨跌!F:F,MATCH(B222,股票涨跌!B:B,0)),"-")</f>
        <v>-</v>
      </c>
      <c r="G222" s="1" t="str">
        <f>TRIM(基本信息!O222)</f>
        <v/>
      </c>
      <c r="H222" s="1" t="str">
        <f>IFERROR(INDEX(行业涨跌!F:F,MATCH(G222,行业涨跌!C:C,0)),"-")</f>
        <v>-</v>
      </c>
      <c r="I222" s="1" t="str">
        <f>IFERROR(INDEX(行业涨跌!E:E,MATCH(G222,行业涨跌!C:C,0)),"-")</f>
        <v>-</v>
      </c>
      <c r="J222" s="1">
        <v>0</v>
      </c>
      <c r="K222" s="1">
        <v>0</v>
      </c>
      <c r="L222" s="1">
        <v>0</v>
      </c>
      <c r="M222" s="66">
        <f t="shared" si="48"/>
        <v>0</v>
      </c>
      <c r="R222" s="43" t="str">
        <f t="shared" si="39"/>
        <v>-</v>
      </c>
      <c r="V222" s="1">
        <f t="array" ref="V222">SMALL(IF($D$2:$D$4000&gt;0,ROW($D$2:$D$4000),4^8),ROW(A221))</f>
        <v>65536</v>
      </c>
      <c r="W222" s="1" t="str">
        <f t="shared" si="40"/>
        <v>-</v>
      </c>
      <c r="X222" s="1" t="str">
        <f t="shared" si="41"/>
        <v>-</v>
      </c>
      <c r="Y222" s="43" t="str">
        <f t="shared" si="49"/>
        <v>-</v>
      </c>
      <c r="Z222" s="1" t="str">
        <f t="shared" si="42"/>
        <v>-</v>
      </c>
      <c r="AA222" s="1" t="str">
        <f t="shared" si="43"/>
        <v>-</v>
      </c>
      <c r="AB222" s="1" t="str">
        <f t="shared" si="50"/>
        <v>-</v>
      </c>
      <c r="AC222" s="1" t="str">
        <f t="shared" si="44"/>
        <v>-</v>
      </c>
      <c r="AD222" s="1" t="str">
        <f t="shared" si="45"/>
        <v>-</v>
      </c>
      <c r="AE222" s="43" t="str">
        <f t="shared" si="46"/>
        <v>-</v>
      </c>
      <c r="AF222" s="11" t="str">
        <f t="shared" si="51"/>
        <v>-</v>
      </c>
    </row>
    <row r="223" spans="1:32" x14ac:dyDescent="0.15">
      <c r="A223" s="1">
        <v>222</v>
      </c>
      <c r="B223" s="29" t="str">
        <f>TRIM(基本信息!B223)</f>
        <v/>
      </c>
      <c r="C223" s="1" t="str">
        <f>TRIM(基本信息!C223)</f>
        <v/>
      </c>
      <c r="D223" s="1">
        <f t="shared" si="47"/>
        <v>0</v>
      </c>
      <c r="E223" s="1" t="str">
        <f>IFERROR(INDEX(股票涨跌!E:E,MATCH(B223,股票涨跌!B:B,0)),"-")</f>
        <v>-</v>
      </c>
      <c r="F223" s="1" t="str">
        <f>IFERROR(INDEX(股票涨跌!F:F,MATCH(B223,股票涨跌!B:B,0)),"-")</f>
        <v>-</v>
      </c>
      <c r="G223" s="1" t="str">
        <f>TRIM(基本信息!O223)</f>
        <v/>
      </c>
      <c r="H223" s="1" t="str">
        <f>IFERROR(INDEX(行业涨跌!F:F,MATCH(G223,行业涨跌!C:C,0)),"-")</f>
        <v>-</v>
      </c>
      <c r="I223" s="1" t="str">
        <f>IFERROR(INDEX(行业涨跌!E:E,MATCH(G223,行业涨跌!C:C,0)),"-")</f>
        <v>-</v>
      </c>
      <c r="J223" s="1">
        <v>0</v>
      </c>
      <c r="K223" s="1">
        <v>1</v>
      </c>
      <c r="L223" s="1">
        <v>0</v>
      </c>
      <c r="M223" s="66">
        <f t="shared" si="48"/>
        <v>1</v>
      </c>
      <c r="R223" s="43" t="str">
        <f t="shared" si="39"/>
        <v>-</v>
      </c>
      <c r="S223" s="11">
        <v>43630.625</v>
      </c>
      <c r="V223" s="1">
        <f t="array" ref="V223">SMALL(IF($D$2:$D$4000&gt;0,ROW($D$2:$D$4000),4^8),ROW(A222))</f>
        <v>65536</v>
      </c>
      <c r="W223" s="1" t="str">
        <f t="shared" si="40"/>
        <v>-</v>
      </c>
      <c r="X223" s="1" t="str">
        <f t="shared" si="41"/>
        <v>-</v>
      </c>
      <c r="Y223" s="43" t="str">
        <f t="shared" si="49"/>
        <v>-</v>
      </c>
      <c r="Z223" s="1" t="str">
        <f t="shared" si="42"/>
        <v>-</v>
      </c>
      <c r="AA223" s="1" t="str">
        <f t="shared" si="43"/>
        <v>-</v>
      </c>
      <c r="AB223" s="1" t="str">
        <f t="shared" si="50"/>
        <v>-</v>
      </c>
      <c r="AC223" s="1" t="str">
        <f t="shared" si="44"/>
        <v>-</v>
      </c>
      <c r="AD223" s="1" t="str">
        <f t="shared" si="45"/>
        <v>-</v>
      </c>
      <c r="AE223" s="43" t="str">
        <f t="shared" si="46"/>
        <v>-</v>
      </c>
      <c r="AF223" s="11" t="str">
        <f t="shared" si="51"/>
        <v>-</v>
      </c>
    </row>
    <row r="224" spans="1:32" x14ac:dyDescent="0.15">
      <c r="A224" s="1">
        <v>223</v>
      </c>
      <c r="B224" s="29" t="str">
        <f>TRIM(基本信息!B224)</f>
        <v/>
      </c>
      <c r="C224" s="1" t="str">
        <f>TRIM(基本信息!C224)</f>
        <v/>
      </c>
      <c r="D224" s="1">
        <f t="shared" si="47"/>
        <v>0</v>
      </c>
      <c r="E224" s="1" t="str">
        <f>IFERROR(INDEX(股票涨跌!E:E,MATCH(B224,股票涨跌!B:B,0)),"-")</f>
        <v>-</v>
      </c>
      <c r="F224" s="1" t="str">
        <f>IFERROR(INDEX(股票涨跌!F:F,MATCH(B224,股票涨跌!B:B,0)),"-")</f>
        <v>-</v>
      </c>
      <c r="G224" s="1" t="str">
        <f>TRIM(基本信息!O224)</f>
        <v/>
      </c>
      <c r="H224" s="1" t="str">
        <f>IFERROR(INDEX(行业涨跌!F:F,MATCH(G224,行业涨跌!C:C,0)),"-")</f>
        <v>-</v>
      </c>
      <c r="I224" s="1" t="str">
        <f>IFERROR(INDEX(行业涨跌!E:E,MATCH(G224,行业涨跌!C:C,0)),"-")</f>
        <v>-</v>
      </c>
      <c r="J224" s="1">
        <v>0</v>
      </c>
      <c r="K224" s="1">
        <v>0</v>
      </c>
      <c r="L224" s="1">
        <v>0</v>
      </c>
      <c r="M224" s="66">
        <f t="shared" si="48"/>
        <v>0</v>
      </c>
      <c r="R224" s="43" t="str">
        <f t="shared" si="39"/>
        <v>-</v>
      </c>
      <c r="V224" s="1">
        <f t="array" ref="V224">SMALL(IF($D$2:$D$4000&gt;0,ROW($D$2:$D$4000),4^8),ROW(A223))</f>
        <v>65536</v>
      </c>
      <c r="W224" s="1" t="str">
        <f t="shared" si="40"/>
        <v>-</v>
      </c>
      <c r="X224" s="1" t="str">
        <f t="shared" si="41"/>
        <v>-</v>
      </c>
      <c r="Y224" s="43" t="str">
        <f t="shared" si="49"/>
        <v>-</v>
      </c>
      <c r="Z224" s="1" t="str">
        <f t="shared" si="42"/>
        <v>-</v>
      </c>
      <c r="AA224" s="1" t="str">
        <f t="shared" si="43"/>
        <v>-</v>
      </c>
      <c r="AB224" s="1" t="str">
        <f t="shared" si="50"/>
        <v>-</v>
      </c>
      <c r="AC224" s="1" t="str">
        <f t="shared" si="44"/>
        <v>-</v>
      </c>
      <c r="AD224" s="1" t="str">
        <f t="shared" si="45"/>
        <v>-</v>
      </c>
      <c r="AE224" s="43" t="str">
        <f t="shared" si="46"/>
        <v>-</v>
      </c>
      <c r="AF224" s="11" t="str">
        <f t="shared" si="51"/>
        <v>-</v>
      </c>
    </row>
    <row r="225" spans="1:32" x14ac:dyDescent="0.15">
      <c r="A225" s="1">
        <v>224</v>
      </c>
      <c r="B225" s="29" t="str">
        <f>TRIM(基本信息!B225)</f>
        <v/>
      </c>
      <c r="C225" s="1" t="str">
        <f>TRIM(基本信息!C225)</f>
        <v/>
      </c>
      <c r="D225" s="1">
        <f t="shared" si="47"/>
        <v>0</v>
      </c>
      <c r="E225" s="1" t="str">
        <f>IFERROR(INDEX(股票涨跌!E:E,MATCH(B225,股票涨跌!B:B,0)),"-")</f>
        <v>-</v>
      </c>
      <c r="F225" s="1" t="str">
        <f>IFERROR(INDEX(股票涨跌!F:F,MATCH(B225,股票涨跌!B:B,0)),"-")</f>
        <v>-</v>
      </c>
      <c r="G225" s="1" t="str">
        <f>TRIM(基本信息!O225)</f>
        <v/>
      </c>
      <c r="H225" s="1" t="str">
        <f>IFERROR(INDEX(行业涨跌!F:F,MATCH(G225,行业涨跌!C:C,0)),"-")</f>
        <v>-</v>
      </c>
      <c r="I225" s="1" t="str">
        <f>IFERROR(INDEX(行业涨跌!E:E,MATCH(G225,行业涨跌!C:C,0)),"-")</f>
        <v>-</v>
      </c>
      <c r="J225" s="1">
        <v>0</v>
      </c>
      <c r="K225" s="1">
        <v>0</v>
      </c>
      <c r="L225" s="1">
        <v>0</v>
      </c>
      <c r="M225" s="66">
        <f t="shared" si="48"/>
        <v>0</v>
      </c>
      <c r="R225" s="43" t="str">
        <f t="shared" si="39"/>
        <v>-</v>
      </c>
      <c r="V225" s="1">
        <f t="array" ref="V225">SMALL(IF($D$2:$D$4000&gt;0,ROW($D$2:$D$4000),4^8),ROW(A224))</f>
        <v>65536</v>
      </c>
      <c r="W225" s="1" t="str">
        <f t="shared" si="40"/>
        <v>-</v>
      </c>
      <c r="X225" s="1" t="str">
        <f t="shared" si="41"/>
        <v>-</v>
      </c>
      <c r="Y225" s="43" t="str">
        <f t="shared" si="49"/>
        <v>-</v>
      </c>
      <c r="Z225" s="1" t="str">
        <f t="shared" si="42"/>
        <v>-</v>
      </c>
      <c r="AA225" s="1" t="str">
        <f t="shared" si="43"/>
        <v>-</v>
      </c>
      <c r="AB225" s="1" t="str">
        <f t="shared" si="50"/>
        <v>-</v>
      </c>
      <c r="AC225" s="1" t="str">
        <f t="shared" si="44"/>
        <v>-</v>
      </c>
      <c r="AD225" s="1" t="str">
        <f t="shared" si="45"/>
        <v>-</v>
      </c>
      <c r="AE225" s="43" t="str">
        <f t="shared" si="46"/>
        <v>-</v>
      </c>
      <c r="AF225" s="11" t="str">
        <f t="shared" si="51"/>
        <v>-</v>
      </c>
    </row>
    <row r="226" spans="1:32" x14ac:dyDescent="0.15">
      <c r="A226" s="1">
        <v>225</v>
      </c>
      <c r="B226" s="29" t="str">
        <f>TRIM(基本信息!B226)</f>
        <v/>
      </c>
      <c r="C226" s="1" t="str">
        <f>TRIM(基本信息!C226)</f>
        <v/>
      </c>
      <c r="D226" s="1">
        <f t="shared" si="47"/>
        <v>0</v>
      </c>
      <c r="E226" s="1" t="str">
        <f>IFERROR(INDEX(股票涨跌!E:E,MATCH(B226,股票涨跌!B:B,0)),"-")</f>
        <v>-</v>
      </c>
      <c r="F226" s="1" t="str">
        <f>IFERROR(INDEX(股票涨跌!F:F,MATCH(B226,股票涨跌!B:B,0)),"-")</f>
        <v>-</v>
      </c>
      <c r="G226" s="1" t="str">
        <f>TRIM(基本信息!O226)</f>
        <v/>
      </c>
      <c r="H226" s="1" t="str">
        <f>IFERROR(INDEX(行业涨跌!F:F,MATCH(G226,行业涨跌!C:C,0)),"-")</f>
        <v>-</v>
      </c>
      <c r="I226" s="1" t="str">
        <f>IFERROR(INDEX(行业涨跌!E:E,MATCH(G226,行业涨跌!C:C,0)),"-")</f>
        <v>-</v>
      </c>
      <c r="J226" s="1">
        <v>0</v>
      </c>
      <c r="K226" s="1">
        <v>0</v>
      </c>
      <c r="L226" s="1">
        <v>0</v>
      </c>
      <c r="M226" s="66">
        <f t="shared" si="48"/>
        <v>0</v>
      </c>
      <c r="R226" s="43" t="str">
        <f t="shared" si="39"/>
        <v>-</v>
      </c>
      <c r="V226" s="1">
        <f t="array" ref="V226">SMALL(IF($D$2:$D$4000&gt;0,ROW($D$2:$D$4000),4^8),ROW(A225))</f>
        <v>65536</v>
      </c>
      <c r="W226" s="1" t="str">
        <f t="shared" si="40"/>
        <v>-</v>
      </c>
      <c r="X226" s="1" t="str">
        <f t="shared" si="41"/>
        <v>-</v>
      </c>
      <c r="Y226" s="43" t="str">
        <f t="shared" si="49"/>
        <v>-</v>
      </c>
      <c r="Z226" s="1" t="str">
        <f t="shared" si="42"/>
        <v>-</v>
      </c>
      <c r="AA226" s="1" t="str">
        <f t="shared" si="43"/>
        <v>-</v>
      </c>
      <c r="AB226" s="1" t="str">
        <f t="shared" si="50"/>
        <v>-</v>
      </c>
      <c r="AC226" s="1" t="str">
        <f t="shared" si="44"/>
        <v>-</v>
      </c>
      <c r="AD226" s="1" t="str">
        <f t="shared" si="45"/>
        <v>-</v>
      </c>
      <c r="AE226" s="43" t="str">
        <f t="shared" si="46"/>
        <v>-</v>
      </c>
      <c r="AF226" s="11" t="str">
        <f t="shared" si="51"/>
        <v>-</v>
      </c>
    </row>
    <row r="227" spans="1:32" x14ac:dyDescent="0.15">
      <c r="A227" s="1">
        <v>226</v>
      </c>
      <c r="B227" s="29" t="str">
        <f>TRIM(基本信息!B227)</f>
        <v/>
      </c>
      <c r="C227" s="1" t="str">
        <f>TRIM(基本信息!C227)</f>
        <v/>
      </c>
      <c r="D227" s="1">
        <f t="shared" si="47"/>
        <v>0</v>
      </c>
      <c r="E227" s="1" t="str">
        <f>IFERROR(INDEX(股票涨跌!E:E,MATCH(B227,股票涨跌!B:B,0)),"-")</f>
        <v>-</v>
      </c>
      <c r="F227" s="1" t="str">
        <f>IFERROR(INDEX(股票涨跌!F:F,MATCH(B227,股票涨跌!B:B,0)),"-")</f>
        <v>-</v>
      </c>
      <c r="G227" s="1" t="str">
        <f>TRIM(基本信息!O227)</f>
        <v/>
      </c>
      <c r="H227" s="1" t="str">
        <f>IFERROR(INDEX(行业涨跌!F:F,MATCH(G227,行业涨跌!C:C,0)),"-")</f>
        <v>-</v>
      </c>
      <c r="I227" s="1" t="str">
        <f>IFERROR(INDEX(行业涨跌!E:E,MATCH(G227,行业涨跌!C:C,0)),"-")</f>
        <v>-</v>
      </c>
      <c r="J227" s="1">
        <v>0</v>
      </c>
      <c r="K227" s="1">
        <v>0</v>
      </c>
      <c r="L227" s="1">
        <v>0</v>
      </c>
      <c r="M227" s="66">
        <f t="shared" si="48"/>
        <v>0</v>
      </c>
      <c r="R227" s="43" t="str">
        <f t="shared" si="39"/>
        <v>-</v>
      </c>
      <c r="V227" s="1">
        <f t="array" ref="V227">SMALL(IF($D$2:$D$4000&gt;0,ROW($D$2:$D$4000),4^8),ROW(A226))</f>
        <v>65536</v>
      </c>
      <c r="W227" s="1" t="str">
        <f t="shared" si="40"/>
        <v>-</v>
      </c>
      <c r="X227" s="1" t="str">
        <f t="shared" si="41"/>
        <v>-</v>
      </c>
      <c r="Y227" s="43" t="str">
        <f t="shared" si="49"/>
        <v>-</v>
      </c>
      <c r="Z227" s="1" t="str">
        <f t="shared" si="42"/>
        <v>-</v>
      </c>
      <c r="AA227" s="1" t="str">
        <f t="shared" si="43"/>
        <v>-</v>
      </c>
      <c r="AB227" s="1" t="str">
        <f t="shared" si="50"/>
        <v>-</v>
      </c>
      <c r="AC227" s="1" t="str">
        <f t="shared" si="44"/>
        <v>-</v>
      </c>
      <c r="AD227" s="1" t="str">
        <f t="shared" si="45"/>
        <v>-</v>
      </c>
      <c r="AE227" s="43" t="str">
        <f t="shared" si="46"/>
        <v>-</v>
      </c>
      <c r="AF227" s="11" t="str">
        <f t="shared" si="51"/>
        <v>-</v>
      </c>
    </row>
    <row r="228" spans="1:32" x14ac:dyDescent="0.15">
      <c r="A228" s="1">
        <v>227</v>
      </c>
      <c r="B228" s="29" t="str">
        <f>TRIM(基本信息!B228)</f>
        <v/>
      </c>
      <c r="C228" s="1" t="str">
        <f>TRIM(基本信息!C228)</f>
        <v/>
      </c>
      <c r="D228" s="1">
        <f t="shared" si="47"/>
        <v>0</v>
      </c>
      <c r="E228" s="1" t="str">
        <f>IFERROR(INDEX(股票涨跌!E:E,MATCH(B228,股票涨跌!B:B,0)),"-")</f>
        <v>-</v>
      </c>
      <c r="F228" s="1" t="str">
        <f>IFERROR(INDEX(股票涨跌!F:F,MATCH(B228,股票涨跌!B:B,0)),"-")</f>
        <v>-</v>
      </c>
      <c r="G228" s="1" t="str">
        <f>TRIM(基本信息!O228)</f>
        <v/>
      </c>
      <c r="H228" s="1" t="str">
        <f>IFERROR(INDEX(行业涨跌!F:F,MATCH(G228,行业涨跌!C:C,0)),"-")</f>
        <v>-</v>
      </c>
      <c r="I228" s="1" t="str">
        <f>IFERROR(INDEX(行业涨跌!E:E,MATCH(G228,行业涨跌!C:C,0)),"-")</f>
        <v>-</v>
      </c>
      <c r="J228" s="1">
        <v>0</v>
      </c>
      <c r="K228" s="1">
        <v>0</v>
      </c>
      <c r="L228" s="1">
        <v>0</v>
      </c>
      <c r="M228" s="66">
        <f t="shared" si="48"/>
        <v>0</v>
      </c>
      <c r="R228" s="43" t="str">
        <f t="shared" si="39"/>
        <v>-</v>
      </c>
      <c r="V228" s="1">
        <f t="array" ref="V228">SMALL(IF($D$2:$D$4000&gt;0,ROW($D$2:$D$4000),4^8),ROW(A227))</f>
        <v>65536</v>
      </c>
      <c r="W228" s="1" t="str">
        <f t="shared" si="40"/>
        <v>-</v>
      </c>
      <c r="X228" s="1" t="str">
        <f t="shared" si="41"/>
        <v>-</v>
      </c>
      <c r="Y228" s="43" t="str">
        <f t="shared" si="49"/>
        <v>-</v>
      </c>
      <c r="Z228" s="1" t="str">
        <f t="shared" si="42"/>
        <v>-</v>
      </c>
      <c r="AA228" s="1" t="str">
        <f t="shared" si="43"/>
        <v>-</v>
      </c>
      <c r="AB228" s="1" t="str">
        <f t="shared" si="50"/>
        <v>-</v>
      </c>
      <c r="AC228" s="1" t="str">
        <f t="shared" si="44"/>
        <v>-</v>
      </c>
      <c r="AD228" s="1" t="str">
        <f t="shared" si="45"/>
        <v>-</v>
      </c>
      <c r="AE228" s="43" t="str">
        <f t="shared" si="46"/>
        <v>-</v>
      </c>
      <c r="AF228" s="11" t="str">
        <f t="shared" si="51"/>
        <v>-</v>
      </c>
    </row>
    <row r="229" spans="1:32" x14ac:dyDescent="0.15">
      <c r="A229" s="1">
        <v>228</v>
      </c>
      <c r="B229" s="29" t="str">
        <f>TRIM(基本信息!B229)</f>
        <v/>
      </c>
      <c r="C229" s="1" t="str">
        <f>TRIM(基本信息!C229)</f>
        <v/>
      </c>
      <c r="D229" s="1">
        <f t="shared" si="47"/>
        <v>0</v>
      </c>
      <c r="E229" s="1" t="str">
        <f>IFERROR(INDEX(股票涨跌!E:E,MATCH(B229,股票涨跌!B:B,0)),"-")</f>
        <v>-</v>
      </c>
      <c r="F229" s="1" t="str">
        <f>IFERROR(INDEX(股票涨跌!F:F,MATCH(B229,股票涨跌!B:B,0)),"-")</f>
        <v>-</v>
      </c>
      <c r="G229" s="1" t="str">
        <f>TRIM(基本信息!O229)</f>
        <v/>
      </c>
      <c r="H229" s="1" t="str">
        <f>IFERROR(INDEX(行业涨跌!F:F,MATCH(G229,行业涨跌!C:C,0)),"-")</f>
        <v>-</v>
      </c>
      <c r="I229" s="1" t="str">
        <f>IFERROR(INDEX(行业涨跌!E:E,MATCH(G229,行业涨跌!C:C,0)),"-")</f>
        <v>-</v>
      </c>
      <c r="J229" s="1">
        <v>0</v>
      </c>
      <c r="K229" s="1">
        <v>0</v>
      </c>
      <c r="L229" s="1">
        <v>0</v>
      </c>
      <c r="M229" s="66">
        <f t="shared" si="48"/>
        <v>0</v>
      </c>
      <c r="R229" s="43" t="str">
        <f t="shared" si="39"/>
        <v>-</v>
      </c>
      <c r="V229" s="1">
        <f t="array" ref="V229">SMALL(IF($D$2:$D$4000&gt;0,ROW($D$2:$D$4000),4^8),ROW(A228))</f>
        <v>65536</v>
      </c>
      <c r="W229" s="1" t="str">
        <f t="shared" si="40"/>
        <v>-</v>
      </c>
      <c r="X229" s="1" t="str">
        <f t="shared" si="41"/>
        <v>-</v>
      </c>
      <c r="Y229" s="43" t="str">
        <f t="shared" si="49"/>
        <v>-</v>
      </c>
      <c r="Z229" s="1" t="str">
        <f t="shared" si="42"/>
        <v>-</v>
      </c>
      <c r="AA229" s="1" t="str">
        <f t="shared" si="43"/>
        <v>-</v>
      </c>
      <c r="AB229" s="1" t="str">
        <f t="shared" si="50"/>
        <v>-</v>
      </c>
      <c r="AC229" s="1" t="str">
        <f t="shared" si="44"/>
        <v>-</v>
      </c>
      <c r="AD229" s="1" t="str">
        <f t="shared" si="45"/>
        <v>-</v>
      </c>
      <c r="AE229" s="43" t="str">
        <f t="shared" si="46"/>
        <v>-</v>
      </c>
      <c r="AF229" s="11" t="str">
        <f t="shared" si="51"/>
        <v>-</v>
      </c>
    </row>
    <row r="230" spans="1:32" x14ac:dyDescent="0.15">
      <c r="A230" s="1">
        <v>229</v>
      </c>
      <c r="B230" s="29" t="str">
        <f>TRIM(基本信息!B230)</f>
        <v/>
      </c>
      <c r="C230" s="1" t="str">
        <f>TRIM(基本信息!C230)</f>
        <v/>
      </c>
      <c r="D230" s="1">
        <f t="shared" si="47"/>
        <v>0</v>
      </c>
      <c r="E230" s="1" t="str">
        <f>IFERROR(INDEX(股票涨跌!E:E,MATCH(B230,股票涨跌!B:B,0)),"-")</f>
        <v>-</v>
      </c>
      <c r="F230" s="1" t="str">
        <f>IFERROR(INDEX(股票涨跌!F:F,MATCH(B230,股票涨跌!B:B,0)),"-")</f>
        <v>-</v>
      </c>
      <c r="G230" s="1" t="str">
        <f>TRIM(基本信息!O230)</f>
        <v/>
      </c>
      <c r="H230" s="1" t="str">
        <f>IFERROR(INDEX(行业涨跌!F:F,MATCH(G230,行业涨跌!C:C,0)),"-")</f>
        <v>-</v>
      </c>
      <c r="I230" s="1" t="str">
        <f>IFERROR(INDEX(行业涨跌!E:E,MATCH(G230,行业涨跌!C:C,0)),"-")</f>
        <v>-</v>
      </c>
      <c r="J230" s="1">
        <v>0</v>
      </c>
      <c r="K230" s="1">
        <v>0</v>
      </c>
      <c r="L230" s="1">
        <v>0</v>
      </c>
      <c r="M230" s="66">
        <f t="shared" si="48"/>
        <v>0</v>
      </c>
      <c r="R230" s="43" t="str">
        <f t="shared" si="39"/>
        <v>-</v>
      </c>
      <c r="V230" s="1">
        <f t="array" ref="V230">SMALL(IF($D$2:$D$4000&gt;0,ROW($D$2:$D$4000),4^8),ROW(A229))</f>
        <v>65536</v>
      </c>
      <c r="W230" s="1" t="str">
        <f t="shared" si="40"/>
        <v>-</v>
      </c>
      <c r="X230" s="1" t="str">
        <f t="shared" si="41"/>
        <v>-</v>
      </c>
      <c r="Y230" s="43" t="str">
        <f t="shared" si="49"/>
        <v>-</v>
      </c>
      <c r="Z230" s="1" t="str">
        <f t="shared" si="42"/>
        <v>-</v>
      </c>
      <c r="AA230" s="1" t="str">
        <f t="shared" si="43"/>
        <v>-</v>
      </c>
      <c r="AB230" s="1" t="str">
        <f t="shared" si="50"/>
        <v>-</v>
      </c>
      <c r="AC230" s="1" t="str">
        <f t="shared" si="44"/>
        <v>-</v>
      </c>
      <c r="AD230" s="1" t="str">
        <f t="shared" si="45"/>
        <v>-</v>
      </c>
      <c r="AE230" s="43" t="str">
        <f t="shared" si="46"/>
        <v>-</v>
      </c>
      <c r="AF230" s="11" t="str">
        <f t="shared" si="51"/>
        <v>-</v>
      </c>
    </row>
    <row r="231" spans="1:32" x14ac:dyDescent="0.15">
      <c r="A231" s="1">
        <v>230</v>
      </c>
      <c r="B231" s="29" t="str">
        <f>TRIM(基本信息!B231)</f>
        <v/>
      </c>
      <c r="C231" s="1" t="str">
        <f>TRIM(基本信息!C231)</f>
        <v/>
      </c>
      <c r="D231" s="1">
        <f t="shared" si="47"/>
        <v>0</v>
      </c>
      <c r="E231" s="1" t="str">
        <f>IFERROR(INDEX(股票涨跌!E:E,MATCH(B231,股票涨跌!B:B,0)),"-")</f>
        <v>-</v>
      </c>
      <c r="F231" s="1" t="str">
        <f>IFERROR(INDEX(股票涨跌!F:F,MATCH(B231,股票涨跌!B:B,0)),"-")</f>
        <v>-</v>
      </c>
      <c r="G231" s="1" t="str">
        <f>TRIM(基本信息!O231)</f>
        <v/>
      </c>
      <c r="H231" s="1" t="str">
        <f>IFERROR(INDEX(行业涨跌!F:F,MATCH(G231,行业涨跌!C:C,0)),"-")</f>
        <v>-</v>
      </c>
      <c r="I231" s="1" t="str">
        <f>IFERROR(INDEX(行业涨跌!E:E,MATCH(G231,行业涨跌!C:C,0)),"-")</f>
        <v>-</v>
      </c>
      <c r="J231" s="1">
        <v>0</v>
      </c>
      <c r="K231" s="1">
        <v>0</v>
      </c>
      <c r="L231" s="1">
        <v>0</v>
      </c>
      <c r="M231" s="66">
        <f t="shared" si="48"/>
        <v>0</v>
      </c>
      <c r="R231" s="43" t="str">
        <f t="shared" si="39"/>
        <v>-</v>
      </c>
      <c r="V231" s="1">
        <f t="array" ref="V231">SMALL(IF($D$2:$D$4000&gt;0,ROW($D$2:$D$4000),4^8),ROW(A230))</f>
        <v>65536</v>
      </c>
      <c r="W231" s="1" t="str">
        <f t="shared" si="40"/>
        <v>-</v>
      </c>
      <c r="X231" s="1" t="str">
        <f t="shared" si="41"/>
        <v>-</v>
      </c>
      <c r="Y231" s="43" t="str">
        <f t="shared" si="49"/>
        <v>-</v>
      </c>
      <c r="Z231" s="1" t="str">
        <f t="shared" si="42"/>
        <v>-</v>
      </c>
      <c r="AA231" s="1" t="str">
        <f t="shared" si="43"/>
        <v>-</v>
      </c>
      <c r="AB231" s="1" t="str">
        <f t="shared" si="50"/>
        <v>-</v>
      </c>
      <c r="AC231" s="1" t="str">
        <f t="shared" si="44"/>
        <v>-</v>
      </c>
      <c r="AD231" s="1" t="str">
        <f t="shared" si="45"/>
        <v>-</v>
      </c>
      <c r="AE231" s="43" t="str">
        <f t="shared" si="46"/>
        <v>-</v>
      </c>
      <c r="AF231" s="11" t="str">
        <f t="shared" si="51"/>
        <v>-</v>
      </c>
    </row>
    <row r="232" spans="1:32" x14ac:dyDescent="0.15">
      <c r="A232" s="1">
        <v>231</v>
      </c>
      <c r="B232" s="29" t="str">
        <f>TRIM(基本信息!B232)</f>
        <v/>
      </c>
      <c r="C232" s="1" t="str">
        <f>TRIM(基本信息!C232)</f>
        <v/>
      </c>
      <c r="D232" s="1">
        <f t="shared" si="47"/>
        <v>0</v>
      </c>
      <c r="E232" s="1" t="str">
        <f>IFERROR(INDEX(股票涨跌!E:E,MATCH(B232,股票涨跌!B:B,0)),"-")</f>
        <v>-</v>
      </c>
      <c r="F232" s="1" t="str">
        <f>IFERROR(INDEX(股票涨跌!F:F,MATCH(B232,股票涨跌!B:B,0)),"-")</f>
        <v>-</v>
      </c>
      <c r="G232" s="1" t="str">
        <f>TRIM(基本信息!O232)</f>
        <v/>
      </c>
      <c r="H232" s="1" t="str">
        <f>IFERROR(INDEX(行业涨跌!F:F,MATCH(G232,行业涨跌!C:C,0)),"-")</f>
        <v>-</v>
      </c>
      <c r="I232" s="1" t="str">
        <f>IFERROR(INDEX(行业涨跌!E:E,MATCH(G232,行业涨跌!C:C,0)),"-")</f>
        <v>-</v>
      </c>
      <c r="J232" s="1">
        <v>0</v>
      </c>
      <c r="K232" s="1">
        <v>0</v>
      </c>
      <c r="L232" s="1">
        <v>0</v>
      </c>
      <c r="M232" s="66">
        <f t="shared" si="48"/>
        <v>0</v>
      </c>
      <c r="R232" s="43" t="str">
        <f t="shared" si="39"/>
        <v>-</v>
      </c>
      <c r="V232" s="1">
        <f t="array" ref="V232">SMALL(IF($D$2:$D$4000&gt;0,ROW($D$2:$D$4000),4^8),ROW(A231))</f>
        <v>65536</v>
      </c>
      <c r="W232" s="1" t="str">
        <f t="shared" si="40"/>
        <v>-</v>
      </c>
      <c r="X232" s="1" t="str">
        <f t="shared" si="41"/>
        <v>-</v>
      </c>
      <c r="Y232" s="43" t="str">
        <f t="shared" si="49"/>
        <v>-</v>
      </c>
      <c r="Z232" s="1" t="str">
        <f t="shared" si="42"/>
        <v>-</v>
      </c>
      <c r="AA232" s="1" t="str">
        <f t="shared" si="43"/>
        <v>-</v>
      </c>
      <c r="AB232" s="1" t="str">
        <f t="shared" si="50"/>
        <v>-</v>
      </c>
      <c r="AC232" s="1" t="str">
        <f t="shared" si="44"/>
        <v>-</v>
      </c>
      <c r="AD232" s="1" t="str">
        <f t="shared" si="45"/>
        <v>-</v>
      </c>
      <c r="AE232" s="43" t="str">
        <f t="shared" si="46"/>
        <v>-</v>
      </c>
      <c r="AF232" s="11" t="str">
        <f t="shared" si="51"/>
        <v>-</v>
      </c>
    </row>
    <row r="233" spans="1:32" x14ac:dyDescent="0.15">
      <c r="A233" s="1">
        <v>232</v>
      </c>
      <c r="B233" s="29" t="str">
        <f>TRIM(基本信息!B233)</f>
        <v/>
      </c>
      <c r="C233" s="1" t="str">
        <f>TRIM(基本信息!C233)</f>
        <v/>
      </c>
      <c r="D233" s="1">
        <f t="shared" si="47"/>
        <v>0</v>
      </c>
      <c r="E233" s="1" t="str">
        <f>IFERROR(INDEX(股票涨跌!E:E,MATCH(B233,股票涨跌!B:B,0)),"-")</f>
        <v>-</v>
      </c>
      <c r="F233" s="1" t="str">
        <f>IFERROR(INDEX(股票涨跌!F:F,MATCH(B233,股票涨跌!B:B,0)),"-")</f>
        <v>-</v>
      </c>
      <c r="G233" s="1" t="str">
        <f>TRIM(基本信息!O233)</f>
        <v/>
      </c>
      <c r="H233" s="1" t="str">
        <f>IFERROR(INDEX(行业涨跌!F:F,MATCH(G233,行业涨跌!C:C,0)),"-")</f>
        <v>-</v>
      </c>
      <c r="I233" s="1" t="str">
        <f>IFERROR(INDEX(行业涨跌!E:E,MATCH(G233,行业涨跌!C:C,0)),"-")</f>
        <v>-</v>
      </c>
      <c r="J233" s="1">
        <v>0</v>
      </c>
      <c r="K233" s="1">
        <v>0</v>
      </c>
      <c r="L233" s="1">
        <v>0</v>
      </c>
      <c r="M233" s="66">
        <f t="shared" si="48"/>
        <v>0</v>
      </c>
      <c r="R233" s="43" t="str">
        <f t="shared" si="39"/>
        <v>-</v>
      </c>
      <c r="V233" s="1">
        <f t="array" ref="V233">SMALL(IF($D$2:$D$4000&gt;0,ROW($D$2:$D$4000),4^8),ROW(A232))</f>
        <v>65536</v>
      </c>
      <c r="W233" s="1" t="str">
        <f t="shared" si="40"/>
        <v>-</v>
      </c>
      <c r="X233" s="1" t="str">
        <f t="shared" si="41"/>
        <v>-</v>
      </c>
      <c r="Y233" s="43" t="str">
        <f t="shared" si="49"/>
        <v>-</v>
      </c>
      <c r="Z233" s="1" t="str">
        <f t="shared" si="42"/>
        <v>-</v>
      </c>
      <c r="AA233" s="1" t="str">
        <f t="shared" si="43"/>
        <v>-</v>
      </c>
      <c r="AB233" s="1" t="str">
        <f t="shared" si="50"/>
        <v>-</v>
      </c>
      <c r="AC233" s="1" t="str">
        <f t="shared" si="44"/>
        <v>-</v>
      </c>
      <c r="AD233" s="1" t="str">
        <f t="shared" si="45"/>
        <v>-</v>
      </c>
      <c r="AE233" s="43" t="str">
        <f t="shared" si="46"/>
        <v>-</v>
      </c>
      <c r="AF233" s="11" t="str">
        <f t="shared" si="51"/>
        <v>-</v>
      </c>
    </row>
    <row r="234" spans="1:32" x14ac:dyDescent="0.15">
      <c r="A234" s="1">
        <v>233</v>
      </c>
      <c r="B234" s="29" t="str">
        <f>TRIM(基本信息!B234)</f>
        <v/>
      </c>
      <c r="C234" s="1" t="str">
        <f>TRIM(基本信息!C234)</f>
        <v/>
      </c>
      <c r="D234" s="1">
        <f t="shared" si="47"/>
        <v>0</v>
      </c>
      <c r="E234" s="1" t="str">
        <f>IFERROR(INDEX(股票涨跌!E:E,MATCH(B234,股票涨跌!B:B,0)),"-")</f>
        <v>-</v>
      </c>
      <c r="F234" s="1" t="str">
        <f>IFERROR(INDEX(股票涨跌!F:F,MATCH(B234,股票涨跌!B:B,0)),"-")</f>
        <v>-</v>
      </c>
      <c r="G234" s="1" t="str">
        <f>TRIM(基本信息!O234)</f>
        <v/>
      </c>
      <c r="H234" s="1" t="str">
        <f>IFERROR(INDEX(行业涨跌!F:F,MATCH(G234,行业涨跌!C:C,0)),"-")</f>
        <v>-</v>
      </c>
      <c r="I234" s="1" t="str">
        <f>IFERROR(INDEX(行业涨跌!E:E,MATCH(G234,行业涨跌!C:C,0)),"-")</f>
        <v>-</v>
      </c>
      <c r="J234" s="1">
        <v>0</v>
      </c>
      <c r="K234" s="1">
        <v>0</v>
      </c>
      <c r="L234" s="1">
        <v>1</v>
      </c>
      <c r="M234" s="66">
        <f t="shared" si="48"/>
        <v>0</v>
      </c>
      <c r="R234" s="43" t="str">
        <f t="shared" si="39"/>
        <v>-</v>
      </c>
      <c r="V234" s="1">
        <f t="array" ref="V234">SMALL(IF($D$2:$D$4000&gt;0,ROW($D$2:$D$4000),4^8),ROW(A233))</f>
        <v>65536</v>
      </c>
      <c r="W234" s="1" t="str">
        <f t="shared" si="40"/>
        <v>-</v>
      </c>
      <c r="X234" s="1" t="str">
        <f t="shared" si="41"/>
        <v>-</v>
      </c>
      <c r="Y234" s="43" t="str">
        <f t="shared" si="49"/>
        <v>-</v>
      </c>
      <c r="Z234" s="1" t="str">
        <f t="shared" si="42"/>
        <v>-</v>
      </c>
      <c r="AA234" s="1" t="str">
        <f t="shared" si="43"/>
        <v>-</v>
      </c>
      <c r="AB234" s="1" t="str">
        <f t="shared" si="50"/>
        <v>-</v>
      </c>
      <c r="AC234" s="1" t="str">
        <f t="shared" si="44"/>
        <v>-</v>
      </c>
      <c r="AD234" s="1" t="str">
        <f t="shared" si="45"/>
        <v>-</v>
      </c>
      <c r="AE234" s="43" t="str">
        <f t="shared" si="46"/>
        <v>-</v>
      </c>
      <c r="AF234" s="11" t="str">
        <f t="shared" si="51"/>
        <v>-</v>
      </c>
    </row>
    <row r="235" spans="1:32" x14ac:dyDescent="0.15">
      <c r="A235" s="1">
        <v>234</v>
      </c>
      <c r="B235" s="29" t="str">
        <f>TRIM(基本信息!B235)</f>
        <v/>
      </c>
      <c r="C235" s="1" t="str">
        <f>TRIM(基本信息!C235)</f>
        <v/>
      </c>
      <c r="D235" s="1">
        <f t="shared" si="47"/>
        <v>0</v>
      </c>
      <c r="E235" s="1" t="str">
        <f>IFERROR(INDEX(股票涨跌!E:E,MATCH(B235,股票涨跌!B:B,0)),"-")</f>
        <v>-</v>
      </c>
      <c r="F235" s="1" t="str">
        <f>IFERROR(INDEX(股票涨跌!F:F,MATCH(B235,股票涨跌!B:B,0)),"-")</f>
        <v>-</v>
      </c>
      <c r="G235" s="1" t="str">
        <f>TRIM(基本信息!O235)</f>
        <v/>
      </c>
      <c r="H235" s="1" t="str">
        <f>IFERROR(INDEX(行业涨跌!F:F,MATCH(G235,行业涨跌!C:C,0)),"-")</f>
        <v>-</v>
      </c>
      <c r="I235" s="1" t="str">
        <f>IFERROR(INDEX(行业涨跌!E:E,MATCH(G235,行业涨跌!C:C,0)),"-")</f>
        <v>-</v>
      </c>
      <c r="J235" s="1">
        <v>0</v>
      </c>
      <c r="K235" s="1">
        <v>0</v>
      </c>
      <c r="L235" s="1">
        <v>0</v>
      </c>
      <c r="M235" s="66">
        <f t="shared" si="48"/>
        <v>0</v>
      </c>
      <c r="R235" s="43" t="str">
        <f t="shared" si="39"/>
        <v>-</v>
      </c>
      <c r="V235" s="1">
        <f t="array" ref="V235">SMALL(IF($D$2:$D$4000&gt;0,ROW($D$2:$D$4000),4^8),ROW(A234))</f>
        <v>65536</v>
      </c>
      <c r="W235" s="1" t="str">
        <f t="shared" si="40"/>
        <v>-</v>
      </c>
      <c r="X235" s="1" t="str">
        <f t="shared" si="41"/>
        <v>-</v>
      </c>
      <c r="Y235" s="43" t="str">
        <f t="shared" si="49"/>
        <v>-</v>
      </c>
      <c r="Z235" s="1" t="str">
        <f t="shared" si="42"/>
        <v>-</v>
      </c>
      <c r="AA235" s="1" t="str">
        <f t="shared" si="43"/>
        <v>-</v>
      </c>
      <c r="AB235" s="1" t="str">
        <f t="shared" si="50"/>
        <v>-</v>
      </c>
      <c r="AC235" s="1" t="str">
        <f t="shared" si="44"/>
        <v>-</v>
      </c>
      <c r="AD235" s="1" t="str">
        <f t="shared" si="45"/>
        <v>-</v>
      </c>
      <c r="AE235" s="43" t="str">
        <f t="shared" si="46"/>
        <v>-</v>
      </c>
      <c r="AF235" s="11" t="str">
        <f t="shared" si="51"/>
        <v>-</v>
      </c>
    </row>
    <row r="236" spans="1:32" x14ac:dyDescent="0.15">
      <c r="A236" s="1">
        <v>235</v>
      </c>
      <c r="B236" s="29" t="str">
        <f>TRIM(基本信息!B236)</f>
        <v/>
      </c>
      <c r="C236" s="1" t="str">
        <f>TRIM(基本信息!C236)</f>
        <v/>
      </c>
      <c r="D236" s="1">
        <f t="shared" si="47"/>
        <v>0</v>
      </c>
      <c r="E236" s="1" t="str">
        <f>IFERROR(INDEX(股票涨跌!E:E,MATCH(B236,股票涨跌!B:B,0)),"-")</f>
        <v>-</v>
      </c>
      <c r="F236" s="1" t="str">
        <f>IFERROR(INDEX(股票涨跌!F:F,MATCH(B236,股票涨跌!B:B,0)),"-")</f>
        <v>-</v>
      </c>
      <c r="G236" s="1" t="str">
        <f>TRIM(基本信息!O236)</f>
        <v/>
      </c>
      <c r="H236" s="1" t="str">
        <f>IFERROR(INDEX(行业涨跌!F:F,MATCH(G236,行业涨跌!C:C,0)),"-")</f>
        <v>-</v>
      </c>
      <c r="I236" s="1" t="str">
        <f>IFERROR(INDEX(行业涨跌!E:E,MATCH(G236,行业涨跌!C:C,0)),"-")</f>
        <v>-</v>
      </c>
      <c r="J236" s="1">
        <v>0</v>
      </c>
      <c r="K236" s="1">
        <v>1</v>
      </c>
      <c r="L236" s="1">
        <v>0</v>
      </c>
      <c r="M236" s="66">
        <f t="shared" si="48"/>
        <v>1</v>
      </c>
      <c r="R236" s="43" t="str">
        <f t="shared" si="39"/>
        <v>-</v>
      </c>
      <c r="S236" s="11">
        <v>43630.625</v>
      </c>
      <c r="V236" s="1">
        <f t="array" ref="V236">SMALL(IF($D$2:$D$4000&gt;0,ROW($D$2:$D$4000),4^8),ROW(A235))</f>
        <v>65536</v>
      </c>
      <c r="W236" s="1" t="str">
        <f t="shared" si="40"/>
        <v>-</v>
      </c>
      <c r="X236" s="1" t="str">
        <f t="shared" si="41"/>
        <v>-</v>
      </c>
      <c r="Y236" s="43" t="str">
        <f t="shared" si="49"/>
        <v>-</v>
      </c>
      <c r="Z236" s="1" t="str">
        <f t="shared" si="42"/>
        <v>-</v>
      </c>
      <c r="AA236" s="1" t="str">
        <f t="shared" si="43"/>
        <v>-</v>
      </c>
      <c r="AB236" s="1" t="str">
        <f t="shared" si="50"/>
        <v>-</v>
      </c>
      <c r="AC236" s="1" t="str">
        <f t="shared" si="44"/>
        <v>-</v>
      </c>
      <c r="AD236" s="1" t="str">
        <f t="shared" si="45"/>
        <v>-</v>
      </c>
      <c r="AE236" s="43" t="str">
        <f t="shared" si="46"/>
        <v>-</v>
      </c>
      <c r="AF236" s="11" t="str">
        <f t="shared" si="51"/>
        <v>-</v>
      </c>
    </row>
    <row r="237" spans="1:32" x14ac:dyDescent="0.15">
      <c r="A237" s="1">
        <v>236</v>
      </c>
      <c r="B237" s="29" t="str">
        <f>TRIM(基本信息!B237)</f>
        <v/>
      </c>
      <c r="C237" s="1" t="str">
        <f>TRIM(基本信息!C237)</f>
        <v/>
      </c>
      <c r="D237" s="1">
        <f t="shared" si="47"/>
        <v>0</v>
      </c>
      <c r="E237" s="1" t="str">
        <f>IFERROR(INDEX(股票涨跌!E:E,MATCH(B237,股票涨跌!B:B,0)),"-")</f>
        <v>-</v>
      </c>
      <c r="F237" s="1" t="str">
        <f>IFERROR(INDEX(股票涨跌!F:F,MATCH(B237,股票涨跌!B:B,0)),"-")</f>
        <v>-</v>
      </c>
      <c r="G237" s="1" t="str">
        <f>TRIM(基本信息!O237)</f>
        <v/>
      </c>
      <c r="H237" s="1" t="str">
        <f>IFERROR(INDEX(行业涨跌!F:F,MATCH(G237,行业涨跌!C:C,0)),"-")</f>
        <v>-</v>
      </c>
      <c r="I237" s="1" t="str">
        <f>IFERROR(INDEX(行业涨跌!E:E,MATCH(G237,行业涨跌!C:C,0)),"-")</f>
        <v>-</v>
      </c>
      <c r="J237" s="1">
        <v>0</v>
      </c>
      <c r="K237" s="1">
        <v>1</v>
      </c>
      <c r="L237" s="1">
        <v>0</v>
      </c>
      <c r="M237" s="66">
        <f t="shared" si="48"/>
        <v>1</v>
      </c>
      <c r="R237" s="43" t="str">
        <f t="shared" si="39"/>
        <v>-</v>
      </c>
      <c r="S237" s="11">
        <v>43630.625</v>
      </c>
      <c r="V237" s="1">
        <f t="array" ref="V237">SMALL(IF($D$2:$D$4000&gt;0,ROW($D$2:$D$4000),4^8),ROW(A236))</f>
        <v>65536</v>
      </c>
      <c r="W237" s="1" t="str">
        <f t="shared" si="40"/>
        <v>-</v>
      </c>
      <c r="X237" s="1" t="str">
        <f t="shared" si="41"/>
        <v>-</v>
      </c>
      <c r="Y237" s="43" t="str">
        <f t="shared" si="49"/>
        <v>-</v>
      </c>
      <c r="Z237" s="1" t="str">
        <f t="shared" si="42"/>
        <v>-</v>
      </c>
      <c r="AA237" s="1" t="str">
        <f t="shared" si="43"/>
        <v>-</v>
      </c>
      <c r="AB237" s="1" t="str">
        <f t="shared" si="50"/>
        <v>-</v>
      </c>
      <c r="AC237" s="1" t="str">
        <f t="shared" si="44"/>
        <v>-</v>
      </c>
      <c r="AD237" s="1" t="str">
        <f t="shared" si="45"/>
        <v>-</v>
      </c>
      <c r="AE237" s="43" t="str">
        <f t="shared" si="46"/>
        <v>-</v>
      </c>
      <c r="AF237" s="11" t="str">
        <f t="shared" si="51"/>
        <v>-</v>
      </c>
    </row>
    <row r="238" spans="1:32" x14ac:dyDescent="0.15">
      <c r="A238" s="1">
        <v>237</v>
      </c>
      <c r="B238" s="29" t="str">
        <f>TRIM(基本信息!B238)</f>
        <v/>
      </c>
      <c r="C238" s="1" t="str">
        <f>TRIM(基本信息!C238)</f>
        <v/>
      </c>
      <c r="D238" s="1">
        <f t="shared" si="47"/>
        <v>0</v>
      </c>
      <c r="E238" s="1" t="str">
        <f>IFERROR(INDEX(股票涨跌!E:E,MATCH(B238,股票涨跌!B:B,0)),"-")</f>
        <v>-</v>
      </c>
      <c r="F238" s="1" t="str">
        <f>IFERROR(INDEX(股票涨跌!F:F,MATCH(B238,股票涨跌!B:B,0)),"-")</f>
        <v>-</v>
      </c>
      <c r="G238" s="1" t="str">
        <f>TRIM(基本信息!O238)</f>
        <v/>
      </c>
      <c r="H238" s="1" t="str">
        <f>IFERROR(INDEX(行业涨跌!F:F,MATCH(G238,行业涨跌!C:C,0)),"-")</f>
        <v>-</v>
      </c>
      <c r="I238" s="1" t="str">
        <f>IFERROR(INDEX(行业涨跌!E:E,MATCH(G238,行业涨跌!C:C,0)),"-")</f>
        <v>-</v>
      </c>
      <c r="J238" s="1">
        <v>0</v>
      </c>
      <c r="K238" s="1">
        <v>0</v>
      </c>
      <c r="L238" s="1">
        <v>0</v>
      </c>
      <c r="M238" s="66">
        <f t="shared" si="48"/>
        <v>0</v>
      </c>
      <c r="R238" s="43" t="str">
        <f t="shared" si="39"/>
        <v>-</v>
      </c>
      <c r="V238" s="1">
        <f t="array" ref="V238">SMALL(IF($D$2:$D$4000&gt;0,ROW($D$2:$D$4000),4^8),ROW(A237))</f>
        <v>65536</v>
      </c>
      <c r="W238" s="1" t="str">
        <f t="shared" si="40"/>
        <v>-</v>
      </c>
      <c r="X238" s="1" t="str">
        <f t="shared" si="41"/>
        <v>-</v>
      </c>
      <c r="Y238" s="43" t="str">
        <f t="shared" si="49"/>
        <v>-</v>
      </c>
      <c r="Z238" s="1" t="str">
        <f t="shared" si="42"/>
        <v>-</v>
      </c>
      <c r="AA238" s="1" t="str">
        <f t="shared" si="43"/>
        <v>-</v>
      </c>
      <c r="AB238" s="1" t="str">
        <f t="shared" si="50"/>
        <v>-</v>
      </c>
      <c r="AC238" s="1" t="str">
        <f t="shared" si="44"/>
        <v>-</v>
      </c>
      <c r="AD238" s="1" t="str">
        <f t="shared" si="45"/>
        <v>-</v>
      </c>
      <c r="AE238" s="43" t="str">
        <f t="shared" si="46"/>
        <v>-</v>
      </c>
      <c r="AF238" s="11" t="str">
        <f t="shared" si="51"/>
        <v>-</v>
      </c>
    </row>
    <row r="239" spans="1:32" x14ac:dyDescent="0.15">
      <c r="A239" s="1">
        <v>238</v>
      </c>
      <c r="B239" s="29" t="str">
        <f>TRIM(基本信息!B239)</f>
        <v/>
      </c>
      <c r="C239" s="1" t="str">
        <f>TRIM(基本信息!C239)</f>
        <v/>
      </c>
      <c r="D239" s="1">
        <f t="shared" si="47"/>
        <v>0</v>
      </c>
      <c r="E239" s="1" t="str">
        <f>IFERROR(INDEX(股票涨跌!E:E,MATCH(B239,股票涨跌!B:B,0)),"-")</f>
        <v>-</v>
      </c>
      <c r="F239" s="1" t="str">
        <f>IFERROR(INDEX(股票涨跌!F:F,MATCH(B239,股票涨跌!B:B,0)),"-")</f>
        <v>-</v>
      </c>
      <c r="G239" s="1" t="str">
        <f>TRIM(基本信息!O239)</f>
        <v/>
      </c>
      <c r="H239" s="1" t="str">
        <f>IFERROR(INDEX(行业涨跌!F:F,MATCH(G239,行业涨跌!C:C,0)),"-")</f>
        <v>-</v>
      </c>
      <c r="I239" s="1" t="str">
        <f>IFERROR(INDEX(行业涨跌!E:E,MATCH(G239,行业涨跌!C:C,0)),"-")</f>
        <v>-</v>
      </c>
      <c r="J239" s="1">
        <v>0</v>
      </c>
      <c r="K239" s="1">
        <v>0</v>
      </c>
      <c r="L239" s="1">
        <v>0</v>
      </c>
      <c r="M239" s="66">
        <f t="shared" si="48"/>
        <v>0</v>
      </c>
      <c r="R239" s="43" t="str">
        <f t="shared" si="39"/>
        <v>-</v>
      </c>
      <c r="V239" s="1">
        <f t="array" ref="V239">SMALL(IF($D$2:$D$4000&gt;0,ROW($D$2:$D$4000),4^8),ROW(A238))</f>
        <v>65536</v>
      </c>
      <c r="W239" s="1" t="str">
        <f t="shared" si="40"/>
        <v>-</v>
      </c>
      <c r="X239" s="1" t="str">
        <f t="shared" si="41"/>
        <v>-</v>
      </c>
      <c r="Y239" s="43" t="str">
        <f t="shared" si="49"/>
        <v>-</v>
      </c>
      <c r="Z239" s="1" t="str">
        <f t="shared" si="42"/>
        <v>-</v>
      </c>
      <c r="AA239" s="1" t="str">
        <f t="shared" si="43"/>
        <v>-</v>
      </c>
      <c r="AB239" s="1" t="str">
        <f t="shared" si="50"/>
        <v>-</v>
      </c>
      <c r="AC239" s="1" t="str">
        <f t="shared" si="44"/>
        <v>-</v>
      </c>
      <c r="AD239" s="1" t="str">
        <f t="shared" si="45"/>
        <v>-</v>
      </c>
      <c r="AE239" s="43" t="str">
        <f t="shared" si="46"/>
        <v>-</v>
      </c>
      <c r="AF239" s="11" t="str">
        <f t="shared" si="51"/>
        <v>-</v>
      </c>
    </row>
    <row r="240" spans="1:32" x14ac:dyDescent="0.15">
      <c r="A240" s="1">
        <v>239</v>
      </c>
      <c r="B240" s="29" t="str">
        <f>TRIM(基本信息!B240)</f>
        <v/>
      </c>
      <c r="C240" s="1" t="str">
        <f>TRIM(基本信息!C240)</f>
        <v/>
      </c>
      <c r="D240" s="1">
        <f t="shared" si="47"/>
        <v>0</v>
      </c>
      <c r="E240" s="1" t="str">
        <f>IFERROR(INDEX(股票涨跌!E:E,MATCH(B240,股票涨跌!B:B,0)),"-")</f>
        <v>-</v>
      </c>
      <c r="F240" s="1" t="str">
        <f>IFERROR(INDEX(股票涨跌!F:F,MATCH(B240,股票涨跌!B:B,0)),"-")</f>
        <v>-</v>
      </c>
      <c r="G240" s="1" t="str">
        <f>TRIM(基本信息!O240)</f>
        <v/>
      </c>
      <c r="H240" s="1" t="str">
        <f>IFERROR(INDEX(行业涨跌!F:F,MATCH(G240,行业涨跌!C:C,0)),"-")</f>
        <v>-</v>
      </c>
      <c r="I240" s="1" t="str">
        <f>IFERROR(INDEX(行业涨跌!E:E,MATCH(G240,行业涨跌!C:C,0)),"-")</f>
        <v>-</v>
      </c>
      <c r="J240" s="1">
        <v>0</v>
      </c>
      <c r="K240" s="1">
        <v>1</v>
      </c>
      <c r="L240" s="1">
        <v>0</v>
      </c>
      <c r="M240" s="66">
        <f t="shared" si="48"/>
        <v>1</v>
      </c>
      <c r="R240" s="43" t="str">
        <f t="shared" si="39"/>
        <v>-</v>
      </c>
      <c r="S240" s="11">
        <v>43630.625</v>
      </c>
      <c r="V240" s="1">
        <f t="array" ref="V240">SMALL(IF($D$2:$D$4000&gt;0,ROW($D$2:$D$4000),4^8),ROW(A239))</f>
        <v>65536</v>
      </c>
      <c r="W240" s="1" t="str">
        <f t="shared" si="40"/>
        <v>-</v>
      </c>
      <c r="X240" s="1" t="str">
        <f t="shared" si="41"/>
        <v>-</v>
      </c>
      <c r="Y240" s="43" t="str">
        <f t="shared" si="49"/>
        <v>-</v>
      </c>
      <c r="Z240" s="1" t="str">
        <f t="shared" si="42"/>
        <v>-</v>
      </c>
      <c r="AA240" s="1" t="str">
        <f t="shared" si="43"/>
        <v>-</v>
      </c>
      <c r="AB240" s="1" t="str">
        <f t="shared" si="50"/>
        <v>-</v>
      </c>
      <c r="AC240" s="1" t="str">
        <f t="shared" si="44"/>
        <v>-</v>
      </c>
      <c r="AD240" s="1" t="str">
        <f t="shared" si="45"/>
        <v>-</v>
      </c>
      <c r="AE240" s="43" t="str">
        <f t="shared" si="46"/>
        <v>-</v>
      </c>
      <c r="AF240" s="11" t="str">
        <f t="shared" si="51"/>
        <v>-</v>
      </c>
    </row>
    <row r="241" spans="1:32" x14ac:dyDescent="0.15">
      <c r="A241" s="1">
        <v>240</v>
      </c>
      <c r="B241" s="29" t="str">
        <f>TRIM(基本信息!B241)</f>
        <v/>
      </c>
      <c r="C241" s="1" t="str">
        <f>TRIM(基本信息!C241)</f>
        <v/>
      </c>
      <c r="D241" s="1">
        <f t="shared" si="47"/>
        <v>0</v>
      </c>
      <c r="E241" s="1" t="str">
        <f>IFERROR(INDEX(股票涨跌!E:E,MATCH(B241,股票涨跌!B:B,0)),"-")</f>
        <v>-</v>
      </c>
      <c r="F241" s="1" t="str">
        <f>IFERROR(INDEX(股票涨跌!F:F,MATCH(B241,股票涨跌!B:B,0)),"-")</f>
        <v>-</v>
      </c>
      <c r="G241" s="1" t="str">
        <f>TRIM(基本信息!O241)</f>
        <v/>
      </c>
      <c r="H241" s="1" t="str">
        <f>IFERROR(INDEX(行业涨跌!F:F,MATCH(G241,行业涨跌!C:C,0)),"-")</f>
        <v>-</v>
      </c>
      <c r="I241" s="1" t="str">
        <f>IFERROR(INDEX(行业涨跌!E:E,MATCH(G241,行业涨跌!C:C,0)),"-")</f>
        <v>-</v>
      </c>
      <c r="J241" s="1">
        <v>0</v>
      </c>
      <c r="K241" s="1">
        <v>1</v>
      </c>
      <c r="L241" s="1">
        <v>0</v>
      </c>
      <c r="M241" s="66">
        <f t="shared" si="48"/>
        <v>1</v>
      </c>
      <c r="R241" s="43" t="str">
        <f t="shared" si="39"/>
        <v>-</v>
      </c>
      <c r="S241" s="11">
        <v>43630.625</v>
      </c>
      <c r="V241" s="1">
        <f t="array" ref="V241">SMALL(IF($D$2:$D$4000&gt;0,ROW($D$2:$D$4000),4^8),ROW(A240))</f>
        <v>65536</v>
      </c>
      <c r="W241" s="1" t="str">
        <f t="shared" si="40"/>
        <v>-</v>
      </c>
      <c r="X241" s="1" t="str">
        <f t="shared" si="41"/>
        <v>-</v>
      </c>
      <c r="Y241" s="43" t="str">
        <f t="shared" si="49"/>
        <v>-</v>
      </c>
      <c r="Z241" s="1" t="str">
        <f t="shared" si="42"/>
        <v>-</v>
      </c>
      <c r="AA241" s="1" t="str">
        <f t="shared" si="43"/>
        <v>-</v>
      </c>
      <c r="AB241" s="1" t="str">
        <f t="shared" si="50"/>
        <v>-</v>
      </c>
      <c r="AC241" s="1" t="str">
        <f t="shared" si="44"/>
        <v>-</v>
      </c>
      <c r="AD241" s="1" t="str">
        <f t="shared" si="45"/>
        <v>-</v>
      </c>
      <c r="AE241" s="43" t="str">
        <f t="shared" si="46"/>
        <v>-</v>
      </c>
      <c r="AF241" s="11" t="str">
        <f t="shared" si="51"/>
        <v>-</v>
      </c>
    </row>
    <row r="242" spans="1:32" x14ac:dyDescent="0.15">
      <c r="A242" s="1">
        <v>241</v>
      </c>
      <c r="B242" s="29" t="str">
        <f>TRIM(基本信息!B242)</f>
        <v/>
      </c>
      <c r="C242" s="1" t="str">
        <f>TRIM(基本信息!C242)</f>
        <v/>
      </c>
      <c r="D242" s="1">
        <f t="shared" si="47"/>
        <v>0</v>
      </c>
      <c r="E242" s="1" t="str">
        <f>IFERROR(INDEX(股票涨跌!E:E,MATCH(B242,股票涨跌!B:B,0)),"-")</f>
        <v>-</v>
      </c>
      <c r="F242" s="1" t="str">
        <f>IFERROR(INDEX(股票涨跌!F:F,MATCH(B242,股票涨跌!B:B,0)),"-")</f>
        <v>-</v>
      </c>
      <c r="G242" s="1" t="str">
        <f>TRIM(基本信息!O242)</f>
        <v/>
      </c>
      <c r="H242" s="1" t="str">
        <f>IFERROR(INDEX(行业涨跌!F:F,MATCH(G242,行业涨跌!C:C,0)),"-")</f>
        <v>-</v>
      </c>
      <c r="I242" s="1" t="str">
        <f>IFERROR(INDEX(行业涨跌!E:E,MATCH(G242,行业涨跌!C:C,0)),"-")</f>
        <v>-</v>
      </c>
      <c r="J242" s="1">
        <v>0</v>
      </c>
      <c r="K242" s="1">
        <v>1</v>
      </c>
      <c r="L242" s="1">
        <v>0</v>
      </c>
      <c r="M242" s="66">
        <f t="shared" si="48"/>
        <v>1</v>
      </c>
      <c r="R242" s="43" t="str">
        <f t="shared" si="39"/>
        <v>-</v>
      </c>
      <c r="S242" s="11">
        <v>43630.625</v>
      </c>
      <c r="V242" s="1">
        <f t="array" ref="V242">SMALL(IF($D$2:$D$4000&gt;0,ROW($D$2:$D$4000),4^8),ROW(A241))</f>
        <v>65536</v>
      </c>
      <c r="W242" s="1" t="str">
        <f t="shared" si="40"/>
        <v>-</v>
      </c>
      <c r="X242" s="1" t="str">
        <f t="shared" si="41"/>
        <v>-</v>
      </c>
      <c r="Y242" s="43" t="str">
        <f t="shared" si="49"/>
        <v>-</v>
      </c>
      <c r="Z242" s="1" t="str">
        <f t="shared" si="42"/>
        <v>-</v>
      </c>
      <c r="AA242" s="1" t="str">
        <f t="shared" si="43"/>
        <v>-</v>
      </c>
      <c r="AB242" s="1" t="str">
        <f t="shared" si="50"/>
        <v>-</v>
      </c>
      <c r="AC242" s="1" t="str">
        <f t="shared" si="44"/>
        <v>-</v>
      </c>
      <c r="AD242" s="1" t="str">
        <f t="shared" si="45"/>
        <v>-</v>
      </c>
      <c r="AE242" s="43" t="str">
        <f t="shared" si="46"/>
        <v>-</v>
      </c>
      <c r="AF242" s="11" t="str">
        <f t="shared" si="51"/>
        <v>-</v>
      </c>
    </row>
    <row r="243" spans="1:32" x14ac:dyDescent="0.15">
      <c r="A243" s="1">
        <v>242</v>
      </c>
      <c r="B243" s="29" t="str">
        <f>TRIM(基本信息!B243)</f>
        <v/>
      </c>
      <c r="C243" s="1" t="str">
        <f>TRIM(基本信息!C243)</f>
        <v/>
      </c>
      <c r="D243" s="1">
        <f t="shared" si="47"/>
        <v>0</v>
      </c>
      <c r="E243" s="1" t="str">
        <f>IFERROR(INDEX(股票涨跌!E:E,MATCH(B243,股票涨跌!B:B,0)),"-")</f>
        <v>-</v>
      </c>
      <c r="F243" s="1" t="str">
        <f>IFERROR(INDEX(股票涨跌!F:F,MATCH(B243,股票涨跌!B:B,0)),"-")</f>
        <v>-</v>
      </c>
      <c r="G243" s="1" t="str">
        <f>TRIM(基本信息!O243)</f>
        <v/>
      </c>
      <c r="H243" s="1" t="str">
        <f>IFERROR(INDEX(行业涨跌!F:F,MATCH(G243,行业涨跌!C:C,0)),"-")</f>
        <v>-</v>
      </c>
      <c r="I243" s="1" t="str">
        <f>IFERROR(INDEX(行业涨跌!E:E,MATCH(G243,行业涨跌!C:C,0)),"-")</f>
        <v>-</v>
      </c>
      <c r="J243" s="1">
        <v>0</v>
      </c>
      <c r="K243" s="1">
        <v>1</v>
      </c>
      <c r="L243" s="1">
        <v>0</v>
      </c>
      <c r="M243" s="66">
        <f t="shared" si="48"/>
        <v>1</v>
      </c>
      <c r="R243" s="43" t="str">
        <f t="shared" si="39"/>
        <v>-</v>
      </c>
      <c r="S243" s="11">
        <v>43630.625</v>
      </c>
      <c r="V243" s="1">
        <f t="array" ref="V243">SMALL(IF($D$2:$D$4000&gt;0,ROW($D$2:$D$4000),4^8),ROW(A242))</f>
        <v>65536</v>
      </c>
      <c r="W243" s="1" t="str">
        <f t="shared" si="40"/>
        <v>-</v>
      </c>
      <c r="X243" s="1" t="str">
        <f t="shared" si="41"/>
        <v>-</v>
      </c>
      <c r="Y243" s="43" t="str">
        <f t="shared" si="49"/>
        <v>-</v>
      </c>
      <c r="Z243" s="1" t="str">
        <f t="shared" si="42"/>
        <v>-</v>
      </c>
      <c r="AA243" s="1" t="str">
        <f t="shared" si="43"/>
        <v>-</v>
      </c>
      <c r="AB243" s="1" t="str">
        <f t="shared" si="50"/>
        <v>-</v>
      </c>
      <c r="AC243" s="1" t="str">
        <f t="shared" si="44"/>
        <v>-</v>
      </c>
      <c r="AD243" s="1" t="str">
        <f t="shared" si="45"/>
        <v>-</v>
      </c>
      <c r="AE243" s="43" t="str">
        <f t="shared" si="46"/>
        <v>-</v>
      </c>
      <c r="AF243" s="11" t="str">
        <f t="shared" si="51"/>
        <v>-</v>
      </c>
    </row>
    <row r="244" spans="1:32" x14ac:dyDescent="0.15">
      <c r="A244" s="1">
        <v>243</v>
      </c>
      <c r="B244" s="29" t="str">
        <f>TRIM(基本信息!B244)</f>
        <v/>
      </c>
      <c r="C244" s="1" t="str">
        <f>TRIM(基本信息!C244)</f>
        <v/>
      </c>
      <c r="D244" s="1">
        <f t="shared" si="47"/>
        <v>0</v>
      </c>
      <c r="E244" s="1" t="str">
        <f>IFERROR(INDEX(股票涨跌!E:E,MATCH(B244,股票涨跌!B:B,0)),"-")</f>
        <v>-</v>
      </c>
      <c r="F244" s="1" t="str">
        <f>IFERROR(INDEX(股票涨跌!F:F,MATCH(B244,股票涨跌!B:B,0)),"-")</f>
        <v>-</v>
      </c>
      <c r="G244" s="1" t="str">
        <f>TRIM(基本信息!O244)</f>
        <v/>
      </c>
      <c r="H244" s="1" t="str">
        <f>IFERROR(INDEX(行业涨跌!F:F,MATCH(G244,行业涨跌!C:C,0)),"-")</f>
        <v>-</v>
      </c>
      <c r="I244" s="1" t="str">
        <f>IFERROR(INDEX(行业涨跌!E:E,MATCH(G244,行业涨跌!C:C,0)),"-")</f>
        <v>-</v>
      </c>
      <c r="J244" s="1">
        <v>0</v>
      </c>
      <c r="K244" s="1">
        <v>1</v>
      </c>
      <c r="L244" s="1">
        <v>0</v>
      </c>
      <c r="M244" s="66">
        <f t="shared" si="48"/>
        <v>1</v>
      </c>
      <c r="R244" s="43" t="str">
        <f t="shared" si="39"/>
        <v>-</v>
      </c>
      <c r="S244" s="11">
        <v>43630.625</v>
      </c>
      <c r="V244" s="1">
        <f t="array" ref="V244">SMALL(IF($D$2:$D$4000&gt;0,ROW($D$2:$D$4000),4^8),ROW(A243))</f>
        <v>65536</v>
      </c>
      <c r="W244" s="1" t="str">
        <f t="shared" si="40"/>
        <v>-</v>
      </c>
      <c r="X244" s="1" t="str">
        <f t="shared" si="41"/>
        <v>-</v>
      </c>
      <c r="Y244" s="43" t="str">
        <f t="shared" si="49"/>
        <v>-</v>
      </c>
      <c r="Z244" s="1" t="str">
        <f t="shared" si="42"/>
        <v>-</v>
      </c>
      <c r="AA244" s="1" t="str">
        <f t="shared" si="43"/>
        <v>-</v>
      </c>
      <c r="AB244" s="1" t="str">
        <f t="shared" si="50"/>
        <v>-</v>
      </c>
      <c r="AC244" s="1" t="str">
        <f t="shared" si="44"/>
        <v>-</v>
      </c>
      <c r="AD244" s="1" t="str">
        <f t="shared" si="45"/>
        <v>-</v>
      </c>
      <c r="AE244" s="43" t="str">
        <f t="shared" si="46"/>
        <v>-</v>
      </c>
      <c r="AF244" s="11" t="str">
        <f t="shared" si="51"/>
        <v>-</v>
      </c>
    </row>
    <row r="245" spans="1:32" x14ac:dyDescent="0.15">
      <c r="A245" s="1">
        <v>244</v>
      </c>
      <c r="B245" s="29" t="str">
        <f>TRIM(基本信息!B245)</f>
        <v/>
      </c>
      <c r="C245" s="1" t="str">
        <f>TRIM(基本信息!C245)</f>
        <v/>
      </c>
      <c r="D245" s="1">
        <f t="shared" si="47"/>
        <v>0</v>
      </c>
      <c r="E245" s="1" t="str">
        <f>IFERROR(INDEX(股票涨跌!E:E,MATCH(B245,股票涨跌!B:B,0)),"-")</f>
        <v>-</v>
      </c>
      <c r="F245" s="1" t="str">
        <f>IFERROR(INDEX(股票涨跌!F:F,MATCH(B245,股票涨跌!B:B,0)),"-")</f>
        <v>-</v>
      </c>
      <c r="G245" s="1" t="str">
        <f>TRIM(基本信息!O245)</f>
        <v/>
      </c>
      <c r="H245" s="1" t="str">
        <f>IFERROR(INDEX(行业涨跌!F:F,MATCH(G245,行业涨跌!C:C,0)),"-")</f>
        <v>-</v>
      </c>
      <c r="I245" s="1" t="str">
        <f>IFERROR(INDEX(行业涨跌!E:E,MATCH(G245,行业涨跌!C:C,0)),"-")</f>
        <v>-</v>
      </c>
      <c r="J245" s="1">
        <v>0</v>
      </c>
      <c r="K245" s="1">
        <v>0</v>
      </c>
      <c r="L245" s="1">
        <v>0</v>
      </c>
      <c r="M245" s="66">
        <f t="shared" si="48"/>
        <v>0</v>
      </c>
      <c r="R245" s="43" t="str">
        <f t="shared" si="39"/>
        <v>-</v>
      </c>
      <c r="V245" s="1">
        <f t="array" ref="V245">SMALL(IF($D$2:$D$4000&gt;0,ROW($D$2:$D$4000),4^8),ROW(A244))</f>
        <v>65536</v>
      </c>
      <c r="W245" s="1" t="str">
        <f t="shared" si="40"/>
        <v>-</v>
      </c>
      <c r="X245" s="1" t="str">
        <f t="shared" si="41"/>
        <v>-</v>
      </c>
      <c r="Y245" s="43" t="str">
        <f t="shared" si="49"/>
        <v>-</v>
      </c>
      <c r="Z245" s="1" t="str">
        <f t="shared" si="42"/>
        <v>-</v>
      </c>
      <c r="AA245" s="1" t="str">
        <f t="shared" si="43"/>
        <v>-</v>
      </c>
      <c r="AB245" s="1" t="str">
        <f t="shared" si="50"/>
        <v>-</v>
      </c>
      <c r="AC245" s="1" t="str">
        <f t="shared" si="44"/>
        <v>-</v>
      </c>
      <c r="AD245" s="1" t="str">
        <f t="shared" si="45"/>
        <v>-</v>
      </c>
      <c r="AE245" s="43" t="str">
        <f t="shared" si="46"/>
        <v>-</v>
      </c>
      <c r="AF245" s="11" t="str">
        <f t="shared" si="51"/>
        <v>-</v>
      </c>
    </row>
    <row r="246" spans="1:32" x14ac:dyDescent="0.15">
      <c r="A246" s="1">
        <v>245</v>
      </c>
      <c r="B246" s="29" t="str">
        <f>TRIM(基本信息!B246)</f>
        <v/>
      </c>
      <c r="C246" s="1" t="str">
        <f>TRIM(基本信息!C246)</f>
        <v/>
      </c>
      <c r="D246" s="1">
        <f t="shared" si="47"/>
        <v>0</v>
      </c>
      <c r="E246" s="1" t="str">
        <f>IFERROR(INDEX(股票涨跌!E:E,MATCH(B246,股票涨跌!B:B,0)),"-")</f>
        <v>-</v>
      </c>
      <c r="F246" s="1" t="str">
        <f>IFERROR(INDEX(股票涨跌!F:F,MATCH(B246,股票涨跌!B:B,0)),"-")</f>
        <v>-</v>
      </c>
      <c r="G246" s="1" t="str">
        <f>TRIM(基本信息!O246)</f>
        <v/>
      </c>
      <c r="H246" s="1" t="str">
        <f>IFERROR(INDEX(行业涨跌!F:F,MATCH(G246,行业涨跌!C:C,0)),"-")</f>
        <v>-</v>
      </c>
      <c r="I246" s="1" t="str">
        <f>IFERROR(INDEX(行业涨跌!E:E,MATCH(G246,行业涨跌!C:C,0)),"-")</f>
        <v>-</v>
      </c>
      <c r="J246" s="1">
        <v>0</v>
      </c>
      <c r="K246" s="1">
        <v>0</v>
      </c>
      <c r="L246" s="1">
        <v>0</v>
      </c>
      <c r="M246" s="66">
        <f t="shared" si="48"/>
        <v>0</v>
      </c>
      <c r="R246" s="43" t="str">
        <f t="shared" si="39"/>
        <v>-</v>
      </c>
      <c r="V246" s="1">
        <f t="array" ref="V246">SMALL(IF($D$2:$D$4000&gt;0,ROW($D$2:$D$4000),4^8),ROW(A245))</f>
        <v>65536</v>
      </c>
      <c r="W246" s="1" t="str">
        <f t="shared" si="40"/>
        <v>-</v>
      </c>
      <c r="X246" s="1" t="str">
        <f t="shared" si="41"/>
        <v>-</v>
      </c>
      <c r="Y246" s="43" t="str">
        <f t="shared" si="49"/>
        <v>-</v>
      </c>
      <c r="Z246" s="1" t="str">
        <f t="shared" si="42"/>
        <v>-</v>
      </c>
      <c r="AA246" s="1" t="str">
        <f t="shared" si="43"/>
        <v>-</v>
      </c>
      <c r="AB246" s="1" t="str">
        <f t="shared" si="50"/>
        <v>-</v>
      </c>
      <c r="AC246" s="1" t="str">
        <f t="shared" si="44"/>
        <v>-</v>
      </c>
      <c r="AD246" s="1" t="str">
        <f t="shared" si="45"/>
        <v>-</v>
      </c>
      <c r="AE246" s="43" t="str">
        <f t="shared" si="46"/>
        <v>-</v>
      </c>
      <c r="AF246" s="11" t="str">
        <f t="shared" si="51"/>
        <v>-</v>
      </c>
    </row>
    <row r="247" spans="1:32" x14ac:dyDescent="0.15">
      <c r="A247" s="1">
        <v>246</v>
      </c>
      <c r="B247" s="29" t="str">
        <f>TRIM(基本信息!B247)</f>
        <v/>
      </c>
      <c r="C247" s="1" t="str">
        <f>TRIM(基本信息!C247)</f>
        <v/>
      </c>
      <c r="D247" s="1">
        <f t="shared" si="47"/>
        <v>0</v>
      </c>
      <c r="E247" s="1" t="str">
        <f>IFERROR(INDEX(股票涨跌!E:E,MATCH(B247,股票涨跌!B:B,0)),"-")</f>
        <v>-</v>
      </c>
      <c r="F247" s="1" t="str">
        <f>IFERROR(INDEX(股票涨跌!F:F,MATCH(B247,股票涨跌!B:B,0)),"-")</f>
        <v>-</v>
      </c>
      <c r="G247" s="1" t="str">
        <f>TRIM(基本信息!O247)</f>
        <v/>
      </c>
      <c r="H247" s="1" t="str">
        <f>IFERROR(INDEX(行业涨跌!F:F,MATCH(G247,行业涨跌!C:C,0)),"-")</f>
        <v>-</v>
      </c>
      <c r="I247" s="1" t="str">
        <f>IFERROR(INDEX(行业涨跌!E:E,MATCH(G247,行业涨跌!C:C,0)),"-")</f>
        <v>-</v>
      </c>
      <c r="J247" s="1">
        <v>0</v>
      </c>
      <c r="K247" s="1">
        <v>1</v>
      </c>
      <c r="L247" s="1">
        <v>0</v>
      </c>
      <c r="M247" s="66">
        <f t="shared" si="48"/>
        <v>1</v>
      </c>
      <c r="R247" s="43" t="str">
        <f t="shared" si="39"/>
        <v>-</v>
      </c>
      <c r="S247" s="11">
        <v>43630.625</v>
      </c>
      <c r="V247" s="1">
        <f t="array" ref="V247">SMALL(IF($D$2:$D$4000&gt;0,ROW($D$2:$D$4000),4^8),ROW(A246))</f>
        <v>65536</v>
      </c>
      <c r="W247" s="1" t="str">
        <f t="shared" si="40"/>
        <v>-</v>
      </c>
      <c r="X247" s="1" t="str">
        <f t="shared" si="41"/>
        <v>-</v>
      </c>
      <c r="Y247" s="43" t="str">
        <f t="shared" si="49"/>
        <v>-</v>
      </c>
      <c r="Z247" s="1" t="str">
        <f t="shared" si="42"/>
        <v>-</v>
      </c>
      <c r="AA247" s="1" t="str">
        <f t="shared" si="43"/>
        <v>-</v>
      </c>
      <c r="AB247" s="1" t="str">
        <f t="shared" si="50"/>
        <v>-</v>
      </c>
      <c r="AC247" s="1" t="str">
        <f t="shared" si="44"/>
        <v>-</v>
      </c>
      <c r="AD247" s="1" t="str">
        <f t="shared" si="45"/>
        <v>-</v>
      </c>
      <c r="AE247" s="43" t="str">
        <f t="shared" si="46"/>
        <v>-</v>
      </c>
      <c r="AF247" s="11" t="str">
        <f t="shared" si="51"/>
        <v>-</v>
      </c>
    </row>
    <row r="248" spans="1:32" x14ac:dyDescent="0.15">
      <c r="A248" s="1">
        <v>247</v>
      </c>
      <c r="B248" s="29" t="str">
        <f>TRIM(基本信息!B248)</f>
        <v/>
      </c>
      <c r="C248" s="1" t="str">
        <f>TRIM(基本信息!C248)</f>
        <v/>
      </c>
      <c r="D248" s="1">
        <f t="shared" si="47"/>
        <v>0</v>
      </c>
      <c r="E248" s="1" t="str">
        <f>IFERROR(INDEX(股票涨跌!E:E,MATCH(B248,股票涨跌!B:B,0)),"-")</f>
        <v>-</v>
      </c>
      <c r="F248" s="1" t="str">
        <f>IFERROR(INDEX(股票涨跌!F:F,MATCH(B248,股票涨跌!B:B,0)),"-")</f>
        <v>-</v>
      </c>
      <c r="G248" s="1" t="str">
        <f>TRIM(基本信息!O248)</f>
        <v/>
      </c>
      <c r="H248" s="1" t="str">
        <f>IFERROR(INDEX(行业涨跌!F:F,MATCH(G248,行业涨跌!C:C,0)),"-")</f>
        <v>-</v>
      </c>
      <c r="I248" s="1" t="str">
        <f>IFERROR(INDEX(行业涨跌!E:E,MATCH(G248,行业涨跌!C:C,0)),"-")</f>
        <v>-</v>
      </c>
      <c r="J248" s="1">
        <v>0</v>
      </c>
      <c r="K248" s="1">
        <v>0</v>
      </c>
      <c r="L248" s="1">
        <v>1</v>
      </c>
      <c r="M248" s="66">
        <f t="shared" si="48"/>
        <v>0</v>
      </c>
      <c r="R248" s="43" t="str">
        <f t="shared" si="39"/>
        <v>-</v>
      </c>
      <c r="V248" s="1">
        <f t="array" ref="V248">SMALL(IF($D$2:$D$4000&gt;0,ROW($D$2:$D$4000),4^8),ROW(A247))</f>
        <v>65536</v>
      </c>
      <c r="W248" s="1" t="str">
        <f t="shared" si="40"/>
        <v>-</v>
      </c>
      <c r="X248" s="1" t="str">
        <f t="shared" si="41"/>
        <v>-</v>
      </c>
      <c r="Y248" s="43" t="str">
        <f t="shared" si="49"/>
        <v>-</v>
      </c>
      <c r="Z248" s="1" t="str">
        <f t="shared" si="42"/>
        <v>-</v>
      </c>
      <c r="AA248" s="1" t="str">
        <f t="shared" si="43"/>
        <v>-</v>
      </c>
      <c r="AB248" s="1" t="str">
        <f t="shared" si="50"/>
        <v>-</v>
      </c>
      <c r="AC248" s="1" t="str">
        <f t="shared" si="44"/>
        <v>-</v>
      </c>
      <c r="AD248" s="1" t="str">
        <f t="shared" si="45"/>
        <v>-</v>
      </c>
      <c r="AE248" s="43" t="str">
        <f t="shared" si="46"/>
        <v>-</v>
      </c>
      <c r="AF248" s="11" t="str">
        <f t="shared" si="51"/>
        <v>-</v>
      </c>
    </row>
    <row r="249" spans="1:32" x14ac:dyDescent="0.15">
      <c r="A249" s="1">
        <v>248</v>
      </c>
      <c r="B249" s="29" t="str">
        <f>TRIM(基本信息!B249)</f>
        <v/>
      </c>
      <c r="C249" s="1" t="str">
        <f>TRIM(基本信息!C249)</f>
        <v/>
      </c>
      <c r="D249" s="1">
        <f t="shared" si="47"/>
        <v>0</v>
      </c>
      <c r="E249" s="1" t="str">
        <f>IFERROR(INDEX(股票涨跌!E:E,MATCH(B249,股票涨跌!B:B,0)),"-")</f>
        <v>-</v>
      </c>
      <c r="F249" s="1" t="str">
        <f>IFERROR(INDEX(股票涨跌!F:F,MATCH(B249,股票涨跌!B:B,0)),"-")</f>
        <v>-</v>
      </c>
      <c r="G249" s="1" t="str">
        <f>TRIM(基本信息!O249)</f>
        <v/>
      </c>
      <c r="H249" s="1" t="str">
        <f>IFERROR(INDEX(行业涨跌!F:F,MATCH(G249,行业涨跌!C:C,0)),"-")</f>
        <v>-</v>
      </c>
      <c r="I249" s="1" t="str">
        <f>IFERROR(INDEX(行业涨跌!E:E,MATCH(G249,行业涨跌!C:C,0)),"-")</f>
        <v>-</v>
      </c>
      <c r="J249" s="1">
        <v>0</v>
      </c>
      <c r="K249" s="1">
        <v>0</v>
      </c>
      <c r="L249" s="1">
        <v>0</v>
      </c>
      <c r="M249" s="66">
        <f t="shared" si="48"/>
        <v>0</v>
      </c>
      <c r="R249" s="43" t="str">
        <f t="shared" si="39"/>
        <v>-</v>
      </c>
      <c r="V249" s="1">
        <f t="array" ref="V249">SMALL(IF($D$2:$D$4000&gt;0,ROW($D$2:$D$4000),4^8),ROW(A248))</f>
        <v>65536</v>
      </c>
      <c r="W249" s="1" t="str">
        <f t="shared" si="40"/>
        <v>-</v>
      </c>
      <c r="X249" s="1" t="str">
        <f t="shared" si="41"/>
        <v>-</v>
      </c>
      <c r="Y249" s="43" t="str">
        <f t="shared" si="49"/>
        <v>-</v>
      </c>
      <c r="Z249" s="1" t="str">
        <f t="shared" si="42"/>
        <v>-</v>
      </c>
      <c r="AA249" s="1" t="str">
        <f t="shared" si="43"/>
        <v>-</v>
      </c>
      <c r="AB249" s="1" t="str">
        <f t="shared" si="50"/>
        <v>-</v>
      </c>
      <c r="AC249" s="1" t="str">
        <f t="shared" si="44"/>
        <v>-</v>
      </c>
      <c r="AD249" s="1" t="str">
        <f t="shared" si="45"/>
        <v>-</v>
      </c>
      <c r="AE249" s="43" t="str">
        <f t="shared" si="46"/>
        <v>-</v>
      </c>
      <c r="AF249" s="11" t="str">
        <f t="shared" si="51"/>
        <v>-</v>
      </c>
    </row>
    <row r="250" spans="1:32" x14ac:dyDescent="0.15">
      <c r="A250" s="1">
        <v>249</v>
      </c>
      <c r="B250" s="29" t="str">
        <f>TRIM(基本信息!B250)</f>
        <v/>
      </c>
      <c r="C250" s="1" t="str">
        <f>TRIM(基本信息!C250)</f>
        <v/>
      </c>
      <c r="D250" s="1">
        <f t="shared" si="47"/>
        <v>0</v>
      </c>
      <c r="E250" s="1" t="str">
        <f>IFERROR(INDEX(股票涨跌!E:E,MATCH(B250,股票涨跌!B:B,0)),"-")</f>
        <v>-</v>
      </c>
      <c r="F250" s="1" t="str">
        <f>IFERROR(INDEX(股票涨跌!F:F,MATCH(B250,股票涨跌!B:B,0)),"-")</f>
        <v>-</v>
      </c>
      <c r="G250" s="1" t="str">
        <f>TRIM(基本信息!O250)</f>
        <v/>
      </c>
      <c r="H250" s="1" t="str">
        <f>IFERROR(INDEX(行业涨跌!F:F,MATCH(G250,行业涨跌!C:C,0)),"-")</f>
        <v>-</v>
      </c>
      <c r="I250" s="1" t="str">
        <f>IFERROR(INDEX(行业涨跌!E:E,MATCH(G250,行业涨跌!C:C,0)),"-")</f>
        <v>-</v>
      </c>
      <c r="J250" s="1">
        <v>0</v>
      </c>
      <c r="K250" s="1">
        <v>0</v>
      </c>
      <c r="L250" s="1">
        <v>1</v>
      </c>
      <c r="M250" s="66">
        <f t="shared" si="48"/>
        <v>0</v>
      </c>
      <c r="R250" s="43" t="str">
        <f t="shared" si="39"/>
        <v>-</v>
      </c>
      <c r="V250" s="1">
        <f t="array" ref="V250">SMALL(IF($D$2:$D$4000&gt;0,ROW($D$2:$D$4000),4^8),ROW(A249))</f>
        <v>65536</v>
      </c>
      <c r="W250" s="1" t="str">
        <f t="shared" si="40"/>
        <v>-</v>
      </c>
      <c r="X250" s="1" t="str">
        <f t="shared" si="41"/>
        <v>-</v>
      </c>
      <c r="Y250" s="43" t="str">
        <f t="shared" si="49"/>
        <v>-</v>
      </c>
      <c r="Z250" s="1" t="str">
        <f t="shared" si="42"/>
        <v>-</v>
      </c>
      <c r="AA250" s="1" t="str">
        <f t="shared" si="43"/>
        <v>-</v>
      </c>
      <c r="AB250" s="1" t="str">
        <f t="shared" si="50"/>
        <v>-</v>
      </c>
      <c r="AC250" s="1" t="str">
        <f t="shared" si="44"/>
        <v>-</v>
      </c>
      <c r="AD250" s="1" t="str">
        <f t="shared" si="45"/>
        <v>-</v>
      </c>
      <c r="AE250" s="43" t="str">
        <f t="shared" si="46"/>
        <v>-</v>
      </c>
      <c r="AF250" s="11" t="str">
        <f t="shared" si="51"/>
        <v>-</v>
      </c>
    </row>
    <row r="251" spans="1:32" x14ac:dyDescent="0.15">
      <c r="A251" s="1">
        <v>250</v>
      </c>
      <c r="B251" s="29" t="str">
        <f>TRIM(基本信息!B251)</f>
        <v/>
      </c>
      <c r="C251" s="1" t="str">
        <f>TRIM(基本信息!C251)</f>
        <v/>
      </c>
      <c r="D251" s="1">
        <f t="shared" si="47"/>
        <v>0</v>
      </c>
      <c r="E251" s="1" t="str">
        <f>IFERROR(INDEX(股票涨跌!E:E,MATCH(B251,股票涨跌!B:B,0)),"-")</f>
        <v>-</v>
      </c>
      <c r="F251" s="1" t="str">
        <f>IFERROR(INDEX(股票涨跌!F:F,MATCH(B251,股票涨跌!B:B,0)),"-")</f>
        <v>-</v>
      </c>
      <c r="G251" s="1" t="str">
        <f>TRIM(基本信息!O251)</f>
        <v/>
      </c>
      <c r="H251" s="1" t="str">
        <f>IFERROR(INDEX(行业涨跌!F:F,MATCH(G251,行业涨跌!C:C,0)),"-")</f>
        <v>-</v>
      </c>
      <c r="I251" s="1" t="str">
        <f>IFERROR(INDEX(行业涨跌!E:E,MATCH(G251,行业涨跌!C:C,0)),"-")</f>
        <v>-</v>
      </c>
      <c r="J251" s="1">
        <v>0</v>
      </c>
      <c r="K251" s="1">
        <v>0</v>
      </c>
      <c r="L251" s="1">
        <v>0</v>
      </c>
      <c r="M251" s="66">
        <f t="shared" si="48"/>
        <v>0</v>
      </c>
      <c r="R251" s="43" t="str">
        <f t="shared" si="39"/>
        <v>-</v>
      </c>
      <c r="V251" s="1">
        <f t="array" ref="V251">SMALL(IF($D$2:$D$4000&gt;0,ROW($D$2:$D$4000),4^8),ROW(A250))</f>
        <v>65536</v>
      </c>
      <c r="W251" s="1" t="str">
        <f t="shared" si="40"/>
        <v>-</v>
      </c>
      <c r="X251" s="1" t="str">
        <f t="shared" si="41"/>
        <v>-</v>
      </c>
      <c r="Y251" s="43" t="str">
        <f t="shared" si="49"/>
        <v>-</v>
      </c>
      <c r="Z251" s="1" t="str">
        <f t="shared" si="42"/>
        <v>-</v>
      </c>
      <c r="AA251" s="1" t="str">
        <f t="shared" si="43"/>
        <v>-</v>
      </c>
      <c r="AB251" s="1" t="str">
        <f t="shared" si="50"/>
        <v>-</v>
      </c>
      <c r="AC251" s="1" t="str">
        <f t="shared" si="44"/>
        <v>-</v>
      </c>
      <c r="AD251" s="1" t="str">
        <f t="shared" si="45"/>
        <v>-</v>
      </c>
      <c r="AE251" s="43" t="str">
        <f t="shared" si="46"/>
        <v>-</v>
      </c>
      <c r="AF251" s="11" t="str">
        <f t="shared" si="51"/>
        <v>-</v>
      </c>
    </row>
    <row r="252" spans="1:32" x14ac:dyDescent="0.15">
      <c r="A252" s="1">
        <v>251</v>
      </c>
      <c r="B252" s="29" t="str">
        <f>TRIM(基本信息!B252)</f>
        <v/>
      </c>
      <c r="C252" s="1" t="str">
        <f>TRIM(基本信息!C252)</f>
        <v/>
      </c>
      <c r="D252" s="1">
        <f t="shared" si="47"/>
        <v>0</v>
      </c>
      <c r="E252" s="1" t="str">
        <f>IFERROR(INDEX(股票涨跌!E:E,MATCH(B252,股票涨跌!B:B,0)),"-")</f>
        <v>-</v>
      </c>
      <c r="F252" s="1" t="str">
        <f>IFERROR(INDEX(股票涨跌!F:F,MATCH(B252,股票涨跌!B:B,0)),"-")</f>
        <v>-</v>
      </c>
      <c r="G252" s="1" t="str">
        <f>TRIM(基本信息!O252)</f>
        <v/>
      </c>
      <c r="H252" s="1" t="str">
        <f>IFERROR(INDEX(行业涨跌!F:F,MATCH(G252,行业涨跌!C:C,0)),"-")</f>
        <v>-</v>
      </c>
      <c r="I252" s="1" t="str">
        <f>IFERROR(INDEX(行业涨跌!E:E,MATCH(G252,行业涨跌!C:C,0)),"-")</f>
        <v>-</v>
      </c>
      <c r="J252" s="1">
        <v>0</v>
      </c>
      <c r="K252" s="1">
        <v>0</v>
      </c>
      <c r="L252" s="1">
        <v>0</v>
      </c>
      <c r="M252" s="66">
        <f t="shared" si="48"/>
        <v>0</v>
      </c>
      <c r="R252" s="43" t="str">
        <f t="shared" si="39"/>
        <v>-</v>
      </c>
      <c r="V252" s="1">
        <f t="array" ref="V252">SMALL(IF($D$2:$D$4000&gt;0,ROW($D$2:$D$4000),4^8),ROW(A251))</f>
        <v>65536</v>
      </c>
      <c r="W252" s="1" t="str">
        <f t="shared" si="40"/>
        <v>-</v>
      </c>
      <c r="X252" s="1" t="str">
        <f t="shared" si="41"/>
        <v>-</v>
      </c>
      <c r="Y252" s="43" t="str">
        <f t="shared" si="49"/>
        <v>-</v>
      </c>
      <c r="Z252" s="1" t="str">
        <f t="shared" si="42"/>
        <v>-</v>
      </c>
      <c r="AA252" s="1" t="str">
        <f t="shared" si="43"/>
        <v>-</v>
      </c>
      <c r="AB252" s="1" t="str">
        <f t="shared" si="50"/>
        <v>-</v>
      </c>
      <c r="AC252" s="1" t="str">
        <f t="shared" si="44"/>
        <v>-</v>
      </c>
      <c r="AD252" s="1" t="str">
        <f t="shared" si="45"/>
        <v>-</v>
      </c>
      <c r="AE252" s="43" t="str">
        <f t="shared" si="46"/>
        <v>-</v>
      </c>
      <c r="AF252" s="11" t="str">
        <f t="shared" si="51"/>
        <v>-</v>
      </c>
    </row>
    <row r="253" spans="1:32" x14ac:dyDescent="0.15">
      <c r="A253" s="1">
        <v>252</v>
      </c>
      <c r="B253" s="29" t="str">
        <f>TRIM(基本信息!B253)</f>
        <v/>
      </c>
      <c r="C253" s="1" t="str">
        <f>TRIM(基本信息!C253)</f>
        <v/>
      </c>
      <c r="D253" s="1">
        <f t="shared" si="47"/>
        <v>0</v>
      </c>
      <c r="E253" s="1" t="str">
        <f>IFERROR(INDEX(股票涨跌!E:E,MATCH(B253,股票涨跌!B:B,0)),"-")</f>
        <v>-</v>
      </c>
      <c r="F253" s="1" t="str">
        <f>IFERROR(INDEX(股票涨跌!F:F,MATCH(B253,股票涨跌!B:B,0)),"-")</f>
        <v>-</v>
      </c>
      <c r="G253" s="1" t="str">
        <f>TRIM(基本信息!O253)</f>
        <v/>
      </c>
      <c r="H253" s="1" t="str">
        <f>IFERROR(INDEX(行业涨跌!F:F,MATCH(G253,行业涨跌!C:C,0)),"-")</f>
        <v>-</v>
      </c>
      <c r="I253" s="1" t="str">
        <f>IFERROR(INDEX(行业涨跌!E:E,MATCH(G253,行业涨跌!C:C,0)),"-")</f>
        <v>-</v>
      </c>
      <c r="J253" s="1">
        <v>0</v>
      </c>
      <c r="K253" s="1">
        <v>0</v>
      </c>
      <c r="L253" s="1">
        <v>0</v>
      </c>
      <c r="M253" s="66">
        <f t="shared" si="48"/>
        <v>0</v>
      </c>
      <c r="R253" s="43" t="str">
        <f t="shared" si="39"/>
        <v>-</v>
      </c>
      <c r="V253" s="1">
        <f t="array" ref="V253">SMALL(IF($D$2:$D$4000&gt;0,ROW($D$2:$D$4000),4^8),ROW(A252))</f>
        <v>65536</v>
      </c>
      <c r="W253" s="1" t="str">
        <f t="shared" si="40"/>
        <v>-</v>
      </c>
      <c r="X253" s="1" t="str">
        <f t="shared" si="41"/>
        <v>-</v>
      </c>
      <c r="Y253" s="43" t="str">
        <f t="shared" si="49"/>
        <v>-</v>
      </c>
      <c r="Z253" s="1" t="str">
        <f t="shared" si="42"/>
        <v>-</v>
      </c>
      <c r="AA253" s="1" t="str">
        <f t="shared" si="43"/>
        <v>-</v>
      </c>
      <c r="AB253" s="1" t="str">
        <f t="shared" si="50"/>
        <v>-</v>
      </c>
      <c r="AC253" s="1" t="str">
        <f t="shared" si="44"/>
        <v>-</v>
      </c>
      <c r="AD253" s="1" t="str">
        <f t="shared" si="45"/>
        <v>-</v>
      </c>
      <c r="AE253" s="43" t="str">
        <f t="shared" si="46"/>
        <v>-</v>
      </c>
      <c r="AF253" s="11" t="str">
        <f t="shared" si="51"/>
        <v>-</v>
      </c>
    </row>
    <row r="254" spans="1:32" x14ac:dyDescent="0.15">
      <c r="A254" s="1">
        <v>253</v>
      </c>
      <c r="B254" s="29" t="str">
        <f>TRIM(基本信息!B254)</f>
        <v/>
      </c>
      <c r="C254" s="1" t="str">
        <f>TRIM(基本信息!C254)</f>
        <v/>
      </c>
      <c r="D254" s="1">
        <f t="shared" si="47"/>
        <v>0</v>
      </c>
      <c r="E254" s="1" t="str">
        <f>IFERROR(INDEX(股票涨跌!E:E,MATCH(B254,股票涨跌!B:B,0)),"-")</f>
        <v>-</v>
      </c>
      <c r="F254" s="1" t="str">
        <f>IFERROR(INDEX(股票涨跌!F:F,MATCH(B254,股票涨跌!B:B,0)),"-")</f>
        <v>-</v>
      </c>
      <c r="G254" s="1" t="str">
        <f>TRIM(基本信息!O254)</f>
        <v/>
      </c>
      <c r="H254" s="1" t="str">
        <f>IFERROR(INDEX(行业涨跌!F:F,MATCH(G254,行业涨跌!C:C,0)),"-")</f>
        <v>-</v>
      </c>
      <c r="I254" s="1" t="str">
        <f>IFERROR(INDEX(行业涨跌!E:E,MATCH(G254,行业涨跌!C:C,0)),"-")</f>
        <v>-</v>
      </c>
      <c r="J254" s="1">
        <v>0</v>
      </c>
      <c r="K254" s="1">
        <v>0</v>
      </c>
      <c r="L254" s="1">
        <v>0</v>
      </c>
      <c r="M254" s="66">
        <f t="shared" si="48"/>
        <v>0</v>
      </c>
      <c r="R254" s="43" t="str">
        <f t="shared" si="39"/>
        <v>-</v>
      </c>
      <c r="V254" s="1">
        <f t="array" ref="V254">SMALL(IF($D$2:$D$4000&gt;0,ROW($D$2:$D$4000),4^8),ROW(A253))</f>
        <v>65536</v>
      </c>
      <c r="W254" s="1" t="str">
        <f t="shared" si="40"/>
        <v>-</v>
      </c>
      <c r="X254" s="1" t="str">
        <f t="shared" si="41"/>
        <v>-</v>
      </c>
      <c r="Y254" s="43" t="str">
        <f t="shared" si="49"/>
        <v>-</v>
      </c>
      <c r="Z254" s="1" t="str">
        <f t="shared" si="42"/>
        <v>-</v>
      </c>
      <c r="AA254" s="1" t="str">
        <f t="shared" si="43"/>
        <v>-</v>
      </c>
      <c r="AB254" s="1" t="str">
        <f t="shared" si="50"/>
        <v>-</v>
      </c>
      <c r="AC254" s="1" t="str">
        <f t="shared" si="44"/>
        <v>-</v>
      </c>
      <c r="AD254" s="1" t="str">
        <f t="shared" si="45"/>
        <v>-</v>
      </c>
      <c r="AE254" s="43" t="str">
        <f t="shared" si="46"/>
        <v>-</v>
      </c>
      <c r="AF254" s="11" t="str">
        <f t="shared" si="51"/>
        <v>-</v>
      </c>
    </row>
    <row r="255" spans="1:32" x14ac:dyDescent="0.15">
      <c r="A255" s="1">
        <v>254</v>
      </c>
      <c r="B255" s="29" t="str">
        <f>TRIM(基本信息!B255)</f>
        <v/>
      </c>
      <c r="C255" s="1" t="str">
        <f>TRIM(基本信息!C255)</f>
        <v/>
      </c>
      <c r="D255" s="1">
        <f t="shared" si="47"/>
        <v>0</v>
      </c>
      <c r="E255" s="1" t="str">
        <f>IFERROR(INDEX(股票涨跌!E:E,MATCH(B255,股票涨跌!B:B,0)),"-")</f>
        <v>-</v>
      </c>
      <c r="F255" s="1" t="str">
        <f>IFERROR(INDEX(股票涨跌!F:F,MATCH(B255,股票涨跌!B:B,0)),"-")</f>
        <v>-</v>
      </c>
      <c r="G255" s="1" t="str">
        <f>TRIM(基本信息!O255)</f>
        <v/>
      </c>
      <c r="H255" s="1" t="str">
        <f>IFERROR(INDEX(行业涨跌!F:F,MATCH(G255,行业涨跌!C:C,0)),"-")</f>
        <v>-</v>
      </c>
      <c r="I255" s="1" t="str">
        <f>IFERROR(INDEX(行业涨跌!E:E,MATCH(G255,行业涨跌!C:C,0)),"-")</f>
        <v>-</v>
      </c>
      <c r="J255" s="1">
        <v>0</v>
      </c>
      <c r="K255" s="1">
        <v>1</v>
      </c>
      <c r="L255" s="1">
        <v>0</v>
      </c>
      <c r="M255" s="66">
        <f t="shared" si="48"/>
        <v>1</v>
      </c>
      <c r="R255" s="43" t="str">
        <f t="shared" si="39"/>
        <v>-</v>
      </c>
      <c r="S255" s="11">
        <v>43630.625</v>
      </c>
      <c r="V255" s="1">
        <f t="array" ref="V255">SMALL(IF($D$2:$D$4000&gt;0,ROW($D$2:$D$4000),4^8),ROW(A254))</f>
        <v>65536</v>
      </c>
      <c r="W255" s="1" t="str">
        <f t="shared" si="40"/>
        <v>-</v>
      </c>
      <c r="X255" s="1" t="str">
        <f t="shared" si="41"/>
        <v>-</v>
      </c>
      <c r="Y255" s="43" t="str">
        <f t="shared" si="49"/>
        <v>-</v>
      </c>
      <c r="Z255" s="1" t="str">
        <f t="shared" si="42"/>
        <v>-</v>
      </c>
      <c r="AA255" s="1" t="str">
        <f t="shared" si="43"/>
        <v>-</v>
      </c>
      <c r="AB255" s="1" t="str">
        <f t="shared" si="50"/>
        <v>-</v>
      </c>
      <c r="AC255" s="1" t="str">
        <f t="shared" si="44"/>
        <v>-</v>
      </c>
      <c r="AD255" s="1" t="str">
        <f t="shared" si="45"/>
        <v>-</v>
      </c>
      <c r="AE255" s="43" t="str">
        <f t="shared" si="46"/>
        <v>-</v>
      </c>
      <c r="AF255" s="11" t="str">
        <f t="shared" si="51"/>
        <v>-</v>
      </c>
    </row>
    <row r="256" spans="1:32" x14ac:dyDescent="0.15">
      <c r="A256" s="1">
        <v>255</v>
      </c>
      <c r="B256" s="29" t="str">
        <f>TRIM(基本信息!B256)</f>
        <v/>
      </c>
      <c r="C256" s="1" t="str">
        <f>TRIM(基本信息!C256)</f>
        <v/>
      </c>
      <c r="D256" s="1">
        <f t="shared" si="47"/>
        <v>0</v>
      </c>
      <c r="E256" s="1" t="str">
        <f>IFERROR(INDEX(股票涨跌!E:E,MATCH(B256,股票涨跌!B:B,0)),"-")</f>
        <v>-</v>
      </c>
      <c r="F256" s="1" t="str">
        <f>IFERROR(INDEX(股票涨跌!F:F,MATCH(B256,股票涨跌!B:B,0)),"-")</f>
        <v>-</v>
      </c>
      <c r="G256" s="1" t="str">
        <f>TRIM(基本信息!O256)</f>
        <v/>
      </c>
      <c r="H256" s="1" t="str">
        <f>IFERROR(INDEX(行业涨跌!F:F,MATCH(G256,行业涨跌!C:C,0)),"-")</f>
        <v>-</v>
      </c>
      <c r="I256" s="1" t="str">
        <f>IFERROR(INDEX(行业涨跌!E:E,MATCH(G256,行业涨跌!C:C,0)),"-")</f>
        <v>-</v>
      </c>
      <c r="J256" s="1">
        <v>0</v>
      </c>
      <c r="K256" s="1">
        <v>0</v>
      </c>
      <c r="L256" s="1">
        <v>0</v>
      </c>
      <c r="M256" s="66">
        <f t="shared" si="48"/>
        <v>0</v>
      </c>
      <c r="R256" s="43" t="str">
        <f t="shared" si="39"/>
        <v>-</v>
      </c>
      <c r="V256" s="1">
        <f t="array" ref="V256">SMALL(IF($D$2:$D$4000&gt;0,ROW($D$2:$D$4000),4^8),ROW(A255))</f>
        <v>65536</v>
      </c>
      <c r="W256" s="1" t="str">
        <f t="shared" si="40"/>
        <v>-</v>
      </c>
      <c r="X256" s="1" t="str">
        <f t="shared" si="41"/>
        <v>-</v>
      </c>
      <c r="Y256" s="43" t="str">
        <f t="shared" si="49"/>
        <v>-</v>
      </c>
      <c r="Z256" s="1" t="str">
        <f t="shared" si="42"/>
        <v>-</v>
      </c>
      <c r="AA256" s="1" t="str">
        <f t="shared" si="43"/>
        <v>-</v>
      </c>
      <c r="AB256" s="1" t="str">
        <f t="shared" si="50"/>
        <v>-</v>
      </c>
      <c r="AC256" s="1" t="str">
        <f t="shared" si="44"/>
        <v>-</v>
      </c>
      <c r="AD256" s="1" t="str">
        <f t="shared" si="45"/>
        <v>-</v>
      </c>
      <c r="AE256" s="43" t="str">
        <f t="shared" si="46"/>
        <v>-</v>
      </c>
      <c r="AF256" s="11" t="str">
        <f t="shared" si="51"/>
        <v>-</v>
      </c>
    </row>
    <row r="257" spans="1:32" x14ac:dyDescent="0.15">
      <c r="A257" s="1">
        <v>256</v>
      </c>
      <c r="B257" s="29" t="str">
        <f>TRIM(基本信息!B257)</f>
        <v/>
      </c>
      <c r="C257" s="1" t="str">
        <f>TRIM(基本信息!C257)</f>
        <v/>
      </c>
      <c r="D257" s="1">
        <f t="shared" si="47"/>
        <v>0</v>
      </c>
      <c r="E257" s="1" t="str">
        <f>IFERROR(INDEX(股票涨跌!E:E,MATCH(B257,股票涨跌!B:B,0)),"-")</f>
        <v>-</v>
      </c>
      <c r="F257" s="1" t="str">
        <f>IFERROR(INDEX(股票涨跌!F:F,MATCH(B257,股票涨跌!B:B,0)),"-")</f>
        <v>-</v>
      </c>
      <c r="G257" s="1" t="str">
        <f>TRIM(基本信息!O257)</f>
        <v/>
      </c>
      <c r="H257" s="1" t="str">
        <f>IFERROR(INDEX(行业涨跌!F:F,MATCH(G257,行业涨跌!C:C,0)),"-")</f>
        <v>-</v>
      </c>
      <c r="I257" s="1" t="str">
        <f>IFERROR(INDEX(行业涨跌!E:E,MATCH(G257,行业涨跌!C:C,0)),"-")</f>
        <v>-</v>
      </c>
      <c r="J257" s="1">
        <v>0</v>
      </c>
      <c r="K257" s="1">
        <v>0</v>
      </c>
      <c r="L257" s="1">
        <v>0</v>
      </c>
      <c r="M257" s="66">
        <f t="shared" si="48"/>
        <v>0</v>
      </c>
      <c r="R257" s="43" t="str">
        <f t="shared" si="39"/>
        <v>-</v>
      </c>
      <c r="V257" s="1">
        <f t="array" ref="V257">SMALL(IF($D$2:$D$4000&gt;0,ROW($D$2:$D$4000),4^8),ROW(A256))</f>
        <v>65536</v>
      </c>
      <c r="W257" s="1" t="str">
        <f t="shared" si="40"/>
        <v>-</v>
      </c>
      <c r="X257" s="1" t="str">
        <f t="shared" si="41"/>
        <v>-</v>
      </c>
      <c r="Y257" s="43" t="str">
        <f t="shared" si="49"/>
        <v>-</v>
      </c>
      <c r="Z257" s="1" t="str">
        <f t="shared" si="42"/>
        <v>-</v>
      </c>
      <c r="AA257" s="1" t="str">
        <f t="shared" si="43"/>
        <v>-</v>
      </c>
      <c r="AB257" s="1" t="str">
        <f t="shared" si="50"/>
        <v>-</v>
      </c>
      <c r="AC257" s="1" t="str">
        <f t="shared" si="44"/>
        <v>-</v>
      </c>
      <c r="AD257" s="1" t="str">
        <f t="shared" si="45"/>
        <v>-</v>
      </c>
      <c r="AE257" s="43" t="str">
        <f t="shared" si="46"/>
        <v>-</v>
      </c>
      <c r="AF257" s="11" t="str">
        <f t="shared" si="51"/>
        <v>-</v>
      </c>
    </row>
    <row r="258" spans="1:32" x14ac:dyDescent="0.15">
      <c r="A258" s="1">
        <v>257</v>
      </c>
      <c r="B258" s="29" t="str">
        <f>TRIM(基本信息!B258)</f>
        <v/>
      </c>
      <c r="C258" s="1" t="str">
        <f>TRIM(基本信息!C258)</f>
        <v/>
      </c>
      <c r="D258" s="1">
        <f t="shared" si="47"/>
        <v>0</v>
      </c>
      <c r="E258" s="1" t="str">
        <f>IFERROR(INDEX(股票涨跌!E:E,MATCH(B258,股票涨跌!B:B,0)),"-")</f>
        <v>-</v>
      </c>
      <c r="F258" s="1" t="str">
        <f>IFERROR(INDEX(股票涨跌!F:F,MATCH(B258,股票涨跌!B:B,0)),"-")</f>
        <v>-</v>
      </c>
      <c r="G258" s="1" t="str">
        <f>TRIM(基本信息!O258)</f>
        <v/>
      </c>
      <c r="H258" s="1" t="str">
        <f>IFERROR(INDEX(行业涨跌!F:F,MATCH(G258,行业涨跌!C:C,0)),"-")</f>
        <v>-</v>
      </c>
      <c r="I258" s="1" t="str">
        <f>IFERROR(INDEX(行业涨跌!E:E,MATCH(G258,行业涨跌!C:C,0)),"-")</f>
        <v>-</v>
      </c>
      <c r="J258" s="1">
        <v>1</v>
      </c>
      <c r="K258" s="1">
        <v>1</v>
      </c>
      <c r="L258" s="1">
        <v>0</v>
      </c>
      <c r="M258" s="66">
        <f t="shared" si="48"/>
        <v>1</v>
      </c>
      <c r="R258" s="43" t="str">
        <f t="shared" ref="R258:R321" si="52">IF(D258&gt;0,IF(J258&gt;0,$J$1,"")&amp;IF(K258&gt;0,$K$1,"")&amp;IF(L258&gt;0,$L$1,"")&amp;"+"&amp;IF(N258&gt;0,$N$1,"")&amp;IF(O258&gt;0,$O$1,"")&amp;IF(P258&gt;0,$P$1,"")&amp;IF(Q258&gt;0,$Q$1,""),"-")</f>
        <v>-</v>
      </c>
      <c r="S258" s="11">
        <v>43630.625</v>
      </c>
      <c r="V258" s="1">
        <f t="array" ref="V258">SMALL(IF($D$2:$D$4000&gt;0,ROW($D$2:$D$4000),4^8),ROW(A257))</f>
        <v>65536</v>
      </c>
      <c r="W258" s="1" t="str">
        <f t="shared" ref="W258:W321" si="53">IF(V258&lt;4000,ROW(A257),"-")</f>
        <v>-</v>
      </c>
      <c r="X258" s="1" t="str">
        <f t="shared" ref="X258:X321" si="54">IF(V258&lt;4000,INDEX(B:B,V258),"-")</f>
        <v>-</v>
      </c>
      <c r="Y258" s="43" t="str">
        <f t="shared" si="49"/>
        <v>-</v>
      </c>
      <c r="Z258" s="1" t="str">
        <f t="shared" ref="Z258:Z321" si="55">IF(V258&lt;4000,INDEX(C:C,V258),"-")</f>
        <v>-</v>
      </c>
      <c r="AA258" s="1" t="str">
        <f t="shared" ref="AA258:AA321" si="56">IF(V258&lt;4000,INDEX(E:E,V258),"-")</f>
        <v>-</v>
      </c>
      <c r="AB258" s="1" t="str">
        <f t="shared" si="50"/>
        <v>-</v>
      </c>
      <c r="AC258" s="1" t="str">
        <f t="shared" ref="AC258:AC321" si="57">IF(V258&lt;4000,INDEX(G:G,V258),"-")</f>
        <v>-</v>
      </c>
      <c r="AD258" s="1" t="str">
        <f t="shared" ref="AD258:AD321" si="58">IF(V258&lt;4000,INDEX(H:H,V258),"-")</f>
        <v>-</v>
      </c>
      <c r="AE258" s="43" t="str">
        <f t="shared" ref="AE258:AE321" si="59">IF(V258&lt;4000,INDEX(I:I,V258),"-")</f>
        <v>-</v>
      </c>
      <c r="AF258" s="11" t="str">
        <f t="shared" si="51"/>
        <v>-</v>
      </c>
    </row>
    <row r="259" spans="1:32" x14ac:dyDescent="0.15">
      <c r="A259" s="1">
        <v>258</v>
      </c>
      <c r="B259" s="29" t="str">
        <f>TRIM(基本信息!B259)</f>
        <v/>
      </c>
      <c r="C259" s="1" t="str">
        <f>TRIM(基本信息!C259)</f>
        <v/>
      </c>
      <c r="D259" s="1">
        <f t="shared" ref="D259:D322" si="60">IF(LEN(B259)&gt;2,OR(M259=1,(M259=0.5)*(N259+O259+P259+Q259)&gt;0)+0,0)</f>
        <v>0</v>
      </c>
      <c r="E259" s="1" t="str">
        <f>IFERROR(INDEX(股票涨跌!E:E,MATCH(B259,股票涨跌!B:B,0)),"-")</f>
        <v>-</v>
      </c>
      <c r="F259" s="1" t="str">
        <f>IFERROR(INDEX(股票涨跌!F:F,MATCH(B259,股票涨跌!B:B,0)),"-")</f>
        <v>-</v>
      </c>
      <c r="G259" s="1" t="str">
        <f>TRIM(基本信息!O259)</f>
        <v/>
      </c>
      <c r="H259" s="1" t="str">
        <f>IFERROR(INDEX(行业涨跌!F:F,MATCH(G259,行业涨跌!C:C,0)),"-")</f>
        <v>-</v>
      </c>
      <c r="I259" s="1" t="str">
        <f>IFERROR(INDEX(行业涨跌!E:E,MATCH(G259,行业涨跌!C:C,0)),"-")</f>
        <v>-</v>
      </c>
      <c r="J259" s="1">
        <v>0</v>
      </c>
      <c r="K259" s="1">
        <v>0</v>
      </c>
      <c r="L259" s="1">
        <v>0</v>
      </c>
      <c r="M259" s="66">
        <f t="shared" ref="M259:M322" si="61">IF(K259&gt;0,1,IF(J259&gt;0,0.5,0))</f>
        <v>0</v>
      </c>
      <c r="R259" s="43" t="str">
        <f t="shared" si="52"/>
        <v>-</v>
      </c>
      <c r="V259" s="1">
        <f t="array" ref="V259">SMALL(IF($D$2:$D$4000&gt;0,ROW($D$2:$D$4000),4^8),ROW(A258))</f>
        <v>65536</v>
      </c>
      <c r="W259" s="1" t="str">
        <f t="shared" si="53"/>
        <v>-</v>
      </c>
      <c r="X259" s="1" t="str">
        <f t="shared" si="54"/>
        <v>-</v>
      </c>
      <c r="Y259" s="43" t="str">
        <f t="shared" ref="Y259:Y322" si="62">IF(V259&lt;4000,INDEX(R:R,V259),"-")</f>
        <v>-</v>
      </c>
      <c r="Z259" s="1" t="str">
        <f t="shared" si="55"/>
        <v>-</v>
      </c>
      <c r="AA259" s="1" t="str">
        <f t="shared" si="56"/>
        <v>-</v>
      </c>
      <c r="AB259" s="1" t="str">
        <f t="shared" ref="AB259:AB322" si="63">IF(V259&lt;4000,INDEX(F:F,V259),"-")</f>
        <v>-</v>
      </c>
      <c r="AC259" s="1" t="str">
        <f t="shared" si="57"/>
        <v>-</v>
      </c>
      <c r="AD259" s="1" t="str">
        <f t="shared" si="58"/>
        <v>-</v>
      </c>
      <c r="AE259" s="43" t="str">
        <f t="shared" si="59"/>
        <v>-</v>
      </c>
      <c r="AF259" s="11" t="str">
        <f t="shared" ref="AF259:AF322" si="64">IF(V259&lt;4000,INDEX(S:S,V259),"-")</f>
        <v>-</v>
      </c>
    </row>
    <row r="260" spans="1:32" x14ac:dyDescent="0.15">
      <c r="A260" s="1">
        <v>259</v>
      </c>
      <c r="B260" s="29" t="str">
        <f>TRIM(基本信息!B260)</f>
        <v/>
      </c>
      <c r="C260" s="1" t="str">
        <f>TRIM(基本信息!C260)</f>
        <v/>
      </c>
      <c r="D260" s="1">
        <f t="shared" si="60"/>
        <v>0</v>
      </c>
      <c r="E260" s="1" t="str">
        <f>IFERROR(INDEX(股票涨跌!E:E,MATCH(B260,股票涨跌!B:B,0)),"-")</f>
        <v>-</v>
      </c>
      <c r="F260" s="1" t="str">
        <f>IFERROR(INDEX(股票涨跌!F:F,MATCH(B260,股票涨跌!B:B,0)),"-")</f>
        <v>-</v>
      </c>
      <c r="G260" s="1" t="str">
        <f>TRIM(基本信息!O260)</f>
        <v/>
      </c>
      <c r="H260" s="1" t="str">
        <f>IFERROR(INDEX(行业涨跌!F:F,MATCH(G260,行业涨跌!C:C,0)),"-")</f>
        <v>-</v>
      </c>
      <c r="I260" s="1" t="str">
        <f>IFERROR(INDEX(行业涨跌!E:E,MATCH(G260,行业涨跌!C:C,0)),"-")</f>
        <v>-</v>
      </c>
      <c r="J260" s="1">
        <v>0</v>
      </c>
      <c r="K260" s="1">
        <v>0</v>
      </c>
      <c r="L260" s="1">
        <v>0</v>
      </c>
      <c r="M260" s="66">
        <f t="shared" si="61"/>
        <v>0</v>
      </c>
      <c r="R260" s="43" t="str">
        <f t="shared" si="52"/>
        <v>-</v>
      </c>
      <c r="V260" s="1">
        <f t="array" ref="V260">SMALL(IF($D$2:$D$4000&gt;0,ROW($D$2:$D$4000),4^8),ROW(A259))</f>
        <v>65536</v>
      </c>
      <c r="W260" s="1" t="str">
        <f t="shared" si="53"/>
        <v>-</v>
      </c>
      <c r="X260" s="1" t="str">
        <f t="shared" si="54"/>
        <v>-</v>
      </c>
      <c r="Y260" s="43" t="str">
        <f t="shared" si="62"/>
        <v>-</v>
      </c>
      <c r="Z260" s="1" t="str">
        <f t="shared" si="55"/>
        <v>-</v>
      </c>
      <c r="AA260" s="1" t="str">
        <f t="shared" si="56"/>
        <v>-</v>
      </c>
      <c r="AB260" s="1" t="str">
        <f t="shared" si="63"/>
        <v>-</v>
      </c>
      <c r="AC260" s="1" t="str">
        <f t="shared" si="57"/>
        <v>-</v>
      </c>
      <c r="AD260" s="1" t="str">
        <f t="shared" si="58"/>
        <v>-</v>
      </c>
      <c r="AE260" s="43" t="str">
        <f t="shared" si="59"/>
        <v>-</v>
      </c>
      <c r="AF260" s="11" t="str">
        <f t="shared" si="64"/>
        <v>-</v>
      </c>
    </row>
    <row r="261" spans="1:32" x14ac:dyDescent="0.15">
      <c r="A261" s="1">
        <v>260</v>
      </c>
      <c r="B261" s="29" t="str">
        <f>TRIM(基本信息!B261)</f>
        <v/>
      </c>
      <c r="C261" s="1" t="str">
        <f>TRIM(基本信息!C261)</f>
        <v/>
      </c>
      <c r="D261" s="1">
        <f t="shared" si="60"/>
        <v>0</v>
      </c>
      <c r="E261" s="1" t="str">
        <f>IFERROR(INDEX(股票涨跌!E:E,MATCH(B261,股票涨跌!B:B,0)),"-")</f>
        <v>-</v>
      </c>
      <c r="F261" s="1" t="str">
        <f>IFERROR(INDEX(股票涨跌!F:F,MATCH(B261,股票涨跌!B:B,0)),"-")</f>
        <v>-</v>
      </c>
      <c r="G261" s="1" t="str">
        <f>TRIM(基本信息!O261)</f>
        <v/>
      </c>
      <c r="H261" s="1" t="str">
        <f>IFERROR(INDEX(行业涨跌!F:F,MATCH(G261,行业涨跌!C:C,0)),"-")</f>
        <v>-</v>
      </c>
      <c r="I261" s="1" t="str">
        <f>IFERROR(INDEX(行业涨跌!E:E,MATCH(G261,行业涨跌!C:C,0)),"-")</f>
        <v>-</v>
      </c>
      <c r="J261" s="1">
        <v>0</v>
      </c>
      <c r="K261" s="1">
        <v>1</v>
      </c>
      <c r="L261" s="1">
        <v>0</v>
      </c>
      <c r="M261" s="66">
        <f t="shared" si="61"/>
        <v>1</v>
      </c>
      <c r="R261" s="43" t="str">
        <f t="shared" si="52"/>
        <v>-</v>
      </c>
      <c r="S261" s="11">
        <v>43630.625</v>
      </c>
      <c r="V261" s="1">
        <f t="array" ref="V261">SMALL(IF($D$2:$D$4000&gt;0,ROW($D$2:$D$4000),4^8),ROW(A260))</f>
        <v>65536</v>
      </c>
      <c r="W261" s="1" t="str">
        <f t="shared" si="53"/>
        <v>-</v>
      </c>
      <c r="X261" s="1" t="str">
        <f t="shared" si="54"/>
        <v>-</v>
      </c>
      <c r="Y261" s="43" t="str">
        <f t="shared" si="62"/>
        <v>-</v>
      </c>
      <c r="Z261" s="1" t="str">
        <f t="shared" si="55"/>
        <v>-</v>
      </c>
      <c r="AA261" s="1" t="str">
        <f t="shared" si="56"/>
        <v>-</v>
      </c>
      <c r="AB261" s="1" t="str">
        <f t="shared" si="63"/>
        <v>-</v>
      </c>
      <c r="AC261" s="1" t="str">
        <f t="shared" si="57"/>
        <v>-</v>
      </c>
      <c r="AD261" s="1" t="str">
        <f t="shared" si="58"/>
        <v>-</v>
      </c>
      <c r="AE261" s="43" t="str">
        <f t="shared" si="59"/>
        <v>-</v>
      </c>
      <c r="AF261" s="11" t="str">
        <f t="shared" si="64"/>
        <v>-</v>
      </c>
    </row>
    <row r="262" spans="1:32" x14ac:dyDescent="0.15">
      <c r="A262" s="1">
        <v>261</v>
      </c>
      <c r="B262" s="29" t="str">
        <f>TRIM(基本信息!B262)</f>
        <v/>
      </c>
      <c r="C262" s="1" t="str">
        <f>TRIM(基本信息!C262)</f>
        <v/>
      </c>
      <c r="D262" s="1">
        <f t="shared" si="60"/>
        <v>0</v>
      </c>
      <c r="E262" s="1" t="str">
        <f>IFERROR(INDEX(股票涨跌!E:E,MATCH(B262,股票涨跌!B:B,0)),"-")</f>
        <v>-</v>
      </c>
      <c r="F262" s="1" t="str">
        <f>IFERROR(INDEX(股票涨跌!F:F,MATCH(B262,股票涨跌!B:B,0)),"-")</f>
        <v>-</v>
      </c>
      <c r="G262" s="1" t="str">
        <f>TRIM(基本信息!O262)</f>
        <v/>
      </c>
      <c r="H262" s="1" t="str">
        <f>IFERROR(INDEX(行业涨跌!F:F,MATCH(G262,行业涨跌!C:C,0)),"-")</f>
        <v>-</v>
      </c>
      <c r="I262" s="1" t="str">
        <f>IFERROR(INDEX(行业涨跌!E:E,MATCH(G262,行业涨跌!C:C,0)),"-")</f>
        <v>-</v>
      </c>
      <c r="J262" s="1">
        <v>0</v>
      </c>
      <c r="K262" s="1">
        <v>0</v>
      </c>
      <c r="L262" s="1">
        <v>0</v>
      </c>
      <c r="M262" s="66">
        <f t="shared" si="61"/>
        <v>0</v>
      </c>
      <c r="R262" s="43" t="str">
        <f t="shared" si="52"/>
        <v>-</v>
      </c>
      <c r="V262" s="1">
        <f t="array" ref="V262">SMALL(IF($D$2:$D$4000&gt;0,ROW($D$2:$D$4000),4^8),ROW(A261))</f>
        <v>65536</v>
      </c>
      <c r="W262" s="1" t="str">
        <f t="shared" si="53"/>
        <v>-</v>
      </c>
      <c r="X262" s="1" t="str">
        <f t="shared" si="54"/>
        <v>-</v>
      </c>
      <c r="Y262" s="43" t="str">
        <f t="shared" si="62"/>
        <v>-</v>
      </c>
      <c r="Z262" s="1" t="str">
        <f t="shared" si="55"/>
        <v>-</v>
      </c>
      <c r="AA262" s="1" t="str">
        <f t="shared" si="56"/>
        <v>-</v>
      </c>
      <c r="AB262" s="1" t="str">
        <f t="shared" si="63"/>
        <v>-</v>
      </c>
      <c r="AC262" s="1" t="str">
        <f t="shared" si="57"/>
        <v>-</v>
      </c>
      <c r="AD262" s="1" t="str">
        <f t="shared" si="58"/>
        <v>-</v>
      </c>
      <c r="AE262" s="43" t="str">
        <f t="shared" si="59"/>
        <v>-</v>
      </c>
      <c r="AF262" s="11" t="str">
        <f t="shared" si="64"/>
        <v>-</v>
      </c>
    </row>
    <row r="263" spans="1:32" x14ac:dyDescent="0.15">
      <c r="A263" s="1">
        <v>262</v>
      </c>
      <c r="B263" s="29" t="str">
        <f>TRIM(基本信息!B263)</f>
        <v/>
      </c>
      <c r="C263" s="1" t="str">
        <f>TRIM(基本信息!C263)</f>
        <v/>
      </c>
      <c r="D263" s="1">
        <f t="shared" si="60"/>
        <v>0</v>
      </c>
      <c r="E263" s="1" t="str">
        <f>IFERROR(INDEX(股票涨跌!E:E,MATCH(B263,股票涨跌!B:B,0)),"-")</f>
        <v>-</v>
      </c>
      <c r="F263" s="1" t="str">
        <f>IFERROR(INDEX(股票涨跌!F:F,MATCH(B263,股票涨跌!B:B,0)),"-")</f>
        <v>-</v>
      </c>
      <c r="G263" s="1" t="str">
        <f>TRIM(基本信息!O263)</f>
        <v/>
      </c>
      <c r="H263" s="1" t="str">
        <f>IFERROR(INDEX(行业涨跌!F:F,MATCH(G263,行业涨跌!C:C,0)),"-")</f>
        <v>-</v>
      </c>
      <c r="I263" s="1" t="str">
        <f>IFERROR(INDEX(行业涨跌!E:E,MATCH(G263,行业涨跌!C:C,0)),"-")</f>
        <v>-</v>
      </c>
      <c r="J263" s="1">
        <v>1</v>
      </c>
      <c r="K263" s="1">
        <v>0</v>
      </c>
      <c r="L263" s="1">
        <v>0</v>
      </c>
      <c r="M263" s="66">
        <f t="shared" si="61"/>
        <v>0.5</v>
      </c>
      <c r="N263" s="1">
        <v>0</v>
      </c>
      <c r="O263" s="1">
        <v>1</v>
      </c>
      <c r="P263" s="1">
        <v>0</v>
      </c>
      <c r="Q263" s="1">
        <v>0</v>
      </c>
      <c r="R263" s="43" t="str">
        <f t="shared" si="52"/>
        <v>-</v>
      </c>
      <c r="S263" s="11">
        <v>43630.625</v>
      </c>
      <c r="V263" s="1">
        <f t="array" ref="V263">SMALL(IF($D$2:$D$4000&gt;0,ROW($D$2:$D$4000),4^8),ROW(A262))</f>
        <v>65536</v>
      </c>
      <c r="W263" s="1" t="str">
        <f t="shared" si="53"/>
        <v>-</v>
      </c>
      <c r="X263" s="1" t="str">
        <f t="shared" si="54"/>
        <v>-</v>
      </c>
      <c r="Y263" s="43" t="str">
        <f t="shared" si="62"/>
        <v>-</v>
      </c>
      <c r="Z263" s="1" t="str">
        <f t="shared" si="55"/>
        <v>-</v>
      </c>
      <c r="AA263" s="1" t="str">
        <f t="shared" si="56"/>
        <v>-</v>
      </c>
      <c r="AB263" s="1" t="str">
        <f t="shared" si="63"/>
        <v>-</v>
      </c>
      <c r="AC263" s="1" t="str">
        <f t="shared" si="57"/>
        <v>-</v>
      </c>
      <c r="AD263" s="1" t="str">
        <f t="shared" si="58"/>
        <v>-</v>
      </c>
      <c r="AE263" s="43" t="str">
        <f t="shared" si="59"/>
        <v>-</v>
      </c>
      <c r="AF263" s="11" t="str">
        <f t="shared" si="64"/>
        <v>-</v>
      </c>
    </row>
    <row r="264" spans="1:32" x14ac:dyDescent="0.15">
      <c r="A264" s="1">
        <v>263</v>
      </c>
      <c r="B264" s="29" t="str">
        <f>TRIM(基本信息!B264)</f>
        <v/>
      </c>
      <c r="C264" s="1" t="str">
        <f>TRIM(基本信息!C264)</f>
        <v/>
      </c>
      <c r="D264" s="1">
        <f t="shared" si="60"/>
        <v>0</v>
      </c>
      <c r="E264" s="1" t="str">
        <f>IFERROR(INDEX(股票涨跌!E:E,MATCH(B264,股票涨跌!B:B,0)),"-")</f>
        <v>-</v>
      </c>
      <c r="F264" s="1" t="str">
        <f>IFERROR(INDEX(股票涨跌!F:F,MATCH(B264,股票涨跌!B:B,0)),"-")</f>
        <v>-</v>
      </c>
      <c r="G264" s="1" t="str">
        <f>TRIM(基本信息!O264)</f>
        <v/>
      </c>
      <c r="H264" s="1" t="str">
        <f>IFERROR(INDEX(行业涨跌!F:F,MATCH(G264,行业涨跌!C:C,0)),"-")</f>
        <v>-</v>
      </c>
      <c r="I264" s="1" t="str">
        <f>IFERROR(INDEX(行业涨跌!E:E,MATCH(G264,行业涨跌!C:C,0)),"-")</f>
        <v>-</v>
      </c>
      <c r="J264" s="1">
        <v>0</v>
      </c>
      <c r="K264" s="1">
        <v>1</v>
      </c>
      <c r="L264" s="1">
        <v>0</v>
      </c>
      <c r="M264" s="66">
        <f t="shared" si="61"/>
        <v>1</v>
      </c>
      <c r="R264" s="43" t="str">
        <f t="shared" si="52"/>
        <v>-</v>
      </c>
      <c r="S264" s="11">
        <v>43630.625</v>
      </c>
      <c r="V264" s="1">
        <f t="array" ref="V264">SMALL(IF($D$2:$D$4000&gt;0,ROW($D$2:$D$4000),4^8),ROW(A263))</f>
        <v>65536</v>
      </c>
      <c r="W264" s="1" t="str">
        <f t="shared" si="53"/>
        <v>-</v>
      </c>
      <c r="X264" s="1" t="str">
        <f t="shared" si="54"/>
        <v>-</v>
      </c>
      <c r="Y264" s="43" t="str">
        <f t="shared" si="62"/>
        <v>-</v>
      </c>
      <c r="Z264" s="1" t="str">
        <f t="shared" si="55"/>
        <v>-</v>
      </c>
      <c r="AA264" s="1" t="str">
        <f t="shared" si="56"/>
        <v>-</v>
      </c>
      <c r="AB264" s="1" t="str">
        <f t="shared" si="63"/>
        <v>-</v>
      </c>
      <c r="AC264" s="1" t="str">
        <f t="shared" si="57"/>
        <v>-</v>
      </c>
      <c r="AD264" s="1" t="str">
        <f t="shared" si="58"/>
        <v>-</v>
      </c>
      <c r="AE264" s="43" t="str">
        <f t="shared" si="59"/>
        <v>-</v>
      </c>
      <c r="AF264" s="11" t="str">
        <f t="shared" si="64"/>
        <v>-</v>
      </c>
    </row>
    <row r="265" spans="1:32" x14ac:dyDescent="0.15">
      <c r="A265" s="1">
        <v>264</v>
      </c>
      <c r="B265" s="29" t="str">
        <f>TRIM(基本信息!B265)</f>
        <v/>
      </c>
      <c r="C265" s="1" t="str">
        <f>TRIM(基本信息!C265)</f>
        <v/>
      </c>
      <c r="D265" s="1">
        <f t="shared" si="60"/>
        <v>0</v>
      </c>
      <c r="E265" s="1" t="str">
        <f>IFERROR(INDEX(股票涨跌!E:E,MATCH(B265,股票涨跌!B:B,0)),"-")</f>
        <v>-</v>
      </c>
      <c r="F265" s="1" t="str">
        <f>IFERROR(INDEX(股票涨跌!F:F,MATCH(B265,股票涨跌!B:B,0)),"-")</f>
        <v>-</v>
      </c>
      <c r="G265" s="1" t="str">
        <f>TRIM(基本信息!O265)</f>
        <v/>
      </c>
      <c r="H265" s="1" t="str">
        <f>IFERROR(INDEX(行业涨跌!F:F,MATCH(G265,行业涨跌!C:C,0)),"-")</f>
        <v>-</v>
      </c>
      <c r="I265" s="1" t="str">
        <f>IFERROR(INDEX(行业涨跌!E:E,MATCH(G265,行业涨跌!C:C,0)),"-")</f>
        <v>-</v>
      </c>
      <c r="J265" s="1">
        <v>0</v>
      </c>
      <c r="K265" s="1">
        <v>0</v>
      </c>
      <c r="L265" s="1">
        <v>0</v>
      </c>
      <c r="M265" s="66">
        <f t="shared" si="61"/>
        <v>0</v>
      </c>
      <c r="R265" s="43" t="str">
        <f t="shared" si="52"/>
        <v>-</v>
      </c>
      <c r="V265" s="1">
        <f t="array" ref="V265">SMALL(IF($D$2:$D$4000&gt;0,ROW($D$2:$D$4000),4^8),ROW(A264))</f>
        <v>65536</v>
      </c>
      <c r="W265" s="1" t="str">
        <f t="shared" si="53"/>
        <v>-</v>
      </c>
      <c r="X265" s="1" t="str">
        <f t="shared" si="54"/>
        <v>-</v>
      </c>
      <c r="Y265" s="43" t="str">
        <f t="shared" si="62"/>
        <v>-</v>
      </c>
      <c r="Z265" s="1" t="str">
        <f t="shared" si="55"/>
        <v>-</v>
      </c>
      <c r="AA265" s="1" t="str">
        <f t="shared" si="56"/>
        <v>-</v>
      </c>
      <c r="AB265" s="1" t="str">
        <f t="shared" si="63"/>
        <v>-</v>
      </c>
      <c r="AC265" s="1" t="str">
        <f t="shared" si="57"/>
        <v>-</v>
      </c>
      <c r="AD265" s="1" t="str">
        <f t="shared" si="58"/>
        <v>-</v>
      </c>
      <c r="AE265" s="43" t="str">
        <f t="shared" si="59"/>
        <v>-</v>
      </c>
      <c r="AF265" s="11" t="str">
        <f t="shared" si="64"/>
        <v>-</v>
      </c>
    </row>
    <row r="266" spans="1:32" x14ac:dyDescent="0.15">
      <c r="A266" s="1">
        <v>265</v>
      </c>
      <c r="B266" s="29" t="str">
        <f>TRIM(基本信息!B266)</f>
        <v/>
      </c>
      <c r="C266" s="1" t="str">
        <f>TRIM(基本信息!C266)</f>
        <v/>
      </c>
      <c r="D266" s="1">
        <f t="shared" si="60"/>
        <v>0</v>
      </c>
      <c r="E266" s="1" t="str">
        <f>IFERROR(INDEX(股票涨跌!E:E,MATCH(B266,股票涨跌!B:B,0)),"-")</f>
        <v>-</v>
      </c>
      <c r="F266" s="1" t="str">
        <f>IFERROR(INDEX(股票涨跌!F:F,MATCH(B266,股票涨跌!B:B,0)),"-")</f>
        <v>-</v>
      </c>
      <c r="G266" s="1" t="str">
        <f>TRIM(基本信息!O266)</f>
        <v/>
      </c>
      <c r="H266" s="1" t="str">
        <f>IFERROR(INDEX(行业涨跌!F:F,MATCH(G266,行业涨跌!C:C,0)),"-")</f>
        <v>-</v>
      </c>
      <c r="I266" s="1" t="str">
        <f>IFERROR(INDEX(行业涨跌!E:E,MATCH(G266,行业涨跌!C:C,0)),"-")</f>
        <v>-</v>
      </c>
      <c r="J266" s="1">
        <v>0</v>
      </c>
      <c r="K266" s="1">
        <v>0</v>
      </c>
      <c r="L266" s="1">
        <v>0</v>
      </c>
      <c r="M266" s="66">
        <f t="shared" si="61"/>
        <v>0</v>
      </c>
      <c r="R266" s="43" t="str">
        <f t="shared" si="52"/>
        <v>-</v>
      </c>
      <c r="V266" s="1">
        <f t="array" ref="V266">SMALL(IF($D$2:$D$4000&gt;0,ROW($D$2:$D$4000),4^8),ROW(A265))</f>
        <v>65536</v>
      </c>
      <c r="W266" s="1" t="str">
        <f t="shared" si="53"/>
        <v>-</v>
      </c>
      <c r="X266" s="1" t="str">
        <f t="shared" si="54"/>
        <v>-</v>
      </c>
      <c r="Y266" s="43" t="str">
        <f t="shared" si="62"/>
        <v>-</v>
      </c>
      <c r="Z266" s="1" t="str">
        <f t="shared" si="55"/>
        <v>-</v>
      </c>
      <c r="AA266" s="1" t="str">
        <f t="shared" si="56"/>
        <v>-</v>
      </c>
      <c r="AB266" s="1" t="str">
        <f t="shared" si="63"/>
        <v>-</v>
      </c>
      <c r="AC266" s="1" t="str">
        <f t="shared" si="57"/>
        <v>-</v>
      </c>
      <c r="AD266" s="1" t="str">
        <f t="shared" si="58"/>
        <v>-</v>
      </c>
      <c r="AE266" s="43" t="str">
        <f t="shared" si="59"/>
        <v>-</v>
      </c>
      <c r="AF266" s="11" t="str">
        <f t="shared" si="64"/>
        <v>-</v>
      </c>
    </row>
    <row r="267" spans="1:32" x14ac:dyDescent="0.15">
      <c r="A267" s="1">
        <v>266</v>
      </c>
      <c r="B267" s="29" t="str">
        <f>TRIM(基本信息!B267)</f>
        <v/>
      </c>
      <c r="C267" s="1" t="str">
        <f>TRIM(基本信息!C267)</f>
        <v/>
      </c>
      <c r="D267" s="1">
        <f t="shared" si="60"/>
        <v>0</v>
      </c>
      <c r="E267" s="1" t="str">
        <f>IFERROR(INDEX(股票涨跌!E:E,MATCH(B267,股票涨跌!B:B,0)),"-")</f>
        <v>-</v>
      </c>
      <c r="F267" s="1" t="str">
        <f>IFERROR(INDEX(股票涨跌!F:F,MATCH(B267,股票涨跌!B:B,0)),"-")</f>
        <v>-</v>
      </c>
      <c r="G267" s="1" t="str">
        <f>TRIM(基本信息!O267)</f>
        <v/>
      </c>
      <c r="H267" s="1" t="str">
        <f>IFERROR(INDEX(行业涨跌!F:F,MATCH(G267,行业涨跌!C:C,0)),"-")</f>
        <v>-</v>
      </c>
      <c r="I267" s="1" t="str">
        <f>IFERROR(INDEX(行业涨跌!E:E,MATCH(G267,行业涨跌!C:C,0)),"-")</f>
        <v>-</v>
      </c>
      <c r="J267" s="1">
        <v>0</v>
      </c>
      <c r="K267" s="1">
        <v>1</v>
      </c>
      <c r="L267" s="1">
        <v>0</v>
      </c>
      <c r="M267" s="66">
        <f t="shared" si="61"/>
        <v>1</v>
      </c>
      <c r="R267" s="43" t="str">
        <f t="shared" si="52"/>
        <v>-</v>
      </c>
      <c r="S267" s="11">
        <v>43630.625</v>
      </c>
      <c r="V267" s="1">
        <f t="array" ref="V267">SMALL(IF($D$2:$D$4000&gt;0,ROW($D$2:$D$4000),4^8),ROW(A266))</f>
        <v>65536</v>
      </c>
      <c r="W267" s="1" t="str">
        <f t="shared" si="53"/>
        <v>-</v>
      </c>
      <c r="X267" s="1" t="str">
        <f t="shared" si="54"/>
        <v>-</v>
      </c>
      <c r="Y267" s="43" t="str">
        <f t="shared" si="62"/>
        <v>-</v>
      </c>
      <c r="Z267" s="1" t="str">
        <f t="shared" si="55"/>
        <v>-</v>
      </c>
      <c r="AA267" s="1" t="str">
        <f t="shared" si="56"/>
        <v>-</v>
      </c>
      <c r="AB267" s="1" t="str">
        <f t="shared" si="63"/>
        <v>-</v>
      </c>
      <c r="AC267" s="1" t="str">
        <f t="shared" si="57"/>
        <v>-</v>
      </c>
      <c r="AD267" s="1" t="str">
        <f t="shared" si="58"/>
        <v>-</v>
      </c>
      <c r="AE267" s="43" t="str">
        <f t="shared" si="59"/>
        <v>-</v>
      </c>
      <c r="AF267" s="11" t="str">
        <f t="shared" si="64"/>
        <v>-</v>
      </c>
    </row>
    <row r="268" spans="1:32" x14ac:dyDescent="0.15">
      <c r="A268" s="1">
        <v>267</v>
      </c>
      <c r="B268" s="29" t="str">
        <f>TRIM(基本信息!B268)</f>
        <v/>
      </c>
      <c r="C268" s="1" t="str">
        <f>TRIM(基本信息!C268)</f>
        <v/>
      </c>
      <c r="D268" s="1">
        <f t="shared" si="60"/>
        <v>0</v>
      </c>
      <c r="E268" s="1" t="str">
        <f>IFERROR(INDEX(股票涨跌!E:E,MATCH(B268,股票涨跌!B:B,0)),"-")</f>
        <v>-</v>
      </c>
      <c r="F268" s="1" t="str">
        <f>IFERROR(INDEX(股票涨跌!F:F,MATCH(B268,股票涨跌!B:B,0)),"-")</f>
        <v>-</v>
      </c>
      <c r="G268" s="1" t="str">
        <f>TRIM(基本信息!O268)</f>
        <v/>
      </c>
      <c r="H268" s="1" t="str">
        <f>IFERROR(INDEX(行业涨跌!F:F,MATCH(G268,行业涨跌!C:C,0)),"-")</f>
        <v>-</v>
      </c>
      <c r="I268" s="1" t="str">
        <f>IFERROR(INDEX(行业涨跌!E:E,MATCH(G268,行业涨跌!C:C,0)),"-")</f>
        <v>-</v>
      </c>
      <c r="J268" s="1">
        <v>0</v>
      </c>
      <c r="K268" s="1">
        <v>0</v>
      </c>
      <c r="L268" s="1">
        <v>0</v>
      </c>
      <c r="M268" s="66">
        <f t="shared" si="61"/>
        <v>0</v>
      </c>
      <c r="R268" s="43" t="str">
        <f t="shared" si="52"/>
        <v>-</v>
      </c>
      <c r="V268" s="1">
        <f t="array" ref="V268">SMALL(IF($D$2:$D$4000&gt;0,ROW($D$2:$D$4000),4^8),ROW(A267))</f>
        <v>65536</v>
      </c>
      <c r="W268" s="1" t="str">
        <f t="shared" si="53"/>
        <v>-</v>
      </c>
      <c r="X268" s="1" t="str">
        <f t="shared" si="54"/>
        <v>-</v>
      </c>
      <c r="Y268" s="43" t="str">
        <f t="shared" si="62"/>
        <v>-</v>
      </c>
      <c r="Z268" s="1" t="str">
        <f t="shared" si="55"/>
        <v>-</v>
      </c>
      <c r="AA268" s="1" t="str">
        <f t="shared" si="56"/>
        <v>-</v>
      </c>
      <c r="AB268" s="1" t="str">
        <f t="shared" si="63"/>
        <v>-</v>
      </c>
      <c r="AC268" s="1" t="str">
        <f t="shared" si="57"/>
        <v>-</v>
      </c>
      <c r="AD268" s="1" t="str">
        <f t="shared" si="58"/>
        <v>-</v>
      </c>
      <c r="AE268" s="43" t="str">
        <f t="shared" si="59"/>
        <v>-</v>
      </c>
      <c r="AF268" s="11" t="str">
        <f t="shared" si="64"/>
        <v>-</v>
      </c>
    </row>
    <row r="269" spans="1:32" x14ac:dyDescent="0.15">
      <c r="A269" s="1">
        <v>268</v>
      </c>
      <c r="B269" s="29" t="str">
        <f>TRIM(基本信息!B269)</f>
        <v/>
      </c>
      <c r="C269" s="1" t="str">
        <f>TRIM(基本信息!C269)</f>
        <v/>
      </c>
      <c r="D269" s="1">
        <f t="shared" si="60"/>
        <v>0</v>
      </c>
      <c r="E269" s="1" t="str">
        <f>IFERROR(INDEX(股票涨跌!E:E,MATCH(B269,股票涨跌!B:B,0)),"-")</f>
        <v>-</v>
      </c>
      <c r="F269" s="1" t="str">
        <f>IFERROR(INDEX(股票涨跌!F:F,MATCH(B269,股票涨跌!B:B,0)),"-")</f>
        <v>-</v>
      </c>
      <c r="G269" s="1" t="str">
        <f>TRIM(基本信息!O269)</f>
        <v/>
      </c>
      <c r="H269" s="1" t="str">
        <f>IFERROR(INDEX(行业涨跌!F:F,MATCH(G269,行业涨跌!C:C,0)),"-")</f>
        <v>-</v>
      </c>
      <c r="I269" s="1" t="str">
        <f>IFERROR(INDEX(行业涨跌!E:E,MATCH(G269,行业涨跌!C:C,0)),"-")</f>
        <v>-</v>
      </c>
      <c r="J269" s="1">
        <v>0</v>
      </c>
      <c r="K269" s="1">
        <v>0</v>
      </c>
      <c r="L269" s="1">
        <v>0</v>
      </c>
      <c r="M269" s="66">
        <f t="shared" si="61"/>
        <v>0</v>
      </c>
      <c r="R269" s="43" t="str">
        <f t="shared" si="52"/>
        <v>-</v>
      </c>
      <c r="V269" s="1">
        <f t="array" ref="V269">SMALL(IF($D$2:$D$4000&gt;0,ROW($D$2:$D$4000),4^8),ROW(A268))</f>
        <v>65536</v>
      </c>
      <c r="W269" s="1" t="str">
        <f t="shared" si="53"/>
        <v>-</v>
      </c>
      <c r="X269" s="1" t="str">
        <f t="shared" si="54"/>
        <v>-</v>
      </c>
      <c r="Y269" s="43" t="str">
        <f t="shared" si="62"/>
        <v>-</v>
      </c>
      <c r="Z269" s="1" t="str">
        <f t="shared" si="55"/>
        <v>-</v>
      </c>
      <c r="AA269" s="1" t="str">
        <f t="shared" si="56"/>
        <v>-</v>
      </c>
      <c r="AB269" s="1" t="str">
        <f t="shared" si="63"/>
        <v>-</v>
      </c>
      <c r="AC269" s="1" t="str">
        <f t="shared" si="57"/>
        <v>-</v>
      </c>
      <c r="AD269" s="1" t="str">
        <f t="shared" si="58"/>
        <v>-</v>
      </c>
      <c r="AE269" s="43" t="str">
        <f t="shared" si="59"/>
        <v>-</v>
      </c>
      <c r="AF269" s="11" t="str">
        <f t="shared" si="64"/>
        <v>-</v>
      </c>
    </row>
    <row r="270" spans="1:32" x14ac:dyDescent="0.15">
      <c r="A270" s="1">
        <v>269</v>
      </c>
      <c r="B270" s="29" t="str">
        <f>TRIM(基本信息!B270)</f>
        <v/>
      </c>
      <c r="C270" s="1" t="str">
        <f>TRIM(基本信息!C270)</f>
        <v/>
      </c>
      <c r="D270" s="1">
        <f t="shared" si="60"/>
        <v>0</v>
      </c>
      <c r="E270" s="1" t="str">
        <f>IFERROR(INDEX(股票涨跌!E:E,MATCH(B270,股票涨跌!B:B,0)),"-")</f>
        <v>-</v>
      </c>
      <c r="F270" s="1" t="str">
        <f>IFERROR(INDEX(股票涨跌!F:F,MATCH(B270,股票涨跌!B:B,0)),"-")</f>
        <v>-</v>
      </c>
      <c r="G270" s="1" t="str">
        <f>TRIM(基本信息!O270)</f>
        <v/>
      </c>
      <c r="H270" s="1" t="str">
        <f>IFERROR(INDEX(行业涨跌!F:F,MATCH(G270,行业涨跌!C:C,0)),"-")</f>
        <v>-</v>
      </c>
      <c r="I270" s="1" t="str">
        <f>IFERROR(INDEX(行业涨跌!E:E,MATCH(G270,行业涨跌!C:C,0)),"-")</f>
        <v>-</v>
      </c>
      <c r="J270" s="1">
        <v>0</v>
      </c>
      <c r="K270" s="1">
        <v>0</v>
      </c>
      <c r="L270" s="1">
        <v>0</v>
      </c>
      <c r="M270" s="66">
        <f t="shared" si="61"/>
        <v>0</v>
      </c>
      <c r="R270" s="43" t="str">
        <f t="shared" si="52"/>
        <v>-</v>
      </c>
      <c r="V270" s="1">
        <f t="array" ref="V270">SMALL(IF($D$2:$D$4000&gt;0,ROW($D$2:$D$4000),4^8),ROW(A269))</f>
        <v>65536</v>
      </c>
      <c r="W270" s="1" t="str">
        <f t="shared" si="53"/>
        <v>-</v>
      </c>
      <c r="X270" s="1" t="str">
        <f t="shared" si="54"/>
        <v>-</v>
      </c>
      <c r="Y270" s="43" t="str">
        <f t="shared" si="62"/>
        <v>-</v>
      </c>
      <c r="Z270" s="1" t="str">
        <f t="shared" si="55"/>
        <v>-</v>
      </c>
      <c r="AA270" s="1" t="str">
        <f t="shared" si="56"/>
        <v>-</v>
      </c>
      <c r="AB270" s="1" t="str">
        <f t="shared" si="63"/>
        <v>-</v>
      </c>
      <c r="AC270" s="1" t="str">
        <f t="shared" si="57"/>
        <v>-</v>
      </c>
      <c r="AD270" s="1" t="str">
        <f t="shared" si="58"/>
        <v>-</v>
      </c>
      <c r="AE270" s="43" t="str">
        <f t="shared" si="59"/>
        <v>-</v>
      </c>
      <c r="AF270" s="11" t="str">
        <f t="shared" si="64"/>
        <v>-</v>
      </c>
    </row>
    <row r="271" spans="1:32" x14ac:dyDescent="0.15">
      <c r="A271" s="1">
        <v>270</v>
      </c>
      <c r="B271" s="29" t="str">
        <f>TRIM(基本信息!B271)</f>
        <v/>
      </c>
      <c r="C271" s="1" t="str">
        <f>TRIM(基本信息!C271)</f>
        <v/>
      </c>
      <c r="D271" s="1">
        <f t="shared" si="60"/>
        <v>0</v>
      </c>
      <c r="E271" s="1" t="str">
        <f>IFERROR(INDEX(股票涨跌!E:E,MATCH(B271,股票涨跌!B:B,0)),"-")</f>
        <v>-</v>
      </c>
      <c r="F271" s="1" t="str">
        <f>IFERROR(INDEX(股票涨跌!F:F,MATCH(B271,股票涨跌!B:B,0)),"-")</f>
        <v>-</v>
      </c>
      <c r="G271" s="1" t="str">
        <f>TRIM(基本信息!O271)</f>
        <v/>
      </c>
      <c r="H271" s="1" t="str">
        <f>IFERROR(INDEX(行业涨跌!F:F,MATCH(G271,行业涨跌!C:C,0)),"-")</f>
        <v>-</v>
      </c>
      <c r="I271" s="1" t="str">
        <f>IFERROR(INDEX(行业涨跌!E:E,MATCH(G271,行业涨跌!C:C,0)),"-")</f>
        <v>-</v>
      </c>
      <c r="J271" s="1">
        <v>0</v>
      </c>
      <c r="K271" s="1">
        <v>0</v>
      </c>
      <c r="L271" s="1">
        <v>0</v>
      </c>
      <c r="M271" s="66">
        <f t="shared" si="61"/>
        <v>0</v>
      </c>
      <c r="R271" s="43" t="str">
        <f t="shared" si="52"/>
        <v>-</v>
      </c>
      <c r="V271" s="1">
        <f t="array" ref="V271">SMALL(IF($D$2:$D$4000&gt;0,ROW($D$2:$D$4000),4^8),ROW(A270))</f>
        <v>65536</v>
      </c>
      <c r="W271" s="1" t="str">
        <f t="shared" si="53"/>
        <v>-</v>
      </c>
      <c r="X271" s="1" t="str">
        <f t="shared" si="54"/>
        <v>-</v>
      </c>
      <c r="Y271" s="43" t="str">
        <f t="shared" si="62"/>
        <v>-</v>
      </c>
      <c r="Z271" s="1" t="str">
        <f t="shared" si="55"/>
        <v>-</v>
      </c>
      <c r="AA271" s="1" t="str">
        <f t="shared" si="56"/>
        <v>-</v>
      </c>
      <c r="AB271" s="1" t="str">
        <f t="shared" si="63"/>
        <v>-</v>
      </c>
      <c r="AC271" s="1" t="str">
        <f t="shared" si="57"/>
        <v>-</v>
      </c>
      <c r="AD271" s="1" t="str">
        <f t="shared" si="58"/>
        <v>-</v>
      </c>
      <c r="AE271" s="43" t="str">
        <f t="shared" si="59"/>
        <v>-</v>
      </c>
      <c r="AF271" s="11" t="str">
        <f t="shared" si="64"/>
        <v>-</v>
      </c>
    </row>
    <row r="272" spans="1:32" x14ac:dyDescent="0.15">
      <c r="A272" s="1">
        <v>271</v>
      </c>
      <c r="B272" s="29" t="str">
        <f>TRIM(基本信息!B272)</f>
        <v/>
      </c>
      <c r="C272" s="1" t="str">
        <f>TRIM(基本信息!C272)</f>
        <v/>
      </c>
      <c r="D272" s="1">
        <f t="shared" si="60"/>
        <v>0</v>
      </c>
      <c r="E272" s="1" t="str">
        <f>IFERROR(INDEX(股票涨跌!E:E,MATCH(B272,股票涨跌!B:B,0)),"-")</f>
        <v>-</v>
      </c>
      <c r="F272" s="1" t="str">
        <f>IFERROR(INDEX(股票涨跌!F:F,MATCH(B272,股票涨跌!B:B,0)),"-")</f>
        <v>-</v>
      </c>
      <c r="G272" s="1" t="str">
        <f>TRIM(基本信息!O272)</f>
        <v/>
      </c>
      <c r="H272" s="1" t="str">
        <f>IFERROR(INDEX(行业涨跌!F:F,MATCH(G272,行业涨跌!C:C,0)),"-")</f>
        <v>-</v>
      </c>
      <c r="I272" s="1" t="str">
        <f>IFERROR(INDEX(行业涨跌!E:E,MATCH(G272,行业涨跌!C:C,0)),"-")</f>
        <v>-</v>
      </c>
      <c r="J272" s="1">
        <v>0</v>
      </c>
      <c r="K272" s="1">
        <v>0</v>
      </c>
      <c r="L272" s="1">
        <v>0</v>
      </c>
      <c r="M272" s="66">
        <f t="shared" si="61"/>
        <v>0</v>
      </c>
      <c r="R272" s="43" t="str">
        <f t="shared" si="52"/>
        <v>-</v>
      </c>
      <c r="V272" s="1">
        <f t="array" ref="V272">SMALL(IF($D$2:$D$4000&gt;0,ROW($D$2:$D$4000),4^8),ROW(A271))</f>
        <v>65536</v>
      </c>
      <c r="W272" s="1" t="str">
        <f t="shared" si="53"/>
        <v>-</v>
      </c>
      <c r="X272" s="1" t="str">
        <f t="shared" si="54"/>
        <v>-</v>
      </c>
      <c r="Y272" s="43" t="str">
        <f t="shared" si="62"/>
        <v>-</v>
      </c>
      <c r="Z272" s="1" t="str">
        <f t="shared" si="55"/>
        <v>-</v>
      </c>
      <c r="AA272" s="1" t="str">
        <f t="shared" si="56"/>
        <v>-</v>
      </c>
      <c r="AB272" s="1" t="str">
        <f t="shared" si="63"/>
        <v>-</v>
      </c>
      <c r="AC272" s="1" t="str">
        <f t="shared" si="57"/>
        <v>-</v>
      </c>
      <c r="AD272" s="1" t="str">
        <f t="shared" si="58"/>
        <v>-</v>
      </c>
      <c r="AE272" s="43" t="str">
        <f t="shared" si="59"/>
        <v>-</v>
      </c>
      <c r="AF272" s="11" t="str">
        <f t="shared" si="64"/>
        <v>-</v>
      </c>
    </row>
    <row r="273" spans="1:32" x14ac:dyDescent="0.15">
      <c r="A273" s="1">
        <v>272</v>
      </c>
      <c r="B273" s="29" t="str">
        <f>TRIM(基本信息!B273)</f>
        <v/>
      </c>
      <c r="C273" s="1" t="str">
        <f>TRIM(基本信息!C273)</f>
        <v/>
      </c>
      <c r="D273" s="1">
        <f t="shared" si="60"/>
        <v>0</v>
      </c>
      <c r="E273" s="1" t="str">
        <f>IFERROR(INDEX(股票涨跌!E:E,MATCH(B273,股票涨跌!B:B,0)),"-")</f>
        <v>-</v>
      </c>
      <c r="F273" s="1" t="str">
        <f>IFERROR(INDEX(股票涨跌!F:F,MATCH(B273,股票涨跌!B:B,0)),"-")</f>
        <v>-</v>
      </c>
      <c r="G273" s="1" t="str">
        <f>TRIM(基本信息!O273)</f>
        <v/>
      </c>
      <c r="H273" s="1" t="str">
        <f>IFERROR(INDEX(行业涨跌!F:F,MATCH(G273,行业涨跌!C:C,0)),"-")</f>
        <v>-</v>
      </c>
      <c r="I273" s="1" t="str">
        <f>IFERROR(INDEX(行业涨跌!E:E,MATCH(G273,行业涨跌!C:C,0)),"-")</f>
        <v>-</v>
      </c>
      <c r="J273" s="1">
        <v>0</v>
      </c>
      <c r="K273" s="1">
        <v>0</v>
      </c>
      <c r="L273" s="1">
        <v>0</v>
      </c>
      <c r="M273" s="66">
        <f t="shared" si="61"/>
        <v>0</v>
      </c>
      <c r="R273" s="43" t="str">
        <f t="shared" si="52"/>
        <v>-</v>
      </c>
      <c r="V273" s="1">
        <f t="array" ref="V273">SMALL(IF($D$2:$D$4000&gt;0,ROW($D$2:$D$4000),4^8),ROW(A272))</f>
        <v>65536</v>
      </c>
      <c r="W273" s="1" t="str">
        <f t="shared" si="53"/>
        <v>-</v>
      </c>
      <c r="X273" s="1" t="str">
        <f t="shared" si="54"/>
        <v>-</v>
      </c>
      <c r="Y273" s="43" t="str">
        <f t="shared" si="62"/>
        <v>-</v>
      </c>
      <c r="Z273" s="1" t="str">
        <f t="shared" si="55"/>
        <v>-</v>
      </c>
      <c r="AA273" s="1" t="str">
        <f t="shared" si="56"/>
        <v>-</v>
      </c>
      <c r="AB273" s="1" t="str">
        <f t="shared" si="63"/>
        <v>-</v>
      </c>
      <c r="AC273" s="1" t="str">
        <f t="shared" si="57"/>
        <v>-</v>
      </c>
      <c r="AD273" s="1" t="str">
        <f t="shared" si="58"/>
        <v>-</v>
      </c>
      <c r="AE273" s="43" t="str">
        <f t="shared" si="59"/>
        <v>-</v>
      </c>
      <c r="AF273" s="11" t="str">
        <f t="shared" si="64"/>
        <v>-</v>
      </c>
    </row>
    <row r="274" spans="1:32" x14ac:dyDescent="0.15">
      <c r="A274" s="1">
        <v>273</v>
      </c>
      <c r="B274" s="29" t="str">
        <f>TRIM(基本信息!B274)</f>
        <v/>
      </c>
      <c r="C274" s="1" t="str">
        <f>TRIM(基本信息!C274)</f>
        <v/>
      </c>
      <c r="D274" s="1">
        <f t="shared" si="60"/>
        <v>0</v>
      </c>
      <c r="E274" s="1" t="str">
        <f>IFERROR(INDEX(股票涨跌!E:E,MATCH(B274,股票涨跌!B:B,0)),"-")</f>
        <v>-</v>
      </c>
      <c r="F274" s="1" t="str">
        <f>IFERROR(INDEX(股票涨跌!F:F,MATCH(B274,股票涨跌!B:B,0)),"-")</f>
        <v>-</v>
      </c>
      <c r="G274" s="1" t="str">
        <f>TRIM(基本信息!O274)</f>
        <v/>
      </c>
      <c r="H274" s="1" t="str">
        <f>IFERROR(INDEX(行业涨跌!F:F,MATCH(G274,行业涨跌!C:C,0)),"-")</f>
        <v>-</v>
      </c>
      <c r="I274" s="1" t="str">
        <f>IFERROR(INDEX(行业涨跌!E:E,MATCH(G274,行业涨跌!C:C,0)),"-")</f>
        <v>-</v>
      </c>
      <c r="J274" s="1">
        <v>0</v>
      </c>
      <c r="K274" s="1">
        <v>0</v>
      </c>
      <c r="L274" s="1">
        <v>0</v>
      </c>
      <c r="M274" s="66">
        <f t="shared" si="61"/>
        <v>0</v>
      </c>
      <c r="R274" s="43" t="str">
        <f t="shared" si="52"/>
        <v>-</v>
      </c>
      <c r="V274" s="1">
        <f t="array" ref="V274">SMALL(IF($D$2:$D$4000&gt;0,ROW($D$2:$D$4000),4^8),ROW(A273))</f>
        <v>65536</v>
      </c>
      <c r="W274" s="1" t="str">
        <f t="shared" si="53"/>
        <v>-</v>
      </c>
      <c r="X274" s="1" t="str">
        <f t="shared" si="54"/>
        <v>-</v>
      </c>
      <c r="Y274" s="43" t="str">
        <f t="shared" si="62"/>
        <v>-</v>
      </c>
      <c r="Z274" s="1" t="str">
        <f t="shared" si="55"/>
        <v>-</v>
      </c>
      <c r="AA274" s="1" t="str">
        <f t="shared" si="56"/>
        <v>-</v>
      </c>
      <c r="AB274" s="1" t="str">
        <f t="shared" si="63"/>
        <v>-</v>
      </c>
      <c r="AC274" s="1" t="str">
        <f t="shared" si="57"/>
        <v>-</v>
      </c>
      <c r="AD274" s="1" t="str">
        <f t="shared" si="58"/>
        <v>-</v>
      </c>
      <c r="AE274" s="43" t="str">
        <f t="shared" si="59"/>
        <v>-</v>
      </c>
      <c r="AF274" s="11" t="str">
        <f t="shared" si="64"/>
        <v>-</v>
      </c>
    </row>
    <row r="275" spans="1:32" x14ac:dyDescent="0.15">
      <c r="A275" s="1">
        <v>274</v>
      </c>
      <c r="B275" s="29" t="str">
        <f>TRIM(基本信息!B275)</f>
        <v/>
      </c>
      <c r="C275" s="1" t="str">
        <f>TRIM(基本信息!C275)</f>
        <v/>
      </c>
      <c r="D275" s="1">
        <f t="shared" si="60"/>
        <v>0</v>
      </c>
      <c r="E275" s="1" t="str">
        <f>IFERROR(INDEX(股票涨跌!E:E,MATCH(B275,股票涨跌!B:B,0)),"-")</f>
        <v>-</v>
      </c>
      <c r="F275" s="1" t="str">
        <f>IFERROR(INDEX(股票涨跌!F:F,MATCH(B275,股票涨跌!B:B,0)),"-")</f>
        <v>-</v>
      </c>
      <c r="G275" s="1" t="str">
        <f>TRIM(基本信息!O275)</f>
        <v/>
      </c>
      <c r="H275" s="1" t="str">
        <f>IFERROR(INDEX(行业涨跌!F:F,MATCH(G275,行业涨跌!C:C,0)),"-")</f>
        <v>-</v>
      </c>
      <c r="I275" s="1" t="str">
        <f>IFERROR(INDEX(行业涨跌!E:E,MATCH(G275,行业涨跌!C:C,0)),"-")</f>
        <v>-</v>
      </c>
      <c r="J275" s="1">
        <v>0</v>
      </c>
      <c r="K275" s="1">
        <v>0</v>
      </c>
      <c r="L275" s="1">
        <v>0</v>
      </c>
      <c r="M275" s="66">
        <f t="shared" si="61"/>
        <v>0</v>
      </c>
      <c r="R275" s="43" t="str">
        <f t="shared" si="52"/>
        <v>-</v>
      </c>
      <c r="V275" s="1">
        <f t="array" ref="V275">SMALL(IF($D$2:$D$4000&gt;0,ROW($D$2:$D$4000),4^8),ROW(A274))</f>
        <v>65536</v>
      </c>
      <c r="W275" s="1" t="str">
        <f t="shared" si="53"/>
        <v>-</v>
      </c>
      <c r="X275" s="1" t="str">
        <f t="shared" si="54"/>
        <v>-</v>
      </c>
      <c r="Y275" s="43" t="str">
        <f t="shared" si="62"/>
        <v>-</v>
      </c>
      <c r="Z275" s="1" t="str">
        <f t="shared" si="55"/>
        <v>-</v>
      </c>
      <c r="AA275" s="1" t="str">
        <f t="shared" si="56"/>
        <v>-</v>
      </c>
      <c r="AB275" s="1" t="str">
        <f t="shared" si="63"/>
        <v>-</v>
      </c>
      <c r="AC275" s="1" t="str">
        <f t="shared" si="57"/>
        <v>-</v>
      </c>
      <c r="AD275" s="1" t="str">
        <f t="shared" si="58"/>
        <v>-</v>
      </c>
      <c r="AE275" s="43" t="str">
        <f t="shared" si="59"/>
        <v>-</v>
      </c>
      <c r="AF275" s="11" t="str">
        <f t="shared" si="64"/>
        <v>-</v>
      </c>
    </row>
    <row r="276" spans="1:32" x14ac:dyDescent="0.15">
      <c r="A276" s="1">
        <v>275</v>
      </c>
      <c r="B276" s="29" t="str">
        <f>TRIM(基本信息!B276)</f>
        <v/>
      </c>
      <c r="C276" s="1" t="str">
        <f>TRIM(基本信息!C276)</f>
        <v/>
      </c>
      <c r="D276" s="1">
        <f t="shared" si="60"/>
        <v>0</v>
      </c>
      <c r="E276" s="1" t="str">
        <f>IFERROR(INDEX(股票涨跌!E:E,MATCH(B276,股票涨跌!B:B,0)),"-")</f>
        <v>-</v>
      </c>
      <c r="F276" s="1" t="str">
        <f>IFERROR(INDEX(股票涨跌!F:F,MATCH(B276,股票涨跌!B:B,0)),"-")</f>
        <v>-</v>
      </c>
      <c r="G276" s="1" t="str">
        <f>TRIM(基本信息!O276)</f>
        <v/>
      </c>
      <c r="H276" s="1" t="str">
        <f>IFERROR(INDEX(行业涨跌!F:F,MATCH(G276,行业涨跌!C:C,0)),"-")</f>
        <v>-</v>
      </c>
      <c r="I276" s="1" t="str">
        <f>IFERROR(INDEX(行业涨跌!E:E,MATCH(G276,行业涨跌!C:C,0)),"-")</f>
        <v>-</v>
      </c>
      <c r="J276" s="1">
        <v>0</v>
      </c>
      <c r="K276" s="1">
        <v>0</v>
      </c>
      <c r="L276" s="1">
        <v>0</v>
      </c>
      <c r="M276" s="66">
        <f t="shared" si="61"/>
        <v>0</v>
      </c>
      <c r="R276" s="43" t="str">
        <f t="shared" si="52"/>
        <v>-</v>
      </c>
      <c r="V276" s="1">
        <f t="array" ref="V276">SMALL(IF($D$2:$D$4000&gt;0,ROW($D$2:$D$4000),4^8),ROW(A275))</f>
        <v>65536</v>
      </c>
      <c r="W276" s="1" t="str">
        <f t="shared" si="53"/>
        <v>-</v>
      </c>
      <c r="X276" s="1" t="str">
        <f t="shared" si="54"/>
        <v>-</v>
      </c>
      <c r="Y276" s="43" t="str">
        <f t="shared" si="62"/>
        <v>-</v>
      </c>
      <c r="Z276" s="1" t="str">
        <f t="shared" si="55"/>
        <v>-</v>
      </c>
      <c r="AA276" s="1" t="str">
        <f t="shared" si="56"/>
        <v>-</v>
      </c>
      <c r="AB276" s="1" t="str">
        <f t="shared" si="63"/>
        <v>-</v>
      </c>
      <c r="AC276" s="1" t="str">
        <f t="shared" si="57"/>
        <v>-</v>
      </c>
      <c r="AD276" s="1" t="str">
        <f t="shared" si="58"/>
        <v>-</v>
      </c>
      <c r="AE276" s="43" t="str">
        <f t="shared" si="59"/>
        <v>-</v>
      </c>
      <c r="AF276" s="11" t="str">
        <f t="shared" si="64"/>
        <v>-</v>
      </c>
    </row>
    <row r="277" spans="1:32" x14ac:dyDescent="0.15">
      <c r="A277" s="1">
        <v>276</v>
      </c>
      <c r="B277" s="29" t="str">
        <f>TRIM(基本信息!B277)</f>
        <v/>
      </c>
      <c r="C277" s="1" t="str">
        <f>TRIM(基本信息!C277)</f>
        <v/>
      </c>
      <c r="D277" s="1">
        <f t="shared" si="60"/>
        <v>0</v>
      </c>
      <c r="E277" s="1" t="str">
        <f>IFERROR(INDEX(股票涨跌!E:E,MATCH(B277,股票涨跌!B:B,0)),"-")</f>
        <v>-</v>
      </c>
      <c r="F277" s="1" t="str">
        <f>IFERROR(INDEX(股票涨跌!F:F,MATCH(B277,股票涨跌!B:B,0)),"-")</f>
        <v>-</v>
      </c>
      <c r="G277" s="1" t="str">
        <f>TRIM(基本信息!O277)</f>
        <v/>
      </c>
      <c r="H277" s="1" t="str">
        <f>IFERROR(INDEX(行业涨跌!F:F,MATCH(G277,行业涨跌!C:C,0)),"-")</f>
        <v>-</v>
      </c>
      <c r="I277" s="1" t="str">
        <f>IFERROR(INDEX(行业涨跌!E:E,MATCH(G277,行业涨跌!C:C,0)),"-")</f>
        <v>-</v>
      </c>
      <c r="J277" s="1">
        <v>0</v>
      </c>
      <c r="K277" s="1">
        <v>1</v>
      </c>
      <c r="L277" s="1">
        <v>0</v>
      </c>
      <c r="M277" s="66">
        <f t="shared" si="61"/>
        <v>1</v>
      </c>
      <c r="R277" s="43" t="str">
        <f t="shared" si="52"/>
        <v>-</v>
      </c>
      <c r="S277" s="11">
        <v>43630.625</v>
      </c>
      <c r="V277" s="1">
        <f t="array" ref="V277">SMALL(IF($D$2:$D$4000&gt;0,ROW($D$2:$D$4000),4^8),ROW(A276))</f>
        <v>65536</v>
      </c>
      <c r="W277" s="1" t="str">
        <f t="shared" si="53"/>
        <v>-</v>
      </c>
      <c r="X277" s="1" t="str">
        <f t="shared" si="54"/>
        <v>-</v>
      </c>
      <c r="Y277" s="43" t="str">
        <f t="shared" si="62"/>
        <v>-</v>
      </c>
      <c r="Z277" s="1" t="str">
        <f t="shared" si="55"/>
        <v>-</v>
      </c>
      <c r="AA277" s="1" t="str">
        <f t="shared" si="56"/>
        <v>-</v>
      </c>
      <c r="AB277" s="1" t="str">
        <f t="shared" si="63"/>
        <v>-</v>
      </c>
      <c r="AC277" s="1" t="str">
        <f t="shared" si="57"/>
        <v>-</v>
      </c>
      <c r="AD277" s="1" t="str">
        <f t="shared" si="58"/>
        <v>-</v>
      </c>
      <c r="AE277" s="43" t="str">
        <f t="shared" si="59"/>
        <v>-</v>
      </c>
      <c r="AF277" s="11" t="str">
        <f t="shared" si="64"/>
        <v>-</v>
      </c>
    </row>
    <row r="278" spans="1:32" x14ac:dyDescent="0.15">
      <c r="A278" s="1">
        <v>277</v>
      </c>
      <c r="B278" s="29" t="str">
        <f>TRIM(基本信息!B278)</f>
        <v/>
      </c>
      <c r="C278" s="1" t="str">
        <f>TRIM(基本信息!C278)</f>
        <v/>
      </c>
      <c r="D278" s="1">
        <f t="shared" si="60"/>
        <v>0</v>
      </c>
      <c r="E278" s="1" t="str">
        <f>IFERROR(INDEX(股票涨跌!E:E,MATCH(B278,股票涨跌!B:B,0)),"-")</f>
        <v>-</v>
      </c>
      <c r="F278" s="1" t="str">
        <f>IFERROR(INDEX(股票涨跌!F:F,MATCH(B278,股票涨跌!B:B,0)),"-")</f>
        <v>-</v>
      </c>
      <c r="G278" s="1" t="str">
        <f>TRIM(基本信息!O278)</f>
        <v/>
      </c>
      <c r="H278" s="1" t="str">
        <f>IFERROR(INDEX(行业涨跌!F:F,MATCH(G278,行业涨跌!C:C,0)),"-")</f>
        <v>-</v>
      </c>
      <c r="I278" s="1" t="str">
        <f>IFERROR(INDEX(行业涨跌!E:E,MATCH(G278,行业涨跌!C:C,0)),"-")</f>
        <v>-</v>
      </c>
      <c r="J278" s="1">
        <v>0</v>
      </c>
      <c r="K278" s="1">
        <v>0</v>
      </c>
      <c r="L278" s="1">
        <v>0</v>
      </c>
      <c r="M278" s="66">
        <f t="shared" si="61"/>
        <v>0</v>
      </c>
      <c r="R278" s="43" t="str">
        <f t="shared" si="52"/>
        <v>-</v>
      </c>
      <c r="V278" s="1">
        <f t="array" ref="V278">SMALL(IF($D$2:$D$4000&gt;0,ROW($D$2:$D$4000),4^8),ROW(A277))</f>
        <v>65536</v>
      </c>
      <c r="W278" s="1" t="str">
        <f t="shared" si="53"/>
        <v>-</v>
      </c>
      <c r="X278" s="1" t="str">
        <f t="shared" si="54"/>
        <v>-</v>
      </c>
      <c r="Y278" s="43" t="str">
        <f t="shared" si="62"/>
        <v>-</v>
      </c>
      <c r="Z278" s="1" t="str">
        <f t="shared" si="55"/>
        <v>-</v>
      </c>
      <c r="AA278" s="1" t="str">
        <f t="shared" si="56"/>
        <v>-</v>
      </c>
      <c r="AB278" s="1" t="str">
        <f t="shared" si="63"/>
        <v>-</v>
      </c>
      <c r="AC278" s="1" t="str">
        <f t="shared" si="57"/>
        <v>-</v>
      </c>
      <c r="AD278" s="1" t="str">
        <f t="shared" si="58"/>
        <v>-</v>
      </c>
      <c r="AE278" s="43" t="str">
        <f t="shared" si="59"/>
        <v>-</v>
      </c>
      <c r="AF278" s="11" t="str">
        <f t="shared" si="64"/>
        <v>-</v>
      </c>
    </row>
    <row r="279" spans="1:32" x14ac:dyDescent="0.15">
      <c r="A279" s="1">
        <v>278</v>
      </c>
      <c r="B279" s="29" t="str">
        <f>TRIM(基本信息!B279)</f>
        <v/>
      </c>
      <c r="C279" s="1" t="str">
        <f>TRIM(基本信息!C279)</f>
        <v/>
      </c>
      <c r="D279" s="1">
        <f t="shared" si="60"/>
        <v>0</v>
      </c>
      <c r="E279" s="1" t="str">
        <f>IFERROR(INDEX(股票涨跌!E:E,MATCH(B279,股票涨跌!B:B,0)),"-")</f>
        <v>-</v>
      </c>
      <c r="F279" s="1" t="str">
        <f>IFERROR(INDEX(股票涨跌!F:F,MATCH(B279,股票涨跌!B:B,0)),"-")</f>
        <v>-</v>
      </c>
      <c r="G279" s="1" t="str">
        <f>TRIM(基本信息!O279)</f>
        <v/>
      </c>
      <c r="H279" s="1" t="str">
        <f>IFERROR(INDEX(行业涨跌!F:F,MATCH(G279,行业涨跌!C:C,0)),"-")</f>
        <v>-</v>
      </c>
      <c r="I279" s="1" t="str">
        <f>IFERROR(INDEX(行业涨跌!E:E,MATCH(G279,行业涨跌!C:C,0)),"-")</f>
        <v>-</v>
      </c>
      <c r="J279" s="1">
        <v>0</v>
      </c>
      <c r="K279" s="1">
        <v>0</v>
      </c>
      <c r="L279" s="1">
        <v>0</v>
      </c>
      <c r="M279" s="66">
        <f t="shared" si="61"/>
        <v>0</v>
      </c>
      <c r="R279" s="43" t="str">
        <f t="shared" si="52"/>
        <v>-</v>
      </c>
      <c r="V279" s="1">
        <f t="array" ref="V279">SMALL(IF($D$2:$D$4000&gt;0,ROW($D$2:$D$4000),4^8),ROW(A278))</f>
        <v>65536</v>
      </c>
      <c r="W279" s="1" t="str">
        <f t="shared" si="53"/>
        <v>-</v>
      </c>
      <c r="X279" s="1" t="str">
        <f t="shared" si="54"/>
        <v>-</v>
      </c>
      <c r="Y279" s="43" t="str">
        <f t="shared" si="62"/>
        <v>-</v>
      </c>
      <c r="Z279" s="1" t="str">
        <f t="shared" si="55"/>
        <v>-</v>
      </c>
      <c r="AA279" s="1" t="str">
        <f t="shared" si="56"/>
        <v>-</v>
      </c>
      <c r="AB279" s="1" t="str">
        <f t="shared" si="63"/>
        <v>-</v>
      </c>
      <c r="AC279" s="1" t="str">
        <f t="shared" si="57"/>
        <v>-</v>
      </c>
      <c r="AD279" s="1" t="str">
        <f t="shared" si="58"/>
        <v>-</v>
      </c>
      <c r="AE279" s="43" t="str">
        <f t="shared" si="59"/>
        <v>-</v>
      </c>
      <c r="AF279" s="11" t="str">
        <f t="shared" si="64"/>
        <v>-</v>
      </c>
    </row>
    <row r="280" spans="1:32" x14ac:dyDescent="0.15">
      <c r="A280" s="1">
        <v>279</v>
      </c>
      <c r="B280" s="29" t="str">
        <f>TRIM(基本信息!B280)</f>
        <v/>
      </c>
      <c r="C280" s="1" t="str">
        <f>TRIM(基本信息!C280)</f>
        <v/>
      </c>
      <c r="D280" s="1">
        <f t="shared" si="60"/>
        <v>0</v>
      </c>
      <c r="E280" s="1" t="str">
        <f>IFERROR(INDEX(股票涨跌!E:E,MATCH(B280,股票涨跌!B:B,0)),"-")</f>
        <v>-</v>
      </c>
      <c r="F280" s="1" t="str">
        <f>IFERROR(INDEX(股票涨跌!F:F,MATCH(B280,股票涨跌!B:B,0)),"-")</f>
        <v>-</v>
      </c>
      <c r="G280" s="1" t="str">
        <f>TRIM(基本信息!O280)</f>
        <v/>
      </c>
      <c r="H280" s="1" t="str">
        <f>IFERROR(INDEX(行业涨跌!F:F,MATCH(G280,行业涨跌!C:C,0)),"-")</f>
        <v>-</v>
      </c>
      <c r="I280" s="1" t="str">
        <f>IFERROR(INDEX(行业涨跌!E:E,MATCH(G280,行业涨跌!C:C,0)),"-")</f>
        <v>-</v>
      </c>
      <c r="J280" s="1">
        <v>1</v>
      </c>
      <c r="K280" s="1">
        <v>0</v>
      </c>
      <c r="L280" s="1">
        <v>0</v>
      </c>
      <c r="M280" s="66">
        <f t="shared" si="61"/>
        <v>0.5</v>
      </c>
      <c r="N280" s="1">
        <v>0</v>
      </c>
      <c r="O280" s="1">
        <v>0</v>
      </c>
      <c r="P280" s="1">
        <v>0</v>
      </c>
      <c r="Q280" s="1">
        <v>0</v>
      </c>
      <c r="R280" s="43" t="str">
        <f t="shared" si="52"/>
        <v>-</v>
      </c>
      <c r="S280" s="11" t="s">
        <v>7751</v>
      </c>
      <c r="V280" s="1">
        <f t="array" ref="V280">SMALL(IF($D$2:$D$4000&gt;0,ROW($D$2:$D$4000),4^8),ROW(A279))</f>
        <v>65536</v>
      </c>
      <c r="W280" s="1" t="str">
        <f t="shared" si="53"/>
        <v>-</v>
      </c>
      <c r="X280" s="1" t="str">
        <f t="shared" si="54"/>
        <v>-</v>
      </c>
      <c r="Y280" s="43" t="str">
        <f t="shared" si="62"/>
        <v>-</v>
      </c>
      <c r="Z280" s="1" t="str">
        <f t="shared" si="55"/>
        <v>-</v>
      </c>
      <c r="AA280" s="1" t="str">
        <f t="shared" si="56"/>
        <v>-</v>
      </c>
      <c r="AB280" s="1" t="str">
        <f t="shared" si="63"/>
        <v>-</v>
      </c>
      <c r="AC280" s="1" t="str">
        <f t="shared" si="57"/>
        <v>-</v>
      </c>
      <c r="AD280" s="1" t="str">
        <f t="shared" si="58"/>
        <v>-</v>
      </c>
      <c r="AE280" s="43" t="str">
        <f t="shared" si="59"/>
        <v>-</v>
      </c>
      <c r="AF280" s="11" t="str">
        <f t="shared" si="64"/>
        <v>-</v>
      </c>
    </row>
    <row r="281" spans="1:32" x14ac:dyDescent="0.15">
      <c r="A281" s="1">
        <v>280</v>
      </c>
      <c r="B281" s="29" t="str">
        <f>TRIM(基本信息!B281)</f>
        <v/>
      </c>
      <c r="C281" s="1" t="str">
        <f>TRIM(基本信息!C281)</f>
        <v/>
      </c>
      <c r="D281" s="1">
        <f t="shared" si="60"/>
        <v>0</v>
      </c>
      <c r="E281" s="1" t="str">
        <f>IFERROR(INDEX(股票涨跌!E:E,MATCH(B281,股票涨跌!B:B,0)),"-")</f>
        <v>-</v>
      </c>
      <c r="F281" s="1" t="str">
        <f>IFERROR(INDEX(股票涨跌!F:F,MATCH(B281,股票涨跌!B:B,0)),"-")</f>
        <v>-</v>
      </c>
      <c r="G281" s="1" t="str">
        <f>TRIM(基本信息!O281)</f>
        <v/>
      </c>
      <c r="H281" s="1" t="str">
        <f>IFERROR(INDEX(行业涨跌!F:F,MATCH(G281,行业涨跌!C:C,0)),"-")</f>
        <v>-</v>
      </c>
      <c r="I281" s="1" t="str">
        <f>IFERROR(INDEX(行业涨跌!E:E,MATCH(G281,行业涨跌!C:C,0)),"-")</f>
        <v>-</v>
      </c>
      <c r="J281" s="1">
        <v>0</v>
      </c>
      <c r="K281" s="1">
        <v>0</v>
      </c>
      <c r="L281" s="1">
        <v>0</v>
      </c>
      <c r="M281" s="66">
        <f t="shared" si="61"/>
        <v>0</v>
      </c>
      <c r="R281" s="43" t="str">
        <f t="shared" si="52"/>
        <v>-</v>
      </c>
      <c r="V281" s="1">
        <f t="array" ref="V281">SMALL(IF($D$2:$D$4000&gt;0,ROW($D$2:$D$4000),4^8),ROW(A280))</f>
        <v>65536</v>
      </c>
      <c r="W281" s="1" t="str">
        <f t="shared" si="53"/>
        <v>-</v>
      </c>
      <c r="X281" s="1" t="str">
        <f t="shared" si="54"/>
        <v>-</v>
      </c>
      <c r="Y281" s="43" t="str">
        <f t="shared" si="62"/>
        <v>-</v>
      </c>
      <c r="Z281" s="1" t="str">
        <f t="shared" si="55"/>
        <v>-</v>
      </c>
      <c r="AA281" s="1" t="str">
        <f t="shared" si="56"/>
        <v>-</v>
      </c>
      <c r="AB281" s="1" t="str">
        <f t="shared" si="63"/>
        <v>-</v>
      </c>
      <c r="AC281" s="1" t="str">
        <f t="shared" si="57"/>
        <v>-</v>
      </c>
      <c r="AD281" s="1" t="str">
        <f t="shared" si="58"/>
        <v>-</v>
      </c>
      <c r="AE281" s="43" t="str">
        <f t="shared" si="59"/>
        <v>-</v>
      </c>
      <c r="AF281" s="11" t="str">
        <f t="shared" si="64"/>
        <v>-</v>
      </c>
    </row>
    <row r="282" spans="1:32" x14ac:dyDescent="0.15">
      <c r="A282" s="1">
        <v>281</v>
      </c>
      <c r="B282" s="29" t="str">
        <f>TRIM(基本信息!B282)</f>
        <v/>
      </c>
      <c r="C282" s="1" t="str">
        <f>TRIM(基本信息!C282)</f>
        <v/>
      </c>
      <c r="D282" s="1">
        <f t="shared" si="60"/>
        <v>0</v>
      </c>
      <c r="E282" s="1" t="str">
        <f>IFERROR(INDEX(股票涨跌!E:E,MATCH(B282,股票涨跌!B:B,0)),"-")</f>
        <v>-</v>
      </c>
      <c r="F282" s="1" t="str">
        <f>IFERROR(INDEX(股票涨跌!F:F,MATCH(B282,股票涨跌!B:B,0)),"-")</f>
        <v>-</v>
      </c>
      <c r="G282" s="1" t="str">
        <f>TRIM(基本信息!O282)</f>
        <v/>
      </c>
      <c r="H282" s="1" t="str">
        <f>IFERROR(INDEX(行业涨跌!F:F,MATCH(G282,行业涨跌!C:C,0)),"-")</f>
        <v>-</v>
      </c>
      <c r="I282" s="1" t="str">
        <f>IFERROR(INDEX(行业涨跌!E:E,MATCH(G282,行业涨跌!C:C,0)),"-")</f>
        <v>-</v>
      </c>
      <c r="J282" s="1">
        <v>0</v>
      </c>
      <c r="K282" s="1">
        <v>0</v>
      </c>
      <c r="L282" s="1">
        <v>0</v>
      </c>
      <c r="M282" s="66">
        <f t="shared" si="61"/>
        <v>0</v>
      </c>
      <c r="R282" s="43" t="str">
        <f t="shared" si="52"/>
        <v>-</v>
      </c>
      <c r="V282" s="1">
        <f t="array" ref="V282">SMALL(IF($D$2:$D$4000&gt;0,ROW($D$2:$D$4000),4^8),ROW(A281))</f>
        <v>65536</v>
      </c>
      <c r="W282" s="1" t="str">
        <f t="shared" si="53"/>
        <v>-</v>
      </c>
      <c r="X282" s="1" t="str">
        <f t="shared" si="54"/>
        <v>-</v>
      </c>
      <c r="Y282" s="43" t="str">
        <f t="shared" si="62"/>
        <v>-</v>
      </c>
      <c r="Z282" s="1" t="str">
        <f t="shared" si="55"/>
        <v>-</v>
      </c>
      <c r="AA282" s="1" t="str">
        <f t="shared" si="56"/>
        <v>-</v>
      </c>
      <c r="AB282" s="1" t="str">
        <f t="shared" si="63"/>
        <v>-</v>
      </c>
      <c r="AC282" s="1" t="str">
        <f t="shared" si="57"/>
        <v>-</v>
      </c>
      <c r="AD282" s="1" t="str">
        <f t="shared" si="58"/>
        <v>-</v>
      </c>
      <c r="AE282" s="43" t="str">
        <f t="shared" si="59"/>
        <v>-</v>
      </c>
      <c r="AF282" s="11" t="str">
        <f t="shared" si="64"/>
        <v>-</v>
      </c>
    </row>
    <row r="283" spans="1:32" x14ac:dyDescent="0.15">
      <c r="A283" s="1">
        <v>282</v>
      </c>
      <c r="B283" s="29" t="str">
        <f>TRIM(基本信息!B283)</f>
        <v/>
      </c>
      <c r="C283" s="1" t="str">
        <f>TRIM(基本信息!C283)</f>
        <v/>
      </c>
      <c r="D283" s="1">
        <f t="shared" si="60"/>
        <v>0</v>
      </c>
      <c r="E283" s="1" t="str">
        <f>IFERROR(INDEX(股票涨跌!E:E,MATCH(B283,股票涨跌!B:B,0)),"-")</f>
        <v>-</v>
      </c>
      <c r="F283" s="1" t="str">
        <f>IFERROR(INDEX(股票涨跌!F:F,MATCH(B283,股票涨跌!B:B,0)),"-")</f>
        <v>-</v>
      </c>
      <c r="G283" s="1" t="str">
        <f>TRIM(基本信息!O283)</f>
        <v/>
      </c>
      <c r="H283" s="1" t="str">
        <f>IFERROR(INDEX(行业涨跌!F:F,MATCH(G283,行业涨跌!C:C,0)),"-")</f>
        <v>-</v>
      </c>
      <c r="I283" s="1" t="str">
        <f>IFERROR(INDEX(行业涨跌!E:E,MATCH(G283,行业涨跌!C:C,0)),"-")</f>
        <v>-</v>
      </c>
      <c r="J283" s="1">
        <v>0</v>
      </c>
      <c r="K283" s="1">
        <v>0</v>
      </c>
      <c r="L283" s="1">
        <v>0</v>
      </c>
      <c r="M283" s="66">
        <f t="shared" si="61"/>
        <v>0</v>
      </c>
      <c r="R283" s="43" t="str">
        <f t="shared" si="52"/>
        <v>-</v>
      </c>
      <c r="V283" s="1">
        <f t="array" ref="V283">SMALL(IF($D$2:$D$4000&gt;0,ROW($D$2:$D$4000),4^8),ROW(A282))</f>
        <v>65536</v>
      </c>
      <c r="W283" s="1" t="str">
        <f t="shared" si="53"/>
        <v>-</v>
      </c>
      <c r="X283" s="1" t="str">
        <f t="shared" si="54"/>
        <v>-</v>
      </c>
      <c r="Y283" s="43" t="str">
        <f t="shared" si="62"/>
        <v>-</v>
      </c>
      <c r="Z283" s="1" t="str">
        <f t="shared" si="55"/>
        <v>-</v>
      </c>
      <c r="AA283" s="1" t="str">
        <f t="shared" si="56"/>
        <v>-</v>
      </c>
      <c r="AB283" s="1" t="str">
        <f t="shared" si="63"/>
        <v>-</v>
      </c>
      <c r="AC283" s="1" t="str">
        <f t="shared" si="57"/>
        <v>-</v>
      </c>
      <c r="AD283" s="1" t="str">
        <f t="shared" si="58"/>
        <v>-</v>
      </c>
      <c r="AE283" s="43" t="str">
        <f t="shared" si="59"/>
        <v>-</v>
      </c>
      <c r="AF283" s="11" t="str">
        <f t="shared" si="64"/>
        <v>-</v>
      </c>
    </row>
    <row r="284" spans="1:32" x14ac:dyDescent="0.15">
      <c r="A284" s="1">
        <v>283</v>
      </c>
      <c r="B284" s="29" t="str">
        <f>TRIM(基本信息!B284)</f>
        <v/>
      </c>
      <c r="C284" s="1" t="str">
        <f>TRIM(基本信息!C284)</f>
        <v/>
      </c>
      <c r="D284" s="1">
        <f t="shared" si="60"/>
        <v>0</v>
      </c>
      <c r="E284" s="1" t="str">
        <f>IFERROR(INDEX(股票涨跌!E:E,MATCH(B284,股票涨跌!B:B,0)),"-")</f>
        <v>-</v>
      </c>
      <c r="F284" s="1" t="str">
        <f>IFERROR(INDEX(股票涨跌!F:F,MATCH(B284,股票涨跌!B:B,0)),"-")</f>
        <v>-</v>
      </c>
      <c r="G284" s="1" t="str">
        <f>TRIM(基本信息!O284)</f>
        <v/>
      </c>
      <c r="H284" s="1" t="str">
        <f>IFERROR(INDEX(行业涨跌!F:F,MATCH(G284,行业涨跌!C:C,0)),"-")</f>
        <v>-</v>
      </c>
      <c r="I284" s="1" t="str">
        <f>IFERROR(INDEX(行业涨跌!E:E,MATCH(G284,行业涨跌!C:C,0)),"-")</f>
        <v>-</v>
      </c>
      <c r="J284" s="1">
        <v>0</v>
      </c>
      <c r="K284" s="1">
        <v>0</v>
      </c>
      <c r="L284" s="1">
        <v>0</v>
      </c>
      <c r="M284" s="66">
        <f t="shared" si="61"/>
        <v>0</v>
      </c>
      <c r="R284" s="43" t="str">
        <f t="shared" si="52"/>
        <v>-</v>
      </c>
      <c r="V284" s="1">
        <f t="array" ref="V284">SMALL(IF($D$2:$D$4000&gt;0,ROW($D$2:$D$4000),4^8),ROW(A283))</f>
        <v>65536</v>
      </c>
      <c r="W284" s="1" t="str">
        <f t="shared" si="53"/>
        <v>-</v>
      </c>
      <c r="X284" s="1" t="str">
        <f t="shared" si="54"/>
        <v>-</v>
      </c>
      <c r="Y284" s="43" t="str">
        <f t="shared" si="62"/>
        <v>-</v>
      </c>
      <c r="Z284" s="1" t="str">
        <f t="shared" si="55"/>
        <v>-</v>
      </c>
      <c r="AA284" s="1" t="str">
        <f t="shared" si="56"/>
        <v>-</v>
      </c>
      <c r="AB284" s="1" t="str">
        <f t="shared" si="63"/>
        <v>-</v>
      </c>
      <c r="AC284" s="1" t="str">
        <f t="shared" si="57"/>
        <v>-</v>
      </c>
      <c r="AD284" s="1" t="str">
        <f t="shared" si="58"/>
        <v>-</v>
      </c>
      <c r="AE284" s="43" t="str">
        <f t="shared" si="59"/>
        <v>-</v>
      </c>
      <c r="AF284" s="11" t="str">
        <f t="shared" si="64"/>
        <v>-</v>
      </c>
    </row>
    <row r="285" spans="1:32" x14ac:dyDescent="0.15">
      <c r="A285" s="1">
        <v>284</v>
      </c>
      <c r="B285" s="29" t="str">
        <f>TRIM(基本信息!B285)</f>
        <v/>
      </c>
      <c r="C285" s="1" t="str">
        <f>TRIM(基本信息!C285)</f>
        <v/>
      </c>
      <c r="D285" s="1">
        <f t="shared" si="60"/>
        <v>0</v>
      </c>
      <c r="E285" s="1" t="str">
        <f>IFERROR(INDEX(股票涨跌!E:E,MATCH(B285,股票涨跌!B:B,0)),"-")</f>
        <v>-</v>
      </c>
      <c r="F285" s="1" t="str">
        <f>IFERROR(INDEX(股票涨跌!F:F,MATCH(B285,股票涨跌!B:B,0)),"-")</f>
        <v>-</v>
      </c>
      <c r="G285" s="1" t="str">
        <f>TRIM(基本信息!O285)</f>
        <v/>
      </c>
      <c r="H285" s="1" t="str">
        <f>IFERROR(INDEX(行业涨跌!F:F,MATCH(G285,行业涨跌!C:C,0)),"-")</f>
        <v>-</v>
      </c>
      <c r="I285" s="1" t="str">
        <f>IFERROR(INDEX(行业涨跌!E:E,MATCH(G285,行业涨跌!C:C,0)),"-")</f>
        <v>-</v>
      </c>
      <c r="J285" s="1">
        <v>0</v>
      </c>
      <c r="K285" s="1">
        <v>1</v>
      </c>
      <c r="L285" s="1">
        <v>0</v>
      </c>
      <c r="M285" s="66">
        <f t="shared" si="61"/>
        <v>1</v>
      </c>
      <c r="R285" s="43" t="str">
        <f t="shared" si="52"/>
        <v>-</v>
      </c>
      <c r="S285" s="11">
        <v>43630.625</v>
      </c>
      <c r="V285" s="1">
        <f t="array" ref="V285">SMALL(IF($D$2:$D$4000&gt;0,ROW($D$2:$D$4000),4^8),ROW(A284))</f>
        <v>65536</v>
      </c>
      <c r="W285" s="1" t="str">
        <f t="shared" si="53"/>
        <v>-</v>
      </c>
      <c r="X285" s="1" t="str">
        <f t="shared" si="54"/>
        <v>-</v>
      </c>
      <c r="Y285" s="43" t="str">
        <f t="shared" si="62"/>
        <v>-</v>
      </c>
      <c r="Z285" s="1" t="str">
        <f t="shared" si="55"/>
        <v>-</v>
      </c>
      <c r="AA285" s="1" t="str">
        <f t="shared" si="56"/>
        <v>-</v>
      </c>
      <c r="AB285" s="1" t="str">
        <f t="shared" si="63"/>
        <v>-</v>
      </c>
      <c r="AC285" s="1" t="str">
        <f t="shared" si="57"/>
        <v>-</v>
      </c>
      <c r="AD285" s="1" t="str">
        <f t="shared" si="58"/>
        <v>-</v>
      </c>
      <c r="AE285" s="43" t="str">
        <f t="shared" si="59"/>
        <v>-</v>
      </c>
      <c r="AF285" s="11" t="str">
        <f t="shared" si="64"/>
        <v>-</v>
      </c>
    </row>
    <row r="286" spans="1:32" x14ac:dyDescent="0.15">
      <c r="A286" s="1">
        <v>285</v>
      </c>
      <c r="B286" s="29" t="str">
        <f>TRIM(基本信息!B286)</f>
        <v/>
      </c>
      <c r="C286" s="1" t="str">
        <f>TRIM(基本信息!C286)</f>
        <v/>
      </c>
      <c r="D286" s="1">
        <f t="shared" si="60"/>
        <v>0</v>
      </c>
      <c r="E286" s="1" t="str">
        <f>IFERROR(INDEX(股票涨跌!E:E,MATCH(B286,股票涨跌!B:B,0)),"-")</f>
        <v>-</v>
      </c>
      <c r="F286" s="1" t="str">
        <f>IFERROR(INDEX(股票涨跌!F:F,MATCH(B286,股票涨跌!B:B,0)),"-")</f>
        <v>-</v>
      </c>
      <c r="G286" s="1" t="str">
        <f>TRIM(基本信息!O286)</f>
        <v/>
      </c>
      <c r="H286" s="1" t="str">
        <f>IFERROR(INDEX(行业涨跌!F:F,MATCH(G286,行业涨跌!C:C,0)),"-")</f>
        <v>-</v>
      </c>
      <c r="I286" s="1" t="str">
        <f>IFERROR(INDEX(行业涨跌!E:E,MATCH(G286,行业涨跌!C:C,0)),"-")</f>
        <v>-</v>
      </c>
      <c r="J286" s="1">
        <v>0</v>
      </c>
      <c r="K286" s="1">
        <v>1</v>
      </c>
      <c r="L286" s="1">
        <v>0</v>
      </c>
      <c r="M286" s="66">
        <f t="shared" si="61"/>
        <v>1</v>
      </c>
      <c r="R286" s="43" t="str">
        <f t="shared" si="52"/>
        <v>-</v>
      </c>
      <c r="S286" s="11">
        <v>43630.625</v>
      </c>
      <c r="V286" s="1">
        <f t="array" ref="V286">SMALL(IF($D$2:$D$4000&gt;0,ROW($D$2:$D$4000),4^8),ROW(A285))</f>
        <v>65536</v>
      </c>
      <c r="W286" s="1" t="str">
        <f t="shared" si="53"/>
        <v>-</v>
      </c>
      <c r="X286" s="1" t="str">
        <f t="shared" si="54"/>
        <v>-</v>
      </c>
      <c r="Y286" s="43" t="str">
        <f t="shared" si="62"/>
        <v>-</v>
      </c>
      <c r="Z286" s="1" t="str">
        <f t="shared" si="55"/>
        <v>-</v>
      </c>
      <c r="AA286" s="1" t="str">
        <f t="shared" si="56"/>
        <v>-</v>
      </c>
      <c r="AB286" s="1" t="str">
        <f t="shared" si="63"/>
        <v>-</v>
      </c>
      <c r="AC286" s="1" t="str">
        <f t="shared" si="57"/>
        <v>-</v>
      </c>
      <c r="AD286" s="1" t="str">
        <f t="shared" si="58"/>
        <v>-</v>
      </c>
      <c r="AE286" s="43" t="str">
        <f t="shared" si="59"/>
        <v>-</v>
      </c>
      <c r="AF286" s="11" t="str">
        <f t="shared" si="64"/>
        <v>-</v>
      </c>
    </row>
    <row r="287" spans="1:32" x14ac:dyDescent="0.15">
      <c r="A287" s="1">
        <v>286</v>
      </c>
      <c r="B287" s="29" t="str">
        <f>TRIM(基本信息!B287)</f>
        <v/>
      </c>
      <c r="C287" s="1" t="str">
        <f>TRIM(基本信息!C287)</f>
        <v/>
      </c>
      <c r="D287" s="1">
        <f t="shared" si="60"/>
        <v>0</v>
      </c>
      <c r="E287" s="1" t="str">
        <f>IFERROR(INDEX(股票涨跌!E:E,MATCH(B287,股票涨跌!B:B,0)),"-")</f>
        <v>-</v>
      </c>
      <c r="F287" s="1" t="str">
        <f>IFERROR(INDEX(股票涨跌!F:F,MATCH(B287,股票涨跌!B:B,0)),"-")</f>
        <v>-</v>
      </c>
      <c r="G287" s="1" t="str">
        <f>TRIM(基本信息!O287)</f>
        <v/>
      </c>
      <c r="H287" s="1" t="str">
        <f>IFERROR(INDEX(行业涨跌!F:F,MATCH(G287,行业涨跌!C:C,0)),"-")</f>
        <v>-</v>
      </c>
      <c r="I287" s="1" t="str">
        <f>IFERROR(INDEX(行业涨跌!E:E,MATCH(G287,行业涨跌!C:C,0)),"-")</f>
        <v>-</v>
      </c>
      <c r="J287" s="1">
        <v>0</v>
      </c>
      <c r="K287" s="1">
        <v>0</v>
      </c>
      <c r="L287" s="1">
        <v>0</v>
      </c>
      <c r="M287" s="66">
        <f t="shared" si="61"/>
        <v>0</v>
      </c>
      <c r="R287" s="43" t="str">
        <f t="shared" si="52"/>
        <v>-</v>
      </c>
      <c r="V287" s="1">
        <f t="array" ref="V287">SMALL(IF($D$2:$D$4000&gt;0,ROW($D$2:$D$4000),4^8),ROW(A286))</f>
        <v>65536</v>
      </c>
      <c r="W287" s="1" t="str">
        <f t="shared" si="53"/>
        <v>-</v>
      </c>
      <c r="X287" s="1" t="str">
        <f t="shared" si="54"/>
        <v>-</v>
      </c>
      <c r="Y287" s="43" t="str">
        <f t="shared" si="62"/>
        <v>-</v>
      </c>
      <c r="Z287" s="1" t="str">
        <f t="shared" si="55"/>
        <v>-</v>
      </c>
      <c r="AA287" s="1" t="str">
        <f t="shared" si="56"/>
        <v>-</v>
      </c>
      <c r="AB287" s="1" t="str">
        <f t="shared" si="63"/>
        <v>-</v>
      </c>
      <c r="AC287" s="1" t="str">
        <f t="shared" si="57"/>
        <v>-</v>
      </c>
      <c r="AD287" s="1" t="str">
        <f t="shared" si="58"/>
        <v>-</v>
      </c>
      <c r="AE287" s="43" t="str">
        <f t="shared" si="59"/>
        <v>-</v>
      </c>
      <c r="AF287" s="11" t="str">
        <f t="shared" si="64"/>
        <v>-</v>
      </c>
    </row>
    <row r="288" spans="1:32" x14ac:dyDescent="0.15">
      <c r="A288" s="1">
        <v>287</v>
      </c>
      <c r="B288" s="29" t="str">
        <f>TRIM(基本信息!B288)</f>
        <v/>
      </c>
      <c r="C288" s="1" t="str">
        <f>TRIM(基本信息!C288)</f>
        <v/>
      </c>
      <c r="D288" s="1">
        <f t="shared" si="60"/>
        <v>0</v>
      </c>
      <c r="E288" s="1" t="str">
        <f>IFERROR(INDEX(股票涨跌!E:E,MATCH(B288,股票涨跌!B:B,0)),"-")</f>
        <v>-</v>
      </c>
      <c r="F288" s="1" t="str">
        <f>IFERROR(INDEX(股票涨跌!F:F,MATCH(B288,股票涨跌!B:B,0)),"-")</f>
        <v>-</v>
      </c>
      <c r="G288" s="1" t="str">
        <f>TRIM(基本信息!O288)</f>
        <v/>
      </c>
      <c r="H288" s="1" t="str">
        <f>IFERROR(INDEX(行业涨跌!F:F,MATCH(G288,行业涨跌!C:C,0)),"-")</f>
        <v>-</v>
      </c>
      <c r="I288" s="1" t="str">
        <f>IFERROR(INDEX(行业涨跌!E:E,MATCH(G288,行业涨跌!C:C,0)),"-")</f>
        <v>-</v>
      </c>
      <c r="J288" s="1">
        <v>0</v>
      </c>
      <c r="K288" s="1">
        <v>0</v>
      </c>
      <c r="L288" s="1">
        <v>0</v>
      </c>
      <c r="M288" s="66">
        <f t="shared" si="61"/>
        <v>0</v>
      </c>
      <c r="R288" s="43" t="str">
        <f t="shared" si="52"/>
        <v>-</v>
      </c>
      <c r="V288" s="1">
        <f t="array" ref="V288">SMALL(IF($D$2:$D$4000&gt;0,ROW($D$2:$D$4000),4^8),ROW(A287))</f>
        <v>65536</v>
      </c>
      <c r="W288" s="1" t="str">
        <f t="shared" si="53"/>
        <v>-</v>
      </c>
      <c r="X288" s="1" t="str">
        <f t="shared" si="54"/>
        <v>-</v>
      </c>
      <c r="Y288" s="43" t="str">
        <f t="shared" si="62"/>
        <v>-</v>
      </c>
      <c r="Z288" s="1" t="str">
        <f t="shared" si="55"/>
        <v>-</v>
      </c>
      <c r="AA288" s="1" t="str">
        <f t="shared" si="56"/>
        <v>-</v>
      </c>
      <c r="AB288" s="1" t="str">
        <f t="shared" si="63"/>
        <v>-</v>
      </c>
      <c r="AC288" s="1" t="str">
        <f t="shared" si="57"/>
        <v>-</v>
      </c>
      <c r="AD288" s="1" t="str">
        <f t="shared" si="58"/>
        <v>-</v>
      </c>
      <c r="AE288" s="43" t="str">
        <f t="shared" si="59"/>
        <v>-</v>
      </c>
      <c r="AF288" s="11" t="str">
        <f t="shared" si="64"/>
        <v>-</v>
      </c>
    </row>
    <row r="289" spans="1:32" x14ac:dyDescent="0.15">
      <c r="A289" s="1">
        <v>288</v>
      </c>
      <c r="B289" s="29" t="str">
        <f>TRIM(基本信息!B289)</f>
        <v/>
      </c>
      <c r="C289" s="1" t="str">
        <f>TRIM(基本信息!C289)</f>
        <v/>
      </c>
      <c r="D289" s="1">
        <f t="shared" si="60"/>
        <v>0</v>
      </c>
      <c r="E289" s="1" t="str">
        <f>IFERROR(INDEX(股票涨跌!E:E,MATCH(B289,股票涨跌!B:B,0)),"-")</f>
        <v>-</v>
      </c>
      <c r="F289" s="1" t="str">
        <f>IFERROR(INDEX(股票涨跌!F:F,MATCH(B289,股票涨跌!B:B,0)),"-")</f>
        <v>-</v>
      </c>
      <c r="G289" s="1" t="str">
        <f>TRIM(基本信息!O289)</f>
        <v/>
      </c>
      <c r="H289" s="1" t="str">
        <f>IFERROR(INDEX(行业涨跌!F:F,MATCH(G289,行业涨跌!C:C,0)),"-")</f>
        <v>-</v>
      </c>
      <c r="I289" s="1" t="str">
        <f>IFERROR(INDEX(行业涨跌!E:E,MATCH(G289,行业涨跌!C:C,0)),"-")</f>
        <v>-</v>
      </c>
      <c r="J289" s="1">
        <v>0</v>
      </c>
      <c r="K289" s="1">
        <v>0</v>
      </c>
      <c r="L289" s="1">
        <v>0</v>
      </c>
      <c r="M289" s="66">
        <f t="shared" si="61"/>
        <v>0</v>
      </c>
      <c r="R289" s="43" t="str">
        <f t="shared" si="52"/>
        <v>-</v>
      </c>
      <c r="V289" s="1">
        <f t="array" ref="V289">SMALL(IF($D$2:$D$4000&gt;0,ROW($D$2:$D$4000),4^8),ROW(A288))</f>
        <v>65536</v>
      </c>
      <c r="W289" s="1" t="str">
        <f t="shared" si="53"/>
        <v>-</v>
      </c>
      <c r="X289" s="1" t="str">
        <f t="shared" si="54"/>
        <v>-</v>
      </c>
      <c r="Y289" s="43" t="str">
        <f t="shared" si="62"/>
        <v>-</v>
      </c>
      <c r="Z289" s="1" t="str">
        <f t="shared" si="55"/>
        <v>-</v>
      </c>
      <c r="AA289" s="1" t="str">
        <f t="shared" si="56"/>
        <v>-</v>
      </c>
      <c r="AB289" s="1" t="str">
        <f t="shared" si="63"/>
        <v>-</v>
      </c>
      <c r="AC289" s="1" t="str">
        <f t="shared" si="57"/>
        <v>-</v>
      </c>
      <c r="AD289" s="1" t="str">
        <f t="shared" si="58"/>
        <v>-</v>
      </c>
      <c r="AE289" s="43" t="str">
        <f t="shared" si="59"/>
        <v>-</v>
      </c>
      <c r="AF289" s="11" t="str">
        <f t="shared" si="64"/>
        <v>-</v>
      </c>
    </row>
    <row r="290" spans="1:32" x14ac:dyDescent="0.15">
      <c r="A290" s="1">
        <v>289</v>
      </c>
      <c r="B290" s="29" t="str">
        <f>TRIM(基本信息!B290)</f>
        <v/>
      </c>
      <c r="C290" s="1" t="str">
        <f>TRIM(基本信息!C290)</f>
        <v/>
      </c>
      <c r="D290" s="1">
        <f t="shared" si="60"/>
        <v>0</v>
      </c>
      <c r="E290" s="1" t="str">
        <f>IFERROR(INDEX(股票涨跌!E:E,MATCH(B290,股票涨跌!B:B,0)),"-")</f>
        <v>-</v>
      </c>
      <c r="F290" s="1" t="str">
        <f>IFERROR(INDEX(股票涨跌!F:F,MATCH(B290,股票涨跌!B:B,0)),"-")</f>
        <v>-</v>
      </c>
      <c r="G290" s="1" t="str">
        <f>TRIM(基本信息!O290)</f>
        <v/>
      </c>
      <c r="H290" s="1" t="str">
        <f>IFERROR(INDEX(行业涨跌!F:F,MATCH(G290,行业涨跌!C:C,0)),"-")</f>
        <v>-</v>
      </c>
      <c r="I290" s="1" t="str">
        <f>IFERROR(INDEX(行业涨跌!E:E,MATCH(G290,行业涨跌!C:C,0)),"-")</f>
        <v>-</v>
      </c>
      <c r="J290" s="1">
        <v>0</v>
      </c>
      <c r="K290" s="1">
        <v>1</v>
      </c>
      <c r="L290" s="1">
        <v>0</v>
      </c>
      <c r="M290" s="66">
        <f t="shared" si="61"/>
        <v>1</v>
      </c>
      <c r="R290" s="43" t="str">
        <f t="shared" si="52"/>
        <v>-</v>
      </c>
      <c r="S290" s="11">
        <v>43630.625</v>
      </c>
      <c r="V290" s="1">
        <f t="array" ref="V290">SMALL(IF($D$2:$D$4000&gt;0,ROW($D$2:$D$4000),4^8),ROW(A289))</f>
        <v>65536</v>
      </c>
      <c r="W290" s="1" t="str">
        <f t="shared" si="53"/>
        <v>-</v>
      </c>
      <c r="X290" s="1" t="str">
        <f t="shared" si="54"/>
        <v>-</v>
      </c>
      <c r="Y290" s="43" t="str">
        <f t="shared" si="62"/>
        <v>-</v>
      </c>
      <c r="Z290" s="1" t="str">
        <f t="shared" si="55"/>
        <v>-</v>
      </c>
      <c r="AA290" s="1" t="str">
        <f t="shared" si="56"/>
        <v>-</v>
      </c>
      <c r="AB290" s="1" t="str">
        <f t="shared" si="63"/>
        <v>-</v>
      </c>
      <c r="AC290" s="1" t="str">
        <f t="shared" si="57"/>
        <v>-</v>
      </c>
      <c r="AD290" s="1" t="str">
        <f t="shared" si="58"/>
        <v>-</v>
      </c>
      <c r="AE290" s="43" t="str">
        <f t="shared" si="59"/>
        <v>-</v>
      </c>
      <c r="AF290" s="11" t="str">
        <f t="shared" si="64"/>
        <v>-</v>
      </c>
    </row>
    <row r="291" spans="1:32" x14ac:dyDescent="0.15">
      <c r="A291" s="1">
        <v>290</v>
      </c>
      <c r="B291" s="29" t="str">
        <f>TRIM(基本信息!B291)</f>
        <v/>
      </c>
      <c r="C291" s="1" t="str">
        <f>TRIM(基本信息!C291)</f>
        <v/>
      </c>
      <c r="D291" s="1">
        <f t="shared" si="60"/>
        <v>0</v>
      </c>
      <c r="E291" s="1" t="str">
        <f>IFERROR(INDEX(股票涨跌!E:E,MATCH(B291,股票涨跌!B:B,0)),"-")</f>
        <v>-</v>
      </c>
      <c r="F291" s="1" t="str">
        <f>IFERROR(INDEX(股票涨跌!F:F,MATCH(B291,股票涨跌!B:B,0)),"-")</f>
        <v>-</v>
      </c>
      <c r="G291" s="1" t="str">
        <f>TRIM(基本信息!O291)</f>
        <v/>
      </c>
      <c r="H291" s="1" t="str">
        <f>IFERROR(INDEX(行业涨跌!F:F,MATCH(G291,行业涨跌!C:C,0)),"-")</f>
        <v>-</v>
      </c>
      <c r="I291" s="1" t="str">
        <f>IFERROR(INDEX(行业涨跌!E:E,MATCH(G291,行业涨跌!C:C,0)),"-")</f>
        <v>-</v>
      </c>
      <c r="J291" s="1">
        <v>0</v>
      </c>
      <c r="K291" s="1">
        <v>1</v>
      </c>
      <c r="L291" s="1">
        <v>0</v>
      </c>
      <c r="M291" s="66">
        <f t="shared" si="61"/>
        <v>1</v>
      </c>
      <c r="R291" s="43" t="str">
        <f t="shared" si="52"/>
        <v>-</v>
      </c>
      <c r="S291" s="11">
        <v>43630.625</v>
      </c>
      <c r="V291" s="1">
        <f t="array" ref="V291">SMALL(IF($D$2:$D$4000&gt;0,ROW($D$2:$D$4000),4^8),ROW(A290))</f>
        <v>65536</v>
      </c>
      <c r="W291" s="1" t="str">
        <f t="shared" si="53"/>
        <v>-</v>
      </c>
      <c r="X291" s="1" t="str">
        <f t="shared" si="54"/>
        <v>-</v>
      </c>
      <c r="Y291" s="43" t="str">
        <f t="shared" si="62"/>
        <v>-</v>
      </c>
      <c r="Z291" s="1" t="str">
        <f t="shared" si="55"/>
        <v>-</v>
      </c>
      <c r="AA291" s="1" t="str">
        <f t="shared" si="56"/>
        <v>-</v>
      </c>
      <c r="AB291" s="1" t="str">
        <f t="shared" si="63"/>
        <v>-</v>
      </c>
      <c r="AC291" s="1" t="str">
        <f t="shared" si="57"/>
        <v>-</v>
      </c>
      <c r="AD291" s="1" t="str">
        <f t="shared" si="58"/>
        <v>-</v>
      </c>
      <c r="AE291" s="43" t="str">
        <f t="shared" si="59"/>
        <v>-</v>
      </c>
      <c r="AF291" s="11" t="str">
        <f t="shared" si="64"/>
        <v>-</v>
      </c>
    </row>
    <row r="292" spans="1:32" x14ac:dyDescent="0.15">
      <c r="A292" s="1">
        <v>291</v>
      </c>
      <c r="B292" s="29" t="str">
        <f>TRIM(基本信息!B292)</f>
        <v/>
      </c>
      <c r="C292" s="1" t="str">
        <f>TRIM(基本信息!C292)</f>
        <v/>
      </c>
      <c r="D292" s="1">
        <f t="shared" si="60"/>
        <v>0</v>
      </c>
      <c r="E292" s="1" t="str">
        <f>IFERROR(INDEX(股票涨跌!E:E,MATCH(B292,股票涨跌!B:B,0)),"-")</f>
        <v>-</v>
      </c>
      <c r="F292" s="1" t="str">
        <f>IFERROR(INDEX(股票涨跌!F:F,MATCH(B292,股票涨跌!B:B,0)),"-")</f>
        <v>-</v>
      </c>
      <c r="G292" s="1" t="str">
        <f>TRIM(基本信息!O292)</f>
        <v/>
      </c>
      <c r="H292" s="1" t="str">
        <f>IFERROR(INDEX(行业涨跌!F:F,MATCH(G292,行业涨跌!C:C,0)),"-")</f>
        <v>-</v>
      </c>
      <c r="I292" s="1" t="str">
        <f>IFERROR(INDEX(行业涨跌!E:E,MATCH(G292,行业涨跌!C:C,0)),"-")</f>
        <v>-</v>
      </c>
      <c r="J292" s="1">
        <v>0</v>
      </c>
      <c r="K292" s="1">
        <v>0</v>
      </c>
      <c r="L292" s="1">
        <v>0</v>
      </c>
      <c r="M292" s="66">
        <f t="shared" si="61"/>
        <v>0</v>
      </c>
      <c r="R292" s="43" t="str">
        <f t="shared" si="52"/>
        <v>-</v>
      </c>
      <c r="V292" s="1">
        <f t="array" ref="V292">SMALL(IF($D$2:$D$4000&gt;0,ROW($D$2:$D$4000),4^8),ROW(A291))</f>
        <v>65536</v>
      </c>
      <c r="W292" s="1" t="str">
        <f t="shared" si="53"/>
        <v>-</v>
      </c>
      <c r="X292" s="1" t="str">
        <f t="shared" si="54"/>
        <v>-</v>
      </c>
      <c r="Y292" s="43" t="str">
        <f t="shared" si="62"/>
        <v>-</v>
      </c>
      <c r="Z292" s="1" t="str">
        <f t="shared" si="55"/>
        <v>-</v>
      </c>
      <c r="AA292" s="1" t="str">
        <f t="shared" si="56"/>
        <v>-</v>
      </c>
      <c r="AB292" s="1" t="str">
        <f t="shared" si="63"/>
        <v>-</v>
      </c>
      <c r="AC292" s="1" t="str">
        <f t="shared" si="57"/>
        <v>-</v>
      </c>
      <c r="AD292" s="1" t="str">
        <f t="shared" si="58"/>
        <v>-</v>
      </c>
      <c r="AE292" s="43" t="str">
        <f t="shared" si="59"/>
        <v>-</v>
      </c>
      <c r="AF292" s="11" t="str">
        <f t="shared" si="64"/>
        <v>-</v>
      </c>
    </row>
    <row r="293" spans="1:32" x14ac:dyDescent="0.15">
      <c r="A293" s="1">
        <v>292</v>
      </c>
      <c r="B293" s="29" t="str">
        <f>TRIM(基本信息!B293)</f>
        <v/>
      </c>
      <c r="C293" s="1" t="str">
        <f>TRIM(基本信息!C293)</f>
        <v/>
      </c>
      <c r="D293" s="1">
        <f t="shared" si="60"/>
        <v>0</v>
      </c>
      <c r="E293" s="1" t="str">
        <f>IFERROR(INDEX(股票涨跌!E:E,MATCH(B293,股票涨跌!B:B,0)),"-")</f>
        <v>-</v>
      </c>
      <c r="F293" s="1" t="str">
        <f>IFERROR(INDEX(股票涨跌!F:F,MATCH(B293,股票涨跌!B:B,0)),"-")</f>
        <v>-</v>
      </c>
      <c r="G293" s="1" t="str">
        <f>TRIM(基本信息!O293)</f>
        <v/>
      </c>
      <c r="H293" s="1" t="str">
        <f>IFERROR(INDEX(行业涨跌!F:F,MATCH(G293,行业涨跌!C:C,0)),"-")</f>
        <v>-</v>
      </c>
      <c r="I293" s="1" t="str">
        <f>IFERROR(INDEX(行业涨跌!E:E,MATCH(G293,行业涨跌!C:C,0)),"-")</f>
        <v>-</v>
      </c>
      <c r="J293" s="1">
        <v>0</v>
      </c>
      <c r="K293" s="1">
        <v>0</v>
      </c>
      <c r="L293" s="1">
        <v>0</v>
      </c>
      <c r="M293" s="66">
        <f t="shared" si="61"/>
        <v>0</v>
      </c>
      <c r="R293" s="43" t="str">
        <f t="shared" si="52"/>
        <v>-</v>
      </c>
      <c r="V293" s="1">
        <f t="array" ref="V293">SMALL(IF($D$2:$D$4000&gt;0,ROW($D$2:$D$4000),4^8),ROW(A292))</f>
        <v>65536</v>
      </c>
      <c r="W293" s="1" t="str">
        <f t="shared" si="53"/>
        <v>-</v>
      </c>
      <c r="X293" s="1" t="str">
        <f t="shared" si="54"/>
        <v>-</v>
      </c>
      <c r="Y293" s="43" t="str">
        <f t="shared" si="62"/>
        <v>-</v>
      </c>
      <c r="Z293" s="1" t="str">
        <f t="shared" si="55"/>
        <v>-</v>
      </c>
      <c r="AA293" s="1" t="str">
        <f t="shared" si="56"/>
        <v>-</v>
      </c>
      <c r="AB293" s="1" t="str">
        <f t="shared" si="63"/>
        <v>-</v>
      </c>
      <c r="AC293" s="1" t="str">
        <f t="shared" si="57"/>
        <v>-</v>
      </c>
      <c r="AD293" s="1" t="str">
        <f t="shared" si="58"/>
        <v>-</v>
      </c>
      <c r="AE293" s="43" t="str">
        <f t="shared" si="59"/>
        <v>-</v>
      </c>
      <c r="AF293" s="11" t="str">
        <f t="shared" si="64"/>
        <v>-</v>
      </c>
    </row>
    <row r="294" spans="1:32" x14ac:dyDescent="0.15">
      <c r="A294" s="1">
        <v>293</v>
      </c>
      <c r="B294" s="29" t="str">
        <f>TRIM(基本信息!B294)</f>
        <v/>
      </c>
      <c r="C294" s="1" t="str">
        <f>TRIM(基本信息!C294)</f>
        <v/>
      </c>
      <c r="D294" s="1">
        <f t="shared" si="60"/>
        <v>0</v>
      </c>
      <c r="E294" s="1" t="str">
        <f>IFERROR(INDEX(股票涨跌!E:E,MATCH(B294,股票涨跌!B:B,0)),"-")</f>
        <v>-</v>
      </c>
      <c r="F294" s="1" t="str">
        <f>IFERROR(INDEX(股票涨跌!F:F,MATCH(B294,股票涨跌!B:B,0)),"-")</f>
        <v>-</v>
      </c>
      <c r="G294" s="1" t="str">
        <f>TRIM(基本信息!O294)</f>
        <v/>
      </c>
      <c r="H294" s="1" t="str">
        <f>IFERROR(INDEX(行业涨跌!F:F,MATCH(G294,行业涨跌!C:C,0)),"-")</f>
        <v>-</v>
      </c>
      <c r="I294" s="1" t="str">
        <f>IFERROR(INDEX(行业涨跌!E:E,MATCH(G294,行业涨跌!C:C,0)),"-")</f>
        <v>-</v>
      </c>
      <c r="J294" s="1">
        <v>0</v>
      </c>
      <c r="K294" s="1">
        <v>1</v>
      </c>
      <c r="L294" s="1">
        <v>0</v>
      </c>
      <c r="M294" s="66">
        <f t="shared" si="61"/>
        <v>1</v>
      </c>
      <c r="R294" s="43" t="str">
        <f t="shared" si="52"/>
        <v>-</v>
      </c>
      <c r="S294" s="11">
        <v>43630.625</v>
      </c>
      <c r="V294" s="1">
        <f t="array" ref="V294">SMALL(IF($D$2:$D$4000&gt;0,ROW($D$2:$D$4000),4^8),ROW(A293))</f>
        <v>65536</v>
      </c>
      <c r="W294" s="1" t="str">
        <f t="shared" si="53"/>
        <v>-</v>
      </c>
      <c r="X294" s="1" t="str">
        <f t="shared" si="54"/>
        <v>-</v>
      </c>
      <c r="Y294" s="43" t="str">
        <f t="shared" si="62"/>
        <v>-</v>
      </c>
      <c r="Z294" s="1" t="str">
        <f t="shared" si="55"/>
        <v>-</v>
      </c>
      <c r="AA294" s="1" t="str">
        <f t="shared" si="56"/>
        <v>-</v>
      </c>
      <c r="AB294" s="1" t="str">
        <f t="shared" si="63"/>
        <v>-</v>
      </c>
      <c r="AC294" s="1" t="str">
        <f t="shared" si="57"/>
        <v>-</v>
      </c>
      <c r="AD294" s="1" t="str">
        <f t="shared" si="58"/>
        <v>-</v>
      </c>
      <c r="AE294" s="43" t="str">
        <f t="shared" si="59"/>
        <v>-</v>
      </c>
      <c r="AF294" s="11" t="str">
        <f t="shared" si="64"/>
        <v>-</v>
      </c>
    </row>
    <row r="295" spans="1:32" x14ac:dyDescent="0.15">
      <c r="A295" s="1">
        <v>294</v>
      </c>
      <c r="B295" s="29" t="str">
        <f>TRIM(基本信息!B295)</f>
        <v/>
      </c>
      <c r="C295" s="1" t="str">
        <f>TRIM(基本信息!C295)</f>
        <v/>
      </c>
      <c r="D295" s="1">
        <f t="shared" si="60"/>
        <v>0</v>
      </c>
      <c r="E295" s="1" t="str">
        <f>IFERROR(INDEX(股票涨跌!E:E,MATCH(B295,股票涨跌!B:B,0)),"-")</f>
        <v>-</v>
      </c>
      <c r="F295" s="1" t="str">
        <f>IFERROR(INDEX(股票涨跌!F:F,MATCH(B295,股票涨跌!B:B,0)),"-")</f>
        <v>-</v>
      </c>
      <c r="G295" s="1" t="str">
        <f>TRIM(基本信息!O295)</f>
        <v/>
      </c>
      <c r="H295" s="1" t="str">
        <f>IFERROR(INDEX(行业涨跌!F:F,MATCH(G295,行业涨跌!C:C,0)),"-")</f>
        <v>-</v>
      </c>
      <c r="I295" s="1" t="str">
        <f>IFERROR(INDEX(行业涨跌!E:E,MATCH(G295,行业涨跌!C:C,0)),"-")</f>
        <v>-</v>
      </c>
      <c r="J295" s="1">
        <v>0</v>
      </c>
      <c r="K295" s="1">
        <v>1</v>
      </c>
      <c r="L295" s="1">
        <v>0</v>
      </c>
      <c r="M295" s="66">
        <f t="shared" si="61"/>
        <v>1</v>
      </c>
      <c r="R295" s="43" t="str">
        <f t="shared" si="52"/>
        <v>-</v>
      </c>
      <c r="S295" s="11">
        <v>43630.625</v>
      </c>
      <c r="V295" s="1">
        <f t="array" ref="V295">SMALL(IF($D$2:$D$4000&gt;0,ROW($D$2:$D$4000),4^8),ROW(A294))</f>
        <v>65536</v>
      </c>
      <c r="W295" s="1" t="str">
        <f t="shared" si="53"/>
        <v>-</v>
      </c>
      <c r="X295" s="1" t="str">
        <f t="shared" si="54"/>
        <v>-</v>
      </c>
      <c r="Y295" s="43" t="str">
        <f t="shared" si="62"/>
        <v>-</v>
      </c>
      <c r="Z295" s="1" t="str">
        <f t="shared" si="55"/>
        <v>-</v>
      </c>
      <c r="AA295" s="1" t="str">
        <f t="shared" si="56"/>
        <v>-</v>
      </c>
      <c r="AB295" s="1" t="str">
        <f t="shared" si="63"/>
        <v>-</v>
      </c>
      <c r="AC295" s="1" t="str">
        <f t="shared" si="57"/>
        <v>-</v>
      </c>
      <c r="AD295" s="1" t="str">
        <f t="shared" si="58"/>
        <v>-</v>
      </c>
      <c r="AE295" s="43" t="str">
        <f t="shared" si="59"/>
        <v>-</v>
      </c>
      <c r="AF295" s="11" t="str">
        <f t="shared" si="64"/>
        <v>-</v>
      </c>
    </row>
    <row r="296" spans="1:32" x14ac:dyDescent="0.15">
      <c r="A296" s="1">
        <v>295</v>
      </c>
      <c r="B296" s="29" t="str">
        <f>TRIM(基本信息!B296)</f>
        <v/>
      </c>
      <c r="C296" s="1" t="str">
        <f>TRIM(基本信息!C296)</f>
        <v/>
      </c>
      <c r="D296" s="1">
        <f t="shared" si="60"/>
        <v>0</v>
      </c>
      <c r="E296" s="1" t="str">
        <f>IFERROR(INDEX(股票涨跌!E:E,MATCH(B296,股票涨跌!B:B,0)),"-")</f>
        <v>-</v>
      </c>
      <c r="F296" s="1" t="str">
        <f>IFERROR(INDEX(股票涨跌!F:F,MATCH(B296,股票涨跌!B:B,0)),"-")</f>
        <v>-</v>
      </c>
      <c r="G296" s="1" t="str">
        <f>TRIM(基本信息!O296)</f>
        <v/>
      </c>
      <c r="H296" s="1" t="str">
        <f>IFERROR(INDEX(行业涨跌!F:F,MATCH(G296,行业涨跌!C:C,0)),"-")</f>
        <v>-</v>
      </c>
      <c r="I296" s="1" t="str">
        <f>IFERROR(INDEX(行业涨跌!E:E,MATCH(G296,行业涨跌!C:C,0)),"-")</f>
        <v>-</v>
      </c>
      <c r="J296" s="1">
        <v>0</v>
      </c>
      <c r="K296" s="1">
        <v>0</v>
      </c>
      <c r="L296" s="1">
        <v>0</v>
      </c>
      <c r="M296" s="66">
        <f t="shared" si="61"/>
        <v>0</v>
      </c>
      <c r="R296" s="43" t="str">
        <f t="shared" si="52"/>
        <v>-</v>
      </c>
      <c r="V296" s="1">
        <f t="array" ref="V296">SMALL(IF($D$2:$D$4000&gt;0,ROW($D$2:$D$4000),4^8),ROW(A295))</f>
        <v>65536</v>
      </c>
      <c r="W296" s="1" t="str">
        <f t="shared" si="53"/>
        <v>-</v>
      </c>
      <c r="X296" s="1" t="str">
        <f t="shared" si="54"/>
        <v>-</v>
      </c>
      <c r="Y296" s="43" t="str">
        <f t="shared" si="62"/>
        <v>-</v>
      </c>
      <c r="Z296" s="1" t="str">
        <f t="shared" si="55"/>
        <v>-</v>
      </c>
      <c r="AA296" s="1" t="str">
        <f t="shared" si="56"/>
        <v>-</v>
      </c>
      <c r="AB296" s="1" t="str">
        <f t="shared" si="63"/>
        <v>-</v>
      </c>
      <c r="AC296" s="1" t="str">
        <f t="shared" si="57"/>
        <v>-</v>
      </c>
      <c r="AD296" s="1" t="str">
        <f t="shared" si="58"/>
        <v>-</v>
      </c>
      <c r="AE296" s="43" t="str">
        <f t="shared" si="59"/>
        <v>-</v>
      </c>
      <c r="AF296" s="11" t="str">
        <f t="shared" si="64"/>
        <v>-</v>
      </c>
    </row>
    <row r="297" spans="1:32" x14ac:dyDescent="0.15">
      <c r="A297" s="1">
        <v>296</v>
      </c>
      <c r="B297" s="29" t="str">
        <f>TRIM(基本信息!B297)</f>
        <v/>
      </c>
      <c r="C297" s="1" t="str">
        <f>TRIM(基本信息!C297)</f>
        <v/>
      </c>
      <c r="D297" s="1">
        <f t="shared" si="60"/>
        <v>0</v>
      </c>
      <c r="E297" s="1" t="str">
        <f>IFERROR(INDEX(股票涨跌!E:E,MATCH(B297,股票涨跌!B:B,0)),"-")</f>
        <v>-</v>
      </c>
      <c r="F297" s="1" t="str">
        <f>IFERROR(INDEX(股票涨跌!F:F,MATCH(B297,股票涨跌!B:B,0)),"-")</f>
        <v>-</v>
      </c>
      <c r="G297" s="1" t="str">
        <f>TRIM(基本信息!O297)</f>
        <v/>
      </c>
      <c r="H297" s="1" t="str">
        <f>IFERROR(INDEX(行业涨跌!F:F,MATCH(G297,行业涨跌!C:C,0)),"-")</f>
        <v>-</v>
      </c>
      <c r="I297" s="1" t="str">
        <f>IFERROR(INDEX(行业涨跌!E:E,MATCH(G297,行业涨跌!C:C,0)),"-")</f>
        <v>-</v>
      </c>
      <c r="J297" s="1">
        <v>0</v>
      </c>
      <c r="K297" s="1">
        <v>1</v>
      </c>
      <c r="L297" s="1">
        <v>0</v>
      </c>
      <c r="M297" s="66">
        <f t="shared" si="61"/>
        <v>1</v>
      </c>
      <c r="R297" s="43" t="str">
        <f t="shared" si="52"/>
        <v>-</v>
      </c>
      <c r="S297" s="11">
        <v>43630.625</v>
      </c>
      <c r="V297" s="1">
        <f t="array" ref="V297">SMALL(IF($D$2:$D$4000&gt;0,ROW($D$2:$D$4000),4^8),ROW(A296))</f>
        <v>65536</v>
      </c>
      <c r="W297" s="1" t="str">
        <f t="shared" si="53"/>
        <v>-</v>
      </c>
      <c r="X297" s="1" t="str">
        <f t="shared" si="54"/>
        <v>-</v>
      </c>
      <c r="Y297" s="43" t="str">
        <f t="shared" si="62"/>
        <v>-</v>
      </c>
      <c r="Z297" s="1" t="str">
        <f t="shared" si="55"/>
        <v>-</v>
      </c>
      <c r="AA297" s="1" t="str">
        <f t="shared" si="56"/>
        <v>-</v>
      </c>
      <c r="AB297" s="1" t="str">
        <f t="shared" si="63"/>
        <v>-</v>
      </c>
      <c r="AC297" s="1" t="str">
        <f t="shared" si="57"/>
        <v>-</v>
      </c>
      <c r="AD297" s="1" t="str">
        <f t="shared" si="58"/>
        <v>-</v>
      </c>
      <c r="AE297" s="43" t="str">
        <f t="shared" si="59"/>
        <v>-</v>
      </c>
      <c r="AF297" s="11" t="str">
        <f t="shared" si="64"/>
        <v>-</v>
      </c>
    </row>
    <row r="298" spans="1:32" x14ac:dyDescent="0.15">
      <c r="A298" s="1">
        <v>297</v>
      </c>
      <c r="B298" s="29" t="str">
        <f>TRIM(基本信息!B298)</f>
        <v/>
      </c>
      <c r="C298" s="1" t="str">
        <f>TRIM(基本信息!C298)</f>
        <v/>
      </c>
      <c r="D298" s="1">
        <f t="shared" si="60"/>
        <v>0</v>
      </c>
      <c r="E298" s="1" t="str">
        <f>IFERROR(INDEX(股票涨跌!E:E,MATCH(B298,股票涨跌!B:B,0)),"-")</f>
        <v>-</v>
      </c>
      <c r="F298" s="1" t="str">
        <f>IFERROR(INDEX(股票涨跌!F:F,MATCH(B298,股票涨跌!B:B,0)),"-")</f>
        <v>-</v>
      </c>
      <c r="G298" s="1" t="str">
        <f>TRIM(基本信息!O298)</f>
        <v/>
      </c>
      <c r="H298" s="1" t="str">
        <f>IFERROR(INDEX(行业涨跌!F:F,MATCH(G298,行业涨跌!C:C,0)),"-")</f>
        <v>-</v>
      </c>
      <c r="I298" s="1" t="str">
        <f>IFERROR(INDEX(行业涨跌!E:E,MATCH(G298,行业涨跌!C:C,0)),"-")</f>
        <v>-</v>
      </c>
      <c r="J298" s="1">
        <v>0</v>
      </c>
      <c r="K298" s="1">
        <v>0</v>
      </c>
      <c r="L298" s="1">
        <v>0</v>
      </c>
      <c r="M298" s="66">
        <f t="shared" si="61"/>
        <v>0</v>
      </c>
      <c r="R298" s="43" t="str">
        <f t="shared" si="52"/>
        <v>-</v>
      </c>
      <c r="V298" s="1">
        <f t="array" ref="V298">SMALL(IF($D$2:$D$4000&gt;0,ROW($D$2:$D$4000),4^8),ROW(A297))</f>
        <v>65536</v>
      </c>
      <c r="W298" s="1" t="str">
        <f t="shared" si="53"/>
        <v>-</v>
      </c>
      <c r="X298" s="1" t="str">
        <f t="shared" si="54"/>
        <v>-</v>
      </c>
      <c r="Y298" s="43" t="str">
        <f t="shared" si="62"/>
        <v>-</v>
      </c>
      <c r="Z298" s="1" t="str">
        <f t="shared" si="55"/>
        <v>-</v>
      </c>
      <c r="AA298" s="1" t="str">
        <f t="shared" si="56"/>
        <v>-</v>
      </c>
      <c r="AB298" s="1" t="str">
        <f t="shared" si="63"/>
        <v>-</v>
      </c>
      <c r="AC298" s="1" t="str">
        <f t="shared" si="57"/>
        <v>-</v>
      </c>
      <c r="AD298" s="1" t="str">
        <f t="shared" si="58"/>
        <v>-</v>
      </c>
      <c r="AE298" s="43" t="str">
        <f t="shared" si="59"/>
        <v>-</v>
      </c>
      <c r="AF298" s="11" t="str">
        <f t="shared" si="64"/>
        <v>-</v>
      </c>
    </row>
    <row r="299" spans="1:32" x14ac:dyDescent="0.15">
      <c r="A299" s="1">
        <v>298</v>
      </c>
      <c r="B299" s="29" t="str">
        <f>TRIM(基本信息!B299)</f>
        <v/>
      </c>
      <c r="C299" s="1" t="str">
        <f>TRIM(基本信息!C299)</f>
        <v/>
      </c>
      <c r="D299" s="1">
        <f t="shared" si="60"/>
        <v>0</v>
      </c>
      <c r="E299" s="1" t="str">
        <f>IFERROR(INDEX(股票涨跌!E:E,MATCH(B299,股票涨跌!B:B,0)),"-")</f>
        <v>-</v>
      </c>
      <c r="F299" s="1" t="str">
        <f>IFERROR(INDEX(股票涨跌!F:F,MATCH(B299,股票涨跌!B:B,0)),"-")</f>
        <v>-</v>
      </c>
      <c r="G299" s="1" t="str">
        <f>TRIM(基本信息!O299)</f>
        <v/>
      </c>
      <c r="H299" s="1" t="str">
        <f>IFERROR(INDEX(行业涨跌!F:F,MATCH(G299,行业涨跌!C:C,0)),"-")</f>
        <v>-</v>
      </c>
      <c r="I299" s="1" t="str">
        <f>IFERROR(INDEX(行业涨跌!E:E,MATCH(G299,行业涨跌!C:C,0)),"-")</f>
        <v>-</v>
      </c>
      <c r="J299" s="1">
        <v>0</v>
      </c>
      <c r="K299" s="1">
        <v>0</v>
      </c>
      <c r="L299" s="1">
        <v>0</v>
      </c>
      <c r="M299" s="66">
        <f t="shared" si="61"/>
        <v>0</v>
      </c>
      <c r="R299" s="43" t="str">
        <f t="shared" si="52"/>
        <v>-</v>
      </c>
      <c r="V299" s="1">
        <f t="array" ref="V299">SMALL(IF($D$2:$D$4000&gt;0,ROW($D$2:$D$4000),4^8),ROW(A298))</f>
        <v>65536</v>
      </c>
      <c r="W299" s="1" t="str">
        <f t="shared" si="53"/>
        <v>-</v>
      </c>
      <c r="X299" s="1" t="str">
        <f t="shared" si="54"/>
        <v>-</v>
      </c>
      <c r="Y299" s="43" t="str">
        <f t="shared" si="62"/>
        <v>-</v>
      </c>
      <c r="Z299" s="1" t="str">
        <f t="shared" si="55"/>
        <v>-</v>
      </c>
      <c r="AA299" s="1" t="str">
        <f t="shared" si="56"/>
        <v>-</v>
      </c>
      <c r="AB299" s="1" t="str">
        <f t="shared" si="63"/>
        <v>-</v>
      </c>
      <c r="AC299" s="1" t="str">
        <f t="shared" si="57"/>
        <v>-</v>
      </c>
      <c r="AD299" s="1" t="str">
        <f t="shared" si="58"/>
        <v>-</v>
      </c>
      <c r="AE299" s="43" t="str">
        <f t="shared" si="59"/>
        <v>-</v>
      </c>
      <c r="AF299" s="11" t="str">
        <f t="shared" si="64"/>
        <v>-</v>
      </c>
    </row>
    <row r="300" spans="1:32" x14ac:dyDescent="0.15">
      <c r="A300" s="1">
        <v>299</v>
      </c>
      <c r="B300" s="29" t="str">
        <f>TRIM(基本信息!B300)</f>
        <v/>
      </c>
      <c r="C300" s="1" t="str">
        <f>TRIM(基本信息!C300)</f>
        <v/>
      </c>
      <c r="D300" s="1">
        <f t="shared" si="60"/>
        <v>0</v>
      </c>
      <c r="E300" s="1" t="str">
        <f>IFERROR(INDEX(股票涨跌!E:E,MATCH(B300,股票涨跌!B:B,0)),"-")</f>
        <v>-</v>
      </c>
      <c r="F300" s="1" t="str">
        <f>IFERROR(INDEX(股票涨跌!F:F,MATCH(B300,股票涨跌!B:B,0)),"-")</f>
        <v>-</v>
      </c>
      <c r="G300" s="1" t="str">
        <f>TRIM(基本信息!O300)</f>
        <v/>
      </c>
      <c r="H300" s="1" t="str">
        <f>IFERROR(INDEX(行业涨跌!F:F,MATCH(G300,行业涨跌!C:C,0)),"-")</f>
        <v>-</v>
      </c>
      <c r="I300" s="1" t="str">
        <f>IFERROR(INDEX(行业涨跌!E:E,MATCH(G300,行业涨跌!C:C,0)),"-")</f>
        <v>-</v>
      </c>
      <c r="J300" s="1">
        <v>0</v>
      </c>
      <c r="K300" s="1">
        <v>1</v>
      </c>
      <c r="L300" s="1">
        <v>0</v>
      </c>
      <c r="M300" s="66">
        <f t="shared" si="61"/>
        <v>1</v>
      </c>
      <c r="R300" s="43" t="str">
        <f t="shared" si="52"/>
        <v>-</v>
      </c>
      <c r="S300" s="11">
        <v>43630.625</v>
      </c>
      <c r="V300" s="1">
        <f t="array" ref="V300">SMALL(IF($D$2:$D$4000&gt;0,ROW($D$2:$D$4000),4^8),ROW(A299))</f>
        <v>65536</v>
      </c>
      <c r="W300" s="1" t="str">
        <f t="shared" si="53"/>
        <v>-</v>
      </c>
      <c r="X300" s="1" t="str">
        <f t="shared" si="54"/>
        <v>-</v>
      </c>
      <c r="Y300" s="43" t="str">
        <f t="shared" si="62"/>
        <v>-</v>
      </c>
      <c r="Z300" s="1" t="str">
        <f t="shared" si="55"/>
        <v>-</v>
      </c>
      <c r="AA300" s="1" t="str">
        <f t="shared" si="56"/>
        <v>-</v>
      </c>
      <c r="AB300" s="1" t="str">
        <f t="shared" si="63"/>
        <v>-</v>
      </c>
      <c r="AC300" s="1" t="str">
        <f t="shared" si="57"/>
        <v>-</v>
      </c>
      <c r="AD300" s="1" t="str">
        <f t="shared" si="58"/>
        <v>-</v>
      </c>
      <c r="AE300" s="43" t="str">
        <f t="shared" si="59"/>
        <v>-</v>
      </c>
      <c r="AF300" s="11" t="str">
        <f t="shared" si="64"/>
        <v>-</v>
      </c>
    </row>
    <row r="301" spans="1:32" x14ac:dyDescent="0.15">
      <c r="A301" s="1">
        <v>300</v>
      </c>
      <c r="B301" s="29" t="str">
        <f>TRIM(基本信息!B301)</f>
        <v/>
      </c>
      <c r="C301" s="1" t="str">
        <f>TRIM(基本信息!C301)</f>
        <v/>
      </c>
      <c r="D301" s="1">
        <f t="shared" si="60"/>
        <v>0</v>
      </c>
      <c r="E301" s="1" t="str">
        <f>IFERROR(INDEX(股票涨跌!E:E,MATCH(B301,股票涨跌!B:B,0)),"-")</f>
        <v>-</v>
      </c>
      <c r="F301" s="1" t="str">
        <f>IFERROR(INDEX(股票涨跌!F:F,MATCH(B301,股票涨跌!B:B,0)),"-")</f>
        <v>-</v>
      </c>
      <c r="G301" s="1" t="str">
        <f>TRIM(基本信息!O301)</f>
        <v/>
      </c>
      <c r="H301" s="1" t="str">
        <f>IFERROR(INDEX(行业涨跌!F:F,MATCH(G301,行业涨跌!C:C,0)),"-")</f>
        <v>-</v>
      </c>
      <c r="I301" s="1" t="str">
        <f>IFERROR(INDEX(行业涨跌!E:E,MATCH(G301,行业涨跌!C:C,0)),"-")</f>
        <v>-</v>
      </c>
      <c r="J301" s="1">
        <v>0</v>
      </c>
      <c r="K301" s="1">
        <v>0</v>
      </c>
      <c r="L301" s="1">
        <v>0</v>
      </c>
      <c r="M301" s="66">
        <f t="shared" si="61"/>
        <v>0</v>
      </c>
      <c r="R301" s="43" t="str">
        <f t="shared" si="52"/>
        <v>-</v>
      </c>
      <c r="V301" s="1">
        <f t="array" ref="V301">SMALL(IF($D$2:$D$4000&gt;0,ROW($D$2:$D$4000),4^8),ROW(A300))</f>
        <v>65536</v>
      </c>
      <c r="W301" s="1" t="str">
        <f t="shared" si="53"/>
        <v>-</v>
      </c>
      <c r="X301" s="1" t="str">
        <f t="shared" si="54"/>
        <v>-</v>
      </c>
      <c r="Y301" s="43" t="str">
        <f t="shared" si="62"/>
        <v>-</v>
      </c>
      <c r="Z301" s="1" t="str">
        <f t="shared" si="55"/>
        <v>-</v>
      </c>
      <c r="AA301" s="1" t="str">
        <f t="shared" si="56"/>
        <v>-</v>
      </c>
      <c r="AB301" s="1" t="str">
        <f t="shared" si="63"/>
        <v>-</v>
      </c>
      <c r="AC301" s="1" t="str">
        <f t="shared" si="57"/>
        <v>-</v>
      </c>
      <c r="AD301" s="1" t="str">
        <f t="shared" si="58"/>
        <v>-</v>
      </c>
      <c r="AE301" s="43" t="str">
        <f t="shared" si="59"/>
        <v>-</v>
      </c>
      <c r="AF301" s="11" t="str">
        <f t="shared" si="64"/>
        <v>-</v>
      </c>
    </row>
    <row r="302" spans="1:32" x14ac:dyDescent="0.15">
      <c r="A302" s="1">
        <v>301</v>
      </c>
      <c r="B302" s="29" t="str">
        <f>TRIM(基本信息!B302)</f>
        <v/>
      </c>
      <c r="C302" s="1" t="str">
        <f>TRIM(基本信息!C302)</f>
        <v/>
      </c>
      <c r="D302" s="1">
        <f t="shared" si="60"/>
        <v>0</v>
      </c>
      <c r="E302" s="1" t="str">
        <f>IFERROR(INDEX(股票涨跌!E:E,MATCH(B302,股票涨跌!B:B,0)),"-")</f>
        <v>-</v>
      </c>
      <c r="F302" s="1" t="str">
        <f>IFERROR(INDEX(股票涨跌!F:F,MATCH(B302,股票涨跌!B:B,0)),"-")</f>
        <v>-</v>
      </c>
      <c r="G302" s="1" t="str">
        <f>TRIM(基本信息!O302)</f>
        <v/>
      </c>
      <c r="H302" s="1" t="str">
        <f>IFERROR(INDEX(行业涨跌!F:F,MATCH(G302,行业涨跌!C:C,0)),"-")</f>
        <v>-</v>
      </c>
      <c r="I302" s="1" t="str">
        <f>IFERROR(INDEX(行业涨跌!E:E,MATCH(G302,行业涨跌!C:C,0)),"-")</f>
        <v>-</v>
      </c>
      <c r="J302" s="1">
        <v>1</v>
      </c>
      <c r="K302" s="1">
        <v>0</v>
      </c>
      <c r="L302" s="1">
        <v>0</v>
      </c>
      <c r="M302" s="66">
        <f t="shared" si="61"/>
        <v>0.5</v>
      </c>
      <c r="N302" s="1">
        <v>0</v>
      </c>
      <c r="O302" s="1">
        <v>0</v>
      </c>
      <c r="P302" s="1">
        <v>1</v>
      </c>
      <c r="Q302" s="1">
        <v>0</v>
      </c>
      <c r="R302" s="43" t="str">
        <f t="shared" si="52"/>
        <v>-</v>
      </c>
      <c r="S302" s="11">
        <v>43630.625</v>
      </c>
      <c r="V302" s="1">
        <f t="array" ref="V302">SMALL(IF($D$2:$D$4000&gt;0,ROW($D$2:$D$4000),4^8),ROW(A301))</f>
        <v>65536</v>
      </c>
      <c r="W302" s="1" t="str">
        <f t="shared" si="53"/>
        <v>-</v>
      </c>
      <c r="X302" s="1" t="str">
        <f t="shared" si="54"/>
        <v>-</v>
      </c>
      <c r="Y302" s="43" t="str">
        <f t="shared" si="62"/>
        <v>-</v>
      </c>
      <c r="Z302" s="1" t="str">
        <f t="shared" si="55"/>
        <v>-</v>
      </c>
      <c r="AA302" s="1" t="str">
        <f t="shared" si="56"/>
        <v>-</v>
      </c>
      <c r="AB302" s="1" t="str">
        <f t="shared" si="63"/>
        <v>-</v>
      </c>
      <c r="AC302" s="1" t="str">
        <f t="shared" si="57"/>
        <v>-</v>
      </c>
      <c r="AD302" s="1" t="str">
        <f t="shared" si="58"/>
        <v>-</v>
      </c>
      <c r="AE302" s="43" t="str">
        <f t="shared" si="59"/>
        <v>-</v>
      </c>
      <c r="AF302" s="11" t="str">
        <f t="shared" si="64"/>
        <v>-</v>
      </c>
    </row>
    <row r="303" spans="1:32" x14ac:dyDescent="0.15">
      <c r="A303" s="1">
        <v>302</v>
      </c>
      <c r="B303" s="29" t="str">
        <f>TRIM(基本信息!B303)</f>
        <v/>
      </c>
      <c r="C303" s="1" t="str">
        <f>TRIM(基本信息!C303)</f>
        <v/>
      </c>
      <c r="D303" s="1">
        <f t="shared" si="60"/>
        <v>0</v>
      </c>
      <c r="E303" s="1" t="str">
        <f>IFERROR(INDEX(股票涨跌!E:E,MATCH(B303,股票涨跌!B:B,0)),"-")</f>
        <v>-</v>
      </c>
      <c r="F303" s="1" t="str">
        <f>IFERROR(INDEX(股票涨跌!F:F,MATCH(B303,股票涨跌!B:B,0)),"-")</f>
        <v>-</v>
      </c>
      <c r="G303" s="1" t="str">
        <f>TRIM(基本信息!O303)</f>
        <v/>
      </c>
      <c r="H303" s="1" t="str">
        <f>IFERROR(INDEX(行业涨跌!F:F,MATCH(G303,行业涨跌!C:C,0)),"-")</f>
        <v>-</v>
      </c>
      <c r="I303" s="1" t="str">
        <f>IFERROR(INDEX(行业涨跌!E:E,MATCH(G303,行业涨跌!C:C,0)),"-")</f>
        <v>-</v>
      </c>
      <c r="J303" s="1">
        <v>0</v>
      </c>
      <c r="K303" s="1">
        <v>1</v>
      </c>
      <c r="L303" s="1">
        <v>0</v>
      </c>
      <c r="M303" s="66">
        <f t="shared" si="61"/>
        <v>1</v>
      </c>
      <c r="R303" s="43" t="str">
        <f t="shared" si="52"/>
        <v>-</v>
      </c>
      <c r="S303" s="11">
        <v>43630.625</v>
      </c>
      <c r="V303" s="1">
        <f t="array" ref="V303">SMALL(IF($D$2:$D$4000&gt;0,ROW($D$2:$D$4000),4^8),ROW(A302))</f>
        <v>65536</v>
      </c>
      <c r="W303" s="1" t="str">
        <f t="shared" si="53"/>
        <v>-</v>
      </c>
      <c r="X303" s="1" t="str">
        <f t="shared" si="54"/>
        <v>-</v>
      </c>
      <c r="Y303" s="43" t="str">
        <f t="shared" si="62"/>
        <v>-</v>
      </c>
      <c r="Z303" s="1" t="str">
        <f t="shared" si="55"/>
        <v>-</v>
      </c>
      <c r="AA303" s="1" t="str">
        <f t="shared" si="56"/>
        <v>-</v>
      </c>
      <c r="AB303" s="1" t="str">
        <f t="shared" si="63"/>
        <v>-</v>
      </c>
      <c r="AC303" s="1" t="str">
        <f t="shared" si="57"/>
        <v>-</v>
      </c>
      <c r="AD303" s="1" t="str">
        <f t="shared" si="58"/>
        <v>-</v>
      </c>
      <c r="AE303" s="43" t="str">
        <f t="shared" si="59"/>
        <v>-</v>
      </c>
      <c r="AF303" s="11" t="str">
        <f t="shared" si="64"/>
        <v>-</v>
      </c>
    </row>
    <row r="304" spans="1:32" x14ac:dyDescent="0.15">
      <c r="A304" s="1">
        <v>303</v>
      </c>
      <c r="B304" s="29" t="str">
        <f>TRIM(基本信息!B304)</f>
        <v/>
      </c>
      <c r="C304" s="1" t="str">
        <f>TRIM(基本信息!C304)</f>
        <v/>
      </c>
      <c r="D304" s="1">
        <f t="shared" si="60"/>
        <v>0</v>
      </c>
      <c r="E304" s="1" t="str">
        <f>IFERROR(INDEX(股票涨跌!E:E,MATCH(B304,股票涨跌!B:B,0)),"-")</f>
        <v>-</v>
      </c>
      <c r="F304" s="1" t="str">
        <f>IFERROR(INDEX(股票涨跌!F:F,MATCH(B304,股票涨跌!B:B,0)),"-")</f>
        <v>-</v>
      </c>
      <c r="G304" s="1" t="str">
        <f>TRIM(基本信息!O304)</f>
        <v/>
      </c>
      <c r="H304" s="1" t="str">
        <f>IFERROR(INDEX(行业涨跌!F:F,MATCH(G304,行业涨跌!C:C,0)),"-")</f>
        <v>-</v>
      </c>
      <c r="I304" s="1" t="str">
        <f>IFERROR(INDEX(行业涨跌!E:E,MATCH(G304,行业涨跌!C:C,0)),"-")</f>
        <v>-</v>
      </c>
      <c r="J304" s="1">
        <v>0</v>
      </c>
      <c r="K304" s="1">
        <v>0</v>
      </c>
      <c r="L304" s="1">
        <v>0</v>
      </c>
      <c r="M304" s="66">
        <f t="shared" si="61"/>
        <v>0</v>
      </c>
      <c r="R304" s="43" t="str">
        <f t="shared" si="52"/>
        <v>-</v>
      </c>
      <c r="V304" s="1">
        <f t="array" ref="V304">SMALL(IF($D$2:$D$4000&gt;0,ROW($D$2:$D$4000),4^8),ROW(A303))</f>
        <v>65536</v>
      </c>
      <c r="W304" s="1" t="str">
        <f t="shared" si="53"/>
        <v>-</v>
      </c>
      <c r="X304" s="1" t="str">
        <f t="shared" si="54"/>
        <v>-</v>
      </c>
      <c r="Y304" s="43" t="str">
        <f t="shared" si="62"/>
        <v>-</v>
      </c>
      <c r="Z304" s="1" t="str">
        <f t="shared" si="55"/>
        <v>-</v>
      </c>
      <c r="AA304" s="1" t="str">
        <f t="shared" si="56"/>
        <v>-</v>
      </c>
      <c r="AB304" s="1" t="str">
        <f t="shared" si="63"/>
        <v>-</v>
      </c>
      <c r="AC304" s="1" t="str">
        <f t="shared" si="57"/>
        <v>-</v>
      </c>
      <c r="AD304" s="1" t="str">
        <f t="shared" si="58"/>
        <v>-</v>
      </c>
      <c r="AE304" s="43" t="str">
        <f t="shared" si="59"/>
        <v>-</v>
      </c>
      <c r="AF304" s="11" t="str">
        <f t="shared" si="64"/>
        <v>-</v>
      </c>
    </row>
    <row r="305" spans="1:32" x14ac:dyDescent="0.15">
      <c r="A305" s="1">
        <v>304</v>
      </c>
      <c r="B305" s="29" t="str">
        <f>TRIM(基本信息!B305)</f>
        <v/>
      </c>
      <c r="C305" s="1" t="str">
        <f>TRIM(基本信息!C305)</f>
        <v/>
      </c>
      <c r="D305" s="1">
        <f t="shared" si="60"/>
        <v>0</v>
      </c>
      <c r="E305" s="1" t="str">
        <f>IFERROR(INDEX(股票涨跌!E:E,MATCH(B305,股票涨跌!B:B,0)),"-")</f>
        <v>-</v>
      </c>
      <c r="F305" s="1" t="str">
        <f>IFERROR(INDEX(股票涨跌!F:F,MATCH(B305,股票涨跌!B:B,0)),"-")</f>
        <v>-</v>
      </c>
      <c r="G305" s="1" t="str">
        <f>TRIM(基本信息!O305)</f>
        <v/>
      </c>
      <c r="H305" s="1" t="str">
        <f>IFERROR(INDEX(行业涨跌!F:F,MATCH(G305,行业涨跌!C:C,0)),"-")</f>
        <v>-</v>
      </c>
      <c r="I305" s="1" t="str">
        <f>IFERROR(INDEX(行业涨跌!E:E,MATCH(G305,行业涨跌!C:C,0)),"-")</f>
        <v>-</v>
      </c>
      <c r="J305" s="1">
        <v>0</v>
      </c>
      <c r="K305" s="1">
        <v>0</v>
      </c>
      <c r="L305" s="1">
        <v>0</v>
      </c>
      <c r="M305" s="66">
        <f t="shared" si="61"/>
        <v>0</v>
      </c>
      <c r="R305" s="43" t="str">
        <f t="shared" si="52"/>
        <v>-</v>
      </c>
      <c r="V305" s="1">
        <f t="array" ref="V305">SMALL(IF($D$2:$D$4000&gt;0,ROW($D$2:$D$4000),4^8),ROW(A304))</f>
        <v>65536</v>
      </c>
      <c r="W305" s="1" t="str">
        <f t="shared" si="53"/>
        <v>-</v>
      </c>
      <c r="X305" s="1" t="str">
        <f t="shared" si="54"/>
        <v>-</v>
      </c>
      <c r="Y305" s="43" t="str">
        <f t="shared" si="62"/>
        <v>-</v>
      </c>
      <c r="Z305" s="1" t="str">
        <f t="shared" si="55"/>
        <v>-</v>
      </c>
      <c r="AA305" s="1" t="str">
        <f t="shared" si="56"/>
        <v>-</v>
      </c>
      <c r="AB305" s="1" t="str">
        <f t="shared" si="63"/>
        <v>-</v>
      </c>
      <c r="AC305" s="1" t="str">
        <f t="shared" si="57"/>
        <v>-</v>
      </c>
      <c r="AD305" s="1" t="str">
        <f t="shared" si="58"/>
        <v>-</v>
      </c>
      <c r="AE305" s="43" t="str">
        <f t="shared" si="59"/>
        <v>-</v>
      </c>
      <c r="AF305" s="11" t="str">
        <f t="shared" si="64"/>
        <v>-</v>
      </c>
    </row>
    <row r="306" spans="1:32" x14ac:dyDescent="0.15">
      <c r="A306" s="1">
        <v>305</v>
      </c>
      <c r="B306" s="29" t="str">
        <f>TRIM(基本信息!B306)</f>
        <v/>
      </c>
      <c r="C306" s="1" t="str">
        <f>TRIM(基本信息!C306)</f>
        <v/>
      </c>
      <c r="D306" s="1">
        <f t="shared" si="60"/>
        <v>0</v>
      </c>
      <c r="E306" s="1" t="str">
        <f>IFERROR(INDEX(股票涨跌!E:E,MATCH(B306,股票涨跌!B:B,0)),"-")</f>
        <v>-</v>
      </c>
      <c r="F306" s="1" t="str">
        <f>IFERROR(INDEX(股票涨跌!F:F,MATCH(B306,股票涨跌!B:B,0)),"-")</f>
        <v>-</v>
      </c>
      <c r="G306" s="1" t="str">
        <f>TRIM(基本信息!O306)</f>
        <v/>
      </c>
      <c r="H306" s="1" t="str">
        <f>IFERROR(INDEX(行业涨跌!F:F,MATCH(G306,行业涨跌!C:C,0)),"-")</f>
        <v>-</v>
      </c>
      <c r="I306" s="1" t="str">
        <f>IFERROR(INDEX(行业涨跌!E:E,MATCH(G306,行业涨跌!C:C,0)),"-")</f>
        <v>-</v>
      </c>
      <c r="J306" s="1">
        <v>0</v>
      </c>
      <c r="K306" s="1">
        <v>0</v>
      </c>
      <c r="L306" s="1">
        <v>0</v>
      </c>
      <c r="M306" s="66">
        <f t="shared" si="61"/>
        <v>0</v>
      </c>
      <c r="R306" s="43" t="str">
        <f t="shared" si="52"/>
        <v>-</v>
      </c>
      <c r="V306" s="1">
        <f t="array" ref="V306">SMALL(IF($D$2:$D$4000&gt;0,ROW($D$2:$D$4000),4^8),ROW(A305))</f>
        <v>65536</v>
      </c>
      <c r="W306" s="1" t="str">
        <f t="shared" si="53"/>
        <v>-</v>
      </c>
      <c r="X306" s="1" t="str">
        <f t="shared" si="54"/>
        <v>-</v>
      </c>
      <c r="Y306" s="43" t="str">
        <f t="shared" si="62"/>
        <v>-</v>
      </c>
      <c r="Z306" s="1" t="str">
        <f t="shared" si="55"/>
        <v>-</v>
      </c>
      <c r="AA306" s="1" t="str">
        <f t="shared" si="56"/>
        <v>-</v>
      </c>
      <c r="AB306" s="1" t="str">
        <f t="shared" si="63"/>
        <v>-</v>
      </c>
      <c r="AC306" s="1" t="str">
        <f t="shared" si="57"/>
        <v>-</v>
      </c>
      <c r="AD306" s="1" t="str">
        <f t="shared" si="58"/>
        <v>-</v>
      </c>
      <c r="AE306" s="43" t="str">
        <f t="shared" si="59"/>
        <v>-</v>
      </c>
      <c r="AF306" s="11" t="str">
        <f t="shared" si="64"/>
        <v>-</v>
      </c>
    </row>
    <row r="307" spans="1:32" x14ac:dyDescent="0.15">
      <c r="A307" s="1">
        <v>306</v>
      </c>
      <c r="B307" s="29" t="str">
        <f>TRIM(基本信息!B307)</f>
        <v/>
      </c>
      <c r="C307" s="1" t="str">
        <f>TRIM(基本信息!C307)</f>
        <v/>
      </c>
      <c r="D307" s="1">
        <f t="shared" si="60"/>
        <v>0</v>
      </c>
      <c r="E307" s="1" t="str">
        <f>IFERROR(INDEX(股票涨跌!E:E,MATCH(B307,股票涨跌!B:B,0)),"-")</f>
        <v>-</v>
      </c>
      <c r="F307" s="1" t="str">
        <f>IFERROR(INDEX(股票涨跌!F:F,MATCH(B307,股票涨跌!B:B,0)),"-")</f>
        <v>-</v>
      </c>
      <c r="G307" s="1" t="str">
        <f>TRIM(基本信息!O307)</f>
        <v/>
      </c>
      <c r="H307" s="1" t="str">
        <f>IFERROR(INDEX(行业涨跌!F:F,MATCH(G307,行业涨跌!C:C,0)),"-")</f>
        <v>-</v>
      </c>
      <c r="I307" s="1" t="str">
        <f>IFERROR(INDEX(行业涨跌!E:E,MATCH(G307,行业涨跌!C:C,0)),"-")</f>
        <v>-</v>
      </c>
      <c r="J307" s="1">
        <v>0</v>
      </c>
      <c r="K307" s="1">
        <v>1</v>
      </c>
      <c r="L307" s="1">
        <v>0</v>
      </c>
      <c r="M307" s="66">
        <f t="shared" si="61"/>
        <v>1</v>
      </c>
      <c r="R307" s="43" t="str">
        <f t="shared" si="52"/>
        <v>-</v>
      </c>
      <c r="S307" s="11">
        <v>43630.625</v>
      </c>
      <c r="V307" s="1">
        <f t="array" ref="V307">SMALL(IF($D$2:$D$4000&gt;0,ROW($D$2:$D$4000),4^8),ROW(A306))</f>
        <v>65536</v>
      </c>
      <c r="W307" s="1" t="str">
        <f t="shared" si="53"/>
        <v>-</v>
      </c>
      <c r="X307" s="1" t="str">
        <f t="shared" si="54"/>
        <v>-</v>
      </c>
      <c r="Y307" s="43" t="str">
        <f t="shared" si="62"/>
        <v>-</v>
      </c>
      <c r="Z307" s="1" t="str">
        <f t="shared" si="55"/>
        <v>-</v>
      </c>
      <c r="AA307" s="1" t="str">
        <f t="shared" si="56"/>
        <v>-</v>
      </c>
      <c r="AB307" s="1" t="str">
        <f t="shared" si="63"/>
        <v>-</v>
      </c>
      <c r="AC307" s="1" t="str">
        <f t="shared" si="57"/>
        <v>-</v>
      </c>
      <c r="AD307" s="1" t="str">
        <f t="shared" si="58"/>
        <v>-</v>
      </c>
      <c r="AE307" s="43" t="str">
        <f t="shared" si="59"/>
        <v>-</v>
      </c>
      <c r="AF307" s="11" t="str">
        <f t="shared" si="64"/>
        <v>-</v>
      </c>
    </row>
    <row r="308" spans="1:32" x14ac:dyDescent="0.15">
      <c r="A308" s="1">
        <v>307</v>
      </c>
      <c r="B308" s="29" t="str">
        <f>TRIM(基本信息!B308)</f>
        <v/>
      </c>
      <c r="C308" s="1" t="str">
        <f>TRIM(基本信息!C308)</f>
        <v/>
      </c>
      <c r="D308" s="1">
        <f t="shared" si="60"/>
        <v>0</v>
      </c>
      <c r="E308" s="1" t="str">
        <f>IFERROR(INDEX(股票涨跌!E:E,MATCH(B308,股票涨跌!B:B,0)),"-")</f>
        <v>-</v>
      </c>
      <c r="F308" s="1" t="str">
        <f>IFERROR(INDEX(股票涨跌!F:F,MATCH(B308,股票涨跌!B:B,0)),"-")</f>
        <v>-</v>
      </c>
      <c r="G308" s="1" t="str">
        <f>TRIM(基本信息!O308)</f>
        <v/>
      </c>
      <c r="H308" s="1" t="str">
        <f>IFERROR(INDEX(行业涨跌!F:F,MATCH(G308,行业涨跌!C:C,0)),"-")</f>
        <v>-</v>
      </c>
      <c r="I308" s="1" t="str">
        <f>IFERROR(INDEX(行业涨跌!E:E,MATCH(G308,行业涨跌!C:C,0)),"-")</f>
        <v>-</v>
      </c>
      <c r="J308" s="1">
        <v>0</v>
      </c>
      <c r="K308" s="1">
        <v>0</v>
      </c>
      <c r="L308" s="1">
        <v>0</v>
      </c>
      <c r="M308" s="66">
        <f t="shared" si="61"/>
        <v>0</v>
      </c>
      <c r="R308" s="43" t="str">
        <f t="shared" si="52"/>
        <v>-</v>
      </c>
      <c r="V308" s="1">
        <f t="array" ref="V308">SMALL(IF($D$2:$D$4000&gt;0,ROW($D$2:$D$4000),4^8),ROW(A307))</f>
        <v>65536</v>
      </c>
      <c r="W308" s="1" t="str">
        <f t="shared" si="53"/>
        <v>-</v>
      </c>
      <c r="X308" s="1" t="str">
        <f t="shared" si="54"/>
        <v>-</v>
      </c>
      <c r="Y308" s="43" t="str">
        <f t="shared" si="62"/>
        <v>-</v>
      </c>
      <c r="Z308" s="1" t="str">
        <f t="shared" si="55"/>
        <v>-</v>
      </c>
      <c r="AA308" s="1" t="str">
        <f t="shared" si="56"/>
        <v>-</v>
      </c>
      <c r="AB308" s="1" t="str">
        <f t="shared" si="63"/>
        <v>-</v>
      </c>
      <c r="AC308" s="1" t="str">
        <f t="shared" si="57"/>
        <v>-</v>
      </c>
      <c r="AD308" s="1" t="str">
        <f t="shared" si="58"/>
        <v>-</v>
      </c>
      <c r="AE308" s="43" t="str">
        <f t="shared" si="59"/>
        <v>-</v>
      </c>
      <c r="AF308" s="11" t="str">
        <f t="shared" si="64"/>
        <v>-</v>
      </c>
    </row>
    <row r="309" spans="1:32" x14ac:dyDescent="0.15">
      <c r="A309" s="1">
        <v>308</v>
      </c>
      <c r="B309" s="29" t="str">
        <f>TRIM(基本信息!B309)</f>
        <v/>
      </c>
      <c r="C309" s="1" t="str">
        <f>TRIM(基本信息!C309)</f>
        <v/>
      </c>
      <c r="D309" s="1">
        <f t="shared" si="60"/>
        <v>0</v>
      </c>
      <c r="E309" s="1" t="str">
        <f>IFERROR(INDEX(股票涨跌!E:E,MATCH(B309,股票涨跌!B:B,0)),"-")</f>
        <v>-</v>
      </c>
      <c r="F309" s="1" t="str">
        <f>IFERROR(INDEX(股票涨跌!F:F,MATCH(B309,股票涨跌!B:B,0)),"-")</f>
        <v>-</v>
      </c>
      <c r="G309" s="1" t="str">
        <f>TRIM(基本信息!O309)</f>
        <v/>
      </c>
      <c r="H309" s="1" t="str">
        <f>IFERROR(INDEX(行业涨跌!F:F,MATCH(G309,行业涨跌!C:C,0)),"-")</f>
        <v>-</v>
      </c>
      <c r="I309" s="1" t="str">
        <f>IFERROR(INDEX(行业涨跌!E:E,MATCH(G309,行业涨跌!C:C,0)),"-")</f>
        <v>-</v>
      </c>
      <c r="J309" s="1">
        <v>0</v>
      </c>
      <c r="K309" s="1">
        <v>0</v>
      </c>
      <c r="L309" s="1">
        <v>0</v>
      </c>
      <c r="M309" s="66">
        <f t="shared" si="61"/>
        <v>0</v>
      </c>
      <c r="R309" s="43" t="str">
        <f t="shared" si="52"/>
        <v>-</v>
      </c>
      <c r="V309" s="1">
        <f t="array" ref="V309">SMALL(IF($D$2:$D$4000&gt;0,ROW($D$2:$D$4000),4^8),ROW(A308))</f>
        <v>65536</v>
      </c>
      <c r="W309" s="1" t="str">
        <f t="shared" si="53"/>
        <v>-</v>
      </c>
      <c r="X309" s="1" t="str">
        <f t="shared" si="54"/>
        <v>-</v>
      </c>
      <c r="Y309" s="43" t="str">
        <f t="shared" si="62"/>
        <v>-</v>
      </c>
      <c r="Z309" s="1" t="str">
        <f t="shared" si="55"/>
        <v>-</v>
      </c>
      <c r="AA309" s="1" t="str">
        <f t="shared" si="56"/>
        <v>-</v>
      </c>
      <c r="AB309" s="1" t="str">
        <f t="shared" si="63"/>
        <v>-</v>
      </c>
      <c r="AC309" s="1" t="str">
        <f t="shared" si="57"/>
        <v>-</v>
      </c>
      <c r="AD309" s="1" t="str">
        <f t="shared" si="58"/>
        <v>-</v>
      </c>
      <c r="AE309" s="43" t="str">
        <f t="shared" si="59"/>
        <v>-</v>
      </c>
      <c r="AF309" s="11" t="str">
        <f t="shared" si="64"/>
        <v>-</v>
      </c>
    </row>
    <row r="310" spans="1:32" x14ac:dyDescent="0.15">
      <c r="A310" s="1">
        <v>309</v>
      </c>
      <c r="B310" s="29" t="str">
        <f>TRIM(基本信息!B310)</f>
        <v/>
      </c>
      <c r="C310" s="1" t="str">
        <f>TRIM(基本信息!C310)</f>
        <v/>
      </c>
      <c r="D310" s="1">
        <f t="shared" si="60"/>
        <v>0</v>
      </c>
      <c r="E310" s="1" t="str">
        <f>IFERROR(INDEX(股票涨跌!E:E,MATCH(B310,股票涨跌!B:B,0)),"-")</f>
        <v>-</v>
      </c>
      <c r="F310" s="1" t="str">
        <f>IFERROR(INDEX(股票涨跌!F:F,MATCH(B310,股票涨跌!B:B,0)),"-")</f>
        <v>-</v>
      </c>
      <c r="G310" s="1" t="str">
        <f>TRIM(基本信息!O310)</f>
        <v/>
      </c>
      <c r="H310" s="1" t="str">
        <f>IFERROR(INDEX(行业涨跌!F:F,MATCH(G310,行业涨跌!C:C,0)),"-")</f>
        <v>-</v>
      </c>
      <c r="I310" s="1" t="str">
        <f>IFERROR(INDEX(行业涨跌!E:E,MATCH(G310,行业涨跌!C:C,0)),"-")</f>
        <v>-</v>
      </c>
      <c r="J310" s="1">
        <v>0</v>
      </c>
      <c r="K310" s="1">
        <v>0</v>
      </c>
      <c r="L310" s="1">
        <v>0</v>
      </c>
      <c r="M310" s="66">
        <f t="shared" si="61"/>
        <v>0</v>
      </c>
      <c r="R310" s="43" t="str">
        <f t="shared" si="52"/>
        <v>-</v>
      </c>
      <c r="V310" s="1">
        <f t="array" ref="V310">SMALL(IF($D$2:$D$4000&gt;0,ROW($D$2:$D$4000),4^8),ROW(A309))</f>
        <v>65536</v>
      </c>
      <c r="W310" s="1" t="str">
        <f t="shared" si="53"/>
        <v>-</v>
      </c>
      <c r="X310" s="1" t="str">
        <f t="shared" si="54"/>
        <v>-</v>
      </c>
      <c r="Y310" s="43" t="str">
        <f t="shared" si="62"/>
        <v>-</v>
      </c>
      <c r="Z310" s="1" t="str">
        <f t="shared" si="55"/>
        <v>-</v>
      </c>
      <c r="AA310" s="1" t="str">
        <f t="shared" si="56"/>
        <v>-</v>
      </c>
      <c r="AB310" s="1" t="str">
        <f t="shared" si="63"/>
        <v>-</v>
      </c>
      <c r="AC310" s="1" t="str">
        <f t="shared" si="57"/>
        <v>-</v>
      </c>
      <c r="AD310" s="1" t="str">
        <f t="shared" si="58"/>
        <v>-</v>
      </c>
      <c r="AE310" s="43" t="str">
        <f t="shared" si="59"/>
        <v>-</v>
      </c>
      <c r="AF310" s="11" t="str">
        <f t="shared" si="64"/>
        <v>-</v>
      </c>
    </row>
    <row r="311" spans="1:32" x14ac:dyDescent="0.15">
      <c r="A311" s="1">
        <v>310</v>
      </c>
      <c r="B311" s="29" t="str">
        <f>TRIM(基本信息!B311)</f>
        <v/>
      </c>
      <c r="C311" s="1" t="str">
        <f>TRIM(基本信息!C311)</f>
        <v/>
      </c>
      <c r="D311" s="1">
        <f t="shared" si="60"/>
        <v>0</v>
      </c>
      <c r="E311" s="1" t="str">
        <f>IFERROR(INDEX(股票涨跌!E:E,MATCH(B311,股票涨跌!B:B,0)),"-")</f>
        <v>-</v>
      </c>
      <c r="F311" s="1" t="str">
        <f>IFERROR(INDEX(股票涨跌!F:F,MATCH(B311,股票涨跌!B:B,0)),"-")</f>
        <v>-</v>
      </c>
      <c r="G311" s="1" t="str">
        <f>TRIM(基本信息!O311)</f>
        <v/>
      </c>
      <c r="H311" s="1" t="str">
        <f>IFERROR(INDEX(行业涨跌!F:F,MATCH(G311,行业涨跌!C:C,0)),"-")</f>
        <v>-</v>
      </c>
      <c r="I311" s="1" t="str">
        <f>IFERROR(INDEX(行业涨跌!E:E,MATCH(G311,行业涨跌!C:C,0)),"-")</f>
        <v>-</v>
      </c>
      <c r="J311" s="1">
        <v>0</v>
      </c>
      <c r="K311" s="1">
        <v>0</v>
      </c>
      <c r="L311" s="1">
        <v>0</v>
      </c>
      <c r="M311" s="66">
        <f t="shared" si="61"/>
        <v>0</v>
      </c>
      <c r="R311" s="43" t="str">
        <f t="shared" si="52"/>
        <v>-</v>
      </c>
      <c r="V311" s="1">
        <f t="array" ref="V311">SMALL(IF($D$2:$D$4000&gt;0,ROW($D$2:$D$4000),4^8),ROW(A310))</f>
        <v>65536</v>
      </c>
      <c r="W311" s="1" t="str">
        <f t="shared" si="53"/>
        <v>-</v>
      </c>
      <c r="X311" s="1" t="str">
        <f t="shared" si="54"/>
        <v>-</v>
      </c>
      <c r="Y311" s="43" t="str">
        <f t="shared" si="62"/>
        <v>-</v>
      </c>
      <c r="Z311" s="1" t="str">
        <f t="shared" si="55"/>
        <v>-</v>
      </c>
      <c r="AA311" s="1" t="str">
        <f t="shared" si="56"/>
        <v>-</v>
      </c>
      <c r="AB311" s="1" t="str">
        <f t="shared" si="63"/>
        <v>-</v>
      </c>
      <c r="AC311" s="1" t="str">
        <f t="shared" si="57"/>
        <v>-</v>
      </c>
      <c r="AD311" s="1" t="str">
        <f t="shared" si="58"/>
        <v>-</v>
      </c>
      <c r="AE311" s="43" t="str">
        <f t="shared" si="59"/>
        <v>-</v>
      </c>
      <c r="AF311" s="11" t="str">
        <f t="shared" si="64"/>
        <v>-</v>
      </c>
    </row>
    <row r="312" spans="1:32" x14ac:dyDescent="0.15">
      <c r="A312" s="1">
        <v>311</v>
      </c>
      <c r="B312" s="29" t="str">
        <f>TRIM(基本信息!B312)</f>
        <v/>
      </c>
      <c r="C312" s="1" t="str">
        <f>TRIM(基本信息!C312)</f>
        <v/>
      </c>
      <c r="D312" s="1">
        <f t="shared" si="60"/>
        <v>0</v>
      </c>
      <c r="E312" s="1" t="str">
        <f>IFERROR(INDEX(股票涨跌!E:E,MATCH(B312,股票涨跌!B:B,0)),"-")</f>
        <v>-</v>
      </c>
      <c r="F312" s="1" t="str">
        <f>IFERROR(INDEX(股票涨跌!F:F,MATCH(B312,股票涨跌!B:B,0)),"-")</f>
        <v>-</v>
      </c>
      <c r="G312" s="1" t="str">
        <f>TRIM(基本信息!O312)</f>
        <v/>
      </c>
      <c r="H312" s="1" t="str">
        <f>IFERROR(INDEX(行业涨跌!F:F,MATCH(G312,行业涨跌!C:C,0)),"-")</f>
        <v>-</v>
      </c>
      <c r="I312" s="1" t="str">
        <f>IFERROR(INDEX(行业涨跌!E:E,MATCH(G312,行业涨跌!C:C,0)),"-")</f>
        <v>-</v>
      </c>
      <c r="J312" s="1">
        <v>0</v>
      </c>
      <c r="K312" s="1">
        <v>1</v>
      </c>
      <c r="L312" s="1">
        <v>0</v>
      </c>
      <c r="M312" s="66">
        <f t="shared" si="61"/>
        <v>1</v>
      </c>
      <c r="R312" s="43" t="str">
        <f t="shared" si="52"/>
        <v>-</v>
      </c>
      <c r="S312" s="11">
        <v>43630.625</v>
      </c>
      <c r="V312" s="1">
        <f t="array" ref="V312">SMALL(IF($D$2:$D$4000&gt;0,ROW($D$2:$D$4000),4^8),ROW(A311))</f>
        <v>65536</v>
      </c>
      <c r="W312" s="1" t="str">
        <f t="shared" si="53"/>
        <v>-</v>
      </c>
      <c r="X312" s="1" t="str">
        <f t="shared" si="54"/>
        <v>-</v>
      </c>
      <c r="Y312" s="43" t="str">
        <f t="shared" si="62"/>
        <v>-</v>
      </c>
      <c r="Z312" s="1" t="str">
        <f t="shared" si="55"/>
        <v>-</v>
      </c>
      <c r="AA312" s="1" t="str">
        <f t="shared" si="56"/>
        <v>-</v>
      </c>
      <c r="AB312" s="1" t="str">
        <f t="shared" si="63"/>
        <v>-</v>
      </c>
      <c r="AC312" s="1" t="str">
        <f t="shared" si="57"/>
        <v>-</v>
      </c>
      <c r="AD312" s="1" t="str">
        <f t="shared" si="58"/>
        <v>-</v>
      </c>
      <c r="AE312" s="43" t="str">
        <f t="shared" si="59"/>
        <v>-</v>
      </c>
      <c r="AF312" s="11" t="str">
        <f t="shared" si="64"/>
        <v>-</v>
      </c>
    </row>
    <row r="313" spans="1:32" x14ac:dyDescent="0.15">
      <c r="A313" s="1">
        <v>312</v>
      </c>
      <c r="B313" s="29" t="str">
        <f>TRIM(基本信息!B313)</f>
        <v/>
      </c>
      <c r="C313" s="1" t="str">
        <f>TRIM(基本信息!C313)</f>
        <v/>
      </c>
      <c r="D313" s="1">
        <f t="shared" si="60"/>
        <v>0</v>
      </c>
      <c r="E313" s="1" t="str">
        <f>IFERROR(INDEX(股票涨跌!E:E,MATCH(B313,股票涨跌!B:B,0)),"-")</f>
        <v>-</v>
      </c>
      <c r="F313" s="1" t="str">
        <f>IFERROR(INDEX(股票涨跌!F:F,MATCH(B313,股票涨跌!B:B,0)),"-")</f>
        <v>-</v>
      </c>
      <c r="G313" s="1" t="str">
        <f>TRIM(基本信息!O313)</f>
        <v/>
      </c>
      <c r="H313" s="1" t="str">
        <f>IFERROR(INDEX(行业涨跌!F:F,MATCH(G313,行业涨跌!C:C,0)),"-")</f>
        <v>-</v>
      </c>
      <c r="I313" s="1" t="str">
        <f>IFERROR(INDEX(行业涨跌!E:E,MATCH(G313,行业涨跌!C:C,0)),"-")</f>
        <v>-</v>
      </c>
      <c r="J313" s="1">
        <v>0</v>
      </c>
      <c r="K313" s="1">
        <v>1</v>
      </c>
      <c r="L313" s="1">
        <v>0</v>
      </c>
      <c r="M313" s="66">
        <f t="shared" si="61"/>
        <v>1</v>
      </c>
      <c r="R313" s="43" t="str">
        <f t="shared" si="52"/>
        <v>-</v>
      </c>
      <c r="S313" s="11">
        <v>43630.625</v>
      </c>
      <c r="V313" s="1">
        <f t="array" ref="V313">SMALL(IF($D$2:$D$4000&gt;0,ROW($D$2:$D$4000),4^8),ROW(A312))</f>
        <v>65536</v>
      </c>
      <c r="W313" s="1" t="str">
        <f t="shared" si="53"/>
        <v>-</v>
      </c>
      <c r="X313" s="1" t="str">
        <f t="shared" si="54"/>
        <v>-</v>
      </c>
      <c r="Y313" s="43" t="str">
        <f t="shared" si="62"/>
        <v>-</v>
      </c>
      <c r="Z313" s="1" t="str">
        <f t="shared" si="55"/>
        <v>-</v>
      </c>
      <c r="AA313" s="1" t="str">
        <f t="shared" si="56"/>
        <v>-</v>
      </c>
      <c r="AB313" s="1" t="str">
        <f t="shared" si="63"/>
        <v>-</v>
      </c>
      <c r="AC313" s="1" t="str">
        <f t="shared" si="57"/>
        <v>-</v>
      </c>
      <c r="AD313" s="1" t="str">
        <f t="shared" si="58"/>
        <v>-</v>
      </c>
      <c r="AE313" s="43" t="str">
        <f t="shared" si="59"/>
        <v>-</v>
      </c>
      <c r="AF313" s="11" t="str">
        <f t="shared" si="64"/>
        <v>-</v>
      </c>
    </row>
    <row r="314" spans="1:32" x14ac:dyDescent="0.15">
      <c r="A314" s="1">
        <v>313</v>
      </c>
      <c r="B314" s="29" t="str">
        <f>TRIM(基本信息!B314)</f>
        <v/>
      </c>
      <c r="C314" s="1" t="str">
        <f>TRIM(基本信息!C314)</f>
        <v/>
      </c>
      <c r="D314" s="1">
        <f t="shared" si="60"/>
        <v>0</v>
      </c>
      <c r="E314" s="1" t="str">
        <f>IFERROR(INDEX(股票涨跌!E:E,MATCH(B314,股票涨跌!B:B,0)),"-")</f>
        <v>-</v>
      </c>
      <c r="F314" s="1" t="str">
        <f>IFERROR(INDEX(股票涨跌!F:F,MATCH(B314,股票涨跌!B:B,0)),"-")</f>
        <v>-</v>
      </c>
      <c r="G314" s="1" t="str">
        <f>TRIM(基本信息!O314)</f>
        <v/>
      </c>
      <c r="H314" s="1" t="str">
        <f>IFERROR(INDEX(行业涨跌!F:F,MATCH(G314,行业涨跌!C:C,0)),"-")</f>
        <v>-</v>
      </c>
      <c r="I314" s="1" t="str">
        <f>IFERROR(INDEX(行业涨跌!E:E,MATCH(G314,行业涨跌!C:C,0)),"-")</f>
        <v>-</v>
      </c>
      <c r="J314" s="1">
        <v>0</v>
      </c>
      <c r="K314" s="1">
        <v>1</v>
      </c>
      <c r="L314" s="1">
        <v>0</v>
      </c>
      <c r="M314" s="66">
        <f t="shared" si="61"/>
        <v>1</v>
      </c>
      <c r="R314" s="43" t="str">
        <f t="shared" si="52"/>
        <v>-</v>
      </c>
      <c r="S314" s="11">
        <v>43630.625</v>
      </c>
      <c r="V314" s="1">
        <f t="array" ref="V314">SMALL(IF($D$2:$D$4000&gt;0,ROW($D$2:$D$4000),4^8),ROW(A313))</f>
        <v>65536</v>
      </c>
      <c r="W314" s="1" t="str">
        <f t="shared" si="53"/>
        <v>-</v>
      </c>
      <c r="X314" s="1" t="str">
        <f t="shared" si="54"/>
        <v>-</v>
      </c>
      <c r="Y314" s="43" t="str">
        <f t="shared" si="62"/>
        <v>-</v>
      </c>
      <c r="Z314" s="1" t="str">
        <f t="shared" si="55"/>
        <v>-</v>
      </c>
      <c r="AA314" s="1" t="str">
        <f t="shared" si="56"/>
        <v>-</v>
      </c>
      <c r="AB314" s="1" t="str">
        <f t="shared" si="63"/>
        <v>-</v>
      </c>
      <c r="AC314" s="1" t="str">
        <f t="shared" si="57"/>
        <v>-</v>
      </c>
      <c r="AD314" s="1" t="str">
        <f t="shared" si="58"/>
        <v>-</v>
      </c>
      <c r="AE314" s="43" t="str">
        <f t="shared" si="59"/>
        <v>-</v>
      </c>
      <c r="AF314" s="11" t="str">
        <f t="shared" si="64"/>
        <v>-</v>
      </c>
    </row>
    <row r="315" spans="1:32" x14ac:dyDescent="0.15">
      <c r="A315" s="1">
        <v>314</v>
      </c>
      <c r="B315" s="29" t="str">
        <f>TRIM(基本信息!B315)</f>
        <v/>
      </c>
      <c r="C315" s="1" t="str">
        <f>TRIM(基本信息!C315)</f>
        <v/>
      </c>
      <c r="D315" s="1">
        <f t="shared" si="60"/>
        <v>0</v>
      </c>
      <c r="E315" s="1" t="str">
        <f>IFERROR(INDEX(股票涨跌!E:E,MATCH(B315,股票涨跌!B:B,0)),"-")</f>
        <v>-</v>
      </c>
      <c r="F315" s="1" t="str">
        <f>IFERROR(INDEX(股票涨跌!F:F,MATCH(B315,股票涨跌!B:B,0)),"-")</f>
        <v>-</v>
      </c>
      <c r="G315" s="1" t="str">
        <f>TRIM(基本信息!O315)</f>
        <v/>
      </c>
      <c r="H315" s="1" t="str">
        <f>IFERROR(INDEX(行业涨跌!F:F,MATCH(G315,行业涨跌!C:C,0)),"-")</f>
        <v>-</v>
      </c>
      <c r="I315" s="1" t="str">
        <f>IFERROR(INDEX(行业涨跌!E:E,MATCH(G315,行业涨跌!C:C,0)),"-")</f>
        <v>-</v>
      </c>
      <c r="J315" s="1">
        <v>0</v>
      </c>
      <c r="K315" s="1">
        <v>0</v>
      </c>
      <c r="L315" s="1">
        <v>0</v>
      </c>
      <c r="M315" s="66">
        <f t="shared" si="61"/>
        <v>0</v>
      </c>
      <c r="R315" s="43" t="str">
        <f t="shared" si="52"/>
        <v>-</v>
      </c>
      <c r="V315" s="1">
        <f t="array" ref="V315">SMALL(IF($D$2:$D$4000&gt;0,ROW($D$2:$D$4000),4^8),ROW(A314))</f>
        <v>65536</v>
      </c>
      <c r="W315" s="1" t="str">
        <f t="shared" si="53"/>
        <v>-</v>
      </c>
      <c r="X315" s="1" t="str">
        <f t="shared" si="54"/>
        <v>-</v>
      </c>
      <c r="Y315" s="43" t="str">
        <f t="shared" si="62"/>
        <v>-</v>
      </c>
      <c r="Z315" s="1" t="str">
        <f t="shared" si="55"/>
        <v>-</v>
      </c>
      <c r="AA315" s="1" t="str">
        <f t="shared" si="56"/>
        <v>-</v>
      </c>
      <c r="AB315" s="1" t="str">
        <f t="shared" si="63"/>
        <v>-</v>
      </c>
      <c r="AC315" s="1" t="str">
        <f t="shared" si="57"/>
        <v>-</v>
      </c>
      <c r="AD315" s="1" t="str">
        <f t="shared" si="58"/>
        <v>-</v>
      </c>
      <c r="AE315" s="43" t="str">
        <f t="shared" si="59"/>
        <v>-</v>
      </c>
      <c r="AF315" s="11" t="str">
        <f t="shared" si="64"/>
        <v>-</v>
      </c>
    </row>
    <row r="316" spans="1:32" x14ac:dyDescent="0.15">
      <c r="A316" s="1">
        <v>315</v>
      </c>
      <c r="B316" s="29" t="str">
        <f>TRIM(基本信息!B316)</f>
        <v/>
      </c>
      <c r="C316" s="1" t="str">
        <f>TRIM(基本信息!C316)</f>
        <v/>
      </c>
      <c r="D316" s="1">
        <f t="shared" si="60"/>
        <v>0</v>
      </c>
      <c r="E316" s="1" t="str">
        <f>IFERROR(INDEX(股票涨跌!E:E,MATCH(B316,股票涨跌!B:B,0)),"-")</f>
        <v>-</v>
      </c>
      <c r="F316" s="1" t="str">
        <f>IFERROR(INDEX(股票涨跌!F:F,MATCH(B316,股票涨跌!B:B,0)),"-")</f>
        <v>-</v>
      </c>
      <c r="G316" s="1" t="str">
        <f>TRIM(基本信息!O316)</f>
        <v/>
      </c>
      <c r="H316" s="1" t="str">
        <f>IFERROR(INDEX(行业涨跌!F:F,MATCH(G316,行业涨跌!C:C,0)),"-")</f>
        <v>-</v>
      </c>
      <c r="I316" s="1" t="str">
        <f>IFERROR(INDEX(行业涨跌!E:E,MATCH(G316,行业涨跌!C:C,0)),"-")</f>
        <v>-</v>
      </c>
      <c r="J316" s="1">
        <v>0</v>
      </c>
      <c r="K316" s="1">
        <v>1</v>
      </c>
      <c r="L316" s="1">
        <v>0</v>
      </c>
      <c r="M316" s="66">
        <f t="shared" si="61"/>
        <v>1</v>
      </c>
      <c r="R316" s="43" t="str">
        <f t="shared" si="52"/>
        <v>-</v>
      </c>
      <c r="S316" s="11">
        <v>43630.625</v>
      </c>
      <c r="V316" s="1">
        <f t="array" ref="V316">SMALL(IF($D$2:$D$4000&gt;0,ROW($D$2:$D$4000),4^8),ROW(A315))</f>
        <v>65536</v>
      </c>
      <c r="W316" s="1" t="str">
        <f t="shared" si="53"/>
        <v>-</v>
      </c>
      <c r="X316" s="1" t="str">
        <f t="shared" si="54"/>
        <v>-</v>
      </c>
      <c r="Y316" s="43" t="str">
        <f t="shared" si="62"/>
        <v>-</v>
      </c>
      <c r="Z316" s="1" t="str">
        <f t="shared" si="55"/>
        <v>-</v>
      </c>
      <c r="AA316" s="1" t="str">
        <f t="shared" si="56"/>
        <v>-</v>
      </c>
      <c r="AB316" s="1" t="str">
        <f t="shared" si="63"/>
        <v>-</v>
      </c>
      <c r="AC316" s="1" t="str">
        <f t="shared" si="57"/>
        <v>-</v>
      </c>
      <c r="AD316" s="1" t="str">
        <f t="shared" si="58"/>
        <v>-</v>
      </c>
      <c r="AE316" s="43" t="str">
        <f t="shared" si="59"/>
        <v>-</v>
      </c>
      <c r="AF316" s="11" t="str">
        <f t="shared" si="64"/>
        <v>-</v>
      </c>
    </row>
    <row r="317" spans="1:32" x14ac:dyDescent="0.15">
      <c r="A317" s="1">
        <v>316</v>
      </c>
      <c r="B317" s="29" t="str">
        <f>TRIM(基本信息!B317)</f>
        <v/>
      </c>
      <c r="C317" s="1" t="str">
        <f>TRIM(基本信息!C317)</f>
        <v/>
      </c>
      <c r="D317" s="1">
        <f t="shared" si="60"/>
        <v>0</v>
      </c>
      <c r="E317" s="1" t="str">
        <f>IFERROR(INDEX(股票涨跌!E:E,MATCH(B317,股票涨跌!B:B,0)),"-")</f>
        <v>-</v>
      </c>
      <c r="F317" s="1" t="str">
        <f>IFERROR(INDEX(股票涨跌!F:F,MATCH(B317,股票涨跌!B:B,0)),"-")</f>
        <v>-</v>
      </c>
      <c r="G317" s="1" t="str">
        <f>TRIM(基本信息!O317)</f>
        <v/>
      </c>
      <c r="H317" s="1" t="str">
        <f>IFERROR(INDEX(行业涨跌!F:F,MATCH(G317,行业涨跌!C:C,0)),"-")</f>
        <v>-</v>
      </c>
      <c r="I317" s="1" t="str">
        <f>IFERROR(INDEX(行业涨跌!E:E,MATCH(G317,行业涨跌!C:C,0)),"-")</f>
        <v>-</v>
      </c>
      <c r="J317" s="1">
        <v>0</v>
      </c>
      <c r="K317" s="1">
        <v>1</v>
      </c>
      <c r="L317" s="1">
        <v>0</v>
      </c>
      <c r="M317" s="66">
        <f t="shared" si="61"/>
        <v>1</v>
      </c>
      <c r="R317" s="43" t="str">
        <f t="shared" si="52"/>
        <v>-</v>
      </c>
      <c r="S317" s="11">
        <v>43630.625</v>
      </c>
      <c r="V317" s="1">
        <f t="array" ref="V317">SMALL(IF($D$2:$D$4000&gt;0,ROW($D$2:$D$4000),4^8),ROW(A316))</f>
        <v>65536</v>
      </c>
      <c r="W317" s="1" t="str">
        <f t="shared" si="53"/>
        <v>-</v>
      </c>
      <c r="X317" s="1" t="str">
        <f t="shared" si="54"/>
        <v>-</v>
      </c>
      <c r="Y317" s="43" t="str">
        <f t="shared" si="62"/>
        <v>-</v>
      </c>
      <c r="Z317" s="1" t="str">
        <f t="shared" si="55"/>
        <v>-</v>
      </c>
      <c r="AA317" s="1" t="str">
        <f t="shared" si="56"/>
        <v>-</v>
      </c>
      <c r="AB317" s="1" t="str">
        <f t="shared" si="63"/>
        <v>-</v>
      </c>
      <c r="AC317" s="1" t="str">
        <f t="shared" si="57"/>
        <v>-</v>
      </c>
      <c r="AD317" s="1" t="str">
        <f t="shared" si="58"/>
        <v>-</v>
      </c>
      <c r="AE317" s="43" t="str">
        <f t="shared" si="59"/>
        <v>-</v>
      </c>
      <c r="AF317" s="11" t="str">
        <f t="shared" si="64"/>
        <v>-</v>
      </c>
    </row>
    <row r="318" spans="1:32" x14ac:dyDescent="0.15">
      <c r="A318" s="1">
        <v>317</v>
      </c>
      <c r="B318" s="29" t="str">
        <f>TRIM(基本信息!B318)</f>
        <v/>
      </c>
      <c r="C318" s="1" t="str">
        <f>TRIM(基本信息!C318)</f>
        <v/>
      </c>
      <c r="D318" s="1">
        <f t="shared" si="60"/>
        <v>0</v>
      </c>
      <c r="E318" s="1" t="str">
        <f>IFERROR(INDEX(股票涨跌!E:E,MATCH(B318,股票涨跌!B:B,0)),"-")</f>
        <v>-</v>
      </c>
      <c r="F318" s="1" t="str">
        <f>IFERROR(INDEX(股票涨跌!F:F,MATCH(B318,股票涨跌!B:B,0)),"-")</f>
        <v>-</v>
      </c>
      <c r="G318" s="1" t="str">
        <f>TRIM(基本信息!O318)</f>
        <v/>
      </c>
      <c r="H318" s="1" t="str">
        <f>IFERROR(INDEX(行业涨跌!F:F,MATCH(G318,行业涨跌!C:C,0)),"-")</f>
        <v>-</v>
      </c>
      <c r="I318" s="1" t="str">
        <f>IFERROR(INDEX(行业涨跌!E:E,MATCH(G318,行业涨跌!C:C,0)),"-")</f>
        <v>-</v>
      </c>
      <c r="J318" s="1">
        <v>0</v>
      </c>
      <c r="K318" s="1">
        <v>0</v>
      </c>
      <c r="L318" s="1">
        <v>0</v>
      </c>
      <c r="M318" s="66">
        <f t="shared" si="61"/>
        <v>0</v>
      </c>
      <c r="R318" s="43" t="str">
        <f t="shared" si="52"/>
        <v>-</v>
      </c>
      <c r="V318" s="1">
        <f t="array" ref="V318">SMALL(IF($D$2:$D$4000&gt;0,ROW($D$2:$D$4000),4^8),ROW(A317))</f>
        <v>65536</v>
      </c>
      <c r="W318" s="1" t="str">
        <f t="shared" si="53"/>
        <v>-</v>
      </c>
      <c r="X318" s="1" t="str">
        <f t="shared" si="54"/>
        <v>-</v>
      </c>
      <c r="Y318" s="43" t="str">
        <f t="shared" si="62"/>
        <v>-</v>
      </c>
      <c r="Z318" s="1" t="str">
        <f t="shared" si="55"/>
        <v>-</v>
      </c>
      <c r="AA318" s="1" t="str">
        <f t="shared" si="56"/>
        <v>-</v>
      </c>
      <c r="AB318" s="1" t="str">
        <f t="shared" si="63"/>
        <v>-</v>
      </c>
      <c r="AC318" s="1" t="str">
        <f t="shared" si="57"/>
        <v>-</v>
      </c>
      <c r="AD318" s="1" t="str">
        <f t="shared" si="58"/>
        <v>-</v>
      </c>
      <c r="AE318" s="43" t="str">
        <f t="shared" si="59"/>
        <v>-</v>
      </c>
      <c r="AF318" s="11" t="str">
        <f t="shared" si="64"/>
        <v>-</v>
      </c>
    </row>
    <row r="319" spans="1:32" x14ac:dyDescent="0.15">
      <c r="A319" s="1">
        <v>318</v>
      </c>
      <c r="B319" s="29" t="str">
        <f>TRIM(基本信息!B319)</f>
        <v/>
      </c>
      <c r="C319" s="1" t="str">
        <f>TRIM(基本信息!C319)</f>
        <v/>
      </c>
      <c r="D319" s="1">
        <f t="shared" si="60"/>
        <v>0</v>
      </c>
      <c r="E319" s="1" t="str">
        <f>IFERROR(INDEX(股票涨跌!E:E,MATCH(B319,股票涨跌!B:B,0)),"-")</f>
        <v>-</v>
      </c>
      <c r="F319" s="1" t="str">
        <f>IFERROR(INDEX(股票涨跌!F:F,MATCH(B319,股票涨跌!B:B,0)),"-")</f>
        <v>-</v>
      </c>
      <c r="G319" s="1" t="str">
        <f>TRIM(基本信息!O319)</f>
        <v/>
      </c>
      <c r="H319" s="1" t="str">
        <f>IFERROR(INDEX(行业涨跌!F:F,MATCH(G319,行业涨跌!C:C,0)),"-")</f>
        <v>-</v>
      </c>
      <c r="I319" s="1" t="str">
        <f>IFERROR(INDEX(行业涨跌!E:E,MATCH(G319,行业涨跌!C:C,0)),"-")</f>
        <v>-</v>
      </c>
      <c r="J319" s="1">
        <v>0</v>
      </c>
      <c r="K319" s="1">
        <v>1</v>
      </c>
      <c r="L319" s="1">
        <v>0</v>
      </c>
      <c r="M319" s="66">
        <f t="shared" si="61"/>
        <v>1</v>
      </c>
      <c r="R319" s="43" t="str">
        <f t="shared" si="52"/>
        <v>-</v>
      </c>
      <c r="S319" s="11">
        <v>43630.625</v>
      </c>
      <c r="V319" s="1">
        <f t="array" ref="V319">SMALL(IF($D$2:$D$4000&gt;0,ROW($D$2:$D$4000),4^8),ROW(A318))</f>
        <v>65536</v>
      </c>
      <c r="W319" s="1" t="str">
        <f t="shared" si="53"/>
        <v>-</v>
      </c>
      <c r="X319" s="1" t="str">
        <f t="shared" si="54"/>
        <v>-</v>
      </c>
      <c r="Y319" s="43" t="str">
        <f t="shared" si="62"/>
        <v>-</v>
      </c>
      <c r="Z319" s="1" t="str">
        <f t="shared" si="55"/>
        <v>-</v>
      </c>
      <c r="AA319" s="1" t="str">
        <f t="shared" si="56"/>
        <v>-</v>
      </c>
      <c r="AB319" s="1" t="str">
        <f t="shared" si="63"/>
        <v>-</v>
      </c>
      <c r="AC319" s="1" t="str">
        <f t="shared" si="57"/>
        <v>-</v>
      </c>
      <c r="AD319" s="1" t="str">
        <f t="shared" si="58"/>
        <v>-</v>
      </c>
      <c r="AE319" s="43" t="str">
        <f t="shared" si="59"/>
        <v>-</v>
      </c>
      <c r="AF319" s="11" t="str">
        <f t="shared" si="64"/>
        <v>-</v>
      </c>
    </row>
    <row r="320" spans="1:32" x14ac:dyDescent="0.15">
      <c r="A320" s="1">
        <v>319</v>
      </c>
      <c r="B320" s="29" t="str">
        <f>TRIM(基本信息!B320)</f>
        <v/>
      </c>
      <c r="C320" s="1" t="str">
        <f>TRIM(基本信息!C320)</f>
        <v/>
      </c>
      <c r="D320" s="1">
        <f t="shared" si="60"/>
        <v>0</v>
      </c>
      <c r="E320" s="1" t="str">
        <f>IFERROR(INDEX(股票涨跌!E:E,MATCH(B320,股票涨跌!B:B,0)),"-")</f>
        <v>-</v>
      </c>
      <c r="F320" s="1" t="str">
        <f>IFERROR(INDEX(股票涨跌!F:F,MATCH(B320,股票涨跌!B:B,0)),"-")</f>
        <v>-</v>
      </c>
      <c r="G320" s="1" t="str">
        <f>TRIM(基本信息!O320)</f>
        <v/>
      </c>
      <c r="H320" s="1" t="str">
        <f>IFERROR(INDEX(行业涨跌!F:F,MATCH(G320,行业涨跌!C:C,0)),"-")</f>
        <v>-</v>
      </c>
      <c r="I320" s="1" t="str">
        <f>IFERROR(INDEX(行业涨跌!E:E,MATCH(G320,行业涨跌!C:C,0)),"-")</f>
        <v>-</v>
      </c>
      <c r="J320" s="1">
        <v>0</v>
      </c>
      <c r="K320" s="1">
        <v>0</v>
      </c>
      <c r="L320" s="1">
        <v>0</v>
      </c>
      <c r="M320" s="66">
        <f t="shared" si="61"/>
        <v>0</v>
      </c>
      <c r="R320" s="43" t="str">
        <f t="shared" si="52"/>
        <v>-</v>
      </c>
      <c r="V320" s="1">
        <f t="array" ref="V320">SMALL(IF($D$2:$D$4000&gt;0,ROW($D$2:$D$4000),4^8),ROW(A319))</f>
        <v>65536</v>
      </c>
      <c r="W320" s="1" t="str">
        <f t="shared" si="53"/>
        <v>-</v>
      </c>
      <c r="X320" s="1" t="str">
        <f t="shared" si="54"/>
        <v>-</v>
      </c>
      <c r="Y320" s="43" t="str">
        <f t="shared" si="62"/>
        <v>-</v>
      </c>
      <c r="Z320" s="1" t="str">
        <f t="shared" si="55"/>
        <v>-</v>
      </c>
      <c r="AA320" s="1" t="str">
        <f t="shared" si="56"/>
        <v>-</v>
      </c>
      <c r="AB320" s="1" t="str">
        <f t="shared" si="63"/>
        <v>-</v>
      </c>
      <c r="AC320" s="1" t="str">
        <f t="shared" si="57"/>
        <v>-</v>
      </c>
      <c r="AD320" s="1" t="str">
        <f t="shared" si="58"/>
        <v>-</v>
      </c>
      <c r="AE320" s="43" t="str">
        <f t="shared" si="59"/>
        <v>-</v>
      </c>
      <c r="AF320" s="11" t="str">
        <f t="shared" si="64"/>
        <v>-</v>
      </c>
    </row>
    <row r="321" spans="1:32" x14ac:dyDescent="0.15">
      <c r="A321" s="1">
        <v>320</v>
      </c>
      <c r="B321" s="29" t="str">
        <f>TRIM(基本信息!B321)</f>
        <v/>
      </c>
      <c r="C321" s="1" t="str">
        <f>TRIM(基本信息!C321)</f>
        <v/>
      </c>
      <c r="D321" s="1">
        <f t="shared" si="60"/>
        <v>0</v>
      </c>
      <c r="E321" s="1" t="str">
        <f>IFERROR(INDEX(股票涨跌!E:E,MATCH(B321,股票涨跌!B:B,0)),"-")</f>
        <v>-</v>
      </c>
      <c r="F321" s="1" t="str">
        <f>IFERROR(INDEX(股票涨跌!F:F,MATCH(B321,股票涨跌!B:B,0)),"-")</f>
        <v>-</v>
      </c>
      <c r="G321" s="1" t="str">
        <f>TRIM(基本信息!O321)</f>
        <v/>
      </c>
      <c r="H321" s="1" t="str">
        <f>IFERROR(INDEX(行业涨跌!F:F,MATCH(G321,行业涨跌!C:C,0)),"-")</f>
        <v>-</v>
      </c>
      <c r="I321" s="1" t="str">
        <f>IFERROR(INDEX(行业涨跌!E:E,MATCH(G321,行业涨跌!C:C,0)),"-")</f>
        <v>-</v>
      </c>
      <c r="J321" s="1">
        <v>0</v>
      </c>
      <c r="K321" s="1">
        <v>1</v>
      </c>
      <c r="L321" s="1">
        <v>1</v>
      </c>
      <c r="M321" s="66">
        <f t="shared" si="61"/>
        <v>1</v>
      </c>
      <c r="R321" s="43" t="str">
        <f t="shared" si="52"/>
        <v>-</v>
      </c>
      <c r="S321" s="11">
        <v>43630.625</v>
      </c>
      <c r="V321" s="1">
        <f t="array" ref="V321">SMALL(IF($D$2:$D$4000&gt;0,ROW($D$2:$D$4000),4^8),ROW(A320))</f>
        <v>65536</v>
      </c>
      <c r="W321" s="1" t="str">
        <f t="shared" si="53"/>
        <v>-</v>
      </c>
      <c r="X321" s="1" t="str">
        <f t="shared" si="54"/>
        <v>-</v>
      </c>
      <c r="Y321" s="43" t="str">
        <f t="shared" si="62"/>
        <v>-</v>
      </c>
      <c r="Z321" s="1" t="str">
        <f t="shared" si="55"/>
        <v>-</v>
      </c>
      <c r="AA321" s="1" t="str">
        <f t="shared" si="56"/>
        <v>-</v>
      </c>
      <c r="AB321" s="1" t="str">
        <f t="shared" si="63"/>
        <v>-</v>
      </c>
      <c r="AC321" s="1" t="str">
        <f t="shared" si="57"/>
        <v>-</v>
      </c>
      <c r="AD321" s="1" t="str">
        <f t="shared" si="58"/>
        <v>-</v>
      </c>
      <c r="AE321" s="43" t="str">
        <f t="shared" si="59"/>
        <v>-</v>
      </c>
      <c r="AF321" s="11" t="str">
        <f t="shared" si="64"/>
        <v>-</v>
      </c>
    </row>
    <row r="322" spans="1:32" x14ac:dyDescent="0.15">
      <c r="A322" s="1">
        <v>321</v>
      </c>
      <c r="B322" s="29" t="str">
        <f>TRIM(基本信息!B322)</f>
        <v/>
      </c>
      <c r="C322" s="1" t="str">
        <f>TRIM(基本信息!C322)</f>
        <v/>
      </c>
      <c r="D322" s="1">
        <f t="shared" si="60"/>
        <v>0</v>
      </c>
      <c r="E322" s="1" t="str">
        <f>IFERROR(INDEX(股票涨跌!E:E,MATCH(B322,股票涨跌!B:B,0)),"-")</f>
        <v>-</v>
      </c>
      <c r="F322" s="1" t="str">
        <f>IFERROR(INDEX(股票涨跌!F:F,MATCH(B322,股票涨跌!B:B,0)),"-")</f>
        <v>-</v>
      </c>
      <c r="G322" s="1" t="str">
        <f>TRIM(基本信息!O322)</f>
        <v/>
      </c>
      <c r="H322" s="1" t="str">
        <f>IFERROR(INDEX(行业涨跌!F:F,MATCH(G322,行业涨跌!C:C,0)),"-")</f>
        <v>-</v>
      </c>
      <c r="I322" s="1" t="str">
        <f>IFERROR(INDEX(行业涨跌!E:E,MATCH(G322,行业涨跌!C:C,0)),"-")</f>
        <v>-</v>
      </c>
      <c r="J322" s="1">
        <v>0</v>
      </c>
      <c r="K322" s="1">
        <v>0</v>
      </c>
      <c r="L322" s="1">
        <v>0</v>
      </c>
      <c r="M322" s="66">
        <f t="shared" si="61"/>
        <v>0</v>
      </c>
      <c r="R322" s="43" t="str">
        <f t="shared" ref="R322:R385" si="65">IF(D322&gt;0,IF(J322&gt;0,$J$1,"")&amp;IF(K322&gt;0,$K$1,"")&amp;IF(L322&gt;0,$L$1,"")&amp;"+"&amp;IF(N322&gt;0,$N$1,"")&amp;IF(O322&gt;0,$O$1,"")&amp;IF(P322&gt;0,$P$1,"")&amp;IF(Q322&gt;0,$Q$1,""),"-")</f>
        <v>-</v>
      </c>
      <c r="V322" s="1">
        <f t="array" ref="V322">SMALL(IF($D$2:$D$4000&gt;0,ROW($D$2:$D$4000),4^8),ROW(A321))</f>
        <v>65536</v>
      </c>
      <c r="W322" s="1" t="str">
        <f t="shared" ref="W322:W385" si="66">IF(V322&lt;4000,ROW(A321),"-")</f>
        <v>-</v>
      </c>
      <c r="X322" s="1" t="str">
        <f t="shared" ref="X322:X385" si="67">IF(V322&lt;4000,INDEX(B:B,V322),"-")</f>
        <v>-</v>
      </c>
      <c r="Y322" s="43" t="str">
        <f t="shared" si="62"/>
        <v>-</v>
      </c>
      <c r="Z322" s="1" t="str">
        <f t="shared" ref="Z322:Z385" si="68">IF(V322&lt;4000,INDEX(C:C,V322),"-")</f>
        <v>-</v>
      </c>
      <c r="AA322" s="1" t="str">
        <f t="shared" ref="AA322:AA385" si="69">IF(V322&lt;4000,INDEX(E:E,V322),"-")</f>
        <v>-</v>
      </c>
      <c r="AB322" s="1" t="str">
        <f t="shared" si="63"/>
        <v>-</v>
      </c>
      <c r="AC322" s="1" t="str">
        <f t="shared" ref="AC322:AC385" si="70">IF(V322&lt;4000,INDEX(G:G,V322),"-")</f>
        <v>-</v>
      </c>
      <c r="AD322" s="1" t="str">
        <f t="shared" ref="AD322:AD385" si="71">IF(V322&lt;4000,INDEX(H:H,V322),"-")</f>
        <v>-</v>
      </c>
      <c r="AE322" s="43" t="str">
        <f t="shared" ref="AE322:AE385" si="72">IF(V322&lt;4000,INDEX(I:I,V322),"-")</f>
        <v>-</v>
      </c>
      <c r="AF322" s="11" t="str">
        <f t="shared" si="64"/>
        <v>-</v>
      </c>
    </row>
    <row r="323" spans="1:32" x14ac:dyDescent="0.15">
      <c r="A323" s="1">
        <v>322</v>
      </c>
      <c r="B323" s="29" t="str">
        <f>TRIM(基本信息!B323)</f>
        <v/>
      </c>
      <c r="C323" s="1" t="str">
        <f>TRIM(基本信息!C323)</f>
        <v/>
      </c>
      <c r="D323" s="1">
        <f t="shared" ref="D323:D386" si="73">IF(LEN(B323)&gt;2,OR(M323=1,(M323=0.5)*(N323+O323+P323+Q323)&gt;0)+0,0)</f>
        <v>0</v>
      </c>
      <c r="E323" s="1" t="str">
        <f>IFERROR(INDEX(股票涨跌!E:E,MATCH(B323,股票涨跌!B:B,0)),"-")</f>
        <v>-</v>
      </c>
      <c r="F323" s="1" t="str">
        <f>IFERROR(INDEX(股票涨跌!F:F,MATCH(B323,股票涨跌!B:B,0)),"-")</f>
        <v>-</v>
      </c>
      <c r="G323" s="1" t="str">
        <f>TRIM(基本信息!O323)</f>
        <v/>
      </c>
      <c r="H323" s="1" t="str">
        <f>IFERROR(INDEX(行业涨跌!F:F,MATCH(G323,行业涨跌!C:C,0)),"-")</f>
        <v>-</v>
      </c>
      <c r="I323" s="1" t="str">
        <f>IFERROR(INDEX(行业涨跌!E:E,MATCH(G323,行业涨跌!C:C,0)),"-")</f>
        <v>-</v>
      </c>
      <c r="J323" s="1">
        <v>0</v>
      </c>
      <c r="K323" s="1">
        <v>0</v>
      </c>
      <c r="L323" s="1">
        <v>0</v>
      </c>
      <c r="M323" s="66">
        <f t="shared" ref="M323:M386" si="74">IF(K323&gt;0,1,IF(J323&gt;0,0.5,0))</f>
        <v>0</v>
      </c>
      <c r="R323" s="43" t="str">
        <f t="shared" si="65"/>
        <v>-</v>
      </c>
      <c r="V323" s="1">
        <f t="array" ref="V323">SMALL(IF($D$2:$D$4000&gt;0,ROW($D$2:$D$4000),4^8),ROW(A322))</f>
        <v>65536</v>
      </c>
      <c r="W323" s="1" t="str">
        <f t="shared" si="66"/>
        <v>-</v>
      </c>
      <c r="X323" s="1" t="str">
        <f t="shared" si="67"/>
        <v>-</v>
      </c>
      <c r="Y323" s="43" t="str">
        <f t="shared" ref="Y323:Y386" si="75">IF(V323&lt;4000,INDEX(R:R,V323),"-")</f>
        <v>-</v>
      </c>
      <c r="Z323" s="1" t="str">
        <f t="shared" si="68"/>
        <v>-</v>
      </c>
      <c r="AA323" s="1" t="str">
        <f t="shared" si="69"/>
        <v>-</v>
      </c>
      <c r="AB323" s="1" t="str">
        <f t="shared" ref="AB323:AB386" si="76">IF(V323&lt;4000,INDEX(F:F,V323),"-")</f>
        <v>-</v>
      </c>
      <c r="AC323" s="1" t="str">
        <f t="shared" si="70"/>
        <v>-</v>
      </c>
      <c r="AD323" s="1" t="str">
        <f t="shared" si="71"/>
        <v>-</v>
      </c>
      <c r="AE323" s="43" t="str">
        <f t="shared" si="72"/>
        <v>-</v>
      </c>
      <c r="AF323" s="11" t="str">
        <f t="shared" ref="AF323:AF386" si="77">IF(V323&lt;4000,INDEX(S:S,V323),"-")</f>
        <v>-</v>
      </c>
    </row>
    <row r="324" spans="1:32" x14ac:dyDescent="0.15">
      <c r="A324" s="1">
        <v>323</v>
      </c>
      <c r="B324" s="29" t="str">
        <f>TRIM(基本信息!B324)</f>
        <v/>
      </c>
      <c r="C324" s="1" t="str">
        <f>TRIM(基本信息!C324)</f>
        <v/>
      </c>
      <c r="D324" s="1">
        <f t="shared" si="73"/>
        <v>0</v>
      </c>
      <c r="E324" s="1" t="str">
        <f>IFERROR(INDEX(股票涨跌!E:E,MATCH(B324,股票涨跌!B:B,0)),"-")</f>
        <v>-</v>
      </c>
      <c r="F324" s="1" t="str">
        <f>IFERROR(INDEX(股票涨跌!F:F,MATCH(B324,股票涨跌!B:B,0)),"-")</f>
        <v>-</v>
      </c>
      <c r="G324" s="1" t="str">
        <f>TRIM(基本信息!O324)</f>
        <v/>
      </c>
      <c r="H324" s="1" t="str">
        <f>IFERROR(INDEX(行业涨跌!F:F,MATCH(G324,行业涨跌!C:C,0)),"-")</f>
        <v>-</v>
      </c>
      <c r="I324" s="1" t="str">
        <f>IFERROR(INDEX(行业涨跌!E:E,MATCH(G324,行业涨跌!C:C,0)),"-")</f>
        <v>-</v>
      </c>
      <c r="J324" s="1">
        <v>0</v>
      </c>
      <c r="K324" s="1">
        <v>0</v>
      </c>
      <c r="L324" s="1">
        <v>0</v>
      </c>
      <c r="M324" s="66">
        <f t="shared" si="74"/>
        <v>0</v>
      </c>
      <c r="R324" s="43" t="str">
        <f t="shared" si="65"/>
        <v>-</v>
      </c>
      <c r="V324" s="1">
        <f t="array" ref="V324">SMALL(IF($D$2:$D$4000&gt;0,ROW($D$2:$D$4000),4^8),ROW(A323))</f>
        <v>65536</v>
      </c>
      <c r="W324" s="1" t="str">
        <f t="shared" si="66"/>
        <v>-</v>
      </c>
      <c r="X324" s="1" t="str">
        <f t="shared" si="67"/>
        <v>-</v>
      </c>
      <c r="Y324" s="43" t="str">
        <f t="shared" si="75"/>
        <v>-</v>
      </c>
      <c r="Z324" s="1" t="str">
        <f t="shared" si="68"/>
        <v>-</v>
      </c>
      <c r="AA324" s="1" t="str">
        <f t="shared" si="69"/>
        <v>-</v>
      </c>
      <c r="AB324" s="1" t="str">
        <f t="shared" si="76"/>
        <v>-</v>
      </c>
      <c r="AC324" s="1" t="str">
        <f t="shared" si="70"/>
        <v>-</v>
      </c>
      <c r="AD324" s="1" t="str">
        <f t="shared" si="71"/>
        <v>-</v>
      </c>
      <c r="AE324" s="43" t="str">
        <f t="shared" si="72"/>
        <v>-</v>
      </c>
      <c r="AF324" s="11" t="str">
        <f t="shared" si="77"/>
        <v>-</v>
      </c>
    </row>
    <row r="325" spans="1:32" x14ac:dyDescent="0.15">
      <c r="A325" s="1">
        <v>324</v>
      </c>
      <c r="B325" s="29" t="str">
        <f>TRIM(基本信息!B325)</f>
        <v/>
      </c>
      <c r="C325" s="1" t="str">
        <f>TRIM(基本信息!C325)</f>
        <v/>
      </c>
      <c r="D325" s="1">
        <f t="shared" si="73"/>
        <v>0</v>
      </c>
      <c r="E325" s="1" t="str">
        <f>IFERROR(INDEX(股票涨跌!E:E,MATCH(B325,股票涨跌!B:B,0)),"-")</f>
        <v>-</v>
      </c>
      <c r="F325" s="1" t="str">
        <f>IFERROR(INDEX(股票涨跌!F:F,MATCH(B325,股票涨跌!B:B,0)),"-")</f>
        <v>-</v>
      </c>
      <c r="G325" s="1" t="str">
        <f>TRIM(基本信息!O325)</f>
        <v/>
      </c>
      <c r="H325" s="1" t="str">
        <f>IFERROR(INDEX(行业涨跌!F:F,MATCH(G325,行业涨跌!C:C,0)),"-")</f>
        <v>-</v>
      </c>
      <c r="I325" s="1" t="str">
        <f>IFERROR(INDEX(行业涨跌!E:E,MATCH(G325,行业涨跌!C:C,0)),"-")</f>
        <v>-</v>
      </c>
      <c r="J325" s="1">
        <v>0</v>
      </c>
      <c r="K325" s="1">
        <v>0</v>
      </c>
      <c r="L325" s="1">
        <v>0</v>
      </c>
      <c r="M325" s="66">
        <f t="shared" si="74"/>
        <v>0</v>
      </c>
      <c r="R325" s="43" t="str">
        <f t="shared" si="65"/>
        <v>-</v>
      </c>
      <c r="V325" s="1">
        <f t="array" ref="V325">SMALL(IF($D$2:$D$4000&gt;0,ROW($D$2:$D$4000),4^8),ROW(A324))</f>
        <v>65536</v>
      </c>
      <c r="W325" s="1" t="str">
        <f t="shared" si="66"/>
        <v>-</v>
      </c>
      <c r="X325" s="1" t="str">
        <f t="shared" si="67"/>
        <v>-</v>
      </c>
      <c r="Y325" s="43" t="str">
        <f t="shared" si="75"/>
        <v>-</v>
      </c>
      <c r="Z325" s="1" t="str">
        <f t="shared" si="68"/>
        <v>-</v>
      </c>
      <c r="AA325" s="1" t="str">
        <f t="shared" si="69"/>
        <v>-</v>
      </c>
      <c r="AB325" s="1" t="str">
        <f t="shared" si="76"/>
        <v>-</v>
      </c>
      <c r="AC325" s="1" t="str">
        <f t="shared" si="70"/>
        <v>-</v>
      </c>
      <c r="AD325" s="1" t="str">
        <f t="shared" si="71"/>
        <v>-</v>
      </c>
      <c r="AE325" s="43" t="str">
        <f t="shared" si="72"/>
        <v>-</v>
      </c>
      <c r="AF325" s="11" t="str">
        <f t="shared" si="77"/>
        <v>-</v>
      </c>
    </row>
    <row r="326" spans="1:32" x14ac:dyDescent="0.15">
      <c r="A326" s="1">
        <v>325</v>
      </c>
      <c r="B326" s="29" t="str">
        <f>TRIM(基本信息!B326)</f>
        <v/>
      </c>
      <c r="C326" s="1" t="str">
        <f>TRIM(基本信息!C326)</f>
        <v/>
      </c>
      <c r="D326" s="1">
        <f t="shared" si="73"/>
        <v>0</v>
      </c>
      <c r="E326" s="1" t="str">
        <f>IFERROR(INDEX(股票涨跌!E:E,MATCH(B326,股票涨跌!B:B,0)),"-")</f>
        <v>-</v>
      </c>
      <c r="F326" s="1" t="str">
        <f>IFERROR(INDEX(股票涨跌!F:F,MATCH(B326,股票涨跌!B:B,0)),"-")</f>
        <v>-</v>
      </c>
      <c r="G326" s="1" t="str">
        <f>TRIM(基本信息!O326)</f>
        <v/>
      </c>
      <c r="H326" s="1" t="str">
        <f>IFERROR(INDEX(行业涨跌!F:F,MATCH(G326,行业涨跌!C:C,0)),"-")</f>
        <v>-</v>
      </c>
      <c r="I326" s="1" t="str">
        <f>IFERROR(INDEX(行业涨跌!E:E,MATCH(G326,行业涨跌!C:C,0)),"-")</f>
        <v>-</v>
      </c>
      <c r="J326" s="1">
        <v>0</v>
      </c>
      <c r="K326" s="1">
        <v>0</v>
      </c>
      <c r="L326" s="1">
        <v>0</v>
      </c>
      <c r="M326" s="66">
        <f t="shared" si="74"/>
        <v>0</v>
      </c>
      <c r="R326" s="43" t="str">
        <f t="shared" si="65"/>
        <v>-</v>
      </c>
      <c r="V326" s="1">
        <f t="array" ref="V326">SMALL(IF($D$2:$D$4000&gt;0,ROW($D$2:$D$4000),4^8),ROW(A325))</f>
        <v>65536</v>
      </c>
      <c r="W326" s="1" t="str">
        <f t="shared" si="66"/>
        <v>-</v>
      </c>
      <c r="X326" s="1" t="str">
        <f t="shared" si="67"/>
        <v>-</v>
      </c>
      <c r="Y326" s="43" t="str">
        <f t="shared" si="75"/>
        <v>-</v>
      </c>
      <c r="Z326" s="1" t="str">
        <f t="shared" si="68"/>
        <v>-</v>
      </c>
      <c r="AA326" s="1" t="str">
        <f t="shared" si="69"/>
        <v>-</v>
      </c>
      <c r="AB326" s="1" t="str">
        <f t="shared" si="76"/>
        <v>-</v>
      </c>
      <c r="AC326" s="1" t="str">
        <f t="shared" si="70"/>
        <v>-</v>
      </c>
      <c r="AD326" s="1" t="str">
        <f t="shared" si="71"/>
        <v>-</v>
      </c>
      <c r="AE326" s="43" t="str">
        <f t="shared" si="72"/>
        <v>-</v>
      </c>
      <c r="AF326" s="11" t="str">
        <f t="shared" si="77"/>
        <v>-</v>
      </c>
    </row>
    <row r="327" spans="1:32" x14ac:dyDescent="0.15">
      <c r="A327" s="1">
        <v>326</v>
      </c>
      <c r="B327" s="29" t="str">
        <f>TRIM(基本信息!B327)</f>
        <v/>
      </c>
      <c r="C327" s="1" t="str">
        <f>TRIM(基本信息!C327)</f>
        <v/>
      </c>
      <c r="D327" s="1">
        <f t="shared" si="73"/>
        <v>0</v>
      </c>
      <c r="E327" s="1" t="str">
        <f>IFERROR(INDEX(股票涨跌!E:E,MATCH(B327,股票涨跌!B:B,0)),"-")</f>
        <v>-</v>
      </c>
      <c r="F327" s="1" t="str">
        <f>IFERROR(INDEX(股票涨跌!F:F,MATCH(B327,股票涨跌!B:B,0)),"-")</f>
        <v>-</v>
      </c>
      <c r="G327" s="1" t="str">
        <f>TRIM(基本信息!O327)</f>
        <v/>
      </c>
      <c r="H327" s="1" t="str">
        <f>IFERROR(INDEX(行业涨跌!F:F,MATCH(G327,行业涨跌!C:C,0)),"-")</f>
        <v>-</v>
      </c>
      <c r="I327" s="1" t="str">
        <f>IFERROR(INDEX(行业涨跌!E:E,MATCH(G327,行业涨跌!C:C,0)),"-")</f>
        <v>-</v>
      </c>
      <c r="J327" s="1">
        <v>0</v>
      </c>
      <c r="K327" s="1">
        <v>0</v>
      </c>
      <c r="L327" s="1">
        <v>0</v>
      </c>
      <c r="M327" s="66">
        <f t="shared" si="74"/>
        <v>0</v>
      </c>
      <c r="R327" s="43" t="str">
        <f t="shared" si="65"/>
        <v>-</v>
      </c>
      <c r="V327" s="1">
        <f t="array" ref="V327">SMALL(IF($D$2:$D$4000&gt;0,ROW($D$2:$D$4000),4^8),ROW(A326))</f>
        <v>65536</v>
      </c>
      <c r="W327" s="1" t="str">
        <f t="shared" si="66"/>
        <v>-</v>
      </c>
      <c r="X327" s="1" t="str">
        <f t="shared" si="67"/>
        <v>-</v>
      </c>
      <c r="Y327" s="43" t="str">
        <f t="shared" si="75"/>
        <v>-</v>
      </c>
      <c r="Z327" s="1" t="str">
        <f t="shared" si="68"/>
        <v>-</v>
      </c>
      <c r="AA327" s="1" t="str">
        <f t="shared" si="69"/>
        <v>-</v>
      </c>
      <c r="AB327" s="1" t="str">
        <f t="shared" si="76"/>
        <v>-</v>
      </c>
      <c r="AC327" s="1" t="str">
        <f t="shared" si="70"/>
        <v>-</v>
      </c>
      <c r="AD327" s="1" t="str">
        <f t="shared" si="71"/>
        <v>-</v>
      </c>
      <c r="AE327" s="43" t="str">
        <f t="shared" si="72"/>
        <v>-</v>
      </c>
      <c r="AF327" s="11" t="str">
        <f t="shared" si="77"/>
        <v>-</v>
      </c>
    </row>
    <row r="328" spans="1:32" x14ac:dyDescent="0.15">
      <c r="A328" s="1">
        <v>327</v>
      </c>
      <c r="B328" s="29" t="str">
        <f>TRIM(基本信息!B328)</f>
        <v/>
      </c>
      <c r="C328" s="1" t="str">
        <f>TRIM(基本信息!C328)</f>
        <v/>
      </c>
      <c r="D328" s="1">
        <f t="shared" si="73"/>
        <v>0</v>
      </c>
      <c r="E328" s="1" t="str">
        <f>IFERROR(INDEX(股票涨跌!E:E,MATCH(B328,股票涨跌!B:B,0)),"-")</f>
        <v>-</v>
      </c>
      <c r="F328" s="1" t="str">
        <f>IFERROR(INDEX(股票涨跌!F:F,MATCH(B328,股票涨跌!B:B,0)),"-")</f>
        <v>-</v>
      </c>
      <c r="G328" s="1" t="str">
        <f>TRIM(基本信息!O328)</f>
        <v/>
      </c>
      <c r="H328" s="1" t="str">
        <f>IFERROR(INDEX(行业涨跌!F:F,MATCH(G328,行业涨跌!C:C,0)),"-")</f>
        <v>-</v>
      </c>
      <c r="I328" s="1" t="str">
        <f>IFERROR(INDEX(行业涨跌!E:E,MATCH(G328,行业涨跌!C:C,0)),"-")</f>
        <v>-</v>
      </c>
      <c r="J328" s="1">
        <v>0</v>
      </c>
      <c r="K328" s="1">
        <v>1</v>
      </c>
      <c r="L328" s="1">
        <v>0</v>
      </c>
      <c r="M328" s="66">
        <f t="shared" si="74"/>
        <v>1</v>
      </c>
      <c r="R328" s="43" t="str">
        <f t="shared" si="65"/>
        <v>-</v>
      </c>
      <c r="S328" s="11">
        <v>43630.625</v>
      </c>
      <c r="V328" s="1">
        <f t="array" ref="V328">SMALL(IF($D$2:$D$4000&gt;0,ROW($D$2:$D$4000),4^8),ROW(A327))</f>
        <v>65536</v>
      </c>
      <c r="W328" s="1" t="str">
        <f t="shared" si="66"/>
        <v>-</v>
      </c>
      <c r="X328" s="1" t="str">
        <f t="shared" si="67"/>
        <v>-</v>
      </c>
      <c r="Y328" s="43" t="str">
        <f t="shared" si="75"/>
        <v>-</v>
      </c>
      <c r="Z328" s="1" t="str">
        <f t="shared" si="68"/>
        <v>-</v>
      </c>
      <c r="AA328" s="1" t="str">
        <f t="shared" si="69"/>
        <v>-</v>
      </c>
      <c r="AB328" s="1" t="str">
        <f t="shared" si="76"/>
        <v>-</v>
      </c>
      <c r="AC328" s="1" t="str">
        <f t="shared" si="70"/>
        <v>-</v>
      </c>
      <c r="AD328" s="1" t="str">
        <f t="shared" si="71"/>
        <v>-</v>
      </c>
      <c r="AE328" s="43" t="str">
        <f t="shared" si="72"/>
        <v>-</v>
      </c>
      <c r="AF328" s="11" t="str">
        <f t="shared" si="77"/>
        <v>-</v>
      </c>
    </row>
    <row r="329" spans="1:32" x14ac:dyDescent="0.15">
      <c r="A329" s="1">
        <v>328</v>
      </c>
      <c r="B329" s="29" t="str">
        <f>TRIM(基本信息!B329)</f>
        <v/>
      </c>
      <c r="C329" s="1" t="str">
        <f>TRIM(基本信息!C329)</f>
        <v/>
      </c>
      <c r="D329" s="1">
        <f t="shared" si="73"/>
        <v>0</v>
      </c>
      <c r="E329" s="1" t="str">
        <f>IFERROR(INDEX(股票涨跌!E:E,MATCH(B329,股票涨跌!B:B,0)),"-")</f>
        <v>-</v>
      </c>
      <c r="F329" s="1" t="str">
        <f>IFERROR(INDEX(股票涨跌!F:F,MATCH(B329,股票涨跌!B:B,0)),"-")</f>
        <v>-</v>
      </c>
      <c r="G329" s="1" t="str">
        <f>TRIM(基本信息!O329)</f>
        <v/>
      </c>
      <c r="H329" s="1" t="str">
        <f>IFERROR(INDEX(行业涨跌!F:F,MATCH(G329,行业涨跌!C:C,0)),"-")</f>
        <v>-</v>
      </c>
      <c r="I329" s="1" t="str">
        <f>IFERROR(INDEX(行业涨跌!E:E,MATCH(G329,行业涨跌!C:C,0)),"-")</f>
        <v>-</v>
      </c>
      <c r="J329" s="1">
        <v>0</v>
      </c>
      <c r="K329" s="1">
        <v>0</v>
      </c>
      <c r="L329" s="1">
        <v>0</v>
      </c>
      <c r="M329" s="66">
        <f t="shared" si="74"/>
        <v>0</v>
      </c>
      <c r="R329" s="43" t="str">
        <f t="shared" si="65"/>
        <v>-</v>
      </c>
      <c r="V329" s="1">
        <f t="array" ref="V329">SMALL(IF($D$2:$D$4000&gt;0,ROW($D$2:$D$4000),4^8),ROW(A328))</f>
        <v>65536</v>
      </c>
      <c r="W329" s="1" t="str">
        <f t="shared" si="66"/>
        <v>-</v>
      </c>
      <c r="X329" s="1" t="str">
        <f t="shared" si="67"/>
        <v>-</v>
      </c>
      <c r="Y329" s="43" t="str">
        <f t="shared" si="75"/>
        <v>-</v>
      </c>
      <c r="Z329" s="1" t="str">
        <f t="shared" si="68"/>
        <v>-</v>
      </c>
      <c r="AA329" s="1" t="str">
        <f t="shared" si="69"/>
        <v>-</v>
      </c>
      <c r="AB329" s="1" t="str">
        <f t="shared" si="76"/>
        <v>-</v>
      </c>
      <c r="AC329" s="1" t="str">
        <f t="shared" si="70"/>
        <v>-</v>
      </c>
      <c r="AD329" s="1" t="str">
        <f t="shared" si="71"/>
        <v>-</v>
      </c>
      <c r="AE329" s="43" t="str">
        <f t="shared" si="72"/>
        <v>-</v>
      </c>
      <c r="AF329" s="11" t="str">
        <f t="shared" si="77"/>
        <v>-</v>
      </c>
    </row>
    <row r="330" spans="1:32" x14ac:dyDescent="0.15">
      <c r="A330" s="1">
        <v>329</v>
      </c>
      <c r="B330" s="29" t="str">
        <f>TRIM(基本信息!B330)</f>
        <v/>
      </c>
      <c r="C330" s="1" t="str">
        <f>TRIM(基本信息!C330)</f>
        <v/>
      </c>
      <c r="D330" s="1">
        <f t="shared" si="73"/>
        <v>0</v>
      </c>
      <c r="E330" s="1" t="str">
        <f>IFERROR(INDEX(股票涨跌!E:E,MATCH(B330,股票涨跌!B:B,0)),"-")</f>
        <v>-</v>
      </c>
      <c r="F330" s="1" t="str">
        <f>IFERROR(INDEX(股票涨跌!F:F,MATCH(B330,股票涨跌!B:B,0)),"-")</f>
        <v>-</v>
      </c>
      <c r="G330" s="1" t="str">
        <f>TRIM(基本信息!O330)</f>
        <v/>
      </c>
      <c r="H330" s="1" t="str">
        <f>IFERROR(INDEX(行业涨跌!F:F,MATCH(G330,行业涨跌!C:C,0)),"-")</f>
        <v>-</v>
      </c>
      <c r="I330" s="1" t="str">
        <f>IFERROR(INDEX(行业涨跌!E:E,MATCH(G330,行业涨跌!C:C,0)),"-")</f>
        <v>-</v>
      </c>
      <c r="J330" s="1">
        <v>0</v>
      </c>
      <c r="K330" s="1">
        <v>0</v>
      </c>
      <c r="L330" s="1">
        <v>0</v>
      </c>
      <c r="M330" s="66">
        <f t="shared" si="74"/>
        <v>0</v>
      </c>
      <c r="R330" s="43" t="str">
        <f t="shared" si="65"/>
        <v>-</v>
      </c>
      <c r="V330" s="1">
        <f t="array" ref="V330">SMALL(IF($D$2:$D$4000&gt;0,ROW($D$2:$D$4000),4^8),ROW(A329))</f>
        <v>65536</v>
      </c>
      <c r="W330" s="1" t="str">
        <f t="shared" si="66"/>
        <v>-</v>
      </c>
      <c r="X330" s="1" t="str">
        <f t="shared" si="67"/>
        <v>-</v>
      </c>
      <c r="Y330" s="43" t="str">
        <f t="shared" si="75"/>
        <v>-</v>
      </c>
      <c r="Z330" s="1" t="str">
        <f t="shared" si="68"/>
        <v>-</v>
      </c>
      <c r="AA330" s="1" t="str">
        <f t="shared" si="69"/>
        <v>-</v>
      </c>
      <c r="AB330" s="1" t="str">
        <f t="shared" si="76"/>
        <v>-</v>
      </c>
      <c r="AC330" s="1" t="str">
        <f t="shared" si="70"/>
        <v>-</v>
      </c>
      <c r="AD330" s="1" t="str">
        <f t="shared" si="71"/>
        <v>-</v>
      </c>
      <c r="AE330" s="43" t="str">
        <f t="shared" si="72"/>
        <v>-</v>
      </c>
      <c r="AF330" s="11" t="str">
        <f t="shared" si="77"/>
        <v>-</v>
      </c>
    </row>
    <row r="331" spans="1:32" x14ac:dyDescent="0.15">
      <c r="A331" s="1">
        <v>330</v>
      </c>
      <c r="B331" s="29" t="str">
        <f>TRIM(基本信息!B331)</f>
        <v/>
      </c>
      <c r="C331" s="1" t="str">
        <f>TRIM(基本信息!C331)</f>
        <v/>
      </c>
      <c r="D331" s="1">
        <f t="shared" si="73"/>
        <v>0</v>
      </c>
      <c r="E331" s="1" t="str">
        <f>IFERROR(INDEX(股票涨跌!E:E,MATCH(B331,股票涨跌!B:B,0)),"-")</f>
        <v>-</v>
      </c>
      <c r="F331" s="1" t="str">
        <f>IFERROR(INDEX(股票涨跌!F:F,MATCH(B331,股票涨跌!B:B,0)),"-")</f>
        <v>-</v>
      </c>
      <c r="G331" s="1" t="str">
        <f>TRIM(基本信息!O331)</f>
        <v/>
      </c>
      <c r="H331" s="1" t="str">
        <f>IFERROR(INDEX(行业涨跌!F:F,MATCH(G331,行业涨跌!C:C,0)),"-")</f>
        <v>-</v>
      </c>
      <c r="I331" s="1" t="str">
        <f>IFERROR(INDEX(行业涨跌!E:E,MATCH(G331,行业涨跌!C:C,0)),"-")</f>
        <v>-</v>
      </c>
      <c r="J331" s="1">
        <v>0</v>
      </c>
      <c r="K331" s="1">
        <v>0</v>
      </c>
      <c r="L331" s="1">
        <v>0</v>
      </c>
      <c r="M331" s="66">
        <f t="shared" si="74"/>
        <v>0</v>
      </c>
      <c r="R331" s="43" t="str">
        <f t="shared" si="65"/>
        <v>-</v>
      </c>
      <c r="V331" s="1">
        <f t="array" ref="V331">SMALL(IF($D$2:$D$4000&gt;0,ROW($D$2:$D$4000),4^8),ROW(A330))</f>
        <v>65536</v>
      </c>
      <c r="W331" s="1" t="str">
        <f t="shared" si="66"/>
        <v>-</v>
      </c>
      <c r="X331" s="1" t="str">
        <f t="shared" si="67"/>
        <v>-</v>
      </c>
      <c r="Y331" s="43" t="str">
        <f t="shared" si="75"/>
        <v>-</v>
      </c>
      <c r="Z331" s="1" t="str">
        <f t="shared" si="68"/>
        <v>-</v>
      </c>
      <c r="AA331" s="1" t="str">
        <f t="shared" si="69"/>
        <v>-</v>
      </c>
      <c r="AB331" s="1" t="str">
        <f t="shared" si="76"/>
        <v>-</v>
      </c>
      <c r="AC331" s="1" t="str">
        <f t="shared" si="70"/>
        <v>-</v>
      </c>
      <c r="AD331" s="1" t="str">
        <f t="shared" si="71"/>
        <v>-</v>
      </c>
      <c r="AE331" s="43" t="str">
        <f t="shared" si="72"/>
        <v>-</v>
      </c>
      <c r="AF331" s="11" t="str">
        <f t="shared" si="77"/>
        <v>-</v>
      </c>
    </row>
    <row r="332" spans="1:32" x14ac:dyDescent="0.15">
      <c r="A332" s="1">
        <v>331</v>
      </c>
      <c r="B332" s="29" t="str">
        <f>TRIM(基本信息!B332)</f>
        <v/>
      </c>
      <c r="C332" s="1" t="str">
        <f>TRIM(基本信息!C332)</f>
        <v/>
      </c>
      <c r="D332" s="1">
        <f t="shared" si="73"/>
        <v>0</v>
      </c>
      <c r="E332" s="1" t="str">
        <f>IFERROR(INDEX(股票涨跌!E:E,MATCH(B332,股票涨跌!B:B,0)),"-")</f>
        <v>-</v>
      </c>
      <c r="F332" s="1" t="str">
        <f>IFERROR(INDEX(股票涨跌!F:F,MATCH(B332,股票涨跌!B:B,0)),"-")</f>
        <v>-</v>
      </c>
      <c r="G332" s="1" t="str">
        <f>TRIM(基本信息!O332)</f>
        <v/>
      </c>
      <c r="H332" s="1" t="str">
        <f>IFERROR(INDEX(行业涨跌!F:F,MATCH(G332,行业涨跌!C:C,0)),"-")</f>
        <v>-</v>
      </c>
      <c r="I332" s="1" t="str">
        <f>IFERROR(INDEX(行业涨跌!E:E,MATCH(G332,行业涨跌!C:C,0)),"-")</f>
        <v>-</v>
      </c>
      <c r="J332" s="1">
        <v>0</v>
      </c>
      <c r="K332" s="1">
        <v>1</v>
      </c>
      <c r="L332" s="1">
        <v>0</v>
      </c>
      <c r="M332" s="66">
        <f t="shared" si="74"/>
        <v>1</v>
      </c>
      <c r="R332" s="43" t="str">
        <f t="shared" si="65"/>
        <v>-</v>
      </c>
      <c r="S332" s="11">
        <v>43630.625</v>
      </c>
      <c r="V332" s="1">
        <f t="array" ref="V332">SMALL(IF($D$2:$D$4000&gt;0,ROW($D$2:$D$4000),4^8),ROW(A331))</f>
        <v>65536</v>
      </c>
      <c r="W332" s="1" t="str">
        <f t="shared" si="66"/>
        <v>-</v>
      </c>
      <c r="X332" s="1" t="str">
        <f t="shared" si="67"/>
        <v>-</v>
      </c>
      <c r="Y332" s="43" t="str">
        <f t="shared" si="75"/>
        <v>-</v>
      </c>
      <c r="Z332" s="1" t="str">
        <f t="shared" si="68"/>
        <v>-</v>
      </c>
      <c r="AA332" s="1" t="str">
        <f t="shared" si="69"/>
        <v>-</v>
      </c>
      <c r="AB332" s="1" t="str">
        <f t="shared" si="76"/>
        <v>-</v>
      </c>
      <c r="AC332" s="1" t="str">
        <f t="shared" si="70"/>
        <v>-</v>
      </c>
      <c r="AD332" s="1" t="str">
        <f t="shared" si="71"/>
        <v>-</v>
      </c>
      <c r="AE332" s="43" t="str">
        <f t="shared" si="72"/>
        <v>-</v>
      </c>
      <c r="AF332" s="11" t="str">
        <f t="shared" si="77"/>
        <v>-</v>
      </c>
    </row>
    <row r="333" spans="1:32" x14ac:dyDescent="0.15">
      <c r="A333" s="1">
        <v>332</v>
      </c>
      <c r="B333" s="29" t="str">
        <f>TRIM(基本信息!B333)</f>
        <v/>
      </c>
      <c r="C333" s="1" t="str">
        <f>TRIM(基本信息!C333)</f>
        <v/>
      </c>
      <c r="D333" s="1">
        <f t="shared" si="73"/>
        <v>0</v>
      </c>
      <c r="E333" s="1" t="str">
        <f>IFERROR(INDEX(股票涨跌!E:E,MATCH(B333,股票涨跌!B:B,0)),"-")</f>
        <v>-</v>
      </c>
      <c r="F333" s="1" t="str">
        <f>IFERROR(INDEX(股票涨跌!F:F,MATCH(B333,股票涨跌!B:B,0)),"-")</f>
        <v>-</v>
      </c>
      <c r="G333" s="1" t="str">
        <f>TRIM(基本信息!O333)</f>
        <v/>
      </c>
      <c r="H333" s="1" t="str">
        <f>IFERROR(INDEX(行业涨跌!F:F,MATCH(G333,行业涨跌!C:C,0)),"-")</f>
        <v>-</v>
      </c>
      <c r="I333" s="1" t="str">
        <f>IFERROR(INDEX(行业涨跌!E:E,MATCH(G333,行业涨跌!C:C,0)),"-")</f>
        <v>-</v>
      </c>
      <c r="J333" s="1">
        <v>0</v>
      </c>
      <c r="K333" s="1">
        <v>0</v>
      </c>
      <c r="L333" s="1">
        <v>0</v>
      </c>
      <c r="M333" s="66">
        <f t="shared" si="74"/>
        <v>0</v>
      </c>
      <c r="R333" s="43" t="str">
        <f t="shared" si="65"/>
        <v>-</v>
      </c>
      <c r="V333" s="1">
        <f t="array" ref="V333">SMALL(IF($D$2:$D$4000&gt;0,ROW($D$2:$D$4000),4^8),ROW(A332))</f>
        <v>65536</v>
      </c>
      <c r="W333" s="1" t="str">
        <f t="shared" si="66"/>
        <v>-</v>
      </c>
      <c r="X333" s="1" t="str">
        <f t="shared" si="67"/>
        <v>-</v>
      </c>
      <c r="Y333" s="43" t="str">
        <f t="shared" si="75"/>
        <v>-</v>
      </c>
      <c r="Z333" s="1" t="str">
        <f t="shared" si="68"/>
        <v>-</v>
      </c>
      <c r="AA333" s="1" t="str">
        <f t="shared" si="69"/>
        <v>-</v>
      </c>
      <c r="AB333" s="1" t="str">
        <f t="shared" si="76"/>
        <v>-</v>
      </c>
      <c r="AC333" s="1" t="str">
        <f t="shared" si="70"/>
        <v>-</v>
      </c>
      <c r="AD333" s="1" t="str">
        <f t="shared" si="71"/>
        <v>-</v>
      </c>
      <c r="AE333" s="43" t="str">
        <f t="shared" si="72"/>
        <v>-</v>
      </c>
      <c r="AF333" s="11" t="str">
        <f t="shared" si="77"/>
        <v>-</v>
      </c>
    </row>
    <row r="334" spans="1:32" x14ac:dyDescent="0.15">
      <c r="A334" s="1">
        <v>333</v>
      </c>
      <c r="B334" s="29" t="str">
        <f>TRIM(基本信息!B334)</f>
        <v/>
      </c>
      <c r="C334" s="1" t="str">
        <f>TRIM(基本信息!C334)</f>
        <v/>
      </c>
      <c r="D334" s="1">
        <f t="shared" si="73"/>
        <v>0</v>
      </c>
      <c r="E334" s="1" t="str">
        <f>IFERROR(INDEX(股票涨跌!E:E,MATCH(B334,股票涨跌!B:B,0)),"-")</f>
        <v>-</v>
      </c>
      <c r="F334" s="1" t="str">
        <f>IFERROR(INDEX(股票涨跌!F:F,MATCH(B334,股票涨跌!B:B,0)),"-")</f>
        <v>-</v>
      </c>
      <c r="G334" s="1" t="str">
        <f>TRIM(基本信息!O334)</f>
        <v/>
      </c>
      <c r="H334" s="1" t="str">
        <f>IFERROR(INDEX(行业涨跌!F:F,MATCH(G334,行业涨跌!C:C,0)),"-")</f>
        <v>-</v>
      </c>
      <c r="I334" s="1" t="str">
        <f>IFERROR(INDEX(行业涨跌!E:E,MATCH(G334,行业涨跌!C:C,0)),"-")</f>
        <v>-</v>
      </c>
      <c r="J334" s="1">
        <v>0</v>
      </c>
      <c r="K334" s="1">
        <v>0</v>
      </c>
      <c r="L334" s="1">
        <v>0</v>
      </c>
      <c r="M334" s="66">
        <f t="shared" si="74"/>
        <v>0</v>
      </c>
      <c r="R334" s="43" t="str">
        <f t="shared" si="65"/>
        <v>-</v>
      </c>
      <c r="V334" s="1">
        <f t="array" ref="V334">SMALL(IF($D$2:$D$4000&gt;0,ROW($D$2:$D$4000),4^8),ROW(A333))</f>
        <v>65536</v>
      </c>
      <c r="W334" s="1" t="str">
        <f t="shared" si="66"/>
        <v>-</v>
      </c>
      <c r="X334" s="1" t="str">
        <f t="shared" si="67"/>
        <v>-</v>
      </c>
      <c r="Y334" s="43" t="str">
        <f t="shared" si="75"/>
        <v>-</v>
      </c>
      <c r="Z334" s="1" t="str">
        <f t="shared" si="68"/>
        <v>-</v>
      </c>
      <c r="AA334" s="1" t="str">
        <f t="shared" si="69"/>
        <v>-</v>
      </c>
      <c r="AB334" s="1" t="str">
        <f t="shared" si="76"/>
        <v>-</v>
      </c>
      <c r="AC334" s="1" t="str">
        <f t="shared" si="70"/>
        <v>-</v>
      </c>
      <c r="AD334" s="1" t="str">
        <f t="shared" si="71"/>
        <v>-</v>
      </c>
      <c r="AE334" s="43" t="str">
        <f t="shared" si="72"/>
        <v>-</v>
      </c>
      <c r="AF334" s="11" t="str">
        <f t="shared" si="77"/>
        <v>-</v>
      </c>
    </row>
    <row r="335" spans="1:32" x14ac:dyDescent="0.15">
      <c r="A335" s="1">
        <v>334</v>
      </c>
      <c r="B335" s="29" t="str">
        <f>TRIM(基本信息!B335)</f>
        <v/>
      </c>
      <c r="C335" s="1" t="str">
        <f>TRIM(基本信息!C335)</f>
        <v/>
      </c>
      <c r="D335" s="1">
        <f t="shared" si="73"/>
        <v>0</v>
      </c>
      <c r="E335" s="1" t="str">
        <f>IFERROR(INDEX(股票涨跌!E:E,MATCH(B335,股票涨跌!B:B,0)),"-")</f>
        <v>-</v>
      </c>
      <c r="F335" s="1" t="str">
        <f>IFERROR(INDEX(股票涨跌!F:F,MATCH(B335,股票涨跌!B:B,0)),"-")</f>
        <v>-</v>
      </c>
      <c r="G335" s="1" t="str">
        <f>TRIM(基本信息!O335)</f>
        <v/>
      </c>
      <c r="H335" s="1" t="str">
        <f>IFERROR(INDEX(行业涨跌!F:F,MATCH(G335,行业涨跌!C:C,0)),"-")</f>
        <v>-</v>
      </c>
      <c r="I335" s="1" t="str">
        <f>IFERROR(INDEX(行业涨跌!E:E,MATCH(G335,行业涨跌!C:C,0)),"-")</f>
        <v>-</v>
      </c>
      <c r="J335" s="1">
        <v>0</v>
      </c>
      <c r="K335" s="1">
        <v>0</v>
      </c>
      <c r="L335" s="1">
        <v>0</v>
      </c>
      <c r="M335" s="66">
        <f t="shared" si="74"/>
        <v>0</v>
      </c>
      <c r="R335" s="43" t="str">
        <f t="shared" si="65"/>
        <v>-</v>
      </c>
      <c r="V335" s="1">
        <f t="array" ref="V335">SMALL(IF($D$2:$D$4000&gt;0,ROW($D$2:$D$4000),4^8),ROW(A334))</f>
        <v>65536</v>
      </c>
      <c r="W335" s="1" t="str">
        <f t="shared" si="66"/>
        <v>-</v>
      </c>
      <c r="X335" s="1" t="str">
        <f t="shared" si="67"/>
        <v>-</v>
      </c>
      <c r="Y335" s="43" t="str">
        <f t="shared" si="75"/>
        <v>-</v>
      </c>
      <c r="Z335" s="1" t="str">
        <f t="shared" si="68"/>
        <v>-</v>
      </c>
      <c r="AA335" s="1" t="str">
        <f t="shared" si="69"/>
        <v>-</v>
      </c>
      <c r="AB335" s="1" t="str">
        <f t="shared" si="76"/>
        <v>-</v>
      </c>
      <c r="AC335" s="1" t="str">
        <f t="shared" si="70"/>
        <v>-</v>
      </c>
      <c r="AD335" s="1" t="str">
        <f t="shared" si="71"/>
        <v>-</v>
      </c>
      <c r="AE335" s="43" t="str">
        <f t="shared" si="72"/>
        <v>-</v>
      </c>
      <c r="AF335" s="11" t="str">
        <f t="shared" si="77"/>
        <v>-</v>
      </c>
    </row>
    <row r="336" spans="1:32" x14ac:dyDescent="0.15">
      <c r="A336" s="1">
        <v>335</v>
      </c>
      <c r="B336" s="29" t="str">
        <f>TRIM(基本信息!B336)</f>
        <v/>
      </c>
      <c r="C336" s="1" t="str">
        <f>TRIM(基本信息!C336)</f>
        <v/>
      </c>
      <c r="D336" s="1">
        <f t="shared" si="73"/>
        <v>0</v>
      </c>
      <c r="E336" s="1" t="str">
        <f>IFERROR(INDEX(股票涨跌!E:E,MATCH(B336,股票涨跌!B:B,0)),"-")</f>
        <v>-</v>
      </c>
      <c r="F336" s="1" t="str">
        <f>IFERROR(INDEX(股票涨跌!F:F,MATCH(B336,股票涨跌!B:B,0)),"-")</f>
        <v>-</v>
      </c>
      <c r="G336" s="1" t="str">
        <f>TRIM(基本信息!O336)</f>
        <v/>
      </c>
      <c r="H336" s="1" t="str">
        <f>IFERROR(INDEX(行业涨跌!F:F,MATCH(G336,行业涨跌!C:C,0)),"-")</f>
        <v>-</v>
      </c>
      <c r="I336" s="1" t="str">
        <f>IFERROR(INDEX(行业涨跌!E:E,MATCH(G336,行业涨跌!C:C,0)),"-")</f>
        <v>-</v>
      </c>
      <c r="J336" s="1">
        <v>0</v>
      </c>
      <c r="K336" s="1">
        <v>0</v>
      </c>
      <c r="L336" s="1">
        <v>0</v>
      </c>
      <c r="M336" s="66">
        <f t="shared" si="74"/>
        <v>0</v>
      </c>
      <c r="R336" s="43" t="str">
        <f t="shared" si="65"/>
        <v>-</v>
      </c>
      <c r="V336" s="1">
        <f t="array" ref="V336">SMALL(IF($D$2:$D$4000&gt;0,ROW($D$2:$D$4000),4^8),ROW(A335))</f>
        <v>65536</v>
      </c>
      <c r="W336" s="1" t="str">
        <f t="shared" si="66"/>
        <v>-</v>
      </c>
      <c r="X336" s="1" t="str">
        <f t="shared" si="67"/>
        <v>-</v>
      </c>
      <c r="Y336" s="43" t="str">
        <f t="shared" si="75"/>
        <v>-</v>
      </c>
      <c r="Z336" s="1" t="str">
        <f t="shared" si="68"/>
        <v>-</v>
      </c>
      <c r="AA336" s="1" t="str">
        <f t="shared" si="69"/>
        <v>-</v>
      </c>
      <c r="AB336" s="1" t="str">
        <f t="shared" si="76"/>
        <v>-</v>
      </c>
      <c r="AC336" s="1" t="str">
        <f t="shared" si="70"/>
        <v>-</v>
      </c>
      <c r="AD336" s="1" t="str">
        <f t="shared" si="71"/>
        <v>-</v>
      </c>
      <c r="AE336" s="43" t="str">
        <f t="shared" si="72"/>
        <v>-</v>
      </c>
      <c r="AF336" s="11" t="str">
        <f t="shared" si="77"/>
        <v>-</v>
      </c>
    </row>
    <row r="337" spans="1:32" x14ac:dyDescent="0.15">
      <c r="A337" s="1">
        <v>336</v>
      </c>
      <c r="B337" s="29" t="str">
        <f>TRIM(基本信息!B337)</f>
        <v/>
      </c>
      <c r="C337" s="1" t="str">
        <f>TRIM(基本信息!C337)</f>
        <v/>
      </c>
      <c r="D337" s="1">
        <f t="shared" si="73"/>
        <v>0</v>
      </c>
      <c r="E337" s="1" t="str">
        <f>IFERROR(INDEX(股票涨跌!E:E,MATCH(B337,股票涨跌!B:B,0)),"-")</f>
        <v>-</v>
      </c>
      <c r="F337" s="1" t="str">
        <f>IFERROR(INDEX(股票涨跌!F:F,MATCH(B337,股票涨跌!B:B,0)),"-")</f>
        <v>-</v>
      </c>
      <c r="G337" s="1" t="str">
        <f>TRIM(基本信息!O337)</f>
        <v/>
      </c>
      <c r="H337" s="1" t="str">
        <f>IFERROR(INDEX(行业涨跌!F:F,MATCH(G337,行业涨跌!C:C,0)),"-")</f>
        <v>-</v>
      </c>
      <c r="I337" s="1" t="str">
        <f>IFERROR(INDEX(行业涨跌!E:E,MATCH(G337,行业涨跌!C:C,0)),"-")</f>
        <v>-</v>
      </c>
      <c r="J337" s="1">
        <v>0</v>
      </c>
      <c r="K337" s="1">
        <v>0</v>
      </c>
      <c r="L337" s="1">
        <v>0</v>
      </c>
      <c r="M337" s="66">
        <f t="shared" si="74"/>
        <v>0</v>
      </c>
      <c r="R337" s="43" t="str">
        <f t="shared" si="65"/>
        <v>-</v>
      </c>
      <c r="V337" s="1">
        <f t="array" ref="V337">SMALL(IF($D$2:$D$4000&gt;0,ROW($D$2:$D$4000),4^8),ROW(A336))</f>
        <v>65536</v>
      </c>
      <c r="W337" s="1" t="str">
        <f t="shared" si="66"/>
        <v>-</v>
      </c>
      <c r="X337" s="1" t="str">
        <f t="shared" si="67"/>
        <v>-</v>
      </c>
      <c r="Y337" s="43" t="str">
        <f t="shared" si="75"/>
        <v>-</v>
      </c>
      <c r="Z337" s="1" t="str">
        <f t="shared" si="68"/>
        <v>-</v>
      </c>
      <c r="AA337" s="1" t="str">
        <f t="shared" si="69"/>
        <v>-</v>
      </c>
      <c r="AB337" s="1" t="str">
        <f t="shared" si="76"/>
        <v>-</v>
      </c>
      <c r="AC337" s="1" t="str">
        <f t="shared" si="70"/>
        <v>-</v>
      </c>
      <c r="AD337" s="1" t="str">
        <f t="shared" si="71"/>
        <v>-</v>
      </c>
      <c r="AE337" s="43" t="str">
        <f t="shared" si="72"/>
        <v>-</v>
      </c>
      <c r="AF337" s="11" t="str">
        <f t="shared" si="77"/>
        <v>-</v>
      </c>
    </row>
    <row r="338" spans="1:32" x14ac:dyDescent="0.15">
      <c r="A338" s="1">
        <v>337</v>
      </c>
      <c r="B338" s="29" t="str">
        <f>TRIM(基本信息!B338)</f>
        <v/>
      </c>
      <c r="C338" s="1" t="str">
        <f>TRIM(基本信息!C338)</f>
        <v/>
      </c>
      <c r="D338" s="1">
        <f t="shared" si="73"/>
        <v>0</v>
      </c>
      <c r="E338" s="1" t="str">
        <f>IFERROR(INDEX(股票涨跌!E:E,MATCH(B338,股票涨跌!B:B,0)),"-")</f>
        <v>-</v>
      </c>
      <c r="F338" s="1" t="str">
        <f>IFERROR(INDEX(股票涨跌!F:F,MATCH(B338,股票涨跌!B:B,0)),"-")</f>
        <v>-</v>
      </c>
      <c r="G338" s="1" t="str">
        <f>TRIM(基本信息!O338)</f>
        <v/>
      </c>
      <c r="H338" s="1" t="str">
        <f>IFERROR(INDEX(行业涨跌!F:F,MATCH(G338,行业涨跌!C:C,0)),"-")</f>
        <v>-</v>
      </c>
      <c r="I338" s="1" t="str">
        <f>IFERROR(INDEX(行业涨跌!E:E,MATCH(G338,行业涨跌!C:C,0)),"-")</f>
        <v>-</v>
      </c>
      <c r="J338" s="1">
        <v>0</v>
      </c>
      <c r="K338" s="1">
        <v>1</v>
      </c>
      <c r="L338" s="1">
        <v>0</v>
      </c>
      <c r="M338" s="66">
        <f t="shared" si="74"/>
        <v>1</v>
      </c>
      <c r="R338" s="43" t="str">
        <f t="shared" si="65"/>
        <v>-</v>
      </c>
      <c r="S338" s="11">
        <v>43630.625</v>
      </c>
      <c r="V338" s="1">
        <f t="array" ref="V338">SMALL(IF($D$2:$D$4000&gt;0,ROW($D$2:$D$4000),4^8),ROW(A337))</f>
        <v>65536</v>
      </c>
      <c r="W338" s="1" t="str">
        <f t="shared" si="66"/>
        <v>-</v>
      </c>
      <c r="X338" s="1" t="str">
        <f t="shared" si="67"/>
        <v>-</v>
      </c>
      <c r="Y338" s="43" t="str">
        <f t="shared" si="75"/>
        <v>-</v>
      </c>
      <c r="Z338" s="1" t="str">
        <f t="shared" si="68"/>
        <v>-</v>
      </c>
      <c r="AA338" s="1" t="str">
        <f t="shared" si="69"/>
        <v>-</v>
      </c>
      <c r="AB338" s="1" t="str">
        <f t="shared" si="76"/>
        <v>-</v>
      </c>
      <c r="AC338" s="1" t="str">
        <f t="shared" si="70"/>
        <v>-</v>
      </c>
      <c r="AD338" s="1" t="str">
        <f t="shared" si="71"/>
        <v>-</v>
      </c>
      <c r="AE338" s="43" t="str">
        <f t="shared" si="72"/>
        <v>-</v>
      </c>
      <c r="AF338" s="11" t="str">
        <f t="shared" si="77"/>
        <v>-</v>
      </c>
    </row>
    <row r="339" spans="1:32" x14ac:dyDescent="0.15">
      <c r="A339" s="1">
        <v>338</v>
      </c>
      <c r="B339" s="29" t="str">
        <f>TRIM(基本信息!B339)</f>
        <v/>
      </c>
      <c r="C339" s="1" t="str">
        <f>TRIM(基本信息!C339)</f>
        <v/>
      </c>
      <c r="D339" s="1">
        <f t="shared" si="73"/>
        <v>0</v>
      </c>
      <c r="E339" s="1" t="str">
        <f>IFERROR(INDEX(股票涨跌!E:E,MATCH(B339,股票涨跌!B:B,0)),"-")</f>
        <v>-</v>
      </c>
      <c r="F339" s="1" t="str">
        <f>IFERROR(INDEX(股票涨跌!F:F,MATCH(B339,股票涨跌!B:B,0)),"-")</f>
        <v>-</v>
      </c>
      <c r="G339" s="1" t="str">
        <f>TRIM(基本信息!O339)</f>
        <v/>
      </c>
      <c r="H339" s="1" t="str">
        <f>IFERROR(INDEX(行业涨跌!F:F,MATCH(G339,行业涨跌!C:C,0)),"-")</f>
        <v>-</v>
      </c>
      <c r="I339" s="1" t="str">
        <f>IFERROR(INDEX(行业涨跌!E:E,MATCH(G339,行业涨跌!C:C,0)),"-")</f>
        <v>-</v>
      </c>
      <c r="J339" s="1">
        <v>0</v>
      </c>
      <c r="K339" s="1">
        <v>0</v>
      </c>
      <c r="L339" s="1">
        <v>1</v>
      </c>
      <c r="M339" s="66">
        <f t="shared" si="74"/>
        <v>0</v>
      </c>
      <c r="R339" s="43" t="str">
        <f t="shared" si="65"/>
        <v>-</v>
      </c>
      <c r="V339" s="1">
        <f t="array" ref="V339">SMALL(IF($D$2:$D$4000&gt;0,ROW($D$2:$D$4000),4^8),ROW(A338))</f>
        <v>65536</v>
      </c>
      <c r="W339" s="1" t="str">
        <f t="shared" si="66"/>
        <v>-</v>
      </c>
      <c r="X339" s="1" t="str">
        <f t="shared" si="67"/>
        <v>-</v>
      </c>
      <c r="Y339" s="43" t="str">
        <f t="shared" si="75"/>
        <v>-</v>
      </c>
      <c r="Z339" s="1" t="str">
        <f t="shared" si="68"/>
        <v>-</v>
      </c>
      <c r="AA339" s="1" t="str">
        <f t="shared" si="69"/>
        <v>-</v>
      </c>
      <c r="AB339" s="1" t="str">
        <f t="shared" si="76"/>
        <v>-</v>
      </c>
      <c r="AC339" s="1" t="str">
        <f t="shared" si="70"/>
        <v>-</v>
      </c>
      <c r="AD339" s="1" t="str">
        <f t="shared" si="71"/>
        <v>-</v>
      </c>
      <c r="AE339" s="43" t="str">
        <f t="shared" si="72"/>
        <v>-</v>
      </c>
      <c r="AF339" s="11" t="str">
        <f t="shared" si="77"/>
        <v>-</v>
      </c>
    </row>
    <row r="340" spans="1:32" x14ac:dyDescent="0.15">
      <c r="A340" s="1">
        <v>339</v>
      </c>
      <c r="B340" s="29" t="str">
        <f>TRIM(基本信息!B340)</f>
        <v/>
      </c>
      <c r="C340" s="1" t="str">
        <f>TRIM(基本信息!C340)</f>
        <v/>
      </c>
      <c r="D340" s="1">
        <f t="shared" si="73"/>
        <v>0</v>
      </c>
      <c r="E340" s="1" t="str">
        <f>IFERROR(INDEX(股票涨跌!E:E,MATCH(B340,股票涨跌!B:B,0)),"-")</f>
        <v>-</v>
      </c>
      <c r="F340" s="1" t="str">
        <f>IFERROR(INDEX(股票涨跌!F:F,MATCH(B340,股票涨跌!B:B,0)),"-")</f>
        <v>-</v>
      </c>
      <c r="G340" s="1" t="str">
        <f>TRIM(基本信息!O340)</f>
        <v/>
      </c>
      <c r="H340" s="1" t="str">
        <f>IFERROR(INDEX(行业涨跌!F:F,MATCH(G340,行业涨跌!C:C,0)),"-")</f>
        <v>-</v>
      </c>
      <c r="I340" s="1" t="str">
        <f>IFERROR(INDEX(行业涨跌!E:E,MATCH(G340,行业涨跌!C:C,0)),"-")</f>
        <v>-</v>
      </c>
      <c r="J340" s="1">
        <v>0</v>
      </c>
      <c r="K340" s="1">
        <v>0</v>
      </c>
      <c r="L340" s="1">
        <v>0</v>
      </c>
      <c r="M340" s="66">
        <f t="shared" si="74"/>
        <v>0</v>
      </c>
      <c r="R340" s="43" t="str">
        <f t="shared" si="65"/>
        <v>-</v>
      </c>
      <c r="V340" s="1">
        <f t="array" ref="V340">SMALL(IF($D$2:$D$4000&gt;0,ROW($D$2:$D$4000),4^8),ROW(A339))</f>
        <v>65536</v>
      </c>
      <c r="W340" s="1" t="str">
        <f t="shared" si="66"/>
        <v>-</v>
      </c>
      <c r="X340" s="1" t="str">
        <f t="shared" si="67"/>
        <v>-</v>
      </c>
      <c r="Y340" s="43" t="str">
        <f t="shared" si="75"/>
        <v>-</v>
      </c>
      <c r="Z340" s="1" t="str">
        <f t="shared" si="68"/>
        <v>-</v>
      </c>
      <c r="AA340" s="1" t="str">
        <f t="shared" si="69"/>
        <v>-</v>
      </c>
      <c r="AB340" s="1" t="str">
        <f t="shared" si="76"/>
        <v>-</v>
      </c>
      <c r="AC340" s="1" t="str">
        <f t="shared" si="70"/>
        <v>-</v>
      </c>
      <c r="AD340" s="1" t="str">
        <f t="shared" si="71"/>
        <v>-</v>
      </c>
      <c r="AE340" s="43" t="str">
        <f t="shared" si="72"/>
        <v>-</v>
      </c>
      <c r="AF340" s="11" t="str">
        <f t="shared" si="77"/>
        <v>-</v>
      </c>
    </row>
    <row r="341" spans="1:32" x14ac:dyDescent="0.15">
      <c r="A341" s="1">
        <v>340</v>
      </c>
      <c r="B341" s="29" t="str">
        <f>TRIM(基本信息!B341)</f>
        <v/>
      </c>
      <c r="C341" s="1" t="str">
        <f>TRIM(基本信息!C341)</f>
        <v/>
      </c>
      <c r="D341" s="1">
        <f t="shared" si="73"/>
        <v>0</v>
      </c>
      <c r="E341" s="1" t="str">
        <f>IFERROR(INDEX(股票涨跌!E:E,MATCH(B341,股票涨跌!B:B,0)),"-")</f>
        <v>-</v>
      </c>
      <c r="F341" s="1" t="str">
        <f>IFERROR(INDEX(股票涨跌!F:F,MATCH(B341,股票涨跌!B:B,0)),"-")</f>
        <v>-</v>
      </c>
      <c r="G341" s="1" t="str">
        <f>TRIM(基本信息!O341)</f>
        <v/>
      </c>
      <c r="H341" s="1" t="str">
        <f>IFERROR(INDEX(行业涨跌!F:F,MATCH(G341,行业涨跌!C:C,0)),"-")</f>
        <v>-</v>
      </c>
      <c r="I341" s="1" t="str">
        <f>IFERROR(INDEX(行业涨跌!E:E,MATCH(G341,行业涨跌!C:C,0)),"-")</f>
        <v>-</v>
      </c>
      <c r="J341" s="1">
        <v>0</v>
      </c>
      <c r="K341" s="1">
        <v>0</v>
      </c>
      <c r="L341" s="1">
        <v>0</v>
      </c>
      <c r="M341" s="66">
        <f t="shared" si="74"/>
        <v>0</v>
      </c>
      <c r="R341" s="43" t="str">
        <f t="shared" si="65"/>
        <v>-</v>
      </c>
      <c r="V341" s="1">
        <f t="array" ref="V341">SMALL(IF($D$2:$D$4000&gt;0,ROW($D$2:$D$4000),4^8),ROW(A340))</f>
        <v>65536</v>
      </c>
      <c r="W341" s="1" t="str">
        <f t="shared" si="66"/>
        <v>-</v>
      </c>
      <c r="X341" s="1" t="str">
        <f t="shared" si="67"/>
        <v>-</v>
      </c>
      <c r="Y341" s="43" t="str">
        <f t="shared" si="75"/>
        <v>-</v>
      </c>
      <c r="Z341" s="1" t="str">
        <f t="shared" si="68"/>
        <v>-</v>
      </c>
      <c r="AA341" s="1" t="str">
        <f t="shared" si="69"/>
        <v>-</v>
      </c>
      <c r="AB341" s="1" t="str">
        <f t="shared" si="76"/>
        <v>-</v>
      </c>
      <c r="AC341" s="1" t="str">
        <f t="shared" si="70"/>
        <v>-</v>
      </c>
      <c r="AD341" s="1" t="str">
        <f t="shared" si="71"/>
        <v>-</v>
      </c>
      <c r="AE341" s="43" t="str">
        <f t="shared" si="72"/>
        <v>-</v>
      </c>
      <c r="AF341" s="11" t="str">
        <f t="shared" si="77"/>
        <v>-</v>
      </c>
    </row>
    <row r="342" spans="1:32" x14ac:dyDescent="0.15">
      <c r="A342" s="1">
        <v>341</v>
      </c>
      <c r="B342" s="29" t="str">
        <f>TRIM(基本信息!B342)</f>
        <v/>
      </c>
      <c r="C342" s="1" t="str">
        <f>TRIM(基本信息!C342)</f>
        <v/>
      </c>
      <c r="D342" s="1">
        <f t="shared" si="73"/>
        <v>0</v>
      </c>
      <c r="E342" s="1" t="str">
        <f>IFERROR(INDEX(股票涨跌!E:E,MATCH(B342,股票涨跌!B:B,0)),"-")</f>
        <v>-</v>
      </c>
      <c r="F342" s="1" t="str">
        <f>IFERROR(INDEX(股票涨跌!F:F,MATCH(B342,股票涨跌!B:B,0)),"-")</f>
        <v>-</v>
      </c>
      <c r="G342" s="1" t="str">
        <f>TRIM(基本信息!O342)</f>
        <v/>
      </c>
      <c r="H342" s="1" t="str">
        <f>IFERROR(INDEX(行业涨跌!F:F,MATCH(G342,行业涨跌!C:C,0)),"-")</f>
        <v>-</v>
      </c>
      <c r="I342" s="1" t="str">
        <f>IFERROR(INDEX(行业涨跌!E:E,MATCH(G342,行业涨跌!C:C,0)),"-")</f>
        <v>-</v>
      </c>
      <c r="J342" s="1">
        <v>0</v>
      </c>
      <c r="K342" s="1">
        <v>0</v>
      </c>
      <c r="L342" s="1">
        <v>0</v>
      </c>
      <c r="M342" s="66">
        <f t="shared" si="74"/>
        <v>0</v>
      </c>
      <c r="R342" s="43" t="str">
        <f t="shared" si="65"/>
        <v>-</v>
      </c>
      <c r="V342" s="1">
        <f t="array" ref="V342">SMALL(IF($D$2:$D$4000&gt;0,ROW($D$2:$D$4000),4^8),ROW(A341))</f>
        <v>65536</v>
      </c>
      <c r="W342" s="1" t="str">
        <f t="shared" si="66"/>
        <v>-</v>
      </c>
      <c r="X342" s="1" t="str">
        <f t="shared" si="67"/>
        <v>-</v>
      </c>
      <c r="Y342" s="43" t="str">
        <f t="shared" si="75"/>
        <v>-</v>
      </c>
      <c r="Z342" s="1" t="str">
        <f t="shared" si="68"/>
        <v>-</v>
      </c>
      <c r="AA342" s="1" t="str">
        <f t="shared" si="69"/>
        <v>-</v>
      </c>
      <c r="AB342" s="1" t="str">
        <f t="shared" si="76"/>
        <v>-</v>
      </c>
      <c r="AC342" s="1" t="str">
        <f t="shared" si="70"/>
        <v>-</v>
      </c>
      <c r="AD342" s="1" t="str">
        <f t="shared" si="71"/>
        <v>-</v>
      </c>
      <c r="AE342" s="43" t="str">
        <f t="shared" si="72"/>
        <v>-</v>
      </c>
      <c r="AF342" s="11" t="str">
        <f t="shared" si="77"/>
        <v>-</v>
      </c>
    </row>
    <row r="343" spans="1:32" x14ac:dyDescent="0.15">
      <c r="A343" s="1">
        <v>342</v>
      </c>
      <c r="B343" s="29" t="str">
        <f>TRIM(基本信息!B343)</f>
        <v/>
      </c>
      <c r="C343" s="1" t="str">
        <f>TRIM(基本信息!C343)</f>
        <v/>
      </c>
      <c r="D343" s="1">
        <f t="shared" si="73"/>
        <v>0</v>
      </c>
      <c r="E343" s="1" t="str">
        <f>IFERROR(INDEX(股票涨跌!E:E,MATCH(B343,股票涨跌!B:B,0)),"-")</f>
        <v>-</v>
      </c>
      <c r="F343" s="1" t="str">
        <f>IFERROR(INDEX(股票涨跌!F:F,MATCH(B343,股票涨跌!B:B,0)),"-")</f>
        <v>-</v>
      </c>
      <c r="G343" s="1" t="str">
        <f>TRIM(基本信息!O343)</f>
        <v/>
      </c>
      <c r="H343" s="1" t="str">
        <f>IFERROR(INDEX(行业涨跌!F:F,MATCH(G343,行业涨跌!C:C,0)),"-")</f>
        <v>-</v>
      </c>
      <c r="I343" s="1" t="str">
        <f>IFERROR(INDEX(行业涨跌!E:E,MATCH(G343,行业涨跌!C:C,0)),"-")</f>
        <v>-</v>
      </c>
      <c r="J343" s="1">
        <v>0</v>
      </c>
      <c r="K343" s="1">
        <v>0</v>
      </c>
      <c r="L343" s="1">
        <v>0</v>
      </c>
      <c r="M343" s="66">
        <f t="shared" si="74"/>
        <v>0</v>
      </c>
      <c r="R343" s="43" t="str">
        <f t="shared" si="65"/>
        <v>-</v>
      </c>
      <c r="V343" s="1">
        <f t="array" ref="V343">SMALL(IF($D$2:$D$4000&gt;0,ROW($D$2:$D$4000),4^8),ROW(A342))</f>
        <v>65536</v>
      </c>
      <c r="W343" s="1" t="str">
        <f t="shared" si="66"/>
        <v>-</v>
      </c>
      <c r="X343" s="1" t="str">
        <f t="shared" si="67"/>
        <v>-</v>
      </c>
      <c r="Y343" s="43" t="str">
        <f t="shared" si="75"/>
        <v>-</v>
      </c>
      <c r="Z343" s="1" t="str">
        <f t="shared" si="68"/>
        <v>-</v>
      </c>
      <c r="AA343" s="1" t="str">
        <f t="shared" si="69"/>
        <v>-</v>
      </c>
      <c r="AB343" s="1" t="str">
        <f t="shared" si="76"/>
        <v>-</v>
      </c>
      <c r="AC343" s="1" t="str">
        <f t="shared" si="70"/>
        <v>-</v>
      </c>
      <c r="AD343" s="1" t="str">
        <f t="shared" si="71"/>
        <v>-</v>
      </c>
      <c r="AE343" s="43" t="str">
        <f t="shared" si="72"/>
        <v>-</v>
      </c>
      <c r="AF343" s="11" t="str">
        <f t="shared" si="77"/>
        <v>-</v>
      </c>
    </row>
    <row r="344" spans="1:32" x14ac:dyDescent="0.15">
      <c r="A344" s="1">
        <v>343</v>
      </c>
      <c r="B344" s="29" t="str">
        <f>TRIM(基本信息!B344)</f>
        <v/>
      </c>
      <c r="C344" s="1" t="str">
        <f>TRIM(基本信息!C344)</f>
        <v/>
      </c>
      <c r="D344" s="1">
        <f t="shared" si="73"/>
        <v>0</v>
      </c>
      <c r="E344" s="1" t="str">
        <f>IFERROR(INDEX(股票涨跌!E:E,MATCH(B344,股票涨跌!B:B,0)),"-")</f>
        <v>-</v>
      </c>
      <c r="F344" s="1" t="str">
        <f>IFERROR(INDEX(股票涨跌!F:F,MATCH(B344,股票涨跌!B:B,0)),"-")</f>
        <v>-</v>
      </c>
      <c r="G344" s="1" t="str">
        <f>TRIM(基本信息!O344)</f>
        <v/>
      </c>
      <c r="H344" s="1" t="str">
        <f>IFERROR(INDEX(行业涨跌!F:F,MATCH(G344,行业涨跌!C:C,0)),"-")</f>
        <v>-</v>
      </c>
      <c r="I344" s="1" t="str">
        <f>IFERROR(INDEX(行业涨跌!E:E,MATCH(G344,行业涨跌!C:C,0)),"-")</f>
        <v>-</v>
      </c>
      <c r="J344" s="1">
        <v>0</v>
      </c>
      <c r="K344" s="1">
        <v>0</v>
      </c>
      <c r="L344" s="1">
        <v>0</v>
      </c>
      <c r="M344" s="66">
        <f t="shared" si="74"/>
        <v>0</v>
      </c>
      <c r="R344" s="43" t="str">
        <f t="shared" si="65"/>
        <v>-</v>
      </c>
      <c r="V344" s="1">
        <f t="array" ref="V344">SMALL(IF($D$2:$D$4000&gt;0,ROW($D$2:$D$4000),4^8),ROW(A343))</f>
        <v>65536</v>
      </c>
      <c r="W344" s="1" t="str">
        <f t="shared" si="66"/>
        <v>-</v>
      </c>
      <c r="X344" s="1" t="str">
        <f t="shared" si="67"/>
        <v>-</v>
      </c>
      <c r="Y344" s="43" t="str">
        <f t="shared" si="75"/>
        <v>-</v>
      </c>
      <c r="Z344" s="1" t="str">
        <f t="shared" si="68"/>
        <v>-</v>
      </c>
      <c r="AA344" s="1" t="str">
        <f t="shared" si="69"/>
        <v>-</v>
      </c>
      <c r="AB344" s="1" t="str">
        <f t="shared" si="76"/>
        <v>-</v>
      </c>
      <c r="AC344" s="1" t="str">
        <f t="shared" si="70"/>
        <v>-</v>
      </c>
      <c r="AD344" s="1" t="str">
        <f t="shared" si="71"/>
        <v>-</v>
      </c>
      <c r="AE344" s="43" t="str">
        <f t="shared" si="72"/>
        <v>-</v>
      </c>
      <c r="AF344" s="11" t="str">
        <f t="shared" si="77"/>
        <v>-</v>
      </c>
    </row>
    <row r="345" spans="1:32" x14ac:dyDescent="0.15">
      <c r="A345" s="1">
        <v>344</v>
      </c>
      <c r="B345" s="29" t="str">
        <f>TRIM(基本信息!B345)</f>
        <v/>
      </c>
      <c r="C345" s="1" t="str">
        <f>TRIM(基本信息!C345)</f>
        <v/>
      </c>
      <c r="D345" s="1">
        <f t="shared" si="73"/>
        <v>0</v>
      </c>
      <c r="E345" s="1" t="str">
        <f>IFERROR(INDEX(股票涨跌!E:E,MATCH(B345,股票涨跌!B:B,0)),"-")</f>
        <v>-</v>
      </c>
      <c r="F345" s="1" t="str">
        <f>IFERROR(INDEX(股票涨跌!F:F,MATCH(B345,股票涨跌!B:B,0)),"-")</f>
        <v>-</v>
      </c>
      <c r="G345" s="1" t="str">
        <f>TRIM(基本信息!O345)</f>
        <v/>
      </c>
      <c r="H345" s="1" t="str">
        <f>IFERROR(INDEX(行业涨跌!F:F,MATCH(G345,行业涨跌!C:C,0)),"-")</f>
        <v>-</v>
      </c>
      <c r="I345" s="1" t="str">
        <f>IFERROR(INDEX(行业涨跌!E:E,MATCH(G345,行业涨跌!C:C,0)),"-")</f>
        <v>-</v>
      </c>
      <c r="J345" s="1">
        <v>0</v>
      </c>
      <c r="K345" s="1">
        <v>0</v>
      </c>
      <c r="L345" s="1">
        <v>0</v>
      </c>
      <c r="M345" s="66">
        <f t="shared" si="74"/>
        <v>0</v>
      </c>
      <c r="R345" s="43" t="str">
        <f t="shared" si="65"/>
        <v>-</v>
      </c>
      <c r="V345" s="1">
        <f t="array" ref="V345">SMALL(IF($D$2:$D$4000&gt;0,ROW($D$2:$D$4000),4^8),ROW(A344))</f>
        <v>65536</v>
      </c>
      <c r="W345" s="1" t="str">
        <f t="shared" si="66"/>
        <v>-</v>
      </c>
      <c r="X345" s="1" t="str">
        <f t="shared" si="67"/>
        <v>-</v>
      </c>
      <c r="Y345" s="43" t="str">
        <f t="shared" si="75"/>
        <v>-</v>
      </c>
      <c r="Z345" s="1" t="str">
        <f t="shared" si="68"/>
        <v>-</v>
      </c>
      <c r="AA345" s="1" t="str">
        <f t="shared" si="69"/>
        <v>-</v>
      </c>
      <c r="AB345" s="1" t="str">
        <f t="shared" si="76"/>
        <v>-</v>
      </c>
      <c r="AC345" s="1" t="str">
        <f t="shared" si="70"/>
        <v>-</v>
      </c>
      <c r="AD345" s="1" t="str">
        <f t="shared" si="71"/>
        <v>-</v>
      </c>
      <c r="AE345" s="43" t="str">
        <f t="shared" si="72"/>
        <v>-</v>
      </c>
      <c r="AF345" s="11" t="str">
        <f t="shared" si="77"/>
        <v>-</v>
      </c>
    </row>
    <row r="346" spans="1:32" x14ac:dyDescent="0.15">
      <c r="A346" s="1">
        <v>345</v>
      </c>
      <c r="B346" s="29" t="str">
        <f>TRIM(基本信息!B346)</f>
        <v/>
      </c>
      <c r="C346" s="1" t="str">
        <f>TRIM(基本信息!C346)</f>
        <v/>
      </c>
      <c r="D346" s="1">
        <f t="shared" si="73"/>
        <v>0</v>
      </c>
      <c r="E346" s="1" t="str">
        <f>IFERROR(INDEX(股票涨跌!E:E,MATCH(B346,股票涨跌!B:B,0)),"-")</f>
        <v>-</v>
      </c>
      <c r="F346" s="1" t="str">
        <f>IFERROR(INDEX(股票涨跌!F:F,MATCH(B346,股票涨跌!B:B,0)),"-")</f>
        <v>-</v>
      </c>
      <c r="G346" s="1" t="str">
        <f>TRIM(基本信息!O346)</f>
        <v/>
      </c>
      <c r="H346" s="1" t="str">
        <f>IFERROR(INDEX(行业涨跌!F:F,MATCH(G346,行业涨跌!C:C,0)),"-")</f>
        <v>-</v>
      </c>
      <c r="I346" s="1" t="str">
        <f>IFERROR(INDEX(行业涨跌!E:E,MATCH(G346,行业涨跌!C:C,0)),"-")</f>
        <v>-</v>
      </c>
      <c r="J346" s="1">
        <v>0</v>
      </c>
      <c r="K346" s="1">
        <v>1</v>
      </c>
      <c r="L346" s="1">
        <v>0</v>
      </c>
      <c r="M346" s="66">
        <f t="shared" si="74"/>
        <v>1</v>
      </c>
      <c r="R346" s="43" t="str">
        <f t="shared" si="65"/>
        <v>-</v>
      </c>
      <c r="S346" s="11">
        <v>43630.625</v>
      </c>
      <c r="V346" s="1">
        <f t="array" ref="V346">SMALL(IF($D$2:$D$4000&gt;0,ROW($D$2:$D$4000),4^8),ROW(A345))</f>
        <v>65536</v>
      </c>
      <c r="W346" s="1" t="str">
        <f t="shared" si="66"/>
        <v>-</v>
      </c>
      <c r="X346" s="1" t="str">
        <f t="shared" si="67"/>
        <v>-</v>
      </c>
      <c r="Y346" s="43" t="str">
        <f t="shared" si="75"/>
        <v>-</v>
      </c>
      <c r="Z346" s="1" t="str">
        <f t="shared" si="68"/>
        <v>-</v>
      </c>
      <c r="AA346" s="1" t="str">
        <f t="shared" si="69"/>
        <v>-</v>
      </c>
      <c r="AB346" s="1" t="str">
        <f t="shared" si="76"/>
        <v>-</v>
      </c>
      <c r="AC346" s="1" t="str">
        <f t="shared" si="70"/>
        <v>-</v>
      </c>
      <c r="AD346" s="1" t="str">
        <f t="shared" si="71"/>
        <v>-</v>
      </c>
      <c r="AE346" s="43" t="str">
        <f t="shared" si="72"/>
        <v>-</v>
      </c>
      <c r="AF346" s="11" t="str">
        <f t="shared" si="77"/>
        <v>-</v>
      </c>
    </row>
    <row r="347" spans="1:32" x14ac:dyDescent="0.15">
      <c r="A347" s="1">
        <v>346</v>
      </c>
      <c r="B347" s="29" t="str">
        <f>TRIM(基本信息!B347)</f>
        <v/>
      </c>
      <c r="C347" s="1" t="str">
        <f>TRIM(基本信息!C347)</f>
        <v/>
      </c>
      <c r="D347" s="1">
        <f t="shared" si="73"/>
        <v>0</v>
      </c>
      <c r="E347" s="1" t="str">
        <f>IFERROR(INDEX(股票涨跌!E:E,MATCH(B347,股票涨跌!B:B,0)),"-")</f>
        <v>-</v>
      </c>
      <c r="F347" s="1" t="str">
        <f>IFERROR(INDEX(股票涨跌!F:F,MATCH(B347,股票涨跌!B:B,0)),"-")</f>
        <v>-</v>
      </c>
      <c r="G347" s="1" t="str">
        <f>TRIM(基本信息!O347)</f>
        <v/>
      </c>
      <c r="H347" s="1" t="str">
        <f>IFERROR(INDEX(行业涨跌!F:F,MATCH(G347,行业涨跌!C:C,0)),"-")</f>
        <v>-</v>
      </c>
      <c r="I347" s="1" t="str">
        <f>IFERROR(INDEX(行业涨跌!E:E,MATCH(G347,行业涨跌!C:C,0)),"-")</f>
        <v>-</v>
      </c>
      <c r="J347" s="1">
        <v>0</v>
      </c>
      <c r="K347" s="1">
        <v>1</v>
      </c>
      <c r="L347" s="1">
        <v>0</v>
      </c>
      <c r="M347" s="66">
        <f t="shared" si="74"/>
        <v>1</v>
      </c>
      <c r="R347" s="43" t="str">
        <f t="shared" si="65"/>
        <v>-</v>
      </c>
      <c r="S347" s="11">
        <v>43630.625</v>
      </c>
      <c r="V347" s="1">
        <f t="array" ref="V347">SMALL(IF($D$2:$D$4000&gt;0,ROW($D$2:$D$4000),4^8),ROW(A346))</f>
        <v>65536</v>
      </c>
      <c r="W347" s="1" t="str">
        <f t="shared" si="66"/>
        <v>-</v>
      </c>
      <c r="X347" s="1" t="str">
        <f t="shared" si="67"/>
        <v>-</v>
      </c>
      <c r="Y347" s="43" t="str">
        <f t="shared" si="75"/>
        <v>-</v>
      </c>
      <c r="Z347" s="1" t="str">
        <f t="shared" si="68"/>
        <v>-</v>
      </c>
      <c r="AA347" s="1" t="str">
        <f t="shared" si="69"/>
        <v>-</v>
      </c>
      <c r="AB347" s="1" t="str">
        <f t="shared" si="76"/>
        <v>-</v>
      </c>
      <c r="AC347" s="1" t="str">
        <f t="shared" si="70"/>
        <v>-</v>
      </c>
      <c r="AD347" s="1" t="str">
        <f t="shared" si="71"/>
        <v>-</v>
      </c>
      <c r="AE347" s="43" t="str">
        <f t="shared" si="72"/>
        <v>-</v>
      </c>
      <c r="AF347" s="11" t="str">
        <f t="shared" si="77"/>
        <v>-</v>
      </c>
    </row>
    <row r="348" spans="1:32" x14ac:dyDescent="0.15">
      <c r="A348" s="1">
        <v>347</v>
      </c>
      <c r="B348" s="29" t="str">
        <f>TRIM(基本信息!B348)</f>
        <v/>
      </c>
      <c r="C348" s="1" t="str">
        <f>TRIM(基本信息!C348)</f>
        <v/>
      </c>
      <c r="D348" s="1">
        <f t="shared" si="73"/>
        <v>0</v>
      </c>
      <c r="E348" s="1" t="str">
        <f>IFERROR(INDEX(股票涨跌!E:E,MATCH(B348,股票涨跌!B:B,0)),"-")</f>
        <v>-</v>
      </c>
      <c r="F348" s="1" t="str">
        <f>IFERROR(INDEX(股票涨跌!F:F,MATCH(B348,股票涨跌!B:B,0)),"-")</f>
        <v>-</v>
      </c>
      <c r="G348" s="1" t="str">
        <f>TRIM(基本信息!O348)</f>
        <v/>
      </c>
      <c r="H348" s="1" t="str">
        <f>IFERROR(INDEX(行业涨跌!F:F,MATCH(G348,行业涨跌!C:C,0)),"-")</f>
        <v>-</v>
      </c>
      <c r="I348" s="1" t="str">
        <f>IFERROR(INDEX(行业涨跌!E:E,MATCH(G348,行业涨跌!C:C,0)),"-")</f>
        <v>-</v>
      </c>
      <c r="J348" s="1">
        <v>0</v>
      </c>
      <c r="K348" s="1">
        <v>0</v>
      </c>
      <c r="L348" s="1">
        <v>0</v>
      </c>
      <c r="M348" s="66">
        <f t="shared" si="74"/>
        <v>0</v>
      </c>
      <c r="R348" s="43" t="str">
        <f t="shared" si="65"/>
        <v>-</v>
      </c>
      <c r="V348" s="1">
        <f t="array" ref="V348">SMALL(IF($D$2:$D$4000&gt;0,ROW($D$2:$D$4000),4^8),ROW(A347))</f>
        <v>65536</v>
      </c>
      <c r="W348" s="1" t="str">
        <f t="shared" si="66"/>
        <v>-</v>
      </c>
      <c r="X348" s="1" t="str">
        <f t="shared" si="67"/>
        <v>-</v>
      </c>
      <c r="Y348" s="43" t="str">
        <f t="shared" si="75"/>
        <v>-</v>
      </c>
      <c r="Z348" s="1" t="str">
        <f t="shared" si="68"/>
        <v>-</v>
      </c>
      <c r="AA348" s="1" t="str">
        <f t="shared" si="69"/>
        <v>-</v>
      </c>
      <c r="AB348" s="1" t="str">
        <f t="shared" si="76"/>
        <v>-</v>
      </c>
      <c r="AC348" s="1" t="str">
        <f t="shared" si="70"/>
        <v>-</v>
      </c>
      <c r="AD348" s="1" t="str">
        <f t="shared" si="71"/>
        <v>-</v>
      </c>
      <c r="AE348" s="43" t="str">
        <f t="shared" si="72"/>
        <v>-</v>
      </c>
      <c r="AF348" s="11" t="str">
        <f t="shared" si="77"/>
        <v>-</v>
      </c>
    </row>
    <row r="349" spans="1:32" x14ac:dyDescent="0.15">
      <c r="A349" s="1">
        <v>348</v>
      </c>
      <c r="B349" s="29" t="str">
        <f>TRIM(基本信息!B349)</f>
        <v/>
      </c>
      <c r="C349" s="1" t="str">
        <f>TRIM(基本信息!C349)</f>
        <v/>
      </c>
      <c r="D349" s="1">
        <f t="shared" si="73"/>
        <v>0</v>
      </c>
      <c r="E349" s="1" t="str">
        <f>IFERROR(INDEX(股票涨跌!E:E,MATCH(B349,股票涨跌!B:B,0)),"-")</f>
        <v>-</v>
      </c>
      <c r="F349" s="1" t="str">
        <f>IFERROR(INDEX(股票涨跌!F:F,MATCH(B349,股票涨跌!B:B,0)),"-")</f>
        <v>-</v>
      </c>
      <c r="G349" s="1" t="str">
        <f>TRIM(基本信息!O349)</f>
        <v/>
      </c>
      <c r="H349" s="1" t="str">
        <f>IFERROR(INDEX(行业涨跌!F:F,MATCH(G349,行业涨跌!C:C,0)),"-")</f>
        <v>-</v>
      </c>
      <c r="I349" s="1" t="str">
        <f>IFERROR(INDEX(行业涨跌!E:E,MATCH(G349,行业涨跌!C:C,0)),"-")</f>
        <v>-</v>
      </c>
      <c r="J349" s="1">
        <v>0</v>
      </c>
      <c r="K349" s="1">
        <v>0</v>
      </c>
      <c r="L349" s="1">
        <v>0</v>
      </c>
      <c r="M349" s="66">
        <f t="shared" si="74"/>
        <v>0</v>
      </c>
      <c r="R349" s="43" t="str">
        <f t="shared" si="65"/>
        <v>-</v>
      </c>
      <c r="V349" s="1">
        <f t="array" ref="V349">SMALL(IF($D$2:$D$4000&gt;0,ROW($D$2:$D$4000),4^8),ROW(A348))</f>
        <v>65536</v>
      </c>
      <c r="W349" s="1" t="str">
        <f t="shared" si="66"/>
        <v>-</v>
      </c>
      <c r="X349" s="1" t="str">
        <f t="shared" si="67"/>
        <v>-</v>
      </c>
      <c r="Y349" s="43" t="str">
        <f t="shared" si="75"/>
        <v>-</v>
      </c>
      <c r="Z349" s="1" t="str">
        <f t="shared" si="68"/>
        <v>-</v>
      </c>
      <c r="AA349" s="1" t="str">
        <f t="shared" si="69"/>
        <v>-</v>
      </c>
      <c r="AB349" s="1" t="str">
        <f t="shared" si="76"/>
        <v>-</v>
      </c>
      <c r="AC349" s="1" t="str">
        <f t="shared" si="70"/>
        <v>-</v>
      </c>
      <c r="AD349" s="1" t="str">
        <f t="shared" si="71"/>
        <v>-</v>
      </c>
      <c r="AE349" s="43" t="str">
        <f t="shared" si="72"/>
        <v>-</v>
      </c>
      <c r="AF349" s="11" t="str">
        <f t="shared" si="77"/>
        <v>-</v>
      </c>
    </row>
    <row r="350" spans="1:32" x14ac:dyDescent="0.15">
      <c r="A350" s="1">
        <v>349</v>
      </c>
      <c r="B350" s="29" t="str">
        <f>TRIM(基本信息!B350)</f>
        <v/>
      </c>
      <c r="C350" s="1" t="str">
        <f>TRIM(基本信息!C350)</f>
        <v/>
      </c>
      <c r="D350" s="1">
        <f t="shared" si="73"/>
        <v>0</v>
      </c>
      <c r="E350" s="1" t="str">
        <f>IFERROR(INDEX(股票涨跌!E:E,MATCH(B350,股票涨跌!B:B,0)),"-")</f>
        <v>-</v>
      </c>
      <c r="F350" s="1" t="str">
        <f>IFERROR(INDEX(股票涨跌!F:F,MATCH(B350,股票涨跌!B:B,0)),"-")</f>
        <v>-</v>
      </c>
      <c r="G350" s="1" t="str">
        <f>TRIM(基本信息!O350)</f>
        <v/>
      </c>
      <c r="H350" s="1" t="str">
        <f>IFERROR(INDEX(行业涨跌!F:F,MATCH(G350,行业涨跌!C:C,0)),"-")</f>
        <v>-</v>
      </c>
      <c r="I350" s="1" t="str">
        <f>IFERROR(INDEX(行业涨跌!E:E,MATCH(G350,行业涨跌!C:C,0)),"-")</f>
        <v>-</v>
      </c>
      <c r="J350" s="1">
        <v>0</v>
      </c>
      <c r="K350" s="1">
        <v>0</v>
      </c>
      <c r="L350" s="1">
        <v>0</v>
      </c>
      <c r="M350" s="66">
        <f t="shared" si="74"/>
        <v>0</v>
      </c>
      <c r="R350" s="43" t="str">
        <f t="shared" si="65"/>
        <v>-</v>
      </c>
      <c r="V350" s="1">
        <f t="array" ref="V350">SMALL(IF($D$2:$D$4000&gt;0,ROW($D$2:$D$4000),4^8),ROW(A349))</f>
        <v>65536</v>
      </c>
      <c r="W350" s="1" t="str">
        <f t="shared" si="66"/>
        <v>-</v>
      </c>
      <c r="X350" s="1" t="str">
        <f t="shared" si="67"/>
        <v>-</v>
      </c>
      <c r="Y350" s="43" t="str">
        <f t="shared" si="75"/>
        <v>-</v>
      </c>
      <c r="Z350" s="1" t="str">
        <f t="shared" si="68"/>
        <v>-</v>
      </c>
      <c r="AA350" s="1" t="str">
        <f t="shared" si="69"/>
        <v>-</v>
      </c>
      <c r="AB350" s="1" t="str">
        <f t="shared" si="76"/>
        <v>-</v>
      </c>
      <c r="AC350" s="1" t="str">
        <f t="shared" si="70"/>
        <v>-</v>
      </c>
      <c r="AD350" s="1" t="str">
        <f t="shared" si="71"/>
        <v>-</v>
      </c>
      <c r="AE350" s="43" t="str">
        <f t="shared" si="72"/>
        <v>-</v>
      </c>
      <c r="AF350" s="11" t="str">
        <f t="shared" si="77"/>
        <v>-</v>
      </c>
    </row>
    <row r="351" spans="1:32" x14ac:dyDescent="0.15">
      <c r="A351" s="1">
        <v>350</v>
      </c>
      <c r="B351" s="29" t="str">
        <f>TRIM(基本信息!B351)</f>
        <v/>
      </c>
      <c r="C351" s="1" t="str">
        <f>TRIM(基本信息!C351)</f>
        <v/>
      </c>
      <c r="D351" s="1">
        <f t="shared" si="73"/>
        <v>0</v>
      </c>
      <c r="E351" s="1" t="str">
        <f>IFERROR(INDEX(股票涨跌!E:E,MATCH(B351,股票涨跌!B:B,0)),"-")</f>
        <v>-</v>
      </c>
      <c r="F351" s="1" t="str">
        <f>IFERROR(INDEX(股票涨跌!F:F,MATCH(B351,股票涨跌!B:B,0)),"-")</f>
        <v>-</v>
      </c>
      <c r="G351" s="1" t="str">
        <f>TRIM(基本信息!O351)</f>
        <v/>
      </c>
      <c r="H351" s="1" t="str">
        <f>IFERROR(INDEX(行业涨跌!F:F,MATCH(G351,行业涨跌!C:C,0)),"-")</f>
        <v>-</v>
      </c>
      <c r="I351" s="1" t="str">
        <f>IFERROR(INDEX(行业涨跌!E:E,MATCH(G351,行业涨跌!C:C,0)),"-")</f>
        <v>-</v>
      </c>
      <c r="J351" s="1">
        <v>0</v>
      </c>
      <c r="K351" s="1">
        <v>1</v>
      </c>
      <c r="L351" s="1">
        <v>0</v>
      </c>
      <c r="M351" s="66">
        <f t="shared" si="74"/>
        <v>1</v>
      </c>
      <c r="R351" s="43" t="str">
        <f t="shared" si="65"/>
        <v>-</v>
      </c>
      <c r="S351" s="11">
        <v>43630.625</v>
      </c>
      <c r="V351" s="1">
        <f t="array" ref="V351">SMALL(IF($D$2:$D$4000&gt;0,ROW($D$2:$D$4000),4^8),ROW(A350))</f>
        <v>65536</v>
      </c>
      <c r="W351" s="1" t="str">
        <f t="shared" si="66"/>
        <v>-</v>
      </c>
      <c r="X351" s="1" t="str">
        <f t="shared" si="67"/>
        <v>-</v>
      </c>
      <c r="Y351" s="43" t="str">
        <f t="shared" si="75"/>
        <v>-</v>
      </c>
      <c r="Z351" s="1" t="str">
        <f t="shared" si="68"/>
        <v>-</v>
      </c>
      <c r="AA351" s="1" t="str">
        <f t="shared" si="69"/>
        <v>-</v>
      </c>
      <c r="AB351" s="1" t="str">
        <f t="shared" si="76"/>
        <v>-</v>
      </c>
      <c r="AC351" s="1" t="str">
        <f t="shared" si="70"/>
        <v>-</v>
      </c>
      <c r="AD351" s="1" t="str">
        <f t="shared" si="71"/>
        <v>-</v>
      </c>
      <c r="AE351" s="43" t="str">
        <f t="shared" si="72"/>
        <v>-</v>
      </c>
      <c r="AF351" s="11" t="str">
        <f t="shared" si="77"/>
        <v>-</v>
      </c>
    </row>
    <row r="352" spans="1:32" x14ac:dyDescent="0.15">
      <c r="A352" s="1">
        <v>351</v>
      </c>
      <c r="B352" s="29" t="str">
        <f>TRIM(基本信息!B352)</f>
        <v/>
      </c>
      <c r="C352" s="1" t="str">
        <f>TRIM(基本信息!C352)</f>
        <v/>
      </c>
      <c r="D352" s="1">
        <f t="shared" si="73"/>
        <v>0</v>
      </c>
      <c r="E352" s="1" t="str">
        <f>IFERROR(INDEX(股票涨跌!E:E,MATCH(B352,股票涨跌!B:B,0)),"-")</f>
        <v>-</v>
      </c>
      <c r="F352" s="1" t="str">
        <f>IFERROR(INDEX(股票涨跌!F:F,MATCH(B352,股票涨跌!B:B,0)),"-")</f>
        <v>-</v>
      </c>
      <c r="G352" s="1" t="str">
        <f>TRIM(基本信息!O352)</f>
        <v/>
      </c>
      <c r="H352" s="1" t="str">
        <f>IFERROR(INDEX(行业涨跌!F:F,MATCH(G352,行业涨跌!C:C,0)),"-")</f>
        <v>-</v>
      </c>
      <c r="I352" s="1" t="str">
        <f>IFERROR(INDEX(行业涨跌!E:E,MATCH(G352,行业涨跌!C:C,0)),"-")</f>
        <v>-</v>
      </c>
      <c r="J352" s="1">
        <v>0</v>
      </c>
      <c r="K352" s="1">
        <v>0</v>
      </c>
      <c r="L352" s="1">
        <v>0</v>
      </c>
      <c r="M352" s="66">
        <f t="shared" si="74"/>
        <v>0</v>
      </c>
      <c r="R352" s="43" t="str">
        <f t="shared" si="65"/>
        <v>-</v>
      </c>
      <c r="V352" s="1">
        <f t="array" ref="V352">SMALL(IF($D$2:$D$4000&gt;0,ROW($D$2:$D$4000),4^8),ROW(A351))</f>
        <v>65536</v>
      </c>
      <c r="W352" s="1" t="str">
        <f t="shared" si="66"/>
        <v>-</v>
      </c>
      <c r="X352" s="1" t="str">
        <f t="shared" si="67"/>
        <v>-</v>
      </c>
      <c r="Y352" s="43" t="str">
        <f t="shared" si="75"/>
        <v>-</v>
      </c>
      <c r="Z352" s="1" t="str">
        <f t="shared" si="68"/>
        <v>-</v>
      </c>
      <c r="AA352" s="1" t="str">
        <f t="shared" si="69"/>
        <v>-</v>
      </c>
      <c r="AB352" s="1" t="str">
        <f t="shared" si="76"/>
        <v>-</v>
      </c>
      <c r="AC352" s="1" t="str">
        <f t="shared" si="70"/>
        <v>-</v>
      </c>
      <c r="AD352" s="1" t="str">
        <f t="shared" si="71"/>
        <v>-</v>
      </c>
      <c r="AE352" s="43" t="str">
        <f t="shared" si="72"/>
        <v>-</v>
      </c>
      <c r="AF352" s="11" t="str">
        <f t="shared" si="77"/>
        <v>-</v>
      </c>
    </row>
    <row r="353" spans="1:32" x14ac:dyDescent="0.15">
      <c r="A353" s="1">
        <v>352</v>
      </c>
      <c r="B353" s="29" t="str">
        <f>TRIM(基本信息!B353)</f>
        <v/>
      </c>
      <c r="C353" s="1" t="str">
        <f>TRIM(基本信息!C353)</f>
        <v/>
      </c>
      <c r="D353" s="1">
        <f t="shared" si="73"/>
        <v>0</v>
      </c>
      <c r="E353" s="1" t="str">
        <f>IFERROR(INDEX(股票涨跌!E:E,MATCH(B353,股票涨跌!B:B,0)),"-")</f>
        <v>-</v>
      </c>
      <c r="F353" s="1" t="str">
        <f>IFERROR(INDEX(股票涨跌!F:F,MATCH(B353,股票涨跌!B:B,0)),"-")</f>
        <v>-</v>
      </c>
      <c r="G353" s="1" t="str">
        <f>TRIM(基本信息!O353)</f>
        <v/>
      </c>
      <c r="H353" s="1" t="str">
        <f>IFERROR(INDEX(行业涨跌!F:F,MATCH(G353,行业涨跌!C:C,0)),"-")</f>
        <v>-</v>
      </c>
      <c r="I353" s="1" t="str">
        <f>IFERROR(INDEX(行业涨跌!E:E,MATCH(G353,行业涨跌!C:C,0)),"-")</f>
        <v>-</v>
      </c>
      <c r="J353" s="1">
        <v>0</v>
      </c>
      <c r="K353" s="1">
        <v>0</v>
      </c>
      <c r="L353" s="1">
        <v>0</v>
      </c>
      <c r="M353" s="66">
        <f t="shared" si="74"/>
        <v>0</v>
      </c>
      <c r="R353" s="43" t="str">
        <f t="shared" si="65"/>
        <v>-</v>
      </c>
      <c r="V353" s="1">
        <f t="array" ref="V353">SMALL(IF($D$2:$D$4000&gt;0,ROW($D$2:$D$4000),4^8),ROW(A352))</f>
        <v>65536</v>
      </c>
      <c r="W353" s="1" t="str">
        <f t="shared" si="66"/>
        <v>-</v>
      </c>
      <c r="X353" s="1" t="str">
        <f t="shared" si="67"/>
        <v>-</v>
      </c>
      <c r="Y353" s="43" t="str">
        <f t="shared" si="75"/>
        <v>-</v>
      </c>
      <c r="Z353" s="1" t="str">
        <f t="shared" si="68"/>
        <v>-</v>
      </c>
      <c r="AA353" s="1" t="str">
        <f t="shared" si="69"/>
        <v>-</v>
      </c>
      <c r="AB353" s="1" t="str">
        <f t="shared" si="76"/>
        <v>-</v>
      </c>
      <c r="AC353" s="1" t="str">
        <f t="shared" si="70"/>
        <v>-</v>
      </c>
      <c r="AD353" s="1" t="str">
        <f t="shared" si="71"/>
        <v>-</v>
      </c>
      <c r="AE353" s="43" t="str">
        <f t="shared" si="72"/>
        <v>-</v>
      </c>
      <c r="AF353" s="11" t="str">
        <f t="shared" si="77"/>
        <v>-</v>
      </c>
    </row>
    <row r="354" spans="1:32" x14ac:dyDescent="0.15">
      <c r="A354" s="1">
        <v>353</v>
      </c>
      <c r="B354" s="29" t="str">
        <f>TRIM(基本信息!B354)</f>
        <v/>
      </c>
      <c r="C354" s="1" t="str">
        <f>TRIM(基本信息!C354)</f>
        <v/>
      </c>
      <c r="D354" s="1">
        <f t="shared" si="73"/>
        <v>0</v>
      </c>
      <c r="E354" s="1" t="str">
        <f>IFERROR(INDEX(股票涨跌!E:E,MATCH(B354,股票涨跌!B:B,0)),"-")</f>
        <v>-</v>
      </c>
      <c r="F354" s="1" t="str">
        <f>IFERROR(INDEX(股票涨跌!F:F,MATCH(B354,股票涨跌!B:B,0)),"-")</f>
        <v>-</v>
      </c>
      <c r="G354" s="1" t="str">
        <f>TRIM(基本信息!O354)</f>
        <v/>
      </c>
      <c r="H354" s="1" t="str">
        <f>IFERROR(INDEX(行业涨跌!F:F,MATCH(G354,行业涨跌!C:C,0)),"-")</f>
        <v>-</v>
      </c>
      <c r="I354" s="1" t="str">
        <f>IFERROR(INDEX(行业涨跌!E:E,MATCH(G354,行业涨跌!C:C,0)),"-")</f>
        <v>-</v>
      </c>
      <c r="J354" s="1">
        <v>0</v>
      </c>
      <c r="K354" s="1">
        <v>0</v>
      </c>
      <c r="L354" s="1">
        <v>0</v>
      </c>
      <c r="M354" s="66">
        <f t="shared" si="74"/>
        <v>0</v>
      </c>
      <c r="R354" s="43" t="str">
        <f t="shared" si="65"/>
        <v>-</v>
      </c>
      <c r="V354" s="1">
        <f t="array" ref="V354">SMALL(IF($D$2:$D$4000&gt;0,ROW($D$2:$D$4000),4^8),ROW(A353))</f>
        <v>65536</v>
      </c>
      <c r="W354" s="1" t="str">
        <f t="shared" si="66"/>
        <v>-</v>
      </c>
      <c r="X354" s="1" t="str">
        <f t="shared" si="67"/>
        <v>-</v>
      </c>
      <c r="Y354" s="43" t="str">
        <f t="shared" si="75"/>
        <v>-</v>
      </c>
      <c r="Z354" s="1" t="str">
        <f t="shared" si="68"/>
        <v>-</v>
      </c>
      <c r="AA354" s="1" t="str">
        <f t="shared" si="69"/>
        <v>-</v>
      </c>
      <c r="AB354" s="1" t="str">
        <f t="shared" si="76"/>
        <v>-</v>
      </c>
      <c r="AC354" s="1" t="str">
        <f t="shared" si="70"/>
        <v>-</v>
      </c>
      <c r="AD354" s="1" t="str">
        <f t="shared" si="71"/>
        <v>-</v>
      </c>
      <c r="AE354" s="43" t="str">
        <f t="shared" si="72"/>
        <v>-</v>
      </c>
      <c r="AF354" s="11" t="str">
        <f t="shared" si="77"/>
        <v>-</v>
      </c>
    </row>
    <row r="355" spans="1:32" x14ac:dyDescent="0.15">
      <c r="A355" s="1">
        <v>354</v>
      </c>
      <c r="B355" s="29" t="str">
        <f>TRIM(基本信息!B355)</f>
        <v/>
      </c>
      <c r="C355" s="1" t="str">
        <f>TRIM(基本信息!C355)</f>
        <v/>
      </c>
      <c r="D355" s="1">
        <f t="shared" si="73"/>
        <v>0</v>
      </c>
      <c r="E355" s="1" t="str">
        <f>IFERROR(INDEX(股票涨跌!E:E,MATCH(B355,股票涨跌!B:B,0)),"-")</f>
        <v>-</v>
      </c>
      <c r="F355" s="1" t="str">
        <f>IFERROR(INDEX(股票涨跌!F:F,MATCH(B355,股票涨跌!B:B,0)),"-")</f>
        <v>-</v>
      </c>
      <c r="G355" s="1" t="str">
        <f>TRIM(基本信息!O355)</f>
        <v/>
      </c>
      <c r="H355" s="1" t="str">
        <f>IFERROR(INDEX(行业涨跌!F:F,MATCH(G355,行业涨跌!C:C,0)),"-")</f>
        <v>-</v>
      </c>
      <c r="I355" s="1" t="str">
        <f>IFERROR(INDEX(行业涨跌!E:E,MATCH(G355,行业涨跌!C:C,0)),"-")</f>
        <v>-</v>
      </c>
      <c r="J355" s="1">
        <v>0</v>
      </c>
      <c r="K355" s="1">
        <v>0</v>
      </c>
      <c r="L355" s="1">
        <v>0</v>
      </c>
      <c r="M355" s="66">
        <f t="shared" si="74"/>
        <v>0</v>
      </c>
      <c r="R355" s="43" t="str">
        <f t="shared" si="65"/>
        <v>-</v>
      </c>
      <c r="V355" s="1">
        <f t="array" ref="V355">SMALL(IF($D$2:$D$4000&gt;0,ROW($D$2:$D$4000),4^8),ROW(A354))</f>
        <v>65536</v>
      </c>
      <c r="W355" s="1" t="str">
        <f t="shared" si="66"/>
        <v>-</v>
      </c>
      <c r="X355" s="1" t="str">
        <f t="shared" si="67"/>
        <v>-</v>
      </c>
      <c r="Y355" s="43" t="str">
        <f t="shared" si="75"/>
        <v>-</v>
      </c>
      <c r="Z355" s="1" t="str">
        <f t="shared" si="68"/>
        <v>-</v>
      </c>
      <c r="AA355" s="1" t="str">
        <f t="shared" si="69"/>
        <v>-</v>
      </c>
      <c r="AB355" s="1" t="str">
        <f t="shared" si="76"/>
        <v>-</v>
      </c>
      <c r="AC355" s="1" t="str">
        <f t="shared" si="70"/>
        <v>-</v>
      </c>
      <c r="AD355" s="1" t="str">
        <f t="shared" si="71"/>
        <v>-</v>
      </c>
      <c r="AE355" s="43" t="str">
        <f t="shared" si="72"/>
        <v>-</v>
      </c>
      <c r="AF355" s="11" t="str">
        <f t="shared" si="77"/>
        <v>-</v>
      </c>
    </row>
    <row r="356" spans="1:32" x14ac:dyDescent="0.15">
      <c r="A356" s="1">
        <v>355</v>
      </c>
      <c r="B356" s="29" t="str">
        <f>TRIM(基本信息!B356)</f>
        <v/>
      </c>
      <c r="C356" s="1" t="str">
        <f>TRIM(基本信息!C356)</f>
        <v/>
      </c>
      <c r="D356" s="1">
        <f t="shared" si="73"/>
        <v>0</v>
      </c>
      <c r="E356" s="1" t="str">
        <f>IFERROR(INDEX(股票涨跌!E:E,MATCH(B356,股票涨跌!B:B,0)),"-")</f>
        <v>-</v>
      </c>
      <c r="F356" s="1" t="str">
        <f>IFERROR(INDEX(股票涨跌!F:F,MATCH(B356,股票涨跌!B:B,0)),"-")</f>
        <v>-</v>
      </c>
      <c r="G356" s="1" t="str">
        <f>TRIM(基本信息!O356)</f>
        <v/>
      </c>
      <c r="H356" s="1" t="str">
        <f>IFERROR(INDEX(行业涨跌!F:F,MATCH(G356,行业涨跌!C:C,0)),"-")</f>
        <v>-</v>
      </c>
      <c r="I356" s="1" t="str">
        <f>IFERROR(INDEX(行业涨跌!E:E,MATCH(G356,行业涨跌!C:C,0)),"-")</f>
        <v>-</v>
      </c>
      <c r="J356" s="1">
        <v>0</v>
      </c>
      <c r="K356" s="1">
        <v>0</v>
      </c>
      <c r="L356" s="1">
        <v>0</v>
      </c>
      <c r="M356" s="66">
        <f t="shared" si="74"/>
        <v>0</v>
      </c>
      <c r="R356" s="43" t="str">
        <f t="shared" si="65"/>
        <v>-</v>
      </c>
      <c r="V356" s="1">
        <f t="array" ref="V356">SMALL(IF($D$2:$D$4000&gt;0,ROW($D$2:$D$4000),4^8),ROW(A355))</f>
        <v>65536</v>
      </c>
      <c r="W356" s="1" t="str">
        <f t="shared" si="66"/>
        <v>-</v>
      </c>
      <c r="X356" s="1" t="str">
        <f t="shared" si="67"/>
        <v>-</v>
      </c>
      <c r="Y356" s="43" t="str">
        <f t="shared" si="75"/>
        <v>-</v>
      </c>
      <c r="Z356" s="1" t="str">
        <f t="shared" si="68"/>
        <v>-</v>
      </c>
      <c r="AA356" s="1" t="str">
        <f t="shared" si="69"/>
        <v>-</v>
      </c>
      <c r="AB356" s="1" t="str">
        <f t="shared" si="76"/>
        <v>-</v>
      </c>
      <c r="AC356" s="1" t="str">
        <f t="shared" si="70"/>
        <v>-</v>
      </c>
      <c r="AD356" s="1" t="str">
        <f t="shared" si="71"/>
        <v>-</v>
      </c>
      <c r="AE356" s="43" t="str">
        <f t="shared" si="72"/>
        <v>-</v>
      </c>
      <c r="AF356" s="11" t="str">
        <f t="shared" si="77"/>
        <v>-</v>
      </c>
    </row>
    <row r="357" spans="1:32" x14ac:dyDescent="0.15">
      <c r="A357" s="1">
        <v>356</v>
      </c>
      <c r="B357" s="29" t="str">
        <f>TRIM(基本信息!B357)</f>
        <v/>
      </c>
      <c r="C357" s="1" t="str">
        <f>TRIM(基本信息!C357)</f>
        <v/>
      </c>
      <c r="D357" s="1">
        <f t="shared" si="73"/>
        <v>0</v>
      </c>
      <c r="E357" s="1" t="str">
        <f>IFERROR(INDEX(股票涨跌!E:E,MATCH(B357,股票涨跌!B:B,0)),"-")</f>
        <v>-</v>
      </c>
      <c r="F357" s="1" t="str">
        <f>IFERROR(INDEX(股票涨跌!F:F,MATCH(B357,股票涨跌!B:B,0)),"-")</f>
        <v>-</v>
      </c>
      <c r="G357" s="1" t="str">
        <f>TRIM(基本信息!O357)</f>
        <v/>
      </c>
      <c r="H357" s="1" t="str">
        <f>IFERROR(INDEX(行业涨跌!F:F,MATCH(G357,行业涨跌!C:C,0)),"-")</f>
        <v>-</v>
      </c>
      <c r="I357" s="1" t="str">
        <f>IFERROR(INDEX(行业涨跌!E:E,MATCH(G357,行业涨跌!C:C,0)),"-")</f>
        <v>-</v>
      </c>
      <c r="J357" s="1">
        <v>0</v>
      </c>
      <c r="K357" s="1">
        <v>0</v>
      </c>
      <c r="L357" s="1">
        <v>0</v>
      </c>
      <c r="M357" s="66">
        <f t="shared" si="74"/>
        <v>0</v>
      </c>
      <c r="R357" s="43" t="str">
        <f t="shared" si="65"/>
        <v>-</v>
      </c>
      <c r="V357" s="1">
        <f t="array" ref="V357">SMALL(IF($D$2:$D$4000&gt;0,ROW($D$2:$D$4000),4^8),ROW(A356))</f>
        <v>65536</v>
      </c>
      <c r="W357" s="1" t="str">
        <f t="shared" si="66"/>
        <v>-</v>
      </c>
      <c r="X357" s="1" t="str">
        <f t="shared" si="67"/>
        <v>-</v>
      </c>
      <c r="Y357" s="43" t="str">
        <f t="shared" si="75"/>
        <v>-</v>
      </c>
      <c r="Z357" s="1" t="str">
        <f t="shared" si="68"/>
        <v>-</v>
      </c>
      <c r="AA357" s="1" t="str">
        <f t="shared" si="69"/>
        <v>-</v>
      </c>
      <c r="AB357" s="1" t="str">
        <f t="shared" si="76"/>
        <v>-</v>
      </c>
      <c r="AC357" s="1" t="str">
        <f t="shared" si="70"/>
        <v>-</v>
      </c>
      <c r="AD357" s="1" t="str">
        <f t="shared" si="71"/>
        <v>-</v>
      </c>
      <c r="AE357" s="43" t="str">
        <f t="shared" si="72"/>
        <v>-</v>
      </c>
      <c r="AF357" s="11" t="str">
        <f t="shared" si="77"/>
        <v>-</v>
      </c>
    </row>
    <row r="358" spans="1:32" x14ac:dyDescent="0.15">
      <c r="A358" s="1">
        <v>357</v>
      </c>
      <c r="B358" s="29" t="str">
        <f>TRIM(基本信息!B358)</f>
        <v/>
      </c>
      <c r="C358" s="1" t="str">
        <f>TRIM(基本信息!C358)</f>
        <v/>
      </c>
      <c r="D358" s="1">
        <f t="shared" si="73"/>
        <v>0</v>
      </c>
      <c r="E358" s="1" t="str">
        <f>IFERROR(INDEX(股票涨跌!E:E,MATCH(B358,股票涨跌!B:B,0)),"-")</f>
        <v>-</v>
      </c>
      <c r="F358" s="1" t="str">
        <f>IFERROR(INDEX(股票涨跌!F:F,MATCH(B358,股票涨跌!B:B,0)),"-")</f>
        <v>-</v>
      </c>
      <c r="G358" s="1" t="str">
        <f>TRIM(基本信息!O358)</f>
        <v/>
      </c>
      <c r="H358" s="1" t="str">
        <f>IFERROR(INDEX(行业涨跌!F:F,MATCH(G358,行业涨跌!C:C,0)),"-")</f>
        <v>-</v>
      </c>
      <c r="I358" s="1" t="str">
        <f>IFERROR(INDEX(行业涨跌!E:E,MATCH(G358,行业涨跌!C:C,0)),"-")</f>
        <v>-</v>
      </c>
      <c r="J358" s="1">
        <v>0</v>
      </c>
      <c r="K358" s="1">
        <v>0</v>
      </c>
      <c r="L358" s="1">
        <v>0</v>
      </c>
      <c r="M358" s="66">
        <f t="shared" si="74"/>
        <v>0</v>
      </c>
      <c r="R358" s="43" t="str">
        <f t="shared" si="65"/>
        <v>-</v>
      </c>
      <c r="V358" s="1">
        <f t="array" ref="V358">SMALL(IF($D$2:$D$4000&gt;0,ROW($D$2:$D$4000),4^8),ROW(A357))</f>
        <v>65536</v>
      </c>
      <c r="W358" s="1" t="str">
        <f t="shared" si="66"/>
        <v>-</v>
      </c>
      <c r="X358" s="1" t="str">
        <f t="shared" si="67"/>
        <v>-</v>
      </c>
      <c r="Y358" s="43" t="str">
        <f t="shared" si="75"/>
        <v>-</v>
      </c>
      <c r="Z358" s="1" t="str">
        <f t="shared" si="68"/>
        <v>-</v>
      </c>
      <c r="AA358" s="1" t="str">
        <f t="shared" si="69"/>
        <v>-</v>
      </c>
      <c r="AB358" s="1" t="str">
        <f t="shared" si="76"/>
        <v>-</v>
      </c>
      <c r="AC358" s="1" t="str">
        <f t="shared" si="70"/>
        <v>-</v>
      </c>
      <c r="AD358" s="1" t="str">
        <f t="shared" si="71"/>
        <v>-</v>
      </c>
      <c r="AE358" s="43" t="str">
        <f t="shared" si="72"/>
        <v>-</v>
      </c>
      <c r="AF358" s="11" t="str">
        <f t="shared" si="77"/>
        <v>-</v>
      </c>
    </row>
    <row r="359" spans="1:32" x14ac:dyDescent="0.15">
      <c r="A359" s="1">
        <v>358</v>
      </c>
      <c r="B359" s="29" t="str">
        <f>TRIM(基本信息!B359)</f>
        <v/>
      </c>
      <c r="C359" s="1" t="str">
        <f>TRIM(基本信息!C359)</f>
        <v/>
      </c>
      <c r="D359" s="1">
        <f t="shared" si="73"/>
        <v>0</v>
      </c>
      <c r="E359" s="1" t="str">
        <f>IFERROR(INDEX(股票涨跌!E:E,MATCH(B359,股票涨跌!B:B,0)),"-")</f>
        <v>-</v>
      </c>
      <c r="F359" s="1" t="str">
        <f>IFERROR(INDEX(股票涨跌!F:F,MATCH(B359,股票涨跌!B:B,0)),"-")</f>
        <v>-</v>
      </c>
      <c r="G359" s="1" t="str">
        <f>TRIM(基本信息!O359)</f>
        <v/>
      </c>
      <c r="H359" s="1" t="str">
        <f>IFERROR(INDEX(行业涨跌!F:F,MATCH(G359,行业涨跌!C:C,0)),"-")</f>
        <v>-</v>
      </c>
      <c r="I359" s="1" t="str">
        <f>IFERROR(INDEX(行业涨跌!E:E,MATCH(G359,行业涨跌!C:C,0)),"-")</f>
        <v>-</v>
      </c>
      <c r="J359" s="1">
        <v>0</v>
      </c>
      <c r="K359" s="1">
        <v>0</v>
      </c>
      <c r="L359" s="1">
        <v>0</v>
      </c>
      <c r="M359" s="66">
        <f t="shared" si="74"/>
        <v>0</v>
      </c>
      <c r="R359" s="43" t="str">
        <f t="shared" si="65"/>
        <v>-</v>
      </c>
      <c r="V359" s="1">
        <f t="array" ref="V359">SMALL(IF($D$2:$D$4000&gt;0,ROW($D$2:$D$4000),4^8),ROW(A358))</f>
        <v>65536</v>
      </c>
      <c r="W359" s="1" t="str">
        <f t="shared" si="66"/>
        <v>-</v>
      </c>
      <c r="X359" s="1" t="str">
        <f t="shared" si="67"/>
        <v>-</v>
      </c>
      <c r="Y359" s="43" t="str">
        <f t="shared" si="75"/>
        <v>-</v>
      </c>
      <c r="Z359" s="1" t="str">
        <f t="shared" si="68"/>
        <v>-</v>
      </c>
      <c r="AA359" s="1" t="str">
        <f t="shared" si="69"/>
        <v>-</v>
      </c>
      <c r="AB359" s="1" t="str">
        <f t="shared" si="76"/>
        <v>-</v>
      </c>
      <c r="AC359" s="1" t="str">
        <f t="shared" si="70"/>
        <v>-</v>
      </c>
      <c r="AD359" s="1" t="str">
        <f t="shared" si="71"/>
        <v>-</v>
      </c>
      <c r="AE359" s="43" t="str">
        <f t="shared" si="72"/>
        <v>-</v>
      </c>
      <c r="AF359" s="11" t="str">
        <f t="shared" si="77"/>
        <v>-</v>
      </c>
    </row>
    <row r="360" spans="1:32" x14ac:dyDescent="0.15">
      <c r="A360" s="1">
        <v>359</v>
      </c>
      <c r="B360" s="29" t="str">
        <f>TRIM(基本信息!B360)</f>
        <v/>
      </c>
      <c r="C360" s="1" t="str">
        <f>TRIM(基本信息!C360)</f>
        <v/>
      </c>
      <c r="D360" s="1">
        <f t="shared" si="73"/>
        <v>0</v>
      </c>
      <c r="E360" s="1" t="str">
        <f>IFERROR(INDEX(股票涨跌!E:E,MATCH(B360,股票涨跌!B:B,0)),"-")</f>
        <v>-</v>
      </c>
      <c r="F360" s="1" t="str">
        <f>IFERROR(INDEX(股票涨跌!F:F,MATCH(B360,股票涨跌!B:B,0)),"-")</f>
        <v>-</v>
      </c>
      <c r="G360" s="1" t="str">
        <f>TRIM(基本信息!O360)</f>
        <v/>
      </c>
      <c r="H360" s="1" t="str">
        <f>IFERROR(INDEX(行业涨跌!F:F,MATCH(G360,行业涨跌!C:C,0)),"-")</f>
        <v>-</v>
      </c>
      <c r="I360" s="1" t="str">
        <f>IFERROR(INDEX(行业涨跌!E:E,MATCH(G360,行业涨跌!C:C,0)),"-")</f>
        <v>-</v>
      </c>
      <c r="J360" s="1">
        <v>0</v>
      </c>
      <c r="K360" s="1">
        <v>1</v>
      </c>
      <c r="L360" s="1">
        <v>0</v>
      </c>
      <c r="M360" s="66">
        <f t="shared" si="74"/>
        <v>1</v>
      </c>
      <c r="R360" s="43" t="str">
        <f t="shared" si="65"/>
        <v>-</v>
      </c>
      <c r="S360" s="11">
        <v>43630.625</v>
      </c>
      <c r="V360" s="1">
        <f t="array" ref="V360">SMALL(IF($D$2:$D$4000&gt;0,ROW($D$2:$D$4000),4^8),ROW(A359))</f>
        <v>65536</v>
      </c>
      <c r="W360" s="1" t="str">
        <f t="shared" si="66"/>
        <v>-</v>
      </c>
      <c r="X360" s="1" t="str">
        <f t="shared" si="67"/>
        <v>-</v>
      </c>
      <c r="Y360" s="43" t="str">
        <f t="shared" si="75"/>
        <v>-</v>
      </c>
      <c r="Z360" s="1" t="str">
        <f t="shared" si="68"/>
        <v>-</v>
      </c>
      <c r="AA360" s="1" t="str">
        <f t="shared" si="69"/>
        <v>-</v>
      </c>
      <c r="AB360" s="1" t="str">
        <f t="shared" si="76"/>
        <v>-</v>
      </c>
      <c r="AC360" s="1" t="str">
        <f t="shared" si="70"/>
        <v>-</v>
      </c>
      <c r="AD360" s="1" t="str">
        <f t="shared" si="71"/>
        <v>-</v>
      </c>
      <c r="AE360" s="43" t="str">
        <f t="shared" si="72"/>
        <v>-</v>
      </c>
      <c r="AF360" s="11" t="str">
        <f t="shared" si="77"/>
        <v>-</v>
      </c>
    </row>
    <row r="361" spans="1:32" x14ac:dyDescent="0.15">
      <c r="A361" s="1">
        <v>360</v>
      </c>
      <c r="B361" s="29" t="str">
        <f>TRIM(基本信息!B361)</f>
        <v/>
      </c>
      <c r="C361" s="1" t="str">
        <f>TRIM(基本信息!C361)</f>
        <v/>
      </c>
      <c r="D361" s="1">
        <f t="shared" si="73"/>
        <v>0</v>
      </c>
      <c r="E361" s="1" t="str">
        <f>IFERROR(INDEX(股票涨跌!E:E,MATCH(B361,股票涨跌!B:B,0)),"-")</f>
        <v>-</v>
      </c>
      <c r="F361" s="1" t="str">
        <f>IFERROR(INDEX(股票涨跌!F:F,MATCH(B361,股票涨跌!B:B,0)),"-")</f>
        <v>-</v>
      </c>
      <c r="G361" s="1" t="str">
        <f>TRIM(基本信息!O361)</f>
        <v/>
      </c>
      <c r="H361" s="1" t="str">
        <f>IFERROR(INDEX(行业涨跌!F:F,MATCH(G361,行业涨跌!C:C,0)),"-")</f>
        <v>-</v>
      </c>
      <c r="I361" s="1" t="str">
        <f>IFERROR(INDEX(行业涨跌!E:E,MATCH(G361,行业涨跌!C:C,0)),"-")</f>
        <v>-</v>
      </c>
      <c r="J361" s="1">
        <v>0</v>
      </c>
      <c r="K361" s="1">
        <v>1</v>
      </c>
      <c r="L361" s="1">
        <v>1</v>
      </c>
      <c r="M361" s="66">
        <f t="shared" si="74"/>
        <v>1</v>
      </c>
      <c r="R361" s="43" t="str">
        <f t="shared" si="65"/>
        <v>-</v>
      </c>
      <c r="S361" s="11">
        <v>43630.625</v>
      </c>
      <c r="V361" s="1">
        <f t="array" ref="V361">SMALL(IF($D$2:$D$4000&gt;0,ROW($D$2:$D$4000),4^8),ROW(A360))</f>
        <v>65536</v>
      </c>
      <c r="W361" s="1" t="str">
        <f t="shared" si="66"/>
        <v>-</v>
      </c>
      <c r="X361" s="1" t="str">
        <f t="shared" si="67"/>
        <v>-</v>
      </c>
      <c r="Y361" s="43" t="str">
        <f t="shared" si="75"/>
        <v>-</v>
      </c>
      <c r="Z361" s="1" t="str">
        <f t="shared" si="68"/>
        <v>-</v>
      </c>
      <c r="AA361" s="1" t="str">
        <f t="shared" si="69"/>
        <v>-</v>
      </c>
      <c r="AB361" s="1" t="str">
        <f t="shared" si="76"/>
        <v>-</v>
      </c>
      <c r="AC361" s="1" t="str">
        <f t="shared" si="70"/>
        <v>-</v>
      </c>
      <c r="AD361" s="1" t="str">
        <f t="shared" si="71"/>
        <v>-</v>
      </c>
      <c r="AE361" s="43" t="str">
        <f t="shared" si="72"/>
        <v>-</v>
      </c>
      <c r="AF361" s="11" t="str">
        <f t="shared" si="77"/>
        <v>-</v>
      </c>
    </row>
    <row r="362" spans="1:32" x14ac:dyDescent="0.15">
      <c r="A362" s="1">
        <v>361</v>
      </c>
      <c r="B362" s="29" t="str">
        <f>TRIM(基本信息!B362)</f>
        <v/>
      </c>
      <c r="C362" s="1" t="str">
        <f>TRIM(基本信息!C362)</f>
        <v/>
      </c>
      <c r="D362" s="1">
        <f t="shared" si="73"/>
        <v>0</v>
      </c>
      <c r="E362" s="1" t="str">
        <f>IFERROR(INDEX(股票涨跌!E:E,MATCH(B362,股票涨跌!B:B,0)),"-")</f>
        <v>-</v>
      </c>
      <c r="F362" s="1" t="str">
        <f>IFERROR(INDEX(股票涨跌!F:F,MATCH(B362,股票涨跌!B:B,0)),"-")</f>
        <v>-</v>
      </c>
      <c r="G362" s="1" t="str">
        <f>TRIM(基本信息!O362)</f>
        <v/>
      </c>
      <c r="H362" s="1" t="str">
        <f>IFERROR(INDEX(行业涨跌!F:F,MATCH(G362,行业涨跌!C:C,0)),"-")</f>
        <v>-</v>
      </c>
      <c r="I362" s="1" t="str">
        <f>IFERROR(INDEX(行业涨跌!E:E,MATCH(G362,行业涨跌!C:C,0)),"-")</f>
        <v>-</v>
      </c>
      <c r="J362" s="1">
        <v>0</v>
      </c>
      <c r="K362" s="1">
        <v>0</v>
      </c>
      <c r="L362" s="1">
        <v>0</v>
      </c>
      <c r="M362" s="66">
        <f t="shared" si="74"/>
        <v>0</v>
      </c>
      <c r="R362" s="43" t="str">
        <f t="shared" si="65"/>
        <v>-</v>
      </c>
      <c r="V362" s="1">
        <f t="array" ref="V362">SMALL(IF($D$2:$D$4000&gt;0,ROW($D$2:$D$4000),4^8),ROW(A361))</f>
        <v>65536</v>
      </c>
      <c r="W362" s="1" t="str">
        <f t="shared" si="66"/>
        <v>-</v>
      </c>
      <c r="X362" s="1" t="str">
        <f t="shared" si="67"/>
        <v>-</v>
      </c>
      <c r="Y362" s="43" t="str">
        <f t="shared" si="75"/>
        <v>-</v>
      </c>
      <c r="Z362" s="1" t="str">
        <f t="shared" si="68"/>
        <v>-</v>
      </c>
      <c r="AA362" s="1" t="str">
        <f t="shared" si="69"/>
        <v>-</v>
      </c>
      <c r="AB362" s="1" t="str">
        <f t="shared" si="76"/>
        <v>-</v>
      </c>
      <c r="AC362" s="1" t="str">
        <f t="shared" si="70"/>
        <v>-</v>
      </c>
      <c r="AD362" s="1" t="str">
        <f t="shared" si="71"/>
        <v>-</v>
      </c>
      <c r="AE362" s="43" t="str">
        <f t="shared" si="72"/>
        <v>-</v>
      </c>
      <c r="AF362" s="11" t="str">
        <f t="shared" si="77"/>
        <v>-</v>
      </c>
    </row>
    <row r="363" spans="1:32" x14ac:dyDescent="0.15">
      <c r="A363" s="1">
        <v>362</v>
      </c>
      <c r="B363" s="29" t="str">
        <f>TRIM(基本信息!B363)</f>
        <v/>
      </c>
      <c r="C363" s="1" t="str">
        <f>TRIM(基本信息!C363)</f>
        <v/>
      </c>
      <c r="D363" s="1">
        <f t="shared" si="73"/>
        <v>0</v>
      </c>
      <c r="E363" s="1" t="str">
        <f>IFERROR(INDEX(股票涨跌!E:E,MATCH(B363,股票涨跌!B:B,0)),"-")</f>
        <v>-</v>
      </c>
      <c r="F363" s="1" t="str">
        <f>IFERROR(INDEX(股票涨跌!F:F,MATCH(B363,股票涨跌!B:B,0)),"-")</f>
        <v>-</v>
      </c>
      <c r="G363" s="1" t="str">
        <f>TRIM(基本信息!O363)</f>
        <v/>
      </c>
      <c r="H363" s="1" t="str">
        <f>IFERROR(INDEX(行业涨跌!F:F,MATCH(G363,行业涨跌!C:C,0)),"-")</f>
        <v>-</v>
      </c>
      <c r="I363" s="1" t="str">
        <f>IFERROR(INDEX(行业涨跌!E:E,MATCH(G363,行业涨跌!C:C,0)),"-")</f>
        <v>-</v>
      </c>
      <c r="J363" s="1">
        <v>0</v>
      </c>
      <c r="K363" s="1">
        <v>0</v>
      </c>
      <c r="L363" s="1">
        <v>0</v>
      </c>
      <c r="M363" s="66">
        <f t="shared" si="74"/>
        <v>0</v>
      </c>
      <c r="R363" s="43" t="str">
        <f t="shared" si="65"/>
        <v>-</v>
      </c>
      <c r="V363" s="1">
        <f t="array" ref="V363">SMALL(IF($D$2:$D$4000&gt;0,ROW($D$2:$D$4000),4^8),ROW(A362))</f>
        <v>65536</v>
      </c>
      <c r="W363" s="1" t="str">
        <f t="shared" si="66"/>
        <v>-</v>
      </c>
      <c r="X363" s="1" t="str">
        <f t="shared" si="67"/>
        <v>-</v>
      </c>
      <c r="Y363" s="43" t="str">
        <f t="shared" si="75"/>
        <v>-</v>
      </c>
      <c r="Z363" s="1" t="str">
        <f t="shared" si="68"/>
        <v>-</v>
      </c>
      <c r="AA363" s="1" t="str">
        <f t="shared" si="69"/>
        <v>-</v>
      </c>
      <c r="AB363" s="1" t="str">
        <f t="shared" si="76"/>
        <v>-</v>
      </c>
      <c r="AC363" s="1" t="str">
        <f t="shared" si="70"/>
        <v>-</v>
      </c>
      <c r="AD363" s="1" t="str">
        <f t="shared" si="71"/>
        <v>-</v>
      </c>
      <c r="AE363" s="43" t="str">
        <f t="shared" si="72"/>
        <v>-</v>
      </c>
      <c r="AF363" s="11" t="str">
        <f t="shared" si="77"/>
        <v>-</v>
      </c>
    </row>
    <row r="364" spans="1:32" x14ac:dyDescent="0.15">
      <c r="A364" s="1">
        <v>363</v>
      </c>
      <c r="B364" s="29" t="str">
        <f>TRIM(基本信息!B364)</f>
        <v/>
      </c>
      <c r="C364" s="1" t="str">
        <f>TRIM(基本信息!C364)</f>
        <v/>
      </c>
      <c r="D364" s="1">
        <f t="shared" si="73"/>
        <v>0</v>
      </c>
      <c r="E364" s="1" t="str">
        <f>IFERROR(INDEX(股票涨跌!E:E,MATCH(B364,股票涨跌!B:B,0)),"-")</f>
        <v>-</v>
      </c>
      <c r="F364" s="1" t="str">
        <f>IFERROR(INDEX(股票涨跌!F:F,MATCH(B364,股票涨跌!B:B,0)),"-")</f>
        <v>-</v>
      </c>
      <c r="G364" s="1" t="str">
        <f>TRIM(基本信息!O364)</f>
        <v/>
      </c>
      <c r="H364" s="1" t="str">
        <f>IFERROR(INDEX(行业涨跌!F:F,MATCH(G364,行业涨跌!C:C,0)),"-")</f>
        <v>-</v>
      </c>
      <c r="I364" s="1" t="str">
        <f>IFERROR(INDEX(行业涨跌!E:E,MATCH(G364,行业涨跌!C:C,0)),"-")</f>
        <v>-</v>
      </c>
      <c r="J364" s="1">
        <v>0</v>
      </c>
      <c r="K364" s="1">
        <v>0</v>
      </c>
      <c r="L364" s="1">
        <v>0</v>
      </c>
      <c r="M364" s="66">
        <f t="shared" si="74"/>
        <v>0</v>
      </c>
      <c r="R364" s="43" t="str">
        <f t="shared" si="65"/>
        <v>-</v>
      </c>
      <c r="V364" s="1">
        <f t="array" ref="V364">SMALL(IF($D$2:$D$4000&gt;0,ROW($D$2:$D$4000),4^8),ROW(A363))</f>
        <v>65536</v>
      </c>
      <c r="W364" s="1" t="str">
        <f t="shared" si="66"/>
        <v>-</v>
      </c>
      <c r="X364" s="1" t="str">
        <f t="shared" si="67"/>
        <v>-</v>
      </c>
      <c r="Y364" s="43" t="str">
        <f t="shared" si="75"/>
        <v>-</v>
      </c>
      <c r="Z364" s="1" t="str">
        <f t="shared" si="68"/>
        <v>-</v>
      </c>
      <c r="AA364" s="1" t="str">
        <f t="shared" si="69"/>
        <v>-</v>
      </c>
      <c r="AB364" s="1" t="str">
        <f t="shared" si="76"/>
        <v>-</v>
      </c>
      <c r="AC364" s="1" t="str">
        <f t="shared" si="70"/>
        <v>-</v>
      </c>
      <c r="AD364" s="1" t="str">
        <f t="shared" si="71"/>
        <v>-</v>
      </c>
      <c r="AE364" s="43" t="str">
        <f t="shared" si="72"/>
        <v>-</v>
      </c>
      <c r="AF364" s="11" t="str">
        <f t="shared" si="77"/>
        <v>-</v>
      </c>
    </row>
    <row r="365" spans="1:32" x14ac:dyDescent="0.15">
      <c r="A365" s="1">
        <v>364</v>
      </c>
      <c r="B365" s="29" t="str">
        <f>TRIM(基本信息!B365)</f>
        <v/>
      </c>
      <c r="C365" s="1" t="str">
        <f>TRIM(基本信息!C365)</f>
        <v/>
      </c>
      <c r="D365" s="1">
        <f t="shared" si="73"/>
        <v>0</v>
      </c>
      <c r="E365" s="1" t="str">
        <f>IFERROR(INDEX(股票涨跌!E:E,MATCH(B365,股票涨跌!B:B,0)),"-")</f>
        <v>-</v>
      </c>
      <c r="F365" s="1" t="str">
        <f>IFERROR(INDEX(股票涨跌!F:F,MATCH(B365,股票涨跌!B:B,0)),"-")</f>
        <v>-</v>
      </c>
      <c r="G365" s="1" t="str">
        <f>TRIM(基本信息!O365)</f>
        <v/>
      </c>
      <c r="H365" s="1" t="str">
        <f>IFERROR(INDEX(行业涨跌!F:F,MATCH(G365,行业涨跌!C:C,0)),"-")</f>
        <v>-</v>
      </c>
      <c r="I365" s="1" t="str">
        <f>IFERROR(INDEX(行业涨跌!E:E,MATCH(G365,行业涨跌!C:C,0)),"-")</f>
        <v>-</v>
      </c>
      <c r="J365" s="1">
        <v>0</v>
      </c>
      <c r="K365" s="1">
        <v>0</v>
      </c>
      <c r="L365" s="1">
        <v>0</v>
      </c>
      <c r="M365" s="66">
        <f t="shared" si="74"/>
        <v>0</v>
      </c>
      <c r="R365" s="43" t="str">
        <f t="shared" si="65"/>
        <v>-</v>
      </c>
      <c r="V365" s="1">
        <f t="array" ref="V365">SMALL(IF($D$2:$D$4000&gt;0,ROW($D$2:$D$4000),4^8),ROW(A364))</f>
        <v>65536</v>
      </c>
      <c r="W365" s="1" t="str">
        <f t="shared" si="66"/>
        <v>-</v>
      </c>
      <c r="X365" s="1" t="str">
        <f t="shared" si="67"/>
        <v>-</v>
      </c>
      <c r="Y365" s="43" t="str">
        <f t="shared" si="75"/>
        <v>-</v>
      </c>
      <c r="Z365" s="1" t="str">
        <f t="shared" si="68"/>
        <v>-</v>
      </c>
      <c r="AA365" s="1" t="str">
        <f t="shared" si="69"/>
        <v>-</v>
      </c>
      <c r="AB365" s="1" t="str">
        <f t="shared" si="76"/>
        <v>-</v>
      </c>
      <c r="AC365" s="1" t="str">
        <f t="shared" si="70"/>
        <v>-</v>
      </c>
      <c r="AD365" s="1" t="str">
        <f t="shared" si="71"/>
        <v>-</v>
      </c>
      <c r="AE365" s="43" t="str">
        <f t="shared" si="72"/>
        <v>-</v>
      </c>
      <c r="AF365" s="11" t="str">
        <f t="shared" si="77"/>
        <v>-</v>
      </c>
    </row>
    <row r="366" spans="1:32" x14ac:dyDescent="0.15">
      <c r="A366" s="1">
        <v>365</v>
      </c>
      <c r="B366" s="29" t="str">
        <f>TRIM(基本信息!B366)</f>
        <v/>
      </c>
      <c r="C366" s="1" t="str">
        <f>TRIM(基本信息!C366)</f>
        <v/>
      </c>
      <c r="D366" s="1">
        <f t="shared" si="73"/>
        <v>0</v>
      </c>
      <c r="E366" s="1" t="str">
        <f>IFERROR(INDEX(股票涨跌!E:E,MATCH(B366,股票涨跌!B:B,0)),"-")</f>
        <v>-</v>
      </c>
      <c r="F366" s="1" t="str">
        <f>IFERROR(INDEX(股票涨跌!F:F,MATCH(B366,股票涨跌!B:B,0)),"-")</f>
        <v>-</v>
      </c>
      <c r="G366" s="1" t="str">
        <f>TRIM(基本信息!O366)</f>
        <v/>
      </c>
      <c r="H366" s="1" t="str">
        <f>IFERROR(INDEX(行业涨跌!F:F,MATCH(G366,行业涨跌!C:C,0)),"-")</f>
        <v>-</v>
      </c>
      <c r="I366" s="1" t="str">
        <f>IFERROR(INDEX(行业涨跌!E:E,MATCH(G366,行业涨跌!C:C,0)),"-")</f>
        <v>-</v>
      </c>
      <c r="J366" s="1">
        <v>0</v>
      </c>
      <c r="K366" s="1">
        <v>0</v>
      </c>
      <c r="L366" s="1">
        <v>0</v>
      </c>
      <c r="M366" s="66">
        <f t="shared" si="74"/>
        <v>0</v>
      </c>
      <c r="R366" s="43" t="str">
        <f t="shared" si="65"/>
        <v>-</v>
      </c>
      <c r="V366" s="1">
        <f t="array" ref="V366">SMALL(IF($D$2:$D$4000&gt;0,ROW($D$2:$D$4000),4^8),ROW(A365))</f>
        <v>65536</v>
      </c>
      <c r="W366" s="1" t="str">
        <f t="shared" si="66"/>
        <v>-</v>
      </c>
      <c r="X366" s="1" t="str">
        <f t="shared" si="67"/>
        <v>-</v>
      </c>
      <c r="Y366" s="43" t="str">
        <f t="shared" si="75"/>
        <v>-</v>
      </c>
      <c r="Z366" s="1" t="str">
        <f t="shared" si="68"/>
        <v>-</v>
      </c>
      <c r="AA366" s="1" t="str">
        <f t="shared" si="69"/>
        <v>-</v>
      </c>
      <c r="AB366" s="1" t="str">
        <f t="shared" si="76"/>
        <v>-</v>
      </c>
      <c r="AC366" s="1" t="str">
        <f t="shared" si="70"/>
        <v>-</v>
      </c>
      <c r="AD366" s="1" t="str">
        <f t="shared" si="71"/>
        <v>-</v>
      </c>
      <c r="AE366" s="43" t="str">
        <f t="shared" si="72"/>
        <v>-</v>
      </c>
      <c r="AF366" s="11" t="str">
        <f t="shared" si="77"/>
        <v>-</v>
      </c>
    </row>
    <row r="367" spans="1:32" x14ac:dyDescent="0.15">
      <c r="A367" s="1">
        <v>366</v>
      </c>
      <c r="B367" s="29" t="str">
        <f>TRIM(基本信息!B367)</f>
        <v/>
      </c>
      <c r="C367" s="1" t="str">
        <f>TRIM(基本信息!C367)</f>
        <v/>
      </c>
      <c r="D367" s="1">
        <f t="shared" si="73"/>
        <v>0</v>
      </c>
      <c r="E367" s="1" t="str">
        <f>IFERROR(INDEX(股票涨跌!E:E,MATCH(B367,股票涨跌!B:B,0)),"-")</f>
        <v>-</v>
      </c>
      <c r="F367" s="1" t="str">
        <f>IFERROR(INDEX(股票涨跌!F:F,MATCH(B367,股票涨跌!B:B,0)),"-")</f>
        <v>-</v>
      </c>
      <c r="G367" s="1" t="str">
        <f>TRIM(基本信息!O367)</f>
        <v/>
      </c>
      <c r="H367" s="1" t="str">
        <f>IFERROR(INDEX(行业涨跌!F:F,MATCH(G367,行业涨跌!C:C,0)),"-")</f>
        <v>-</v>
      </c>
      <c r="I367" s="1" t="str">
        <f>IFERROR(INDEX(行业涨跌!E:E,MATCH(G367,行业涨跌!C:C,0)),"-")</f>
        <v>-</v>
      </c>
      <c r="J367" s="1">
        <v>0</v>
      </c>
      <c r="K367" s="1">
        <v>0</v>
      </c>
      <c r="L367" s="1">
        <v>0</v>
      </c>
      <c r="M367" s="66">
        <f t="shared" si="74"/>
        <v>0</v>
      </c>
      <c r="R367" s="43" t="str">
        <f t="shared" si="65"/>
        <v>-</v>
      </c>
      <c r="V367" s="1">
        <f t="array" ref="V367">SMALL(IF($D$2:$D$4000&gt;0,ROW($D$2:$D$4000),4^8),ROW(A366))</f>
        <v>65536</v>
      </c>
      <c r="W367" s="1" t="str">
        <f t="shared" si="66"/>
        <v>-</v>
      </c>
      <c r="X367" s="1" t="str">
        <f t="shared" si="67"/>
        <v>-</v>
      </c>
      <c r="Y367" s="43" t="str">
        <f t="shared" si="75"/>
        <v>-</v>
      </c>
      <c r="Z367" s="1" t="str">
        <f t="shared" si="68"/>
        <v>-</v>
      </c>
      <c r="AA367" s="1" t="str">
        <f t="shared" si="69"/>
        <v>-</v>
      </c>
      <c r="AB367" s="1" t="str">
        <f t="shared" si="76"/>
        <v>-</v>
      </c>
      <c r="AC367" s="1" t="str">
        <f t="shared" si="70"/>
        <v>-</v>
      </c>
      <c r="AD367" s="1" t="str">
        <f t="shared" si="71"/>
        <v>-</v>
      </c>
      <c r="AE367" s="43" t="str">
        <f t="shared" si="72"/>
        <v>-</v>
      </c>
      <c r="AF367" s="11" t="str">
        <f t="shared" si="77"/>
        <v>-</v>
      </c>
    </row>
    <row r="368" spans="1:32" x14ac:dyDescent="0.15">
      <c r="A368" s="1">
        <v>367</v>
      </c>
      <c r="B368" s="29" t="str">
        <f>TRIM(基本信息!B368)</f>
        <v/>
      </c>
      <c r="C368" s="1" t="str">
        <f>TRIM(基本信息!C368)</f>
        <v/>
      </c>
      <c r="D368" s="1">
        <f t="shared" si="73"/>
        <v>0</v>
      </c>
      <c r="E368" s="1" t="str">
        <f>IFERROR(INDEX(股票涨跌!E:E,MATCH(B368,股票涨跌!B:B,0)),"-")</f>
        <v>-</v>
      </c>
      <c r="F368" s="1" t="str">
        <f>IFERROR(INDEX(股票涨跌!F:F,MATCH(B368,股票涨跌!B:B,0)),"-")</f>
        <v>-</v>
      </c>
      <c r="G368" s="1" t="str">
        <f>TRIM(基本信息!O368)</f>
        <v/>
      </c>
      <c r="H368" s="1" t="str">
        <f>IFERROR(INDEX(行业涨跌!F:F,MATCH(G368,行业涨跌!C:C,0)),"-")</f>
        <v>-</v>
      </c>
      <c r="I368" s="1" t="str">
        <f>IFERROR(INDEX(行业涨跌!E:E,MATCH(G368,行业涨跌!C:C,0)),"-")</f>
        <v>-</v>
      </c>
      <c r="J368" s="1">
        <v>0</v>
      </c>
      <c r="K368" s="1">
        <v>1</v>
      </c>
      <c r="L368" s="1">
        <v>0</v>
      </c>
      <c r="M368" s="66">
        <f t="shared" si="74"/>
        <v>1</v>
      </c>
      <c r="R368" s="43" t="str">
        <f t="shared" si="65"/>
        <v>-</v>
      </c>
      <c r="S368" s="11">
        <v>43630.625</v>
      </c>
      <c r="V368" s="1">
        <f t="array" ref="V368">SMALL(IF($D$2:$D$4000&gt;0,ROW($D$2:$D$4000),4^8),ROW(A367))</f>
        <v>65536</v>
      </c>
      <c r="W368" s="1" t="str">
        <f t="shared" si="66"/>
        <v>-</v>
      </c>
      <c r="X368" s="1" t="str">
        <f t="shared" si="67"/>
        <v>-</v>
      </c>
      <c r="Y368" s="43" t="str">
        <f t="shared" si="75"/>
        <v>-</v>
      </c>
      <c r="Z368" s="1" t="str">
        <f t="shared" si="68"/>
        <v>-</v>
      </c>
      <c r="AA368" s="1" t="str">
        <f t="shared" si="69"/>
        <v>-</v>
      </c>
      <c r="AB368" s="1" t="str">
        <f t="shared" si="76"/>
        <v>-</v>
      </c>
      <c r="AC368" s="1" t="str">
        <f t="shared" si="70"/>
        <v>-</v>
      </c>
      <c r="AD368" s="1" t="str">
        <f t="shared" si="71"/>
        <v>-</v>
      </c>
      <c r="AE368" s="43" t="str">
        <f t="shared" si="72"/>
        <v>-</v>
      </c>
      <c r="AF368" s="11" t="str">
        <f t="shared" si="77"/>
        <v>-</v>
      </c>
    </row>
    <row r="369" spans="1:32" x14ac:dyDescent="0.15">
      <c r="A369" s="1">
        <v>368</v>
      </c>
      <c r="B369" s="29" t="str">
        <f>TRIM(基本信息!B369)</f>
        <v/>
      </c>
      <c r="C369" s="1" t="str">
        <f>TRIM(基本信息!C369)</f>
        <v/>
      </c>
      <c r="D369" s="1">
        <f t="shared" si="73"/>
        <v>0</v>
      </c>
      <c r="E369" s="1" t="str">
        <f>IFERROR(INDEX(股票涨跌!E:E,MATCH(B369,股票涨跌!B:B,0)),"-")</f>
        <v>-</v>
      </c>
      <c r="F369" s="1" t="str">
        <f>IFERROR(INDEX(股票涨跌!F:F,MATCH(B369,股票涨跌!B:B,0)),"-")</f>
        <v>-</v>
      </c>
      <c r="G369" s="1" t="str">
        <f>TRIM(基本信息!O369)</f>
        <v/>
      </c>
      <c r="H369" s="1" t="str">
        <f>IFERROR(INDEX(行业涨跌!F:F,MATCH(G369,行业涨跌!C:C,0)),"-")</f>
        <v>-</v>
      </c>
      <c r="I369" s="1" t="str">
        <f>IFERROR(INDEX(行业涨跌!E:E,MATCH(G369,行业涨跌!C:C,0)),"-")</f>
        <v>-</v>
      </c>
      <c r="J369" s="1">
        <v>0</v>
      </c>
      <c r="K369" s="1">
        <v>1</v>
      </c>
      <c r="L369" s="1">
        <v>0</v>
      </c>
      <c r="M369" s="66">
        <f t="shared" si="74"/>
        <v>1</v>
      </c>
      <c r="R369" s="43" t="str">
        <f t="shared" si="65"/>
        <v>-</v>
      </c>
      <c r="S369" s="11">
        <v>43630.625</v>
      </c>
      <c r="V369" s="1">
        <f t="array" ref="V369">SMALL(IF($D$2:$D$4000&gt;0,ROW($D$2:$D$4000),4^8),ROW(A368))</f>
        <v>65536</v>
      </c>
      <c r="W369" s="1" t="str">
        <f t="shared" si="66"/>
        <v>-</v>
      </c>
      <c r="X369" s="1" t="str">
        <f t="shared" si="67"/>
        <v>-</v>
      </c>
      <c r="Y369" s="43" t="str">
        <f t="shared" si="75"/>
        <v>-</v>
      </c>
      <c r="Z369" s="1" t="str">
        <f t="shared" si="68"/>
        <v>-</v>
      </c>
      <c r="AA369" s="1" t="str">
        <f t="shared" si="69"/>
        <v>-</v>
      </c>
      <c r="AB369" s="1" t="str">
        <f t="shared" si="76"/>
        <v>-</v>
      </c>
      <c r="AC369" s="1" t="str">
        <f t="shared" si="70"/>
        <v>-</v>
      </c>
      <c r="AD369" s="1" t="str">
        <f t="shared" si="71"/>
        <v>-</v>
      </c>
      <c r="AE369" s="43" t="str">
        <f t="shared" si="72"/>
        <v>-</v>
      </c>
      <c r="AF369" s="11" t="str">
        <f t="shared" si="77"/>
        <v>-</v>
      </c>
    </row>
    <row r="370" spans="1:32" x14ac:dyDescent="0.15">
      <c r="A370" s="1">
        <v>369</v>
      </c>
      <c r="B370" s="29" t="str">
        <f>TRIM(基本信息!B370)</f>
        <v/>
      </c>
      <c r="C370" s="1" t="str">
        <f>TRIM(基本信息!C370)</f>
        <v/>
      </c>
      <c r="D370" s="1">
        <f t="shared" si="73"/>
        <v>0</v>
      </c>
      <c r="E370" s="1" t="str">
        <f>IFERROR(INDEX(股票涨跌!E:E,MATCH(B370,股票涨跌!B:B,0)),"-")</f>
        <v>-</v>
      </c>
      <c r="F370" s="1" t="str">
        <f>IFERROR(INDEX(股票涨跌!F:F,MATCH(B370,股票涨跌!B:B,0)),"-")</f>
        <v>-</v>
      </c>
      <c r="G370" s="1" t="str">
        <f>TRIM(基本信息!O370)</f>
        <v/>
      </c>
      <c r="H370" s="1" t="str">
        <f>IFERROR(INDEX(行业涨跌!F:F,MATCH(G370,行业涨跌!C:C,0)),"-")</f>
        <v>-</v>
      </c>
      <c r="I370" s="1" t="str">
        <f>IFERROR(INDEX(行业涨跌!E:E,MATCH(G370,行业涨跌!C:C,0)),"-")</f>
        <v>-</v>
      </c>
      <c r="J370" s="1">
        <v>0</v>
      </c>
      <c r="K370" s="1">
        <v>0</v>
      </c>
      <c r="L370" s="1">
        <v>0</v>
      </c>
      <c r="M370" s="66">
        <f t="shared" si="74"/>
        <v>0</v>
      </c>
      <c r="R370" s="43" t="str">
        <f t="shared" si="65"/>
        <v>-</v>
      </c>
      <c r="V370" s="1">
        <f t="array" ref="V370">SMALL(IF($D$2:$D$4000&gt;0,ROW($D$2:$D$4000),4^8),ROW(A369))</f>
        <v>65536</v>
      </c>
      <c r="W370" s="1" t="str">
        <f t="shared" si="66"/>
        <v>-</v>
      </c>
      <c r="X370" s="1" t="str">
        <f t="shared" si="67"/>
        <v>-</v>
      </c>
      <c r="Y370" s="43" t="str">
        <f t="shared" si="75"/>
        <v>-</v>
      </c>
      <c r="Z370" s="1" t="str">
        <f t="shared" si="68"/>
        <v>-</v>
      </c>
      <c r="AA370" s="1" t="str">
        <f t="shared" si="69"/>
        <v>-</v>
      </c>
      <c r="AB370" s="1" t="str">
        <f t="shared" si="76"/>
        <v>-</v>
      </c>
      <c r="AC370" s="1" t="str">
        <f t="shared" si="70"/>
        <v>-</v>
      </c>
      <c r="AD370" s="1" t="str">
        <f t="shared" si="71"/>
        <v>-</v>
      </c>
      <c r="AE370" s="43" t="str">
        <f t="shared" si="72"/>
        <v>-</v>
      </c>
      <c r="AF370" s="11" t="str">
        <f t="shared" si="77"/>
        <v>-</v>
      </c>
    </row>
    <row r="371" spans="1:32" x14ac:dyDescent="0.15">
      <c r="A371" s="1">
        <v>370</v>
      </c>
      <c r="B371" s="29" t="str">
        <f>TRIM(基本信息!B371)</f>
        <v/>
      </c>
      <c r="C371" s="1" t="str">
        <f>TRIM(基本信息!C371)</f>
        <v/>
      </c>
      <c r="D371" s="1">
        <f t="shared" si="73"/>
        <v>0</v>
      </c>
      <c r="E371" s="1" t="str">
        <f>IFERROR(INDEX(股票涨跌!E:E,MATCH(B371,股票涨跌!B:B,0)),"-")</f>
        <v>-</v>
      </c>
      <c r="F371" s="1" t="str">
        <f>IFERROR(INDEX(股票涨跌!F:F,MATCH(B371,股票涨跌!B:B,0)),"-")</f>
        <v>-</v>
      </c>
      <c r="G371" s="1" t="str">
        <f>TRIM(基本信息!O371)</f>
        <v/>
      </c>
      <c r="H371" s="1" t="str">
        <f>IFERROR(INDEX(行业涨跌!F:F,MATCH(G371,行业涨跌!C:C,0)),"-")</f>
        <v>-</v>
      </c>
      <c r="I371" s="1" t="str">
        <f>IFERROR(INDEX(行业涨跌!E:E,MATCH(G371,行业涨跌!C:C,0)),"-")</f>
        <v>-</v>
      </c>
      <c r="J371" s="1">
        <v>0</v>
      </c>
      <c r="K371" s="1">
        <v>1</v>
      </c>
      <c r="L371" s="1">
        <v>0</v>
      </c>
      <c r="M371" s="66">
        <f t="shared" si="74"/>
        <v>1</v>
      </c>
      <c r="R371" s="43" t="str">
        <f t="shared" si="65"/>
        <v>-</v>
      </c>
      <c r="S371" s="11">
        <v>43630.625</v>
      </c>
      <c r="V371" s="1">
        <f t="array" ref="V371">SMALL(IF($D$2:$D$4000&gt;0,ROW($D$2:$D$4000),4^8),ROW(A370))</f>
        <v>65536</v>
      </c>
      <c r="W371" s="1" t="str">
        <f t="shared" si="66"/>
        <v>-</v>
      </c>
      <c r="X371" s="1" t="str">
        <f t="shared" si="67"/>
        <v>-</v>
      </c>
      <c r="Y371" s="43" t="str">
        <f t="shared" si="75"/>
        <v>-</v>
      </c>
      <c r="Z371" s="1" t="str">
        <f t="shared" si="68"/>
        <v>-</v>
      </c>
      <c r="AA371" s="1" t="str">
        <f t="shared" si="69"/>
        <v>-</v>
      </c>
      <c r="AB371" s="1" t="str">
        <f t="shared" si="76"/>
        <v>-</v>
      </c>
      <c r="AC371" s="1" t="str">
        <f t="shared" si="70"/>
        <v>-</v>
      </c>
      <c r="AD371" s="1" t="str">
        <f t="shared" si="71"/>
        <v>-</v>
      </c>
      <c r="AE371" s="43" t="str">
        <f t="shared" si="72"/>
        <v>-</v>
      </c>
      <c r="AF371" s="11" t="str">
        <f t="shared" si="77"/>
        <v>-</v>
      </c>
    </row>
    <row r="372" spans="1:32" x14ac:dyDescent="0.15">
      <c r="A372" s="1">
        <v>371</v>
      </c>
      <c r="B372" s="29" t="str">
        <f>TRIM(基本信息!B372)</f>
        <v/>
      </c>
      <c r="C372" s="1" t="str">
        <f>TRIM(基本信息!C372)</f>
        <v/>
      </c>
      <c r="D372" s="1">
        <f t="shared" si="73"/>
        <v>0</v>
      </c>
      <c r="E372" s="1" t="str">
        <f>IFERROR(INDEX(股票涨跌!E:E,MATCH(B372,股票涨跌!B:B,0)),"-")</f>
        <v>-</v>
      </c>
      <c r="F372" s="1" t="str">
        <f>IFERROR(INDEX(股票涨跌!F:F,MATCH(B372,股票涨跌!B:B,0)),"-")</f>
        <v>-</v>
      </c>
      <c r="G372" s="1" t="str">
        <f>TRIM(基本信息!O372)</f>
        <v/>
      </c>
      <c r="H372" s="1" t="str">
        <f>IFERROR(INDEX(行业涨跌!F:F,MATCH(G372,行业涨跌!C:C,0)),"-")</f>
        <v>-</v>
      </c>
      <c r="I372" s="1" t="str">
        <f>IFERROR(INDEX(行业涨跌!E:E,MATCH(G372,行业涨跌!C:C,0)),"-")</f>
        <v>-</v>
      </c>
      <c r="J372" s="1">
        <v>0</v>
      </c>
      <c r="K372" s="1">
        <v>0</v>
      </c>
      <c r="L372" s="1">
        <v>0</v>
      </c>
      <c r="M372" s="66">
        <f t="shared" si="74"/>
        <v>0</v>
      </c>
      <c r="R372" s="43" t="str">
        <f t="shared" si="65"/>
        <v>-</v>
      </c>
      <c r="V372" s="1">
        <f t="array" ref="V372">SMALL(IF($D$2:$D$4000&gt;0,ROW($D$2:$D$4000),4^8),ROW(A371))</f>
        <v>65536</v>
      </c>
      <c r="W372" s="1" t="str">
        <f t="shared" si="66"/>
        <v>-</v>
      </c>
      <c r="X372" s="1" t="str">
        <f t="shared" si="67"/>
        <v>-</v>
      </c>
      <c r="Y372" s="43" t="str">
        <f t="shared" si="75"/>
        <v>-</v>
      </c>
      <c r="Z372" s="1" t="str">
        <f t="shared" si="68"/>
        <v>-</v>
      </c>
      <c r="AA372" s="1" t="str">
        <f t="shared" si="69"/>
        <v>-</v>
      </c>
      <c r="AB372" s="1" t="str">
        <f t="shared" si="76"/>
        <v>-</v>
      </c>
      <c r="AC372" s="1" t="str">
        <f t="shared" si="70"/>
        <v>-</v>
      </c>
      <c r="AD372" s="1" t="str">
        <f t="shared" si="71"/>
        <v>-</v>
      </c>
      <c r="AE372" s="43" t="str">
        <f t="shared" si="72"/>
        <v>-</v>
      </c>
      <c r="AF372" s="11" t="str">
        <f t="shared" si="77"/>
        <v>-</v>
      </c>
    </row>
    <row r="373" spans="1:32" x14ac:dyDescent="0.15">
      <c r="A373" s="1">
        <v>372</v>
      </c>
      <c r="B373" s="29" t="str">
        <f>TRIM(基本信息!B373)</f>
        <v/>
      </c>
      <c r="C373" s="1" t="str">
        <f>TRIM(基本信息!C373)</f>
        <v/>
      </c>
      <c r="D373" s="1">
        <f t="shared" si="73"/>
        <v>0</v>
      </c>
      <c r="E373" s="1" t="str">
        <f>IFERROR(INDEX(股票涨跌!E:E,MATCH(B373,股票涨跌!B:B,0)),"-")</f>
        <v>-</v>
      </c>
      <c r="F373" s="1" t="str">
        <f>IFERROR(INDEX(股票涨跌!F:F,MATCH(B373,股票涨跌!B:B,0)),"-")</f>
        <v>-</v>
      </c>
      <c r="G373" s="1" t="str">
        <f>TRIM(基本信息!O373)</f>
        <v/>
      </c>
      <c r="H373" s="1" t="str">
        <f>IFERROR(INDEX(行业涨跌!F:F,MATCH(G373,行业涨跌!C:C,0)),"-")</f>
        <v>-</v>
      </c>
      <c r="I373" s="1" t="str">
        <f>IFERROR(INDEX(行业涨跌!E:E,MATCH(G373,行业涨跌!C:C,0)),"-")</f>
        <v>-</v>
      </c>
      <c r="J373" s="1">
        <v>0</v>
      </c>
      <c r="K373" s="1">
        <v>0</v>
      </c>
      <c r="L373" s="1">
        <v>0</v>
      </c>
      <c r="M373" s="66">
        <f t="shared" si="74"/>
        <v>0</v>
      </c>
      <c r="R373" s="43" t="str">
        <f t="shared" si="65"/>
        <v>-</v>
      </c>
      <c r="V373" s="1">
        <f t="array" ref="V373">SMALL(IF($D$2:$D$4000&gt;0,ROW($D$2:$D$4000),4^8),ROW(A372))</f>
        <v>65536</v>
      </c>
      <c r="W373" s="1" t="str">
        <f t="shared" si="66"/>
        <v>-</v>
      </c>
      <c r="X373" s="1" t="str">
        <f t="shared" si="67"/>
        <v>-</v>
      </c>
      <c r="Y373" s="43" t="str">
        <f t="shared" si="75"/>
        <v>-</v>
      </c>
      <c r="Z373" s="1" t="str">
        <f t="shared" si="68"/>
        <v>-</v>
      </c>
      <c r="AA373" s="1" t="str">
        <f t="shared" si="69"/>
        <v>-</v>
      </c>
      <c r="AB373" s="1" t="str">
        <f t="shared" si="76"/>
        <v>-</v>
      </c>
      <c r="AC373" s="1" t="str">
        <f t="shared" si="70"/>
        <v>-</v>
      </c>
      <c r="AD373" s="1" t="str">
        <f t="shared" si="71"/>
        <v>-</v>
      </c>
      <c r="AE373" s="43" t="str">
        <f t="shared" si="72"/>
        <v>-</v>
      </c>
      <c r="AF373" s="11" t="str">
        <f t="shared" si="77"/>
        <v>-</v>
      </c>
    </row>
    <row r="374" spans="1:32" x14ac:dyDescent="0.15">
      <c r="A374" s="1">
        <v>373</v>
      </c>
      <c r="B374" s="29" t="str">
        <f>TRIM(基本信息!B374)</f>
        <v/>
      </c>
      <c r="C374" s="1" t="str">
        <f>TRIM(基本信息!C374)</f>
        <v/>
      </c>
      <c r="D374" s="1">
        <f t="shared" si="73"/>
        <v>0</v>
      </c>
      <c r="E374" s="1" t="str">
        <f>IFERROR(INDEX(股票涨跌!E:E,MATCH(B374,股票涨跌!B:B,0)),"-")</f>
        <v>-</v>
      </c>
      <c r="F374" s="1" t="str">
        <f>IFERROR(INDEX(股票涨跌!F:F,MATCH(B374,股票涨跌!B:B,0)),"-")</f>
        <v>-</v>
      </c>
      <c r="G374" s="1" t="str">
        <f>TRIM(基本信息!O374)</f>
        <v/>
      </c>
      <c r="H374" s="1" t="str">
        <f>IFERROR(INDEX(行业涨跌!F:F,MATCH(G374,行业涨跌!C:C,0)),"-")</f>
        <v>-</v>
      </c>
      <c r="I374" s="1" t="str">
        <f>IFERROR(INDEX(行业涨跌!E:E,MATCH(G374,行业涨跌!C:C,0)),"-")</f>
        <v>-</v>
      </c>
      <c r="J374" s="1">
        <v>0</v>
      </c>
      <c r="K374" s="1">
        <v>0</v>
      </c>
      <c r="L374" s="1">
        <v>0</v>
      </c>
      <c r="M374" s="66">
        <f t="shared" si="74"/>
        <v>0</v>
      </c>
      <c r="R374" s="43" t="str">
        <f t="shared" si="65"/>
        <v>-</v>
      </c>
      <c r="V374" s="1">
        <f t="array" ref="V374">SMALL(IF($D$2:$D$4000&gt;0,ROW($D$2:$D$4000),4^8),ROW(A373))</f>
        <v>65536</v>
      </c>
      <c r="W374" s="1" t="str">
        <f t="shared" si="66"/>
        <v>-</v>
      </c>
      <c r="X374" s="1" t="str">
        <f t="shared" si="67"/>
        <v>-</v>
      </c>
      <c r="Y374" s="43" t="str">
        <f t="shared" si="75"/>
        <v>-</v>
      </c>
      <c r="Z374" s="1" t="str">
        <f t="shared" si="68"/>
        <v>-</v>
      </c>
      <c r="AA374" s="1" t="str">
        <f t="shared" si="69"/>
        <v>-</v>
      </c>
      <c r="AB374" s="1" t="str">
        <f t="shared" si="76"/>
        <v>-</v>
      </c>
      <c r="AC374" s="1" t="str">
        <f t="shared" si="70"/>
        <v>-</v>
      </c>
      <c r="AD374" s="1" t="str">
        <f t="shared" si="71"/>
        <v>-</v>
      </c>
      <c r="AE374" s="43" t="str">
        <f t="shared" si="72"/>
        <v>-</v>
      </c>
      <c r="AF374" s="11" t="str">
        <f t="shared" si="77"/>
        <v>-</v>
      </c>
    </row>
    <row r="375" spans="1:32" x14ac:dyDescent="0.15">
      <c r="A375" s="1">
        <v>374</v>
      </c>
      <c r="B375" s="29" t="str">
        <f>TRIM(基本信息!B375)</f>
        <v/>
      </c>
      <c r="C375" s="1" t="str">
        <f>TRIM(基本信息!C375)</f>
        <v/>
      </c>
      <c r="D375" s="1">
        <f t="shared" si="73"/>
        <v>0</v>
      </c>
      <c r="E375" s="1" t="str">
        <f>IFERROR(INDEX(股票涨跌!E:E,MATCH(B375,股票涨跌!B:B,0)),"-")</f>
        <v>-</v>
      </c>
      <c r="F375" s="1" t="str">
        <f>IFERROR(INDEX(股票涨跌!F:F,MATCH(B375,股票涨跌!B:B,0)),"-")</f>
        <v>-</v>
      </c>
      <c r="G375" s="1" t="str">
        <f>TRIM(基本信息!O375)</f>
        <v/>
      </c>
      <c r="H375" s="1" t="str">
        <f>IFERROR(INDEX(行业涨跌!F:F,MATCH(G375,行业涨跌!C:C,0)),"-")</f>
        <v>-</v>
      </c>
      <c r="I375" s="1" t="str">
        <f>IFERROR(INDEX(行业涨跌!E:E,MATCH(G375,行业涨跌!C:C,0)),"-")</f>
        <v>-</v>
      </c>
      <c r="J375" s="1">
        <v>1</v>
      </c>
      <c r="K375" s="1">
        <v>0</v>
      </c>
      <c r="L375" s="1">
        <v>0</v>
      </c>
      <c r="M375" s="66">
        <f t="shared" si="74"/>
        <v>0.5</v>
      </c>
      <c r="N375" s="1">
        <v>0</v>
      </c>
      <c r="O375" s="1">
        <v>0</v>
      </c>
      <c r="P375" s="1">
        <v>1</v>
      </c>
      <c r="Q375" s="1">
        <v>0</v>
      </c>
      <c r="R375" s="43" t="str">
        <f t="shared" si="65"/>
        <v>-</v>
      </c>
      <c r="S375" s="11">
        <v>43630.625</v>
      </c>
      <c r="V375" s="1">
        <f t="array" ref="V375">SMALL(IF($D$2:$D$4000&gt;0,ROW($D$2:$D$4000),4^8),ROW(A374))</f>
        <v>65536</v>
      </c>
      <c r="W375" s="1" t="str">
        <f t="shared" si="66"/>
        <v>-</v>
      </c>
      <c r="X375" s="1" t="str">
        <f t="shared" si="67"/>
        <v>-</v>
      </c>
      <c r="Y375" s="43" t="str">
        <f t="shared" si="75"/>
        <v>-</v>
      </c>
      <c r="Z375" s="1" t="str">
        <f t="shared" si="68"/>
        <v>-</v>
      </c>
      <c r="AA375" s="1" t="str">
        <f t="shared" si="69"/>
        <v>-</v>
      </c>
      <c r="AB375" s="1" t="str">
        <f t="shared" si="76"/>
        <v>-</v>
      </c>
      <c r="AC375" s="1" t="str">
        <f t="shared" si="70"/>
        <v>-</v>
      </c>
      <c r="AD375" s="1" t="str">
        <f t="shared" si="71"/>
        <v>-</v>
      </c>
      <c r="AE375" s="43" t="str">
        <f t="shared" si="72"/>
        <v>-</v>
      </c>
      <c r="AF375" s="11" t="str">
        <f t="shared" si="77"/>
        <v>-</v>
      </c>
    </row>
    <row r="376" spans="1:32" x14ac:dyDescent="0.15">
      <c r="A376" s="1">
        <v>375</v>
      </c>
      <c r="B376" s="29" t="str">
        <f>TRIM(基本信息!B376)</f>
        <v/>
      </c>
      <c r="C376" s="1" t="str">
        <f>TRIM(基本信息!C376)</f>
        <v/>
      </c>
      <c r="D376" s="1">
        <f t="shared" si="73"/>
        <v>0</v>
      </c>
      <c r="E376" s="1" t="str">
        <f>IFERROR(INDEX(股票涨跌!E:E,MATCH(B376,股票涨跌!B:B,0)),"-")</f>
        <v>-</v>
      </c>
      <c r="F376" s="1" t="str">
        <f>IFERROR(INDEX(股票涨跌!F:F,MATCH(B376,股票涨跌!B:B,0)),"-")</f>
        <v>-</v>
      </c>
      <c r="G376" s="1" t="str">
        <f>TRIM(基本信息!O376)</f>
        <v/>
      </c>
      <c r="H376" s="1" t="str">
        <f>IFERROR(INDEX(行业涨跌!F:F,MATCH(G376,行业涨跌!C:C,0)),"-")</f>
        <v>-</v>
      </c>
      <c r="I376" s="1" t="str">
        <f>IFERROR(INDEX(行业涨跌!E:E,MATCH(G376,行业涨跌!C:C,0)),"-")</f>
        <v>-</v>
      </c>
      <c r="J376" s="1">
        <v>0</v>
      </c>
      <c r="K376" s="1">
        <v>0</v>
      </c>
      <c r="L376" s="1">
        <v>0</v>
      </c>
      <c r="M376" s="66">
        <f t="shared" si="74"/>
        <v>0</v>
      </c>
      <c r="R376" s="43" t="str">
        <f t="shared" si="65"/>
        <v>-</v>
      </c>
      <c r="V376" s="1">
        <f t="array" ref="V376">SMALL(IF($D$2:$D$4000&gt;0,ROW($D$2:$D$4000),4^8),ROW(A375))</f>
        <v>65536</v>
      </c>
      <c r="W376" s="1" t="str">
        <f t="shared" si="66"/>
        <v>-</v>
      </c>
      <c r="X376" s="1" t="str">
        <f t="shared" si="67"/>
        <v>-</v>
      </c>
      <c r="Y376" s="43" t="str">
        <f t="shared" si="75"/>
        <v>-</v>
      </c>
      <c r="Z376" s="1" t="str">
        <f t="shared" si="68"/>
        <v>-</v>
      </c>
      <c r="AA376" s="1" t="str">
        <f t="shared" si="69"/>
        <v>-</v>
      </c>
      <c r="AB376" s="1" t="str">
        <f t="shared" si="76"/>
        <v>-</v>
      </c>
      <c r="AC376" s="1" t="str">
        <f t="shared" si="70"/>
        <v>-</v>
      </c>
      <c r="AD376" s="1" t="str">
        <f t="shared" si="71"/>
        <v>-</v>
      </c>
      <c r="AE376" s="43" t="str">
        <f t="shared" si="72"/>
        <v>-</v>
      </c>
      <c r="AF376" s="11" t="str">
        <f t="shared" si="77"/>
        <v>-</v>
      </c>
    </row>
    <row r="377" spans="1:32" x14ac:dyDescent="0.15">
      <c r="A377" s="1">
        <v>376</v>
      </c>
      <c r="B377" s="29" t="str">
        <f>TRIM(基本信息!B377)</f>
        <v/>
      </c>
      <c r="C377" s="1" t="str">
        <f>TRIM(基本信息!C377)</f>
        <v/>
      </c>
      <c r="D377" s="1">
        <f t="shared" si="73"/>
        <v>0</v>
      </c>
      <c r="E377" s="1" t="str">
        <f>IFERROR(INDEX(股票涨跌!E:E,MATCH(B377,股票涨跌!B:B,0)),"-")</f>
        <v>-</v>
      </c>
      <c r="F377" s="1" t="str">
        <f>IFERROR(INDEX(股票涨跌!F:F,MATCH(B377,股票涨跌!B:B,0)),"-")</f>
        <v>-</v>
      </c>
      <c r="G377" s="1" t="str">
        <f>TRIM(基本信息!O377)</f>
        <v/>
      </c>
      <c r="H377" s="1" t="str">
        <f>IFERROR(INDEX(行业涨跌!F:F,MATCH(G377,行业涨跌!C:C,0)),"-")</f>
        <v>-</v>
      </c>
      <c r="I377" s="1" t="str">
        <f>IFERROR(INDEX(行业涨跌!E:E,MATCH(G377,行业涨跌!C:C,0)),"-")</f>
        <v>-</v>
      </c>
      <c r="J377" s="1">
        <v>0</v>
      </c>
      <c r="K377" s="1">
        <v>1</v>
      </c>
      <c r="L377" s="1">
        <v>0</v>
      </c>
      <c r="M377" s="66">
        <f t="shared" si="74"/>
        <v>1</v>
      </c>
      <c r="R377" s="43" t="str">
        <f t="shared" si="65"/>
        <v>-</v>
      </c>
      <c r="S377" s="11">
        <v>43630.625</v>
      </c>
      <c r="V377" s="1">
        <f t="array" ref="V377">SMALL(IF($D$2:$D$4000&gt;0,ROW($D$2:$D$4000),4^8),ROW(A376))</f>
        <v>65536</v>
      </c>
      <c r="W377" s="1" t="str">
        <f t="shared" si="66"/>
        <v>-</v>
      </c>
      <c r="X377" s="1" t="str">
        <f t="shared" si="67"/>
        <v>-</v>
      </c>
      <c r="Y377" s="43" t="str">
        <f t="shared" si="75"/>
        <v>-</v>
      </c>
      <c r="Z377" s="1" t="str">
        <f t="shared" si="68"/>
        <v>-</v>
      </c>
      <c r="AA377" s="1" t="str">
        <f t="shared" si="69"/>
        <v>-</v>
      </c>
      <c r="AB377" s="1" t="str">
        <f t="shared" si="76"/>
        <v>-</v>
      </c>
      <c r="AC377" s="1" t="str">
        <f t="shared" si="70"/>
        <v>-</v>
      </c>
      <c r="AD377" s="1" t="str">
        <f t="shared" si="71"/>
        <v>-</v>
      </c>
      <c r="AE377" s="43" t="str">
        <f t="shared" si="72"/>
        <v>-</v>
      </c>
      <c r="AF377" s="11" t="str">
        <f t="shared" si="77"/>
        <v>-</v>
      </c>
    </row>
    <row r="378" spans="1:32" x14ac:dyDescent="0.15">
      <c r="A378" s="1">
        <v>377</v>
      </c>
      <c r="B378" s="29" t="str">
        <f>TRIM(基本信息!B378)</f>
        <v/>
      </c>
      <c r="C378" s="1" t="str">
        <f>TRIM(基本信息!C378)</f>
        <v/>
      </c>
      <c r="D378" s="1">
        <f t="shared" si="73"/>
        <v>0</v>
      </c>
      <c r="E378" s="1" t="str">
        <f>IFERROR(INDEX(股票涨跌!E:E,MATCH(B378,股票涨跌!B:B,0)),"-")</f>
        <v>-</v>
      </c>
      <c r="F378" s="1" t="str">
        <f>IFERROR(INDEX(股票涨跌!F:F,MATCH(B378,股票涨跌!B:B,0)),"-")</f>
        <v>-</v>
      </c>
      <c r="G378" s="1" t="str">
        <f>TRIM(基本信息!O378)</f>
        <v/>
      </c>
      <c r="H378" s="1" t="str">
        <f>IFERROR(INDEX(行业涨跌!F:F,MATCH(G378,行业涨跌!C:C,0)),"-")</f>
        <v>-</v>
      </c>
      <c r="I378" s="1" t="str">
        <f>IFERROR(INDEX(行业涨跌!E:E,MATCH(G378,行业涨跌!C:C,0)),"-")</f>
        <v>-</v>
      </c>
      <c r="J378" s="1">
        <v>0</v>
      </c>
      <c r="K378" s="1">
        <v>0</v>
      </c>
      <c r="L378" s="1">
        <v>0</v>
      </c>
      <c r="M378" s="66">
        <f t="shared" si="74"/>
        <v>0</v>
      </c>
      <c r="R378" s="43" t="str">
        <f t="shared" si="65"/>
        <v>-</v>
      </c>
      <c r="V378" s="1">
        <f t="array" ref="V378">SMALL(IF($D$2:$D$4000&gt;0,ROW($D$2:$D$4000),4^8),ROW(A377))</f>
        <v>65536</v>
      </c>
      <c r="W378" s="1" t="str">
        <f t="shared" si="66"/>
        <v>-</v>
      </c>
      <c r="X378" s="1" t="str">
        <f t="shared" si="67"/>
        <v>-</v>
      </c>
      <c r="Y378" s="43" t="str">
        <f t="shared" si="75"/>
        <v>-</v>
      </c>
      <c r="Z378" s="1" t="str">
        <f t="shared" si="68"/>
        <v>-</v>
      </c>
      <c r="AA378" s="1" t="str">
        <f t="shared" si="69"/>
        <v>-</v>
      </c>
      <c r="AB378" s="1" t="str">
        <f t="shared" si="76"/>
        <v>-</v>
      </c>
      <c r="AC378" s="1" t="str">
        <f t="shared" si="70"/>
        <v>-</v>
      </c>
      <c r="AD378" s="1" t="str">
        <f t="shared" si="71"/>
        <v>-</v>
      </c>
      <c r="AE378" s="43" t="str">
        <f t="shared" si="72"/>
        <v>-</v>
      </c>
      <c r="AF378" s="11" t="str">
        <f t="shared" si="77"/>
        <v>-</v>
      </c>
    </row>
    <row r="379" spans="1:32" x14ac:dyDescent="0.15">
      <c r="A379" s="1">
        <v>378</v>
      </c>
      <c r="B379" s="29" t="str">
        <f>TRIM(基本信息!B379)</f>
        <v/>
      </c>
      <c r="C379" s="1" t="str">
        <f>TRIM(基本信息!C379)</f>
        <v/>
      </c>
      <c r="D379" s="1">
        <f t="shared" si="73"/>
        <v>0</v>
      </c>
      <c r="E379" s="1" t="str">
        <f>IFERROR(INDEX(股票涨跌!E:E,MATCH(B379,股票涨跌!B:B,0)),"-")</f>
        <v>-</v>
      </c>
      <c r="F379" s="1" t="str">
        <f>IFERROR(INDEX(股票涨跌!F:F,MATCH(B379,股票涨跌!B:B,0)),"-")</f>
        <v>-</v>
      </c>
      <c r="G379" s="1" t="str">
        <f>TRIM(基本信息!O379)</f>
        <v/>
      </c>
      <c r="H379" s="1" t="str">
        <f>IFERROR(INDEX(行业涨跌!F:F,MATCH(G379,行业涨跌!C:C,0)),"-")</f>
        <v>-</v>
      </c>
      <c r="I379" s="1" t="str">
        <f>IFERROR(INDEX(行业涨跌!E:E,MATCH(G379,行业涨跌!C:C,0)),"-")</f>
        <v>-</v>
      </c>
      <c r="J379" s="1">
        <v>0</v>
      </c>
      <c r="K379" s="1">
        <v>0</v>
      </c>
      <c r="L379" s="1">
        <v>0</v>
      </c>
      <c r="M379" s="66">
        <f t="shared" si="74"/>
        <v>0</v>
      </c>
      <c r="R379" s="43" t="str">
        <f t="shared" si="65"/>
        <v>-</v>
      </c>
      <c r="V379" s="1">
        <f t="array" ref="V379">SMALL(IF($D$2:$D$4000&gt;0,ROW($D$2:$D$4000),4^8),ROW(A378))</f>
        <v>65536</v>
      </c>
      <c r="W379" s="1" t="str">
        <f t="shared" si="66"/>
        <v>-</v>
      </c>
      <c r="X379" s="1" t="str">
        <f t="shared" si="67"/>
        <v>-</v>
      </c>
      <c r="Y379" s="43" t="str">
        <f t="shared" si="75"/>
        <v>-</v>
      </c>
      <c r="Z379" s="1" t="str">
        <f t="shared" si="68"/>
        <v>-</v>
      </c>
      <c r="AA379" s="1" t="str">
        <f t="shared" si="69"/>
        <v>-</v>
      </c>
      <c r="AB379" s="1" t="str">
        <f t="shared" si="76"/>
        <v>-</v>
      </c>
      <c r="AC379" s="1" t="str">
        <f t="shared" si="70"/>
        <v>-</v>
      </c>
      <c r="AD379" s="1" t="str">
        <f t="shared" si="71"/>
        <v>-</v>
      </c>
      <c r="AE379" s="43" t="str">
        <f t="shared" si="72"/>
        <v>-</v>
      </c>
      <c r="AF379" s="11" t="str">
        <f t="shared" si="77"/>
        <v>-</v>
      </c>
    </row>
    <row r="380" spans="1:32" x14ac:dyDescent="0.15">
      <c r="A380" s="1">
        <v>379</v>
      </c>
      <c r="B380" s="29" t="str">
        <f>TRIM(基本信息!B380)</f>
        <v/>
      </c>
      <c r="C380" s="1" t="str">
        <f>TRIM(基本信息!C380)</f>
        <v/>
      </c>
      <c r="D380" s="1">
        <f t="shared" si="73"/>
        <v>0</v>
      </c>
      <c r="E380" s="1" t="str">
        <f>IFERROR(INDEX(股票涨跌!E:E,MATCH(B380,股票涨跌!B:B,0)),"-")</f>
        <v>-</v>
      </c>
      <c r="F380" s="1" t="str">
        <f>IFERROR(INDEX(股票涨跌!F:F,MATCH(B380,股票涨跌!B:B,0)),"-")</f>
        <v>-</v>
      </c>
      <c r="G380" s="1" t="str">
        <f>TRIM(基本信息!O380)</f>
        <v/>
      </c>
      <c r="H380" s="1" t="str">
        <f>IFERROR(INDEX(行业涨跌!F:F,MATCH(G380,行业涨跌!C:C,0)),"-")</f>
        <v>-</v>
      </c>
      <c r="I380" s="1" t="str">
        <f>IFERROR(INDEX(行业涨跌!E:E,MATCH(G380,行业涨跌!C:C,0)),"-")</f>
        <v>-</v>
      </c>
      <c r="J380" s="1">
        <v>0</v>
      </c>
      <c r="K380" s="1">
        <v>0</v>
      </c>
      <c r="L380" s="1">
        <v>0</v>
      </c>
      <c r="M380" s="66">
        <f t="shared" si="74"/>
        <v>0</v>
      </c>
      <c r="R380" s="43" t="str">
        <f t="shared" si="65"/>
        <v>-</v>
      </c>
      <c r="V380" s="1">
        <f t="array" ref="V380">SMALL(IF($D$2:$D$4000&gt;0,ROW($D$2:$D$4000),4^8),ROW(A379))</f>
        <v>65536</v>
      </c>
      <c r="W380" s="1" t="str">
        <f t="shared" si="66"/>
        <v>-</v>
      </c>
      <c r="X380" s="1" t="str">
        <f t="shared" si="67"/>
        <v>-</v>
      </c>
      <c r="Y380" s="43" t="str">
        <f t="shared" si="75"/>
        <v>-</v>
      </c>
      <c r="Z380" s="1" t="str">
        <f t="shared" si="68"/>
        <v>-</v>
      </c>
      <c r="AA380" s="1" t="str">
        <f t="shared" si="69"/>
        <v>-</v>
      </c>
      <c r="AB380" s="1" t="str">
        <f t="shared" si="76"/>
        <v>-</v>
      </c>
      <c r="AC380" s="1" t="str">
        <f t="shared" si="70"/>
        <v>-</v>
      </c>
      <c r="AD380" s="1" t="str">
        <f t="shared" si="71"/>
        <v>-</v>
      </c>
      <c r="AE380" s="43" t="str">
        <f t="shared" si="72"/>
        <v>-</v>
      </c>
      <c r="AF380" s="11" t="str">
        <f t="shared" si="77"/>
        <v>-</v>
      </c>
    </row>
    <row r="381" spans="1:32" x14ac:dyDescent="0.15">
      <c r="A381" s="1">
        <v>380</v>
      </c>
      <c r="B381" s="29" t="str">
        <f>TRIM(基本信息!B381)</f>
        <v/>
      </c>
      <c r="C381" s="1" t="str">
        <f>TRIM(基本信息!C381)</f>
        <v/>
      </c>
      <c r="D381" s="1">
        <f t="shared" si="73"/>
        <v>0</v>
      </c>
      <c r="E381" s="1" t="str">
        <f>IFERROR(INDEX(股票涨跌!E:E,MATCH(B381,股票涨跌!B:B,0)),"-")</f>
        <v>-</v>
      </c>
      <c r="F381" s="1" t="str">
        <f>IFERROR(INDEX(股票涨跌!F:F,MATCH(B381,股票涨跌!B:B,0)),"-")</f>
        <v>-</v>
      </c>
      <c r="G381" s="1" t="str">
        <f>TRIM(基本信息!O381)</f>
        <v/>
      </c>
      <c r="H381" s="1" t="str">
        <f>IFERROR(INDEX(行业涨跌!F:F,MATCH(G381,行业涨跌!C:C,0)),"-")</f>
        <v>-</v>
      </c>
      <c r="I381" s="1" t="str">
        <f>IFERROR(INDEX(行业涨跌!E:E,MATCH(G381,行业涨跌!C:C,0)),"-")</f>
        <v>-</v>
      </c>
      <c r="J381" s="1">
        <v>0</v>
      </c>
      <c r="K381" s="1">
        <v>0</v>
      </c>
      <c r="L381" s="1">
        <v>0</v>
      </c>
      <c r="M381" s="66">
        <f t="shared" si="74"/>
        <v>0</v>
      </c>
      <c r="R381" s="43" t="str">
        <f t="shared" si="65"/>
        <v>-</v>
      </c>
      <c r="V381" s="1">
        <f t="array" ref="V381">SMALL(IF($D$2:$D$4000&gt;0,ROW($D$2:$D$4000),4^8),ROW(A380))</f>
        <v>65536</v>
      </c>
      <c r="W381" s="1" t="str">
        <f t="shared" si="66"/>
        <v>-</v>
      </c>
      <c r="X381" s="1" t="str">
        <f t="shared" si="67"/>
        <v>-</v>
      </c>
      <c r="Y381" s="43" t="str">
        <f t="shared" si="75"/>
        <v>-</v>
      </c>
      <c r="Z381" s="1" t="str">
        <f t="shared" si="68"/>
        <v>-</v>
      </c>
      <c r="AA381" s="1" t="str">
        <f t="shared" si="69"/>
        <v>-</v>
      </c>
      <c r="AB381" s="1" t="str">
        <f t="shared" si="76"/>
        <v>-</v>
      </c>
      <c r="AC381" s="1" t="str">
        <f t="shared" si="70"/>
        <v>-</v>
      </c>
      <c r="AD381" s="1" t="str">
        <f t="shared" si="71"/>
        <v>-</v>
      </c>
      <c r="AE381" s="43" t="str">
        <f t="shared" si="72"/>
        <v>-</v>
      </c>
      <c r="AF381" s="11" t="str">
        <f t="shared" si="77"/>
        <v>-</v>
      </c>
    </row>
    <row r="382" spans="1:32" x14ac:dyDescent="0.15">
      <c r="A382" s="1">
        <v>381</v>
      </c>
      <c r="B382" s="29" t="str">
        <f>TRIM(基本信息!B382)</f>
        <v/>
      </c>
      <c r="C382" s="1" t="str">
        <f>TRIM(基本信息!C382)</f>
        <v/>
      </c>
      <c r="D382" s="1">
        <f t="shared" si="73"/>
        <v>0</v>
      </c>
      <c r="E382" s="1" t="str">
        <f>IFERROR(INDEX(股票涨跌!E:E,MATCH(B382,股票涨跌!B:B,0)),"-")</f>
        <v>-</v>
      </c>
      <c r="F382" s="1" t="str">
        <f>IFERROR(INDEX(股票涨跌!F:F,MATCH(B382,股票涨跌!B:B,0)),"-")</f>
        <v>-</v>
      </c>
      <c r="G382" s="1" t="str">
        <f>TRIM(基本信息!O382)</f>
        <v/>
      </c>
      <c r="H382" s="1" t="str">
        <f>IFERROR(INDEX(行业涨跌!F:F,MATCH(G382,行业涨跌!C:C,0)),"-")</f>
        <v>-</v>
      </c>
      <c r="I382" s="1" t="str">
        <f>IFERROR(INDEX(行业涨跌!E:E,MATCH(G382,行业涨跌!C:C,0)),"-")</f>
        <v>-</v>
      </c>
      <c r="J382" s="1">
        <v>0</v>
      </c>
      <c r="K382" s="1">
        <v>0</v>
      </c>
      <c r="L382" s="1">
        <v>0</v>
      </c>
      <c r="M382" s="66">
        <f t="shared" si="74"/>
        <v>0</v>
      </c>
      <c r="R382" s="43" t="str">
        <f t="shared" si="65"/>
        <v>-</v>
      </c>
      <c r="V382" s="1">
        <f t="array" ref="V382">SMALL(IF($D$2:$D$4000&gt;0,ROW($D$2:$D$4000),4^8),ROW(A381))</f>
        <v>65536</v>
      </c>
      <c r="W382" s="1" t="str">
        <f t="shared" si="66"/>
        <v>-</v>
      </c>
      <c r="X382" s="1" t="str">
        <f t="shared" si="67"/>
        <v>-</v>
      </c>
      <c r="Y382" s="43" t="str">
        <f t="shared" si="75"/>
        <v>-</v>
      </c>
      <c r="Z382" s="1" t="str">
        <f t="shared" si="68"/>
        <v>-</v>
      </c>
      <c r="AA382" s="1" t="str">
        <f t="shared" si="69"/>
        <v>-</v>
      </c>
      <c r="AB382" s="1" t="str">
        <f t="shared" si="76"/>
        <v>-</v>
      </c>
      <c r="AC382" s="1" t="str">
        <f t="shared" si="70"/>
        <v>-</v>
      </c>
      <c r="AD382" s="1" t="str">
        <f t="shared" si="71"/>
        <v>-</v>
      </c>
      <c r="AE382" s="43" t="str">
        <f t="shared" si="72"/>
        <v>-</v>
      </c>
      <c r="AF382" s="11" t="str">
        <f t="shared" si="77"/>
        <v>-</v>
      </c>
    </row>
    <row r="383" spans="1:32" x14ac:dyDescent="0.15">
      <c r="A383" s="1">
        <v>382</v>
      </c>
      <c r="B383" s="29" t="str">
        <f>TRIM(基本信息!B383)</f>
        <v/>
      </c>
      <c r="C383" s="1" t="str">
        <f>TRIM(基本信息!C383)</f>
        <v/>
      </c>
      <c r="D383" s="1">
        <f t="shared" si="73"/>
        <v>0</v>
      </c>
      <c r="E383" s="1" t="str">
        <f>IFERROR(INDEX(股票涨跌!E:E,MATCH(B383,股票涨跌!B:B,0)),"-")</f>
        <v>-</v>
      </c>
      <c r="F383" s="1" t="str">
        <f>IFERROR(INDEX(股票涨跌!F:F,MATCH(B383,股票涨跌!B:B,0)),"-")</f>
        <v>-</v>
      </c>
      <c r="G383" s="1" t="str">
        <f>TRIM(基本信息!O383)</f>
        <v/>
      </c>
      <c r="H383" s="1" t="str">
        <f>IFERROR(INDEX(行业涨跌!F:F,MATCH(G383,行业涨跌!C:C,0)),"-")</f>
        <v>-</v>
      </c>
      <c r="I383" s="1" t="str">
        <f>IFERROR(INDEX(行业涨跌!E:E,MATCH(G383,行业涨跌!C:C,0)),"-")</f>
        <v>-</v>
      </c>
      <c r="J383" s="1">
        <v>0</v>
      </c>
      <c r="K383" s="1">
        <v>0</v>
      </c>
      <c r="L383" s="1">
        <v>0</v>
      </c>
      <c r="M383" s="66">
        <f t="shared" si="74"/>
        <v>0</v>
      </c>
      <c r="R383" s="43" t="str">
        <f t="shared" si="65"/>
        <v>-</v>
      </c>
      <c r="V383" s="1">
        <f t="array" ref="V383">SMALL(IF($D$2:$D$4000&gt;0,ROW($D$2:$D$4000),4^8),ROW(A382))</f>
        <v>65536</v>
      </c>
      <c r="W383" s="1" t="str">
        <f t="shared" si="66"/>
        <v>-</v>
      </c>
      <c r="X383" s="1" t="str">
        <f t="shared" si="67"/>
        <v>-</v>
      </c>
      <c r="Y383" s="43" t="str">
        <f t="shared" si="75"/>
        <v>-</v>
      </c>
      <c r="Z383" s="1" t="str">
        <f t="shared" si="68"/>
        <v>-</v>
      </c>
      <c r="AA383" s="1" t="str">
        <f t="shared" si="69"/>
        <v>-</v>
      </c>
      <c r="AB383" s="1" t="str">
        <f t="shared" si="76"/>
        <v>-</v>
      </c>
      <c r="AC383" s="1" t="str">
        <f t="shared" si="70"/>
        <v>-</v>
      </c>
      <c r="AD383" s="1" t="str">
        <f t="shared" si="71"/>
        <v>-</v>
      </c>
      <c r="AE383" s="43" t="str">
        <f t="shared" si="72"/>
        <v>-</v>
      </c>
      <c r="AF383" s="11" t="str">
        <f t="shared" si="77"/>
        <v>-</v>
      </c>
    </row>
    <row r="384" spans="1:32" x14ac:dyDescent="0.15">
      <c r="A384" s="1">
        <v>383</v>
      </c>
      <c r="B384" s="29" t="str">
        <f>TRIM(基本信息!B384)</f>
        <v/>
      </c>
      <c r="C384" s="1" t="str">
        <f>TRIM(基本信息!C384)</f>
        <v/>
      </c>
      <c r="D384" s="1">
        <f t="shared" si="73"/>
        <v>0</v>
      </c>
      <c r="E384" s="1" t="str">
        <f>IFERROR(INDEX(股票涨跌!E:E,MATCH(B384,股票涨跌!B:B,0)),"-")</f>
        <v>-</v>
      </c>
      <c r="F384" s="1" t="str">
        <f>IFERROR(INDEX(股票涨跌!F:F,MATCH(B384,股票涨跌!B:B,0)),"-")</f>
        <v>-</v>
      </c>
      <c r="G384" s="1" t="str">
        <f>TRIM(基本信息!O384)</f>
        <v/>
      </c>
      <c r="H384" s="1" t="str">
        <f>IFERROR(INDEX(行业涨跌!F:F,MATCH(G384,行业涨跌!C:C,0)),"-")</f>
        <v>-</v>
      </c>
      <c r="I384" s="1" t="str">
        <f>IFERROR(INDEX(行业涨跌!E:E,MATCH(G384,行业涨跌!C:C,0)),"-")</f>
        <v>-</v>
      </c>
      <c r="J384" s="1">
        <v>0</v>
      </c>
      <c r="K384" s="1">
        <v>0</v>
      </c>
      <c r="L384" s="1">
        <v>0</v>
      </c>
      <c r="M384" s="66">
        <f t="shared" si="74"/>
        <v>0</v>
      </c>
      <c r="R384" s="43" t="str">
        <f t="shared" si="65"/>
        <v>-</v>
      </c>
      <c r="V384" s="1">
        <f t="array" ref="V384">SMALL(IF($D$2:$D$4000&gt;0,ROW($D$2:$D$4000),4^8),ROW(A383))</f>
        <v>65536</v>
      </c>
      <c r="W384" s="1" t="str">
        <f t="shared" si="66"/>
        <v>-</v>
      </c>
      <c r="X384" s="1" t="str">
        <f t="shared" si="67"/>
        <v>-</v>
      </c>
      <c r="Y384" s="43" t="str">
        <f t="shared" si="75"/>
        <v>-</v>
      </c>
      <c r="Z384" s="1" t="str">
        <f t="shared" si="68"/>
        <v>-</v>
      </c>
      <c r="AA384" s="1" t="str">
        <f t="shared" si="69"/>
        <v>-</v>
      </c>
      <c r="AB384" s="1" t="str">
        <f t="shared" si="76"/>
        <v>-</v>
      </c>
      <c r="AC384" s="1" t="str">
        <f t="shared" si="70"/>
        <v>-</v>
      </c>
      <c r="AD384" s="1" t="str">
        <f t="shared" si="71"/>
        <v>-</v>
      </c>
      <c r="AE384" s="43" t="str">
        <f t="shared" si="72"/>
        <v>-</v>
      </c>
      <c r="AF384" s="11" t="str">
        <f t="shared" si="77"/>
        <v>-</v>
      </c>
    </row>
    <row r="385" spans="1:32" x14ac:dyDescent="0.15">
      <c r="A385" s="1">
        <v>384</v>
      </c>
      <c r="B385" s="29" t="str">
        <f>TRIM(基本信息!B385)</f>
        <v/>
      </c>
      <c r="C385" s="1" t="str">
        <f>TRIM(基本信息!C385)</f>
        <v/>
      </c>
      <c r="D385" s="1">
        <f t="shared" si="73"/>
        <v>0</v>
      </c>
      <c r="E385" s="1" t="str">
        <f>IFERROR(INDEX(股票涨跌!E:E,MATCH(B385,股票涨跌!B:B,0)),"-")</f>
        <v>-</v>
      </c>
      <c r="F385" s="1" t="str">
        <f>IFERROR(INDEX(股票涨跌!F:F,MATCH(B385,股票涨跌!B:B,0)),"-")</f>
        <v>-</v>
      </c>
      <c r="G385" s="1" t="str">
        <f>TRIM(基本信息!O385)</f>
        <v/>
      </c>
      <c r="H385" s="1" t="str">
        <f>IFERROR(INDEX(行业涨跌!F:F,MATCH(G385,行业涨跌!C:C,0)),"-")</f>
        <v>-</v>
      </c>
      <c r="I385" s="1" t="str">
        <f>IFERROR(INDEX(行业涨跌!E:E,MATCH(G385,行业涨跌!C:C,0)),"-")</f>
        <v>-</v>
      </c>
      <c r="J385" s="1">
        <v>0</v>
      </c>
      <c r="K385" s="1">
        <v>0</v>
      </c>
      <c r="L385" s="1">
        <v>0</v>
      </c>
      <c r="M385" s="66">
        <f t="shared" si="74"/>
        <v>0</v>
      </c>
      <c r="R385" s="43" t="str">
        <f t="shared" si="65"/>
        <v>-</v>
      </c>
      <c r="V385" s="1">
        <f t="array" ref="V385">SMALL(IF($D$2:$D$4000&gt;0,ROW($D$2:$D$4000),4^8),ROW(A384))</f>
        <v>65536</v>
      </c>
      <c r="W385" s="1" t="str">
        <f t="shared" si="66"/>
        <v>-</v>
      </c>
      <c r="X385" s="1" t="str">
        <f t="shared" si="67"/>
        <v>-</v>
      </c>
      <c r="Y385" s="43" t="str">
        <f t="shared" si="75"/>
        <v>-</v>
      </c>
      <c r="Z385" s="1" t="str">
        <f t="shared" si="68"/>
        <v>-</v>
      </c>
      <c r="AA385" s="1" t="str">
        <f t="shared" si="69"/>
        <v>-</v>
      </c>
      <c r="AB385" s="1" t="str">
        <f t="shared" si="76"/>
        <v>-</v>
      </c>
      <c r="AC385" s="1" t="str">
        <f t="shared" si="70"/>
        <v>-</v>
      </c>
      <c r="AD385" s="1" t="str">
        <f t="shared" si="71"/>
        <v>-</v>
      </c>
      <c r="AE385" s="43" t="str">
        <f t="shared" si="72"/>
        <v>-</v>
      </c>
      <c r="AF385" s="11" t="str">
        <f t="shared" si="77"/>
        <v>-</v>
      </c>
    </row>
    <row r="386" spans="1:32" x14ac:dyDescent="0.15">
      <c r="A386" s="1">
        <v>385</v>
      </c>
      <c r="B386" s="29" t="str">
        <f>TRIM(基本信息!B386)</f>
        <v/>
      </c>
      <c r="C386" s="1" t="str">
        <f>TRIM(基本信息!C386)</f>
        <v/>
      </c>
      <c r="D386" s="1">
        <f t="shared" si="73"/>
        <v>0</v>
      </c>
      <c r="E386" s="1" t="str">
        <f>IFERROR(INDEX(股票涨跌!E:E,MATCH(B386,股票涨跌!B:B,0)),"-")</f>
        <v>-</v>
      </c>
      <c r="F386" s="1" t="str">
        <f>IFERROR(INDEX(股票涨跌!F:F,MATCH(B386,股票涨跌!B:B,0)),"-")</f>
        <v>-</v>
      </c>
      <c r="G386" s="1" t="str">
        <f>TRIM(基本信息!O386)</f>
        <v/>
      </c>
      <c r="H386" s="1" t="str">
        <f>IFERROR(INDEX(行业涨跌!F:F,MATCH(G386,行业涨跌!C:C,0)),"-")</f>
        <v>-</v>
      </c>
      <c r="I386" s="1" t="str">
        <f>IFERROR(INDEX(行业涨跌!E:E,MATCH(G386,行业涨跌!C:C,0)),"-")</f>
        <v>-</v>
      </c>
      <c r="J386" s="1">
        <v>0</v>
      </c>
      <c r="K386" s="1">
        <v>1</v>
      </c>
      <c r="L386" s="1">
        <v>0</v>
      </c>
      <c r="M386" s="66">
        <f t="shared" si="74"/>
        <v>1</v>
      </c>
      <c r="R386" s="43" t="str">
        <f t="shared" ref="R386:R449" si="78">IF(D386&gt;0,IF(J386&gt;0,$J$1,"")&amp;IF(K386&gt;0,$K$1,"")&amp;IF(L386&gt;0,$L$1,"")&amp;"+"&amp;IF(N386&gt;0,$N$1,"")&amp;IF(O386&gt;0,$O$1,"")&amp;IF(P386&gt;0,$P$1,"")&amp;IF(Q386&gt;0,$Q$1,""),"-")</f>
        <v>-</v>
      </c>
      <c r="S386" s="11">
        <v>43630.625</v>
      </c>
      <c r="V386" s="1">
        <f t="array" ref="V386">SMALL(IF($D$2:$D$4000&gt;0,ROW($D$2:$D$4000),4^8),ROW(A385))</f>
        <v>65536</v>
      </c>
      <c r="W386" s="1" t="str">
        <f t="shared" ref="W386:W449" si="79">IF(V386&lt;4000,ROW(A385),"-")</f>
        <v>-</v>
      </c>
      <c r="X386" s="1" t="str">
        <f t="shared" ref="X386:X449" si="80">IF(V386&lt;4000,INDEX(B:B,V386),"-")</f>
        <v>-</v>
      </c>
      <c r="Y386" s="43" t="str">
        <f t="shared" si="75"/>
        <v>-</v>
      </c>
      <c r="Z386" s="1" t="str">
        <f t="shared" ref="Z386:Z449" si="81">IF(V386&lt;4000,INDEX(C:C,V386),"-")</f>
        <v>-</v>
      </c>
      <c r="AA386" s="1" t="str">
        <f t="shared" ref="AA386:AA449" si="82">IF(V386&lt;4000,INDEX(E:E,V386),"-")</f>
        <v>-</v>
      </c>
      <c r="AB386" s="1" t="str">
        <f t="shared" si="76"/>
        <v>-</v>
      </c>
      <c r="AC386" s="1" t="str">
        <f t="shared" ref="AC386:AC449" si="83">IF(V386&lt;4000,INDEX(G:G,V386),"-")</f>
        <v>-</v>
      </c>
      <c r="AD386" s="1" t="str">
        <f t="shared" ref="AD386:AD449" si="84">IF(V386&lt;4000,INDEX(H:H,V386),"-")</f>
        <v>-</v>
      </c>
      <c r="AE386" s="43" t="str">
        <f t="shared" ref="AE386:AE449" si="85">IF(V386&lt;4000,INDEX(I:I,V386),"-")</f>
        <v>-</v>
      </c>
      <c r="AF386" s="11" t="str">
        <f t="shared" si="77"/>
        <v>-</v>
      </c>
    </row>
    <row r="387" spans="1:32" x14ac:dyDescent="0.15">
      <c r="A387" s="1">
        <v>386</v>
      </c>
      <c r="B387" s="29" t="str">
        <f>TRIM(基本信息!B387)</f>
        <v/>
      </c>
      <c r="C387" s="1" t="str">
        <f>TRIM(基本信息!C387)</f>
        <v/>
      </c>
      <c r="D387" s="1">
        <f t="shared" ref="D387:D450" si="86">IF(LEN(B387)&gt;2,OR(M387=1,(M387=0.5)*(N387+O387+P387+Q387)&gt;0)+0,0)</f>
        <v>0</v>
      </c>
      <c r="E387" s="1" t="str">
        <f>IFERROR(INDEX(股票涨跌!E:E,MATCH(B387,股票涨跌!B:B,0)),"-")</f>
        <v>-</v>
      </c>
      <c r="F387" s="1" t="str">
        <f>IFERROR(INDEX(股票涨跌!F:F,MATCH(B387,股票涨跌!B:B,0)),"-")</f>
        <v>-</v>
      </c>
      <c r="G387" s="1" t="str">
        <f>TRIM(基本信息!O387)</f>
        <v/>
      </c>
      <c r="H387" s="1" t="str">
        <f>IFERROR(INDEX(行业涨跌!F:F,MATCH(G387,行业涨跌!C:C,0)),"-")</f>
        <v>-</v>
      </c>
      <c r="I387" s="1" t="str">
        <f>IFERROR(INDEX(行业涨跌!E:E,MATCH(G387,行业涨跌!C:C,0)),"-")</f>
        <v>-</v>
      </c>
      <c r="J387" s="1">
        <v>0</v>
      </c>
      <c r="K387" s="1">
        <v>0</v>
      </c>
      <c r="L387" s="1">
        <v>0</v>
      </c>
      <c r="M387" s="66">
        <f t="shared" ref="M387:M450" si="87">IF(K387&gt;0,1,IF(J387&gt;0,0.5,0))</f>
        <v>0</v>
      </c>
      <c r="R387" s="43" t="str">
        <f t="shared" si="78"/>
        <v>-</v>
      </c>
      <c r="V387" s="1">
        <f t="array" ref="V387">SMALL(IF($D$2:$D$4000&gt;0,ROW($D$2:$D$4000),4^8),ROW(A386))</f>
        <v>65536</v>
      </c>
      <c r="W387" s="1" t="str">
        <f t="shared" si="79"/>
        <v>-</v>
      </c>
      <c r="X387" s="1" t="str">
        <f t="shared" si="80"/>
        <v>-</v>
      </c>
      <c r="Y387" s="43" t="str">
        <f t="shared" ref="Y387:Y450" si="88">IF(V387&lt;4000,INDEX(R:R,V387),"-")</f>
        <v>-</v>
      </c>
      <c r="Z387" s="1" t="str">
        <f t="shared" si="81"/>
        <v>-</v>
      </c>
      <c r="AA387" s="1" t="str">
        <f t="shared" si="82"/>
        <v>-</v>
      </c>
      <c r="AB387" s="1" t="str">
        <f t="shared" ref="AB387:AB450" si="89">IF(V387&lt;4000,INDEX(F:F,V387),"-")</f>
        <v>-</v>
      </c>
      <c r="AC387" s="1" t="str">
        <f t="shared" si="83"/>
        <v>-</v>
      </c>
      <c r="AD387" s="1" t="str">
        <f t="shared" si="84"/>
        <v>-</v>
      </c>
      <c r="AE387" s="43" t="str">
        <f t="shared" si="85"/>
        <v>-</v>
      </c>
      <c r="AF387" s="11" t="str">
        <f t="shared" ref="AF387:AF450" si="90">IF(V387&lt;4000,INDEX(S:S,V387),"-")</f>
        <v>-</v>
      </c>
    </row>
    <row r="388" spans="1:32" x14ac:dyDescent="0.15">
      <c r="A388" s="1">
        <v>387</v>
      </c>
      <c r="B388" s="29" t="str">
        <f>TRIM(基本信息!B388)</f>
        <v/>
      </c>
      <c r="C388" s="1" t="str">
        <f>TRIM(基本信息!C388)</f>
        <v/>
      </c>
      <c r="D388" s="1">
        <f t="shared" si="86"/>
        <v>0</v>
      </c>
      <c r="E388" s="1" t="str">
        <f>IFERROR(INDEX(股票涨跌!E:E,MATCH(B388,股票涨跌!B:B,0)),"-")</f>
        <v>-</v>
      </c>
      <c r="F388" s="1" t="str">
        <f>IFERROR(INDEX(股票涨跌!F:F,MATCH(B388,股票涨跌!B:B,0)),"-")</f>
        <v>-</v>
      </c>
      <c r="G388" s="1" t="str">
        <f>TRIM(基本信息!O388)</f>
        <v/>
      </c>
      <c r="H388" s="1" t="str">
        <f>IFERROR(INDEX(行业涨跌!F:F,MATCH(G388,行业涨跌!C:C,0)),"-")</f>
        <v>-</v>
      </c>
      <c r="I388" s="1" t="str">
        <f>IFERROR(INDEX(行业涨跌!E:E,MATCH(G388,行业涨跌!C:C,0)),"-")</f>
        <v>-</v>
      </c>
      <c r="J388" s="1">
        <v>0</v>
      </c>
      <c r="K388" s="1">
        <v>0</v>
      </c>
      <c r="L388" s="1">
        <v>0</v>
      </c>
      <c r="M388" s="66">
        <f t="shared" si="87"/>
        <v>0</v>
      </c>
      <c r="R388" s="43" t="str">
        <f t="shared" si="78"/>
        <v>-</v>
      </c>
      <c r="V388" s="1">
        <f t="array" ref="V388">SMALL(IF($D$2:$D$4000&gt;0,ROW($D$2:$D$4000),4^8),ROW(A387))</f>
        <v>65536</v>
      </c>
      <c r="W388" s="1" t="str">
        <f t="shared" si="79"/>
        <v>-</v>
      </c>
      <c r="X388" s="1" t="str">
        <f t="shared" si="80"/>
        <v>-</v>
      </c>
      <c r="Y388" s="43" t="str">
        <f t="shared" si="88"/>
        <v>-</v>
      </c>
      <c r="Z388" s="1" t="str">
        <f t="shared" si="81"/>
        <v>-</v>
      </c>
      <c r="AA388" s="1" t="str">
        <f t="shared" si="82"/>
        <v>-</v>
      </c>
      <c r="AB388" s="1" t="str">
        <f t="shared" si="89"/>
        <v>-</v>
      </c>
      <c r="AC388" s="1" t="str">
        <f t="shared" si="83"/>
        <v>-</v>
      </c>
      <c r="AD388" s="1" t="str">
        <f t="shared" si="84"/>
        <v>-</v>
      </c>
      <c r="AE388" s="43" t="str">
        <f t="shared" si="85"/>
        <v>-</v>
      </c>
      <c r="AF388" s="11" t="str">
        <f t="shared" si="90"/>
        <v>-</v>
      </c>
    </row>
    <row r="389" spans="1:32" x14ac:dyDescent="0.15">
      <c r="A389" s="1">
        <v>388</v>
      </c>
      <c r="B389" s="29" t="str">
        <f>TRIM(基本信息!B389)</f>
        <v/>
      </c>
      <c r="C389" s="1" t="str">
        <f>TRIM(基本信息!C389)</f>
        <v/>
      </c>
      <c r="D389" s="1">
        <f t="shared" si="86"/>
        <v>0</v>
      </c>
      <c r="E389" s="1" t="str">
        <f>IFERROR(INDEX(股票涨跌!E:E,MATCH(B389,股票涨跌!B:B,0)),"-")</f>
        <v>-</v>
      </c>
      <c r="F389" s="1" t="str">
        <f>IFERROR(INDEX(股票涨跌!F:F,MATCH(B389,股票涨跌!B:B,0)),"-")</f>
        <v>-</v>
      </c>
      <c r="G389" s="1" t="str">
        <f>TRIM(基本信息!O389)</f>
        <v/>
      </c>
      <c r="H389" s="1" t="str">
        <f>IFERROR(INDEX(行业涨跌!F:F,MATCH(G389,行业涨跌!C:C,0)),"-")</f>
        <v>-</v>
      </c>
      <c r="I389" s="1" t="str">
        <f>IFERROR(INDEX(行业涨跌!E:E,MATCH(G389,行业涨跌!C:C,0)),"-")</f>
        <v>-</v>
      </c>
      <c r="J389" s="1">
        <v>1</v>
      </c>
      <c r="K389" s="1">
        <v>0</v>
      </c>
      <c r="L389" s="1">
        <v>0</v>
      </c>
      <c r="M389" s="66">
        <f t="shared" si="87"/>
        <v>0.5</v>
      </c>
      <c r="N389" s="1">
        <v>1</v>
      </c>
      <c r="O389" s="1">
        <v>0</v>
      </c>
      <c r="P389" s="1">
        <v>1</v>
      </c>
      <c r="Q389" s="1">
        <v>0</v>
      </c>
      <c r="R389" s="43" t="str">
        <f t="shared" si="78"/>
        <v>-</v>
      </c>
      <c r="S389" s="11">
        <v>43630.625</v>
      </c>
      <c r="V389" s="1">
        <f t="array" ref="V389">SMALL(IF($D$2:$D$4000&gt;0,ROW($D$2:$D$4000),4^8),ROW(A388))</f>
        <v>65536</v>
      </c>
      <c r="W389" s="1" t="str">
        <f t="shared" si="79"/>
        <v>-</v>
      </c>
      <c r="X389" s="1" t="str">
        <f t="shared" si="80"/>
        <v>-</v>
      </c>
      <c r="Y389" s="43" t="str">
        <f t="shared" si="88"/>
        <v>-</v>
      </c>
      <c r="Z389" s="1" t="str">
        <f t="shared" si="81"/>
        <v>-</v>
      </c>
      <c r="AA389" s="1" t="str">
        <f t="shared" si="82"/>
        <v>-</v>
      </c>
      <c r="AB389" s="1" t="str">
        <f t="shared" si="89"/>
        <v>-</v>
      </c>
      <c r="AC389" s="1" t="str">
        <f t="shared" si="83"/>
        <v>-</v>
      </c>
      <c r="AD389" s="1" t="str">
        <f t="shared" si="84"/>
        <v>-</v>
      </c>
      <c r="AE389" s="43" t="str">
        <f t="shared" si="85"/>
        <v>-</v>
      </c>
      <c r="AF389" s="11" t="str">
        <f t="shared" si="90"/>
        <v>-</v>
      </c>
    </row>
    <row r="390" spans="1:32" x14ac:dyDescent="0.15">
      <c r="A390" s="1">
        <v>389</v>
      </c>
      <c r="B390" s="29" t="str">
        <f>TRIM(基本信息!B390)</f>
        <v/>
      </c>
      <c r="C390" s="1" t="str">
        <f>TRIM(基本信息!C390)</f>
        <v/>
      </c>
      <c r="D390" s="1">
        <f t="shared" si="86"/>
        <v>0</v>
      </c>
      <c r="E390" s="1" t="str">
        <f>IFERROR(INDEX(股票涨跌!E:E,MATCH(B390,股票涨跌!B:B,0)),"-")</f>
        <v>-</v>
      </c>
      <c r="F390" s="1" t="str">
        <f>IFERROR(INDEX(股票涨跌!F:F,MATCH(B390,股票涨跌!B:B,0)),"-")</f>
        <v>-</v>
      </c>
      <c r="G390" s="1" t="str">
        <f>TRIM(基本信息!O390)</f>
        <v/>
      </c>
      <c r="H390" s="1" t="str">
        <f>IFERROR(INDEX(行业涨跌!F:F,MATCH(G390,行业涨跌!C:C,0)),"-")</f>
        <v>-</v>
      </c>
      <c r="I390" s="1" t="str">
        <f>IFERROR(INDEX(行业涨跌!E:E,MATCH(G390,行业涨跌!C:C,0)),"-")</f>
        <v>-</v>
      </c>
      <c r="J390" s="1">
        <v>0</v>
      </c>
      <c r="K390" s="1">
        <v>0</v>
      </c>
      <c r="L390" s="1">
        <v>0</v>
      </c>
      <c r="M390" s="66">
        <f t="shared" si="87"/>
        <v>0</v>
      </c>
      <c r="R390" s="43" t="str">
        <f t="shared" si="78"/>
        <v>-</v>
      </c>
      <c r="V390" s="1">
        <f t="array" ref="V390">SMALL(IF($D$2:$D$4000&gt;0,ROW($D$2:$D$4000),4^8),ROW(A389))</f>
        <v>65536</v>
      </c>
      <c r="W390" s="1" t="str">
        <f t="shared" si="79"/>
        <v>-</v>
      </c>
      <c r="X390" s="1" t="str">
        <f t="shared" si="80"/>
        <v>-</v>
      </c>
      <c r="Y390" s="43" t="str">
        <f t="shared" si="88"/>
        <v>-</v>
      </c>
      <c r="Z390" s="1" t="str">
        <f t="shared" si="81"/>
        <v>-</v>
      </c>
      <c r="AA390" s="1" t="str">
        <f t="shared" si="82"/>
        <v>-</v>
      </c>
      <c r="AB390" s="1" t="str">
        <f t="shared" si="89"/>
        <v>-</v>
      </c>
      <c r="AC390" s="1" t="str">
        <f t="shared" si="83"/>
        <v>-</v>
      </c>
      <c r="AD390" s="1" t="str">
        <f t="shared" si="84"/>
        <v>-</v>
      </c>
      <c r="AE390" s="43" t="str">
        <f t="shared" si="85"/>
        <v>-</v>
      </c>
      <c r="AF390" s="11" t="str">
        <f t="shared" si="90"/>
        <v>-</v>
      </c>
    </row>
    <row r="391" spans="1:32" x14ac:dyDescent="0.15">
      <c r="A391" s="1">
        <v>390</v>
      </c>
      <c r="B391" s="29" t="str">
        <f>TRIM(基本信息!B391)</f>
        <v/>
      </c>
      <c r="C391" s="1" t="str">
        <f>TRIM(基本信息!C391)</f>
        <v/>
      </c>
      <c r="D391" s="1">
        <f t="shared" si="86"/>
        <v>0</v>
      </c>
      <c r="E391" s="1" t="str">
        <f>IFERROR(INDEX(股票涨跌!E:E,MATCH(B391,股票涨跌!B:B,0)),"-")</f>
        <v>-</v>
      </c>
      <c r="F391" s="1" t="str">
        <f>IFERROR(INDEX(股票涨跌!F:F,MATCH(B391,股票涨跌!B:B,0)),"-")</f>
        <v>-</v>
      </c>
      <c r="G391" s="1" t="str">
        <f>TRIM(基本信息!O391)</f>
        <v/>
      </c>
      <c r="H391" s="1" t="str">
        <f>IFERROR(INDEX(行业涨跌!F:F,MATCH(G391,行业涨跌!C:C,0)),"-")</f>
        <v>-</v>
      </c>
      <c r="I391" s="1" t="str">
        <f>IFERROR(INDEX(行业涨跌!E:E,MATCH(G391,行业涨跌!C:C,0)),"-")</f>
        <v>-</v>
      </c>
      <c r="J391" s="1">
        <v>0</v>
      </c>
      <c r="K391" s="1">
        <v>0</v>
      </c>
      <c r="L391" s="1">
        <v>0</v>
      </c>
      <c r="M391" s="66">
        <f t="shared" si="87"/>
        <v>0</v>
      </c>
      <c r="R391" s="43" t="str">
        <f t="shared" si="78"/>
        <v>-</v>
      </c>
      <c r="V391" s="1">
        <f t="array" ref="V391">SMALL(IF($D$2:$D$4000&gt;0,ROW($D$2:$D$4000),4^8),ROW(A390))</f>
        <v>65536</v>
      </c>
      <c r="W391" s="1" t="str">
        <f t="shared" si="79"/>
        <v>-</v>
      </c>
      <c r="X391" s="1" t="str">
        <f t="shared" si="80"/>
        <v>-</v>
      </c>
      <c r="Y391" s="43" t="str">
        <f t="shared" si="88"/>
        <v>-</v>
      </c>
      <c r="Z391" s="1" t="str">
        <f t="shared" si="81"/>
        <v>-</v>
      </c>
      <c r="AA391" s="1" t="str">
        <f t="shared" si="82"/>
        <v>-</v>
      </c>
      <c r="AB391" s="1" t="str">
        <f t="shared" si="89"/>
        <v>-</v>
      </c>
      <c r="AC391" s="1" t="str">
        <f t="shared" si="83"/>
        <v>-</v>
      </c>
      <c r="AD391" s="1" t="str">
        <f t="shared" si="84"/>
        <v>-</v>
      </c>
      <c r="AE391" s="43" t="str">
        <f t="shared" si="85"/>
        <v>-</v>
      </c>
      <c r="AF391" s="11" t="str">
        <f t="shared" si="90"/>
        <v>-</v>
      </c>
    </row>
    <row r="392" spans="1:32" x14ac:dyDescent="0.15">
      <c r="A392" s="1">
        <v>391</v>
      </c>
      <c r="B392" s="29" t="str">
        <f>TRIM(基本信息!B392)</f>
        <v/>
      </c>
      <c r="C392" s="1" t="str">
        <f>TRIM(基本信息!C392)</f>
        <v/>
      </c>
      <c r="D392" s="1">
        <f t="shared" si="86"/>
        <v>0</v>
      </c>
      <c r="E392" s="1" t="str">
        <f>IFERROR(INDEX(股票涨跌!E:E,MATCH(B392,股票涨跌!B:B,0)),"-")</f>
        <v>-</v>
      </c>
      <c r="F392" s="1" t="str">
        <f>IFERROR(INDEX(股票涨跌!F:F,MATCH(B392,股票涨跌!B:B,0)),"-")</f>
        <v>-</v>
      </c>
      <c r="G392" s="1" t="str">
        <f>TRIM(基本信息!O392)</f>
        <v/>
      </c>
      <c r="H392" s="1" t="str">
        <f>IFERROR(INDEX(行业涨跌!F:F,MATCH(G392,行业涨跌!C:C,0)),"-")</f>
        <v>-</v>
      </c>
      <c r="I392" s="1" t="str">
        <f>IFERROR(INDEX(行业涨跌!E:E,MATCH(G392,行业涨跌!C:C,0)),"-")</f>
        <v>-</v>
      </c>
      <c r="J392" s="1">
        <v>0</v>
      </c>
      <c r="K392" s="1">
        <v>1</v>
      </c>
      <c r="L392" s="1">
        <v>0</v>
      </c>
      <c r="M392" s="66">
        <f t="shared" si="87"/>
        <v>1</v>
      </c>
      <c r="R392" s="43" t="str">
        <f t="shared" si="78"/>
        <v>-</v>
      </c>
      <c r="S392" s="11">
        <v>43630.625</v>
      </c>
      <c r="V392" s="1">
        <f t="array" ref="V392">SMALL(IF($D$2:$D$4000&gt;0,ROW($D$2:$D$4000),4^8),ROW(A391))</f>
        <v>65536</v>
      </c>
      <c r="W392" s="1" t="str">
        <f t="shared" si="79"/>
        <v>-</v>
      </c>
      <c r="X392" s="1" t="str">
        <f t="shared" si="80"/>
        <v>-</v>
      </c>
      <c r="Y392" s="43" t="str">
        <f t="shared" si="88"/>
        <v>-</v>
      </c>
      <c r="Z392" s="1" t="str">
        <f t="shared" si="81"/>
        <v>-</v>
      </c>
      <c r="AA392" s="1" t="str">
        <f t="shared" si="82"/>
        <v>-</v>
      </c>
      <c r="AB392" s="1" t="str">
        <f t="shared" si="89"/>
        <v>-</v>
      </c>
      <c r="AC392" s="1" t="str">
        <f t="shared" si="83"/>
        <v>-</v>
      </c>
      <c r="AD392" s="1" t="str">
        <f t="shared" si="84"/>
        <v>-</v>
      </c>
      <c r="AE392" s="43" t="str">
        <f t="shared" si="85"/>
        <v>-</v>
      </c>
      <c r="AF392" s="11" t="str">
        <f t="shared" si="90"/>
        <v>-</v>
      </c>
    </row>
    <row r="393" spans="1:32" x14ac:dyDescent="0.15">
      <c r="A393" s="1">
        <v>392</v>
      </c>
      <c r="B393" s="29" t="str">
        <f>TRIM(基本信息!B393)</f>
        <v/>
      </c>
      <c r="C393" s="1" t="str">
        <f>TRIM(基本信息!C393)</f>
        <v/>
      </c>
      <c r="D393" s="1">
        <f t="shared" si="86"/>
        <v>0</v>
      </c>
      <c r="E393" s="1" t="str">
        <f>IFERROR(INDEX(股票涨跌!E:E,MATCH(B393,股票涨跌!B:B,0)),"-")</f>
        <v>-</v>
      </c>
      <c r="F393" s="1" t="str">
        <f>IFERROR(INDEX(股票涨跌!F:F,MATCH(B393,股票涨跌!B:B,0)),"-")</f>
        <v>-</v>
      </c>
      <c r="G393" s="1" t="str">
        <f>TRIM(基本信息!O393)</f>
        <v/>
      </c>
      <c r="H393" s="1" t="str">
        <f>IFERROR(INDEX(行业涨跌!F:F,MATCH(G393,行业涨跌!C:C,0)),"-")</f>
        <v>-</v>
      </c>
      <c r="I393" s="1" t="str">
        <f>IFERROR(INDEX(行业涨跌!E:E,MATCH(G393,行业涨跌!C:C,0)),"-")</f>
        <v>-</v>
      </c>
      <c r="J393" s="1">
        <v>0</v>
      </c>
      <c r="K393" s="1">
        <v>1</v>
      </c>
      <c r="L393" s="1">
        <v>0</v>
      </c>
      <c r="M393" s="66">
        <f t="shared" si="87"/>
        <v>1</v>
      </c>
      <c r="R393" s="43" t="str">
        <f t="shared" si="78"/>
        <v>-</v>
      </c>
      <c r="S393" s="11">
        <v>43630.625</v>
      </c>
      <c r="V393" s="1">
        <f t="array" ref="V393">SMALL(IF($D$2:$D$4000&gt;0,ROW($D$2:$D$4000),4^8),ROW(A392))</f>
        <v>65536</v>
      </c>
      <c r="W393" s="1" t="str">
        <f t="shared" si="79"/>
        <v>-</v>
      </c>
      <c r="X393" s="1" t="str">
        <f t="shared" si="80"/>
        <v>-</v>
      </c>
      <c r="Y393" s="43" t="str">
        <f t="shared" si="88"/>
        <v>-</v>
      </c>
      <c r="Z393" s="1" t="str">
        <f t="shared" si="81"/>
        <v>-</v>
      </c>
      <c r="AA393" s="1" t="str">
        <f t="shared" si="82"/>
        <v>-</v>
      </c>
      <c r="AB393" s="1" t="str">
        <f t="shared" si="89"/>
        <v>-</v>
      </c>
      <c r="AC393" s="1" t="str">
        <f t="shared" si="83"/>
        <v>-</v>
      </c>
      <c r="AD393" s="1" t="str">
        <f t="shared" si="84"/>
        <v>-</v>
      </c>
      <c r="AE393" s="43" t="str">
        <f t="shared" si="85"/>
        <v>-</v>
      </c>
      <c r="AF393" s="11" t="str">
        <f t="shared" si="90"/>
        <v>-</v>
      </c>
    </row>
    <row r="394" spans="1:32" x14ac:dyDescent="0.15">
      <c r="A394" s="1">
        <v>393</v>
      </c>
      <c r="B394" s="29" t="str">
        <f>TRIM(基本信息!B394)</f>
        <v/>
      </c>
      <c r="C394" s="1" t="str">
        <f>TRIM(基本信息!C394)</f>
        <v/>
      </c>
      <c r="D394" s="1">
        <f t="shared" si="86"/>
        <v>0</v>
      </c>
      <c r="E394" s="1" t="str">
        <f>IFERROR(INDEX(股票涨跌!E:E,MATCH(B394,股票涨跌!B:B,0)),"-")</f>
        <v>-</v>
      </c>
      <c r="F394" s="1" t="str">
        <f>IFERROR(INDEX(股票涨跌!F:F,MATCH(B394,股票涨跌!B:B,0)),"-")</f>
        <v>-</v>
      </c>
      <c r="G394" s="1" t="str">
        <f>TRIM(基本信息!O394)</f>
        <v/>
      </c>
      <c r="H394" s="1" t="str">
        <f>IFERROR(INDEX(行业涨跌!F:F,MATCH(G394,行业涨跌!C:C,0)),"-")</f>
        <v>-</v>
      </c>
      <c r="I394" s="1" t="str">
        <f>IFERROR(INDEX(行业涨跌!E:E,MATCH(G394,行业涨跌!C:C,0)),"-")</f>
        <v>-</v>
      </c>
      <c r="J394" s="1">
        <v>0</v>
      </c>
      <c r="K394" s="1">
        <v>0</v>
      </c>
      <c r="L394" s="1">
        <v>0</v>
      </c>
      <c r="M394" s="66">
        <f t="shared" si="87"/>
        <v>0</v>
      </c>
      <c r="R394" s="43" t="str">
        <f t="shared" si="78"/>
        <v>-</v>
      </c>
      <c r="V394" s="1">
        <f t="array" ref="V394">SMALL(IF($D$2:$D$4000&gt;0,ROW($D$2:$D$4000),4^8),ROW(A393))</f>
        <v>65536</v>
      </c>
      <c r="W394" s="1" t="str">
        <f t="shared" si="79"/>
        <v>-</v>
      </c>
      <c r="X394" s="1" t="str">
        <f t="shared" si="80"/>
        <v>-</v>
      </c>
      <c r="Y394" s="43" t="str">
        <f t="shared" si="88"/>
        <v>-</v>
      </c>
      <c r="Z394" s="1" t="str">
        <f t="shared" si="81"/>
        <v>-</v>
      </c>
      <c r="AA394" s="1" t="str">
        <f t="shared" si="82"/>
        <v>-</v>
      </c>
      <c r="AB394" s="1" t="str">
        <f t="shared" si="89"/>
        <v>-</v>
      </c>
      <c r="AC394" s="1" t="str">
        <f t="shared" si="83"/>
        <v>-</v>
      </c>
      <c r="AD394" s="1" t="str">
        <f t="shared" si="84"/>
        <v>-</v>
      </c>
      <c r="AE394" s="43" t="str">
        <f t="shared" si="85"/>
        <v>-</v>
      </c>
      <c r="AF394" s="11" t="str">
        <f t="shared" si="90"/>
        <v>-</v>
      </c>
    </row>
    <row r="395" spans="1:32" x14ac:dyDescent="0.15">
      <c r="A395" s="1">
        <v>394</v>
      </c>
      <c r="B395" s="29" t="str">
        <f>TRIM(基本信息!B395)</f>
        <v/>
      </c>
      <c r="C395" s="1" t="str">
        <f>TRIM(基本信息!C395)</f>
        <v/>
      </c>
      <c r="D395" s="1">
        <f t="shared" si="86"/>
        <v>0</v>
      </c>
      <c r="E395" s="1" t="str">
        <f>IFERROR(INDEX(股票涨跌!E:E,MATCH(B395,股票涨跌!B:B,0)),"-")</f>
        <v>-</v>
      </c>
      <c r="F395" s="1" t="str">
        <f>IFERROR(INDEX(股票涨跌!F:F,MATCH(B395,股票涨跌!B:B,0)),"-")</f>
        <v>-</v>
      </c>
      <c r="G395" s="1" t="str">
        <f>TRIM(基本信息!O395)</f>
        <v/>
      </c>
      <c r="H395" s="1" t="str">
        <f>IFERROR(INDEX(行业涨跌!F:F,MATCH(G395,行业涨跌!C:C,0)),"-")</f>
        <v>-</v>
      </c>
      <c r="I395" s="1" t="str">
        <f>IFERROR(INDEX(行业涨跌!E:E,MATCH(G395,行业涨跌!C:C,0)),"-")</f>
        <v>-</v>
      </c>
      <c r="J395" s="1">
        <v>1</v>
      </c>
      <c r="K395" s="1">
        <v>0</v>
      </c>
      <c r="L395" s="1">
        <v>0</v>
      </c>
      <c r="M395" s="66">
        <f t="shared" si="87"/>
        <v>0.5</v>
      </c>
      <c r="N395" s="1">
        <v>0</v>
      </c>
      <c r="O395" s="1">
        <v>1</v>
      </c>
      <c r="P395" s="1">
        <v>0</v>
      </c>
      <c r="Q395" s="1">
        <v>0</v>
      </c>
      <c r="R395" s="43" t="str">
        <f t="shared" si="78"/>
        <v>-</v>
      </c>
      <c r="S395" s="11">
        <v>43630.625</v>
      </c>
      <c r="V395" s="1">
        <f t="array" ref="V395">SMALL(IF($D$2:$D$4000&gt;0,ROW($D$2:$D$4000),4^8),ROW(A394))</f>
        <v>65536</v>
      </c>
      <c r="W395" s="1" t="str">
        <f t="shared" si="79"/>
        <v>-</v>
      </c>
      <c r="X395" s="1" t="str">
        <f t="shared" si="80"/>
        <v>-</v>
      </c>
      <c r="Y395" s="43" t="str">
        <f t="shared" si="88"/>
        <v>-</v>
      </c>
      <c r="Z395" s="1" t="str">
        <f t="shared" si="81"/>
        <v>-</v>
      </c>
      <c r="AA395" s="1" t="str">
        <f t="shared" si="82"/>
        <v>-</v>
      </c>
      <c r="AB395" s="1" t="str">
        <f t="shared" si="89"/>
        <v>-</v>
      </c>
      <c r="AC395" s="1" t="str">
        <f t="shared" si="83"/>
        <v>-</v>
      </c>
      <c r="AD395" s="1" t="str">
        <f t="shared" si="84"/>
        <v>-</v>
      </c>
      <c r="AE395" s="43" t="str">
        <f t="shared" si="85"/>
        <v>-</v>
      </c>
      <c r="AF395" s="11" t="str">
        <f t="shared" si="90"/>
        <v>-</v>
      </c>
    </row>
    <row r="396" spans="1:32" x14ac:dyDescent="0.15">
      <c r="A396" s="1">
        <v>395</v>
      </c>
      <c r="B396" s="29" t="str">
        <f>TRIM(基本信息!B396)</f>
        <v/>
      </c>
      <c r="C396" s="1" t="str">
        <f>TRIM(基本信息!C396)</f>
        <v/>
      </c>
      <c r="D396" s="1">
        <f t="shared" si="86"/>
        <v>0</v>
      </c>
      <c r="E396" s="1" t="str">
        <f>IFERROR(INDEX(股票涨跌!E:E,MATCH(B396,股票涨跌!B:B,0)),"-")</f>
        <v>-</v>
      </c>
      <c r="F396" s="1" t="str">
        <f>IFERROR(INDEX(股票涨跌!F:F,MATCH(B396,股票涨跌!B:B,0)),"-")</f>
        <v>-</v>
      </c>
      <c r="G396" s="1" t="str">
        <f>TRIM(基本信息!O396)</f>
        <v/>
      </c>
      <c r="H396" s="1" t="str">
        <f>IFERROR(INDEX(行业涨跌!F:F,MATCH(G396,行业涨跌!C:C,0)),"-")</f>
        <v>-</v>
      </c>
      <c r="I396" s="1" t="str">
        <f>IFERROR(INDEX(行业涨跌!E:E,MATCH(G396,行业涨跌!C:C,0)),"-")</f>
        <v>-</v>
      </c>
      <c r="J396" s="1">
        <v>0</v>
      </c>
      <c r="K396" s="1">
        <v>0</v>
      </c>
      <c r="L396" s="1">
        <v>0</v>
      </c>
      <c r="M396" s="66">
        <f t="shared" si="87"/>
        <v>0</v>
      </c>
      <c r="R396" s="43" t="str">
        <f t="shared" si="78"/>
        <v>-</v>
      </c>
      <c r="V396" s="1">
        <f t="array" ref="V396">SMALL(IF($D$2:$D$4000&gt;0,ROW($D$2:$D$4000),4^8),ROW(A395))</f>
        <v>65536</v>
      </c>
      <c r="W396" s="1" t="str">
        <f t="shared" si="79"/>
        <v>-</v>
      </c>
      <c r="X396" s="1" t="str">
        <f t="shared" si="80"/>
        <v>-</v>
      </c>
      <c r="Y396" s="43" t="str">
        <f t="shared" si="88"/>
        <v>-</v>
      </c>
      <c r="Z396" s="1" t="str">
        <f t="shared" si="81"/>
        <v>-</v>
      </c>
      <c r="AA396" s="1" t="str">
        <f t="shared" si="82"/>
        <v>-</v>
      </c>
      <c r="AB396" s="1" t="str">
        <f t="shared" si="89"/>
        <v>-</v>
      </c>
      <c r="AC396" s="1" t="str">
        <f t="shared" si="83"/>
        <v>-</v>
      </c>
      <c r="AD396" s="1" t="str">
        <f t="shared" si="84"/>
        <v>-</v>
      </c>
      <c r="AE396" s="43" t="str">
        <f t="shared" si="85"/>
        <v>-</v>
      </c>
      <c r="AF396" s="11" t="str">
        <f t="shared" si="90"/>
        <v>-</v>
      </c>
    </row>
    <row r="397" spans="1:32" x14ac:dyDescent="0.15">
      <c r="A397" s="1">
        <v>396</v>
      </c>
      <c r="B397" s="29" t="str">
        <f>TRIM(基本信息!B397)</f>
        <v/>
      </c>
      <c r="C397" s="1" t="str">
        <f>TRIM(基本信息!C397)</f>
        <v/>
      </c>
      <c r="D397" s="1">
        <f t="shared" si="86"/>
        <v>0</v>
      </c>
      <c r="E397" s="1" t="str">
        <f>IFERROR(INDEX(股票涨跌!E:E,MATCH(B397,股票涨跌!B:B,0)),"-")</f>
        <v>-</v>
      </c>
      <c r="F397" s="1" t="str">
        <f>IFERROR(INDEX(股票涨跌!F:F,MATCH(B397,股票涨跌!B:B,0)),"-")</f>
        <v>-</v>
      </c>
      <c r="G397" s="1" t="str">
        <f>TRIM(基本信息!O397)</f>
        <v/>
      </c>
      <c r="H397" s="1" t="str">
        <f>IFERROR(INDEX(行业涨跌!F:F,MATCH(G397,行业涨跌!C:C,0)),"-")</f>
        <v>-</v>
      </c>
      <c r="I397" s="1" t="str">
        <f>IFERROR(INDEX(行业涨跌!E:E,MATCH(G397,行业涨跌!C:C,0)),"-")</f>
        <v>-</v>
      </c>
      <c r="J397" s="1">
        <v>0</v>
      </c>
      <c r="K397" s="1">
        <v>0</v>
      </c>
      <c r="L397" s="1">
        <v>0</v>
      </c>
      <c r="M397" s="66">
        <f t="shared" si="87"/>
        <v>0</v>
      </c>
      <c r="R397" s="43" t="str">
        <f t="shared" si="78"/>
        <v>-</v>
      </c>
      <c r="V397" s="1">
        <f t="array" ref="V397">SMALL(IF($D$2:$D$4000&gt;0,ROW($D$2:$D$4000),4^8),ROW(A396))</f>
        <v>65536</v>
      </c>
      <c r="W397" s="1" t="str">
        <f t="shared" si="79"/>
        <v>-</v>
      </c>
      <c r="X397" s="1" t="str">
        <f t="shared" si="80"/>
        <v>-</v>
      </c>
      <c r="Y397" s="43" t="str">
        <f t="shared" si="88"/>
        <v>-</v>
      </c>
      <c r="Z397" s="1" t="str">
        <f t="shared" si="81"/>
        <v>-</v>
      </c>
      <c r="AA397" s="1" t="str">
        <f t="shared" si="82"/>
        <v>-</v>
      </c>
      <c r="AB397" s="1" t="str">
        <f t="shared" si="89"/>
        <v>-</v>
      </c>
      <c r="AC397" s="1" t="str">
        <f t="shared" si="83"/>
        <v>-</v>
      </c>
      <c r="AD397" s="1" t="str">
        <f t="shared" si="84"/>
        <v>-</v>
      </c>
      <c r="AE397" s="43" t="str">
        <f t="shared" si="85"/>
        <v>-</v>
      </c>
      <c r="AF397" s="11" t="str">
        <f t="shared" si="90"/>
        <v>-</v>
      </c>
    </row>
    <row r="398" spans="1:32" x14ac:dyDescent="0.15">
      <c r="A398" s="1">
        <v>397</v>
      </c>
      <c r="B398" s="29" t="str">
        <f>TRIM(基本信息!B398)</f>
        <v/>
      </c>
      <c r="C398" s="1" t="str">
        <f>TRIM(基本信息!C398)</f>
        <v/>
      </c>
      <c r="D398" s="1">
        <f t="shared" si="86"/>
        <v>0</v>
      </c>
      <c r="E398" s="1" t="str">
        <f>IFERROR(INDEX(股票涨跌!E:E,MATCH(B398,股票涨跌!B:B,0)),"-")</f>
        <v>-</v>
      </c>
      <c r="F398" s="1" t="str">
        <f>IFERROR(INDEX(股票涨跌!F:F,MATCH(B398,股票涨跌!B:B,0)),"-")</f>
        <v>-</v>
      </c>
      <c r="G398" s="1" t="str">
        <f>TRIM(基本信息!O398)</f>
        <v/>
      </c>
      <c r="H398" s="1" t="str">
        <f>IFERROR(INDEX(行业涨跌!F:F,MATCH(G398,行业涨跌!C:C,0)),"-")</f>
        <v>-</v>
      </c>
      <c r="I398" s="1" t="str">
        <f>IFERROR(INDEX(行业涨跌!E:E,MATCH(G398,行业涨跌!C:C,0)),"-")</f>
        <v>-</v>
      </c>
      <c r="J398" s="1">
        <v>0</v>
      </c>
      <c r="K398" s="1">
        <v>0</v>
      </c>
      <c r="L398" s="1">
        <v>0</v>
      </c>
      <c r="M398" s="66">
        <f t="shared" si="87"/>
        <v>0</v>
      </c>
      <c r="R398" s="43" t="str">
        <f t="shared" si="78"/>
        <v>-</v>
      </c>
      <c r="V398" s="1">
        <f t="array" ref="V398">SMALL(IF($D$2:$D$4000&gt;0,ROW($D$2:$D$4000),4^8),ROW(A397))</f>
        <v>65536</v>
      </c>
      <c r="W398" s="1" t="str">
        <f t="shared" si="79"/>
        <v>-</v>
      </c>
      <c r="X398" s="1" t="str">
        <f t="shared" si="80"/>
        <v>-</v>
      </c>
      <c r="Y398" s="43" t="str">
        <f t="shared" si="88"/>
        <v>-</v>
      </c>
      <c r="Z398" s="1" t="str">
        <f t="shared" si="81"/>
        <v>-</v>
      </c>
      <c r="AA398" s="1" t="str">
        <f t="shared" si="82"/>
        <v>-</v>
      </c>
      <c r="AB398" s="1" t="str">
        <f t="shared" si="89"/>
        <v>-</v>
      </c>
      <c r="AC398" s="1" t="str">
        <f t="shared" si="83"/>
        <v>-</v>
      </c>
      <c r="AD398" s="1" t="str">
        <f t="shared" si="84"/>
        <v>-</v>
      </c>
      <c r="AE398" s="43" t="str">
        <f t="shared" si="85"/>
        <v>-</v>
      </c>
      <c r="AF398" s="11" t="str">
        <f t="shared" si="90"/>
        <v>-</v>
      </c>
    </row>
    <row r="399" spans="1:32" x14ac:dyDescent="0.15">
      <c r="A399" s="1">
        <v>398</v>
      </c>
      <c r="B399" s="29" t="str">
        <f>TRIM(基本信息!B399)</f>
        <v/>
      </c>
      <c r="C399" s="1" t="str">
        <f>TRIM(基本信息!C399)</f>
        <v/>
      </c>
      <c r="D399" s="1">
        <f t="shared" si="86"/>
        <v>0</v>
      </c>
      <c r="E399" s="1" t="str">
        <f>IFERROR(INDEX(股票涨跌!E:E,MATCH(B399,股票涨跌!B:B,0)),"-")</f>
        <v>-</v>
      </c>
      <c r="F399" s="1" t="str">
        <f>IFERROR(INDEX(股票涨跌!F:F,MATCH(B399,股票涨跌!B:B,0)),"-")</f>
        <v>-</v>
      </c>
      <c r="G399" s="1" t="str">
        <f>TRIM(基本信息!O399)</f>
        <v/>
      </c>
      <c r="H399" s="1" t="str">
        <f>IFERROR(INDEX(行业涨跌!F:F,MATCH(G399,行业涨跌!C:C,0)),"-")</f>
        <v>-</v>
      </c>
      <c r="I399" s="1" t="str">
        <f>IFERROR(INDEX(行业涨跌!E:E,MATCH(G399,行业涨跌!C:C,0)),"-")</f>
        <v>-</v>
      </c>
      <c r="J399" s="1">
        <v>0</v>
      </c>
      <c r="K399" s="1">
        <v>1</v>
      </c>
      <c r="L399" s="1">
        <v>0</v>
      </c>
      <c r="M399" s="66">
        <f t="shared" si="87"/>
        <v>1</v>
      </c>
      <c r="R399" s="43" t="str">
        <f t="shared" si="78"/>
        <v>-</v>
      </c>
      <c r="S399" s="11">
        <v>43630.625</v>
      </c>
      <c r="V399" s="1">
        <f t="array" ref="V399">SMALL(IF($D$2:$D$4000&gt;0,ROW($D$2:$D$4000),4^8),ROW(A398))</f>
        <v>65536</v>
      </c>
      <c r="W399" s="1" t="str">
        <f t="shared" si="79"/>
        <v>-</v>
      </c>
      <c r="X399" s="1" t="str">
        <f t="shared" si="80"/>
        <v>-</v>
      </c>
      <c r="Y399" s="43" t="str">
        <f t="shared" si="88"/>
        <v>-</v>
      </c>
      <c r="Z399" s="1" t="str">
        <f t="shared" si="81"/>
        <v>-</v>
      </c>
      <c r="AA399" s="1" t="str">
        <f t="shared" si="82"/>
        <v>-</v>
      </c>
      <c r="AB399" s="1" t="str">
        <f t="shared" si="89"/>
        <v>-</v>
      </c>
      <c r="AC399" s="1" t="str">
        <f t="shared" si="83"/>
        <v>-</v>
      </c>
      <c r="AD399" s="1" t="str">
        <f t="shared" si="84"/>
        <v>-</v>
      </c>
      <c r="AE399" s="43" t="str">
        <f t="shared" si="85"/>
        <v>-</v>
      </c>
      <c r="AF399" s="11" t="str">
        <f t="shared" si="90"/>
        <v>-</v>
      </c>
    </row>
    <row r="400" spans="1:32" x14ac:dyDescent="0.15">
      <c r="A400" s="1">
        <v>399</v>
      </c>
      <c r="B400" s="29" t="str">
        <f>TRIM(基本信息!B400)</f>
        <v/>
      </c>
      <c r="C400" s="1" t="str">
        <f>TRIM(基本信息!C400)</f>
        <v/>
      </c>
      <c r="D400" s="1">
        <f t="shared" si="86"/>
        <v>0</v>
      </c>
      <c r="E400" s="1" t="str">
        <f>IFERROR(INDEX(股票涨跌!E:E,MATCH(B400,股票涨跌!B:B,0)),"-")</f>
        <v>-</v>
      </c>
      <c r="F400" s="1" t="str">
        <f>IFERROR(INDEX(股票涨跌!F:F,MATCH(B400,股票涨跌!B:B,0)),"-")</f>
        <v>-</v>
      </c>
      <c r="G400" s="1" t="str">
        <f>TRIM(基本信息!O400)</f>
        <v/>
      </c>
      <c r="H400" s="1" t="str">
        <f>IFERROR(INDEX(行业涨跌!F:F,MATCH(G400,行业涨跌!C:C,0)),"-")</f>
        <v>-</v>
      </c>
      <c r="I400" s="1" t="str">
        <f>IFERROR(INDEX(行业涨跌!E:E,MATCH(G400,行业涨跌!C:C,0)),"-")</f>
        <v>-</v>
      </c>
      <c r="J400" s="1">
        <v>0</v>
      </c>
      <c r="K400" s="1">
        <v>1</v>
      </c>
      <c r="L400" s="1">
        <v>0</v>
      </c>
      <c r="M400" s="66">
        <f t="shared" si="87"/>
        <v>1</v>
      </c>
      <c r="R400" s="43" t="str">
        <f t="shared" si="78"/>
        <v>-</v>
      </c>
      <c r="S400" s="11">
        <v>43630.625</v>
      </c>
      <c r="V400" s="1">
        <f t="array" ref="V400">SMALL(IF($D$2:$D$4000&gt;0,ROW($D$2:$D$4000),4^8),ROW(A399))</f>
        <v>65536</v>
      </c>
      <c r="W400" s="1" t="str">
        <f t="shared" si="79"/>
        <v>-</v>
      </c>
      <c r="X400" s="1" t="str">
        <f t="shared" si="80"/>
        <v>-</v>
      </c>
      <c r="Y400" s="43" t="str">
        <f t="shared" si="88"/>
        <v>-</v>
      </c>
      <c r="Z400" s="1" t="str">
        <f t="shared" si="81"/>
        <v>-</v>
      </c>
      <c r="AA400" s="1" t="str">
        <f t="shared" si="82"/>
        <v>-</v>
      </c>
      <c r="AB400" s="1" t="str">
        <f t="shared" si="89"/>
        <v>-</v>
      </c>
      <c r="AC400" s="1" t="str">
        <f t="shared" si="83"/>
        <v>-</v>
      </c>
      <c r="AD400" s="1" t="str">
        <f t="shared" si="84"/>
        <v>-</v>
      </c>
      <c r="AE400" s="43" t="str">
        <f t="shared" si="85"/>
        <v>-</v>
      </c>
      <c r="AF400" s="11" t="str">
        <f t="shared" si="90"/>
        <v>-</v>
      </c>
    </row>
    <row r="401" spans="1:32" x14ac:dyDescent="0.15">
      <c r="A401" s="1">
        <v>400</v>
      </c>
      <c r="B401" s="29" t="str">
        <f>TRIM(基本信息!B401)</f>
        <v/>
      </c>
      <c r="C401" s="1" t="str">
        <f>TRIM(基本信息!C401)</f>
        <v/>
      </c>
      <c r="D401" s="1">
        <f t="shared" si="86"/>
        <v>0</v>
      </c>
      <c r="E401" s="1" t="str">
        <f>IFERROR(INDEX(股票涨跌!E:E,MATCH(B401,股票涨跌!B:B,0)),"-")</f>
        <v>-</v>
      </c>
      <c r="F401" s="1" t="str">
        <f>IFERROR(INDEX(股票涨跌!F:F,MATCH(B401,股票涨跌!B:B,0)),"-")</f>
        <v>-</v>
      </c>
      <c r="G401" s="1" t="str">
        <f>TRIM(基本信息!O401)</f>
        <v/>
      </c>
      <c r="H401" s="1" t="str">
        <f>IFERROR(INDEX(行业涨跌!F:F,MATCH(G401,行业涨跌!C:C,0)),"-")</f>
        <v>-</v>
      </c>
      <c r="I401" s="1" t="str">
        <f>IFERROR(INDEX(行业涨跌!E:E,MATCH(G401,行业涨跌!C:C,0)),"-")</f>
        <v>-</v>
      </c>
      <c r="J401" s="1">
        <v>0</v>
      </c>
      <c r="K401" s="1">
        <v>1</v>
      </c>
      <c r="L401" s="1">
        <v>0</v>
      </c>
      <c r="M401" s="66">
        <f t="shared" si="87"/>
        <v>1</v>
      </c>
      <c r="R401" s="43" t="str">
        <f t="shared" si="78"/>
        <v>-</v>
      </c>
      <c r="S401" s="11">
        <v>43630.625</v>
      </c>
      <c r="V401" s="1">
        <f t="array" ref="V401">SMALL(IF($D$2:$D$4000&gt;0,ROW($D$2:$D$4000),4^8),ROW(A400))</f>
        <v>65536</v>
      </c>
      <c r="W401" s="1" t="str">
        <f t="shared" si="79"/>
        <v>-</v>
      </c>
      <c r="X401" s="1" t="str">
        <f t="shared" si="80"/>
        <v>-</v>
      </c>
      <c r="Y401" s="43" t="str">
        <f t="shared" si="88"/>
        <v>-</v>
      </c>
      <c r="Z401" s="1" t="str">
        <f t="shared" si="81"/>
        <v>-</v>
      </c>
      <c r="AA401" s="1" t="str">
        <f t="shared" si="82"/>
        <v>-</v>
      </c>
      <c r="AB401" s="1" t="str">
        <f t="shared" si="89"/>
        <v>-</v>
      </c>
      <c r="AC401" s="1" t="str">
        <f t="shared" si="83"/>
        <v>-</v>
      </c>
      <c r="AD401" s="1" t="str">
        <f t="shared" si="84"/>
        <v>-</v>
      </c>
      <c r="AE401" s="43" t="str">
        <f t="shared" si="85"/>
        <v>-</v>
      </c>
      <c r="AF401" s="11" t="str">
        <f t="shared" si="90"/>
        <v>-</v>
      </c>
    </row>
    <row r="402" spans="1:32" x14ac:dyDescent="0.15">
      <c r="A402" s="1">
        <v>401</v>
      </c>
      <c r="B402" s="29" t="str">
        <f>TRIM(基本信息!B402)</f>
        <v/>
      </c>
      <c r="C402" s="1" t="str">
        <f>TRIM(基本信息!C402)</f>
        <v/>
      </c>
      <c r="D402" s="1">
        <f t="shared" si="86"/>
        <v>0</v>
      </c>
      <c r="E402" s="1" t="str">
        <f>IFERROR(INDEX(股票涨跌!E:E,MATCH(B402,股票涨跌!B:B,0)),"-")</f>
        <v>-</v>
      </c>
      <c r="F402" s="1" t="str">
        <f>IFERROR(INDEX(股票涨跌!F:F,MATCH(B402,股票涨跌!B:B,0)),"-")</f>
        <v>-</v>
      </c>
      <c r="G402" s="1" t="str">
        <f>TRIM(基本信息!O402)</f>
        <v/>
      </c>
      <c r="H402" s="1" t="str">
        <f>IFERROR(INDEX(行业涨跌!F:F,MATCH(G402,行业涨跌!C:C,0)),"-")</f>
        <v>-</v>
      </c>
      <c r="I402" s="1" t="str">
        <f>IFERROR(INDEX(行业涨跌!E:E,MATCH(G402,行业涨跌!C:C,0)),"-")</f>
        <v>-</v>
      </c>
      <c r="J402" s="1">
        <v>0</v>
      </c>
      <c r="K402" s="1">
        <v>1</v>
      </c>
      <c r="L402" s="1">
        <v>0</v>
      </c>
      <c r="M402" s="66">
        <f t="shared" si="87"/>
        <v>1</v>
      </c>
      <c r="R402" s="43" t="str">
        <f t="shared" si="78"/>
        <v>-</v>
      </c>
      <c r="S402" s="11">
        <v>43630.625</v>
      </c>
      <c r="V402" s="1">
        <f t="array" ref="V402">SMALL(IF($D$2:$D$4000&gt;0,ROW($D$2:$D$4000),4^8),ROW(A401))</f>
        <v>65536</v>
      </c>
      <c r="W402" s="1" t="str">
        <f t="shared" si="79"/>
        <v>-</v>
      </c>
      <c r="X402" s="1" t="str">
        <f t="shared" si="80"/>
        <v>-</v>
      </c>
      <c r="Y402" s="43" t="str">
        <f t="shared" si="88"/>
        <v>-</v>
      </c>
      <c r="Z402" s="1" t="str">
        <f t="shared" si="81"/>
        <v>-</v>
      </c>
      <c r="AA402" s="1" t="str">
        <f t="shared" si="82"/>
        <v>-</v>
      </c>
      <c r="AB402" s="1" t="str">
        <f t="shared" si="89"/>
        <v>-</v>
      </c>
      <c r="AC402" s="1" t="str">
        <f t="shared" si="83"/>
        <v>-</v>
      </c>
      <c r="AD402" s="1" t="str">
        <f t="shared" si="84"/>
        <v>-</v>
      </c>
      <c r="AE402" s="43" t="str">
        <f t="shared" si="85"/>
        <v>-</v>
      </c>
      <c r="AF402" s="11" t="str">
        <f t="shared" si="90"/>
        <v>-</v>
      </c>
    </row>
    <row r="403" spans="1:32" x14ac:dyDescent="0.15">
      <c r="A403" s="1">
        <v>402</v>
      </c>
      <c r="B403" s="29" t="str">
        <f>TRIM(基本信息!B403)</f>
        <v/>
      </c>
      <c r="C403" s="1" t="str">
        <f>TRIM(基本信息!C403)</f>
        <v/>
      </c>
      <c r="D403" s="1">
        <f t="shared" si="86"/>
        <v>0</v>
      </c>
      <c r="E403" s="1" t="str">
        <f>IFERROR(INDEX(股票涨跌!E:E,MATCH(B403,股票涨跌!B:B,0)),"-")</f>
        <v>-</v>
      </c>
      <c r="F403" s="1" t="str">
        <f>IFERROR(INDEX(股票涨跌!F:F,MATCH(B403,股票涨跌!B:B,0)),"-")</f>
        <v>-</v>
      </c>
      <c r="G403" s="1" t="str">
        <f>TRIM(基本信息!O403)</f>
        <v/>
      </c>
      <c r="H403" s="1" t="str">
        <f>IFERROR(INDEX(行业涨跌!F:F,MATCH(G403,行业涨跌!C:C,0)),"-")</f>
        <v>-</v>
      </c>
      <c r="I403" s="1" t="str">
        <f>IFERROR(INDEX(行业涨跌!E:E,MATCH(G403,行业涨跌!C:C,0)),"-")</f>
        <v>-</v>
      </c>
      <c r="J403" s="1">
        <v>0</v>
      </c>
      <c r="K403" s="1">
        <v>0</v>
      </c>
      <c r="L403" s="1">
        <v>0</v>
      </c>
      <c r="M403" s="66">
        <f t="shared" si="87"/>
        <v>0</v>
      </c>
      <c r="R403" s="43" t="str">
        <f t="shared" si="78"/>
        <v>-</v>
      </c>
      <c r="V403" s="1">
        <f t="array" ref="V403">SMALL(IF($D$2:$D$4000&gt;0,ROW($D$2:$D$4000),4^8),ROW(A402))</f>
        <v>65536</v>
      </c>
      <c r="W403" s="1" t="str">
        <f t="shared" si="79"/>
        <v>-</v>
      </c>
      <c r="X403" s="1" t="str">
        <f t="shared" si="80"/>
        <v>-</v>
      </c>
      <c r="Y403" s="43" t="str">
        <f t="shared" si="88"/>
        <v>-</v>
      </c>
      <c r="Z403" s="1" t="str">
        <f t="shared" si="81"/>
        <v>-</v>
      </c>
      <c r="AA403" s="1" t="str">
        <f t="shared" si="82"/>
        <v>-</v>
      </c>
      <c r="AB403" s="1" t="str">
        <f t="shared" si="89"/>
        <v>-</v>
      </c>
      <c r="AC403" s="1" t="str">
        <f t="shared" si="83"/>
        <v>-</v>
      </c>
      <c r="AD403" s="1" t="str">
        <f t="shared" si="84"/>
        <v>-</v>
      </c>
      <c r="AE403" s="43" t="str">
        <f t="shared" si="85"/>
        <v>-</v>
      </c>
      <c r="AF403" s="11" t="str">
        <f t="shared" si="90"/>
        <v>-</v>
      </c>
    </row>
    <row r="404" spans="1:32" x14ac:dyDescent="0.15">
      <c r="A404" s="1">
        <v>403</v>
      </c>
      <c r="B404" s="29" t="str">
        <f>TRIM(基本信息!B404)</f>
        <v/>
      </c>
      <c r="C404" s="1" t="str">
        <f>TRIM(基本信息!C404)</f>
        <v/>
      </c>
      <c r="D404" s="1">
        <f t="shared" si="86"/>
        <v>0</v>
      </c>
      <c r="E404" s="1" t="str">
        <f>IFERROR(INDEX(股票涨跌!E:E,MATCH(B404,股票涨跌!B:B,0)),"-")</f>
        <v>-</v>
      </c>
      <c r="F404" s="1" t="str">
        <f>IFERROR(INDEX(股票涨跌!F:F,MATCH(B404,股票涨跌!B:B,0)),"-")</f>
        <v>-</v>
      </c>
      <c r="G404" s="1" t="str">
        <f>TRIM(基本信息!O404)</f>
        <v/>
      </c>
      <c r="H404" s="1" t="str">
        <f>IFERROR(INDEX(行业涨跌!F:F,MATCH(G404,行业涨跌!C:C,0)),"-")</f>
        <v>-</v>
      </c>
      <c r="I404" s="1" t="str">
        <f>IFERROR(INDEX(行业涨跌!E:E,MATCH(G404,行业涨跌!C:C,0)),"-")</f>
        <v>-</v>
      </c>
      <c r="J404" s="1">
        <v>0</v>
      </c>
      <c r="K404" s="1">
        <v>1</v>
      </c>
      <c r="L404" s="1">
        <v>0</v>
      </c>
      <c r="M404" s="66">
        <f t="shared" si="87"/>
        <v>1</v>
      </c>
      <c r="R404" s="43" t="str">
        <f t="shared" si="78"/>
        <v>-</v>
      </c>
      <c r="S404" s="11">
        <v>43630.625</v>
      </c>
      <c r="V404" s="1">
        <f t="array" ref="V404">SMALL(IF($D$2:$D$4000&gt;0,ROW($D$2:$D$4000),4^8),ROW(A403))</f>
        <v>65536</v>
      </c>
      <c r="W404" s="1" t="str">
        <f t="shared" si="79"/>
        <v>-</v>
      </c>
      <c r="X404" s="1" t="str">
        <f t="shared" si="80"/>
        <v>-</v>
      </c>
      <c r="Y404" s="43" t="str">
        <f t="shared" si="88"/>
        <v>-</v>
      </c>
      <c r="Z404" s="1" t="str">
        <f t="shared" si="81"/>
        <v>-</v>
      </c>
      <c r="AA404" s="1" t="str">
        <f t="shared" si="82"/>
        <v>-</v>
      </c>
      <c r="AB404" s="1" t="str">
        <f t="shared" si="89"/>
        <v>-</v>
      </c>
      <c r="AC404" s="1" t="str">
        <f t="shared" si="83"/>
        <v>-</v>
      </c>
      <c r="AD404" s="1" t="str">
        <f t="shared" si="84"/>
        <v>-</v>
      </c>
      <c r="AE404" s="43" t="str">
        <f t="shared" si="85"/>
        <v>-</v>
      </c>
      <c r="AF404" s="11" t="str">
        <f t="shared" si="90"/>
        <v>-</v>
      </c>
    </row>
    <row r="405" spans="1:32" x14ac:dyDescent="0.15">
      <c r="A405" s="1">
        <v>404</v>
      </c>
      <c r="B405" s="29" t="str">
        <f>TRIM(基本信息!B405)</f>
        <v/>
      </c>
      <c r="C405" s="1" t="str">
        <f>TRIM(基本信息!C405)</f>
        <v/>
      </c>
      <c r="D405" s="1">
        <f t="shared" si="86"/>
        <v>0</v>
      </c>
      <c r="E405" s="1" t="str">
        <f>IFERROR(INDEX(股票涨跌!E:E,MATCH(B405,股票涨跌!B:B,0)),"-")</f>
        <v>-</v>
      </c>
      <c r="F405" s="1" t="str">
        <f>IFERROR(INDEX(股票涨跌!F:F,MATCH(B405,股票涨跌!B:B,0)),"-")</f>
        <v>-</v>
      </c>
      <c r="G405" s="1" t="str">
        <f>TRIM(基本信息!O405)</f>
        <v/>
      </c>
      <c r="H405" s="1" t="str">
        <f>IFERROR(INDEX(行业涨跌!F:F,MATCH(G405,行业涨跌!C:C,0)),"-")</f>
        <v>-</v>
      </c>
      <c r="I405" s="1" t="str">
        <f>IFERROR(INDEX(行业涨跌!E:E,MATCH(G405,行业涨跌!C:C,0)),"-")</f>
        <v>-</v>
      </c>
      <c r="J405" s="1">
        <v>0</v>
      </c>
      <c r="K405" s="1">
        <v>0</v>
      </c>
      <c r="L405" s="1">
        <v>0</v>
      </c>
      <c r="M405" s="66">
        <f t="shared" si="87"/>
        <v>0</v>
      </c>
      <c r="R405" s="43" t="str">
        <f t="shared" si="78"/>
        <v>-</v>
      </c>
      <c r="V405" s="1">
        <f t="array" ref="V405">SMALL(IF($D$2:$D$4000&gt;0,ROW($D$2:$D$4000),4^8),ROW(A404))</f>
        <v>65536</v>
      </c>
      <c r="W405" s="1" t="str">
        <f t="shared" si="79"/>
        <v>-</v>
      </c>
      <c r="X405" s="1" t="str">
        <f t="shared" si="80"/>
        <v>-</v>
      </c>
      <c r="Y405" s="43" t="str">
        <f t="shared" si="88"/>
        <v>-</v>
      </c>
      <c r="Z405" s="1" t="str">
        <f t="shared" si="81"/>
        <v>-</v>
      </c>
      <c r="AA405" s="1" t="str">
        <f t="shared" si="82"/>
        <v>-</v>
      </c>
      <c r="AB405" s="1" t="str">
        <f t="shared" si="89"/>
        <v>-</v>
      </c>
      <c r="AC405" s="1" t="str">
        <f t="shared" si="83"/>
        <v>-</v>
      </c>
      <c r="AD405" s="1" t="str">
        <f t="shared" si="84"/>
        <v>-</v>
      </c>
      <c r="AE405" s="43" t="str">
        <f t="shared" si="85"/>
        <v>-</v>
      </c>
      <c r="AF405" s="11" t="str">
        <f t="shared" si="90"/>
        <v>-</v>
      </c>
    </row>
    <row r="406" spans="1:32" x14ac:dyDescent="0.15">
      <c r="A406" s="1">
        <v>405</v>
      </c>
      <c r="B406" s="29" t="str">
        <f>TRIM(基本信息!B406)</f>
        <v/>
      </c>
      <c r="C406" s="1" t="str">
        <f>TRIM(基本信息!C406)</f>
        <v/>
      </c>
      <c r="D406" s="1">
        <f t="shared" si="86"/>
        <v>0</v>
      </c>
      <c r="E406" s="1" t="str">
        <f>IFERROR(INDEX(股票涨跌!E:E,MATCH(B406,股票涨跌!B:B,0)),"-")</f>
        <v>-</v>
      </c>
      <c r="F406" s="1" t="str">
        <f>IFERROR(INDEX(股票涨跌!F:F,MATCH(B406,股票涨跌!B:B,0)),"-")</f>
        <v>-</v>
      </c>
      <c r="G406" s="1" t="str">
        <f>TRIM(基本信息!O406)</f>
        <v/>
      </c>
      <c r="H406" s="1" t="str">
        <f>IFERROR(INDEX(行业涨跌!F:F,MATCH(G406,行业涨跌!C:C,0)),"-")</f>
        <v>-</v>
      </c>
      <c r="I406" s="1" t="str">
        <f>IFERROR(INDEX(行业涨跌!E:E,MATCH(G406,行业涨跌!C:C,0)),"-")</f>
        <v>-</v>
      </c>
      <c r="J406" s="1">
        <v>0</v>
      </c>
      <c r="K406" s="1">
        <v>1</v>
      </c>
      <c r="L406" s="1">
        <v>0</v>
      </c>
      <c r="M406" s="66">
        <f t="shared" si="87"/>
        <v>1</v>
      </c>
      <c r="R406" s="43" t="str">
        <f t="shared" si="78"/>
        <v>-</v>
      </c>
      <c r="S406" s="11">
        <v>43630.625</v>
      </c>
      <c r="V406" s="1">
        <f t="array" ref="V406">SMALL(IF($D$2:$D$4000&gt;0,ROW($D$2:$D$4000),4^8),ROW(A405))</f>
        <v>65536</v>
      </c>
      <c r="W406" s="1" t="str">
        <f t="shared" si="79"/>
        <v>-</v>
      </c>
      <c r="X406" s="1" t="str">
        <f t="shared" si="80"/>
        <v>-</v>
      </c>
      <c r="Y406" s="43" t="str">
        <f t="shared" si="88"/>
        <v>-</v>
      </c>
      <c r="Z406" s="1" t="str">
        <f t="shared" si="81"/>
        <v>-</v>
      </c>
      <c r="AA406" s="1" t="str">
        <f t="shared" si="82"/>
        <v>-</v>
      </c>
      <c r="AB406" s="1" t="str">
        <f t="shared" si="89"/>
        <v>-</v>
      </c>
      <c r="AC406" s="1" t="str">
        <f t="shared" si="83"/>
        <v>-</v>
      </c>
      <c r="AD406" s="1" t="str">
        <f t="shared" si="84"/>
        <v>-</v>
      </c>
      <c r="AE406" s="43" t="str">
        <f t="shared" si="85"/>
        <v>-</v>
      </c>
      <c r="AF406" s="11" t="str">
        <f t="shared" si="90"/>
        <v>-</v>
      </c>
    </row>
    <row r="407" spans="1:32" x14ac:dyDescent="0.15">
      <c r="A407" s="1">
        <v>406</v>
      </c>
      <c r="B407" s="29" t="str">
        <f>TRIM(基本信息!B407)</f>
        <v/>
      </c>
      <c r="C407" s="1" t="str">
        <f>TRIM(基本信息!C407)</f>
        <v/>
      </c>
      <c r="D407" s="1">
        <f t="shared" si="86"/>
        <v>0</v>
      </c>
      <c r="E407" s="1" t="str">
        <f>IFERROR(INDEX(股票涨跌!E:E,MATCH(B407,股票涨跌!B:B,0)),"-")</f>
        <v>-</v>
      </c>
      <c r="F407" s="1" t="str">
        <f>IFERROR(INDEX(股票涨跌!F:F,MATCH(B407,股票涨跌!B:B,0)),"-")</f>
        <v>-</v>
      </c>
      <c r="G407" s="1" t="str">
        <f>TRIM(基本信息!O407)</f>
        <v/>
      </c>
      <c r="H407" s="1" t="str">
        <f>IFERROR(INDEX(行业涨跌!F:F,MATCH(G407,行业涨跌!C:C,0)),"-")</f>
        <v>-</v>
      </c>
      <c r="I407" s="1" t="str">
        <f>IFERROR(INDEX(行业涨跌!E:E,MATCH(G407,行业涨跌!C:C,0)),"-")</f>
        <v>-</v>
      </c>
      <c r="J407" s="1">
        <v>0</v>
      </c>
      <c r="K407" s="1">
        <v>0</v>
      </c>
      <c r="L407" s="1">
        <v>0</v>
      </c>
      <c r="M407" s="66">
        <f t="shared" si="87"/>
        <v>0</v>
      </c>
      <c r="R407" s="43" t="str">
        <f t="shared" si="78"/>
        <v>-</v>
      </c>
      <c r="V407" s="1">
        <f t="array" ref="V407">SMALL(IF($D$2:$D$4000&gt;0,ROW($D$2:$D$4000),4^8),ROW(A406))</f>
        <v>65536</v>
      </c>
      <c r="W407" s="1" t="str">
        <f t="shared" si="79"/>
        <v>-</v>
      </c>
      <c r="X407" s="1" t="str">
        <f t="shared" si="80"/>
        <v>-</v>
      </c>
      <c r="Y407" s="43" t="str">
        <f t="shared" si="88"/>
        <v>-</v>
      </c>
      <c r="Z407" s="1" t="str">
        <f t="shared" si="81"/>
        <v>-</v>
      </c>
      <c r="AA407" s="1" t="str">
        <f t="shared" si="82"/>
        <v>-</v>
      </c>
      <c r="AB407" s="1" t="str">
        <f t="shared" si="89"/>
        <v>-</v>
      </c>
      <c r="AC407" s="1" t="str">
        <f t="shared" si="83"/>
        <v>-</v>
      </c>
      <c r="AD407" s="1" t="str">
        <f t="shared" si="84"/>
        <v>-</v>
      </c>
      <c r="AE407" s="43" t="str">
        <f t="shared" si="85"/>
        <v>-</v>
      </c>
      <c r="AF407" s="11" t="str">
        <f t="shared" si="90"/>
        <v>-</v>
      </c>
    </row>
    <row r="408" spans="1:32" x14ac:dyDescent="0.15">
      <c r="A408" s="1">
        <v>407</v>
      </c>
      <c r="B408" s="29" t="str">
        <f>TRIM(基本信息!B408)</f>
        <v/>
      </c>
      <c r="C408" s="1" t="str">
        <f>TRIM(基本信息!C408)</f>
        <v/>
      </c>
      <c r="D408" s="1">
        <f t="shared" si="86"/>
        <v>0</v>
      </c>
      <c r="E408" s="1" t="str">
        <f>IFERROR(INDEX(股票涨跌!E:E,MATCH(B408,股票涨跌!B:B,0)),"-")</f>
        <v>-</v>
      </c>
      <c r="F408" s="1" t="str">
        <f>IFERROR(INDEX(股票涨跌!F:F,MATCH(B408,股票涨跌!B:B,0)),"-")</f>
        <v>-</v>
      </c>
      <c r="G408" s="1" t="str">
        <f>TRIM(基本信息!O408)</f>
        <v/>
      </c>
      <c r="H408" s="1" t="str">
        <f>IFERROR(INDEX(行业涨跌!F:F,MATCH(G408,行业涨跌!C:C,0)),"-")</f>
        <v>-</v>
      </c>
      <c r="I408" s="1" t="str">
        <f>IFERROR(INDEX(行业涨跌!E:E,MATCH(G408,行业涨跌!C:C,0)),"-")</f>
        <v>-</v>
      </c>
      <c r="J408" s="1">
        <v>0</v>
      </c>
      <c r="K408" s="1">
        <v>0</v>
      </c>
      <c r="L408" s="1">
        <v>0</v>
      </c>
      <c r="M408" s="66">
        <f t="shared" si="87"/>
        <v>0</v>
      </c>
      <c r="R408" s="43" t="str">
        <f t="shared" si="78"/>
        <v>-</v>
      </c>
      <c r="V408" s="1">
        <f t="array" ref="V408">SMALL(IF($D$2:$D$4000&gt;0,ROW($D$2:$D$4000),4^8),ROW(A407))</f>
        <v>65536</v>
      </c>
      <c r="W408" s="1" t="str">
        <f t="shared" si="79"/>
        <v>-</v>
      </c>
      <c r="X408" s="1" t="str">
        <f t="shared" si="80"/>
        <v>-</v>
      </c>
      <c r="Y408" s="43" t="str">
        <f t="shared" si="88"/>
        <v>-</v>
      </c>
      <c r="Z408" s="1" t="str">
        <f t="shared" si="81"/>
        <v>-</v>
      </c>
      <c r="AA408" s="1" t="str">
        <f t="shared" si="82"/>
        <v>-</v>
      </c>
      <c r="AB408" s="1" t="str">
        <f t="shared" si="89"/>
        <v>-</v>
      </c>
      <c r="AC408" s="1" t="str">
        <f t="shared" si="83"/>
        <v>-</v>
      </c>
      <c r="AD408" s="1" t="str">
        <f t="shared" si="84"/>
        <v>-</v>
      </c>
      <c r="AE408" s="43" t="str">
        <f t="shared" si="85"/>
        <v>-</v>
      </c>
      <c r="AF408" s="11" t="str">
        <f t="shared" si="90"/>
        <v>-</v>
      </c>
    </row>
    <row r="409" spans="1:32" x14ac:dyDescent="0.15">
      <c r="A409" s="1">
        <v>408</v>
      </c>
      <c r="B409" s="29" t="str">
        <f>TRIM(基本信息!B409)</f>
        <v/>
      </c>
      <c r="C409" s="1" t="str">
        <f>TRIM(基本信息!C409)</f>
        <v/>
      </c>
      <c r="D409" s="1">
        <f t="shared" si="86"/>
        <v>0</v>
      </c>
      <c r="E409" s="1" t="str">
        <f>IFERROR(INDEX(股票涨跌!E:E,MATCH(B409,股票涨跌!B:B,0)),"-")</f>
        <v>-</v>
      </c>
      <c r="F409" s="1" t="str">
        <f>IFERROR(INDEX(股票涨跌!F:F,MATCH(B409,股票涨跌!B:B,0)),"-")</f>
        <v>-</v>
      </c>
      <c r="G409" s="1" t="str">
        <f>TRIM(基本信息!O409)</f>
        <v/>
      </c>
      <c r="H409" s="1" t="str">
        <f>IFERROR(INDEX(行业涨跌!F:F,MATCH(G409,行业涨跌!C:C,0)),"-")</f>
        <v>-</v>
      </c>
      <c r="I409" s="1" t="str">
        <f>IFERROR(INDEX(行业涨跌!E:E,MATCH(G409,行业涨跌!C:C,0)),"-")</f>
        <v>-</v>
      </c>
      <c r="J409" s="1">
        <v>0</v>
      </c>
      <c r="K409" s="1">
        <v>0</v>
      </c>
      <c r="L409" s="1">
        <v>0</v>
      </c>
      <c r="M409" s="66">
        <f t="shared" si="87"/>
        <v>0</v>
      </c>
      <c r="R409" s="43" t="str">
        <f t="shared" si="78"/>
        <v>-</v>
      </c>
      <c r="V409" s="1">
        <f t="array" ref="V409">SMALL(IF($D$2:$D$4000&gt;0,ROW($D$2:$D$4000),4^8),ROW(A408))</f>
        <v>65536</v>
      </c>
      <c r="W409" s="1" t="str">
        <f t="shared" si="79"/>
        <v>-</v>
      </c>
      <c r="X409" s="1" t="str">
        <f t="shared" si="80"/>
        <v>-</v>
      </c>
      <c r="Y409" s="43" t="str">
        <f t="shared" si="88"/>
        <v>-</v>
      </c>
      <c r="Z409" s="1" t="str">
        <f t="shared" si="81"/>
        <v>-</v>
      </c>
      <c r="AA409" s="1" t="str">
        <f t="shared" si="82"/>
        <v>-</v>
      </c>
      <c r="AB409" s="1" t="str">
        <f t="shared" si="89"/>
        <v>-</v>
      </c>
      <c r="AC409" s="1" t="str">
        <f t="shared" si="83"/>
        <v>-</v>
      </c>
      <c r="AD409" s="1" t="str">
        <f t="shared" si="84"/>
        <v>-</v>
      </c>
      <c r="AE409" s="43" t="str">
        <f t="shared" si="85"/>
        <v>-</v>
      </c>
      <c r="AF409" s="11" t="str">
        <f t="shared" si="90"/>
        <v>-</v>
      </c>
    </row>
    <row r="410" spans="1:32" x14ac:dyDescent="0.15">
      <c r="A410" s="1">
        <v>409</v>
      </c>
      <c r="B410" s="29" t="str">
        <f>TRIM(基本信息!B410)</f>
        <v/>
      </c>
      <c r="C410" s="1" t="str">
        <f>TRIM(基本信息!C410)</f>
        <v/>
      </c>
      <c r="D410" s="1">
        <f t="shared" si="86"/>
        <v>0</v>
      </c>
      <c r="E410" s="1" t="str">
        <f>IFERROR(INDEX(股票涨跌!E:E,MATCH(B410,股票涨跌!B:B,0)),"-")</f>
        <v>-</v>
      </c>
      <c r="F410" s="1" t="str">
        <f>IFERROR(INDEX(股票涨跌!F:F,MATCH(B410,股票涨跌!B:B,0)),"-")</f>
        <v>-</v>
      </c>
      <c r="G410" s="1" t="str">
        <f>TRIM(基本信息!O410)</f>
        <v/>
      </c>
      <c r="H410" s="1" t="str">
        <f>IFERROR(INDEX(行业涨跌!F:F,MATCH(G410,行业涨跌!C:C,0)),"-")</f>
        <v>-</v>
      </c>
      <c r="I410" s="1" t="str">
        <f>IFERROR(INDEX(行业涨跌!E:E,MATCH(G410,行业涨跌!C:C,0)),"-")</f>
        <v>-</v>
      </c>
      <c r="J410" s="1">
        <v>0</v>
      </c>
      <c r="K410" s="1">
        <v>0</v>
      </c>
      <c r="L410" s="1">
        <v>0</v>
      </c>
      <c r="M410" s="66">
        <f t="shared" si="87"/>
        <v>0</v>
      </c>
      <c r="R410" s="43" t="str">
        <f t="shared" si="78"/>
        <v>-</v>
      </c>
      <c r="V410" s="1">
        <f t="array" ref="V410">SMALL(IF($D$2:$D$4000&gt;0,ROW($D$2:$D$4000),4^8),ROW(A409))</f>
        <v>65536</v>
      </c>
      <c r="W410" s="1" t="str">
        <f t="shared" si="79"/>
        <v>-</v>
      </c>
      <c r="X410" s="1" t="str">
        <f t="shared" si="80"/>
        <v>-</v>
      </c>
      <c r="Y410" s="43" t="str">
        <f t="shared" si="88"/>
        <v>-</v>
      </c>
      <c r="Z410" s="1" t="str">
        <f t="shared" si="81"/>
        <v>-</v>
      </c>
      <c r="AA410" s="1" t="str">
        <f t="shared" si="82"/>
        <v>-</v>
      </c>
      <c r="AB410" s="1" t="str">
        <f t="shared" si="89"/>
        <v>-</v>
      </c>
      <c r="AC410" s="1" t="str">
        <f t="shared" si="83"/>
        <v>-</v>
      </c>
      <c r="AD410" s="1" t="str">
        <f t="shared" si="84"/>
        <v>-</v>
      </c>
      <c r="AE410" s="43" t="str">
        <f t="shared" si="85"/>
        <v>-</v>
      </c>
      <c r="AF410" s="11" t="str">
        <f t="shared" si="90"/>
        <v>-</v>
      </c>
    </row>
    <row r="411" spans="1:32" x14ac:dyDescent="0.15">
      <c r="A411" s="1">
        <v>410</v>
      </c>
      <c r="B411" s="29" t="str">
        <f>TRIM(基本信息!B411)</f>
        <v/>
      </c>
      <c r="C411" s="1" t="str">
        <f>TRIM(基本信息!C411)</f>
        <v/>
      </c>
      <c r="D411" s="1">
        <f t="shared" si="86"/>
        <v>0</v>
      </c>
      <c r="E411" s="1" t="str">
        <f>IFERROR(INDEX(股票涨跌!E:E,MATCH(B411,股票涨跌!B:B,0)),"-")</f>
        <v>-</v>
      </c>
      <c r="F411" s="1" t="str">
        <f>IFERROR(INDEX(股票涨跌!F:F,MATCH(B411,股票涨跌!B:B,0)),"-")</f>
        <v>-</v>
      </c>
      <c r="G411" s="1" t="str">
        <f>TRIM(基本信息!O411)</f>
        <v/>
      </c>
      <c r="H411" s="1" t="str">
        <f>IFERROR(INDEX(行业涨跌!F:F,MATCH(G411,行业涨跌!C:C,0)),"-")</f>
        <v>-</v>
      </c>
      <c r="I411" s="1" t="str">
        <f>IFERROR(INDEX(行业涨跌!E:E,MATCH(G411,行业涨跌!C:C,0)),"-")</f>
        <v>-</v>
      </c>
      <c r="J411" s="1">
        <v>0</v>
      </c>
      <c r="K411" s="1">
        <v>1</v>
      </c>
      <c r="L411" s="1">
        <v>0</v>
      </c>
      <c r="M411" s="66">
        <f t="shared" si="87"/>
        <v>1</v>
      </c>
      <c r="R411" s="43" t="str">
        <f t="shared" si="78"/>
        <v>-</v>
      </c>
      <c r="S411" s="11">
        <v>43630.625</v>
      </c>
      <c r="V411" s="1">
        <f t="array" ref="V411">SMALL(IF($D$2:$D$4000&gt;0,ROW($D$2:$D$4000),4^8),ROW(A410))</f>
        <v>65536</v>
      </c>
      <c r="W411" s="1" t="str">
        <f t="shared" si="79"/>
        <v>-</v>
      </c>
      <c r="X411" s="1" t="str">
        <f t="shared" si="80"/>
        <v>-</v>
      </c>
      <c r="Y411" s="43" t="str">
        <f t="shared" si="88"/>
        <v>-</v>
      </c>
      <c r="Z411" s="1" t="str">
        <f t="shared" si="81"/>
        <v>-</v>
      </c>
      <c r="AA411" s="1" t="str">
        <f t="shared" si="82"/>
        <v>-</v>
      </c>
      <c r="AB411" s="1" t="str">
        <f t="shared" si="89"/>
        <v>-</v>
      </c>
      <c r="AC411" s="1" t="str">
        <f t="shared" si="83"/>
        <v>-</v>
      </c>
      <c r="AD411" s="1" t="str">
        <f t="shared" si="84"/>
        <v>-</v>
      </c>
      <c r="AE411" s="43" t="str">
        <f t="shared" si="85"/>
        <v>-</v>
      </c>
      <c r="AF411" s="11" t="str">
        <f t="shared" si="90"/>
        <v>-</v>
      </c>
    </row>
    <row r="412" spans="1:32" x14ac:dyDescent="0.15">
      <c r="A412" s="1">
        <v>411</v>
      </c>
      <c r="B412" s="29" t="str">
        <f>TRIM(基本信息!B412)</f>
        <v/>
      </c>
      <c r="C412" s="1" t="str">
        <f>TRIM(基本信息!C412)</f>
        <v/>
      </c>
      <c r="D412" s="1">
        <f t="shared" si="86"/>
        <v>0</v>
      </c>
      <c r="E412" s="1" t="str">
        <f>IFERROR(INDEX(股票涨跌!E:E,MATCH(B412,股票涨跌!B:B,0)),"-")</f>
        <v>-</v>
      </c>
      <c r="F412" s="1" t="str">
        <f>IFERROR(INDEX(股票涨跌!F:F,MATCH(B412,股票涨跌!B:B,0)),"-")</f>
        <v>-</v>
      </c>
      <c r="G412" s="1" t="str">
        <f>TRIM(基本信息!O412)</f>
        <v/>
      </c>
      <c r="H412" s="1" t="str">
        <f>IFERROR(INDEX(行业涨跌!F:F,MATCH(G412,行业涨跌!C:C,0)),"-")</f>
        <v>-</v>
      </c>
      <c r="I412" s="1" t="str">
        <f>IFERROR(INDEX(行业涨跌!E:E,MATCH(G412,行业涨跌!C:C,0)),"-")</f>
        <v>-</v>
      </c>
      <c r="J412" s="1">
        <v>0</v>
      </c>
      <c r="K412" s="1">
        <v>0</v>
      </c>
      <c r="L412" s="1">
        <v>0</v>
      </c>
      <c r="M412" s="66">
        <f t="shared" si="87"/>
        <v>0</v>
      </c>
      <c r="R412" s="43" t="str">
        <f t="shared" si="78"/>
        <v>-</v>
      </c>
      <c r="V412" s="1">
        <f t="array" ref="V412">SMALL(IF($D$2:$D$4000&gt;0,ROW($D$2:$D$4000),4^8),ROW(A411))</f>
        <v>65536</v>
      </c>
      <c r="W412" s="1" t="str">
        <f t="shared" si="79"/>
        <v>-</v>
      </c>
      <c r="X412" s="1" t="str">
        <f t="shared" si="80"/>
        <v>-</v>
      </c>
      <c r="Y412" s="43" t="str">
        <f t="shared" si="88"/>
        <v>-</v>
      </c>
      <c r="Z412" s="1" t="str">
        <f t="shared" si="81"/>
        <v>-</v>
      </c>
      <c r="AA412" s="1" t="str">
        <f t="shared" si="82"/>
        <v>-</v>
      </c>
      <c r="AB412" s="1" t="str">
        <f t="shared" si="89"/>
        <v>-</v>
      </c>
      <c r="AC412" s="1" t="str">
        <f t="shared" si="83"/>
        <v>-</v>
      </c>
      <c r="AD412" s="1" t="str">
        <f t="shared" si="84"/>
        <v>-</v>
      </c>
      <c r="AE412" s="43" t="str">
        <f t="shared" si="85"/>
        <v>-</v>
      </c>
      <c r="AF412" s="11" t="str">
        <f t="shared" si="90"/>
        <v>-</v>
      </c>
    </row>
    <row r="413" spans="1:32" x14ac:dyDescent="0.15">
      <c r="A413" s="1">
        <v>412</v>
      </c>
      <c r="B413" s="29" t="str">
        <f>TRIM(基本信息!B413)</f>
        <v/>
      </c>
      <c r="C413" s="1" t="str">
        <f>TRIM(基本信息!C413)</f>
        <v/>
      </c>
      <c r="D413" s="1">
        <f t="shared" si="86"/>
        <v>0</v>
      </c>
      <c r="E413" s="1" t="str">
        <f>IFERROR(INDEX(股票涨跌!E:E,MATCH(B413,股票涨跌!B:B,0)),"-")</f>
        <v>-</v>
      </c>
      <c r="F413" s="1" t="str">
        <f>IFERROR(INDEX(股票涨跌!F:F,MATCH(B413,股票涨跌!B:B,0)),"-")</f>
        <v>-</v>
      </c>
      <c r="G413" s="1" t="str">
        <f>TRIM(基本信息!O413)</f>
        <v/>
      </c>
      <c r="H413" s="1" t="str">
        <f>IFERROR(INDEX(行业涨跌!F:F,MATCH(G413,行业涨跌!C:C,0)),"-")</f>
        <v>-</v>
      </c>
      <c r="I413" s="1" t="str">
        <f>IFERROR(INDEX(行业涨跌!E:E,MATCH(G413,行业涨跌!C:C,0)),"-")</f>
        <v>-</v>
      </c>
      <c r="J413" s="1">
        <v>0</v>
      </c>
      <c r="K413" s="1">
        <v>1</v>
      </c>
      <c r="L413" s="1">
        <v>0</v>
      </c>
      <c r="M413" s="66">
        <f t="shared" si="87"/>
        <v>1</v>
      </c>
      <c r="R413" s="43" t="str">
        <f t="shared" si="78"/>
        <v>-</v>
      </c>
      <c r="S413" s="11">
        <v>43630.625</v>
      </c>
      <c r="V413" s="1">
        <f t="array" ref="V413">SMALL(IF($D$2:$D$4000&gt;0,ROW($D$2:$D$4000),4^8),ROW(A412))</f>
        <v>65536</v>
      </c>
      <c r="W413" s="1" t="str">
        <f t="shared" si="79"/>
        <v>-</v>
      </c>
      <c r="X413" s="1" t="str">
        <f t="shared" si="80"/>
        <v>-</v>
      </c>
      <c r="Y413" s="43" t="str">
        <f t="shared" si="88"/>
        <v>-</v>
      </c>
      <c r="Z413" s="1" t="str">
        <f t="shared" si="81"/>
        <v>-</v>
      </c>
      <c r="AA413" s="1" t="str">
        <f t="shared" si="82"/>
        <v>-</v>
      </c>
      <c r="AB413" s="1" t="str">
        <f t="shared" si="89"/>
        <v>-</v>
      </c>
      <c r="AC413" s="1" t="str">
        <f t="shared" si="83"/>
        <v>-</v>
      </c>
      <c r="AD413" s="1" t="str">
        <f t="shared" si="84"/>
        <v>-</v>
      </c>
      <c r="AE413" s="43" t="str">
        <f t="shared" si="85"/>
        <v>-</v>
      </c>
      <c r="AF413" s="11" t="str">
        <f t="shared" si="90"/>
        <v>-</v>
      </c>
    </row>
    <row r="414" spans="1:32" x14ac:dyDescent="0.15">
      <c r="A414" s="1">
        <v>413</v>
      </c>
      <c r="B414" s="29" t="str">
        <f>TRIM(基本信息!B414)</f>
        <v/>
      </c>
      <c r="C414" s="1" t="str">
        <f>TRIM(基本信息!C414)</f>
        <v/>
      </c>
      <c r="D414" s="1">
        <f t="shared" si="86"/>
        <v>0</v>
      </c>
      <c r="E414" s="1" t="str">
        <f>IFERROR(INDEX(股票涨跌!E:E,MATCH(B414,股票涨跌!B:B,0)),"-")</f>
        <v>-</v>
      </c>
      <c r="F414" s="1" t="str">
        <f>IFERROR(INDEX(股票涨跌!F:F,MATCH(B414,股票涨跌!B:B,0)),"-")</f>
        <v>-</v>
      </c>
      <c r="G414" s="1" t="str">
        <f>TRIM(基本信息!O414)</f>
        <v/>
      </c>
      <c r="H414" s="1" t="str">
        <f>IFERROR(INDEX(行业涨跌!F:F,MATCH(G414,行业涨跌!C:C,0)),"-")</f>
        <v>-</v>
      </c>
      <c r="I414" s="1" t="str">
        <f>IFERROR(INDEX(行业涨跌!E:E,MATCH(G414,行业涨跌!C:C,0)),"-")</f>
        <v>-</v>
      </c>
      <c r="J414" s="1">
        <v>0</v>
      </c>
      <c r="K414" s="1">
        <v>0</v>
      </c>
      <c r="L414" s="1">
        <v>0</v>
      </c>
      <c r="M414" s="66">
        <f t="shared" si="87"/>
        <v>0</v>
      </c>
      <c r="R414" s="43" t="str">
        <f t="shared" si="78"/>
        <v>-</v>
      </c>
      <c r="V414" s="1">
        <f t="array" ref="V414">SMALL(IF($D$2:$D$4000&gt;0,ROW($D$2:$D$4000),4^8),ROW(A413))</f>
        <v>65536</v>
      </c>
      <c r="W414" s="1" t="str">
        <f t="shared" si="79"/>
        <v>-</v>
      </c>
      <c r="X414" s="1" t="str">
        <f t="shared" si="80"/>
        <v>-</v>
      </c>
      <c r="Y414" s="43" t="str">
        <f t="shared" si="88"/>
        <v>-</v>
      </c>
      <c r="Z414" s="1" t="str">
        <f t="shared" si="81"/>
        <v>-</v>
      </c>
      <c r="AA414" s="1" t="str">
        <f t="shared" si="82"/>
        <v>-</v>
      </c>
      <c r="AB414" s="1" t="str">
        <f t="shared" si="89"/>
        <v>-</v>
      </c>
      <c r="AC414" s="1" t="str">
        <f t="shared" si="83"/>
        <v>-</v>
      </c>
      <c r="AD414" s="1" t="str">
        <f t="shared" si="84"/>
        <v>-</v>
      </c>
      <c r="AE414" s="43" t="str">
        <f t="shared" si="85"/>
        <v>-</v>
      </c>
      <c r="AF414" s="11" t="str">
        <f t="shared" si="90"/>
        <v>-</v>
      </c>
    </row>
    <row r="415" spans="1:32" x14ac:dyDescent="0.15">
      <c r="A415" s="1">
        <v>414</v>
      </c>
      <c r="B415" s="29" t="str">
        <f>TRIM(基本信息!B415)</f>
        <v/>
      </c>
      <c r="C415" s="1" t="str">
        <f>TRIM(基本信息!C415)</f>
        <v/>
      </c>
      <c r="D415" s="1">
        <f t="shared" si="86"/>
        <v>0</v>
      </c>
      <c r="E415" s="1" t="str">
        <f>IFERROR(INDEX(股票涨跌!E:E,MATCH(B415,股票涨跌!B:B,0)),"-")</f>
        <v>-</v>
      </c>
      <c r="F415" s="1" t="str">
        <f>IFERROR(INDEX(股票涨跌!F:F,MATCH(B415,股票涨跌!B:B,0)),"-")</f>
        <v>-</v>
      </c>
      <c r="G415" s="1" t="str">
        <f>TRIM(基本信息!O415)</f>
        <v/>
      </c>
      <c r="H415" s="1" t="str">
        <f>IFERROR(INDEX(行业涨跌!F:F,MATCH(G415,行业涨跌!C:C,0)),"-")</f>
        <v>-</v>
      </c>
      <c r="I415" s="1" t="str">
        <f>IFERROR(INDEX(行业涨跌!E:E,MATCH(G415,行业涨跌!C:C,0)),"-")</f>
        <v>-</v>
      </c>
      <c r="J415" s="1">
        <v>0</v>
      </c>
      <c r="K415" s="1">
        <v>0</v>
      </c>
      <c r="L415" s="1">
        <v>0</v>
      </c>
      <c r="M415" s="66">
        <f t="shared" si="87"/>
        <v>0</v>
      </c>
      <c r="R415" s="43" t="str">
        <f t="shared" si="78"/>
        <v>-</v>
      </c>
      <c r="V415" s="1">
        <f t="array" ref="V415">SMALL(IF($D$2:$D$4000&gt;0,ROW($D$2:$D$4000),4^8),ROW(A414))</f>
        <v>65536</v>
      </c>
      <c r="W415" s="1" t="str">
        <f t="shared" si="79"/>
        <v>-</v>
      </c>
      <c r="X415" s="1" t="str">
        <f t="shared" si="80"/>
        <v>-</v>
      </c>
      <c r="Y415" s="43" t="str">
        <f t="shared" si="88"/>
        <v>-</v>
      </c>
      <c r="Z415" s="1" t="str">
        <f t="shared" si="81"/>
        <v>-</v>
      </c>
      <c r="AA415" s="1" t="str">
        <f t="shared" si="82"/>
        <v>-</v>
      </c>
      <c r="AB415" s="1" t="str">
        <f t="shared" si="89"/>
        <v>-</v>
      </c>
      <c r="AC415" s="1" t="str">
        <f t="shared" si="83"/>
        <v>-</v>
      </c>
      <c r="AD415" s="1" t="str">
        <f t="shared" si="84"/>
        <v>-</v>
      </c>
      <c r="AE415" s="43" t="str">
        <f t="shared" si="85"/>
        <v>-</v>
      </c>
      <c r="AF415" s="11" t="str">
        <f t="shared" si="90"/>
        <v>-</v>
      </c>
    </row>
    <row r="416" spans="1:32" x14ac:dyDescent="0.15">
      <c r="A416" s="1">
        <v>415</v>
      </c>
      <c r="B416" s="29" t="str">
        <f>TRIM(基本信息!B416)</f>
        <v/>
      </c>
      <c r="C416" s="1" t="str">
        <f>TRIM(基本信息!C416)</f>
        <v/>
      </c>
      <c r="D416" s="1">
        <f t="shared" si="86"/>
        <v>0</v>
      </c>
      <c r="E416" s="1" t="str">
        <f>IFERROR(INDEX(股票涨跌!E:E,MATCH(B416,股票涨跌!B:B,0)),"-")</f>
        <v>-</v>
      </c>
      <c r="F416" s="1" t="str">
        <f>IFERROR(INDEX(股票涨跌!F:F,MATCH(B416,股票涨跌!B:B,0)),"-")</f>
        <v>-</v>
      </c>
      <c r="G416" s="1" t="str">
        <f>TRIM(基本信息!O416)</f>
        <v/>
      </c>
      <c r="H416" s="1" t="str">
        <f>IFERROR(INDEX(行业涨跌!F:F,MATCH(G416,行业涨跌!C:C,0)),"-")</f>
        <v>-</v>
      </c>
      <c r="I416" s="1" t="str">
        <f>IFERROR(INDEX(行业涨跌!E:E,MATCH(G416,行业涨跌!C:C,0)),"-")</f>
        <v>-</v>
      </c>
      <c r="J416" s="1">
        <v>0</v>
      </c>
      <c r="K416" s="1">
        <v>1</v>
      </c>
      <c r="L416" s="1">
        <v>0</v>
      </c>
      <c r="M416" s="66">
        <f t="shared" si="87"/>
        <v>1</v>
      </c>
      <c r="R416" s="43" t="str">
        <f t="shared" si="78"/>
        <v>-</v>
      </c>
      <c r="S416" s="11">
        <v>43630.625</v>
      </c>
      <c r="V416" s="1">
        <f t="array" ref="V416">SMALL(IF($D$2:$D$4000&gt;0,ROW($D$2:$D$4000),4^8),ROW(A415))</f>
        <v>65536</v>
      </c>
      <c r="W416" s="1" t="str">
        <f t="shared" si="79"/>
        <v>-</v>
      </c>
      <c r="X416" s="1" t="str">
        <f t="shared" si="80"/>
        <v>-</v>
      </c>
      <c r="Y416" s="43" t="str">
        <f t="shared" si="88"/>
        <v>-</v>
      </c>
      <c r="Z416" s="1" t="str">
        <f t="shared" si="81"/>
        <v>-</v>
      </c>
      <c r="AA416" s="1" t="str">
        <f t="shared" si="82"/>
        <v>-</v>
      </c>
      <c r="AB416" s="1" t="str">
        <f t="shared" si="89"/>
        <v>-</v>
      </c>
      <c r="AC416" s="1" t="str">
        <f t="shared" si="83"/>
        <v>-</v>
      </c>
      <c r="AD416" s="1" t="str">
        <f t="shared" si="84"/>
        <v>-</v>
      </c>
      <c r="AE416" s="43" t="str">
        <f t="shared" si="85"/>
        <v>-</v>
      </c>
      <c r="AF416" s="11" t="str">
        <f t="shared" si="90"/>
        <v>-</v>
      </c>
    </row>
    <row r="417" spans="1:32" x14ac:dyDescent="0.15">
      <c r="A417" s="1">
        <v>416</v>
      </c>
      <c r="B417" s="29" t="str">
        <f>TRIM(基本信息!B417)</f>
        <v/>
      </c>
      <c r="C417" s="1" t="str">
        <f>TRIM(基本信息!C417)</f>
        <v/>
      </c>
      <c r="D417" s="1">
        <f t="shared" si="86"/>
        <v>0</v>
      </c>
      <c r="E417" s="1" t="str">
        <f>IFERROR(INDEX(股票涨跌!E:E,MATCH(B417,股票涨跌!B:B,0)),"-")</f>
        <v>-</v>
      </c>
      <c r="F417" s="1" t="str">
        <f>IFERROR(INDEX(股票涨跌!F:F,MATCH(B417,股票涨跌!B:B,0)),"-")</f>
        <v>-</v>
      </c>
      <c r="G417" s="1" t="str">
        <f>TRIM(基本信息!O417)</f>
        <v/>
      </c>
      <c r="H417" s="1" t="str">
        <f>IFERROR(INDEX(行业涨跌!F:F,MATCH(G417,行业涨跌!C:C,0)),"-")</f>
        <v>-</v>
      </c>
      <c r="I417" s="1" t="str">
        <f>IFERROR(INDEX(行业涨跌!E:E,MATCH(G417,行业涨跌!C:C,0)),"-")</f>
        <v>-</v>
      </c>
      <c r="J417" s="1">
        <v>0</v>
      </c>
      <c r="K417" s="1">
        <v>0</v>
      </c>
      <c r="L417" s="1">
        <v>0</v>
      </c>
      <c r="M417" s="66">
        <f t="shared" si="87"/>
        <v>0</v>
      </c>
      <c r="R417" s="43" t="str">
        <f t="shared" si="78"/>
        <v>-</v>
      </c>
      <c r="V417" s="1">
        <f t="array" ref="V417">SMALL(IF($D$2:$D$4000&gt;0,ROW($D$2:$D$4000),4^8),ROW(A416))</f>
        <v>65536</v>
      </c>
      <c r="W417" s="1" t="str">
        <f t="shared" si="79"/>
        <v>-</v>
      </c>
      <c r="X417" s="1" t="str">
        <f t="shared" si="80"/>
        <v>-</v>
      </c>
      <c r="Y417" s="43" t="str">
        <f t="shared" si="88"/>
        <v>-</v>
      </c>
      <c r="Z417" s="1" t="str">
        <f t="shared" si="81"/>
        <v>-</v>
      </c>
      <c r="AA417" s="1" t="str">
        <f t="shared" si="82"/>
        <v>-</v>
      </c>
      <c r="AB417" s="1" t="str">
        <f t="shared" si="89"/>
        <v>-</v>
      </c>
      <c r="AC417" s="1" t="str">
        <f t="shared" si="83"/>
        <v>-</v>
      </c>
      <c r="AD417" s="1" t="str">
        <f t="shared" si="84"/>
        <v>-</v>
      </c>
      <c r="AE417" s="43" t="str">
        <f t="shared" si="85"/>
        <v>-</v>
      </c>
      <c r="AF417" s="11" t="str">
        <f t="shared" si="90"/>
        <v>-</v>
      </c>
    </row>
    <row r="418" spans="1:32" x14ac:dyDescent="0.15">
      <c r="A418" s="1">
        <v>417</v>
      </c>
      <c r="B418" s="29" t="str">
        <f>TRIM(基本信息!B418)</f>
        <v/>
      </c>
      <c r="C418" s="1" t="str">
        <f>TRIM(基本信息!C418)</f>
        <v/>
      </c>
      <c r="D418" s="1">
        <f t="shared" si="86"/>
        <v>0</v>
      </c>
      <c r="E418" s="1" t="str">
        <f>IFERROR(INDEX(股票涨跌!E:E,MATCH(B418,股票涨跌!B:B,0)),"-")</f>
        <v>-</v>
      </c>
      <c r="F418" s="1" t="str">
        <f>IFERROR(INDEX(股票涨跌!F:F,MATCH(B418,股票涨跌!B:B,0)),"-")</f>
        <v>-</v>
      </c>
      <c r="G418" s="1" t="str">
        <f>TRIM(基本信息!O418)</f>
        <v/>
      </c>
      <c r="H418" s="1" t="str">
        <f>IFERROR(INDEX(行业涨跌!F:F,MATCH(G418,行业涨跌!C:C,0)),"-")</f>
        <v>-</v>
      </c>
      <c r="I418" s="1" t="str">
        <f>IFERROR(INDEX(行业涨跌!E:E,MATCH(G418,行业涨跌!C:C,0)),"-")</f>
        <v>-</v>
      </c>
      <c r="J418" s="1">
        <v>0</v>
      </c>
      <c r="K418" s="1">
        <v>1</v>
      </c>
      <c r="L418" s="1">
        <v>0</v>
      </c>
      <c r="M418" s="66">
        <f t="shared" si="87"/>
        <v>1</v>
      </c>
      <c r="R418" s="43" t="str">
        <f t="shared" si="78"/>
        <v>-</v>
      </c>
      <c r="S418" s="11">
        <v>43630.625</v>
      </c>
      <c r="V418" s="1">
        <f t="array" ref="V418">SMALL(IF($D$2:$D$4000&gt;0,ROW($D$2:$D$4000),4^8),ROW(A417))</f>
        <v>65536</v>
      </c>
      <c r="W418" s="1" t="str">
        <f t="shared" si="79"/>
        <v>-</v>
      </c>
      <c r="X418" s="1" t="str">
        <f t="shared" si="80"/>
        <v>-</v>
      </c>
      <c r="Y418" s="43" t="str">
        <f t="shared" si="88"/>
        <v>-</v>
      </c>
      <c r="Z418" s="1" t="str">
        <f t="shared" si="81"/>
        <v>-</v>
      </c>
      <c r="AA418" s="1" t="str">
        <f t="shared" si="82"/>
        <v>-</v>
      </c>
      <c r="AB418" s="1" t="str">
        <f t="shared" si="89"/>
        <v>-</v>
      </c>
      <c r="AC418" s="1" t="str">
        <f t="shared" si="83"/>
        <v>-</v>
      </c>
      <c r="AD418" s="1" t="str">
        <f t="shared" si="84"/>
        <v>-</v>
      </c>
      <c r="AE418" s="43" t="str">
        <f t="shared" si="85"/>
        <v>-</v>
      </c>
      <c r="AF418" s="11" t="str">
        <f t="shared" si="90"/>
        <v>-</v>
      </c>
    </row>
    <row r="419" spans="1:32" x14ac:dyDescent="0.15">
      <c r="A419" s="1">
        <v>418</v>
      </c>
      <c r="B419" s="29" t="str">
        <f>TRIM(基本信息!B419)</f>
        <v/>
      </c>
      <c r="C419" s="1" t="str">
        <f>TRIM(基本信息!C419)</f>
        <v/>
      </c>
      <c r="D419" s="1">
        <f t="shared" si="86"/>
        <v>0</v>
      </c>
      <c r="E419" s="1" t="str">
        <f>IFERROR(INDEX(股票涨跌!E:E,MATCH(B419,股票涨跌!B:B,0)),"-")</f>
        <v>-</v>
      </c>
      <c r="F419" s="1" t="str">
        <f>IFERROR(INDEX(股票涨跌!F:F,MATCH(B419,股票涨跌!B:B,0)),"-")</f>
        <v>-</v>
      </c>
      <c r="G419" s="1" t="str">
        <f>TRIM(基本信息!O419)</f>
        <v/>
      </c>
      <c r="H419" s="1" t="str">
        <f>IFERROR(INDEX(行业涨跌!F:F,MATCH(G419,行业涨跌!C:C,0)),"-")</f>
        <v>-</v>
      </c>
      <c r="I419" s="1" t="str">
        <f>IFERROR(INDEX(行业涨跌!E:E,MATCH(G419,行业涨跌!C:C,0)),"-")</f>
        <v>-</v>
      </c>
      <c r="J419" s="1">
        <v>0</v>
      </c>
      <c r="K419" s="1">
        <v>0</v>
      </c>
      <c r="L419" s="1">
        <v>0</v>
      </c>
      <c r="M419" s="66">
        <f t="shared" si="87"/>
        <v>0</v>
      </c>
      <c r="R419" s="43" t="str">
        <f t="shared" si="78"/>
        <v>-</v>
      </c>
      <c r="V419" s="1">
        <f t="array" ref="V419">SMALL(IF($D$2:$D$4000&gt;0,ROW($D$2:$D$4000),4^8),ROW(A418))</f>
        <v>65536</v>
      </c>
      <c r="W419" s="1" t="str">
        <f t="shared" si="79"/>
        <v>-</v>
      </c>
      <c r="X419" s="1" t="str">
        <f t="shared" si="80"/>
        <v>-</v>
      </c>
      <c r="Y419" s="43" t="str">
        <f t="shared" si="88"/>
        <v>-</v>
      </c>
      <c r="Z419" s="1" t="str">
        <f t="shared" si="81"/>
        <v>-</v>
      </c>
      <c r="AA419" s="1" t="str">
        <f t="shared" si="82"/>
        <v>-</v>
      </c>
      <c r="AB419" s="1" t="str">
        <f t="shared" si="89"/>
        <v>-</v>
      </c>
      <c r="AC419" s="1" t="str">
        <f t="shared" si="83"/>
        <v>-</v>
      </c>
      <c r="AD419" s="1" t="str">
        <f t="shared" si="84"/>
        <v>-</v>
      </c>
      <c r="AE419" s="43" t="str">
        <f t="shared" si="85"/>
        <v>-</v>
      </c>
      <c r="AF419" s="11" t="str">
        <f t="shared" si="90"/>
        <v>-</v>
      </c>
    </row>
    <row r="420" spans="1:32" x14ac:dyDescent="0.15">
      <c r="A420" s="1">
        <v>419</v>
      </c>
      <c r="B420" s="29" t="str">
        <f>TRIM(基本信息!B420)</f>
        <v/>
      </c>
      <c r="C420" s="1" t="str">
        <f>TRIM(基本信息!C420)</f>
        <v/>
      </c>
      <c r="D420" s="1">
        <f t="shared" si="86"/>
        <v>0</v>
      </c>
      <c r="E420" s="1" t="str">
        <f>IFERROR(INDEX(股票涨跌!E:E,MATCH(B420,股票涨跌!B:B,0)),"-")</f>
        <v>-</v>
      </c>
      <c r="F420" s="1" t="str">
        <f>IFERROR(INDEX(股票涨跌!F:F,MATCH(B420,股票涨跌!B:B,0)),"-")</f>
        <v>-</v>
      </c>
      <c r="G420" s="1" t="str">
        <f>TRIM(基本信息!O420)</f>
        <v/>
      </c>
      <c r="H420" s="1" t="str">
        <f>IFERROR(INDEX(行业涨跌!F:F,MATCH(G420,行业涨跌!C:C,0)),"-")</f>
        <v>-</v>
      </c>
      <c r="I420" s="1" t="str">
        <f>IFERROR(INDEX(行业涨跌!E:E,MATCH(G420,行业涨跌!C:C,0)),"-")</f>
        <v>-</v>
      </c>
      <c r="J420" s="1">
        <v>0</v>
      </c>
      <c r="K420" s="1">
        <v>0</v>
      </c>
      <c r="L420" s="1">
        <v>0</v>
      </c>
      <c r="M420" s="66">
        <f t="shared" si="87"/>
        <v>0</v>
      </c>
      <c r="R420" s="43" t="str">
        <f t="shared" si="78"/>
        <v>-</v>
      </c>
      <c r="V420" s="1">
        <f t="array" ref="V420">SMALL(IF($D$2:$D$4000&gt;0,ROW($D$2:$D$4000),4^8),ROW(A419))</f>
        <v>65536</v>
      </c>
      <c r="W420" s="1" t="str">
        <f t="shared" si="79"/>
        <v>-</v>
      </c>
      <c r="X420" s="1" t="str">
        <f t="shared" si="80"/>
        <v>-</v>
      </c>
      <c r="Y420" s="43" t="str">
        <f t="shared" si="88"/>
        <v>-</v>
      </c>
      <c r="Z420" s="1" t="str">
        <f t="shared" si="81"/>
        <v>-</v>
      </c>
      <c r="AA420" s="1" t="str">
        <f t="shared" si="82"/>
        <v>-</v>
      </c>
      <c r="AB420" s="1" t="str">
        <f t="shared" si="89"/>
        <v>-</v>
      </c>
      <c r="AC420" s="1" t="str">
        <f t="shared" si="83"/>
        <v>-</v>
      </c>
      <c r="AD420" s="1" t="str">
        <f t="shared" si="84"/>
        <v>-</v>
      </c>
      <c r="AE420" s="43" t="str">
        <f t="shared" si="85"/>
        <v>-</v>
      </c>
      <c r="AF420" s="11" t="str">
        <f t="shared" si="90"/>
        <v>-</v>
      </c>
    </row>
    <row r="421" spans="1:32" x14ac:dyDescent="0.15">
      <c r="A421" s="1">
        <v>420</v>
      </c>
      <c r="B421" s="29" t="str">
        <f>TRIM(基本信息!B421)</f>
        <v/>
      </c>
      <c r="C421" s="1" t="str">
        <f>TRIM(基本信息!C421)</f>
        <v/>
      </c>
      <c r="D421" s="1">
        <f t="shared" si="86"/>
        <v>0</v>
      </c>
      <c r="E421" s="1" t="str">
        <f>IFERROR(INDEX(股票涨跌!E:E,MATCH(B421,股票涨跌!B:B,0)),"-")</f>
        <v>-</v>
      </c>
      <c r="F421" s="1" t="str">
        <f>IFERROR(INDEX(股票涨跌!F:F,MATCH(B421,股票涨跌!B:B,0)),"-")</f>
        <v>-</v>
      </c>
      <c r="G421" s="1" t="str">
        <f>TRIM(基本信息!O421)</f>
        <v/>
      </c>
      <c r="H421" s="1" t="str">
        <f>IFERROR(INDEX(行业涨跌!F:F,MATCH(G421,行业涨跌!C:C,0)),"-")</f>
        <v>-</v>
      </c>
      <c r="I421" s="1" t="str">
        <f>IFERROR(INDEX(行业涨跌!E:E,MATCH(G421,行业涨跌!C:C,0)),"-")</f>
        <v>-</v>
      </c>
      <c r="J421" s="1">
        <v>0</v>
      </c>
      <c r="K421" s="1">
        <v>0</v>
      </c>
      <c r="L421" s="1">
        <v>0</v>
      </c>
      <c r="M421" s="66">
        <f t="shared" si="87"/>
        <v>0</v>
      </c>
      <c r="R421" s="43" t="str">
        <f t="shared" si="78"/>
        <v>-</v>
      </c>
      <c r="V421" s="1">
        <f t="array" ref="V421">SMALL(IF($D$2:$D$4000&gt;0,ROW($D$2:$D$4000),4^8),ROW(A420))</f>
        <v>65536</v>
      </c>
      <c r="W421" s="1" t="str">
        <f t="shared" si="79"/>
        <v>-</v>
      </c>
      <c r="X421" s="1" t="str">
        <f t="shared" si="80"/>
        <v>-</v>
      </c>
      <c r="Y421" s="43" t="str">
        <f t="shared" si="88"/>
        <v>-</v>
      </c>
      <c r="Z421" s="1" t="str">
        <f t="shared" si="81"/>
        <v>-</v>
      </c>
      <c r="AA421" s="1" t="str">
        <f t="shared" si="82"/>
        <v>-</v>
      </c>
      <c r="AB421" s="1" t="str">
        <f t="shared" si="89"/>
        <v>-</v>
      </c>
      <c r="AC421" s="1" t="str">
        <f t="shared" si="83"/>
        <v>-</v>
      </c>
      <c r="AD421" s="1" t="str">
        <f t="shared" si="84"/>
        <v>-</v>
      </c>
      <c r="AE421" s="43" t="str">
        <f t="shared" si="85"/>
        <v>-</v>
      </c>
      <c r="AF421" s="11" t="str">
        <f t="shared" si="90"/>
        <v>-</v>
      </c>
    </row>
    <row r="422" spans="1:32" x14ac:dyDescent="0.15">
      <c r="A422" s="1">
        <v>421</v>
      </c>
      <c r="B422" s="29" t="str">
        <f>TRIM(基本信息!B422)</f>
        <v/>
      </c>
      <c r="C422" s="1" t="str">
        <f>TRIM(基本信息!C422)</f>
        <v/>
      </c>
      <c r="D422" s="1">
        <f t="shared" si="86"/>
        <v>0</v>
      </c>
      <c r="E422" s="1" t="str">
        <f>IFERROR(INDEX(股票涨跌!E:E,MATCH(B422,股票涨跌!B:B,0)),"-")</f>
        <v>-</v>
      </c>
      <c r="F422" s="1" t="str">
        <f>IFERROR(INDEX(股票涨跌!F:F,MATCH(B422,股票涨跌!B:B,0)),"-")</f>
        <v>-</v>
      </c>
      <c r="G422" s="1" t="str">
        <f>TRIM(基本信息!O422)</f>
        <v/>
      </c>
      <c r="H422" s="1" t="str">
        <f>IFERROR(INDEX(行业涨跌!F:F,MATCH(G422,行业涨跌!C:C,0)),"-")</f>
        <v>-</v>
      </c>
      <c r="I422" s="1" t="str">
        <f>IFERROR(INDEX(行业涨跌!E:E,MATCH(G422,行业涨跌!C:C,0)),"-")</f>
        <v>-</v>
      </c>
      <c r="J422" s="1">
        <v>0</v>
      </c>
      <c r="K422" s="1">
        <v>0</v>
      </c>
      <c r="L422" s="1">
        <v>0</v>
      </c>
      <c r="M422" s="66">
        <f t="shared" si="87"/>
        <v>0</v>
      </c>
      <c r="R422" s="43" t="str">
        <f t="shared" si="78"/>
        <v>-</v>
      </c>
      <c r="V422" s="1">
        <f t="array" ref="V422">SMALL(IF($D$2:$D$4000&gt;0,ROW($D$2:$D$4000),4^8),ROW(A421))</f>
        <v>65536</v>
      </c>
      <c r="W422" s="1" t="str">
        <f t="shared" si="79"/>
        <v>-</v>
      </c>
      <c r="X422" s="1" t="str">
        <f t="shared" si="80"/>
        <v>-</v>
      </c>
      <c r="Y422" s="43" t="str">
        <f t="shared" si="88"/>
        <v>-</v>
      </c>
      <c r="Z422" s="1" t="str">
        <f t="shared" si="81"/>
        <v>-</v>
      </c>
      <c r="AA422" s="1" t="str">
        <f t="shared" si="82"/>
        <v>-</v>
      </c>
      <c r="AB422" s="1" t="str">
        <f t="shared" si="89"/>
        <v>-</v>
      </c>
      <c r="AC422" s="1" t="str">
        <f t="shared" si="83"/>
        <v>-</v>
      </c>
      <c r="AD422" s="1" t="str">
        <f t="shared" si="84"/>
        <v>-</v>
      </c>
      <c r="AE422" s="43" t="str">
        <f t="shared" si="85"/>
        <v>-</v>
      </c>
      <c r="AF422" s="11" t="str">
        <f t="shared" si="90"/>
        <v>-</v>
      </c>
    </row>
    <row r="423" spans="1:32" x14ac:dyDescent="0.15">
      <c r="A423" s="1">
        <v>422</v>
      </c>
      <c r="B423" s="29" t="str">
        <f>TRIM(基本信息!B423)</f>
        <v/>
      </c>
      <c r="C423" s="1" t="str">
        <f>TRIM(基本信息!C423)</f>
        <v/>
      </c>
      <c r="D423" s="1">
        <f t="shared" si="86"/>
        <v>0</v>
      </c>
      <c r="E423" s="1" t="str">
        <f>IFERROR(INDEX(股票涨跌!E:E,MATCH(B423,股票涨跌!B:B,0)),"-")</f>
        <v>-</v>
      </c>
      <c r="F423" s="1" t="str">
        <f>IFERROR(INDEX(股票涨跌!F:F,MATCH(B423,股票涨跌!B:B,0)),"-")</f>
        <v>-</v>
      </c>
      <c r="G423" s="1" t="str">
        <f>TRIM(基本信息!O423)</f>
        <v/>
      </c>
      <c r="H423" s="1" t="str">
        <f>IFERROR(INDEX(行业涨跌!F:F,MATCH(G423,行业涨跌!C:C,0)),"-")</f>
        <v>-</v>
      </c>
      <c r="I423" s="1" t="str">
        <f>IFERROR(INDEX(行业涨跌!E:E,MATCH(G423,行业涨跌!C:C,0)),"-")</f>
        <v>-</v>
      </c>
      <c r="J423" s="1">
        <v>0</v>
      </c>
      <c r="K423" s="1">
        <v>0</v>
      </c>
      <c r="L423" s="1">
        <v>0</v>
      </c>
      <c r="M423" s="66">
        <f t="shared" si="87"/>
        <v>0</v>
      </c>
      <c r="R423" s="43" t="str">
        <f t="shared" si="78"/>
        <v>-</v>
      </c>
      <c r="V423" s="1">
        <f t="array" ref="V423">SMALL(IF($D$2:$D$4000&gt;0,ROW($D$2:$D$4000),4^8),ROW(A422))</f>
        <v>65536</v>
      </c>
      <c r="W423" s="1" t="str">
        <f t="shared" si="79"/>
        <v>-</v>
      </c>
      <c r="X423" s="1" t="str">
        <f t="shared" si="80"/>
        <v>-</v>
      </c>
      <c r="Y423" s="43" t="str">
        <f t="shared" si="88"/>
        <v>-</v>
      </c>
      <c r="Z423" s="1" t="str">
        <f t="shared" si="81"/>
        <v>-</v>
      </c>
      <c r="AA423" s="1" t="str">
        <f t="shared" si="82"/>
        <v>-</v>
      </c>
      <c r="AB423" s="1" t="str">
        <f t="shared" si="89"/>
        <v>-</v>
      </c>
      <c r="AC423" s="1" t="str">
        <f t="shared" si="83"/>
        <v>-</v>
      </c>
      <c r="AD423" s="1" t="str">
        <f t="shared" si="84"/>
        <v>-</v>
      </c>
      <c r="AE423" s="43" t="str">
        <f t="shared" si="85"/>
        <v>-</v>
      </c>
      <c r="AF423" s="11" t="str">
        <f t="shared" si="90"/>
        <v>-</v>
      </c>
    </row>
    <row r="424" spans="1:32" x14ac:dyDescent="0.15">
      <c r="A424" s="1">
        <v>423</v>
      </c>
      <c r="B424" s="29" t="str">
        <f>TRIM(基本信息!B424)</f>
        <v/>
      </c>
      <c r="C424" s="1" t="str">
        <f>TRIM(基本信息!C424)</f>
        <v/>
      </c>
      <c r="D424" s="1">
        <f t="shared" si="86"/>
        <v>0</v>
      </c>
      <c r="E424" s="1" t="str">
        <f>IFERROR(INDEX(股票涨跌!E:E,MATCH(B424,股票涨跌!B:B,0)),"-")</f>
        <v>-</v>
      </c>
      <c r="F424" s="1" t="str">
        <f>IFERROR(INDEX(股票涨跌!F:F,MATCH(B424,股票涨跌!B:B,0)),"-")</f>
        <v>-</v>
      </c>
      <c r="G424" s="1" t="str">
        <f>TRIM(基本信息!O424)</f>
        <v/>
      </c>
      <c r="H424" s="1" t="str">
        <f>IFERROR(INDEX(行业涨跌!F:F,MATCH(G424,行业涨跌!C:C,0)),"-")</f>
        <v>-</v>
      </c>
      <c r="I424" s="1" t="str">
        <f>IFERROR(INDEX(行业涨跌!E:E,MATCH(G424,行业涨跌!C:C,0)),"-")</f>
        <v>-</v>
      </c>
      <c r="J424" s="1">
        <v>0</v>
      </c>
      <c r="K424" s="1">
        <v>0</v>
      </c>
      <c r="L424" s="1">
        <v>0</v>
      </c>
      <c r="M424" s="66">
        <f t="shared" si="87"/>
        <v>0</v>
      </c>
      <c r="R424" s="43" t="str">
        <f t="shared" si="78"/>
        <v>-</v>
      </c>
      <c r="V424" s="1">
        <f t="array" ref="V424">SMALL(IF($D$2:$D$4000&gt;0,ROW($D$2:$D$4000),4^8),ROW(A423))</f>
        <v>65536</v>
      </c>
      <c r="W424" s="1" t="str">
        <f t="shared" si="79"/>
        <v>-</v>
      </c>
      <c r="X424" s="1" t="str">
        <f t="shared" si="80"/>
        <v>-</v>
      </c>
      <c r="Y424" s="43" t="str">
        <f t="shared" si="88"/>
        <v>-</v>
      </c>
      <c r="Z424" s="1" t="str">
        <f t="shared" si="81"/>
        <v>-</v>
      </c>
      <c r="AA424" s="1" t="str">
        <f t="shared" si="82"/>
        <v>-</v>
      </c>
      <c r="AB424" s="1" t="str">
        <f t="shared" si="89"/>
        <v>-</v>
      </c>
      <c r="AC424" s="1" t="str">
        <f t="shared" si="83"/>
        <v>-</v>
      </c>
      <c r="AD424" s="1" t="str">
        <f t="shared" si="84"/>
        <v>-</v>
      </c>
      <c r="AE424" s="43" t="str">
        <f t="shared" si="85"/>
        <v>-</v>
      </c>
      <c r="AF424" s="11" t="str">
        <f t="shared" si="90"/>
        <v>-</v>
      </c>
    </row>
    <row r="425" spans="1:32" x14ac:dyDescent="0.15">
      <c r="A425" s="1">
        <v>424</v>
      </c>
      <c r="B425" s="29" t="str">
        <f>TRIM(基本信息!B425)</f>
        <v/>
      </c>
      <c r="C425" s="1" t="str">
        <f>TRIM(基本信息!C425)</f>
        <v/>
      </c>
      <c r="D425" s="1">
        <f t="shared" si="86"/>
        <v>0</v>
      </c>
      <c r="E425" s="1" t="str">
        <f>IFERROR(INDEX(股票涨跌!E:E,MATCH(B425,股票涨跌!B:B,0)),"-")</f>
        <v>-</v>
      </c>
      <c r="F425" s="1" t="str">
        <f>IFERROR(INDEX(股票涨跌!F:F,MATCH(B425,股票涨跌!B:B,0)),"-")</f>
        <v>-</v>
      </c>
      <c r="G425" s="1" t="str">
        <f>TRIM(基本信息!O425)</f>
        <v/>
      </c>
      <c r="H425" s="1" t="str">
        <f>IFERROR(INDEX(行业涨跌!F:F,MATCH(G425,行业涨跌!C:C,0)),"-")</f>
        <v>-</v>
      </c>
      <c r="I425" s="1" t="str">
        <f>IFERROR(INDEX(行业涨跌!E:E,MATCH(G425,行业涨跌!C:C,0)),"-")</f>
        <v>-</v>
      </c>
      <c r="J425" s="1">
        <v>0</v>
      </c>
      <c r="K425" s="1">
        <v>1</v>
      </c>
      <c r="L425" s="1">
        <v>0</v>
      </c>
      <c r="M425" s="66">
        <f t="shared" si="87"/>
        <v>1</v>
      </c>
      <c r="R425" s="43" t="str">
        <f t="shared" si="78"/>
        <v>-</v>
      </c>
      <c r="S425" s="11">
        <v>43630.625</v>
      </c>
      <c r="V425" s="1">
        <f t="array" ref="V425">SMALL(IF($D$2:$D$4000&gt;0,ROW($D$2:$D$4000),4^8),ROW(A424))</f>
        <v>65536</v>
      </c>
      <c r="W425" s="1" t="str">
        <f t="shared" si="79"/>
        <v>-</v>
      </c>
      <c r="X425" s="1" t="str">
        <f t="shared" si="80"/>
        <v>-</v>
      </c>
      <c r="Y425" s="43" t="str">
        <f t="shared" si="88"/>
        <v>-</v>
      </c>
      <c r="Z425" s="1" t="str">
        <f t="shared" si="81"/>
        <v>-</v>
      </c>
      <c r="AA425" s="1" t="str">
        <f t="shared" si="82"/>
        <v>-</v>
      </c>
      <c r="AB425" s="1" t="str">
        <f t="shared" si="89"/>
        <v>-</v>
      </c>
      <c r="AC425" s="1" t="str">
        <f t="shared" si="83"/>
        <v>-</v>
      </c>
      <c r="AD425" s="1" t="str">
        <f t="shared" si="84"/>
        <v>-</v>
      </c>
      <c r="AE425" s="43" t="str">
        <f t="shared" si="85"/>
        <v>-</v>
      </c>
      <c r="AF425" s="11" t="str">
        <f t="shared" si="90"/>
        <v>-</v>
      </c>
    </row>
    <row r="426" spans="1:32" x14ac:dyDescent="0.15">
      <c r="A426" s="1">
        <v>425</v>
      </c>
      <c r="B426" s="29" t="str">
        <f>TRIM(基本信息!B426)</f>
        <v/>
      </c>
      <c r="C426" s="1" t="str">
        <f>TRIM(基本信息!C426)</f>
        <v/>
      </c>
      <c r="D426" s="1">
        <f t="shared" si="86"/>
        <v>0</v>
      </c>
      <c r="E426" s="1" t="str">
        <f>IFERROR(INDEX(股票涨跌!E:E,MATCH(B426,股票涨跌!B:B,0)),"-")</f>
        <v>-</v>
      </c>
      <c r="F426" s="1" t="str">
        <f>IFERROR(INDEX(股票涨跌!F:F,MATCH(B426,股票涨跌!B:B,0)),"-")</f>
        <v>-</v>
      </c>
      <c r="G426" s="1" t="str">
        <f>TRIM(基本信息!O426)</f>
        <v/>
      </c>
      <c r="H426" s="1" t="str">
        <f>IFERROR(INDEX(行业涨跌!F:F,MATCH(G426,行业涨跌!C:C,0)),"-")</f>
        <v>-</v>
      </c>
      <c r="I426" s="1" t="str">
        <f>IFERROR(INDEX(行业涨跌!E:E,MATCH(G426,行业涨跌!C:C,0)),"-")</f>
        <v>-</v>
      </c>
      <c r="J426" s="1">
        <v>0</v>
      </c>
      <c r="K426" s="1">
        <v>0</v>
      </c>
      <c r="L426" s="1">
        <v>0</v>
      </c>
      <c r="M426" s="66">
        <f t="shared" si="87"/>
        <v>0</v>
      </c>
      <c r="R426" s="43" t="str">
        <f t="shared" si="78"/>
        <v>-</v>
      </c>
      <c r="V426" s="1">
        <f t="array" ref="V426">SMALL(IF($D$2:$D$4000&gt;0,ROW($D$2:$D$4000),4^8),ROW(A425))</f>
        <v>65536</v>
      </c>
      <c r="W426" s="1" t="str">
        <f t="shared" si="79"/>
        <v>-</v>
      </c>
      <c r="X426" s="1" t="str">
        <f t="shared" si="80"/>
        <v>-</v>
      </c>
      <c r="Y426" s="43" t="str">
        <f t="shared" si="88"/>
        <v>-</v>
      </c>
      <c r="Z426" s="1" t="str">
        <f t="shared" si="81"/>
        <v>-</v>
      </c>
      <c r="AA426" s="1" t="str">
        <f t="shared" si="82"/>
        <v>-</v>
      </c>
      <c r="AB426" s="1" t="str">
        <f t="shared" si="89"/>
        <v>-</v>
      </c>
      <c r="AC426" s="1" t="str">
        <f t="shared" si="83"/>
        <v>-</v>
      </c>
      <c r="AD426" s="1" t="str">
        <f t="shared" si="84"/>
        <v>-</v>
      </c>
      <c r="AE426" s="43" t="str">
        <f t="shared" si="85"/>
        <v>-</v>
      </c>
      <c r="AF426" s="11" t="str">
        <f t="shared" si="90"/>
        <v>-</v>
      </c>
    </row>
    <row r="427" spans="1:32" x14ac:dyDescent="0.15">
      <c r="A427" s="1">
        <v>426</v>
      </c>
      <c r="B427" s="29" t="str">
        <f>TRIM(基本信息!B427)</f>
        <v/>
      </c>
      <c r="C427" s="1" t="str">
        <f>TRIM(基本信息!C427)</f>
        <v/>
      </c>
      <c r="D427" s="1">
        <f t="shared" si="86"/>
        <v>0</v>
      </c>
      <c r="E427" s="1" t="str">
        <f>IFERROR(INDEX(股票涨跌!E:E,MATCH(B427,股票涨跌!B:B,0)),"-")</f>
        <v>-</v>
      </c>
      <c r="F427" s="1" t="str">
        <f>IFERROR(INDEX(股票涨跌!F:F,MATCH(B427,股票涨跌!B:B,0)),"-")</f>
        <v>-</v>
      </c>
      <c r="G427" s="1" t="str">
        <f>TRIM(基本信息!O427)</f>
        <v/>
      </c>
      <c r="H427" s="1" t="str">
        <f>IFERROR(INDEX(行业涨跌!F:F,MATCH(G427,行业涨跌!C:C,0)),"-")</f>
        <v>-</v>
      </c>
      <c r="I427" s="1" t="str">
        <f>IFERROR(INDEX(行业涨跌!E:E,MATCH(G427,行业涨跌!C:C,0)),"-")</f>
        <v>-</v>
      </c>
      <c r="J427" s="1">
        <v>0</v>
      </c>
      <c r="K427" s="1">
        <v>0</v>
      </c>
      <c r="L427" s="1">
        <v>0</v>
      </c>
      <c r="M427" s="66">
        <f t="shared" si="87"/>
        <v>0</v>
      </c>
      <c r="R427" s="43" t="str">
        <f t="shared" si="78"/>
        <v>-</v>
      </c>
      <c r="V427" s="1">
        <f t="array" ref="V427">SMALL(IF($D$2:$D$4000&gt;0,ROW($D$2:$D$4000),4^8),ROW(A426))</f>
        <v>65536</v>
      </c>
      <c r="W427" s="1" t="str">
        <f t="shared" si="79"/>
        <v>-</v>
      </c>
      <c r="X427" s="1" t="str">
        <f t="shared" si="80"/>
        <v>-</v>
      </c>
      <c r="Y427" s="43" t="str">
        <f t="shared" si="88"/>
        <v>-</v>
      </c>
      <c r="Z427" s="1" t="str">
        <f t="shared" si="81"/>
        <v>-</v>
      </c>
      <c r="AA427" s="1" t="str">
        <f t="shared" si="82"/>
        <v>-</v>
      </c>
      <c r="AB427" s="1" t="str">
        <f t="shared" si="89"/>
        <v>-</v>
      </c>
      <c r="AC427" s="1" t="str">
        <f t="shared" si="83"/>
        <v>-</v>
      </c>
      <c r="AD427" s="1" t="str">
        <f t="shared" si="84"/>
        <v>-</v>
      </c>
      <c r="AE427" s="43" t="str">
        <f t="shared" si="85"/>
        <v>-</v>
      </c>
      <c r="AF427" s="11" t="str">
        <f t="shared" si="90"/>
        <v>-</v>
      </c>
    </row>
    <row r="428" spans="1:32" x14ac:dyDescent="0.15">
      <c r="A428" s="1">
        <v>427</v>
      </c>
      <c r="B428" s="29" t="str">
        <f>TRIM(基本信息!B428)</f>
        <v/>
      </c>
      <c r="C428" s="1" t="str">
        <f>TRIM(基本信息!C428)</f>
        <v/>
      </c>
      <c r="D428" s="1">
        <f t="shared" si="86"/>
        <v>0</v>
      </c>
      <c r="E428" s="1" t="str">
        <f>IFERROR(INDEX(股票涨跌!E:E,MATCH(B428,股票涨跌!B:B,0)),"-")</f>
        <v>-</v>
      </c>
      <c r="F428" s="1" t="str">
        <f>IFERROR(INDEX(股票涨跌!F:F,MATCH(B428,股票涨跌!B:B,0)),"-")</f>
        <v>-</v>
      </c>
      <c r="G428" s="1" t="str">
        <f>TRIM(基本信息!O428)</f>
        <v/>
      </c>
      <c r="H428" s="1" t="str">
        <f>IFERROR(INDEX(行业涨跌!F:F,MATCH(G428,行业涨跌!C:C,0)),"-")</f>
        <v>-</v>
      </c>
      <c r="I428" s="1" t="str">
        <f>IFERROR(INDEX(行业涨跌!E:E,MATCH(G428,行业涨跌!C:C,0)),"-")</f>
        <v>-</v>
      </c>
      <c r="J428" s="1">
        <v>0</v>
      </c>
      <c r="K428" s="1">
        <v>0</v>
      </c>
      <c r="L428" s="1">
        <v>0</v>
      </c>
      <c r="M428" s="66">
        <f t="shared" si="87"/>
        <v>0</v>
      </c>
      <c r="R428" s="43" t="str">
        <f t="shared" si="78"/>
        <v>-</v>
      </c>
      <c r="V428" s="1">
        <f t="array" ref="V428">SMALL(IF($D$2:$D$4000&gt;0,ROW($D$2:$D$4000),4^8),ROW(A427))</f>
        <v>65536</v>
      </c>
      <c r="W428" s="1" t="str">
        <f t="shared" si="79"/>
        <v>-</v>
      </c>
      <c r="X428" s="1" t="str">
        <f t="shared" si="80"/>
        <v>-</v>
      </c>
      <c r="Y428" s="43" t="str">
        <f t="shared" si="88"/>
        <v>-</v>
      </c>
      <c r="Z428" s="1" t="str">
        <f t="shared" si="81"/>
        <v>-</v>
      </c>
      <c r="AA428" s="1" t="str">
        <f t="shared" si="82"/>
        <v>-</v>
      </c>
      <c r="AB428" s="1" t="str">
        <f t="shared" si="89"/>
        <v>-</v>
      </c>
      <c r="AC428" s="1" t="str">
        <f t="shared" si="83"/>
        <v>-</v>
      </c>
      <c r="AD428" s="1" t="str">
        <f t="shared" si="84"/>
        <v>-</v>
      </c>
      <c r="AE428" s="43" t="str">
        <f t="shared" si="85"/>
        <v>-</v>
      </c>
      <c r="AF428" s="11" t="str">
        <f t="shared" si="90"/>
        <v>-</v>
      </c>
    </row>
    <row r="429" spans="1:32" x14ac:dyDescent="0.15">
      <c r="A429" s="1">
        <v>428</v>
      </c>
      <c r="B429" s="29" t="str">
        <f>TRIM(基本信息!B429)</f>
        <v/>
      </c>
      <c r="C429" s="1" t="str">
        <f>TRIM(基本信息!C429)</f>
        <v/>
      </c>
      <c r="D429" s="1">
        <f t="shared" si="86"/>
        <v>0</v>
      </c>
      <c r="E429" s="1" t="str">
        <f>IFERROR(INDEX(股票涨跌!E:E,MATCH(B429,股票涨跌!B:B,0)),"-")</f>
        <v>-</v>
      </c>
      <c r="F429" s="1" t="str">
        <f>IFERROR(INDEX(股票涨跌!F:F,MATCH(B429,股票涨跌!B:B,0)),"-")</f>
        <v>-</v>
      </c>
      <c r="G429" s="1" t="str">
        <f>TRIM(基本信息!O429)</f>
        <v/>
      </c>
      <c r="H429" s="1" t="str">
        <f>IFERROR(INDEX(行业涨跌!F:F,MATCH(G429,行业涨跌!C:C,0)),"-")</f>
        <v>-</v>
      </c>
      <c r="I429" s="1" t="str">
        <f>IFERROR(INDEX(行业涨跌!E:E,MATCH(G429,行业涨跌!C:C,0)),"-")</f>
        <v>-</v>
      </c>
      <c r="J429" s="1">
        <v>1</v>
      </c>
      <c r="K429" s="1">
        <v>0</v>
      </c>
      <c r="L429" s="1">
        <v>0</v>
      </c>
      <c r="M429" s="66">
        <f t="shared" si="87"/>
        <v>0.5</v>
      </c>
      <c r="N429" s="1">
        <v>0</v>
      </c>
      <c r="O429" s="1">
        <v>0</v>
      </c>
      <c r="P429" s="1">
        <v>1</v>
      </c>
      <c r="Q429" s="1">
        <v>0</v>
      </c>
      <c r="R429" s="43" t="str">
        <f t="shared" si="78"/>
        <v>-</v>
      </c>
      <c r="S429" s="11">
        <v>43630.625</v>
      </c>
      <c r="V429" s="1">
        <f t="array" ref="V429">SMALL(IF($D$2:$D$4000&gt;0,ROW($D$2:$D$4000),4^8),ROW(A428))</f>
        <v>65536</v>
      </c>
      <c r="W429" s="1" t="str">
        <f t="shared" si="79"/>
        <v>-</v>
      </c>
      <c r="X429" s="1" t="str">
        <f t="shared" si="80"/>
        <v>-</v>
      </c>
      <c r="Y429" s="43" t="str">
        <f t="shared" si="88"/>
        <v>-</v>
      </c>
      <c r="Z429" s="1" t="str">
        <f t="shared" si="81"/>
        <v>-</v>
      </c>
      <c r="AA429" s="1" t="str">
        <f t="shared" si="82"/>
        <v>-</v>
      </c>
      <c r="AB429" s="1" t="str">
        <f t="shared" si="89"/>
        <v>-</v>
      </c>
      <c r="AC429" s="1" t="str">
        <f t="shared" si="83"/>
        <v>-</v>
      </c>
      <c r="AD429" s="1" t="str">
        <f t="shared" si="84"/>
        <v>-</v>
      </c>
      <c r="AE429" s="43" t="str">
        <f t="shared" si="85"/>
        <v>-</v>
      </c>
      <c r="AF429" s="11" t="str">
        <f t="shared" si="90"/>
        <v>-</v>
      </c>
    </row>
    <row r="430" spans="1:32" x14ac:dyDescent="0.15">
      <c r="A430" s="1">
        <v>429</v>
      </c>
      <c r="B430" s="29" t="str">
        <f>TRIM(基本信息!B430)</f>
        <v/>
      </c>
      <c r="C430" s="1" t="str">
        <f>TRIM(基本信息!C430)</f>
        <v/>
      </c>
      <c r="D430" s="1">
        <f t="shared" si="86"/>
        <v>0</v>
      </c>
      <c r="E430" s="1" t="str">
        <f>IFERROR(INDEX(股票涨跌!E:E,MATCH(B430,股票涨跌!B:B,0)),"-")</f>
        <v>-</v>
      </c>
      <c r="F430" s="1" t="str">
        <f>IFERROR(INDEX(股票涨跌!F:F,MATCH(B430,股票涨跌!B:B,0)),"-")</f>
        <v>-</v>
      </c>
      <c r="G430" s="1" t="str">
        <f>TRIM(基本信息!O430)</f>
        <v/>
      </c>
      <c r="H430" s="1" t="str">
        <f>IFERROR(INDEX(行业涨跌!F:F,MATCH(G430,行业涨跌!C:C,0)),"-")</f>
        <v>-</v>
      </c>
      <c r="I430" s="1" t="str">
        <f>IFERROR(INDEX(行业涨跌!E:E,MATCH(G430,行业涨跌!C:C,0)),"-")</f>
        <v>-</v>
      </c>
      <c r="J430" s="1">
        <v>0</v>
      </c>
      <c r="K430" s="1">
        <v>0</v>
      </c>
      <c r="L430" s="1">
        <v>0</v>
      </c>
      <c r="M430" s="66">
        <f t="shared" si="87"/>
        <v>0</v>
      </c>
      <c r="R430" s="43" t="str">
        <f t="shared" si="78"/>
        <v>-</v>
      </c>
      <c r="V430" s="1">
        <f t="array" ref="V430">SMALL(IF($D$2:$D$4000&gt;0,ROW($D$2:$D$4000),4^8),ROW(A429))</f>
        <v>65536</v>
      </c>
      <c r="W430" s="1" t="str">
        <f t="shared" si="79"/>
        <v>-</v>
      </c>
      <c r="X430" s="1" t="str">
        <f t="shared" si="80"/>
        <v>-</v>
      </c>
      <c r="Y430" s="43" t="str">
        <f t="shared" si="88"/>
        <v>-</v>
      </c>
      <c r="Z430" s="1" t="str">
        <f t="shared" si="81"/>
        <v>-</v>
      </c>
      <c r="AA430" s="1" t="str">
        <f t="shared" si="82"/>
        <v>-</v>
      </c>
      <c r="AB430" s="1" t="str">
        <f t="shared" si="89"/>
        <v>-</v>
      </c>
      <c r="AC430" s="1" t="str">
        <f t="shared" si="83"/>
        <v>-</v>
      </c>
      <c r="AD430" s="1" t="str">
        <f t="shared" si="84"/>
        <v>-</v>
      </c>
      <c r="AE430" s="43" t="str">
        <f t="shared" si="85"/>
        <v>-</v>
      </c>
      <c r="AF430" s="11" t="str">
        <f t="shared" si="90"/>
        <v>-</v>
      </c>
    </row>
    <row r="431" spans="1:32" x14ac:dyDescent="0.15">
      <c r="A431" s="1">
        <v>430</v>
      </c>
      <c r="B431" s="29" t="str">
        <f>TRIM(基本信息!B431)</f>
        <v/>
      </c>
      <c r="C431" s="1" t="str">
        <f>TRIM(基本信息!C431)</f>
        <v/>
      </c>
      <c r="D431" s="1">
        <f t="shared" si="86"/>
        <v>0</v>
      </c>
      <c r="E431" s="1" t="str">
        <f>IFERROR(INDEX(股票涨跌!E:E,MATCH(B431,股票涨跌!B:B,0)),"-")</f>
        <v>-</v>
      </c>
      <c r="F431" s="1" t="str">
        <f>IFERROR(INDEX(股票涨跌!F:F,MATCH(B431,股票涨跌!B:B,0)),"-")</f>
        <v>-</v>
      </c>
      <c r="G431" s="1" t="str">
        <f>TRIM(基本信息!O431)</f>
        <v/>
      </c>
      <c r="H431" s="1" t="str">
        <f>IFERROR(INDEX(行业涨跌!F:F,MATCH(G431,行业涨跌!C:C,0)),"-")</f>
        <v>-</v>
      </c>
      <c r="I431" s="1" t="str">
        <f>IFERROR(INDEX(行业涨跌!E:E,MATCH(G431,行业涨跌!C:C,0)),"-")</f>
        <v>-</v>
      </c>
      <c r="J431" s="1">
        <v>0</v>
      </c>
      <c r="K431" s="1">
        <v>1</v>
      </c>
      <c r="L431" s="1">
        <v>0</v>
      </c>
      <c r="M431" s="66">
        <f t="shared" si="87"/>
        <v>1</v>
      </c>
      <c r="R431" s="43" t="str">
        <f t="shared" si="78"/>
        <v>-</v>
      </c>
      <c r="S431" s="11">
        <v>43630.625</v>
      </c>
      <c r="V431" s="1">
        <f t="array" ref="V431">SMALL(IF($D$2:$D$4000&gt;0,ROW($D$2:$D$4000),4^8),ROW(A430))</f>
        <v>65536</v>
      </c>
      <c r="W431" s="1" t="str">
        <f t="shared" si="79"/>
        <v>-</v>
      </c>
      <c r="X431" s="1" t="str">
        <f t="shared" si="80"/>
        <v>-</v>
      </c>
      <c r="Y431" s="43" t="str">
        <f t="shared" si="88"/>
        <v>-</v>
      </c>
      <c r="Z431" s="1" t="str">
        <f t="shared" si="81"/>
        <v>-</v>
      </c>
      <c r="AA431" s="1" t="str">
        <f t="shared" si="82"/>
        <v>-</v>
      </c>
      <c r="AB431" s="1" t="str">
        <f t="shared" si="89"/>
        <v>-</v>
      </c>
      <c r="AC431" s="1" t="str">
        <f t="shared" si="83"/>
        <v>-</v>
      </c>
      <c r="AD431" s="1" t="str">
        <f t="shared" si="84"/>
        <v>-</v>
      </c>
      <c r="AE431" s="43" t="str">
        <f t="shared" si="85"/>
        <v>-</v>
      </c>
      <c r="AF431" s="11" t="str">
        <f t="shared" si="90"/>
        <v>-</v>
      </c>
    </row>
    <row r="432" spans="1:32" x14ac:dyDescent="0.15">
      <c r="A432" s="1">
        <v>431</v>
      </c>
      <c r="B432" s="29" t="str">
        <f>TRIM(基本信息!B432)</f>
        <v/>
      </c>
      <c r="C432" s="1" t="str">
        <f>TRIM(基本信息!C432)</f>
        <v/>
      </c>
      <c r="D432" s="1">
        <f t="shared" si="86"/>
        <v>0</v>
      </c>
      <c r="E432" s="1" t="str">
        <f>IFERROR(INDEX(股票涨跌!E:E,MATCH(B432,股票涨跌!B:B,0)),"-")</f>
        <v>-</v>
      </c>
      <c r="F432" s="1" t="str">
        <f>IFERROR(INDEX(股票涨跌!F:F,MATCH(B432,股票涨跌!B:B,0)),"-")</f>
        <v>-</v>
      </c>
      <c r="G432" s="1" t="str">
        <f>TRIM(基本信息!O432)</f>
        <v/>
      </c>
      <c r="H432" s="1" t="str">
        <f>IFERROR(INDEX(行业涨跌!F:F,MATCH(G432,行业涨跌!C:C,0)),"-")</f>
        <v>-</v>
      </c>
      <c r="I432" s="1" t="str">
        <f>IFERROR(INDEX(行业涨跌!E:E,MATCH(G432,行业涨跌!C:C,0)),"-")</f>
        <v>-</v>
      </c>
      <c r="J432" s="1">
        <v>0</v>
      </c>
      <c r="K432" s="1">
        <v>0</v>
      </c>
      <c r="L432" s="1">
        <v>0</v>
      </c>
      <c r="M432" s="66">
        <f t="shared" si="87"/>
        <v>0</v>
      </c>
      <c r="R432" s="43" t="str">
        <f t="shared" si="78"/>
        <v>-</v>
      </c>
      <c r="V432" s="1">
        <f t="array" ref="V432">SMALL(IF($D$2:$D$4000&gt;0,ROW($D$2:$D$4000),4^8),ROW(A431))</f>
        <v>65536</v>
      </c>
      <c r="W432" s="1" t="str">
        <f t="shared" si="79"/>
        <v>-</v>
      </c>
      <c r="X432" s="1" t="str">
        <f t="shared" si="80"/>
        <v>-</v>
      </c>
      <c r="Y432" s="43" t="str">
        <f t="shared" si="88"/>
        <v>-</v>
      </c>
      <c r="Z432" s="1" t="str">
        <f t="shared" si="81"/>
        <v>-</v>
      </c>
      <c r="AA432" s="1" t="str">
        <f t="shared" si="82"/>
        <v>-</v>
      </c>
      <c r="AB432" s="1" t="str">
        <f t="shared" si="89"/>
        <v>-</v>
      </c>
      <c r="AC432" s="1" t="str">
        <f t="shared" si="83"/>
        <v>-</v>
      </c>
      <c r="AD432" s="1" t="str">
        <f t="shared" si="84"/>
        <v>-</v>
      </c>
      <c r="AE432" s="43" t="str">
        <f t="shared" si="85"/>
        <v>-</v>
      </c>
      <c r="AF432" s="11" t="str">
        <f t="shared" si="90"/>
        <v>-</v>
      </c>
    </row>
    <row r="433" spans="1:32" x14ac:dyDescent="0.15">
      <c r="A433" s="1">
        <v>432</v>
      </c>
      <c r="B433" s="29" t="str">
        <f>TRIM(基本信息!B433)</f>
        <v/>
      </c>
      <c r="C433" s="1" t="str">
        <f>TRIM(基本信息!C433)</f>
        <v/>
      </c>
      <c r="D433" s="1">
        <f t="shared" si="86"/>
        <v>0</v>
      </c>
      <c r="E433" s="1" t="str">
        <f>IFERROR(INDEX(股票涨跌!E:E,MATCH(B433,股票涨跌!B:B,0)),"-")</f>
        <v>-</v>
      </c>
      <c r="F433" s="1" t="str">
        <f>IFERROR(INDEX(股票涨跌!F:F,MATCH(B433,股票涨跌!B:B,0)),"-")</f>
        <v>-</v>
      </c>
      <c r="G433" s="1" t="str">
        <f>TRIM(基本信息!O433)</f>
        <v/>
      </c>
      <c r="H433" s="1" t="str">
        <f>IFERROR(INDEX(行业涨跌!F:F,MATCH(G433,行业涨跌!C:C,0)),"-")</f>
        <v>-</v>
      </c>
      <c r="I433" s="1" t="str">
        <f>IFERROR(INDEX(行业涨跌!E:E,MATCH(G433,行业涨跌!C:C,0)),"-")</f>
        <v>-</v>
      </c>
      <c r="J433" s="1">
        <v>0</v>
      </c>
      <c r="K433" s="1">
        <v>1</v>
      </c>
      <c r="L433" s="1">
        <v>0</v>
      </c>
      <c r="M433" s="66">
        <f t="shared" si="87"/>
        <v>1</v>
      </c>
      <c r="R433" s="43" t="str">
        <f t="shared" si="78"/>
        <v>-</v>
      </c>
      <c r="S433" s="11">
        <v>43630.625</v>
      </c>
      <c r="V433" s="1">
        <f t="array" ref="V433">SMALL(IF($D$2:$D$4000&gt;0,ROW($D$2:$D$4000),4^8),ROW(A432))</f>
        <v>65536</v>
      </c>
      <c r="W433" s="1" t="str">
        <f t="shared" si="79"/>
        <v>-</v>
      </c>
      <c r="X433" s="1" t="str">
        <f t="shared" si="80"/>
        <v>-</v>
      </c>
      <c r="Y433" s="43" t="str">
        <f t="shared" si="88"/>
        <v>-</v>
      </c>
      <c r="Z433" s="1" t="str">
        <f t="shared" si="81"/>
        <v>-</v>
      </c>
      <c r="AA433" s="1" t="str">
        <f t="shared" si="82"/>
        <v>-</v>
      </c>
      <c r="AB433" s="1" t="str">
        <f t="shared" si="89"/>
        <v>-</v>
      </c>
      <c r="AC433" s="1" t="str">
        <f t="shared" si="83"/>
        <v>-</v>
      </c>
      <c r="AD433" s="1" t="str">
        <f t="shared" si="84"/>
        <v>-</v>
      </c>
      <c r="AE433" s="43" t="str">
        <f t="shared" si="85"/>
        <v>-</v>
      </c>
      <c r="AF433" s="11" t="str">
        <f t="shared" si="90"/>
        <v>-</v>
      </c>
    </row>
    <row r="434" spans="1:32" x14ac:dyDescent="0.15">
      <c r="A434" s="1">
        <v>433</v>
      </c>
      <c r="B434" s="29" t="str">
        <f>TRIM(基本信息!B434)</f>
        <v/>
      </c>
      <c r="C434" s="1" t="str">
        <f>TRIM(基本信息!C434)</f>
        <v/>
      </c>
      <c r="D434" s="1">
        <f t="shared" si="86"/>
        <v>0</v>
      </c>
      <c r="E434" s="1" t="str">
        <f>IFERROR(INDEX(股票涨跌!E:E,MATCH(B434,股票涨跌!B:B,0)),"-")</f>
        <v>-</v>
      </c>
      <c r="F434" s="1" t="str">
        <f>IFERROR(INDEX(股票涨跌!F:F,MATCH(B434,股票涨跌!B:B,0)),"-")</f>
        <v>-</v>
      </c>
      <c r="G434" s="1" t="str">
        <f>TRIM(基本信息!O434)</f>
        <v/>
      </c>
      <c r="H434" s="1" t="str">
        <f>IFERROR(INDEX(行业涨跌!F:F,MATCH(G434,行业涨跌!C:C,0)),"-")</f>
        <v>-</v>
      </c>
      <c r="I434" s="1" t="str">
        <f>IFERROR(INDEX(行业涨跌!E:E,MATCH(G434,行业涨跌!C:C,0)),"-")</f>
        <v>-</v>
      </c>
      <c r="J434" s="1">
        <v>0</v>
      </c>
      <c r="K434" s="1">
        <v>1</v>
      </c>
      <c r="L434" s="1">
        <v>1</v>
      </c>
      <c r="M434" s="66">
        <f t="shared" si="87"/>
        <v>1</v>
      </c>
      <c r="R434" s="43" t="str">
        <f t="shared" si="78"/>
        <v>-</v>
      </c>
      <c r="S434" s="11">
        <v>43630.625</v>
      </c>
      <c r="V434" s="1">
        <f t="array" ref="V434">SMALL(IF($D$2:$D$4000&gt;0,ROW($D$2:$D$4000),4^8),ROW(A433))</f>
        <v>65536</v>
      </c>
      <c r="W434" s="1" t="str">
        <f t="shared" si="79"/>
        <v>-</v>
      </c>
      <c r="X434" s="1" t="str">
        <f t="shared" si="80"/>
        <v>-</v>
      </c>
      <c r="Y434" s="43" t="str">
        <f t="shared" si="88"/>
        <v>-</v>
      </c>
      <c r="Z434" s="1" t="str">
        <f t="shared" si="81"/>
        <v>-</v>
      </c>
      <c r="AA434" s="1" t="str">
        <f t="shared" si="82"/>
        <v>-</v>
      </c>
      <c r="AB434" s="1" t="str">
        <f t="shared" si="89"/>
        <v>-</v>
      </c>
      <c r="AC434" s="1" t="str">
        <f t="shared" si="83"/>
        <v>-</v>
      </c>
      <c r="AD434" s="1" t="str">
        <f t="shared" si="84"/>
        <v>-</v>
      </c>
      <c r="AE434" s="43" t="str">
        <f t="shared" si="85"/>
        <v>-</v>
      </c>
      <c r="AF434" s="11" t="str">
        <f t="shared" si="90"/>
        <v>-</v>
      </c>
    </row>
    <row r="435" spans="1:32" x14ac:dyDescent="0.15">
      <c r="A435" s="1">
        <v>434</v>
      </c>
      <c r="B435" s="29" t="str">
        <f>TRIM(基本信息!B435)</f>
        <v/>
      </c>
      <c r="C435" s="1" t="str">
        <f>TRIM(基本信息!C435)</f>
        <v/>
      </c>
      <c r="D435" s="1">
        <f t="shared" si="86"/>
        <v>0</v>
      </c>
      <c r="E435" s="1" t="str">
        <f>IFERROR(INDEX(股票涨跌!E:E,MATCH(B435,股票涨跌!B:B,0)),"-")</f>
        <v>-</v>
      </c>
      <c r="F435" s="1" t="str">
        <f>IFERROR(INDEX(股票涨跌!F:F,MATCH(B435,股票涨跌!B:B,0)),"-")</f>
        <v>-</v>
      </c>
      <c r="G435" s="1" t="str">
        <f>TRIM(基本信息!O435)</f>
        <v/>
      </c>
      <c r="H435" s="1" t="str">
        <f>IFERROR(INDEX(行业涨跌!F:F,MATCH(G435,行业涨跌!C:C,0)),"-")</f>
        <v>-</v>
      </c>
      <c r="I435" s="1" t="str">
        <f>IFERROR(INDEX(行业涨跌!E:E,MATCH(G435,行业涨跌!C:C,0)),"-")</f>
        <v>-</v>
      </c>
      <c r="J435" s="1">
        <v>1</v>
      </c>
      <c r="K435" s="1">
        <v>0</v>
      </c>
      <c r="L435" s="1">
        <v>0</v>
      </c>
      <c r="M435" s="66">
        <f t="shared" si="87"/>
        <v>0.5</v>
      </c>
      <c r="N435" s="1">
        <v>0</v>
      </c>
      <c r="O435" s="1">
        <v>1</v>
      </c>
      <c r="P435" s="1">
        <v>1</v>
      </c>
      <c r="Q435" s="1">
        <v>0</v>
      </c>
      <c r="R435" s="43" t="str">
        <f t="shared" si="78"/>
        <v>-</v>
      </c>
      <c r="S435" s="11">
        <v>43630.625</v>
      </c>
      <c r="V435" s="1">
        <f t="array" ref="V435">SMALL(IF($D$2:$D$4000&gt;0,ROW($D$2:$D$4000),4^8),ROW(A434))</f>
        <v>65536</v>
      </c>
      <c r="W435" s="1" t="str">
        <f t="shared" si="79"/>
        <v>-</v>
      </c>
      <c r="X435" s="1" t="str">
        <f t="shared" si="80"/>
        <v>-</v>
      </c>
      <c r="Y435" s="43" t="str">
        <f t="shared" si="88"/>
        <v>-</v>
      </c>
      <c r="Z435" s="1" t="str">
        <f t="shared" si="81"/>
        <v>-</v>
      </c>
      <c r="AA435" s="1" t="str">
        <f t="shared" si="82"/>
        <v>-</v>
      </c>
      <c r="AB435" s="1" t="str">
        <f t="shared" si="89"/>
        <v>-</v>
      </c>
      <c r="AC435" s="1" t="str">
        <f t="shared" si="83"/>
        <v>-</v>
      </c>
      <c r="AD435" s="1" t="str">
        <f t="shared" si="84"/>
        <v>-</v>
      </c>
      <c r="AE435" s="43" t="str">
        <f t="shared" si="85"/>
        <v>-</v>
      </c>
      <c r="AF435" s="11" t="str">
        <f t="shared" si="90"/>
        <v>-</v>
      </c>
    </row>
    <row r="436" spans="1:32" x14ac:dyDescent="0.15">
      <c r="A436" s="1">
        <v>435</v>
      </c>
      <c r="B436" s="29" t="str">
        <f>TRIM(基本信息!B436)</f>
        <v/>
      </c>
      <c r="C436" s="1" t="str">
        <f>TRIM(基本信息!C436)</f>
        <v/>
      </c>
      <c r="D436" s="1">
        <f t="shared" si="86"/>
        <v>0</v>
      </c>
      <c r="E436" s="1" t="str">
        <f>IFERROR(INDEX(股票涨跌!E:E,MATCH(B436,股票涨跌!B:B,0)),"-")</f>
        <v>-</v>
      </c>
      <c r="F436" s="1" t="str">
        <f>IFERROR(INDEX(股票涨跌!F:F,MATCH(B436,股票涨跌!B:B,0)),"-")</f>
        <v>-</v>
      </c>
      <c r="G436" s="1" t="str">
        <f>TRIM(基本信息!O436)</f>
        <v/>
      </c>
      <c r="H436" s="1" t="str">
        <f>IFERROR(INDEX(行业涨跌!F:F,MATCH(G436,行业涨跌!C:C,0)),"-")</f>
        <v>-</v>
      </c>
      <c r="I436" s="1" t="str">
        <f>IFERROR(INDEX(行业涨跌!E:E,MATCH(G436,行业涨跌!C:C,0)),"-")</f>
        <v>-</v>
      </c>
      <c r="J436" s="1">
        <v>0</v>
      </c>
      <c r="K436" s="1">
        <v>0</v>
      </c>
      <c r="L436" s="1">
        <v>0</v>
      </c>
      <c r="M436" s="66">
        <f t="shared" si="87"/>
        <v>0</v>
      </c>
      <c r="R436" s="43" t="str">
        <f t="shared" si="78"/>
        <v>-</v>
      </c>
      <c r="V436" s="1">
        <f t="array" ref="V436">SMALL(IF($D$2:$D$4000&gt;0,ROW($D$2:$D$4000),4^8),ROW(A435))</f>
        <v>65536</v>
      </c>
      <c r="W436" s="1" t="str">
        <f t="shared" si="79"/>
        <v>-</v>
      </c>
      <c r="X436" s="1" t="str">
        <f t="shared" si="80"/>
        <v>-</v>
      </c>
      <c r="Y436" s="43" t="str">
        <f t="shared" si="88"/>
        <v>-</v>
      </c>
      <c r="Z436" s="1" t="str">
        <f t="shared" si="81"/>
        <v>-</v>
      </c>
      <c r="AA436" s="1" t="str">
        <f t="shared" si="82"/>
        <v>-</v>
      </c>
      <c r="AB436" s="1" t="str">
        <f t="shared" si="89"/>
        <v>-</v>
      </c>
      <c r="AC436" s="1" t="str">
        <f t="shared" si="83"/>
        <v>-</v>
      </c>
      <c r="AD436" s="1" t="str">
        <f t="shared" si="84"/>
        <v>-</v>
      </c>
      <c r="AE436" s="43" t="str">
        <f t="shared" si="85"/>
        <v>-</v>
      </c>
      <c r="AF436" s="11" t="str">
        <f t="shared" si="90"/>
        <v>-</v>
      </c>
    </row>
    <row r="437" spans="1:32" x14ac:dyDescent="0.15">
      <c r="A437" s="1">
        <v>436</v>
      </c>
      <c r="B437" s="29" t="str">
        <f>TRIM(基本信息!B437)</f>
        <v/>
      </c>
      <c r="C437" s="1" t="str">
        <f>TRIM(基本信息!C437)</f>
        <v/>
      </c>
      <c r="D437" s="1">
        <f t="shared" si="86"/>
        <v>0</v>
      </c>
      <c r="E437" s="1" t="str">
        <f>IFERROR(INDEX(股票涨跌!E:E,MATCH(B437,股票涨跌!B:B,0)),"-")</f>
        <v>-</v>
      </c>
      <c r="F437" s="1" t="str">
        <f>IFERROR(INDEX(股票涨跌!F:F,MATCH(B437,股票涨跌!B:B,0)),"-")</f>
        <v>-</v>
      </c>
      <c r="G437" s="1" t="str">
        <f>TRIM(基本信息!O437)</f>
        <v/>
      </c>
      <c r="H437" s="1" t="str">
        <f>IFERROR(INDEX(行业涨跌!F:F,MATCH(G437,行业涨跌!C:C,0)),"-")</f>
        <v>-</v>
      </c>
      <c r="I437" s="1" t="str">
        <f>IFERROR(INDEX(行业涨跌!E:E,MATCH(G437,行业涨跌!C:C,0)),"-")</f>
        <v>-</v>
      </c>
      <c r="J437" s="1">
        <v>0</v>
      </c>
      <c r="K437" s="1">
        <v>0</v>
      </c>
      <c r="L437" s="1">
        <v>0</v>
      </c>
      <c r="M437" s="66">
        <f t="shared" si="87"/>
        <v>0</v>
      </c>
      <c r="R437" s="43" t="str">
        <f t="shared" si="78"/>
        <v>-</v>
      </c>
      <c r="V437" s="1">
        <f t="array" ref="V437">SMALL(IF($D$2:$D$4000&gt;0,ROW($D$2:$D$4000),4^8),ROW(A436))</f>
        <v>65536</v>
      </c>
      <c r="W437" s="1" t="str">
        <f t="shared" si="79"/>
        <v>-</v>
      </c>
      <c r="X437" s="1" t="str">
        <f t="shared" si="80"/>
        <v>-</v>
      </c>
      <c r="Y437" s="43" t="str">
        <f t="shared" si="88"/>
        <v>-</v>
      </c>
      <c r="Z437" s="1" t="str">
        <f t="shared" si="81"/>
        <v>-</v>
      </c>
      <c r="AA437" s="1" t="str">
        <f t="shared" si="82"/>
        <v>-</v>
      </c>
      <c r="AB437" s="1" t="str">
        <f t="shared" si="89"/>
        <v>-</v>
      </c>
      <c r="AC437" s="1" t="str">
        <f t="shared" si="83"/>
        <v>-</v>
      </c>
      <c r="AD437" s="1" t="str">
        <f t="shared" si="84"/>
        <v>-</v>
      </c>
      <c r="AE437" s="43" t="str">
        <f t="shared" si="85"/>
        <v>-</v>
      </c>
      <c r="AF437" s="11" t="str">
        <f t="shared" si="90"/>
        <v>-</v>
      </c>
    </row>
    <row r="438" spans="1:32" x14ac:dyDescent="0.15">
      <c r="A438" s="1">
        <v>437</v>
      </c>
      <c r="B438" s="29" t="str">
        <f>TRIM(基本信息!B438)</f>
        <v/>
      </c>
      <c r="C438" s="1" t="str">
        <f>TRIM(基本信息!C438)</f>
        <v/>
      </c>
      <c r="D438" s="1">
        <f t="shared" si="86"/>
        <v>0</v>
      </c>
      <c r="E438" s="1" t="str">
        <f>IFERROR(INDEX(股票涨跌!E:E,MATCH(B438,股票涨跌!B:B,0)),"-")</f>
        <v>-</v>
      </c>
      <c r="F438" s="1" t="str">
        <f>IFERROR(INDEX(股票涨跌!F:F,MATCH(B438,股票涨跌!B:B,0)),"-")</f>
        <v>-</v>
      </c>
      <c r="G438" s="1" t="str">
        <f>TRIM(基本信息!O438)</f>
        <v/>
      </c>
      <c r="H438" s="1" t="str">
        <f>IFERROR(INDEX(行业涨跌!F:F,MATCH(G438,行业涨跌!C:C,0)),"-")</f>
        <v>-</v>
      </c>
      <c r="I438" s="1" t="str">
        <f>IFERROR(INDEX(行业涨跌!E:E,MATCH(G438,行业涨跌!C:C,0)),"-")</f>
        <v>-</v>
      </c>
      <c r="J438" s="1">
        <v>0</v>
      </c>
      <c r="K438" s="1">
        <v>0</v>
      </c>
      <c r="L438" s="1">
        <v>0</v>
      </c>
      <c r="M438" s="66">
        <f t="shared" si="87"/>
        <v>0</v>
      </c>
      <c r="R438" s="43" t="str">
        <f t="shared" si="78"/>
        <v>-</v>
      </c>
      <c r="V438" s="1">
        <f t="array" ref="V438">SMALL(IF($D$2:$D$4000&gt;0,ROW($D$2:$D$4000),4^8),ROW(A437))</f>
        <v>65536</v>
      </c>
      <c r="W438" s="1" t="str">
        <f t="shared" si="79"/>
        <v>-</v>
      </c>
      <c r="X438" s="1" t="str">
        <f t="shared" si="80"/>
        <v>-</v>
      </c>
      <c r="Y438" s="43" t="str">
        <f t="shared" si="88"/>
        <v>-</v>
      </c>
      <c r="Z438" s="1" t="str">
        <f t="shared" si="81"/>
        <v>-</v>
      </c>
      <c r="AA438" s="1" t="str">
        <f t="shared" si="82"/>
        <v>-</v>
      </c>
      <c r="AB438" s="1" t="str">
        <f t="shared" si="89"/>
        <v>-</v>
      </c>
      <c r="AC438" s="1" t="str">
        <f t="shared" si="83"/>
        <v>-</v>
      </c>
      <c r="AD438" s="1" t="str">
        <f t="shared" si="84"/>
        <v>-</v>
      </c>
      <c r="AE438" s="43" t="str">
        <f t="shared" si="85"/>
        <v>-</v>
      </c>
      <c r="AF438" s="11" t="str">
        <f t="shared" si="90"/>
        <v>-</v>
      </c>
    </row>
    <row r="439" spans="1:32" x14ac:dyDescent="0.15">
      <c r="A439" s="1">
        <v>438</v>
      </c>
      <c r="B439" s="29" t="str">
        <f>TRIM(基本信息!B439)</f>
        <v/>
      </c>
      <c r="C439" s="1" t="str">
        <f>TRIM(基本信息!C439)</f>
        <v/>
      </c>
      <c r="D439" s="1">
        <f t="shared" si="86"/>
        <v>0</v>
      </c>
      <c r="E439" s="1" t="str">
        <f>IFERROR(INDEX(股票涨跌!E:E,MATCH(B439,股票涨跌!B:B,0)),"-")</f>
        <v>-</v>
      </c>
      <c r="F439" s="1" t="str">
        <f>IFERROR(INDEX(股票涨跌!F:F,MATCH(B439,股票涨跌!B:B,0)),"-")</f>
        <v>-</v>
      </c>
      <c r="G439" s="1" t="str">
        <f>TRIM(基本信息!O439)</f>
        <v/>
      </c>
      <c r="H439" s="1" t="str">
        <f>IFERROR(INDEX(行业涨跌!F:F,MATCH(G439,行业涨跌!C:C,0)),"-")</f>
        <v>-</v>
      </c>
      <c r="I439" s="1" t="str">
        <f>IFERROR(INDEX(行业涨跌!E:E,MATCH(G439,行业涨跌!C:C,0)),"-")</f>
        <v>-</v>
      </c>
      <c r="J439" s="1">
        <v>0</v>
      </c>
      <c r="K439" s="1">
        <v>0</v>
      </c>
      <c r="L439" s="1">
        <v>0</v>
      </c>
      <c r="M439" s="66">
        <f t="shared" si="87"/>
        <v>0</v>
      </c>
      <c r="R439" s="43" t="str">
        <f t="shared" si="78"/>
        <v>-</v>
      </c>
      <c r="V439" s="1">
        <f t="array" ref="V439">SMALL(IF($D$2:$D$4000&gt;0,ROW($D$2:$D$4000),4^8),ROW(A438))</f>
        <v>65536</v>
      </c>
      <c r="W439" s="1" t="str">
        <f t="shared" si="79"/>
        <v>-</v>
      </c>
      <c r="X439" s="1" t="str">
        <f t="shared" si="80"/>
        <v>-</v>
      </c>
      <c r="Y439" s="43" t="str">
        <f t="shared" si="88"/>
        <v>-</v>
      </c>
      <c r="Z439" s="1" t="str">
        <f t="shared" si="81"/>
        <v>-</v>
      </c>
      <c r="AA439" s="1" t="str">
        <f t="shared" si="82"/>
        <v>-</v>
      </c>
      <c r="AB439" s="1" t="str">
        <f t="shared" si="89"/>
        <v>-</v>
      </c>
      <c r="AC439" s="1" t="str">
        <f t="shared" si="83"/>
        <v>-</v>
      </c>
      <c r="AD439" s="1" t="str">
        <f t="shared" si="84"/>
        <v>-</v>
      </c>
      <c r="AE439" s="43" t="str">
        <f t="shared" si="85"/>
        <v>-</v>
      </c>
      <c r="AF439" s="11" t="str">
        <f t="shared" si="90"/>
        <v>-</v>
      </c>
    </row>
    <row r="440" spans="1:32" x14ac:dyDescent="0.15">
      <c r="A440" s="1">
        <v>439</v>
      </c>
      <c r="B440" s="29" t="str">
        <f>TRIM(基本信息!B440)</f>
        <v/>
      </c>
      <c r="C440" s="1" t="str">
        <f>TRIM(基本信息!C440)</f>
        <v/>
      </c>
      <c r="D440" s="1">
        <f t="shared" si="86"/>
        <v>0</v>
      </c>
      <c r="E440" s="1" t="str">
        <f>IFERROR(INDEX(股票涨跌!E:E,MATCH(B440,股票涨跌!B:B,0)),"-")</f>
        <v>-</v>
      </c>
      <c r="F440" s="1" t="str">
        <f>IFERROR(INDEX(股票涨跌!F:F,MATCH(B440,股票涨跌!B:B,0)),"-")</f>
        <v>-</v>
      </c>
      <c r="G440" s="1" t="str">
        <f>TRIM(基本信息!O440)</f>
        <v/>
      </c>
      <c r="H440" s="1" t="str">
        <f>IFERROR(INDEX(行业涨跌!F:F,MATCH(G440,行业涨跌!C:C,0)),"-")</f>
        <v>-</v>
      </c>
      <c r="I440" s="1" t="str">
        <f>IFERROR(INDEX(行业涨跌!E:E,MATCH(G440,行业涨跌!C:C,0)),"-")</f>
        <v>-</v>
      </c>
      <c r="J440" s="1">
        <v>0</v>
      </c>
      <c r="K440" s="1">
        <v>0</v>
      </c>
      <c r="L440" s="1">
        <v>0</v>
      </c>
      <c r="M440" s="66">
        <f t="shared" si="87"/>
        <v>0</v>
      </c>
      <c r="R440" s="43" t="str">
        <f t="shared" si="78"/>
        <v>-</v>
      </c>
      <c r="V440" s="1">
        <f t="array" ref="V440">SMALL(IF($D$2:$D$4000&gt;0,ROW($D$2:$D$4000),4^8),ROW(A439))</f>
        <v>65536</v>
      </c>
      <c r="W440" s="1" t="str">
        <f t="shared" si="79"/>
        <v>-</v>
      </c>
      <c r="X440" s="1" t="str">
        <f t="shared" si="80"/>
        <v>-</v>
      </c>
      <c r="Y440" s="43" t="str">
        <f t="shared" si="88"/>
        <v>-</v>
      </c>
      <c r="Z440" s="1" t="str">
        <f t="shared" si="81"/>
        <v>-</v>
      </c>
      <c r="AA440" s="1" t="str">
        <f t="shared" si="82"/>
        <v>-</v>
      </c>
      <c r="AB440" s="1" t="str">
        <f t="shared" si="89"/>
        <v>-</v>
      </c>
      <c r="AC440" s="1" t="str">
        <f t="shared" si="83"/>
        <v>-</v>
      </c>
      <c r="AD440" s="1" t="str">
        <f t="shared" si="84"/>
        <v>-</v>
      </c>
      <c r="AE440" s="43" t="str">
        <f t="shared" si="85"/>
        <v>-</v>
      </c>
      <c r="AF440" s="11" t="str">
        <f t="shared" si="90"/>
        <v>-</v>
      </c>
    </row>
    <row r="441" spans="1:32" x14ac:dyDescent="0.15">
      <c r="A441" s="1">
        <v>440</v>
      </c>
      <c r="B441" s="29" t="str">
        <f>TRIM(基本信息!B441)</f>
        <v/>
      </c>
      <c r="C441" s="1" t="str">
        <f>TRIM(基本信息!C441)</f>
        <v/>
      </c>
      <c r="D441" s="1">
        <f t="shared" si="86"/>
        <v>0</v>
      </c>
      <c r="E441" s="1" t="str">
        <f>IFERROR(INDEX(股票涨跌!E:E,MATCH(B441,股票涨跌!B:B,0)),"-")</f>
        <v>-</v>
      </c>
      <c r="F441" s="1" t="str">
        <f>IFERROR(INDEX(股票涨跌!F:F,MATCH(B441,股票涨跌!B:B,0)),"-")</f>
        <v>-</v>
      </c>
      <c r="G441" s="1" t="str">
        <f>TRIM(基本信息!O441)</f>
        <v/>
      </c>
      <c r="H441" s="1" t="str">
        <f>IFERROR(INDEX(行业涨跌!F:F,MATCH(G441,行业涨跌!C:C,0)),"-")</f>
        <v>-</v>
      </c>
      <c r="I441" s="1" t="str">
        <f>IFERROR(INDEX(行业涨跌!E:E,MATCH(G441,行业涨跌!C:C,0)),"-")</f>
        <v>-</v>
      </c>
      <c r="J441" s="1">
        <v>0</v>
      </c>
      <c r="K441" s="1">
        <v>0</v>
      </c>
      <c r="L441" s="1">
        <v>0</v>
      </c>
      <c r="M441" s="66">
        <f t="shared" si="87"/>
        <v>0</v>
      </c>
      <c r="R441" s="43" t="str">
        <f t="shared" si="78"/>
        <v>-</v>
      </c>
      <c r="V441" s="1">
        <f t="array" ref="V441">SMALL(IF($D$2:$D$4000&gt;0,ROW($D$2:$D$4000),4^8),ROW(A440))</f>
        <v>65536</v>
      </c>
      <c r="W441" s="1" t="str">
        <f t="shared" si="79"/>
        <v>-</v>
      </c>
      <c r="X441" s="1" t="str">
        <f t="shared" si="80"/>
        <v>-</v>
      </c>
      <c r="Y441" s="43" t="str">
        <f t="shared" si="88"/>
        <v>-</v>
      </c>
      <c r="Z441" s="1" t="str">
        <f t="shared" si="81"/>
        <v>-</v>
      </c>
      <c r="AA441" s="1" t="str">
        <f t="shared" si="82"/>
        <v>-</v>
      </c>
      <c r="AB441" s="1" t="str">
        <f t="shared" si="89"/>
        <v>-</v>
      </c>
      <c r="AC441" s="1" t="str">
        <f t="shared" si="83"/>
        <v>-</v>
      </c>
      <c r="AD441" s="1" t="str">
        <f t="shared" si="84"/>
        <v>-</v>
      </c>
      <c r="AE441" s="43" t="str">
        <f t="shared" si="85"/>
        <v>-</v>
      </c>
      <c r="AF441" s="11" t="str">
        <f t="shared" si="90"/>
        <v>-</v>
      </c>
    </row>
    <row r="442" spans="1:32" x14ac:dyDescent="0.15">
      <c r="A442" s="1">
        <v>441</v>
      </c>
      <c r="B442" s="29" t="str">
        <f>TRIM(基本信息!B442)</f>
        <v/>
      </c>
      <c r="C442" s="1" t="str">
        <f>TRIM(基本信息!C442)</f>
        <v/>
      </c>
      <c r="D442" s="1">
        <f t="shared" si="86"/>
        <v>0</v>
      </c>
      <c r="E442" s="1" t="str">
        <f>IFERROR(INDEX(股票涨跌!E:E,MATCH(B442,股票涨跌!B:B,0)),"-")</f>
        <v>-</v>
      </c>
      <c r="F442" s="1" t="str">
        <f>IFERROR(INDEX(股票涨跌!F:F,MATCH(B442,股票涨跌!B:B,0)),"-")</f>
        <v>-</v>
      </c>
      <c r="G442" s="1" t="str">
        <f>TRIM(基本信息!O442)</f>
        <v/>
      </c>
      <c r="H442" s="1" t="str">
        <f>IFERROR(INDEX(行业涨跌!F:F,MATCH(G442,行业涨跌!C:C,0)),"-")</f>
        <v>-</v>
      </c>
      <c r="I442" s="1" t="str">
        <f>IFERROR(INDEX(行业涨跌!E:E,MATCH(G442,行业涨跌!C:C,0)),"-")</f>
        <v>-</v>
      </c>
      <c r="J442" s="1">
        <v>0</v>
      </c>
      <c r="K442" s="1">
        <v>1</v>
      </c>
      <c r="L442" s="1">
        <v>0</v>
      </c>
      <c r="M442" s="66">
        <f t="shared" si="87"/>
        <v>1</v>
      </c>
      <c r="R442" s="43" t="str">
        <f t="shared" si="78"/>
        <v>-</v>
      </c>
      <c r="S442" s="11">
        <v>43630.625</v>
      </c>
      <c r="V442" s="1">
        <f t="array" ref="V442">SMALL(IF($D$2:$D$4000&gt;0,ROW($D$2:$D$4000),4^8),ROW(A441))</f>
        <v>65536</v>
      </c>
      <c r="W442" s="1" t="str">
        <f t="shared" si="79"/>
        <v>-</v>
      </c>
      <c r="X442" s="1" t="str">
        <f t="shared" si="80"/>
        <v>-</v>
      </c>
      <c r="Y442" s="43" t="str">
        <f t="shared" si="88"/>
        <v>-</v>
      </c>
      <c r="Z442" s="1" t="str">
        <f t="shared" si="81"/>
        <v>-</v>
      </c>
      <c r="AA442" s="1" t="str">
        <f t="shared" si="82"/>
        <v>-</v>
      </c>
      <c r="AB442" s="1" t="str">
        <f t="shared" si="89"/>
        <v>-</v>
      </c>
      <c r="AC442" s="1" t="str">
        <f t="shared" si="83"/>
        <v>-</v>
      </c>
      <c r="AD442" s="1" t="str">
        <f t="shared" si="84"/>
        <v>-</v>
      </c>
      <c r="AE442" s="43" t="str">
        <f t="shared" si="85"/>
        <v>-</v>
      </c>
      <c r="AF442" s="11" t="str">
        <f t="shared" si="90"/>
        <v>-</v>
      </c>
    </row>
    <row r="443" spans="1:32" x14ac:dyDescent="0.15">
      <c r="A443" s="1">
        <v>442</v>
      </c>
      <c r="B443" s="29" t="str">
        <f>TRIM(基本信息!B443)</f>
        <v/>
      </c>
      <c r="C443" s="1" t="str">
        <f>TRIM(基本信息!C443)</f>
        <v/>
      </c>
      <c r="D443" s="1">
        <f t="shared" si="86"/>
        <v>0</v>
      </c>
      <c r="E443" s="1" t="str">
        <f>IFERROR(INDEX(股票涨跌!E:E,MATCH(B443,股票涨跌!B:B,0)),"-")</f>
        <v>-</v>
      </c>
      <c r="F443" s="1" t="str">
        <f>IFERROR(INDEX(股票涨跌!F:F,MATCH(B443,股票涨跌!B:B,0)),"-")</f>
        <v>-</v>
      </c>
      <c r="G443" s="1" t="str">
        <f>TRIM(基本信息!O443)</f>
        <v/>
      </c>
      <c r="H443" s="1" t="str">
        <f>IFERROR(INDEX(行业涨跌!F:F,MATCH(G443,行业涨跌!C:C,0)),"-")</f>
        <v>-</v>
      </c>
      <c r="I443" s="1" t="str">
        <f>IFERROR(INDEX(行业涨跌!E:E,MATCH(G443,行业涨跌!C:C,0)),"-")</f>
        <v>-</v>
      </c>
      <c r="J443" s="1">
        <v>0</v>
      </c>
      <c r="K443" s="1">
        <v>0</v>
      </c>
      <c r="L443" s="1">
        <v>0</v>
      </c>
      <c r="M443" s="66">
        <f t="shared" si="87"/>
        <v>0</v>
      </c>
      <c r="R443" s="43" t="str">
        <f t="shared" si="78"/>
        <v>-</v>
      </c>
      <c r="V443" s="1">
        <f t="array" ref="V443">SMALL(IF($D$2:$D$4000&gt;0,ROW($D$2:$D$4000),4^8),ROW(A442))</f>
        <v>65536</v>
      </c>
      <c r="W443" s="1" t="str">
        <f t="shared" si="79"/>
        <v>-</v>
      </c>
      <c r="X443" s="1" t="str">
        <f t="shared" si="80"/>
        <v>-</v>
      </c>
      <c r="Y443" s="43" t="str">
        <f t="shared" si="88"/>
        <v>-</v>
      </c>
      <c r="Z443" s="1" t="str">
        <f t="shared" si="81"/>
        <v>-</v>
      </c>
      <c r="AA443" s="1" t="str">
        <f t="shared" si="82"/>
        <v>-</v>
      </c>
      <c r="AB443" s="1" t="str">
        <f t="shared" si="89"/>
        <v>-</v>
      </c>
      <c r="AC443" s="1" t="str">
        <f t="shared" si="83"/>
        <v>-</v>
      </c>
      <c r="AD443" s="1" t="str">
        <f t="shared" si="84"/>
        <v>-</v>
      </c>
      <c r="AE443" s="43" t="str">
        <f t="shared" si="85"/>
        <v>-</v>
      </c>
      <c r="AF443" s="11" t="str">
        <f t="shared" si="90"/>
        <v>-</v>
      </c>
    </row>
    <row r="444" spans="1:32" x14ac:dyDescent="0.15">
      <c r="A444" s="1">
        <v>443</v>
      </c>
      <c r="B444" s="29" t="str">
        <f>TRIM(基本信息!B444)</f>
        <v/>
      </c>
      <c r="C444" s="1" t="str">
        <f>TRIM(基本信息!C444)</f>
        <v/>
      </c>
      <c r="D444" s="1">
        <f t="shared" si="86"/>
        <v>0</v>
      </c>
      <c r="E444" s="1" t="str">
        <f>IFERROR(INDEX(股票涨跌!E:E,MATCH(B444,股票涨跌!B:B,0)),"-")</f>
        <v>-</v>
      </c>
      <c r="F444" s="1" t="str">
        <f>IFERROR(INDEX(股票涨跌!F:F,MATCH(B444,股票涨跌!B:B,0)),"-")</f>
        <v>-</v>
      </c>
      <c r="G444" s="1" t="str">
        <f>TRIM(基本信息!O444)</f>
        <v/>
      </c>
      <c r="H444" s="1" t="str">
        <f>IFERROR(INDEX(行业涨跌!F:F,MATCH(G444,行业涨跌!C:C,0)),"-")</f>
        <v>-</v>
      </c>
      <c r="I444" s="1" t="str">
        <f>IFERROR(INDEX(行业涨跌!E:E,MATCH(G444,行业涨跌!C:C,0)),"-")</f>
        <v>-</v>
      </c>
      <c r="J444" s="1">
        <v>0</v>
      </c>
      <c r="K444" s="1">
        <v>0</v>
      </c>
      <c r="L444" s="1">
        <v>0</v>
      </c>
      <c r="M444" s="66">
        <f t="shared" si="87"/>
        <v>0</v>
      </c>
      <c r="R444" s="43" t="str">
        <f t="shared" si="78"/>
        <v>-</v>
      </c>
      <c r="V444" s="1">
        <f t="array" ref="V444">SMALL(IF($D$2:$D$4000&gt;0,ROW($D$2:$D$4000),4^8),ROW(A443))</f>
        <v>65536</v>
      </c>
      <c r="W444" s="1" t="str">
        <f t="shared" si="79"/>
        <v>-</v>
      </c>
      <c r="X444" s="1" t="str">
        <f t="shared" si="80"/>
        <v>-</v>
      </c>
      <c r="Y444" s="43" t="str">
        <f t="shared" si="88"/>
        <v>-</v>
      </c>
      <c r="Z444" s="1" t="str">
        <f t="shared" si="81"/>
        <v>-</v>
      </c>
      <c r="AA444" s="1" t="str">
        <f t="shared" si="82"/>
        <v>-</v>
      </c>
      <c r="AB444" s="1" t="str">
        <f t="shared" si="89"/>
        <v>-</v>
      </c>
      <c r="AC444" s="1" t="str">
        <f t="shared" si="83"/>
        <v>-</v>
      </c>
      <c r="AD444" s="1" t="str">
        <f t="shared" si="84"/>
        <v>-</v>
      </c>
      <c r="AE444" s="43" t="str">
        <f t="shared" si="85"/>
        <v>-</v>
      </c>
      <c r="AF444" s="11" t="str">
        <f t="shared" si="90"/>
        <v>-</v>
      </c>
    </row>
    <row r="445" spans="1:32" x14ac:dyDescent="0.15">
      <c r="A445" s="1">
        <v>444</v>
      </c>
      <c r="B445" s="29" t="str">
        <f>TRIM(基本信息!B445)</f>
        <v/>
      </c>
      <c r="C445" s="1" t="str">
        <f>TRIM(基本信息!C445)</f>
        <v/>
      </c>
      <c r="D445" s="1">
        <f t="shared" si="86"/>
        <v>0</v>
      </c>
      <c r="E445" s="1" t="str">
        <f>IFERROR(INDEX(股票涨跌!E:E,MATCH(B445,股票涨跌!B:B,0)),"-")</f>
        <v>-</v>
      </c>
      <c r="F445" s="1" t="str">
        <f>IFERROR(INDEX(股票涨跌!F:F,MATCH(B445,股票涨跌!B:B,0)),"-")</f>
        <v>-</v>
      </c>
      <c r="G445" s="1" t="str">
        <f>TRIM(基本信息!O445)</f>
        <v/>
      </c>
      <c r="H445" s="1" t="str">
        <f>IFERROR(INDEX(行业涨跌!F:F,MATCH(G445,行业涨跌!C:C,0)),"-")</f>
        <v>-</v>
      </c>
      <c r="I445" s="1" t="str">
        <f>IFERROR(INDEX(行业涨跌!E:E,MATCH(G445,行业涨跌!C:C,0)),"-")</f>
        <v>-</v>
      </c>
      <c r="J445" s="1">
        <v>0</v>
      </c>
      <c r="K445" s="1">
        <v>0</v>
      </c>
      <c r="L445" s="1">
        <v>0</v>
      </c>
      <c r="M445" s="66">
        <f t="shared" si="87"/>
        <v>0</v>
      </c>
      <c r="R445" s="43" t="str">
        <f t="shared" si="78"/>
        <v>-</v>
      </c>
      <c r="V445" s="1">
        <f t="array" ref="V445">SMALL(IF($D$2:$D$4000&gt;0,ROW($D$2:$D$4000),4^8),ROW(A444))</f>
        <v>65536</v>
      </c>
      <c r="W445" s="1" t="str">
        <f t="shared" si="79"/>
        <v>-</v>
      </c>
      <c r="X445" s="1" t="str">
        <f t="shared" si="80"/>
        <v>-</v>
      </c>
      <c r="Y445" s="43" t="str">
        <f t="shared" si="88"/>
        <v>-</v>
      </c>
      <c r="Z445" s="1" t="str">
        <f t="shared" si="81"/>
        <v>-</v>
      </c>
      <c r="AA445" s="1" t="str">
        <f t="shared" si="82"/>
        <v>-</v>
      </c>
      <c r="AB445" s="1" t="str">
        <f t="shared" si="89"/>
        <v>-</v>
      </c>
      <c r="AC445" s="1" t="str">
        <f t="shared" si="83"/>
        <v>-</v>
      </c>
      <c r="AD445" s="1" t="str">
        <f t="shared" si="84"/>
        <v>-</v>
      </c>
      <c r="AE445" s="43" t="str">
        <f t="shared" si="85"/>
        <v>-</v>
      </c>
      <c r="AF445" s="11" t="str">
        <f t="shared" si="90"/>
        <v>-</v>
      </c>
    </row>
    <row r="446" spans="1:32" x14ac:dyDescent="0.15">
      <c r="A446" s="1">
        <v>445</v>
      </c>
      <c r="B446" s="29" t="str">
        <f>TRIM(基本信息!B446)</f>
        <v/>
      </c>
      <c r="C446" s="1" t="str">
        <f>TRIM(基本信息!C446)</f>
        <v/>
      </c>
      <c r="D446" s="1">
        <f t="shared" si="86"/>
        <v>0</v>
      </c>
      <c r="E446" s="1" t="str">
        <f>IFERROR(INDEX(股票涨跌!E:E,MATCH(B446,股票涨跌!B:B,0)),"-")</f>
        <v>-</v>
      </c>
      <c r="F446" s="1" t="str">
        <f>IFERROR(INDEX(股票涨跌!F:F,MATCH(B446,股票涨跌!B:B,0)),"-")</f>
        <v>-</v>
      </c>
      <c r="G446" s="1" t="str">
        <f>TRIM(基本信息!O446)</f>
        <v/>
      </c>
      <c r="H446" s="1" t="str">
        <f>IFERROR(INDEX(行业涨跌!F:F,MATCH(G446,行业涨跌!C:C,0)),"-")</f>
        <v>-</v>
      </c>
      <c r="I446" s="1" t="str">
        <f>IFERROR(INDEX(行业涨跌!E:E,MATCH(G446,行业涨跌!C:C,0)),"-")</f>
        <v>-</v>
      </c>
      <c r="J446" s="1">
        <v>0</v>
      </c>
      <c r="K446" s="1">
        <v>0</v>
      </c>
      <c r="L446" s="1">
        <v>0</v>
      </c>
      <c r="M446" s="66">
        <f t="shared" si="87"/>
        <v>0</v>
      </c>
      <c r="R446" s="43" t="str">
        <f t="shared" si="78"/>
        <v>-</v>
      </c>
      <c r="V446" s="1">
        <f t="array" ref="V446">SMALL(IF($D$2:$D$4000&gt;0,ROW($D$2:$D$4000),4^8),ROW(A445))</f>
        <v>65536</v>
      </c>
      <c r="W446" s="1" t="str">
        <f t="shared" si="79"/>
        <v>-</v>
      </c>
      <c r="X446" s="1" t="str">
        <f t="shared" si="80"/>
        <v>-</v>
      </c>
      <c r="Y446" s="43" t="str">
        <f t="shared" si="88"/>
        <v>-</v>
      </c>
      <c r="Z446" s="1" t="str">
        <f t="shared" si="81"/>
        <v>-</v>
      </c>
      <c r="AA446" s="1" t="str">
        <f t="shared" si="82"/>
        <v>-</v>
      </c>
      <c r="AB446" s="1" t="str">
        <f t="shared" si="89"/>
        <v>-</v>
      </c>
      <c r="AC446" s="1" t="str">
        <f t="shared" si="83"/>
        <v>-</v>
      </c>
      <c r="AD446" s="1" t="str">
        <f t="shared" si="84"/>
        <v>-</v>
      </c>
      <c r="AE446" s="43" t="str">
        <f t="shared" si="85"/>
        <v>-</v>
      </c>
      <c r="AF446" s="11" t="str">
        <f t="shared" si="90"/>
        <v>-</v>
      </c>
    </row>
    <row r="447" spans="1:32" x14ac:dyDescent="0.15">
      <c r="A447" s="1">
        <v>446</v>
      </c>
      <c r="B447" s="29" t="str">
        <f>TRIM(基本信息!B447)</f>
        <v/>
      </c>
      <c r="C447" s="1" t="str">
        <f>TRIM(基本信息!C447)</f>
        <v/>
      </c>
      <c r="D447" s="1">
        <f t="shared" si="86"/>
        <v>0</v>
      </c>
      <c r="E447" s="1" t="str">
        <f>IFERROR(INDEX(股票涨跌!E:E,MATCH(B447,股票涨跌!B:B,0)),"-")</f>
        <v>-</v>
      </c>
      <c r="F447" s="1" t="str">
        <f>IFERROR(INDEX(股票涨跌!F:F,MATCH(B447,股票涨跌!B:B,0)),"-")</f>
        <v>-</v>
      </c>
      <c r="G447" s="1" t="str">
        <f>TRIM(基本信息!O447)</f>
        <v/>
      </c>
      <c r="H447" s="1" t="str">
        <f>IFERROR(INDEX(行业涨跌!F:F,MATCH(G447,行业涨跌!C:C,0)),"-")</f>
        <v>-</v>
      </c>
      <c r="I447" s="1" t="str">
        <f>IFERROR(INDEX(行业涨跌!E:E,MATCH(G447,行业涨跌!C:C,0)),"-")</f>
        <v>-</v>
      </c>
      <c r="J447" s="1">
        <v>0</v>
      </c>
      <c r="K447" s="1">
        <v>0</v>
      </c>
      <c r="L447" s="1">
        <v>0</v>
      </c>
      <c r="M447" s="66">
        <f t="shared" si="87"/>
        <v>0</v>
      </c>
      <c r="R447" s="43" t="str">
        <f t="shared" si="78"/>
        <v>-</v>
      </c>
      <c r="V447" s="1">
        <f t="array" ref="V447">SMALL(IF($D$2:$D$4000&gt;0,ROW($D$2:$D$4000),4^8),ROW(A446))</f>
        <v>65536</v>
      </c>
      <c r="W447" s="1" t="str">
        <f t="shared" si="79"/>
        <v>-</v>
      </c>
      <c r="X447" s="1" t="str">
        <f t="shared" si="80"/>
        <v>-</v>
      </c>
      <c r="Y447" s="43" t="str">
        <f t="shared" si="88"/>
        <v>-</v>
      </c>
      <c r="Z447" s="1" t="str">
        <f t="shared" si="81"/>
        <v>-</v>
      </c>
      <c r="AA447" s="1" t="str">
        <f t="shared" si="82"/>
        <v>-</v>
      </c>
      <c r="AB447" s="1" t="str">
        <f t="shared" si="89"/>
        <v>-</v>
      </c>
      <c r="AC447" s="1" t="str">
        <f t="shared" si="83"/>
        <v>-</v>
      </c>
      <c r="AD447" s="1" t="str">
        <f t="shared" si="84"/>
        <v>-</v>
      </c>
      <c r="AE447" s="43" t="str">
        <f t="shared" si="85"/>
        <v>-</v>
      </c>
      <c r="AF447" s="11" t="str">
        <f t="shared" si="90"/>
        <v>-</v>
      </c>
    </row>
    <row r="448" spans="1:32" x14ac:dyDescent="0.15">
      <c r="A448" s="1">
        <v>447</v>
      </c>
      <c r="B448" s="29" t="str">
        <f>TRIM(基本信息!B448)</f>
        <v/>
      </c>
      <c r="C448" s="1" t="str">
        <f>TRIM(基本信息!C448)</f>
        <v/>
      </c>
      <c r="D448" s="1">
        <f t="shared" si="86"/>
        <v>0</v>
      </c>
      <c r="E448" s="1" t="str">
        <f>IFERROR(INDEX(股票涨跌!E:E,MATCH(B448,股票涨跌!B:B,0)),"-")</f>
        <v>-</v>
      </c>
      <c r="F448" s="1" t="str">
        <f>IFERROR(INDEX(股票涨跌!F:F,MATCH(B448,股票涨跌!B:B,0)),"-")</f>
        <v>-</v>
      </c>
      <c r="G448" s="1" t="str">
        <f>TRIM(基本信息!O448)</f>
        <v/>
      </c>
      <c r="H448" s="1" t="str">
        <f>IFERROR(INDEX(行业涨跌!F:F,MATCH(G448,行业涨跌!C:C,0)),"-")</f>
        <v>-</v>
      </c>
      <c r="I448" s="1" t="str">
        <f>IFERROR(INDEX(行业涨跌!E:E,MATCH(G448,行业涨跌!C:C,0)),"-")</f>
        <v>-</v>
      </c>
      <c r="J448" s="1">
        <v>0</v>
      </c>
      <c r="K448" s="1">
        <v>0</v>
      </c>
      <c r="L448" s="1">
        <v>0</v>
      </c>
      <c r="M448" s="66">
        <f t="shared" si="87"/>
        <v>0</v>
      </c>
      <c r="R448" s="43" t="str">
        <f t="shared" si="78"/>
        <v>-</v>
      </c>
      <c r="V448" s="1">
        <f t="array" ref="V448">SMALL(IF($D$2:$D$4000&gt;0,ROW($D$2:$D$4000),4^8),ROW(A447))</f>
        <v>65536</v>
      </c>
      <c r="W448" s="1" t="str">
        <f t="shared" si="79"/>
        <v>-</v>
      </c>
      <c r="X448" s="1" t="str">
        <f t="shared" si="80"/>
        <v>-</v>
      </c>
      <c r="Y448" s="43" t="str">
        <f t="shared" si="88"/>
        <v>-</v>
      </c>
      <c r="Z448" s="1" t="str">
        <f t="shared" si="81"/>
        <v>-</v>
      </c>
      <c r="AA448" s="1" t="str">
        <f t="shared" si="82"/>
        <v>-</v>
      </c>
      <c r="AB448" s="1" t="str">
        <f t="shared" si="89"/>
        <v>-</v>
      </c>
      <c r="AC448" s="1" t="str">
        <f t="shared" si="83"/>
        <v>-</v>
      </c>
      <c r="AD448" s="1" t="str">
        <f t="shared" si="84"/>
        <v>-</v>
      </c>
      <c r="AE448" s="43" t="str">
        <f t="shared" si="85"/>
        <v>-</v>
      </c>
      <c r="AF448" s="11" t="str">
        <f t="shared" si="90"/>
        <v>-</v>
      </c>
    </row>
    <row r="449" spans="1:32" x14ac:dyDescent="0.15">
      <c r="A449" s="1">
        <v>448</v>
      </c>
      <c r="B449" s="29" t="str">
        <f>TRIM(基本信息!B449)</f>
        <v/>
      </c>
      <c r="C449" s="1" t="str">
        <f>TRIM(基本信息!C449)</f>
        <v/>
      </c>
      <c r="D449" s="1">
        <f t="shared" si="86"/>
        <v>0</v>
      </c>
      <c r="E449" s="1" t="str">
        <f>IFERROR(INDEX(股票涨跌!E:E,MATCH(B449,股票涨跌!B:B,0)),"-")</f>
        <v>-</v>
      </c>
      <c r="F449" s="1" t="str">
        <f>IFERROR(INDEX(股票涨跌!F:F,MATCH(B449,股票涨跌!B:B,0)),"-")</f>
        <v>-</v>
      </c>
      <c r="G449" s="1" t="str">
        <f>TRIM(基本信息!O449)</f>
        <v/>
      </c>
      <c r="H449" s="1" t="str">
        <f>IFERROR(INDEX(行业涨跌!F:F,MATCH(G449,行业涨跌!C:C,0)),"-")</f>
        <v>-</v>
      </c>
      <c r="I449" s="1" t="str">
        <f>IFERROR(INDEX(行业涨跌!E:E,MATCH(G449,行业涨跌!C:C,0)),"-")</f>
        <v>-</v>
      </c>
      <c r="J449" s="1">
        <v>0</v>
      </c>
      <c r="K449" s="1">
        <v>1</v>
      </c>
      <c r="L449" s="1">
        <v>0</v>
      </c>
      <c r="M449" s="66">
        <f t="shared" si="87"/>
        <v>1</v>
      </c>
      <c r="R449" s="43" t="str">
        <f t="shared" si="78"/>
        <v>-</v>
      </c>
      <c r="S449" s="11">
        <v>43630.625</v>
      </c>
      <c r="V449" s="1">
        <f t="array" ref="V449">SMALL(IF($D$2:$D$4000&gt;0,ROW($D$2:$D$4000),4^8),ROW(A448))</f>
        <v>65536</v>
      </c>
      <c r="W449" s="1" t="str">
        <f t="shared" si="79"/>
        <v>-</v>
      </c>
      <c r="X449" s="1" t="str">
        <f t="shared" si="80"/>
        <v>-</v>
      </c>
      <c r="Y449" s="43" t="str">
        <f t="shared" si="88"/>
        <v>-</v>
      </c>
      <c r="Z449" s="1" t="str">
        <f t="shared" si="81"/>
        <v>-</v>
      </c>
      <c r="AA449" s="1" t="str">
        <f t="shared" si="82"/>
        <v>-</v>
      </c>
      <c r="AB449" s="1" t="str">
        <f t="shared" si="89"/>
        <v>-</v>
      </c>
      <c r="AC449" s="1" t="str">
        <f t="shared" si="83"/>
        <v>-</v>
      </c>
      <c r="AD449" s="1" t="str">
        <f t="shared" si="84"/>
        <v>-</v>
      </c>
      <c r="AE449" s="43" t="str">
        <f t="shared" si="85"/>
        <v>-</v>
      </c>
      <c r="AF449" s="11" t="str">
        <f t="shared" si="90"/>
        <v>-</v>
      </c>
    </row>
    <row r="450" spans="1:32" x14ac:dyDescent="0.15">
      <c r="A450" s="1">
        <v>449</v>
      </c>
      <c r="B450" s="29" t="str">
        <f>TRIM(基本信息!B450)</f>
        <v/>
      </c>
      <c r="C450" s="1" t="str">
        <f>TRIM(基本信息!C450)</f>
        <v/>
      </c>
      <c r="D450" s="1">
        <f t="shared" si="86"/>
        <v>0</v>
      </c>
      <c r="E450" s="1" t="str">
        <f>IFERROR(INDEX(股票涨跌!E:E,MATCH(B450,股票涨跌!B:B,0)),"-")</f>
        <v>-</v>
      </c>
      <c r="F450" s="1" t="str">
        <f>IFERROR(INDEX(股票涨跌!F:F,MATCH(B450,股票涨跌!B:B,0)),"-")</f>
        <v>-</v>
      </c>
      <c r="G450" s="1" t="str">
        <f>TRIM(基本信息!O450)</f>
        <v/>
      </c>
      <c r="H450" s="1" t="str">
        <f>IFERROR(INDEX(行业涨跌!F:F,MATCH(G450,行业涨跌!C:C,0)),"-")</f>
        <v>-</v>
      </c>
      <c r="I450" s="1" t="str">
        <f>IFERROR(INDEX(行业涨跌!E:E,MATCH(G450,行业涨跌!C:C,0)),"-")</f>
        <v>-</v>
      </c>
      <c r="J450" s="1">
        <v>0</v>
      </c>
      <c r="K450" s="1">
        <v>1</v>
      </c>
      <c r="L450" s="1">
        <v>0</v>
      </c>
      <c r="M450" s="66">
        <f t="shared" si="87"/>
        <v>1</v>
      </c>
      <c r="R450" s="43" t="str">
        <f t="shared" ref="R450:R513" si="91">IF(D450&gt;0,IF(J450&gt;0,$J$1,"")&amp;IF(K450&gt;0,$K$1,"")&amp;IF(L450&gt;0,$L$1,"")&amp;"+"&amp;IF(N450&gt;0,$N$1,"")&amp;IF(O450&gt;0,$O$1,"")&amp;IF(P450&gt;0,$P$1,"")&amp;IF(Q450&gt;0,$Q$1,""),"-")</f>
        <v>-</v>
      </c>
      <c r="S450" s="11">
        <v>43630.625</v>
      </c>
      <c r="V450" s="1">
        <f t="array" ref="V450">SMALL(IF($D$2:$D$4000&gt;0,ROW($D$2:$D$4000),4^8),ROW(A449))</f>
        <v>65536</v>
      </c>
      <c r="W450" s="1" t="str">
        <f t="shared" ref="W450:W501" si="92">IF(V450&lt;4000,ROW(A449),"-")</f>
        <v>-</v>
      </c>
      <c r="X450" s="1" t="str">
        <f t="shared" ref="X450:X501" si="93">IF(V450&lt;4000,INDEX(B:B,V450),"-")</f>
        <v>-</v>
      </c>
      <c r="Y450" s="43" t="str">
        <f t="shared" si="88"/>
        <v>-</v>
      </c>
      <c r="Z450" s="1" t="str">
        <f t="shared" ref="Z450:Z501" si="94">IF(V450&lt;4000,INDEX(C:C,V450),"-")</f>
        <v>-</v>
      </c>
      <c r="AA450" s="1" t="str">
        <f t="shared" ref="AA450:AA501" si="95">IF(V450&lt;4000,INDEX(E:E,V450),"-")</f>
        <v>-</v>
      </c>
      <c r="AB450" s="1" t="str">
        <f t="shared" si="89"/>
        <v>-</v>
      </c>
      <c r="AC450" s="1" t="str">
        <f t="shared" ref="AC450:AC501" si="96">IF(V450&lt;4000,INDEX(G:G,V450),"-")</f>
        <v>-</v>
      </c>
      <c r="AD450" s="1" t="str">
        <f t="shared" ref="AD450:AD501" si="97">IF(V450&lt;4000,INDEX(H:H,V450),"-")</f>
        <v>-</v>
      </c>
      <c r="AE450" s="43" t="str">
        <f t="shared" ref="AE450:AE501" si="98">IF(V450&lt;4000,INDEX(I:I,V450),"-")</f>
        <v>-</v>
      </c>
      <c r="AF450" s="11" t="str">
        <f t="shared" si="90"/>
        <v>-</v>
      </c>
    </row>
    <row r="451" spans="1:32" x14ac:dyDescent="0.15">
      <c r="A451" s="1">
        <v>450</v>
      </c>
      <c r="B451" s="29" t="str">
        <f>TRIM(基本信息!B451)</f>
        <v/>
      </c>
      <c r="C451" s="1" t="str">
        <f>TRIM(基本信息!C451)</f>
        <v/>
      </c>
      <c r="D451" s="1">
        <f t="shared" ref="D451:D514" si="99">IF(LEN(B451)&gt;2,OR(M451=1,(M451=0.5)*(N451+O451+P451+Q451)&gt;0)+0,0)</f>
        <v>0</v>
      </c>
      <c r="E451" s="1" t="str">
        <f>IFERROR(INDEX(股票涨跌!E:E,MATCH(B451,股票涨跌!B:B,0)),"-")</f>
        <v>-</v>
      </c>
      <c r="F451" s="1" t="str">
        <f>IFERROR(INDEX(股票涨跌!F:F,MATCH(B451,股票涨跌!B:B,0)),"-")</f>
        <v>-</v>
      </c>
      <c r="G451" s="1" t="str">
        <f>TRIM(基本信息!O451)</f>
        <v/>
      </c>
      <c r="H451" s="1" t="str">
        <f>IFERROR(INDEX(行业涨跌!F:F,MATCH(G451,行业涨跌!C:C,0)),"-")</f>
        <v>-</v>
      </c>
      <c r="I451" s="1" t="str">
        <f>IFERROR(INDEX(行业涨跌!E:E,MATCH(G451,行业涨跌!C:C,0)),"-")</f>
        <v>-</v>
      </c>
      <c r="J451" s="1">
        <v>0</v>
      </c>
      <c r="K451" s="1">
        <v>0</v>
      </c>
      <c r="L451" s="1">
        <v>0</v>
      </c>
      <c r="M451" s="66">
        <f t="shared" ref="M451:M514" si="100">IF(K451&gt;0,1,IF(J451&gt;0,0.5,0))</f>
        <v>0</v>
      </c>
      <c r="R451" s="43" t="str">
        <f t="shared" si="91"/>
        <v>-</v>
      </c>
      <c r="V451" s="1">
        <f t="array" ref="V451">SMALL(IF($D$2:$D$4000&gt;0,ROW($D$2:$D$4000),4^8),ROW(A450))</f>
        <v>65536</v>
      </c>
      <c r="W451" s="1" t="str">
        <f t="shared" si="92"/>
        <v>-</v>
      </c>
      <c r="X451" s="1" t="str">
        <f t="shared" si="93"/>
        <v>-</v>
      </c>
      <c r="Y451" s="43" t="str">
        <f t="shared" ref="Y451:Y501" si="101">IF(V451&lt;4000,INDEX(R:R,V451),"-")</f>
        <v>-</v>
      </c>
      <c r="Z451" s="1" t="str">
        <f t="shared" si="94"/>
        <v>-</v>
      </c>
      <c r="AA451" s="1" t="str">
        <f t="shared" si="95"/>
        <v>-</v>
      </c>
      <c r="AB451" s="1" t="str">
        <f t="shared" ref="AB451:AB501" si="102">IF(V451&lt;4000,INDEX(F:F,V451),"-")</f>
        <v>-</v>
      </c>
      <c r="AC451" s="1" t="str">
        <f t="shared" si="96"/>
        <v>-</v>
      </c>
      <c r="AD451" s="1" t="str">
        <f t="shared" si="97"/>
        <v>-</v>
      </c>
      <c r="AE451" s="43" t="str">
        <f t="shared" si="98"/>
        <v>-</v>
      </c>
      <c r="AF451" s="11" t="str">
        <f t="shared" ref="AF451:AF501" si="103">IF(V451&lt;4000,INDEX(S:S,V451),"-")</f>
        <v>-</v>
      </c>
    </row>
    <row r="452" spans="1:32" x14ac:dyDescent="0.15">
      <c r="A452" s="1">
        <v>451</v>
      </c>
      <c r="B452" s="29" t="str">
        <f>TRIM(基本信息!B452)</f>
        <v/>
      </c>
      <c r="C452" s="1" t="str">
        <f>TRIM(基本信息!C452)</f>
        <v/>
      </c>
      <c r="D452" s="1">
        <f t="shared" si="99"/>
        <v>0</v>
      </c>
      <c r="E452" s="1" t="str">
        <f>IFERROR(INDEX(股票涨跌!E:E,MATCH(B452,股票涨跌!B:B,0)),"-")</f>
        <v>-</v>
      </c>
      <c r="F452" s="1" t="str">
        <f>IFERROR(INDEX(股票涨跌!F:F,MATCH(B452,股票涨跌!B:B,0)),"-")</f>
        <v>-</v>
      </c>
      <c r="G452" s="1" t="str">
        <f>TRIM(基本信息!O452)</f>
        <v/>
      </c>
      <c r="H452" s="1" t="str">
        <f>IFERROR(INDEX(行业涨跌!F:F,MATCH(G452,行业涨跌!C:C,0)),"-")</f>
        <v>-</v>
      </c>
      <c r="I452" s="1" t="str">
        <f>IFERROR(INDEX(行业涨跌!E:E,MATCH(G452,行业涨跌!C:C,0)),"-")</f>
        <v>-</v>
      </c>
      <c r="J452" s="1">
        <v>0</v>
      </c>
      <c r="K452" s="1">
        <v>1</v>
      </c>
      <c r="L452" s="1">
        <v>1</v>
      </c>
      <c r="M452" s="66">
        <f t="shared" si="100"/>
        <v>1</v>
      </c>
      <c r="R452" s="43" t="str">
        <f t="shared" si="91"/>
        <v>-</v>
      </c>
      <c r="S452" s="11">
        <v>43630.625</v>
      </c>
      <c r="V452" s="1">
        <f t="array" ref="V452">SMALL(IF($D$2:$D$4000&gt;0,ROW($D$2:$D$4000),4^8),ROW(A451))</f>
        <v>65536</v>
      </c>
      <c r="W452" s="1" t="str">
        <f t="shared" si="92"/>
        <v>-</v>
      </c>
      <c r="X452" s="1" t="str">
        <f t="shared" si="93"/>
        <v>-</v>
      </c>
      <c r="Y452" s="43" t="str">
        <f t="shared" si="101"/>
        <v>-</v>
      </c>
      <c r="Z452" s="1" t="str">
        <f t="shared" si="94"/>
        <v>-</v>
      </c>
      <c r="AA452" s="1" t="str">
        <f t="shared" si="95"/>
        <v>-</v>
      </c>
      <c r="AB452" s="1" t="str">
        <f t="shared" si="102"/>
        <v>-</v>
      </c>
      <c r="AC452" s="1" t="str">
        <f t="shared" si="96"/>
        <v>-</v>
      </c>
      <c r="AD452" s="1" t="str">
        <f t="shared" si="97"/>
        <v>-</v>
      </c>
      <c r="AE452" s="43" t="str">
        <f t="shared" si="98"/>
        <v>-</v>
      </c>
      <c r="AF452" s="11" t="str">
        <f t="shared" si="103"/>
        <v>-</v>
      </c>
    </row>
    <row r="453" spans="1:32" x14ac:dyDescent="0.15">
      <c r="A453" s="1">
        <v>452</v>
      </c>
      <c r="B453" s="29" t="str">
        <f>TRIM(基本信息!B453)</f>
        <v/>
      </c>
      <c r="C453" s="1" t="str">
        <f>TRIM(基本信息!C453)</f>
        <v/>
      </c>
      <c r="D453" s="1">
        <f t="shared" si="99"/>
        <v>0</v>
      </c>
      <c r="E453" s="1" t="str">
        <f>IFERROR(INDEX(股票涨跌!E:E,MATCH(B453,股票涨跌!B:B,0)),"-")</f>
        <v>-</v>
      </c>
      <c r="F453" s="1" t="str">
        <f>IFERROR(INDEX(股票涨跌!F:F,MATCH(B453,股票涨跌!B:B,0)),"-")</f>
        <v>-</v>
      </c>
      <c r="G453" s="1" t="str">
        <f>TRIM(基本信息!O453)</f>
        <v/>
      </c>
      <c r="H453" s="1" t="str">
        <f>IFERROR(INDEX(行业涨跌!F:F,MATCH(G453,行业涨跌!C:C,0)),"-")</f>
        <v>-</v>
      </c>
      <c r="I453" s="1" t="str">
        <f>IFERROR(INDEX(行业涨跌!E:E,MATCH(G453,行业涨跌!C:C,0)),"-")</f>
        <v>-</v>
      </c>
      <c r="J453" s="1">
        <v>0</v>
      </c>
      <c r="K453" s="1">
        <v>0</v>
      </c>
      <c r="L453" s="1">
        <v>0</v>
      </c>
      <c r="M453" s="66">
        <f t="shared" si="100"/>
        <v>0</v>
      </c>
      <c r="R453" s="43" t="str">
        <f t="shared" si="91"/>
        <v>-</v>
      </c>
      <c r="V453" s="1">
        <f t="array" ref="V453">SMALL(IF($D$2:$D$4000&gt;0,ROW($D$2:$D$4000),4^8),ROW(A452))</f>
        <v>65536</v>
      </c>
      <c r="W453" s="1" t="str">
        <f t="shared" si="92"/>
        <v>-</v>
      </c>
      <c r="X453" s="1" t="str">
        <f t="shared" si="93"/>
        <v>-</v>
      </c>
      <c r="Y453" s="43" t="str">
        <f t="shared" si="101"/>
        <v>-</v>
      </c>
      <c r="Z453" s="1" t="str">
        <f t="shared" si="94"/>
        <v>-</v>
      </c>
      <c r="AA453" s="1" t="str">
        <f t="shared" si="95"/>
        <v>-</v>
      </c>
      <c r="AB453" s="1" t="str">
        <f t="shared" si="102"/>
        <v>-</v>
      </c>
      <c r="AC453" s="1" t="str">
        <f t="shared" si="96"/>
        <v>-</v>
      </c>
      <c r="AD453" s="1" t="str">
        <f t="shared" si="97"/>
        <v>-</v>
      </c>
      <c r="AE453" s="43" t="str">
        <f t="shared" si="98"/>
        <v>-</v>
      </c>
      <c r="AF453" s="11" t="str">
        <f t="shared" si="103"/>
        <v>-</v>
      </c>
    </row>
    <row r="454" spans="1:32" x14ac:dyDescent="0.15">
      <c r="A454" s="1">
        <v>453</v>
      </c>
      <c r="B454" s="29" t="str">
        <f>TRIM(基本信息!B454)</f>
        <v/>
      </c>
      <c r="C454" s="1" t="str">
        <f>TRIM(基本信息!C454)</f>
        <v/>
      </c>
      <c r="D454" s="1">
        <f t="shared" si="99"/>
        <v>0</v>
      </c>
      <c r="E454" s="1" t="str">
        <f>IFERROR(INDEX(股票涨跌!E:E,MATCH(B454,股票涨跌!B:B,0)),"-")</f>
        <v>-</v>
      </c>
      <c r="F454" s="1" t="str">
        <f>IFERROR(INDEX(股票涨跌!F:F,MATCH(B454,股票涨跌!B:B,0)),"-")</f>
        <v>-</v>
      </c>
      <c r="G454" s="1" t="str">
        <f>TRIM(基本信息!O454)</f>
        <v/>
      </c>
      <c r="H454" s="1" t="str">
        <f>IFERROR(INDEX(行业涨跌!F:F,MATCH(G454,行业涨跌!C:C,0)),"-")</f>
        <v>-</v>
      </c>
      <c r="I454" s="1" t="str">
        <f>IFERROR(INDEX(行业涨跌!E:E,MATCH(G454,行业涨跌!C:C,0)),"-")</f>
        <v>-</v>
      </c>
      <c r="J454" s="1">
        <v>0</v>
      </c>
      <c r="K454" s="1">
        <v>0</v>
      </c>
      <c r="L454" s="1">
        <v>0</v>
      </c>
      <c r="M454" s="66">
        <f t="shared" si="100"/>
        <v>0</v>
      </c>
      <c r="R454" s="43" t="str">
        <f t="shared" si="91"/>
        <v>-</v>
      </c>
      <c r="V454" s="1">
        <f t="array" ref="V454">SMALL(IF($D$2:$D$4000&gt;0,ROW($D$2:$D$4000),4^8),ROW(A453))</f>
        <v>65536</v>
      </c>
      <c r="W454" s="1" t="str">
        <f t="shared" si="92"/>
        <v>-</v>
      </c>
      <c r="X454" s="1" t="str">
        <f t="shared" si="93"/>
        <v>-</v>
      </c>
      <c r="Y454" s="43" t="str">
        <f t="shared" si="101"/>
        <v>-</v>
      </c>
      <c r="Z454" s="1" t="str">
        <f t="shared" si="94"/>
        <v>-</v>
      </c>
      <c r="AA454" s="1" t="str">
        <f t="shared" si="95"/>
        <v>-</v>
      </c>
      <c r="AB454" s="1" t="str">
        <f t="shared" si="102"/>
        <v>-</v>
      </c>
      <c r="AC454" s="1" t="str">
        <f t="shared" si="96"/>
        <v>-</v>
      </c>
      <c r="AD454" s="1" t="str">
        <f t="shared" si="97"/>
        <v>-</v>
      </c>
      <c r="AE454" s="43" t="str">
        <f t="shared" si="98"/>
        <v>-</v>
      </c>
      <c r="AF454" s="11" t="str">
        <f t="shared" si="103"/>
        <v>-</v>
      </c>
    </row>
    <row r="455" spans="1:32" x14ac:dyDescent="0.15">
      <c r="A455" s="1">
        <v>454</v>
      </c>
      <c r="B455" s="29" t="str">
        <f>TRIM(基本信息!B455)</f>
        <v/>
      </c>
      <c r="C455" s="1" t="str">
        <f>TRIM(基本信息!C455)</f>
        <v/>
      </c>
      <c r="D455" s="1">
        <f t="shared" si="99"/>
        <v>0</v>
      </c>
      <c r="E455" s="1" t="str">
        <f>IFERROR(INDEX(股票涨跌!E:E,MATCH(B455,股票涨跌!B:B,0)),"-")</f>
        <v>-</v>
      </c>
      <c r="F455" s="1" t="str">
        <f>IFERROR(INDEX(股票涨跌!F:F,MATCH(B455,股票涨跌!B:B,0)),"-")</f>
        <v>-</v>
      </c>
      <c r="G455" s="1" t="str">
        <f>TRIM(基本信息!O455)</f>
        <v/>
      </c>
      <c r="H455" s="1" t="str">
        <f>IFERROR(INDEX(行业涨跌!F:F,MATCH(G455,行业涨跌!C:C,0)),"-")</f>
        <v>-</v>
      </c>
      <c r="I455" s="1" t="str">
        <f>IFERROR(INDEX(行业涨跌!E:E,MATCH(G455,行业涨跌!C:C,0)),"-")</f>
        <v>-</v>
      </c>
      <c r="J455" s="1">
        <v>0</v>
      </c>
      <c r="K455" s="1">
        <v>0</v>
      </c>
      <c r="L455" s="1">
        <v>0</v>
      </c>
      <c r="M455" s="66">
        <f t="shared" si="100"/>
        <v>0</v>
      </c>
      <c r="R455" s="43" t="str">
        <f t="shared" si="91"/>
        <v>-</v>
      </c>
      <c r="V455" s="1">
        <f t="array" ref="V455">SMALL(IF($D$2:$D$4000&gt;0,ROW($D$2:$D$4000),4^8),ROW(A454))</f>
        <v>65536</v>
      </c>
      <c r="W455" s="1" t="str">
        <f t="shared" si="92"/>
        <v>-</v>
      </c>
      <c r="X455" s="1" t="str">
        <f t="shared" si="93"/>
        <v>-</v>
      </c>
      <c r="Y455" s="43" t="str">
        <f t="shared" si="101"/>
        <v>-</v>
      </c>
      <c r="Z455" s="1" t="str">
        <f t="shared" si="94"/>
        <v>-</v>
      </c>
      <c r="AA455" s="1" t="str">
        <f t="shared" si="95"/>
        <v>-</v>
      </c>
      <c r="AB455" s="1" t="str">
        <f t="shared" si="102"/>
        <v>-</v>
      </c>
      <c r="AC455" s="1" t="str">
        <f t="shared" si="96"/>
        <v>-</v>
      </c>
      <c r="AD455" s="1" t="str">
        <f t="shared" si="97"/>
        <v>-</v>
      </c>
      <c r="AE455" s="43" t="str">
        <f t="shared" si="98"/>
        <v>-</v>
      </c>
      <c r="AF455" s="11" t="str">
        <f t="shared" si="103"/>
        <v>-</v>
      </c>
    </row>
    <row r="456" spans="1:32" x14ac:dyDescent="0.15">
      <c r="A456" s="1">
        <v>455</v>
      </c>
      <c r="B456" s="29" t="str">
        <f>TRIM(基本信息!B456)</f>
        <v/>
      </c>
      <c r="C456" s="1" t="str">
        <f>TRIM(基本信息!C456)</f>
        <v/>
      </c>
      <c r="D456" s="1">
        <f t="shared" si="99"/>
        <v>0</v>
      </c>
      <c r="E456" s="1" t="str">
        <f>IFERROR(INDEX(股票涨跌!E:E,MATCH(B456,股票涨跌!B:B,0)),"-")</f>
        <v>-</v>
      </c>
      <c r="F456" s="1" t="str">
        <f>IFERROR(INDEX(股票涨跌!F:F,MATCH(B456,股票涨跌!B:B,0)),"-")</f>
        <v>-</v>
      </c>
      <c r="G456" s="1" t="str">
        <f>TRIM(基本信息!O456)</f>
        <v/>
      </c>
      <c r="H456" s="1" t="str">
        <f>IFERROR(INDEX(行业涨跌!F:F,MATCH(G456,行业涨跌!C:C,0)),"-")</f>
        <v>-</v>
      </c>
      <c r="I456" s="1" t="str">
        <f>IFERROR(INDEX(行业涨跌!E:E,MATCH(G456,行业涨跌!C:C,0)),"-")</f>
        <v>-</v>
      </c>
      <c r="J456" s="1">
        <v>0</v>
      </c>
      <c r="K456" s="1">
        <v>0</v>
      </c>
      <c r="L456" s="1">
        <v>0</v>
      </c>
      <c r="M456" s="66">
        <f t="shared" si="100"/>
        <v>0</v>
      </c>
      <c r="R456" s="43" t="str">
        <f t="shared" si="91"/>
        <v>-</v>
      </c>
      <c r="V456" s="1">
        <f t="array" ref="V456">SMALL(IF($D$2:$D$4000&gt;0,ROW($D$2:$D$4000),4^8),ROW(A455))</f>
        <v>65536</v>
      </c>
      <c r="W456" s="1" t="str">
        <f t="shared" si="92"/>
        <v>-</v>
      </c>
      <c r="X456" s="1" t="str">
        <f t="shared" si="93"/>
        <v>-</v>
      </c>
      <c r="Y456" s="43" t="str">
        <f t="shared" si="101"/>
        <v>-</v>
      </c>
      <c r="Z456" s="1" t="str">
        <f t="shared" si="94"/>
        <v>-</v>
      </c>
      <c r="AA456" s="1" t="str">
        <f t="shared" si="95"/>
        <v>-</v>
      </c>
      <c r="AB456" s="1" t="str">
        <f t="shared" si="102"/>
        <v>-</v>
      </c>
      <c r="AC456" s="1" t="str">
        <f t="shared" si="96"/>
        <v>-</v>
      </c>
      <c r="AD456" s="1" t="str">
        <f t="shared" si="97"/>
        <v>-</v>
      </c>
      <c r="AE456" s="43" t="str">
        <f t="shared" si="98"/>
        <v>-</v>
      </c>
      <c r="AF456" s="11" t="str">
        <f t="shared" si="103"/>
        <v>-</v>
      </c>
    </row>
    <row r="457" spans="1:32" x14ac:dyDescent="0.15">
      <c r="A457" s="1">
        <v>456</v>
      </c>
      <c r="B457" s="29" t="str">
        <f>TRIM(基本信息!B457)</f>
        <v/>
      </c>
      <c r="C457" s="1" t="str">
        <f>TRIM(基本信息!C457)</f>
        <v/>
      </c>
      <c r="D457" s="1">
        <f t="shared" si="99"/>
        <v>0</v>
      </c>
      <c r="E457" s="1" t="str">
        <f>IFERROR(INDEX(股票涨跌!E:E,MATCH(B457,股票涨跌!B:B,0)),"-")</f>
        <v>-</v>
      </c>
      <c r="F457" s="1" t="str">
        <f>IFERROR(INDEX(股票涨跌!F:F,MATCH(B457,股票涨跌!B:B,0)),"-")</f>
        <v>-</v>
      </c>
      <c r="G457" s="1" t="str">
        <f>TRIM(基本信息!O457)</f>
        <v/>
      </c>
      <c r="H457" s="1" t="str">
        <f>IFERROR(INDEX(行业涨跌!F:F,MATCH(G457,行业涨跌!C:C,0)),"-")</f>
        <v>-</v>
      </c>
      <c r="I457" s="1" t="str">
        <f>IFERROR(INDEX(行业涨跌!E:E,MATCH(G457,行业涨跌!C:C,0)),"-")</f>
        <v>-</v>
      </c>
      <c r="J457" s="1">
        <v>0</v>
      </c>
      <c r="K457" s="1">
        <v>0</v>
      </c>
      <c r="L457" s="1">
        <v>0</v>
      </c>
      <c r="M457" s="66">
        <f t="shared" si="100"/>
        <v>0</v>
      </c>
      <c r="R457" s="43" t="str">
        <f t="shared" si="91"/>
        <v>-</v>
      </c>
      <c r="V457" s="1">
        <f t="array" ref="V457">SMALL(IF($D$2:$D$4000&gt;0,ROW($D$2:$D$4000),4^8),ROW(A456))</f>
        <v>65536</v>
      </c>
      <c r="W457" s="1" t="str">
        <f t="shared" si="92"/>
        <v>-</v>
      </c>
      <c r="X457" s="1" t="str">
        <f t="shared" si="93"/>
        <v>-</v>
      </c>
      <c r="Y457" s="43" t="str">
        <f t="shared" si="101"/>
        <v>-</v>
      </c>
      <c r="Z457" s="1" t="str">
        <f t="shared" si="94"/>
        <v>-</v>
      </c>
      <c r="AA457" s="1" t="str">
        <f t="shared" si="95"/>
        <v>-</v>
      </c>
      <c r="AB457" s="1" t="str">
        <f t="shared" si="102"/>
        <v>-</v>
      </c>
      <c r="AC457" s="1" t="str">
        <f t="shared" si="96"/>
        <v>-</v>
      </c>
      <c r="AD457" s="1" t="str">
        <f t="shared" si="97"/>
        <v>-</v>
      </c>
      <c r="AE457" s="43" t="str">
        <f t="shared" si="98"/>
        <v>-</v>
      </c>
      <c r="AF457" s="11" t="str">
        <f t="shared" si="103"/>
        <v>-</v>
      </c>
    </row>
    <row r="458" spans="1:32" x14ac:dyDescent="0.15">
      <c r="A458" s="1">
        <v>457</v>
      </c>
      <c r="B458" s="29" t="str">
        <f>TRIM(基本信息!B458)</f>
        <v/>
      </c>
      <c r="C458" s="1" t="str">
        <f>TRIM(基本信息!C458)</f>
        <v/>
      </c>
      <c r="D458" s="1">
        <f t="shared" si="99"/>
        <v>0</v>
      </c>
      <c r="E458" s="1" t="str">
        <f>IFERROR(INDEX(股票涨跌!E:E,MATCH(B458,股票涨跌!B:B,0)),"-")</f>
        <v>-</v>
      </c>
      <c r="F458" s="1" t="str">
        <f>IFERROR(INDEX(股票涨跌!F:F,MATCH(B458,股票涨跌!B:B,0)),"-")</f>
        <v>-</v>
      </c>
      <c r="G458" s="1" t="str">
        <f>TRIM(基本信息!O458)</f>
        <v/>
      </c>
      <c r="H458" s="1" t="str">
        <f>IFERROR(INDEX(行业涨跌!F:F,MATCH(G458,行业涨跌!C:C,0)),"-")</f>
        <v>-</v>
      </c>
      <c r="I458" s="1" t="str">
        <f>IFERROR(INDEX(行业涨跌!E:E,MATCH(G458,行业涨跌!C:C,0)),"-")</f>
        <v>-</v>
      </c>
      <c r="J458" s="1">
        <v>0</v>
      </c>
      <c r="K458" s="1">
        <v>0</v>
      </c>
      <c r="L458" s="1">
        <v>0</v>
      </c>
      <c r="M458" s="66">
        <f t="shared" si="100"/>
        <v>0</v>
      </c>
      <c r="R458" s="43" t="str">
        <f t="shared" si="91"/>
        <v>-</v>
      </c>
      <c r="V458" s="1">
        <f t="array" ref="V458">SMALL(IF($D$2:$D$4000&gt;0,ROW($D$2:$D$4000),4^8),ROW(A457))</f>
        <v>65536</v>
      </c>
      <c r="W458" s="1" t="str">
        <f t="shared" si="92"/>
        <v>-</v>
      </c>
      <c r="X458" s="1" t="str">
        <f t="shared" si="93"/>
        <v>-</v>
      </c>
      <c r="Y458" s="43" t="str">
        <f t="shared" si="101"/>
        <v>-</v>
      </c>
      <c r="Z458" s="1" t="str">
        <f t="shared" si="94"/>
        <v>-</v>
      </c>
      <c r="AA458" s="1" t="str">
        <f t="shared" si="95"/>
        <v>-</v>
      </c>
      <c r="AB458" s="1" t="str">
        <f t="shared" si="102"/>
        <v>-</v>
      </c>
      <c r="AC458" s="1" t="str">
        <f t="shared" si="96"/>
        <v>-</v>
      </c>
      <c r="AD458" s="1" t="str">
        <f t="shared" si="97"/>
        <v>-</v>
      </c>
      <c r="AE458" s="43" t="str">
        <f t="shared" si="98"/>
        <v>-</v>
      </c>
      <c r="AF458" s="11" t="str">
        <f t="shared" si="103"/>
        <v>-</v>
      </c>
    </row>
    <row r="459" spans="1:32" x14ac:dyDescent="0.15">
      <c r="A459" s="1">
        <v>458</v>
      </c>
      <c r="B459" s="29" t="str">
        <f>TRIM(基本信息!B459)</f>
        <v/>
      </c>
      <c r="C459" s="1" t="str">
        <f>TRIM(基本信息!C459)</f>
        <v/>
      </c>
      <c r="D459" s="1">
        <f t="shared" si="99"/>
        <v>0</v>
      </c>
      <c r="E459" s="1" t="str">
        <f>IFERROR(INDEX(股票涨跌!E:E,MATCH(B459,股票涨跌!B:B,0)),"-")</f>
        <v>-</v>
      </c>
      <c r="F459" s="1" t="str">
        <f>IFERROR(INDEX(股票涨跌!F:F,MATCH(B459,股票涨跌!B:B,0)),"-")</f>
        <v>-</v>
      </c>
      <c r="G459" s="1" t="str">
        <f>TRIM(基本信息!O459)</f>
        <v/>
      </c>
      <c r="H459" s="1" t="str">
        <f>IFERROR(INDEX(行业涨跌!F:F,MATCH(G459,行业涨跌!C:C,0)),"-")</f>
        <v>-</v>
      </c>
      <c r="I459" s="1" t="str">
        <f>IFERROR(INDEX(行业涨跌!E:E,MATCH(G459,行业涨跌!C:C,0)),"-")</f>
        <v>-</v>
      </c>
      <c r="J459" s="1">
        <v>0</v>
      </c>
      <c r="K459" s="1">
        <v>0</v>
      </c>
      <c r="L459" s="1">
        <v>0</v>
      </c>
      <c r="M459" s="66">
        <f t="shared" si="100"/>
        <v>0</v>
      </c>
      <c r="R459" s="43" t="str">
        <f t="shared" si="91"/>
        <v>-</v>
      </c>
      <c r="V459" s="1">
        <f t="array" ref="V459">SMALL(IF($D$2:$D$4000&gt;0,ROW($D$2:$D$4000),4^8),ROW(A458))</f>
        <v>65536</v>
      </c>
      <c r="W459" s="1" t="str">
        <f t="shared" si="92"/>
        <v>-</v>
      </c>
      <c r="X459" s="1" t="str">
        <f t="shared" si="93"/>
        <v>-</v>
      </c>
      <c r="Y459" s="43" t="str">
        <f t="shared" si="101"/>
        <v>-</v>
      </c>
      <c r="Z459" s="1" t="str">
        <f t="shared" si="94"/>
        <v>-</v>
      </c>
      <c r="AA459" s="1" t="str">
        <f t="shared" si="95"/>
        <v>-</v>
      </c>
      <c r="AB459" s="1" t="str">
        <f t="shared" si="102"/>
        <v>-</v>
      </c>
      <c r="AC459" s="1" t="str">
        <f t="shared" si="96"/>
        <v>-</v>
      </c>
      <c r="AD459" s="1" t="str">
        <f t="shared" si="97"/>
        <v>-</v>
      </c>
      <c r="AE459" s="43" t="str">
        <f t="shared" si="98"/>
        <v>-</v>
      </c>
      <c r="AF459" s="11" t="str">
        <f t="shared" si="103"/>
        <v>-</v>
      </c>
    </row>
    <row r="460" spans="1:32" x14ac:dyDescent="0.15">
      <c r="A460" s="1">
        <v>459</v>
      </c>
      <c r="B460" s="29" t="str">
        <f>TRIM(基本信息!B460)</f>
        <v/>
      </c>
      <c r="C460" s="1" t="str">
        <f>TRIM(基本信息!C460)</f>
        <v/>
      </c>
      <c r="D460" s="1">
        <f t="shared" si="99"/>
        <v>0</v>
      </c>
      <c r="E460" s="1" t="str">
        <f>IFERROR(INDEX(股票涨跌!E:E,MATCH(B460,股票涨跌!B:B,0)),"-")</f>
        <v>-</v>
      </c>
      <c r="F460" s="1" t="str">
        <f>IFERROR(INDEX(股票涨跌!F:F,MATCH(B460,股票涨跌!B:B,0)),"-")</f>
        <v>-</v>
      </c>
      <c r="G460" s="1" t="str">
        <f>TRIM(基本信息!O460)</f>
        <v/>
      </c>
      <c r="H460" s="1" t="str">
        <f>IFERROR(INDEX(行业涨跌!F:F,MATCH(G460,行业涨跌!C:C,0)),"-")</f>
        <v>-</v>
      </c>
      <c r="I460" s="1" t="str">
        <f>IFERROR(INDEX(行业涨跌!E:E,MATCH(G460,行业涨跌!C:C,0)),"-")</f>
        <v>-</v>
      </c>
      <c r="J460" s="1">
        <v>0</v>
      </c>
      <c r="K460" s="1">
        <v>0</v>
      </c>
      <c r="L460" s="1">
        <v>0</v>
      </c>
      <c r="M460" s="66">
        <f t="shared" si="100"/>
        <v>0</v>
      </c>
      <c r="R460" s="43" t="str">
        <f t="shared" si="91"/>
        <v>-</v>
      </c>
      <c r="V460" s="1">
        <f t="array" ref="V460">SMALL(IF($D$2:$D$4000&gt;0,ROW($D$2:$D$4000),4^8),ROW(A459))</f>
        <v>65536</v>
      </c>
      <c r="W460" s="1" t="str">
        <f t="shared" si="92"/>
        <v>-</v>
      </c>
      <c r="X460" s="1" t="str">
        <f t="shared" si="93"/>
        <v>-</v>
      </c>
      <c r="Y460" s="43" t="str">
        <f t="shared" si="101"/>
        <v>-</v>
      </c>
      <c r="Z460" s="1" t="str">
        <f t="shared" si="94"/>
        <v>-</v>
      </c>
      <c r="AA460" s="1" t="str">
        <f t="shared" si="95"/>
        <v>-</v>
      </c>
      <c r="AB460" s="1" t="str">
        <f t="shared" si="102"/>
        <v>-</v>
      </c>
      <c r="AC460" s="1" t="str">
        <f t="shared" si="96"/>
        <v>-</v>
      </c>
      <c r="AD460" s="1" t="str">
        <f t="shared" si="97"/>
        <v>-</v>
      </c>
      <c r="AE460" s="43" t="str">
        <f t="shared" si="98"/>
        <v>-</v>
      </c>
      <c r="AF460" s="11" t="str">
        <f t="shared" si="103"/>
        <v>-</v>
      </c>
    </row>
    <row r="461" spans="1:32" x14ac:dyDescent="0.15">
      <c r="A461" s="1">
        <v>460</v>
      </c>
      <c r="B461" s="29" t="str">
        <f>TRIM(基本信息!B461)</f>
        <v/>
      </c>
      <c r="C461" s="1" t="str">
        <f>TRIM(基本信息!C461)</f>
        <v/>
      </c>
      <c r="D461" s="1">
        <f t="shared" si="99"/>
        <v>0</v>
      </c>
      <c r="E461" s="1" t="str">
        <f>IFERROR(INDEX(股票涨跌!E:E,MATCH(B461,股票涨跌!B:B,0)),"-")</f>
        <v>-</v>
      </c>
      <c r="F461" s="1" t="str">
        <f>IFERROR(INDEX(股票涨跌!F:F,MATCH(B461,股票涨跌!B:B,0)),"-")</f>
        <v>-</v>
      </c>
      <c r="G461" s="1" t="str">
        <f>TRIM(基本信息!O461)</f>
        <v/>
      </c>
      <c r="H461" s="1" t="str">
        <f>IFERROR(INDEX(行业涨跌!F:F,MATCH(G461,行业涨跌!C:C,0)),"-")</f>
        <v>-</v>
      </c>
      <c r="I461" s="1" t="str">
        <f>IFERROR(INDEX(行业涨跌!E:E,MATCH(G461,行业涨跌!C:C,0)),"-")</f>
        <v>-</v>
      </c>
      <c r="J461" s="1">
        <v>0</v>
      </c>
      <c r="K461" s="1">
        <v>0</v>
      </c>
      <c r="L461" s="1">
        <v>0</v>
      </c>
      <c r="M461" s="66">
        <f t="shared" si="100"/>
        <v>0</v>
      </c>
      <c r="R461" s="43" t="str">
        <f t="shared" si="91"/>
        <v>-</v>
      </c>
      <c r="V461" s="1">
        <f t="array" ref="V461">SMALL(IF($D$2:$D$4000&gt;0,ROW($D$2:$D$4000),4^8),ROW(A460))</f>
        <v>65536</v>
      </c>
      <c r="W461" s="1" t="str">
        <f t="shared" si="92"/>
        <v>-</v>
      </c>
      <c r="X461" s="1" t="str">
        <f t="shared" si="93"/>
        <v>-</v>
      </c>
      <c r="Y461" s="43" t="str">
        <f t="shared" si="101"/>
        <v>-</v>
      </c>
      <c r="Z461" s="1" t="str">
        <f t="shared" si="94"/>
        <v>-</v>
      </c>
      <c r="AA461" s="1" t="str">
        <f t="shared" si="95"/>
        <v>-</v>
      </c>
      <c r="AB461" s="1" t="str">
        <f t="shared" si="102"/>
        <v>-</v>
      </c>
      <c r="AC461" s="1" t="str">
        <f t="shared" si="96"/>
        <v>-</v>
      </c>
      <c r="AD461" s="1" t="str">
        <f t="shared" si="97"/>
        <v>-</v>
      </c>
      <c r="AE461" s="43" t="str">
        <f t="shared" si="98"/>
        <v>-</v>
      </c>
      <c r="AF461" s="11" t="str">
        <f t="shared" si="103"/>
        <v>-</v>
      </c>
    </row>
    <row r="462" spans="1:32" x14ac:dyDescent="0.15">
      <c r="A462" s="1">
        <v>461</v>
      </c>
      <c r="B462" s="29" t="str">
        <f>TRIM(基本信息!B462)</f>
        <v/>
      </c>
      <c r="C462" s="1" t="str">
        <f>TRIM(基本信息!C462)</f>
        <v/>
      </c>
      <c r="D462" s="1">
        <f t="shared" si="99"/>
        <v>0</v>
      </c>
      <c r="E462" s="1" t="str">
        <f>IFERROR(INDEX(股票涨跌!E:E,MATCH(B462,股票涨跌!B:B,0)),"-")</f>
        <v>-</v>
      </c>
      <c r="F462" s="1" t="str">
        <f>IFERROR(INDEX(股票涨跌!F:F,MATCH(B462,股票涨跌!B:B,0)),"-")</f>
        <v>-</v>
      </c>
      <c r="G462" s="1" t="str">
        <f>TRIM(基本信息!O462)</f>
        <v/>
      </c>
      <c r="H462" s="1" t="str">
        <f>IFERROR(INDEX(行业涨跌!F:F,MATCH(G462,行业涨跌!C:C,0)),"-")</f>
        <v>-</v>
      </c>
      <c r="I462" s="1" t="str">
        <f>IFERROR(INDEX(行业涨跌!E:E,MATCH(G462,行业涨跌!C:C,0)),"-")</f>
        <v>-</v>
      </c>
      <c r="J462" s="1">
        <v>0</v>
      </c>
      <c r="K462" s="1">
        <v>0</v>
      </c>
      <c r="L462" s="1">
        <v>0</v>
      </c>
      <c r="M462" s="66">
        <f t="shared" si="100"/>
        <v>0</v>
      </c>
      <c r="R462" s="43" t="str">
        <f t="shared" si="91"/>
        <v>-</v>
      </c>
      <c r="V462" s="1">
        <f t="array" ref="V462">SMALL(IF($D$2:$D$4000&gt;0,ROW($D$2:$D$4000),4^8),ROW(A461))</f>
        <v>65536</v>
      </c>
      <c r="W462" s="1" t="str">
        <f t="shared" si="92"/>
        <v>-</v>
      </c>
      <c r="X462" s="1" t="str">
        <f t="shared" si="93"/>
        <v>-</v>
      </c>
      <c r="Y462" s="43" t="str">
        <f t="shared" si="101"/>
        <v>-</v>
      </c>
      <c r="Z462" s="1" t="str">
        <f t="shared" si="94"/>
        <v>-</v>
      </c>
      <c r="AA462" s="1" t="str">
        <f t="shared" si="95"/>
        <v>-</v>
      </c>
      <c r="AB462" s="1" t="str">
        <f t="shared" si="102"/>
        <v>-</v>
      </c>
      <c r="AC462" s="1" t="str">
        <f t="shared" si="96"/>
        <v>-</v>
      </c>
      <c r="AD462" s="1" t="str">
        <f t="shared" si="97"/>
        <v>-</v>
      </c>
      <c r="AE462" s="43" t="str">
        <f t="shared" si="98"/>
        <v>-</v>
      </c>
      <c r="AF462" s="11" t="str">
        <f t="shared" si="103"/>
        <v>-</v>
      </c>
    </row>
    <row r="463" spans="1:32" x14ac:dyDescent="0.15">
      <c r="A463" s="1">
        <v>462</v>
      </c>
      <c r="B463" s="29" t="str">
        <f>TRIM(基本信息!B463)</f>
        <v/>
      </c>
      <c r="C463" s="1" t="str">
        <f>TRIM(基本信息!C463)</f>
        <v/>
      </c>
      <c r="D463" s="1">
        <f t="shared" si="99"/>
        <v>0</v>
      </c>
      <c r="E463" s="1" t="str">
        <f>IFERROR(INDEX(股票涨跌!E:E,MATCH(B463,股票涨跌!B:B,0)),"-")</f>
        <v>-</v>
      </c>
      <c r="F463" s="1" t="str">
        <f>IFERROR(INDEX(股票涨跌!F:F,MATCH(B463,股票涨跌!B:B,0)),"-")</f>
        <v>-</v>
      </c>
      <c r="G463" s="1" t="str">
        <f>TRIM(基本信息!O463)</f>
        <v/>
      </c>
      <c r="H463" s="1" t="str">
        <f>IFERROR(INDEX(行业涨跌!F:F,MATCH(G463,行业涨跌!C:C,0)),"-")</f>
        <v>-</v>
      </c>
      <c r="I463" s="1" t="str">
        <f>IFERROR(INDEX(行业涨跌!E:E,MATCH(G463,行业涨跌!C:C,0)),"-")</f>
        <v>-</v>
      </c>
      <c r="J463" s="1">
        <v>0</v>
      </c>
      <c r="K463" s="1">
        <v>1</v>
      </c>
      <c r="L463" s="1">
        <v>0</v>
      </c>
      <c r="M463" s="66">
        <f t="shared" si="100"/>
        <v>1</v>
      </c>
      <c r="R463" s="43" t="str">
        <f t="shared" si="91"/>
        <v>-</v>
      </c>
      <c r="S463" s="11">
        <v>43630.625</v>
      </c>
      <c r="V463" s="1">
        <f t="array" ref="V463">SMALL(IF($D$2:$D$4000&gt;0,ROW($D$2:$D$4000),4^8),ROW(A462))</f>
        <v>65536</v>
      </c>
      <c r="W463" s="1" t="str">
        <f t="shared" si="92"/>
        <v>-</v>
      </c>
      <c r="X463" s="1" t="str">
        <f t="shared" si="93"/>
        <v>-</v>
      </c>
      <c r="Y463" s="43" t="str">
        <f t="shared" si="101"/>
        <v>-</v>
      </c>
      <c r="Z463" s="1" t="str">
        <f t="shared" si="94"/>
        <v>-</v>
      </c>
      <c r="AA463" s="1" t="str">
        <f t="shared" si="95"/>
        <v>-</v>
      </c>
      <c r="AB463" s="1" t="str">
        <f t="shared" si="102"/>
        <v>-</v>
      </c>
      <c r="AC463" s="1" t="str">
        <f t="shared" si="96"/>
        <v>-</v>
      </c>
      <c r="AD463" s="1" t="str">
        <f t="shared" si="97"/>
        <v>-</v>
      </c>
      <c r="AE463" s="43" t="str">
        <f t="shared" si="98"/>
        <v>-</v>
      </c>
      <c r="AF463" s="11" t="str">
        <f t="shared" si="103"/>
        <v>-</v>
      </c>
    </row>
    <row r="464" spans="1:32" x14ac:dyDescent="0.15">
      <c r="A464" s="1">
        <v>463</v>
      </c>
      <c r="B464" s="29" t="str">
        <f>TRIM(基本信息!B464)</f>
        <v/>
      </c>
      <c r="C464" s="1" t="str">
        <f>TRIM(基本信息!C464)</f>
        <v/>
      </c>
      <c r="D464" s="1">
        <f t="shared" si="99"/>
        <v>0</v>
      </c>
      <c r="E464" s="1" t="str">
        <f>IFERROR(INDEX(股票涨跌!E:E,MATCH(B464,股票涨跌!B:B,0)),"-")</f>
        <v>-</v>
      </c>
      <c r="F464" s="1" t="str">
        <f>IFERROR(INDEX(股票涨跌!F:F,MATCH(B464,股票涨跌!B:B,0)),"-")</f>
        <v>-</v>
      </c>
      <c r="G464" s="1" t="str">
        <f>TRIM(基本信息!O464)</f>
        <v/>
      </c>
      <c r="H464" s="1" t="str">
        <f>IFERROR(INDEX(行业涨跌!F:F,MATCH(G464,行业涨跌!C:C,0)),"-")</f>
        <v>-</v>
      </c>
      <c r="I464" s="1" t="str">
        <f>IFERROR(INDEX(行业涨跌!E:E,MATCH(G464,行业涨跌!C:C,0)),"-")</f>
        <v>-</v>
      </c>
      <c r="J464" s="1">
        <v>0</v>
      </c>
      <c r="K464" s="1">
        <v>1</v>
      </c>
      <c r="L464" s="1">
        <v>0</v>
      </c>
      <c r="M464" s="66">
        <f t="shared" si="100"/>
        <v>1</v>
      </c>
      <c r="R464" s="43" t="str">
        <f t="shared" si="91"/>
        <v>-</v>
      </c>
      <c r="S464" s="11">
        <v>43630.625</v>
      </c>
      <c r="V464" s="1">
        <f t="array" ref="V464">SMALL(IF($D$2:$D$4000&gt;0,ROW($D$2:$D$4000),4^8),ROW(A463))</f>
        <v>65536</v>
      </c>
      <c r="W464" s="1" t="str">
        <f t="shared" si="92"/>
        <v>-</v>
      </c>
      <c r="X464" s="1" t="str">
        <f t="shared" si="93"/>
        <v>-</v>
      </c>
      <c r="Y464" s="43" t="str">
        <f t="shared" si="101"/>
        <v>-</v>
      </c>
      <c r="Z464" s="1" t="str">
        <f t="shared" si="94"/>
        <v>-</v>
      </c>
      <c r="AA464" s="1" t="str">
        <f t="shared" si="95"/>
        <v>-</v>
      </c>
      <c r="AB464" s="1" t="str">
        <f t="shared" si="102"/>
        <v>-</v>
      </c>
      <c r="AC464" s="1" t="str">
        <f t="shared" si="96"/>
        <v>-</v>
      </c>
      <c r="AD464" s="1" t="str">
        <f t="shared" si="97"/>
        <v>-</v>
      </c>
      <c r="AE464" s="43" t="str">
        <f t="shared" si="98"/>
        <v>-</v>
      </c>
      <c r="AF464" s="11" t="str">
        <f t="shared" si="103"/>
        <v>-</v>
      </c>
    </row>
    <row r="465" spans="1:32" x14ac:dyDescent="0.15">
      <c r="A465" s="1">
        <v>464</v>
      </c>
      <c r="B465" s="29" t="str">
        <f>TRIM(基本信息!B465)</f>
        <v/>
      </c>
      <c r="C465" s="1" t="str">
        <f>TRIM(基本信息!C465)</f>
        <v/>
      </c>
      <c r="D465" s="1">
        <f t="shared" si="99"/>
        <v>0</v>
      </c>
      <c r="E465" s="1" t="str">
        <f>IFERROR(INDEX(股票涨跌!E:E,MATCH(B465,股票涨跌!B:B,0)),"-")</f>
        <v>-</v>
      </c>
      <c r="F465" s="1" t="str">
        <f>IFERROR(INDEX(股票涨跌!F:F,MATCH(B465,股票涨跌!B:B,0)),"-")</f>
        <v>-</v>
      </c>
      <c r="G465" s="1" t="str">
        <f>TRIM(基本信息!O465)</f>
        <v/>
      </c>
      <c r="H465" s="1" t="str">
        <f>IFERROR(INDEX(行业涨跌!F:F,MATCH(G465,行业涨跌!C:C,0)),"-")</f>
        <v>-</v>
      </c>
      <c r="I465" s="1" t="str">
        <f>IFERROR(INDEX(行业涨跌!E:E,MATCH(G465,行业涨跌!C:C,0)),"-")</f>
        <v>-</v>
      </c>
      <c r="J465" s="1">
        <v>0</v>
      </c>
      <c r="K465" s="1">
        <v>1</v>
      </c>
      <c r="L465" s="1">
        <v>0</v>
      </c>
      <c r="M465" s="66">
        <f t="shared" si="100"/>
        <v>1</v>
      </c>
      <c r="R465" s="43" t="str">
        <f t="shared" si="91"/>
        <v>-</v>
      </c>
      <c r="S465" s="11">
        <v>43630.625</v>
      </c>
      <c r="V465" s="1">
        <f t="array" ref="V465">SMALL(IF($D$2:$D$4000&gt;0,ROW($D$2:$D$4000),4^8),ROW(A464))</f>
        <v>65536</v>
      </c>
      <c r="W465" s="1" t="str">
        <f t="shared" si="92"/>
        <v>-</v>
      </c>
      <c r="X465" s="1" t="str">
        <f t="shared" si="93"/>
        <v>-</v>
      </c>
      <c r="Y465" s="43" t="str">
        <f t="shared" si="101"/>
        <v>-</v>
      </c>
      <c r="Z465" s="1" t="str">
        <f t="shared" si="94"/>
        <v>-</v>
      </c>
      <c r="AA465" s="1" t="str">
        <f t="shared" si="95"/>
        <v>-</v>
      </c>
      <c r="AB465" s="1" t="str">
        <f t="shared" si="102"/>
        <v>-</v>
      </c>
      <c r="AC465" s="1" t="str">
        <f t="shared" si="96"/>
        <v>-</v>
      </c>
      <c r="AD465" s="1" t="str">
        <f t="shared" si="97"/>
        <v>-</v>
      </c>
      <c r="AE465" s="43" t="str">
        <f t="shared" si="98"/>
        <v>-</v>
      </c>
      <c r="AF465" s="11" t="str">
        <f t="shared" si="103"/>
        <v>-</v>
      </c>
    </row>
    <row r="466" spans="1:32" x14ac:dyDescent="0.15">
      <c r="A466" s="1">
        <v>465</v>
      </c>
      <c r="B466" s="29" t="str">
        <f>TRIM(基本信息!B466)</f>
        <v/>
      </c>
      <c r="C466" s="1" t="str">
        <f>TRIM(基本信息!C466)</f>
        <v/>
      </c>
      <c r="D466" s="1">
        <f t="shared" si="99"/>
        <v>0</v>
      </c>
      <c r="E466" s="1" t="str">
        <f>IFERROR(INDEX(股票涨跌!E:E,MATCH(B466,股票涨跌!B:B,0)),"-")</f>
        <v>-</v>
      </c>
      <c r="F466" s="1" t="str">
        <f>IFERROR(INDEX(股票涨跌!F:F,MATCH(B466,股票涨跌!B:B,0)),"-")</f>
        <v>-</v>
      </c>
      <c r="G466" s="1" t="str">
        <f>TRIM(基本信息!O466)</f>
        <v/>
      </c>
      <c r="H466" s="1" t="str">
        <f>IFERROR(INDEX(行业涨跌!F:F,MATCH(G466,行业涨跌!C:C,0)),"-")</f>
        <v>-</v>
      </c>
      <c r="I466" s="1" t="str">
        <f>IFERROR(INDEX(行业涨跌!E:E,MATCH(G466,行业涨跌!C:C,0)),"-")</f>
        <v>-</v>
      </c>
      <c r="J466" s="1">
        <v>0</v>
      </c>
      <c r="K466" s="1">
        <v>0</v>
      </c>
      <c r="L466" s="1">
        <v>0</v>
      </c>
      <c r="M466" s="66">
        <f t="shared" si="100"/>
        <v>0</v>
      </c>
      <c r="R466" s="43" t="str">
        <f t="shared" si="91"/>
        <v>-</v>
      </c>
      <c r="V466" s="1">
        <f t="array" ref="V466">SMALL(IF($D$2:$D$4000&gt;0,ROW($D$2:$D$4000),4^8),ROW(A465))</f>
        <v>65536</v>
      </c>
      <c r="W466" s="1" t="str">
        <f t="shared" si="92"/>
        <v>-</v>
      </c>
      <c r="X466" s="1" t="str">
        <f t="shared" si="93"/>
        <v>-</v>
      </c>
      <c r="Y466" s="43" t="str">
        <f t="shared" si="101"/>
        <v>-</v>
      </c>
      <c r="Z466" s="1" t="str">
        <f t="shared" si="94"/>
        <v>-</v>
      </c>
      <c r="AA466" s="1" t="str">
        <f t="shared" si="95"/>
        <v>-</v>
      </c>
      <c r="AB466" s="1" t="str">
        <f t="shared" si="102"/>
        <v>-</v>
      </c>
      <c r="AC466" s="1" t="str">
        <f t="shared" si="96"/>
        <v>-</v>
      </c>
      <c r="AD466" s="1" t="str">
        <f t="shared" si="97"/>
        <v>-</v>
      </c>
      <c r="AE466" s="43" t="str">
        <f t="shared" si="98"/>
        <v>-</v>
      </c>
      <c r="AF466" s="11" t="str">
        <f t="shared" si="103"/>
        <v>-</v>
      </c>
    </row>
    <row r="467" spans="1:32" x14ac:dyDescent="0.15">
      <c r="A467" s="1">
        <v>466</v>
      </c>
      <c r="B467" s="29" t="str">
        <f>TRIM(基本信息!B467)</f>
        <v/>
      </c>
      <c r="C467" s="1" t="str">
        <f>TRIM(基本信息!C467)</f>
        <v/>
      </c>
      <c r="D467" s="1">
        <f t="shared" si="99"/>
        <v>0</v>
      </c>
      <c r="E467" s="1" t="str">
        <f>IFERROR(INDEX(股票涨跌!E:E,MATCH(B467,股票涨跌!B:B,0)),"-")</f>
        <v>-</v>
      </c>
      <c r="F467" s="1" t="str">
        <f>IFERROR(INDEX(股票涨跌!F:F,MATCH(B467,股票涨跌!B:B,0)),"-")</f>
        <v>-</v>
      </c>
      <c r="G467" s="1" t="str">
        <f>TRIM(基本信息!O467)</f>
        <v/>
      </c>
      <c r="H467" s="1" t="str">
        <f>IFERROR(INDEX(行业涨跌!F:F,MATCH(G467,行业涨跌!C:C,0)),"-")</f>
        <v>-</v>
      </c>
      <c r="I467" s="1" t="str">
        <f>IFERROR(INDEX(行业涨跌!E:E,MATCH(G467,行业涨跌!C:C,0)),"-")</f>
        <v>-</v>
      </c>
      <c r="J467" s="1">
        <v>0</v>
      </c>
      <c r="K467" s="1">
        <v>0</v>
      </c>
      <c r="L467" s="1">
        <v>0</v>
      </c>
      <c r="M467" s="66">
        <f t="shared" si="100"/>
        <v>0</v>
      </c>
      <c r="R467" s="43" t="str">
        <f t="shared" si="91"/>
        <v>-</v>
      </c>
      <c r="V467" s="1">
        <f t="array" ref="V467">SMALL(IF($D$2:$D$4000&gt;0,ROW($D$2:$D$4000),4^8),ROW(A466))</f>
        <v>65536</v>
      </c>
      <c r="W467" s="1" t="str">
        <f t="shared" si="92"/>
        <v>-</v>
      </c>
      <c r="X467" s="1" t="str">
        <f t="shared" si="93"/>
        <v>-</v>
      </c>
      <c r="Y467" s="43" t="str">
        <f t="shared" si="101"/>
        <v>-</v>
      </c>
      <c r="Z467" s="1" t="str">
        <f t="shared" si="94"/>
        <v>-</v>
      </c>
      <c r="AA467" s="1" t="str">
        <f t="shared" si="95"/>
        <v>-</v>
      </c>
      <c r="AB467" s="1" t="str">
        <f t="shared" si="102"/>
        <v>-</v>
      </c>
      <c r="AC467" s="1" t="str">
        <f t="shared" si="96"/>
        <v>-</v>
      </c>
      <c r="AD467" s="1" t="str">
        <f t="shared" si="97"/>
        <v>-</v>
      </c>
      <c r="AE467" s="43" t="str">
        <f t="shared" si="98"/>
        <v>-</v>
      </c>
      <c r="AF467" s="11" t="str">
        <f t="shared" si="103"/>
        <v>-</v>
      </c>
    </row>
    <row r="468" spans="1:32" x14ac:dyDescent="0.15">
      <c r="A468" s="1">
        <v>467</v>
      </c>
      <c r="B468" s="29" t="str">
        <f>TRIM(基本信息!B468)</f>
        <v/>
      </c>
      <c r="C468" s="1" t="str">
        <f>TRIM(基本信息!C468)</f>
        <v/>
      </c>
      <c r="D468" s="1">
        <f t="shared" si="99"/>
        <v>0</v>
      </c>
      <c r="E468" s="1" t="str">
        <f>IFERROR(INDEX(股票涨跌!E:E,MATCH(B468,股票涨跌!B:B,0)),"-")</f>
        <v>-</v>
      </c>
      <c r="F468" s="1" t="str">
        <f>IFERROR(INDEX(股票涨跌!F:F,MATCH(B468,股票涨跌!B:B,0)),"-")</f>
        <v>-</v>
      </c>
      <c r="G468" s="1" t="str">
        <f>TRIM(基本信息!O468)</f>
        <v/>
      </c>
      <c r="H468" s="1" t="str">
        <f>IFERROR(INDEX(行业涨跌!F:F,MATCH(G468,行业涨跌!C:C,0)),"-")</f>
        <v>-</v>
      </c>
      <c r="I468" s="1" t="str">
        <f>IFERROR(INDEX(行业涨跌!E:E,MATCH(G468,行业涨跌!C:C,0)),"-")</f>
        <v>-</v>
      </c>
      <c r="J468" s="1">
        <v>0</v>
      </c>
      <c r="K468" s="1">
        <v>1</v>
      </c>
      <c r="L468" s="1">
        <v>0</v>
      </c>
      <c r="M468" s="66">
        <f t="shared" si="100"/>
        <v>1</v>
      </c>
      <c r="R468" s="43" t="str">
        <f t="shared" si="91"/>
        <v>-</v>
      </c>
      <c r="S468" s="11">
        <v>43630.625</v>
      </c>
      <c r="V468" s="1">
        <f t="array" ref="V468">SMALL(IF($D$2:$D$4000&gt;0,ROW($D$2:$D$4000),4^8),ROW(A467))</f>
        <v>65536</v>
      </c>
      <c r="W468" s="1" t="str">
        <f t="shared" si="92"/>
        <v>-</v>
      </c>
      <c r="X468" s="1" t="str">
        <f t="shared" si="93"/>
        <v>-</v>
      </c>
      <c r="Y468" s="43" t="str">
        <f t="shared" si="101"/>
        <v>-</v>
      </c>
      <c r="Z468" s="1" t="str">
        <f t="shared" si="94"/>
        <v>-</v>
      </c>
      <c r="AA468" s="1" t="str">
        <f t="shared" si="95"/>
        <v>-</v>
      </c>
      <c r="AB468" s="1" t="str">
        <f t="shared" si="102"/>
        <v>-</v>
      </c>
      <c r="AC468" s="1" t="str">
        <f t="shared" si="96"/>
        <v>-</v>
      </c>
      <c r="AD468" s="1" t="str">
        <f t="shared" si="97"/>
        <v>-</v>
      </c>
      <c r="AE468" s="43" t="str">
        <f t="shared" si="98"/>
        <v>-</v>
      </c>
      <c r="AF468" s="11" t="str">
        <f t="shared" si="103"/>
        <v>-</v>
      </c>
    </row>
    <row r="469" spans="1:32" x14ac:dyDescent="0.15">
      <c r="A469" s="1">
        <v>468</v>
      </c>
      <c r="B469" s="29" t="str">
        <f>TRIM(基本信息!B469)</f>
        <v/>
      </c>
      <c r="C469" s="1" t="str">
        <f>TRIM(基本信息!C469)</f>
        <v/>
      </c>
      <c r="D469" s="1">
        <f t="shared" si="99"/>
        <v>0</v>
      </c>
      <c r="E469" s="1" t="str">
        <f>IFERROR(INDEX(股票涨跌!E:E,MATCH(B469,股票涨跌!B:B,0)),"-")</f>
        <v>-</v>
      </c>
      <c r="F469" s="1" t="str">
        <f>IFERROR(INDEX(股票涨跌!F:F,MATCH(B469,股票涨跌!B:B,0)),"-")</f>
        <v>-</v>
      </c>
      <c r="G469" s="1" t="str">
        <f>TRIM(基本信息!O469)</f>
        <v/>
      </c>
      <c r="H469" s="1" t="str">
        <f>IFERROR(INDEX(行业涨跌!F:F,MATCH(G469,行业涨跌!C:C,0)),"-")</f>
        <v>-</v>
      </c>
      <c r="I469" s="1" t="str">
        <f>IFERROR(INDEX(行业涨跌!E:E,MATCH(G469,行业涨跌!C:C,0)),"-")</f>
        <v>-</v>
      </c>
      <c r="J469" s="1">
        <v>0</v>
      </c>
      <c r="K469" s="1">
        <v>0</v>
      </c>
      <c r="L469" s="1">
        <v>0</v>
      </c>
      <c r="M469" s="66">
        <f t="shared" si="100"/>
        <v>0</v>
      </c>
      <c r="R469" s="43" t="str">
        <f t="shared" si="91"/>
        <v>-</v>
      </c>
      <c r="V469" s="1">
        <f t="array" ref="V469">SMALL(IF($D$2:$D$4000&gt;0,ROW($D$2:$D$4000),4^8),ROW(A468))</f>
        <v>65536</v>
      </c>
      <c r="W469" s="1" t="str">
        <f t="shared" si="92"/>
        <v>-</v>
      </c>
      <c r="X469" s="1" t="str">
        <f t="shared" si="93"/>
        <v>-</v>
      </c>
      <c r="Y469" s="43" t="str">
        <f t="shared" si="101"/>
        <v>-</v>
      </c>
      <c r="Z469" s="1" t="str">
        <f t="shared" si="94"/>
        <v>-</v>
      </c>
      <c r="AA469" s="1" t="str">
        <f t="shared" si="95"/>
        <v>-</v>
      </c>
      <c r="AB469" s="1" t="str">
        <f t="shared" si="102"/>
        <v>-</v>
      </c>
      <c r="AC469" s="1" t="str">
        <f t="shared" si="96"/>
        <v>-</v>
      </c>
      <c r="AD469" s="1" t="str">
        <f t="shared" si="97"/>
        <v>-</v>
      </c>
      <c r="AE469" s="43" t="str">
        <f t="shared" si="98"/>
        <v>-</v>
      </c>
      <c r="AF469" s="11" t="str">
        <f t="shared" si="103"/>
        <v>-</v>
      </c>
    </row>
    <row r="470" spans="1:32" x14ac:dyDescent="0.15">
      <c r="A470" s="1">
        <v>469</v>
      </c>
      <c r="B470" s="29" t="str">
        <f>TRIM(基本信息!B470)</f>
        <v/>
      </c>
      <c r="C470" s="1" t="str">
        <f>TRIM(基本信息!C470)</f>
        <v/>
      </c>
      <c r="D470" s="1">
        <f t="shared" si="99"/>
        <v>0</v>
      </c>
      <c r="E470" s="1" t="str">
        <f>IFERROR(INDEX(股票涨跌!E:E,MATCH(B470,股票涨跌!B:B,0)),"-")</f>
        <v>-</v>
      </c>
      <c r="F470" s="1" t="str">
        <f>IFERROR(INDEX(股票涨跌!F:F,MATCH(B470,股票涨跌!B:B,0)),"-")</f>
        <v>-</v>
      </c>
      <c r="G470" s="1" t="str">
        <f>TRIM(基本信息!O470)</f>
        <v/>
      </c>
      <c r="H470" s="1" t="str">
        <f>IFERROR(INDEX(行业涨跌!F:F,MATCH(G470,行业涨跌!C:C,0)),"-")</f>
        <v>-</v>
      </c>
      <c r="I470" s="1" t="str">
        <f>IFERROR(INDEX(行业涨跌!E:E,MATCH(G470,行业涨跌!C:C,0)),"-")</f>
        <v>-</v>
      </c>
      <c r="J470" s="1">
        <v>0</v>
      </c>
      <c r="K470" s="1">
        <v>0</v>
      </c>
      <c r="L470" s="1">
        <v>0</v>
      </c>
      <c r="M470" s="66">
        <f t="shared" si="100"/>
        <v>0</v>
      </c>
      <c r="R470" s="43" t="str">
        <f t="shared" si="91"/>
        <v>-</v>
      </c>
      <c r="V470" s="1">
        <f t="array" ref="V470">SMALL(IF($D$2:$D$4000&gt;0,ROW($D$2:$D$4000),4^8),ROW(A469))</f>
        <v>65536</v>
      </c>
      <c r="W470" s="1" t="str">
        <f t="shared" si="92"/>
        <v>-</v>
      </c>
      <c r="X470" s="1" t="str">
        <f t="shared" si="93"/>
        <v>-</v>
      </c>
      <c r="Y470" s="43" t="str">
        <f t="shared" si="101"/>
        <v>-</v>
      </c>
      <c r="Z470" s="1" t="str">
        <f t="shared" si="94"/>
        <v>-</v>
      </c>
      <c r="AA470" s="1" t="str">
        <f t="shared" si="95"/>
        <v>-</v>
      </c>
      <c r="AB470" s="1" t="str">
        <f t="shared" si="102"/>
        <v>-</v>
      </c>
      <c r="AC470" s="1" t="str">
        <f t="shared" si="96"/>
        <v>-</v>
      </c>
      <c r="AD470" s="1" t="str">
        <f t="shared" si="97"/>
        <v>-</v>
      </c>
      <c r="AE470" s="43" t="str">
        <f t="shared" si="98"/>
        <v>-</v>
      </c>
      <c r="AF470" s="11" t="str">
        <f t="shared" si="103"/>
        <v>-</v>
      </c>
    </row>
    <row r="471" spans="1:32" x14ac:dyDescent="0.15">
      <c r="A471" s="1">
        <v>470</v>
      </c>
      <c r="B471" s="29" t="str">
        <f>TRIM(基本信息!B471)</f>
        <v/>
      </c>
      <c r="C471" s="1" t="str">
        <f>TRIM(基本信息!C471)</f>
        <v/>
      </c>
      <c r="D471" s="1">
        <f t="shared" si="99"/>
        <v>0</v>
      </c>
      <c r="E471" s="1" t="str">
        <f>IFERROR(INDEX(股票涨跌!E:E,MATCH(B471,股票涨跌!B:B,0)),"-")</f>
        <v>-</v>
      </c>
      <c r="F471" s="1" t="str">
        <f>IFERROR(INDEX(股票涨跌!F:F,MATCH(B471,股票涨跌!B:B,0)),"-")</f>
        <v>-</v>
      </c>
      <c r="G471" s="1" t="str">
        <f>TRIM(基本信息!O471)</f>
        <v/>
      </c>
      <c r="H471" s="1" t="str">
        <f>IFERROR(INDEX(行业涨跌!F:F,MATCH(G471,行业涨跌!C:C,0)),"-")</f>
        <v>-</v>
      </c>
      <c r="I471" s="1" t="str">
        <f>IFERROR(INDEX(行业涨跌!E:E,MATCH(G471,行业涨跌!C:C,0)),"-")</f>
        <v>-</v>
      </c>
      <c r="J471" s="1">
        <v>0</v>
      </c>
      <c r="K471" s="1">
        <v>0</v>
      </c>
      <c r="L471" s="1">
        <v>0</v>
      </c>
      <c r="M471" s="66">
        <f t="shared" si="100"/>
        <v>0</v>
      </c>
      <c r="R471" s="43" t="str">
        <f t="shared" si="91"/>
        <v>-</v>
      </c>
      <c r="V471" s="1">
        <f t="array" ref="V471">SMALL(IF($D$2:$D$4000&gt;0,ROW($D$2:$D$4000),4^8),ROW(A470))</f>
        <v>65536</v>
      </c>
      <c r="W471" s="1" t="str">
        <f t="shared" si="92"/>
        <v>-</v>
      </c>
      <c r="X471" s="1" t="str">
        <f t="shared" si="93"/>
        <v>-</v>
      </c>
      <c r="Y471" s="43" t="str">
        <f t="shared" si="101"/>
        <v>-</v>
      </c>
      <c r="Z471" s="1" t="str">
        <f t="shared" si="94"/>
        <v>-</v>
      </c>
      <c r="AA471" s="1" t="str">
        <f t="shared" si="95"/>
        <v>-</v>
      </c>
      <c r="AB471" s="1" t="str">
        <f t="shared" si="102"/>
        <v>-</v>
      </c>
      <c r="AC471" s="1" t="str">
        <f t="shared" si="96"/>
        <v>-</v>
      </c>
      <c r="AD471" s="1" t="str">
        <f t="shared" si="97"/>
        <v>-</v>
      </c>
      <c r="AE471" s="43" t="str">
        <f t="shared" si="98"/>
        <v>-</v>
      </c>
      <c r="AF471" s="11" t="str">
        <f t="shared" si="103"/>
        <v>-</v>
      </c>
    </row>
    <row r="472" spans="1:32" x14ac:dyDescent="0.15">
      <c r="A472" s="1">
        <v>471</v>
      </c>
      <c r="B472" s="29" t="str">
        <f>TRIM(基本信息!B472)</f>
        <v/>
      </c>
      <c r="C472" s="1" t="str">
        <f>TRIM(基本信息!C472)</f>
        <v/>
      </c>
      <c r="D472" s="1">
        <f t="shared" si="99"/>
        <v>0</v>
      </c>
      <c r="E472" s="1" t="str">
        <f>IFERROR(INDEX(股票涨跌!E:E,MATCH(B472,股票涨跌!B:B,0)),"-")</f>
        <v>-</v>
      </c>
      <c r="F472" s="1" t="str">
        <f>IFERROR(INDEX(股票涨跌!F:F,MATCH(B472,股票涨跌!B:B,0)),"-")</f>
        <v>-</v>
      </c>
      <c r="G472" s="1" t="str">
        <f>TRIM(基本信息!O472)</f>
        <v/>
      </c>
      <c r="H472" s="1" t="str">
        <f>IFERROR(INDEX(行业涨跌!F:F,MATCH(G472,行业涨跌!C:C,0)),"-")</f>
        <v>-</v>
      </c>
      <c r="I472" s="1" t="str">
        <f>IFERROR(INDEX(行业涨跌!E:E,MATCH(G472,行业涨跌!C:C,0)),"-")</f>
        <v>-</v>
      </c>
      <c r="J472" s="1">
        <v>0</v>
      </c>
      <c r="K472" s="1">
        <v>0</v>
      </c>
      <c r="L472" s="1">
        <v>0</v>
      </c>
      <c r="M472" s="66">
        <f t="shared" si="100"/>
        <v>0</v>
      </c>
      <c r="R472" s="43" t="str">
        <f t="shared" si="91"/>
        <v>-</v>
      </c>
      <c r="V472" s="1">
        <f t="array" ref="V472">SMALL(IF($D$2:$D$4000&gt;0,ROW($D$2:$D$4000),4^8),ROW(A471))</f>
        <v>65536</v>
      </c>
      <c r="W472" s="1" t="str">
        <f t="shared" si="92"/>
        <v>-</v>
      </c>
      <c r="X472" s="1" t="str">
        <f t="shared" si="93"/>
        <v>-</v>
      </c>
      <c r="Y472" s="43" t="str">
        <f t="shared" si="101"/>
        <v>-</v>
      </c>
      <c r="Z472" s="1" t="str">
        <f t="shared" si="94"/>
        <v>-</v>
      </c>
      <c r="AA472" s="1" t="str">
        <f t="shared" si="95"/>
        <v>-</v>
      </c>
      <c r="AB472" s="1" t="str">
        <f t="shared" si="102"/>
        <v>-</v>
      </c>
      <c r="AC472" s="1" t="str">
        <f t="shared" si="96"/>
        <v>-</v>
      </c>
      <c r="AD472" s="1" t="str">
        <f t="shared" si="97"/>
        <v>-</v>
      </c>
      <c r="AE472" s="43" t="str">
        <f t="shared" si="98"/>
        <v>-</v>
      </c>
      <c r="AF472" s="11" t="str">
        <f t="shared" si="103"/>
        <v>-</v>
      </c>
    </row>
    <row r="473" spans="1:32" x14ac:dyDescent="0.15">
      <c r="A473" s="1">
        <v>472</v>
      </c>
      <c r="B473" s="29" t="str">
        <f>TRIM(基本信息!B473)</f>
        <v/>
      </c>
      <c r="C473" s="1" t="str">
        <f>TRIM(基本信息!C473)</f>
        <v/>
      </c>
      <c r="D473" s="1">
        <f t="shared" si="99"/>
        <v>0</v>
      </c>
      <c r="E473" s="1" t="str">
        <f>IFERROR(INDEX(股票涨跌!E:E,MATCH(B473,股票涨跌!B:B,0)),"-")</f>
        <v>-</v>
      </c>
      <c r="F473" s="1" t="str">
        <f>IFERROR(INDEX(股票涨跌!F:F,MATCH(B473,股票涨跌!B:B,0)),"-")</f>
        <v>-</v>
      </c>
      <c r="G473" s="1" t="str">
        <f>TRIM(基本信息!O473)</f>
        <v/>
      </c>
      <c r="H473" s="1" t="str">
        <f>IFERROR(INDEX(行业涨跌!F:F,MATCH(G473,行业涨跌!C:C,0)),"-")</f>
        <v>-</v>
      </c>
      <c r="I473" s="1" t="str">
        <f>IFERROR(INDEX(行业涨跌!E:E,MATCH(G473,行业涨跌!C:C,0)),"-")</f>
        <v>-</v>
      </c>
      <c r="J473" s="1">
        <v>0</v>
      </c>
      <c r="K473" s="1">
        <v>1</v>
      </c>
      <c r="L473" s="1">
        <v>0</v>
      </c>
      <c r="M473" s="66">
        <f t="shared" si="100"/>
        <v>1</v>
      </c>
      <c r="R473" s="43" t="str">
        <f t="shared" si="91"/>
        <v>-</v>
      </c>
      <c r="S473" s="11">
        <v>43630.625</v>
      </c>
      <c r="V473" s="1">
        <f t="array" ref="V473">SMALL(IF($D$2:$D$4000&gt;0,ROW($D$2:$D$4000),4^8),ROW(A472))</f>
        <v>65536</v>
      </c>
      <c r="W473" s="1" t="str">
        <f t="shared" si="92"/>
        <v>-</v>
      </c>
      <c r="X473" s="1" t="str">
        <f t="shared" si="93"/>
        <v>-</v>
      </c>
      <c r="Y473" s="43" t="str">
        <f t="shared" si="101"/>
        <v>-</v>
      </c>
      <c r="Z473" s="1" t="str">
        <f t="shared" si="94"/>
        <v>-</v>
      </c>
      <c r="AA473" s="1" t="str">
        <f t="shared" si="95"/>
        <v>-</v>
      </c>
      <c r="AB473" s="1" t="str">
        <f t="shared" si="102"/>
        <v>-</v>
      </c>
      <c r="AC473" s="1" t="str">
        <f t="shared" si="96"/>
        <v>-</v>
      </c>
      <c r="AD473" s="1" t="str">
        <f t="shared" si="97"/>
        <v>-</v>
      </c>
      <c r="AE473" s="43" t="str">
        <f t="shared" si="98"/>
        <v>-</v>
      </c>
      <c r="AF473" s="11" t="str">
        <f t="shared" si="103"/>
        <v>-</v>
      </c>
    </row>
    <row r="474" spans="1:32" x14ac:dyDescent="0.15">
      <c r="A474" s="1">
        <v>473</v>
      </c>
      <c r="B474" s="29" t="str">
        <f>TRIM(基本信息!B474)</f>
        <v/>
      </c>
      <c r="C474" s="1" t="str">
        <f>TRIM(基本信息!C474)</f>
        <v/>
      </c>
      <c r="D474" s="1">
        <f t="shared" si="99"/>
        <v>0</v>
      </c>
      <c r="E474" s="1" t="str">
        <f>IFERROR(INDEX(股票涨跌!E:E,MATCH(B474,股票涨跌!B:B,0)),"-")</f>
        <v>-</v>
      </c>
      <c r="F474" s="1" t="str">
        <f>IFERROR(INDEX(股票涨跌!F:F,MATCH(B474,股票涨跌!B:B,0)),"-")</f>
        <v>-</v>
      </c>
      <c r="G474" s="1" t="str">
        <f>TRIM(基本信息!O474)</f>
        <v/>
      </c>
      <c r="H474" s="1" t="str">
        <f>IFERROR(INDEX(行业涨跌!F:F,MATCH(G474,行业涨跌!C:C,0)),"-")</f>
        <v>-</v>
      </c>
      <c r="I474" s="1" t="str">
        <f>IFERROR(INDEX(行业涨跌!E:E,MATCH(G474,行业涨跌!C:C,0)),"-")</f>
        <v>-</v>
      </c>
      <c r="J474" s="1">
        <v>0</v>
      </c>
      <c r="K474" s="1">
        <v>1</v>
      </c>
      <c r="L474" s="1">
        <v>0</v>
      </c>
      <c r="M474" s="66">
        <f t="shared" si="100"/>
        <v>1</v>
      </c>
      <c r="R474" s="43" t="str">
        <f t="shared" si="91"/>
        <v>-</v>
      </c>
      <c r="S474" s="11">
        <v>43630.625</v>
      </c>
      <c r="V474" s="1">
        <f t="array" ref="V474">SMALL(IF($D$2:$D$4000&gt;0,ROW($D$2:$D$4000),4^8),ROW(A473))</f>
        <v>65536</v>
      </c>
      <c r="W474" s="1" t="str">
        <f t="shared" si="92"/>
        <v>-</v>
      </c>
      <c r="X474" s="1" t="str">
        <f t="shared" si="93"/>
        <v>-</v>
      </c>
      <c r="Y474" s="43" t="str">
        <f t="shared" si="101"/>
        <v>-</v>
      </c>
      <c r="Z474" s="1" t="str">
        <f t="shared" si="94"/>
        <v>-</v>
      </c>
      <c r="AA474" s="1" t="str">
        <f t="shared" si="95"/>
        <v>-</v>
      </c>
      <c r="AB474" s="1" t="str">
        <f t="shared" si="102"/>
        <v>-</v>
      </c>
      <c r="AC474" s="1" t="str">
        <f t="shared" si="96"/>
        <v>-</v>
      </c>
      <c r="AD474" s="1" t="str">
        <f t="shared" si="97"/>
        <v>-</v>
      </c>
      <c r="AE474" s="43" t="str">
        <f t="shared" si="98"/>
        <v>-</v>
      </c>
      <c r="AF474" s="11" t="str">
        <f t="shared" si="103"/>
        <v>-</v>
      </c>
    </row>
    <row r="475" spans="1:32" x14ac:dyDescent="0.15">
      <c r="A475" s="1">
        <v>474</v>
      </c>
      <c r="B475" s="29" t="str">
        <f>TRIM(基本信息!B475)</f>
        <v/>
      </c>
      <c r="C475" s="1" t="str">
        <f>TRIM(基本信息!C475)</f>
        <v/>
      </c>
      <c r="D475" s="1">
        <f t="shared" si="99"/>
        <v>0</v>
      </c>
      <c r="E475" s="1" t="str">
        <f>IFERROR(INDEX(股票涨跌!E:E,MATCH(B475,股票涨跌!B:B,0)),"-")</f>
        <v>-</v>
      </c>
      <c r="F475" s="1" t="str">
        <f>IFERROR(INDEX(股票涨跌!F:F,MATCH(B475,股票涨跌!B:B,0)),"-")</f>
        <v>-</v>
      </c>
      <c r="G475" s="1" t="str">
        <f>TRIM(基本信息!O475)</f>
        <v/>
      </c>
      <c r="H475" s="1" t="str">
        <f>IFERROR(INDEX(行业涨跌!F:F,MATCH(G475,行业涨跌!C:C,0)),"-")</f>
        <v>-</v>
      </c>
      <c r="I475" s="1" t="str">
        <f>IFERROR(INDEX(行业涨跌!E:E,MATCH(G475,行业涨跌!C:C,0)),"-")</f>
        <v>-</v>
      </c>
      <c r="J475" s="1">
        <v>0</v>
      </c>
      <c r="K475" s="1">
        <v>0</v>
      </c>
      <c r="L475" s="1">
        <v>0</v>
      </c>
      <c r="M475" s="66">
        <f t="shared" si="100"/>
        <v>0</v>
      </c>
      <c r="R475" s="43" t="str">
        <f t="shared" si="91"/>
        <v>-</v>
      </c>
      <c r="V475" s="1">
        <f t="array" ref="V475">SMALL(IF($D$2:$D$4000&gt;0,ROW($D$2:$D$4000),4^8),ROW(A474))</f>
        <v>65536</v>
      </c>
      <c r="W475" s="1" t="str">
        <f t="shared" si="92"/>
        <v>-</v>
      </c>
      <c r="X475" s="1" t="str">
        <f t="shared" si="93"/>
        <v>-</v>
      </c>
      <c r="Y475" s="43" t="str">
        <f t="shared" si="101"/>
        <v>-</v>
      </c>
      <c r="Z475" s="1" t="str">
        <f t="shared" si="94"/>
        <v>-</v>
      </c>
      <c r="AA475" s="1" t="str">
        <f t="shared" si="95"/>
        <v>-</v>
      </c>
      <c r="AB475" s="1" t="str">
        <f t="shared" si="102"/>
        <v>-</v>
      </c>
      <c r="AC475" s="1" t="str">
        <f t="shared" si="96"/>
        <v>-</v>
      </c>
      <c r="AD475" s="1" t="str">
        <f t="shared" si="97"/>
        <v>-</v>
      </c>
      <c r="AE475" s="43" t="str">
        <f t="shared" si="98"/>
        <v>-</v>
      </c>
      <c r="AF475" s="11" t="str">
        <f t="shared" si="103"/>
        <v>-</v>
      </c>
    </row>
    <row r="476" spans="1:32" x14ac:dyDescent="0.15">
      <c r="A476" s="1">
        <v>475</v>
      </c>
      <c r="B476" s="29" t="str">
        <f>TRIM(基本信息!B476)</f>
        <v/>
      </c>
      <c r="C476" s="1" t="str">
        <f>TRIM(基本信息!C476)</f>
        <v/>
      </c>
      <c r="D476" s="1">
        <f t="shared" si="99"/>
        <v>0</v>
      </c>
      <c r="E476" s="1" t="str">
        <f>IFERROR(INDEX(股票涨跌!E:E,MATCH(B476,股票涨跌!B:B,0)),"-")</f>
        <v>-</v>
      </c>
      <c r="F476" s="1" t="str">
        <f>IFERROR(INDEX(股票涨跌!F:F,MATCH(B476,股票涨跌!B:B,0)),"-")</f>
        <v>-</v>
      </c>
      <c r="G476" s="1" t="str">
        <f>TRIM(基本信息!O476)</f>
        <v/>
      </c>
      <c r="H476" s="1" t="str">
        <f>IFERROR(INDEX(行业涨跌!F:F,MATCH(G476,行业涨跌!C:C,0)),"-")</f>
        <v>-</v>
      </c>
      <c r="I476" s="1" t="str">
        <f>IFERROR(INDEX(行业涨跌!E:E,MATCH(G476,行业涨跌!C:C,0)),"-")</f>
        <v>-</v>
      </c>
      <c r="J476" s="1">
        <v>0</v>
      </c>
      <c r="K476" s="1">
        <v>1</v>
      </c>
      <c r="L476" s="1">
        <v>0</v>
      </c>
      <c r="M476" s="66">
        <f t="shared" si="100"/>
        <v>1</v>
      </c>
      <c r="R476" s="43" t="str">
        <f t="shared" si="91"/>
        <v>-</v>
      </c>
      <c r="S476" s="11">
        <v>43630.625</v>
      </c>
      <c r="V476" s="1">
        <f t="array" ref="V476">SMALL(IF($D$2:$D$4000&gt;0,ROW($D$2:$D$4000),4^8),ROW(A475))</f>
        <v>65536</v>
      </c>
      <c r="W476" s="1" t="str">
        <f t="shared" si="92"/>
        <v>-</v>
      </c>
      <c r="X476" s="1" t="str">
        <f t="shared" si="93"/>
        <v>-</v>
      </c>
      <c r="Y476" s="43" t="str">
        <f t="shared" si="101"/>
        <v>-</v>
      </c>
      <c r="Z476" s="1" t="str">
        <f t="shared" si="94"/>
        <v>-</v>
      </c>
      <c r="AA476" s="1" t="str">
        <f t="shared" si="95"/>
        <v>-</v>
      </c>
      <c r="AB476" s="1" t="str">
        <f t="shared" si="102"/>
        <v>-</v>
      </c>
      <c r="AC476" s="1" t="str">
        <f t="shared" si="96"/>
        <v>-</v>
      </c>
      <c r="AD476" s="1" t="str">
        <f t="shared" si="97"/>
        <v>-</v>
      </c>
      <c r="AE476" s="43" t="str">
        <f t="shared" si="98"/>
        <v>-</v>
      </c>
      <c r="AF476" s="11" t="str">
        <f t="shared" si="103"/>
        <v>-</v>
      </c>
    </row>
    <row r="477" spans="1:32" x14ac:dyDescent="0.15">
      <c r="A477" s="1">
        <v>476</v>
      </c>
      <c r="B477" s="29" t="str">
        <f>TRIM(基本信息!B477)</f>
        <v/>
      </c>
      <c r="C477" s="1" t="str">
        <f>TRIM(基本信息!C477)</f>
        <v/>
      </c>
      <c r="D477" s="1">
        <f t="shared" si="99"/>
        <v>0</v>
      </c>
      <c r="E477" s="1" t="str">
        <f>IFERROR(INDEX(股票涨跌!E:E,MATCH(B477,股票涨跌!B:B,0)),"-")</f>
        <v>-</v>
      </c>
      <c r="F477" s="1" t="str">
        <f>IFERROR(INDEX(股票涨跌!F:F,MATCH(B477,股票涨跌!B:B,0)),"-")</f>
        <v>-</v>
      </c>
      <c r="G477" s="1" t="str">
        <f>TRIM(基本信息!O477)</f>
        <v/>
      </c>
      <c r="H477" s="1" t="str">
        <f>IFERROR(INDEX(行业涨跌!F:F,MATCH(G477,行业涨跌!C:C,0)),"-")</f>
        <v>-</v>
      </c>
      <c r="I477" s="1" t="str">
        <f>IFERROR(INDEX(行业涨跌!E:E,MATCH(G477,行业涨跌!C:C,0)),"-")</f>
        <v>-</v>
      </c>
      <c r="J477" s="1">
        <v>0</v>
      </c>
      <c r="K477" s="1">
        <v>1</v>
      </c>
      <c r="L477" s="1">
        <v>0</v>
      </c>
      <c r="M477" s="66">
        <f t="shared" si="100"/>
        <v>1</v>
      </c>
      <c r="R477" s="43" t="str">
        <f t="shared" si="91"/>
        <v>-</v>
      </c>
      <c r="S477" s="11">
        <v>43630.625</v>
      </c>
      <c r="V477" s="1">
        <f t="array" ref="V477">SMALL(IF($D$2:$D$4000&gt;0,ROW($D$2:$D$4000),4^8),ROW(A476))</f>
        <v>65536</v>
      </c>
      <c r="W477" s="1" t="str">
        <f t="shared" si="92"/>
        <v>-</v>
      </c>
      <c r="X477" s="1" t="str">
        <f t="shared" si="93"/>
        <v>-</v>
      </c>
      <c r="Y477" s="43" t="str">
        <f t="shared" si="101"/>
        <v>-</v>
      </c>
      <c r="Z477" s="1" t="str">
        <f t="shared" si="94"/>
        <v>-</v>
      </c>
      <c r="AA477" s="1" t="str">
        <f t="shared" si="95"/>
        <v>-</v>
      </c>
      <c r="AB477" s="1" t="str">
        <f t="shared" si="102"/>
        <v>-</v>
      </c>
      <c r="AC477" s="1" t="str">
        <f t="shared" si="96"/>
        <v>-</v>
      </c>
      <c r="AD477" s="1" t="str">
        <f t="shared" si="97"/>
        <v>-</v>
      </c>
      <c r="AE477" s="43" t="str">
        <f t="shared" si="98"/>
        <v>-</v>
      </c>
      <c r="AF477" s="11" t="str">
        <f t="shared" si="103"/>
        <v>-</v>
      </c>
    </row>
    <row r="478" spans="1:32" x14ac:dyDescent="0.15">
      <c r="A478" s="1">
        <v>477</v>
      </c>
      <c r="B478" s="29" t="str">
        <f>TRIM(基本信息!B478)</f>
        <v/>
      </c>
      <c r="C478" s="1" t="str">
        <f>TRIM(基本信息!C478)</f>
        <v/>
      </c>
      <c r="D478" s="1">
        <f t="shared" si="99"/>
        <v>0</v>
      </c>
      <c r="E478" s="1" t="str">
        <f>IFERROR(INDEX(股票涨跌!E:E,MATCH(B478,股票涨跌!B:B,0)),"-")</f>
        <v>-</v>
      </c>
      <c r="F478" s="1" t="str">
        <f>IFERROR(INDEX(股票涨跌!F:F,MATCH(B478,股票涨跌!B:B,0)),"-")</f>
        <v>-</v>
      </c>
      <c r="G478" s="1" t="str">
        <f>TRIM(基本信息!O478)</f>
        <v/>
      </c>
      <c r="H478" s="1" t="str">
        <f>IFERROR(INDEX(行业涨跌!F:F,MATCH(G478,行业涨跌!C:C,0)),"-")</f>
        <v>-</v>
      </c>
      <c r="I478" s="1" t="str">
        <f>IFERROR(INDEX(行业涨跌!E:E,MATCH(G478,行业涨跌!C:C,0)),"-")</f>
        <v>-</v>
      </c>
      <c r="J478" s="1">
        <v>0</v>
      </c>
      <c r="K478" s="1">
        <v>1</v>
      </c>
      <c r="L478" s="1">
        <v>0</v>
      </c>
      <c r="M478" s="66">
        <f t="shared" si="100"/>
        <v>1</v>
      </c>
      <c r="R478" s="43" t="str">
        <f t="shared" si="91"/>
        <v>-</v>
      </c>
      <c r="S478" s="11">
        <v>43630.625</v>
      </c>
      <c r="V478" s="1">
        <f t="array" ref="V478">SMALL(IF($D$2:$D$4000&gt;0,ROW($D$2:$D$4000),4^8),ROW(A477))</f>
        <v>65536</v>
      </c>
      <c r="W478" s="1" t="str">
        <f t="shared" si="92"/>
        <v>-</v>
      </c>
      <c r="X478" s="1" t="str">
        <f t="shared" si="93"/>
        <v>-</v>
      </c>
      <c r="Y478" s="43" t="str">
        <f t="shared" si="101"/>
        <v>-</v>
      </c>
      <c r="Z478" s="1" t="str">
        <f t="shared" si="94"/>
        <v>-</v>
      </c>
      <c r="AA478" s="1" t="str">
        <f t="shared" si="95"/>
        <v>-</v>
      </c>
      <c r="AB478" s="1" t="str">
        <f t="shared" si="102"/>
        <v>-</v>
      </c>
      <c r="AC478" s="1" t="str">
        <f t="shared" si="96"/>
        <v>-</v>
      </c>
      <c r="AD478" s="1" t="str">
        <f t="shared" si="97"/>
        <v>-</v>
      </c>
      <c r="AE478" s="43" t="str">
        <f t="shared" si="98"/>
        <v>-</v>
      </c>
      <c r="AF478" s="11" t="str">
        <f t="shared" si="103"/>
        <v>-</v>
      </c>
    </row>
    <row r="479" spans="1:32" x14ac:dyDescent="0.15">
      <c r="A479" s="1">
        <v>478</v>
      </c>
      <c r="B479" s="29" t="str">
        <f>TRIM(基本信息!B479)</f>
        <v/>
      </c>
      <c r="C479" s="1" t="str">
        <f>TRIM(基本信息!C479)</f>
        <v/>
      </c>
      <c r="D479" s="1">
        <f t="shared" si="99"/>
        <v>0</v>
      </c>
      <c r="E479" s="1" t="str">
        <f>IFERROR(INDEX(股票涨跌!E:E,MATCH(B479,股票涨跌!B:B,0)),"-")</f>
        <v>-</v>
      </c>
      <c r="F479" s="1" t="str">
        <f>IFERROR(INDEX(股票涨跌!F:F,MATCH(B479,股票涨跌!B:B,0)),"-")</f>
        <v>-</v>
      </c>
      <c r="G479" s="1" t="str">
        <f>TRIM(基本信息!O479)</f>
        <v/>
      </c>
      <c r="H479" s="1" t="str">
        <f>IFERROR(INDEX(行业涨跌!F:F,MATCH(G479,行业涨跌!C:C,0)),"-")</f>
        <v>-</v>
      </c>
      <c r="I479" s="1" t="str">
        <f>IFERROR(INDEX(行业涨跌!E:E,MATCH(G479,行业涨跌!C:C,0)),"-")</f>
        <v>-</v>
      </c>
      <c r="J479" s="1">
        <v>1</v>
      </c>
      <c r="K479" s="1">
        <v>0</v>
      </c>
      <c r="L479" s="1">
        <v>0</v>
      </c>
      <c r="M479" s="66">
        <f t="shared" si="100"/>
        <v>0.5</v>
      </c>
      <c r="N479" s="1">
        <v>0</v>
      </c>
      <c r="O479" s="1">
        <v>1</v>
      </c>
      <c r="P479" s="1">
        <v>0</v>
      </c>
      <c r="Q479" s="1">
        <v>0</v>
      </c>
      <c r="R479" s="43" t="str">
        <f t="shared" si="91"/>
        <v>-</v>
      </c>
      <c r="S479" s="11">
        <v>43630.625</v>
      </c>
      <c r="V479" s="1">
        <f t="array" ref="V479">SMALL(IF($D$2:$D$4000&gt;0,ROW($D$2:$D$4000),4^8),ROW(A478))</f>
        <v>65536</v>
      </c>
      <c r="W479" s="1" t="str">
        <f t="shared" si="92"/>
        <v>-</v>
      </c>
      <c r="X479" s="1" t="str">
        <f t="shared" si="93"/>
        <v>-</v>
      </c>
      <c r="Y479" s="43" t="str">
        <f t="shared" si="101"/>
        <v>-</v>
      </c>
      <c r="Z479" s="1" t="str">
        <f t="shared" si="94"/>
        <v>-</v>
      </c>
      <c r="AA479" s="1" t="str">
        <f t="shared" si="95"/>
        <v>-</v>
      </c>
      <c r="AB479" s="1" t="str">
        <f t="shared" si="102"/>
        <v>-</v>
      </c>
      <c r="AC479" s="1" t="str">
        <f t="shared" si="96"/>
        <v>-</v>
      </c>
      <c r="AD479" s="1" t="str">
        <f t="shared" si="97"/>
        <v>-</v>
      </c>
      <c r="AE479" s="43" t="str">
        <f t="shared" si="98"/>
        <v>-</v>
      </c>
      <c r="AF479" s="11" t="str">
        <f t="shared" si="103"/>
        <v>-</v>
      </c>
    </row>
    <row r="480" spans="1:32" x14ac:dyDescent="0.15">
      <c r="A480" s="1">
        <v>479</v>
      </c>
      <c r="B480" s="29" t="str">
        <f>TRIM(基本信息!B480)</f>
        <v/>
      </c>
      <c r="C480" s="1" t="str">
        <f>TRIM(基本信息!C480)</f>
        <v/>
      </c>
      <c r="D480" s="1">
        <f t="shared" si="99"/>
        <v>0</v>
      </c>
      <c r="E480" s="1" t="str">
        <f>IFERROR(INDEX(股票涨跌!E:E,MATCH(B480,股票涨跌!B:B,0)),"-")</f>
        <v>-</v>
      </c>
      <c r="F480" s="1" t="str">
        <f>IFERROR(INDEX(股票涨跌!F:F,MATCH(B480,股票涨跌!B:B,0)),"-")</f>
        <v>-</v>
      </c>
      <c r="G480" s="1" t="str">
        <f>TRIM(基本信息!O480)</f>
        <v/>
      </c>
      <c r="H480" s="1" t="str">
        <f>IFERROR(INDEX(行业涨跌!F:F,MATCH(G480,行业涨跌!C:C,0)),"-")</f>
        <v>-</v>
      </c>
      <c r="I480" s="1" t="str">
        <f>IFERROR(INDEX(行业涨跌!E:E,MATCH(G480,行业涨跌!C:C,0)),"-")</f>
        <v>-</v>
      </c>
      <c r="J480" s="1">
        <v>0</v>
      </c>
      <c r="K480" s="1">
        <v>0</v>
      </c>
      <c r="L480" s="1">
        <v>0</v>
      </c>
      <c r="M480" s="66">
        <f t="shared" si="100"/>
        <v>0</v>
      </c>
      <c r="R480" s="43" t="str">
        <f t="shared" si="91"/>
        <v>-</v>
      </c>
      <c r="V480" s="1">
        <f t="array" ref="V480">SMALL(IF($D$2:$D$4000&gt;0,ROW($D$2:$D$4000),4^8),ROW(A479))</f>
        <v>65536</v>
      </c>
      <c r="W480" s="1" t="str">
        <f t="shared" si="92"/>
        <v>-</v>
      </c>
      <c r="X480" s="1" t="str">
        <f t="shared" si="93"/>
        <v>-</v>
      </c>
      <c r="Y480" s="43" t="str">
        <f t="shared" si="101"/>
        <v>-</v>
      </c>
      <c r="Z480" s="1" t="str">
        <f t="shared" si="94"/>
        <v>-</v>
      </c>
      <c r="AA480" s="1" t="str">
        <f t="shared" si="95"/>
        <v>-</v>
      </c>
      <c r="AB480" s="1" t="str">
        <f t="shared" si="102"/>
        <v>-</v>
      </c>
      <c r="AC480" s="1" t="str">
        <f t="shared" si="96"/>
        <v>-</v>
      </c>
      <c r="AD480" s="1" t="str">
        <f t="shared" si="97"/>
        <v>-</v>
      </c>
      <c r="AE480" s="43" t="str">
        <f t="shared" si="98"/>
        <v>-</v>
      </c>
      <c r="AF480" s="11" t="str">
        <f t="shared" si="103"/>
        <v>-</v>
      </c>
    </row>
    <row r="481" spans="1:32" x14ac:dyDescent="0.15">
      <c r="A481" s="1">
        <v>480</v>
      </c>
      <c r="B481" s="29" t="str">
        <f>TRIM(基本信息!B481)</f>
        <v/>
      </c>
      <c r="C481" s="1" t="str">
        <f>TRIM(基本信息!C481)</f>
        <v/>
      </c>
      <c r="D481" s="1">
        <f t="shared" si="99"/>
        <v>0</v>
      </c>
      <c r="E481" s="1" t="str">
        <f>IFERROR(INDEX(股票涨跌!E:E,MATCH(B481,股票涨跌!B:B,0)),"-")</f>
        <v>-</v>
      </c>
      <c r="F481" s="1" t="str">
        <f>IFERROR(INDEX(股票涨跌!F:F,MATCH(B481,股票涨跌!B:B,0)),"-")</f>
        <v>-</v>
      </c>
      <c r="G481" s="1" t="str">
        <f>TRIM(基本信息!O481)</f>
        <v/>
      </c>
      <c r="H481" s="1" t="str">
        <f>IFERROR(INDEX(行业涨跌!F:F,MATCH(G481,行业涨跌!C:C,0)),"-")</f>
        <v>-</v>
      </c>
      <c r="I481" s="1" t="str">
        <f>IFERROR(INDEX(行业涨跌!E:E,MATCH(G481,行业涨跌!C:C,0)),"-")</f>
        <v>-</v>
      </c>
      <c r="J481" s="1">
        <v>0</v>
      </c>
      <c r="K481" s="1">
        <v>1</v>
      </c>
      <c r="L481" s="1">
        <v>0</v>
      </c>
      <c r="M481" s="66">
        <f t="shared" si="100"/>
        <v>1</v>
      </c>
      <c r="R481" s="43" t="str">
        <f t="shared" si="91"/>
        <v>-</v>
      </c>
      <c r="S481" s="11">
        <v>43630.625</v>
      </c>
      <c r="V481" s="1">
        <f t="array" ref="V481">SMALL(IF($D$2:$D$4000&gt;0,ROW($D$2:$D$4000),4^8),ROW(A480))</f>
        <v>65536</v>
      </c>
      <c r="W481" s="1" t="str">
        <f t="shared" si="92"/>
        <v>-</v>
      </c>
      <c r="X481" s="1" t="str">
        <f t="shared" si="93"/>
        <v>-</v>
      </c>
      <c r="Y481" s="43" t="str">
        <f t="shared" si="101"/>
        <v>-</v>
      </c>
      <c r="Z481" s="1" t="str">
        <f t="shared" si="94"/>
        <v>-</v>
      </c>
      <c r="AA481" s="1" t="str">
        <f t="shared" si="95"/>
        <v>-</v>
      </c>
      <c r="AB481" s="1" t="str">
        <f t="shared" si="102"/>
        <v>-</v>
      </c>
      <c r="AC481" s="1" t="str">
        <f t="shared" si="96"/>
        <v>-</v>
      </c>
      <c r="AD481" s="1" t="str">
        <f t="shared" si="97"/>
        <v>-</v>
      </c>
      <c r="AE481" s="43" t="str">
        <f t="shared" si="98"/>
        <v>-</v>
      </c>
      <c r="AF481" s="11" t="str">
        <f t="shared" si="103"/>
        <v>-</v>
      </c>
    </row>
    <row r="482" spans="1:32" x14ac:dyDescent="0.15">
      <c r="A482" s="1">
        <v>481</v>
      </c>
      <c r="B482" s="29" t="str">
        <f>TRIM(基本信息!B482)</f>
        <v/>
      </c>
      <c r="C482" s="1" t="str">
        <f>TRIM(基本信息!C482)</f>
        <v/>
      </c>
      <c r="D482" s="1">
        <f t="shared" si="99"/>
        <v>0</v>
      </c>
      <c r="E482" s="1" t="str">
        <f>IFERROR(INDEX(股票涨跌!E:E,MATCH(B482,股票涨跌!B:B,0)),"-")</f>
        <v>-</v>
      </c>
      <c r="F482" s="1" t="str">
        <f>IFERROR(INDEX(股票涨跌!F:F,MATCH(B482,股票涨跌!B:B,0)),"-")</f>
        <v>-</v>
      </c>
      <c r="G482" s="1" t="str">
        <f>TRIM(基本信息!O482)</f>
        <v/>
      </c>
      <c r="H482" s="1" t="str">
        <f>IFERROR(INDEX(行业涨跌!F:F,MATCH(G482,行业涨跌!C:C,0)),"-")</f>
        <v>-</v>
      </c>
      <c r="I482" s="1" t="str">
        <f>IFERROR(INDEX(行业涨跌!E:E,MATCH(G482,行业涨跌!C:C,0)),"-")</f>
        <v>-</v>
      </c>
      <c r="J482" s="1">
        <v>0</v>
      </c>
      <c r="K482" s="1">
        <v>0</v>
      </c>
      <c r="L482" s="1">
        <v>0</v>
      </c>
      <c r="M482" s="66">
        <f t="shared" si="100"/>
        <v>0</v>
      </c>
      <c r="R482" s="43" t="str">
        <f t="shared" si="91"/>
        <v>-</v>
      </c>
      <c r="V482" s="1">
        <f t="array" ref="V482">SMALL(IF($D$2:$D$4000&gt;0,ROW($D$2:$D$4000),4^8),ROW(A481))</f>
        <v>65536</v>
      </c>
      <c r="W482" s="1" t="str">
        <f t="shared" si="92"/>
        <v>-</v>
      </c>
      <c r="X482" s="1" t="str">
        <f t="shared" si="93"/>
        <v>-</v>
      </c>
      <c r="Y482" s="43" t="str">
        <f t="shared" si="101"/>
        <v>-</v>
      </c>
      <c r="Z482" s="1" t="str">
        <f t="shared" si="94"/>
        <v>-</v>
      </c>
      <c r="AA482" s="1" t="str">
        <f t="shared" si="95"/>
        <v>-</v>
      </c>
      <c r="AB482" s="1" t="str">
        <f t="shared" si="102"/>
        <v>-</v>
      </c>
      <c r="AC482" s="1" t="str">
        <f t="shared" si="96"/>
        <v>-</v>
      </c>
      <c r="AD482" s="1" t="str">
        <f t="shared" si="97"/>
        <v>-</v>
      </c>
      <c r="AE482" s="43" t="str">
        <f t="shared" si="98"/>
        <v>-</v>
      </c>
      <c r="AF482" s="11" t="str">
        <f t="shared" si="103"/>
        <v>-</v>
      </c>
    </row>
    <row r="483" spans="1:32" x14ac:dyDescent="0.15">
      <c r="A483" s="1">
        <v>482</v>
      </c>
      <c r="B483" s="29" t="str">
        <f>TRIM(基本信息!B483)</f>
        <v/>
      </c>
      <c r="C483" s="1" t="str">
        <f>TRIM(基本信息!C483)</f>
        <v/>
      </c>
      <c r="D483" s="1">
        <f t="shared" si="99"/>
        <v>0</v>
      </c>
      <c r="E483" s="1" t="str">
        <f>IFERROR(INDEX(股票涨跌!E:E,MATCH(B483,股票涨跌!B:B,0)),"-")</f>
        <v>-</v>
      </c>
      <c r="F483" s="1" t="str">
        <f>IFERROR(INDEX(股票涨跌!F:F,MATCH(B483,股票涨跌!B:B,0)),"-")</f>
        <v>-</v>
      </c>
      <c r="G483" s="1" t="str">
        <f>TRIM(基本信息!O483)</f>
        <v/>
      </c>
      <c r="H483" s="1" t="str">
        <f>IFERROR(INDEX(行业涨跌!F:F,MATCH(G483,行业涨跌!C:C,0)),"-")</f>
        <v>-</v>
      </c>
      <c r="I483" s="1" t="str">
        <f>IFERROR(INDEX(行业涨跌!E:E,MATCH(G483,行业涨跌!C:C,0)),"-")</f>
        <v>-</v>
      </c>
      <c r="J483" s="1">
        <v>0</v>
      </c>
      <c r="K483" s="1">
        <v>1</v>
      </c>
      <c r="L483" s="1">
        <v>0</v>
      </c>
      <c r="M483" s="66">
        <f t="shared" si="100"/>
        <v>1</v>
      </c>
      <c r="R483" s="43" t="str">
        <f t="shared" si="91"/>
        <v>-</v>
      </c>
      <c r="S483" s="11">
        <v>43630.625</v>
      </c>
      <c r="V483" s="1">
        <f t="array" ref="V483">SMALL(IF($D$2:$D$4000&gt;0,ROW($D$2:$D$4000),4^8),ROW(A482))</f>
        <v>65536</v>
      </c>
      <c r="W483" s="1" t="str">
        <f t="shared" si="92"/>
        <v>-</v>
      </c>
      <c r="X483" s="1" t="str">
        <f t="shared" si="93"/>
        <v>-</v>
      </c>
      <c r="Y483" s="43" t="str">
        <f t="shared" si="101"/>
        <v>-</v>
      </c>
      <c r="Z483" s="1" t="str">
        <f t="shared" si="94"/>
        <v>-</v>
      </c>
      <c r="AA483" s="1" t="str">
        <f t="shared" si="95"/>
        <v>-</v>
      </c>
      <c r="AB483" s="1" t="str">
        <f t="shared" si="102"/>
        <v>-</v>
      </c>
      <c r="AC483" s="1" t="str">
        <f t="shared" si="96"/>
        <v>-</v>
      </c>
      <c r="AD483" s="1" t="str">
        <f t="shared" si="97"/>
        <v>-</v>
      </c>
      <c r="AE483" s="43" t="str">
        <f t="shared" si="98"/>
        <v>-</v>
      </c>
      <c r="AF483" s="11" t="str">
        <f t="shared" si="103"/>
        <v>-</v>
      </c>
    </row>
    <row r="484" spans="1:32" x14ac:dyDescent="0.15">
      <c r="A484" s="1">
        <v>483</v>
      </c>
      <c r="B484" s="29" t="str">
        <f>TRIM(基本信息!B484)</f>
        <v/>
      </c>
      <c r="C484" s="1" t="str">
        <f>TRIM(基本信息!C484)</f>
        <v/>
      </c>
      <c r="D484" s="1">
        <f t="shared" si="99"/>
        <v>0</v>
      </c>
      <c r="E484" s="1" t="str">
        <f>IFERROR(INDEX(股票涨跌!E:E,MATCH(B484,股票涨跌!B:B,0)),"-")</f>
        <v>-</v>
      </c>
      <c r="F484" s="1" t="str">
        <f>IFERROR(INDEX(股票涨跌!F:F,MATCH(B484,股票涨跌!B:B,0)),"-")</f>
        <v>-</v>
      </c>
      <c r="G484" s="1" t="str">
        <f>TRIM(基本信息!O484)</f>
        <v/>
      </c>
      <c r="H484" s="1" t="str">
        <f>IFERROR(INDEX(行业涨跌!F:F,MATCH(G484,行业涨跌!C:C,0)),"-")</f>
        <v>-</v>
      </c>
      <c r="I484" s="1" t="str">
        <f>IFERROR(INDEX(行业涨跌!E:E,MATCH(G484,行业涨跌!C:C,0)),"-")</f>
        <v>-</v>
      </c>
      <c r="J484" s="1">
        <v>0</v>
      </c>
      <c r="K484" s="1">
        <v>0</v>
      </c>
      <c r="L484" s="1">
        <v>0</v>
      </c>
      <c r="M484" s="66">
        <f t="shared" si="100"/>
        <v>0</v>
      </c>
      <c r="R484" s="43" t="str">
        <f t="shared" si="91"/>
        <v>-</v>
      </c>
      <c r="V484" s="1">
        <f t="array" ref="V484">SMALL(IF($D$2:$D$4000&gt;0,ROW($D$2:$D$4000),4^8),ROW(A483))</f>
        <v>65536</v>
      </c>
      <c r="W484" s="1" t="str">
        <f t="shared" si="92"/>
        <v>-</v>
      </c>
      <c r="X484" s="1" t="str">
        <f t="shared" si="93"/>
        <v>-</v>
      </c>
      <c r="Y484" s="43" t="str">
        <f t="shared" si="101"/>
        <v>-</v>
      </c>
      <c r="Z484" s="1" t="str">
        <f t="shared" si="94"/>
        <v>-</v>
      </c>
      <c r="AA484" s="1" t="str">
        <f t="shared" si="95"/>
        <v>-</v>
      </c>
      <c r="AB484" s="1" t="str">
        <f t="shared" si="102"/>
        <v>-</v>
      </c>
      <c r="AC484" s="1" t="str">
        <f t="shared" si="96"/>
        <v>-</v>
      </c>
      <c r="AD484" s="1" t="str">
        <f t="shared" si="97"/>
        <v>-</v>
      </c>
      <c r="AE484" s="43" t="str">
        <f t="shared" si="98"/>
        <v>-</v>
      </c>
      <c r="AF484" s="11" t="str">
        <f t="shared" si="103"/>
        <v>-</v>
      </c>
    </row>
    <row r="485" spans="1:32" x14ac:dyDescent="0.15">
      <c r="A485" s="1">
        <v>484</v>
      </c>
      <c r="B485" s="29" t="str">
        <f>TRIM(基本信息!B485)</f>
        <v/>
      </c>
      <c r="C485" s="1" t="str">
        <f>TRIM(基本信息!C485)</f>
        <v/>
      </c>
      <c r="D485" s="1">
        <f t="shared" si="99"/>
        <v>0</v>
      </c>
      <c r="E485" s="1" t="str">
        <f>IFERROR(INDEX(股票涨跌!E:E,MATCH(B485,股票涨跌!B:B,0)),"-")</f>
        <v>-</v>
      </c>
      <c r="F485" s="1" t="str">
        <f>IFERROR(INDEX(股票涨跌!F:F,MATCH(B485,股票涨跌!B:B,0)),"-")</f>
        <v>-</v>
      </c>
      <c r="G485" s="1" t="str">
        <f>TRIM(基本信息!O485)</f>
        <v/>
      </c>
      <c r="H485" s="1" t="str">
        <f>IFERROR(INDEX(行业涨跌!F:F,MATCH(G485,行业涨跌!C:C,0)),"-")</f>
        <v>-</v>
      </c>
      <c r="I485" s="1" t="str">
        <f>IFERROR(INDEX(行业涨跌!E:E,MATCH(G485,行业涨跌!C:C,0)),"-")</f>
        <v>-</v>
      </c>
      <c r="J485" s="1">
        <v>0</v>
      </c>
      <c r="K485" s="1">
        <v>0</v>
      </c>
      <c r="L485" s="1">
        <v>0</v>
      </c>
      <c r="M485" s="66">
        <f t="shared" si="100"/>
        <v>0</v>
      </c>
      <c r="R485" s="43" t="str">
        <f t="shared" si="91"/>
        <v>-</v>
      </c>
      <c r="V485" s="1">
        <f t="array" ref="V485">SMALL(IF($D$2:$D$4000&gt;0,ROW($D$2:$D$4000),4^8),ROW(A484))</f>
        <v>65536</v>
      </c>
      <c r="W485" s="1" t="str">
        <f t="shared" si="92"/>
        <v>-</v>
      </c>
      <c r="X485" s="1" t="str">
        <f t="shared" si="93"/>
        <v>-</v>
      </c>
      <c r="Y485" s="43" t="str">
        <f t="shared" si="101"/>
        <v>-</v>
      </c>
      <c r="Z485" s="1" t="str">
        <f t="shared" si="94"/>
        <v>-</v>
      </c>
      <c r="AA485" s="1" t="str">
        <f t="shared" si="95"/>
        <v>-</v>
      </c>
      <c r="AB485" s="1" t="str">
        <f t="shared" si="102"/>
        <v>-</v>
      </c>
      <c r="AC485" s="1" t="str">
        <f t="shared" si="96"/>
        <v>-</v>
      </c>
      <c r="AD485" s="1" t="str">
        <f t="shared" si="97"/>
        <v>-</v>
      </c>
      <c r="AE485" s="43" t="str">
        <f t="shared" si="98"/>
        <v>-</v>
      </c>
      <c r="AF485" s="11" t="str">
        <f t="shared" si="103"/>
        <v>-</v>
      </c>
    </row>
    <row r="486" spans="1:32" x14ac:dyDescent="0.15">
      <c r="A486" s="1">
        <v>485</v>
      </c>
      <c r="B486" s="29" t="str">
        <f>TRIM(基本信息!B486)</f>
        <v/>
      </c>
      <c r="C486" s="1" t="str">
        <f>TRIM(基本信息!C486)</f>
        <v/>
      </c>
      <c r="D486" s="1">
        <f t="shared" si="99"/>
        <v>0</v>
      </c>
      <c r="E486" s="1" t="str">
        <f>IFERROR(INDEX(股票涨跌!E:E,MATCH(B486,股票涨跌!B:B,0)),"-")</f>
        <v>-</v>
      </c>
      <c r="F486" s="1" t="str">
        <f>IFERROR(INDEX(股票涨跌!F:F,MATCH(B486,股票涨跌!B:B,0)),"-")</f>
        <v>-</v>
      </c>
      <c r="G486" s="1" t="str">
        <f>TRIM(基本信息!O486)</f>
        <v/>
      </c>
      <c r="H486" s="1" t="str">
        <f>IFERROR(INDEX(行业涨跌!F:F,MATCH(G486,行业涨跌!C:C,0)),"-")</f>
        <v>-</v>
      </c>
      <c r="I486" s="1" t="str">
        <f>IFERROR(INDEX(行业涨跌!E:E,MATCH(G486,行业涨跌!C:C,0)),"-")</f>
        <v>-</v>
      </c>
      <c r="J486" s="1">
        <v>0</v>
      </c>
      <c r="K486" s="1">
        <v>0</v>
      </c>
      <c r="L486" s="1">
        <v>0</v>
      </c>
      <c r="M486" s="66">
        <f t="shared" si="100"/>
        <v>0</v>
      </c>
      <c r="R486" s="43" t="str">
        <f t="shared" si="91"/>
        <v>-</v>
      </c>
      <c r="V486" s="1">
        <f t="array" ref="V486">SMALL(IF($D$2:$D$4000&gt;0,ROW($D$2:$D$4000),4^8),ROW(A485))</f>
        <v>65536</v>
      </c>
      <c r="W486" s="1" t="str">
        <f t="shared" si="92"/>
        <v>-</v>
      </c>
      <c r="X486" s="1" t="str">
        <f t="shared" si="93"/>
        <v>-</v>
      </c>
      <c r="Y486" s="43" t="str">
        <f t="shared" si="101"/>
        <v>-</v>
      </c>
      <c r="Z486" s="1" t="str">
        <f t="shared" si="94"/>
        <v>-</v>
      </c>
      <c r="AA486" s="1" t="str">
        <f t="shared" si="95"/>
        <v>-</v>
      </c>
      <c r="AB486" s="1" t="str">
        <f t="shared" si="102"/>
        <v>-</v>
      </c>
      <c r="AC486" s="1" t="str">
        <f t="shared" si="96"/>
        <v>-</v>
      </c>
      <c r="AD486" s="1" t="str">
        <f t="shared" si="97"/>
        <v>-</v>
      </c>
      <c r="AE486" s="43" t="str">
        <f t="shared" si="98"/>
        <v>-</v>
      </c>
      <c r="AF486" s="11" t="str">
        <f t="shared" si="103"/>
        <v>-</v>
      </c>
    </row>
    <row r="487" spans="1:32" x14ac:dyDescent="0.15">
      <c r="A487" s="1">
        <v>486</v>
      </c>
      <c r="B487" s="29" t="str">
        <f>TRIM(基本信息!B487)</f>
        <v/>
      </c>
      <c r="C487" s="1" t="str">
        <f>TRIM(基本信息!C487)</f>
        <v/>
      </c>
      <c r="D487" s="1">
        <f t="shared" si="99"/>
        <v>0</v>
      </c>
      <c r="E487" s="1" t="str">
        <f>IFERROR(INDEX(股票涨跌!E:E,MATCH(B487,股票涨跌!B:B,0)),"-")</f>
        <v>-</v>
      </c>
      <c r="F487" s="1" t="str">
        <f>IFERROR(INDEX(股票涨跌!F:F,MATCH(B487,股票涨跌!B:B,0)),"-")</f>
        <v>-</v>
      </c>
      <c r="G487" s="1" t="str">
        <f>TRIM(基本信息!O487)</f>
        <v/>
      </c>
      <c r="H487" s="1" t="str">
        <f>IFERROR(INDEX(行业涨跌!F:F,MATCH(G487,行业涨跌!C:C,0)),"-")</f>
        <v>-</v>
      </c>
      <c r="I487" s="1" t="str">
        <f>IFERROR(INDEX(行业涨跌!E:E,MATCH(G487,行业涨跌!C:C,0)),"-")</f>
        <v>-</v>
      </c>
      <c r="J487" s="1">
        <v>0</v>
      </c>
      <c r="K487" s="1">
        <v>0</v>
      </c>
      <c r="L487" s="1">
        <v>0</v>
      </c>
      <c r="M487" s="66">
        <f t="shared" si="100"/>
        <v>0</v>
      </c>
      <c r="R487" s="43" t="str">
        <f t="shared" si="91"/>
        <v>-</v>
      </c>
      <c r="V487" s="1">
        <f t="array" ref="V487">SMALL(IF($D$2:$D$4000&gt;0,ROW($D$2:$D$4000),4^8),ROW(A486))</f>
        <v>65536</v>
      </c>
      <c r="W487" s="1" t="str">
        <f t="shared" si="92"/>
        <v>-</v>
      </c>
      <c r="X487" s="1" t="str">
        <f t="shared" si="93"/>
        <v>-</v>
      </c>
      <c r="Y487" s="43" t="str">
        <f t="shared" si="101"/>
        <v>-</v>
      </c>
      <c r="Z487" s="1" t="str">
        <f t="shared" si="94"/>
        <v>-</v>
      </c>
      <c r="AA487" s="1" t="str">
        <f t="shared" si="95"/>
        <v>-</v>
      </c>
      <c r="AB487" s="1" t="str">
        <f t="shared" si="102"/>
        <v>-</v>
      </c>
      <c r="AC487" s="1" t="str">
        <f t="shared" si="96"/>
        <v>-</v>
      </c>
      <c r="AD487" s="1" t="str">
        <f t="shared" si="97"/>
        <v>-</v>
      </c>
      <c r="AE487" s="43" t="str">
        <f t="shared" si="98"/>
        <v>-</v>
      </c>
      <c r="AF487" s="11" t="str">
        <f t="shared" si="103"/>
        <v>-</v>
      </c>
    </row>
    <row r="488" spans="1:32" x14ac:dyDescent="0.15">
      <c r="A488" s="1">
        <v>487</v>
      </c>
      <c r="B488" s="29" t="str">
        <f>TRIM(基本信息!B488)</f>
        <v/>
      </c>
      <c r="C488" s="1" t="str">
        <f>TRIM(基本信息!C488)</f>
        <v/>
      </c>
      <c r="D488" s="1">
        <f t="shared" si="99"/>
        <v>0</v>
      </c>
      <c r="E488" s="1" t="str">
        <f>IFERROR(INDEX(股票涨跌!E:E,MATCH(B488,股票涨跌!B:B,0)),"-")</f>
        <v>-</v>
      </c>
      <c r="F488" s="1" t="str">
        <f>IFERROR(INDEX(股票涨跌!F:F,MATCH(B488,股票涨跌!B:B,0)),"-")</f>
        <v>-</v>
      </c>
      <c r="G488" s="1" t="str">
        <f>TRIM(基本信息!O488)</f>
        <v/>
      </c>
      <c r="H488" s="1" t="str">
        <f>IFERROR(INDEX(行业涨跌!F:F,MATCH(G488,行业涨跌!C:C,0)),"-")</f>
        <v>-</v>
      </c>
      <c r="I488" s="1" t="str">
        <f>IFERROR(INDEX(行业涨跌!E:E,MATCH(G488,行业涨跌!C:C,0)),"-")</f>
        <v>-</v>
      </c>
      <c r="J488" s="1">
        <v>0</v>
      </c>
      <c r="K488" s="1">
        <v>0</v>
      </c>
      <c r="L488" s="1">
        <v>0</v>
      </c>
      <c r="M488" s="66">
        <f t="shared" si="100"/>
        <v>0</v>
      </c>
      <c r="R488" s="43" t="str">
        <f t="shared" si="91"/>
        <v>-</v>
      </c>
      <c r="V488" s="1">
        <f t="array" ref="V488">SMALL(IF($D$2:$D$4000&gt;0,ROW($D$2:$D$4000),4^8),ROW(A487))</f>
        <v>65536</v>
      </c>
      <c r="W488" s="1" t="str">
        <f t="shared" si="92"/>
        <v>-</v>
      </c>
      <c r="X488" s="1" t="str">
        <f t="shared" si="93"/>
        <v>-</v>
      </c>
      <c r="Y488" s="43" t="str">
        <f t="shared" si="101"/>
        <v>-</v>
      </c>
      <c r="Z488" s="1" t="str">
        <f t="shared" si="94"/>
        <v>-</v>
      </c>
      <c r="AA488" s="1" t="str">
        <f t="shared" si="95"/>
        <v>-</v>
      </c>
      <c r="AB488" s="1" t="str">
        <f t="shared" si="102"/>
        <v>-</v>
      </c>
      <c r="AC488" s="1" t="str">
        <f t="shared" si="96"/>
        <v>-</v>
      </c>
      <c r="AD488" s="1" t="str">
        <f t="shared" si="97"/>
        <v>-</v>
      </c>
      <c r="AE488" s="43" t="str">
        <f t="shared" si="98"/>
        <v>-</v>
      </c>
      <c r="AF488" s="11" t="str">
        <f t="shared" si="103"/>
        <v>-</v>
      </c>
    </row>
    <row r="489" spans="1:32" x14ac:dyDescent="0.15">
      <c r="A489" s="1">
        <v>488</v>
      </c>
      <c r="B489" s="29" t="str">
        <f>TRIM(基本信息!B489)</f>
        <v/>
      </c>
      <c r="C489" s="1" t="str">
        <f>TRIM(基本信息!C489)</f>
        <v/>
      </c>
      <c r="D489" s="1">
        <f t="shared" si="99"/>
        <v>0</v>
      </c>
      <c r="E489" s="1" t="str">
        <f>IFERROR(INDEX(股票涨跌!E:E,MATCH(B489,股票涨跌!B:B,0)),"-")</f>
        <v>-</v>
      </c>
      <c r="F489" s="1" t="str">
        <f>IFERROR(INDEX(股票涨跌!F:F,MATCH(B489,股票涨跌!B:B,0)),"-")</f>
        <v>-</v>
      </c>
      <c r="G489" s="1" t="str">
        <f>TRIM(基本信息!O489)</f>
        <v/>
      </c>
      <c r="H489" s="1" t="str">
        <f>IFERROR(INDEX(行业涨跌!F:F,MATCH(G489,行业涨跌!C:C,0)),"-")</f>
        <v>-</v>
      </c>
      <c r="I489" s="1" t="str">
        <f>IFERROR(INDEX(行业涨跌!E:E,MATCH(G489,行业涨跌!C:C,0)),"-")</f>
        <v>-</v>
      </c>
      <c r="J489" s="1">
        <v>0</v>
      </c>
      <c r="K489" s="1">
        <v>0</v>
      </c>
      <c r="L489" s="1">
        <v>0</v>
      </c>
      <c r="M489" s="66">
        <f t="shared" si="100"/>
        <v>0</v>
      </c>
      <c r="R489" s="43" t="str">
        <f t="shared" si="91"/>
        <v>-</v>
      </c>
      <c r="V489" s="1">
        <f t="array" ref="V489">SMALL(IF($D$2:$D$4000&gt;0,ROW($D$2:$D$4000),4^8),ROW(A488))</f>
        <v>65536</v>
      </c>
      <c r="W489" s="1" t="str">
        <f t="shared" si="92"/>
        <v>-</v>
      </c>
      <c r="X489" s="1" t="str">
        <f t="shared" si="93"/>
        <v>-</v>
      </c>
      <c r="Y489" s="43" t="str">
        <f t="shared" si="101"/>
        <v>-</v>
      </c>
      <c r="Z489" s="1" t="str">
        <f t="shared" si="94"/>
        <v>-</v>
      </c>
      <c r="AA489" s="1" t="str">
        <f t="shared" si="95"/>
        <v>-</v>
      </c>
      <c r="AB489" s="1" t="str">
        <f t="shared" si="102"/>
        <v>-</v>
      </c>
      <c r="AC489" s="1" t="str">
        <f t="shared" si="96"/>
        <v>-</v>
      </c>
      <c r="AD489" s="1" t="str">
        <f t="shared" si="97"/>
        <v>-</v>
      </c>
      <c r="AE489" s="43" t="str">
        <f t="shared" si="98"/>
        <v>-</v>
      </c>
      <c r="AF489" s="11" t="str">
        <f t="shared" si="103"/>
        <v>-</v>
      </c>
    </row>
    <row r="490" spans="1:32" x14ac:dyDescent="0.15">
      <c r="A490" s="1">
        <v>489</v>
      </c>
      <c r="B490" s="29" t="str">
        <f>TRIM(基本信息!B490)</f>
        <v/>
      </c>
      <c r="C490" s="1" t="str">
        <f>TRIM(基本信息!C490)</f>
        <v/>
      </c>
      <c r="D490" s="1">
        <f t="shared" si="99"/>
        <v>0</v>
      </c>
      <c r="E490" s="1" t="str">
        <f>IFERROR(INDEX(股票涨跌!E:E,MATCH(B490,股票涨跌!B:B,0)),"-")</f>
        <v>-</v>
      </c>
      <c r="F490" s="1" t="str">
        <f>IFERROR(INDEX(股票涨跌!F:F,MATCH(B490,股票涨跌!B:B,0)),"-")</f>
        <v>-</v>
      </c>
      <c r="G490" s="1" t="str">
        <f>TRIM(基本信息!O490)</f>
        <v/>
      </c>
      <c r="H490" s="1" t="str">
        <f>IFERROR(INDEX(行业涨跌!F:F,MATCH(G490,行业涨跌!C:C,0)),"-")</f>
        <v>-</v>
      </c>
      <c r="I490" s="1" t="str">
        <f>IFERROR(INDEX(行业涨跌!E:E,MATCH(G490,行业涨跌!C:C,0)),"-")</f>
        <v>-</v>
      </c>
      <c r="J490" s="1">
        <v>0</v>
      </c>
      <c r="K490" s="1">
        <v>0</v>
      </c>
      <c r="L490" s="1">
        <v>0</v>
      </c>
      <c r="M490" s="66">
        <f t="shared" si="100"/>
        <v>0</v>
      </c>
      <c r="R490" s="43" t="str">
        <f t="shared" si="91"/>
        <v>-</v>
      </c>
      <c r="V490" s="1">
        <f t="array" ref="V490">SMALL(IF($D$2:$D$4000&gt;0,ROW($D$2:$D$4000),4^8),ROW(A489))</f>
        <v>65536</v>
      </c>
      <c r="W490" s="1" t="str">
        <f t="shared" si="92"/>
        <v>-</v>
      </c>
      <c r="X490" s="1" t="str">
        <f t="shared" si="93"/>
        <v>-</v>
      </c>
      <c r="Y490" s="43" t="str">
        <f t="shared" si="101"/>
        <v>-</v>
      </c>
      <c r="Z490" s="1" t="str">
        <f t="shared" si="94"/>
        <v>-</v>
      </c>
      <c r="AA490" s="1" t="str">
        <f t="shared" si="95"/>
        <v>-</v>
      </c>
      <c r="AB490" s="1" t="str">
        <f t="shared" si="102"/>
        <v>-</v>
      </c>
      <c r="AC490" s="1" t="str">
        <f t="shared" si="96"/>
        <v>-</v>
      </c>
      <c r="AD490" s="1" t="str">
        <f t="shared" si="97"/>
        <v>-</v>
      </c>
      <c r="AE490" s="43" t="str">
        <f t="shared" si="98"/>
        <v>-</v>
      </c>
      <c r="AF490" s="11" t="str">
        <f t="shared" si="103"/>
        <v>-</v>
      </c>
    </row>
    <row r="491" spans="1:32" x14ac:dyDescent="0.15">
      <c r="A491" s="1">
        <v>490</v>
      </c>
      <c r="B491" s="29" t="str">
        <f>TRIM(基本信息!B491)</f>
        <v/>
      </c>
      <c r="C491" s="1" t="str">
        <f>TRIM(基本信息!C491)</f>
        <v/>
      </c>
      <c r="D491" s="1">
        <f t="shared" si="99"/>
        <v>0</v>
      </c>
      <c r="E491" s="1" t="str">
        <f>IFERROR(INDEX(股票涨跌!E:E,MATCH(B491,股票涨跌!B:B,0)),"-")</f>
        <v>-</v>
      </c>
      <c r="F491" s="1" t="str">
        <f>IFERROR(INDEX(股票涨跌!F:F,MATCH(B491,股票涨跌!B:B,0)),"-")</f>
        <v>-</v>
      </c>
      <c r="G491" s="1" t="str">
        <f>TRIM(基本信息!O491)</f>
        <v/>
      </c>
      <c r="H491" s="1" t="str">
        <f>IFERROR(INDEX(行业涨跌!F:F,MATCH(G491,行业涨跌!C:C,0)),"-")</f>
        <v>-</v>
      </c>
      <c r="I491" s="1" t="str">
        <f>IFERROR(INDEX(行业涨跌!E:E,MATCH(G491,行业涨跌!C:C,0)),"-")</f>
        <v>-</v>
      </c>
      <c r="J491" s="1">
        <v>0</v>
      </c>
      <c r="K491" s="1">
        <v>1</v>
      </c>
      <c r="L491" s="1">
        <v>0</v>
      </c>
      <c r="M491" s="66">
        <f t="shared" si="100"/>
        <v>1</v>
      </c>
      <c r="R491" s="43" t="str">
        <f t="shared" si="91"/>
        <v>-</v>
      </c>
      <c r="S491" s="11">
        <v>43630.625</v>
      </c>
      <c r="V491" s="1">
        <f t="array" ref="V491">SMALL(IF($D$2:$D$4000&gt;0,ROW($D$2:$D$4000),4^8),ROW(A490))</f>
        <v>65536</v>
      </c>
      <c r="W491" s="1" t="str">
        <f t="shared" si="92"/>
        <v>-</v>
      </c>
      <c r="X491" s="1" t="str">
        <f t="shared" si="93"/>
        <v>-</v>
      </c>
      <c r="Y491" s="43" t="str">
        <f t="shared" si="101"/>
        <v>-</v>
      </c>
      <c r="Z491" s="1" t="str">
        <f t="shared" si="94"/>
        <v>-</v>
      </c>
      <c r="AA491" s="1" t="str">
        <f t="shared" si="95"/>
        <v>-</v>
      </c>
      <c r="AB491" s="1" t="str">
        <f t="shared" si="102"/>
        <v>-</v>
      </c>
      <c r="AC491" s="1" t="str">
        <f t="shared" si="96"/>
        <v>-</v>
      </c>
      <c r="AD491" s="1" t="str">
        <f t="shared" si="97"/>
        <v>-</v>
      </c>
      <c r="AE491" s="43" t="str">
        <f t="shared" si="98"/>
        <v>-</v>
      </c>
      <c r="AF491" s="11" t="str">
        <f t="shared" si="103"/>
        <v>-</v>
      </c>
    </row>
    <row r="492" spans="1:32" x14ac:dyDescent="0.15">
      <c r="A492" s="1">
        <v>491</v>
      </c>
      <c r="B492" s="29" t="str">
        <f>TRIM(基本信息!B492)</f>
        <v/>
      </c>
      <c r="C492" s="1" t="str">
        <f>TRIM(基本信息!C492)</f>
        <v/>
      </c>
      <c r="D492" s="1">
        <f t="shared" si="99"/>
        <v>0</v>
      </c>
      <c r="E492" s="1" t="str">
        <f>IFERROR(INDEX(股票涨跌!E:E,MATCH(B492,股票涨跌!B:B,0)),"-")</f>
        <v>-</v>
      </c>
      <c r="F492" s="1" t="str">
        <f>IFERROR(INDEX(股票涨跌!F:F,MATCH(B492,股票涨跌!B:B,0)),"-")</f>
        <v>-</v>
      </c>
      <c r="G492" s="1" t="str">
        <f>TRIM(基本信息!O492)</f>
        <v/>
      </c>
      <c r="H492" s="1" t="str">
        <f>IFERROR(INDEX(行业涨跌!F:F,MATCH(G492,行业涨跌!C:C,0)),"-")</f>
        <v>-</v>
      </c>
      <c r="I492" s="1" t="str">
        <f>IFERROR(INDEX(行业涨跌!E:E,MATCH(G492,行业涨跌!C:C,0)),"-")</f>
        <v>-</v>
      </c>
      <c r="J492" s="1">
        <v>0</v>
      </c>
      <c r="K492" s="1">
        <v>1</v>
      </c>
      <c r="L492" s="1">
        <v>0</v>
      </c>
      <c r="M492" s="66">
        <f t="shared" si="100"/>
        <v>1</v>
      </c>
      <c r="R492" s="43" t="str">
        <f t="shared" si="91"/>
        <v>-</v>
      </c>
      <c r="S492" s="11">
        <v>43630.625</v>
      </c>
      <c r="V492" s="1">
        <f t="array" ref="V492">SMALL(IF($D$2:$D$4000&gt;0,ROW($D$2:$D$4000),4^8),ROW(A491))</f>
        <v>65536</v>
      </c>
      <c r="W492" s="1" t="str">
        <f t="shared" si="92"/>
        <v>-</v>
      </c>
      <c r="X492" s="1" t="str">
        <f t="shared" si="93"/>
        <v>-</v>
      </c>
      <c r="Y492" s="43" t="str">
        <f t="shared" si="101"/>
        <v>-</v>
      </c>
      <c r="Z492" s="1" t="str">
        <f t="shared" si="94"/>
        <v>-</v>
      </c>
      <c r="AA492" s="1" t="str">
        <f t="shared" si="95"/>
        <v>-</v>
      </c>
      <c r="AB492" s="1" t="str">
        <f t="shared" si="102"/>
        <v>-</v>
      </c>
      <c r="AC492" s="1" t="str">
        <f t="shared" si="96"/>
        <v>-</v>
      </c>
      <c r="AD492" s="1" t="str">
        <f t="shared" si="97"/>
        <v>-</v>
      </c>
      <c r="AE492" s="43" t="str">
        <f t="shared" si="98"/>
        <v>-</v>
      </c>
      <c r="AF492" s="11" t="str">
        <f t="shared" si="103"/>
        <v>-</v>
      </c>
    </row>
    <row r="493" spans="1:32" x14ac:dyDescent="0.15">
      <c r="A493" s="1">
        <v>492</v>
      </c>
      <c r="B493" s="29" t="str">
        <f>TRIM(基本信息!B493)</f>
        <v/>
      </c>
      <c r="C493" s="1" t="str">
        <f>TRIM(基本信息!C493)</f>
        <v/>
      </c>
      <c r="D493" s="1">
        <f t="shared" si="99"/>
        <v>0</v>
      </c>
      <c r="E493" s="1" t="str">
        <f>IFERROR(INDEX(股票涨跌!E:E,MATCH(B493,股票涨跌!B:B,0)),"-")</f>
        <v>-</v>
      </c>
      <c r="F493" s="1" t="str">
        <f>IFERROR(INDEX(股票涨跌!F:F,MATCH(B493,股票涨跌!B:B,0)),"-")</f>
        <v>-</v>
      </c>
      <c r="G493" s="1" t="str">
        <f>TRIM(基本信息!O493)</f>
        <v/>
      </c>
      <c r="H493" s="1" t="str">
        <f>IFERROR(INDEX(行业涨跌!F:F,MATCH(G493,行业涨跌!C:C,0)),"-")</f>
        <v>-</v>
      </c>
      <c r="I493" s="1" t="str">
        <f>IFERROR(INDEX(行业涨跌!E:E,MATCH(G493,行业涨跌!C:C,0)),"-")</f>
        <v>-</v>
      </c>
      <c r="J493" s="1">
        <v>0</v>
      </c>
      <c r="K493" s="1">
        <v>0</v>
      </c>
      <c r="L493" s="1">
        <v>0</v>
      </c>
      <c r="M493" s="66">
        <f t="shared" si="100"/>
        <v>0</v>
      </c>
      <c r="R493" s="43" t="str">
        <f t="shared" si="91"/>
        <v>-</v>
      </c>
      <c r="V493" s="1">
        <f t="array" ref="V493">SMALL(IF($D$2:$D$4000&gt;0,ROW($D$2:$D$4000),4^8),ROW(A492))</f>
        <v>65536</v>
      </c>
      <c r="W493" s="1" t="str">
        <f t="shared" si="92"/>
        <v>-</v>
      </c>
      <c r="X493" s="1" t="str">
        <f t="shared" si="93"/>
        <v>-</v>
      </c>
      <c r="Y493" s="43" t="str">
        <f t="shared" si="101"/>
        <v>-</v>
      </c>
      <c r="Z493" s="1" t="str">
        <f t="shared" si="94"/>
        <v>-</v>
      </c>
      <c r="AA493" s="1" t="str">
        <f t="shared" si="95"/>
        <v>-</v>
      </c>
      <c r="AB493" s="1" t="str">
        <f t="shared" si="102"/>
        <v>-</v>
      </c>
      <c r="AC493" s="1" t="str">
        <f t="shared" si="96"/>
        <v>-</v>
      </c>
      <c r="AD493" s="1" t="str">
        <f t="shared" si="97"/>
        <v>-</v>
      </c>
      <c r="AE493" s="43" t="str">
        <f t="shared" si="98"/>
        <v>-</v>
      </c>
      <c r="AF493" s="11" t="str">
        <f t="shared" si="103"/>
        <v>-</v>
      </c>
    </row>
    <row r="494" spans="1:32" x14ac:dyDescent="0.15">
      <c r="A494" s="1">
        <v>493</v>
      </c>
      <c r="B494" s="29" t="str">
        <f>TRIM(基本信息!B494)</f>
        <v/>
      </c>
      <c r="C494" s="1" t="str">
        <f>TRIM(基本信息!C494)</f>
        <v/>
      </c>
      <c r="D494" s="1">
        <f t="shared" si="99"/>
        <v>0</v>
      </c>
      <c r="E494" s="1" t="str">
        <f>IFERROR(INDEX(股票涨跌!E:E,MATCH(B494,股票涨跌!B:B,0)),"-")</f>
        <v>-</v>
      </c>
      <c r="F494" s="1" t="str">
        <f>IFERROR(INDEX(股票涨跌!F:F,MATCH(B494,股票涨跌!B:B,0)),"-")</f>
        <v>-</v>
      </c>
      <c r="G494" s="1" t="str">
        <f>TRIM(基本信息!O494)</f>
        <v/>
      </c>
      <c r="H494" s="1" t="str">
        <f>IFERROR(INDEX(行业涨跌!F:F,MATCH(G494,行业涨跌!C:C,0)),"-")</f>
        <v>-</v>
      </c>
      <c r="I494" s="1" t="str">
        <f>IFERROR(INDEX(行业涨跌!E:E,MATCH(G494,行业涨跌!C:C,0)),"-")</f>
        <v>-</v>
      </c>
      <c r="J494" s="1">
        <v>0</v>
      </c>
      <c r="K494" s="1">
        <v>1</v>
      </c>
      <c r="L494" s="1">
        <v>0</v>
      </c>
      <c r="M494" s="66">
        <f t="shared" si="100"/>
        <v>1</v>
      </c>
      <c r="R494" s="43" t="str">
        <f t="shared" si="91"/>
        <v>-</v>
      </c>
      <c r="S494" s="11">
        <v>43630.625</v>
      </c>
      <c r="V494" s="1">
        <f t="array" ref="V494">SMALL(IF($D$2:$D$4000&gt;0,ROW($D$2:$D$4000),4^8),ROW(A493))</f>
        <v>65536</v>
      </c>
      <c r="W494" s="1" t="str">
        <f t="shared" si="92"/>
        <v>-</v>
      </c>
      <c r="X494" s="1" t="str">
        <f t="shared" si="93"/>
        <v>-</v>
      </c>
      <c r="Y494" s="43" t="str">
        <f t="shared" si="101"/>
        <v>-</v>
      </c>
      <c r="Z494" s="1" t="str">
        <f t="shared" si="94"/>
        <v>-</v>
      </c>
      <c r="AA494" s="1" t="str">
        <f t="shared" si="95"/>
        <v>-</v>
      </c>
      <c r="AB494" s="1" t="str">
        <f t="shared" si="102"/>
        <v>-</v>
      </c>
      <c r="AC494" s="1" t="str">
        <f t="shared" si="96"/>
        <v>-</v>
      </c>
      <c r="AD494" s="1" t="str">
        <f t="shared" si="97"/>
        <v>-</v>
      </c>
      <c r="AE494" s="43" t="str">
        <f t="shared" si="98"/>
        <v>-</v>
      </c>
      <c r="AF494" s="11" t="str">
        <f t="shared" si="103"/>
        <v>-</v>
      </c>
    </row>
    <row r="495" spans="1:32" x14ac:dyDescent="0.15">
      <c r="A495" s="1">
        <v>494</v>
      </c>
      <c r="B495" s="29" t="str">
        <f>TRIM(基本信息!B495)</f>
        <v/>
      </c>
      <c r="C495" s="1" t="str">
        <f>TRIM(基本信息!C495)</f>
        <v/>
      </c>
      <c r="D495" s="1">
        <f t="shared" si="99"/>
        <v>0</v>
      </c>
      <c r="E495" s="1" t="str">
        <f>IFERROR(INDEX(股票涨跌!E:E,MATCH(B495,股票涨跌!B:B,0)),"-")</f>
        <v>-</v>
      </c>
      <c r="F495" s="1" t="str">
        <f>IFERROR(INDEX(股票涨跌!F:F,MATCH(B495,股票涨跌!B:B,0)),"-")</f>
        <v>-</v>
      </c>
      <c r="G495" s="1" t="str">
        <f>TRIM(基本信息!O495)</f>
        <v/>
      </c>
      <c r="H495" s="1" t="str">
        <f>IFERROR(INDEX(行业涨跌!F:F,MATCH(G495,行业涨跌!C:C,0)),"-")</f>
        <v>-</v>
      </c>
      <c r="I495" s="1" t="str">
        <f>IFERROR(INDEX(行业涨跌!E:E,MATCH(G495,行业涨跌!C:C,0)),"-")</f>
        <v>-</v>
      </c>
      <c r="J495" s="1">
        <v>0</v>
      </c>
      <c r="K495" s="1">
        <v>0</v>
      </c>
      <c r="L495" s="1">
        <v>0</v>
      </c>
      <c r="M495" s="66">
        <f t="shared" si="100"/>
        <v>0</v>
      </c>
      <c r="R495" s="43" t="str">
        <f t="shared" si="91"/>
        <v>-</v>
      </c>
      <c r="V495" s="1">
        <f t="array" ref="V495">SMALL(IF($D$2:$D$4000&gt;0,ROW($D$2:$D$4000),4^8),ROW(A494))</f>
        <v>65536</v>
      </c>
      <c r="W495" s="1" t="str">
        <f t="shared" si="92"/>
        <v>-</v>
      </c>
      <c r="X495" s="1" t="str">
        <f t="shared" si="93"/>
        <v>-</v>
      </c>
      <c r="Y495" s="43" t="str">
        <f t="shared" si="101"/>
        <v>-</v>
      </c>
      <c r="Z495" s="1" t="str">
        <f t="shared" si="94"/>
        <v>-</v>
      </c>
      <c r="AA495" s="1" t="str">
        <f t="shared" si="95"/>
        <v>-</v>
      </c>
      <c r="AB495" s="1" t="str">
        <f t="shared" si="102"/>
        <v>-</v>
      </c>
      <c r="AC495" s="1" t="str">
        <f t="shared" si="96"/>
        <v>-</v>
      </c>
      <c r="AD495" s="1" t="str">
        <f t="shared" si="97"/>
        <v>-</v>
      </c>
      <c r="AE495" s="43" t="str">
        <f t="shared" si="98"/>
        <v>-</v>
      </c>
      <c r="AF495" s="11" t="str">
        <f t="shared" si="103"/>
        <v>-</v>
      </c>
    </row>
    <row r="496" spans="1:32" x14ac:dyDescent="0.15">
      <c r="A496" s="1">
        <v>495</v>
      </c>
      <c r="B496" s="29" t="str">
        <f>TRIM(基本信息!B496)</f>
        <v/>
      </c>
      <c r="C496" s="1" t="str">
        <f>TRIM(基本信息!C496)</f>
        <v/>
      </c>
      <c r="D496" s="1">
        <f t="shared" si="99"/>
        <v>0</v>
      </c>
      <c r="E496" s="1" t="str">
        <f>IFERROR(INDEX(股票涨跌!E:E,MATCH(B496,股票涨跌!B:B,0)),"-")</f>
        <v>-</v>
      </c>
      <c r="F496" s="1" t="str">
        <f>IFERROR(INDEX(股票涨跌!F:F,MATCH(B496,股票涨跌!B:B,0)),"-")</f>
        <v>-</v>
      </c>
      <c r="G496" s="1" t="str">
        <f>TRIM(基本信息!O496)</f>
        <v/>
      </c>
      <c r="H496" s="1" t="str">
        <f>IFERROR(INDEX(行业涨跌!F:F,MATCH(G496,行业涨跌!C:C,0)),"-")</f>
        <v>-</v>
      </c>
      <c r="I496" s="1" t="str">
        <f>IFERROR(INDEX(行业涨跌!E:E,MATCH(G496,行业涨跌!C:C,0)),"-")</f>
        <v>-</v>
      </c>
      <c r="J496" s="1">
        <v>0</v>
      </c>
      <c r="K496" s="1">
        <v>1</v>
      </c>
      <c r="L496" s="1">
        <v>0</v>
      </c>
      <c r="M496" s="66">
        <f t="shared" si="100"/>
        <v>1</v>
      </c>
      <c r="R496" s="43" t="str">
        <f t="shared" si="91"/>
        <v>-</v>
      </c>
      <c r="S496" s="11">
        <v>43630.625</v>
      </c>
      <c r="V496" s="1">
        <f t="array" ref="V496">SMALL(IF($D$2:$D$4000&gt;0,ROW($D$2:$D$4000),4^8),ROW(A495))</f>
        <v>65536</v>
      </c>
      <c r="W496" s="1" t="str">
        <f t="shared" si="92"/>
        <v>-</v>
      </c>
      <c r="X496" s="1" t="str">
        <f t="shared" si="93"/>
        <v>-</v>
      </c>
      <c r="Y496" s="43" t="str">
        <f t="shared" si="101"/>
        <v>-</v>
      </c>
      <c r="Z496" s="1" t="str">
        <f t="shared" si="94"/>
        <v>-</v>
      </c>
      <c r="AA496" s="1" t="str">
        <f t="shared" si="95"/>
        <v>-</v>
      </c>
      <c r="AB496" s="1" t="str">
        <f t="shared" si="102"/>
        <v>-</v>
      </c>
      <c r="AC496" s="1" t="str">
        <f t="shared" si="96"/>
        <v>-</v>
      </c>
      <c r="AD496" s="1" t="str">
        <f t="shared" si="97"/>
        <v>-</v>
      </c>
      <c r="AE496" s="43" t="str">
        <f t="shared" si="98"/>
        <v>-</v>
      </c>
      <c r="AF496" s="11" t="str">
        <f t="shared" si="103"/>
        <v>-</v>
      </c>
    </row>
    <row r="497" spans="1:32" x14ac:dyDescent="0.15">
      <c r="A497" s="1">
        <v>496</v>
      </c>
      <c r="B497" s="29" t="str">
        <f>TRIM(基本信息!B497)</f>
        <v/>
      </c>
      <c r="C497" s="1" t="str">
        <f>TRIM(基本信息!C497)</f>
        <v/>
      </c>
      <c r="D497" s="1">
        <f t="shared" si="99"/>
        <v>0</v>
      </c>
      <c r="E497" s="1" t="str">
        <f>IFERROR(INDEX(股票涨跌!E:E,MATCH(B497,股票涨跌!B:B,0)),"-")</f>
        <v>-</v>
      </c>
      <c r="F497" s="1" t="str">
        <f>IFERROR(INDEX(股票涨跌!F:F,MATCH(B497,股票涨跌!B:B,0)),"-")</f>
        <v>-</v>
      </c>
      <c r="G497" s="1" t="str">
        <f>TRIM(基本信息!O497)</f>
        <v/>
      </c>
      <c r="H497" s="1" t="str">
        <f>IFERROR(INDEX(行业涨跌!F:F,MATCH(G497,行业涨跌!C:C,0)),"-")</f>
        <v>-</v>
      </c>
      <c r="I497" s="1" t="str">
        <f>IFERROR(INDEX(行业涨跌!E:E,MATCH(G497,行业涨跌!C:C,0)),"-")</f>
        <v>-</v>
      </c>
      <c r="J497" s="1">
        <v>0</v>
      </c>
      <c r="K497" s="1">
        <v>1</v>
      </c>
      <c r="L497" s="1">
        <v>0</v>
      </c>
      <c r="M497" s="66">
        <f t="shared" si="100"/>
        <v>1</v>
      </c>
      <c r="R497" s="43" t="str">
        <f t="shared" si="91"/>
        <v>-</v>
      </c>
      <c r="S497" s="11">
        <v>43630.625</v>
      </c>
      <c r="V497" s="1">
        <f t="array" ref="V497">SMALL(IF($D$2:$D$4000&gt;0,ROW($D$2:$D$4000),4^8),ROW(A496))</f>
        <v>65536</v>
      </c>
      <c r="W497" s="1" t="str">
        <f t="shared" si="92"/>
        <v>-</v>
      </c>
      <c r="X497" s="1" t="str">
        <f t="shared" si="93"/>
        <v>-</v>
      </c>
      <c r="Y497" s="43" t="str">
        <f t="shared" si="101"/>
        <v>-</v>
      </c>
      <c r="Z497" s="1" t="str">
        <f t="shared" si="94"/>
        <v>-</v>
      </c>
      <c r="AA497" s="1" t="str">
        <f t="shared" si="95"/>
        <v>-</v>
      </c>
      <c r="AB497" s="1" t="str">
        <f t="shared" si="102"/>
        <v>-</v>
      </c>
      <c r="AC497" s="1" t="str">
        <f t="shared" si="96"/>
        <v>-</v>
      </c>
      <c r="AD497" s="1" t="str">
        <f t="shared" si="97"/>
        <v>-</v>
      </c>
      <c r="AE497" s="43" t="str">
        <f t="shared" si="98"/>
        <v>-</v>
      </c>
      <c r="AF497" s="11" t="str">
        <f t="shared" si="103"/>
        <v>-</v>
      </c>
    </row>
    <row r="498" spans="1:32" x14ac:dyDescent="0.15">
      <c r="A498" s="1">
        <v>497</v>
      </c>
      <c r="B498" s="29" t="str">
        <f>TRIM(基本信息!B498)</f>
        <v/>
      </c>
      <c r="C498" s="1" t="str">
        <f>TRIM(基本信息!C498)</f>
        <v/>
      </c>
      <c r="D498" s="1">
        <f t="shared" si="99"/>
        <v>0</v>
      </c>
      <c r="E498" s="1" t="str">
        <f>IFERROR(INDEX(股票涨跌!E:E,MATCH(B498,股票涨跌!B:B,0)),"-")</f>
        <v>-</v>
      </c>
      <c r="F498" s="1" t="str">
        <f>IFERROR(INDEX(股票涨跌!F:F,MATCH(B498,股票涨跌!B:B,0)),"-")</f>
        <v>-</v>
      </c>
      <c r="G498" s="1" t="str">
        <f>TRIM(基本信息!O498)</f>
        <v/>
      </c>
      <c r="H498" s="1" t="str">
        <f>IFERROR(INDEX(行业涨跌!F:F,MATCH(G498,行业涨跌!C:C,0)),"-")</f>
        <v>-</v>
      </c>
      <c r="I498" s="1" t="str">
        <f>IFERROR(INDEX(行业涨跌!E:E,MATCH(G498,行业涨跌!C:C,0)),"-")</f>
        <v>-</v>
      </c>
      <c r="J498" s="1">
        <v>0</v>
      </c>
      <c r="K498" s="1">
        <v>1</v>
      </c>
      <c r="L498" s="1">
        <v>0</v>
      </c>
      <c r="M498" s="66">
        <f t="shared" si="100"/>
        <v>1</v>
      </c>
      <c r="R498" s="43" t="str">
        <f t="shared" si="91"/>
        <v>-</v>
      </c>
      <c r="S498" s="11">
        <v>43630.625</v>
      </c>
      <c r="V498" s="1">
        <f t="array" ref="V498">SMALL(IF($D$2:$D$4000&gt;0,ROW($D$2:$D$4000),4^8),ROW(A497))</f>
        <v>65536</v>
      </c>
      <c r="W498" s="1" t="str">
        <f t="shared" si="92"/>
        <v>-</v>
      </c>
      <c r="X498" s="1" t="str">
        <f t="shared" si="93"/>
        <v>-</v>
      </c>
      <c r="Y498" s="43" t="str">
        <f t="shared" si="101"/>
        <v>-</v>
      </c>
      <c r="Z498" s="1" t="str">
        <f t="shared" si="94"/>
        <v>-</v>
      </c>
      <c r="AA498" s="1" t="str">
        <f t="shared" si="95"/>
        <v>-</v>
      </c>
      <c r="AB498" s="1" t="str">
        <f t="shared" si="102"/>
        <v>-</v>
      </c>
      <c r="AC498" s="1" t="str">
        <f t="shared" si="96"/>
        <v>-</v>
      </c>
      <c r="AD498" s="1" t="str">
        <f t="shared" si="97"/>
        <v>-</v>
      </c>
      <c r="AE498" s="43" t="str">
        <f t="shared" si="98"/>
        <v>-</v>
      </c>
      <c r="AF498" s="11" t="str">
        <f t="shared" si="103"/>
        <v>-</v>
      </c>
    </row>
    <row r="499" spans="1:32" x14ac:dyDescent="0.15">
      <c r="A499" s="1">
        <v>498</v>
      </c>
      <c r="B499" s="29" t="str">
        <f>TRIM(基本信息!B499)</f>
        <v/>
      </c>
      <c r="C499" s="1" t="str">
        <f>TRIM(基本信息!C499)</f>
        <v/>
      </c>
      <c r="D499" s="1">
        <f t="shared" si="99"/>
        <v>0</v>
      </c>
      <c r="E499" s="1" t="str">
        <f>IFERROR(INDEX(股票涨跌!E:E,MATCH(B499,股票涨跌!B:B,0)),"-")</f>
        <v>-</v>
      </c>
      <c r="F499" s="1" t="str">
        <f>IFERROR(INDEX(股票涨跌!F:F,MATCH(B499,股票涨跌!B:B,0)),"-")</f>
        <v>-</v>
      </c>
      <c r="G499" s="1" t="str">
        <f>TRIM(基本信息!O499)</f>
        <v/>
      </c>
      <c r="H499" s="1" t="str">
        <f>IFERROR(INDEX(行业涨跌!F:F,MATCH(G499,行业涨跌!C:C,0)),"-")</f>
        <v>-</v>
      </c>
      <c r="I499" s="1" t="str">
        <f>IFERROR(INDEX(行业涨跌!E:E,MATCH(G499,行业涨跌!C:C,0)),"-")</f>
        <v>-</v>
      </c>
      <c r="J499" s="1">
        <v>0</v>
      </c>
      <c r="K499" s="1">
        <v>0</v>
      </c>
      <c r="L499" s="1">
        <v>0</v>
      </c>
      <c r="M499" s="66">
        <f t="shared" si="100"/>
        <v>0</v>
      </c>
      <c r="R499" s="43" t="str">
        <f t="shared" si="91"/>
        <v>-</v>
      </c>
      <c r="V499" s="1">
        <f t="array" ref="V499">SMALL(IF($D$2:$D$4000&gt;0,ROW($D$2:$D$4000),4^8),ROW(A498))</f>
        <v>65536</v>
      </c>
      <c r="W499" s="1" t="str">
        <f t="shared" si="92"/>
        <v>-</v>
      </c>
      <c r="X499" s="1" t="str">
        <f t="shared" si="93"/>
        <v>-</v>
      </c>
      <c r="Y499" s="43" t="str">
        <f t="shared" si="101"/>
        <v>-</v>
      </c>
      <c r="Z499" s="1" t="str">
        <f t="shared" si="94"/>
        <v>-</v>
      </c>
      <c r="AA499" s="1" t="str">
        <f t="shared" si="95"/>
        <v>-</v>
      </c>
      <c r="AB499" s="1" t="str">
        <f t="shared" si="102"/>
        <v>-</v>
      </c>
      <c r="AC499" s="1" t="str">
        <f t="shared" si="96"/>
        <v>-</v>
      </c>
      <c r="AD499" s="1" t="str">
        <f t="shared" si="97"/>
        <v>-</v>
      </c>
      <c r="AE499" s="43" t="str">
        <f t="shared" si="98"/>
        <v>-</v>
      </c>
      <c r="AF499" s="11" t="str">
        <f t="shared" si="103"/>
        <v>-</v>
      </c>
    </row>
    <row r="500" spans="1:32" x14ac:dyDescent="0.15">
      <c r="A500" s="1">
        <v>499</v>
      </c>
      <c r="B500" s="29" t="str">
        <f>TRIM(基本信息!B500)</f>
        <v/>
      </c>
      <c r="C500" s="1" t="str">
        <f>TRIM(基本信息!C500)</f>
        <v/>
      </c>
      <c r="D500" s="1">
        <f t="shared" si="99"/>
        <v>0</v>
      </c>
      <c r="E500" s="1" t="str">
        <f>IFERROR(INDEX(股票涨跌!E:E,MATCH(B500,股票涨跌!B:B,0)),"-")</f>
        <v>-</v>
      </c>
      <c r="F500" s="1" t="str">
        <f>IFERROR(INDEX(股票涨跌!F:F,MATCH(B500,股票涨跌!B:B,0)),"-")</f>
        <v>-</v>
      </c>
      <c r="G500" s="1" t="str">
        <f>TRIM(基本信息!O500)</f>
        <v/>
      </c>
      <c r="H500" s="1" t="str">
        <f>IFERROR(INDEX(行业涨跌!F:F,MATCH(G500,行业涨跌!C:C,0)),"-")</f>
        <v>-</v>
      </c>
      <c r="I500" s="1" t="str">
        <f>IFERROR(INDEX(行业涨跌!E:E,MATCH(G500,行业涨跌!C:C,0)),"-")</f>
        <v>-</v>
      </c>
      <c r="J500" s="1">
        <v>0</v>
      </c>
      <c r="K500" s="1">
        <v>1</v>
      </c>
      <c r="L500" s="1">
        <v>0</v>
      </c>
      <c r="M500" s="66">
        <f t="shared" si="100"/>
        <v>1</v>
      </c>
      <c r="R500" s="43" t="str">
        <f t="shared" si="91"/>
        <v>-</v>
      </c>
      <c r="S500" s="11">
        <v>43630.625</v>
      </c>
      <c r="V500" s="1">
        <f t="array" ref="V500">SMALL(IF($D$2:$D$4000&gt;0,ROW($D$2:$D$4000),4^8),ROW(A499))</f>
        <v>65536</v>
      </c>
      <c r="W500" s="1" t="str">
        <f t="shared" si="92"/>
        <v>-</v>
      </c>
      <c r="X500" s="1" t="str">
        <f t="shared" si="93"/>
        <v>-</v>
      </c>
      <c r="Y500" s="43" t="str">
        <f t="shared" si="101"/>
        <v>-</v>
      </c>
      <c r="Z500" s="1" t="str">
        <f t="shared" si="94"/>
        <v>-</v>
      </c>
      <c r="AA500" s="1" t="str">
        <f t="shared" si="95"/>
        <v>-</v>
      </c>
      <c r="AB500" s="1" t="str">
        <f t="shared" si="102"/>
        <v>-</v>
      </c>
      <c r="AC500" s="1" t="str">
        <f t="shared" si="96"/>
        <v>-</v>
      </c>
      <c r="AD500" s="1" t="str">
        <f t="shared" si="97"/>
        <v>-</v>
      </c>
      <c r="AE500" s="43" t="str">
        <f t="shared" si="98"/>
        <v>-</v>
      </c>
      <c r="AF500" s="11" t="str">
        <f t="shared" si="103"/>
        <v>-</v>
      </c>
    </row>
    <row r="501" spans="1:32" x14ac:dyDescent="0.15">
      <c r="A501" s="1">
        <v>500</v>
      </c>
      <c r="B501" s="29" t="str">
        <f>TRIM(基本信息!B501)</f>
        <v/>
      </c>
      <c r="C501" s="1" t="str">
        <f>TRIM(基本信息!C501)</f>
        <v/>
      </c>
      <c r="D501" s="1">
        <f t="shared" si="99"/>
        <v>0</v>
      </c>
      <c r="E501" s="1" t="str">
        <f>IFERROR(INDEX(股票涨跌!E:E,MATCH(B501,股票涨跌!B:B,0)),"-")</f>
        <v>-</v>
      </c>
      <c r="F501" s="1" t="str">
        <f>IFERROR(INDEX(股票涨跌!F:F,MATCH(B501,股票涨跌!B:B,0)),"-")</f>
        <v>-</v>
      </c>
      <c r="G501" s="1" t="str">
        <f>TRIM(基本信息!O501)</f>
        <v/>
      </c>
      <c r="H501" s="1" t="str">
        <f>IFERROR(INDEX(行业涨跌!F:F,MATCH(G501,行业涨跌!C:C,0)),"-")</f>
        <v>-</v>
      </c>
      <c r="I501" s="1" t="str">
        <f>IFERROR(INDEX(行业涨跌!E:E,MATCH(G501,行业涨跌!C:C,0)),"-")</f>
        <v>-</v>
      </c>
      <c r="J501" s="1">
        <v>0</v>
      </c>
      <c r="K501" s="1">
        <v>0</v>
      </c>
      <c r="L501" s="1">
        <v>0</v>
      </c>
      <c r="M501" s="66">
        <f t="shared" si="100"/>
        <v>0</v>
      </c>
      <c r="R501" s="43" t="str">
        <f t="shared" si="91"/>
        <v>-</v>
      </c>
      <c r="V501" s="1">
        <f t="array" ref="V501">SMALL(IF($D$2:$D$4000&gt;0,ROW($D$2:$D$4000),4^8),ROW(A500))</f>
        <v>65536</v>
      </c>
      <c r="W501" s="1" t="str">
        <f t="shared" si="92"/>
        <v>-</v>
      </c>
      <c r="X501" s="1" t="str">
        <f t="shared" si="93"/>
        <v>-</v>
      </c>
      <c r="Y501" s="43" t="str">
        <f t="shared" si="101"/>
        <v>-</v>
      </c>
      <c r="Z501" s="1" t="str">
        <f t="shared" si="94"/>
        <v>-</v>
      </c>
      <c r="AA501" s="1" t="str">
        <f t="shared" si="95"/>
        <v>-</v>
      </c>
      <c r="AB501" s="1" t="str">
        <f t="shared" si="102"/>
        <v>-</v>
      </c>
      <c r="AC501" s="1" t="str">
        <f t="shared" si="96"/>
        <v>-</v>
      </c>
      <c r="AD501" s="1" t="str">
        <f t="shared" si="97"/>
        <v>-</v>
      </c>
      <c r="AE501" s="43" t="str">
        <f t="shared" si="98"/>
        <v>-</v>
      </c>
      <c r="AF501" s="11" t="str">
        <f t="shared" si="103"/>
        <v>-</v>
      </c>
    </row>
    <row r="502" spans="1:32" x14ac:dyDescent="0.15">
      <c r="A502" s="1">
        <v>501</v>
      </c>
      <c r="B502" s="29" t="str">
        <f>TRIM(基本信息!B502)</f>
        <v/>
      </c>
      <c r="C502" s="1" t="str">
        <f>TRIM(基本信息!C502)</f>
        <v/>
      </c>
      <c r="D502" s="1">
        <f t="shared" si="99"/>
        <v>0</v>
      </c>
      <c r="E502" s="1" t="str">
        <f>IFERROR(INDEX(股票涨跌!E:E,MATCH(B502,股票涨跌!B:B,0)),"-")</f>
        <v>-</v>
      </c>
      <c r="F502" s="1" t="str">
        <f>IFERROR(INDEX(股票涨跌!F:F,MATCH(B502,股票涨跌!B:B,0)),"-")</f>
        <v>-</v>
      </c>
      <c r="G502" s="1" t="str">
        <f>TRIM(基本信息!O502)</f>
        <v/>
      </c>
      <c r="H502" s="1" t="str">
        <f>IFERROR(INDEX(行业涨跌!F:F,MATCH(G502,行业涨跌!C:C,0)),"-")</f>
        <v>-</v>
      </c>
      <c r="I502" s="1" t="str">
        <f>IFERROR(INDEX(行业涨跌!E:E,MATCH(G502,行业涨跌!C:C,0)),"-")</f>
        <v>-</v>
      </c>
      <c r="J502" s="1">
        <v>0</v>
      </c>
      <c r="K502" s="1">
        <v>0</v>
      </c>
      <c r="L502" s="1">
        <v>0</v>
      </c>
      <c r="M502" s="66">
        <f t="shared" si="100"/>
        <v>0</v>
      </c>
      <c r="R502" s="43" t="str">
        <f t="shared" si="91"/>
        <v>-</v>
      </c>
      <c r="V502" s="1">
        <f t="array" ref="V502">SMALL(IF($D$2:$D$4000&gt;0,ROW($D$2:$D$4000),4^8),ROW(A501))</f>
        <v>65536</v>
      </c>
      <c r="W502" s="1" t="str">
        <f t="shared" ref="W502:W565" si="104">IF(V502&lt;4000,ROW(A501),"-")</f>
        <v>-</v>
      </c>
      <c r="X502" s="1" t="str">
        <f t="shared" ref="X502:X565" si="105">IF(V502&lt;4000,INDEX(B:B,V502),"-")</f>
        <v>-</v>
      </c>
      <c r="Y502" s="43" t="str">
        <f t="shared" ref="Y502:Y565" si="106">IF(V502&lt;4000,INDEX(R:R,V502),"-")</f>
        <v>-</v>
      </c>
      <c r="Z502" s="1" t="str">
        <f t="shared" ref="Z502:Z565" si="107">IF(V502&lt;4000,INDEX(C:C,V502),"-")</f>
        <v>-</v>
      </c>
      <c r="AA502" s="1" t="str">
        <f t="shared" ref="AA502:AA565" si="108">IF(V502&lt;4000,INDEX(E:E,V502),"-")</f>
        <v>-</v>
      </c>
      <c r="AB502" s="1" t="str">
        <f t="shared" ref="AB502:AB565" si="109">IF(V502&lt;4000,INDEX(F:F,V502),"-")</f>
        <v>-</v>
      </c>
      <c r="AC502" s="1" t="str">
        <f t="shared" ref="AC502:AC565" si="110">IF(V502&lt;4000,INDEX(G:G,V502),"-")</f>
        <v>-</v>
      </c>
      <c r="AD502" s="1" t="str">
        <f t="shared" ref="AD502:AD565" si="111">IF(V502&lt;4000,INDEX(H:H,V502),"-")</f>
        <v>-</v>
      </c>
      <c r="AE502" s="43" t="str">
        <f t="shared" ref="AE502:AE565" si="112">IF(V502&lt;4000,INDEX(I:I,V502),"-")</f>
        <v>-</v>
      </c>
      <c r="AF502" s="11" t="str">
        <f t="shared" ref="AF502:AF565" si="113">IF(V502&lt;4000,INDEX(S:S,V502),"-")</f>
        <v>-</v>
      </c>
    </row>
    <row r="503" spans="1:32" x14ac:dyDescent="0.15">
      <c r="A503" s="1">
        <v>502</v>
      </c>
      <c r="B503" s="29" t="str">
        <f>TRIM(基本信息!B503)</f>
        <v/>
      </c>
      <c r="C503" s="1" t="str">
        <f>TRIM(基本信息!C503)</f>
        <v/>
      </c>
      <c r="D503" s="1">
        <f t="shared" si="99"/>
        <v>0</v>
      </c>
      <c r="E503" s="1" t="str">
        <f>IFERROR(INDEX(股票涨跌!E:E,MATCH(B503,股票涨跌!B:B,0)),"-")</f>
        <v>-</v>
      </c>
      <c r="F503" s="1" t="str">
        <f>IFERROR(INDEX(股票涨跌!F:F,MATCH(B503,股票涨跌!B:B,0)),"-")</f>
        <v>-</v>
      </c>
      <c r="G503" s="1" t="str">
        <f>TRIM(基本信息!O503)</f>
        <v/>
      </c>
      <c r="H503" s="1" t="str">
        <f>IFERROR(INDEX(行业涨跌!F:F,MATCH(G503,行业涨跌!C:C,0)),"-")</f>
        <v>-</v>
      </c>
      <c r="I503" s="1" t="str">
        <f>IFERROR(INDEX(行业涨跌!E:E,MATCH(G503,行业涨跌!C:C,0)),"-")</f>
        <v>-</v>
      </c>
      <c r="J503" s="1">
        <v>0</v>
      </c>
      <c r="K503" s="1">
        <v>0</v>
      </c>
      <c r="L503" s="1">
        <v>0</v>
      </c>
      <c r="M503" s="66">
        <f t="shared" si="100"/>
        <v>0</v>
      </c>
      <c r="R503" s="43" t="str">
        <f t="shared" si="91"/>
        <v>-</v>
      </c>
      <c r="V503" s="1">
        <f t="array" ref="V503">SMALL(IF($D$2:$D$4000&gt;0,ROW($D$2:$D$4000),4^8),ROW(A502))</f>
        <v>65536</v>
      </c>
      <c r="W503" s="1" t="str">
        <f t="shared" si="104"/>
        <v>-</v>
      </c>
      <c r="X503" s="1" t="str">
        <f t="shared" si="105"/>
        <v>-</v>
      </c>
      <c r="Y503" s="43" t="str">
        <f t="shared" si="106"/>
        <v>-</v>
      </c>
      <c r="Z503" s="1" t="str">
        <f t="shared" si="107"/>
        <v>-</v>
      </c>
      <c r="AA503" s="1" t="str">
        <f t="shared" si="108"/>
        <v>-</v>
      </c>
      <c r="AB503" s="1" t="str">
        <f t="shared" si="109"/>
        <v>-</v>
      </c>
      <c r="AC503" s="1" t="str">
        <f t="shared" si="110"/>
        <v>-</v>
      </c>
      <c r="AD503" s="1" t="str">
        <f t="shared" si="111"/>
        <v>-</v>
      </c>
      <c r="AE503" s="43" t="str">
        <f t="shared" si="112"/>
        <v>-</v>
      </c>
      <c r="AF503" s="11" t="str">
        <f t="shared" si="113"/>
        <v>-</v>
      </c>
    </row>
    <row r="504" spans="1:32" x14ac:dyDescent="0.15">
      <c r="A504" s="1">
        <v>503</v>
      </c>
      <c r="B504" s="29" t="str">
        <f>TRIM(基本信息!B504)</f>
        <v/>
      </c>
      <c r="C504" s="1" t="str">
        <f>TRIM(基本信息!C504)</f>
        <v/>
      </c>
      <c r="D504" s="1">
        <f t="shared" si="99"/>
        <v>0</v>
      </c>
      <c r="E504" s="1" t="str">
        <f>IFERROR(INDEX(股票涨跌!E:E,MATCH(B504,股票涨跌!B:B,0)),"-")</f>
        <v>-</v>
      </c>
      <c r="F504" s="1" t="str">
        <f>IFERROR(INDEX(股票涨跌!F:F,MATCH(B504,股票涨跌!B:B,0)),"-")</f>
        <v>-</v>
      </c>
      <c r="G504" s="1" t="str">
        <f>TRIM(基本信息!O504)</f>
        <v/>
      </c>
      <c r="H504" s="1" t="str">
        <f>IFERROR(INDEX(行业涨跌!F:F,MATCH(G504,行业涨跌!C:C,0)),"-")</f>
        <v>-</v>
      </c>
      <c r="I504" s="1" t="str">
        <f>IFERROR(INDEX(行业涨跌!E:E,MATCH(G504,行业涨跌!C:C,0)),"-")</f>
        <v>-</v>
      </c>
      <c r="J504" s="1">
        <v>0</v>
      </c>
      <c r="K504" s="1">
        <v>1</v>
      </c>
      <c r="L504" s="1">
        <v>0</v>
      </c>
      <c r="M504" s="66">
        <f t="shared" si="100"/>
        <v>1</v>
      </c>
      <c r="R504" s="43" t="str">
        <f t="shared" si="91"/>
        <v>-</v>
      </c>
      <c r="S504" s="11">
        <v>43630.625</v>
      </c>
      <c r="V504" s="1">
        <f t="array" ref="V504">SMALL(IF($D$2:$D$4000&gt;0,ROW($D$2:$D$4000),4^8),ROW(A503))</f>
        <v>65536</v>
      </c>
      <c r="W504" s="1" t="str">
        <f t="shared" si="104"/>
        <v>-</v>
      </c>
      <c r="X504" s="1" t="str">
        <f t="shared" si="105"/>
        <v>-</v>
      </c>
      <c r="Y504" s="43" t="str">
        <f t="shared" si="106"/>
        <v>-</v>
      </c>
      <c r="Z504" s="1" t="str">
        <f t="shared" si="107"/>
        <v>-</v>
      </c>
      <c r="AA504" s="1" t="str">
        <f t="shared" si="108"/>
        <v>-</v>
      </c>
      <c r="AB504" s="1" t="str">
        <f t="shared" si="109"/>
        <v>-</v>
      </c>
      <c r="AC504" s="1" t="str">
        <f t="shared" si="110"/>
        <v>-</v>
      </c>
      <c r="AD504" s="1" t="str">
        <f t="shared" si="111"/>
        <v>-</v>
      </c>
      <c r="AE504" s="43" t="str">
        <f t="shared" si="112"/>
        <v>-</v>
      </c>
      <c r="AF504" s="11" t="str">
        <f t="shared" si="113"/>
        <v>-</v>
      </c>
    </row>
    <row r="505" spans="1:32" x14ac:dyDescent="0.15">
      <c r="A505" s="1">
        <v>504</v>
      </c>
      <c r="B505" s="29" t="str">
        <f>TRIM(基本信息!B505)</f>
        <v/>
      </c>
      <c r="C505" s="1" t="str">
        <f>TRIM(基本信息!C505)</f>
        <v/>
      </c>
      <c r="D505" s="1">
        <f t="shared" si="99"/>
        <v>0</v>
      </c>
      <c r="E505" s="1" t="str">
        <f>IFERROR(INDEX(股票涨跌!E:E,MATCH(B505,股票涨跌!B:B,0)),"-")</f>
        <v>-</v>
      </c>
      <c r="F505" s="1" t="str">
        <f>IFERROR(INDEX(股票涨跌!F:F,MATCH(B505,股票涨跌!B:B,0)),"-")</f>
        <v>-</v>
      </c>
      <c r="G505" s="1" t="str">
        <f>TRIM(基本信息!O505)</f>
        <v/>
      </c>
      <c r="H505" s="1" t="str">
        <f>IFERROR(INDEX(行业涨跌!F:F,MATCH(G505,行业涨跌!C:C,0)),"-")</f>
        <v>-</v>
      </c>
      <c r="I505" s="1" t="str">
        <f>IFERROR(INDEX(行业涨跌!E:E,MATCH(G505,行业涨跌!C:C,0)),"-")</f>
        <v>-</v>
      </c>
      <c r="J505" s="1">
        <v>0</v>
      </c>
      <c r="K505" s="1">
        <v>0</v>
      </c>
      <c r="L505" s="1">
        <v>0</v>
      </c>
      <c r="M505" s="66">
        <f t="shared" si="100"/>
        <v>0</v>
      </c>
      <c r="R505" s="43" t="str">
        <f t="shared" si="91"/>
        <v>-</v>
      </c>
      <c r="V505" s="1">
        <f t="array" ref="V505">SMALL(IF($D$2:$D$4000&gt;0,ROW($D$2:$D$4000),4^8),ROW(A504))</f>
        <v>65536</v>
      </c>
      <c r="W505" s="1" t="str">
        <f t="shared" si="104"/>
        <v>-</v>
      </c>
      <c r="X505" s="1" t="str">
        <f t="shared" si="105"/>
        <v>-</v>
      </c>
      <c r="Y505" s="43" t="str">
        <f t="shared" si="106"/>
        <v>-</v>
      </c>
      <c r="Z505" s="1" t="str">
        <f t="shared" si="107"/>
        <v>-</v>
      </c>
      <c r="AA505" s="1" t="str">
        <f t="shared" si="108"/>
        <v>-</v>
      </c>
      <c r="AB505" s="1" t="str">
        <f t="shared" si="109"/>
        <v>-</v>
      </c>
      <c r="AC505" s="1" t="str">
        <f t="shared" si="110"/>
        <v>-</v>
      </c>
      <c r="AD505" s="1" t="str">
        <f t="shared" si="111"/>
        <v>-</v>
      </c>
      <c r="AE505" s="43" t="str">
        <f t="shared" si="112"/>
        <v>-</v>
      </c>
      <c r="AF505" s="11" t="str">
        <f t="shared" si="113"/>
        <v>-</v>
      </c>
    </row>
    <row r="506" spans="1:32" x14ac:dyDescent="0.15">
      <c r="A506" s="1">
        <v>505</v>
      </c>
      <c r="B506" s="29" t="str">
        <f>TRIM(基本信息!B506)</f>
        <v/>
      </c>
      <c r="C506" s="1" t="str">
        <f>TRIM(基本信息!C506)</f>
        <v/>
      </c>
      <c r="D506" s="1">
        <f t="shared" si="99"/>
        <v>0</v>
      </c>
      <c r="E506" s="1" t="str">
        <f>IFERROR(INDEX(股票涨跌!E:E,MATCH(B506,股票涨跌!B:B,0)),"-")</f>
        <v>-</v>
      </c>
      <c r="F506" s="1" t="str">
        <f>IFERROR(INDEX(股票涨跌!F:F,MATCH(B506,股票涨跌!B:B,0)),"-")</f>
        <v>-</v>
      </c>
      <c r="G506" s="1" t="str">
        <f>TRIM(基本信息!O506)</f>
        <v/>
      </c>
      <c r="H506" s="1" t="str">
        <f>IFERROR(INDEX(行业涨跌!F:F,MATCH(G506,行业涨跌!C:C,0)),"-")</f>
        <v>-</v>
      </c>
      <c r="I506" s="1" t="str">
        <f>IFERROR(INDEX(行业涨跌!E:E,MATCH(G506,行业涨跌!C:C,0)),"-")</f>
        <v>-</v>
      </c>
      <c r="J506" s="1">
        <v>0</v>
      </c>
      <c r="K506" s="1">
        <v>1</v>
      </c>
      <c r="L506" s="1">
        <v>0</v>
      </c>
      <c r="M506" s="66">
        <f t="shared" si="100"/>
        <v>1</v>
      </c>
      <c r="R506" s="43" t="str">
        <f t="shared" si="91"/>
        <v>-</v>
      </c>
      <c r="S506" s="11">
        <v>43630.625</v>
      </c>
      <c r="V506" s="1">
        <f t="array" ref="V506">SMALL(IF($D$2:$D$4000&gt;0,ROW($D$2:$D$4000),4^8),ROW(A505))</f>
        <v>65536</v>
      </c>
      <c r="W506" s="1" t="str">
        <f t="shared" si="104"/>
        <v>-</v>
      </c>
      <c r="X506" s="1" t="str">
        <f t="shared" si="105"/>
        <v>-</v>
      </c>
      <c r="Y506" s="43" t="str">
        <f t="shared" si="106"/>
        <v>-</v>
      </c>
      <c r="Z506" s="1" t="str">
        <f t="shared" si="107"/>
        <v>-</v>
      </c>
      <c r="AA506" s="1" t="str">
        <f t="shared" si="108"/>
        <v>-</v>
      </c>
      <c r="AB506" s="1" t="str">
        <f t="shared" si="109"/>
        <v>-</v>
      </c>
      <c r="AC506" s="1" t="str">
        <f t="shared" si="110"/>
        <v>-</v>
      </c>
      <c r="AD506" s="1" t="str">
        <f t="shared" si="111"/>
        <v>-</v>
      </c>
      <c r="AE506" s="43" t="str">
        <f t="shared" si="112"/>
        <v>-</v>
      </c>
      <c r="AF506" s="11" t="str">
        <f t="shared" si="113"/>
        <v>-</v>
      </c>
    </row>
    <row r="507" spans="1:32" x14ac:dyDescent="0.15">
      <c r="A507" s="1">
        <v>506</v>
      </c>
      <c r="B507" s="29" t="str">
        <f>TRIM(基本信息!B507)</f>
        <v/>
      </c>
      <c r="C507" s="1" t="str">
        <f>TRIM(基本信息!C507)</f>
        <v/>
      </c>
      <c r="D507" s="1">
        <f t="shared" si="99"/>
        <v>0</v>
      </c>
      <c r="E507" s="1" t="str">
        <f>IFERROR(INDEX(股票涨跌!E:E,MATCH(B507,股票涨跌!B:B,0)),"-")</f>
        <v>-</v>
      </c>
      <c r="F507" s="1" t="str">
        <f>IFERROR(INDEX(股票涨跌!F:F,MATCH(B507,股票涨跌!B:B,0)),"-")</f>
        <v>-</v>
      </c>
      <c r="G507" s="1" t="str">
        <f>TRIM(基本信息!O507)</f>
        <v/>
      </c>
      <c r="H507" s="1" t="str">
        <f>IFERROR(INDEX(行业涨跌!F:F,MATCH(G507,行业涨跌!C:C,0)),"-")</f>
        <v>-</v>
      </c>
      <c r="I507" s="1" t="str">
        <f>IFERROR(INDEX(行业涨跌!E:E,MATCH(G507,行业涨跌!C:C,0)),"-")</f>
        <v>-</v>
      </c>
      <c r="J507" s="1">
        <v>0</v>
      </c>
      <c r="K507" s="1">
        <v>0</v>
      </c>
      <c r="L507" s="1">
        <v>0</v>
      </c>
      <c r="M507" s="66">
        <f t="shared" si="100"/>
        <v>0</v>
      </c>
      <c r="R507" s="43" t="str">
        <f t="shared" si="91"/>
        <v>-</v>
      </c>
      <c r="V507" s="1">
        <f t="array" ref="V507">SMALL(IF($D$2:$D$4000&gt;0,ROW($D$2:$D$4000),4^8),ROW(A506))</f>
        <v>65536</v>
      </c>
      <c r="W507" s="1" t="str">
        <f t="shared" si="104"/>
        <v>-</v>
      </c>
      <c r="X507" s="1" t="str">
        <f t="shared" si="105"/>
        <v>-</v>
      </c>
      <c r="Y507" s="43" t="str">
        <f t="shared" si="106"/>
        <v>-</v>
      </c>
      <c r="Z507" s="1" t="str">
        <f t="shared" si="107"/>
        <v>-</v>
      </c>
      <c r="AA507" s="1" t="str">
        <f t="shared" si="108"/>
        <v>-</v>
      </c>
      <c r="AB507" s="1" t="str">
        <f t="shared" si="109"/>
        <v>-</v>
      </c>
      <c r="AC507" s="1" t="str">
        <f t="shared" si="110"/>
        <v>-</v>
      </c>
      <c r="AD507" s="1" t="str">
        <f t="shared" si="111"/>
        <v>-</v>
      </c>
      <c r="AE507" s="43" t="str">
        <f t="shared" si="112"/>
        <v>-</v>
      </c>
      <c r="AF507" s="11" t="str">
        <f t="shared" si="113"/>
        <v>-</v>
      </c>
    </row>
    <row r="508" spans="1:32" x14ac:dyDescent="0.15">
      <c r="A508" s="1">
        <v>507</v>
      </c>
      <c r="B508" s="29" t="str">
        <f>TRIM(基本信息!B508)</f>
        <v/>
      </c>
      <c r="C508" s="1" t="str">
        <f>TRIM(基本信息!C508)</f>
        <v/>
      </c>
      <c r="D508" s="1">
        <f t="shared" si="99"/>
        <v>0</v>
      </c>
      <c r="E508" s="1" t="str">
        <f>IFERROR(INDEX(股票涨跌!E:E,MATCH(B508,股票涨跌!B:B,0)),"-")</f>
        <v>-</v>
      </c>
      <c r="F508" s="1" t="str">
        <f>IFERROR(INDEX(股票涨跌!F:F,MATCH(B508,股票涨跌!B:B,0)),"-")</f>
        <v>-</v>
      </c>
      <c r="G508" s="1" t="str">
        <f>TRIM(基本信息!O508)</f>
        <v/>
      </c>
      <c r="H508" s="1" t="str">
        <f>IFERROR(INDEX(行业涨跌!F:F,MATCH(G508,行业涨跌!C:C,0)),"-")</f>
        <v>-</v>
      </c>
      <c r="I508" s="1" t="str">
        <f>IFERROR(INDEX(行业涨跌!E:E,MATCH(G508,行业涨跌!C:C,0)),"-")</f>
        <v>-</v>
      </c>
      <c r="J508" s="1">
        <v>0</v>
      </c>
      <c r="K508" s="1">
        <v>1</v>
      </c>
      <c r="L508" s="1">
        <v>0</v>
      </c>
      <c r="M508" s="66">
        <f t="shared" si="100"/>
        <v>1</v>
      </c>
      <c r="R508" s="43" t="str">
        <f t="shared" si="91"/>
        <v>-</v>
      </c>
      <c r="S508" s="11">
        <v>43630.625</v>
      </c>
      <c r="V508" s="1">
        <f t="array" ref="V508">SMALL(IF($D$2:$D$4000&gt;0,ROW($D$2:$D$4000),4^8),ROW(A507))</f>
        <v>65536</v>
      </c>
      <c r="W508" s="1" t="str">
        <f t="shared" si="104"/>
        <v>-</v>
      </c>
      <c r="X508" s="1" t="str">
        <f t="shared" si="105"/>
        <v>-</v>
      </c>
      <c r="Y508" s="43" t="str">
        <f t="shared" si="106"/>
        <v>-</v>
      </c>
      <c r="Z508" s="1" t="str">
        <f t="shared" si="107"/>
        <v>-</v>
      </c>
      <c r="AA508" s="1" t="str">
        <f t="shared" si="108"/>
        <v>-</v>
      </c>
      <c r="AB508" s="1" t="str">
        <f t="shared" si="109"/>
        <v>-</v>
      </c>
      <c r="AC508" s="1" t="str">
        <f t="shared" si="110"/>
        <v>-</v>
      </c>
      <c r="AD508" s="1" t="str">
        <f t="shared" si="111"/>
        <v>-</v>
      </c>
      <c r="AE508" s="43" t="str">
        <f t="shared" si="112"/>
        <v>-</v>
      </c>
      <c r="AF508" s="11" t="str">
        <f t="shared" si="113"/>
        <v>-</v>
      </c>
    </row>
    <row r="509" spans="1:32" x14ac:dyDescent="0.15">
      <c r="A509" s="1">
        <v>508</v>
      </c>
      <c r="B509" s="29" t="str">
        <f>TRIM(基本信息!B509)</f>
        <v/>
      </c>
      <c r="C509" s="1" t="str">
        <f>TRIM(基本信息!C509)</f>
        <v/>
      </c>
      <c r="D509" s="1">
        <f t="shared" si="99"/>
        <v>0</v>
      </c>
      <c r="E509" s="1" t="str">
        <f>IFERROR(INDEX(股票涨跌!E:E,MATCH(B509,股票涨跌!B:B,0)),"-")</f>
        <v>-</v>
      </c>
      <c r="F509" s="1" t="str">
        <f>IFERROR(INDEX(股票涨跌!F:F,MATCH(B509,股票涨跌!B:B,0)),"-")</f>
        <v>-</v>
      </c>
      <c r="G509" s="1" t="str">
        <f>TRIM(基本信息!O509)</f>
        <v/>
      </c>
      <c r="H509" s="1" t="str">
        <f>IFERROR(INDEX(行业涨跌!F:F,MATCH(G509,行业涨跌!C:C,0)),"-")</f>
        <v>-</v>
      </c>
      <c r="I509" s="1" t="str">
        <f>IFERROR(INDEX(行业涨跌!E:E,MATCH(G509,行业涨跌!C:C,0)),"-")</f>
        <v>-</v>
      </c>
      <c r="J509" s="1">
        <v>0</v>
      </c>
      <c r="K509" s="1">
        <v>1</v>
      </c>
      <c r="L509" s="1">
        <v>0</v>
      </c>
      <c r="M509" s="66">
        <f t="shared" si="100"/>
        <v>1</v>
      </c>
      <c r="R509" s="43" t="str">
        <f t="shared" si="91"/>
        <v>-</v>
      </c>
      <c r="S509" s="11">
        <v>43630.625</v>
      </c>
      <c r="V509" s="1">
        <f t="array" ref="V509">SMALL(IF($D$2:$D$4000&gt;0,ROW($D$2:$D$4000),4^8),ROW(A508))</f>
        <v>65536</v>
      </c>
      <c r="W509" s="1" t="str">
        <f t="shared" si="104"/>
        <v>-</v>
      </c>
      <c r="X509" s="1" t="str">
        <f t="shared" si="105"/>
        <v>-</v>
      </c>
      <c r="Y509" s="43" t="str">
        <f t="shared" si="106"/>
        <v>-</v>
      </c>
      <c r="Z509" s="1" t="str">
        <f t="shared" si="107"/>
        <v>-</v>
      </c>
      <c r="AA509" s="1" t="str">
        <f t="shared" si="108"/>
        <v>-</v>
      </c>
      <c r="AB509" s="1" t="str">
        <f t="shared" si="109"/>
        <v>-</v>
      </c>
      <c r="AC509" s="1" t="str">
        <f t="shared" si="110"/>
        <v>-</v>
      </c>
      <c r="AD509" s="1" t="str">
        <f t="shared" si="111"/>
        <v>-</v>
      </c>
      <c r="AE509" s="43" t="str">
        <f t="shared" si="112"/>
        <v>-</v>
      </c>
      <c r="AF509" s="11" t="str">
        <f t="shared" si="113"/>
        <v>-</v>
      </c>
    </row>
    <row r="510" spans="1:32" x14ac:dyDescent="0.15">
      <c r="A510" s="1">
        <v>509</v>
      </c>
      <c r="B510" s="29" t="str">
        <f>TRIM(基本信息!B510)</f>
        <v/>
      </c>
      <c r="C510" s="1" t="str">
        <f>TRIM(基本信息!C510)</f>
        <v/>
      </c>
      <c r="D510" s="1">
        <f t="shared" si="99"/>
        <v>0</v>
      </c>
      <c r="E510" s="1" t="str">
        <f>IFERROR(INDEX(股票涨跌!E:E,MATCH(B510,股票涨跌!B:B,0)),"-")</f>
        <v>-</v>
      </c>
      <c r="F510" s="1" t="str">
        <f>IFERROR(INDEX(股票涨跌!F:F,MATCH(B510,股票涨跌!B:B,0)),"-")</f>
        <v>-</v>
      </c>
      <c r="G510" s="1" t="str">
        <f>TRIM(基本信息!O510)</f>
        <v/>
      </c>
      <c r="H510" s="1" t="str">
        <f>IFERROR(INDEX(行业涨跌!F:F,MATCH(G510,行业涨跌!C:C,0)),"-")</f>
        <v>-</v>
      </c>
      <c r="I510" s="1" t="str">
        <f>IFERROR(INDEX(行业涨跌!E:E,MATCH(G510,行业涨跌!C:C,0)),"-")</f>
        <v>-</v>
      </c>
      <c r="J510" s="1">
        <v>0</v>
      </c>
      <c r="K510" s="1">
        <v>0</v>
      </c>
      <c r="L510" s="1">
        <v>0</v>
      </c>
      <c r="M510" s="66">
        <f t="shared" si="100"/>
        <v>0</v>
      </c>
      <c r="R510" s="43" t="str">
        <f t="shared" si="91"/>
        <v>-</v>
      </c>
      <c r="V510" s="1">
        <f t="array" ref="V510">SMALL(IF($D$2:$D$4000&gt;0,ROW($D$2:$D$4000),4^8),ROW(A509))</f>
        <v>65536</v>
      </c>
      <c r="W510" s="1" t="str">
        <f t="shared" si="104"/>
        <v>-</v>
      </c>
      <c r="X510" s="1" t="str">
        <f t="shared" si="105"/>
        <v>-</v>
      </c>
      <c r="Y510" s="43" t="str">
        <f t="shared" si="106"/>
        <v>-</v>
      </c>
      <c r="Z510" s="1" t="str">
        <f t="shared" si="107"/>
        <v>-</v>
      </c>
      <c r="AA510" s="1" t="str">
        <f t="shared" si="108"/>
        <v>-</v>
      </c>
      <c r="AB510" s="1" t="str">
        <f t="shared" si="109"/>
        <v>-</v>
      </c>
      <c r="AC510" s="1" t="str">
        <f t="shared" si="110"/>
        <v>-</v>
      </c>
      <c r="AD510" s="1" t="str">
        <f t="shared" si="111"/>
        <v>-</v>
      </c>
      <c r="AE510" s="43" t="str">
        <f t="shared" si="112"/>
        <v>-</v>
      </c>
      <c r="AF510" s="11" t="str">
        <f t="shared" si="113"/>
        <v>-</v>
      </c>
    </row>
    <row r="511" spans="1:32" x14ac:dyDescent="0.15">
      <c r="A511" s="1">
        <v>510</v>
      </c>
      <c r="B511" s="29" t="str">
        <f>TRIM(基本信息!B511)</f>
        <v/>
      </c>
      <c r="C511" s="1" t="str">
        <f>TRIM(基本信息!C511)</f>
        <v/>
      </c>
      <c r="D511" s="1">
        <f t="shared" si="99"/>
        <v>0</v>
      </c>
      <c r="E511" s="1" t="str">
        <f>IFERROR(INDEX(股票涨跌!E:E,MATCH(B511,股票涨跌!B:B,0)),"-")</f>
        <v>-</v>
      </c>
      <c r="F511" s="1" t="str">
        <f>IFERROR(INDEX(股票涨跌!F:F,MATCH(B511,股票涨跌!B:B,0)),"-")</f>
        <v>-</v>
      </c>
      <c r="G511" s="1" t="str">
        <f>TRIM(基本信息!O511)</f>
        <v/>
      </c>
      <c r="H511" s="1" t="str">
        <f>IFERROR(INDEX(行业涨跌!F:F,MATCH(G511,行业涨跌!C:C,0)),"-")</f>
        <v>-</v>
      </c>
      <c r="I511" s="1" t="str">
        <f>IFERROR(INDEX(行业涨跌!E:E,MATCH(G511,行业涨跌!C:C,0)),"-")</f>
        <v>-</v>
      </c>
      <c r="J511" s="1">
        <v>0</v>
      </c>
      <c r="K511" s="1">
        <v>1</v>
      </c>
      <c r="L511" s="1">
        <v>0</v>
      </c>
      <c r="M511" s="66">
        <f t="shared" si="100"/>
        <v>1</v>
      </c>
      <c r="R511" s="43" t="str">
        <f t="shared" si="91"/>
        <v>-</v>
      </c>
      <c r="S511" s="11">
        <v>43630.625</v>
      </c>
      <c r="V511" s="1">
        <f t="array" ref="V511">SMALL(IF($D$2:$D$4000&gt;0,ROW($D$2:$D$4000),4^8),ROW(A510))</f>
        <v>65536</v>
      </c>
      <c r="W511" s="1" t="str">
        <f t="shared" si="104"/>
        <v>-</v>
      </c>
      <c r="X511" s="1" t="str">
        <f t="shared" si="105"/>
        <v>-</v>
      </c>
      <c r="Y511" s="43" t="str">
        <f t="shared" si="106"/>
        <v>-</v>
      </c>
      <c r="Z511" s="1" t="str">
        <f t="shared" si="107"/>
        <v>-</v>
      </c>
      <c r="AA511" s="1" t="str">
        <f t="shared" si="108"/>
        <v>-</v>
      </c>
      <c r="AB511" s="1" t="str">
        <f t="shared" si="109"/>
        <v>-</v>
      </c>
      <c r="AC511" s="1" t="str">
        <f t="shared" si="110"/>
        <v>-</v>
      </c>
      <c r="AD511" s="1" t="str">
        <f t="shared" si="111"/>
        <v>-</v>
      </c>
      <c r="AE511" s="43" t="str">
        <f t="shared" si="112"/>
        <v>-</v>
      </c>
      <c r="AF511" s="11" t="str">
        <f t="shared" si="113"/>
        <v>-</v>
      </c>
    </row>
    <row r="512" spans="1:32" x14ac:dyDescent="0.15">
      <c r="A512" s="1">
        <v>511</v>
      </c>
      <c r="B512" s="29" t="str">
        <f>TRIM(基本信息!B512)</f>
        <v/>
      </c>
      <c r="C512" s="1" t="str">
        <f>TRIM(基本信息!C512)</f>
        <v/>
      </c>
      <c r="D512" s="1">
        <f t="shared" si="99"/>
        <v>0</v>
      </c>
      <c r="E512" s="1" t="str">
        <f>IFERROR(INDEX(股票涨跌!E:E,MATCH(B512,股票涨跌!B:B,0)),"-")</f>
        <v>-</v>
      </c>
      <c r="F512" s="1" t="str">
        <f>IFERROR(INDEX(股票涨跌!F:F,MATCH(B512,股票涨跌!B:B,0)),"-")</f>
        <v>-</v>
      </c>
      <c r="G512" s="1" t="str">
        <f>TRIM(基本信息!O512)</f>
        <v/>
      </c>
      <c r="H512" s="1" t="str">
        <f>IFERROR(INDEX(行业涨跌!F:F,MATCH(G512,行业涨跌!C:C,0)),"-")</f>
        <v>-</v>
      </c>
      <c r="I512" s="1" t="str">
        <f>IFERROR(INDEX(行业涨跌!E:E,MATCH(G512,行业涨跌!C:C,0)),"-")</f>
        <v>-</v>
      </c>
      <c r="J512" s="1">
        <v>0</v>
      </c>
      <c r="K512" s="1">
        <v>1</v>
      </c>
      <c r="L512" s="1">
        <v>0</v>
      </c>
      <c r="M512" s="66">
        <f t="shared" si="100"/>
        <v>1</v>
      </c>
      <c r="R512" s="43" t="str">
        <f t="shared" si="91"/>
        <v>-</v>
      </c>
      <c r="S512" s="11">
        <v>43630.625</v>
      </c>
      <c r="V512" s="1">
        <f t="array" ref="V512">SMALL(IF($D$2:$D$4000&gt;0,ROW($D$2:$D$4000),4^8),ROW(A511))</f>
        <v>65536</v>
      </c>
      <c r="W512" s="1" t="str">
        <f t="shared" si="104"/>
        <v>-</v>
      </c>
      <c r="X512" s="1" t="str">
        <f t="shared" si="105"/>
        <v>-</v>
      </c>
      <c r="Y512" s="43" t="str">
        <f t="shared" si="106"/>
        <v>-</v>
      </c>
      <c r="Z512" s="1" t="str">
        <f t="shared" si="107"/>
        <v>-</v>
      </c>
      <c r="AA512" s="1" t="str">
        <f t="shared" si="108"/>
        <v>-</v>
      </c>
      <c r="AB512" s="1" t="str">
        <f t="shared" si="109"/>
        <v>-</v>
      </c>
      <c r="AC512" s="1" t="str">
        <f t="shared" si="110"/>
        <v>-</v>
      </c>
      <c r="AD512" s="1" t="str">
        <f t="shared" si="111"/>
        <v>-</v>
      </c>
      <c r="AE512" s="43" t="str">
        <f t="shared" si="112"/>
        <v>-</v>
      </c>
      <c r="AF512" s="11" t="str">
        <f t="shared" si="113"/>
        <v>-</v>
      </c>
    </row>
    <row r="513" spans="1:32" x14ac:dyDescent="0.15">
      <c r="A513" s="1">
        <v>512</v>
      </c>
      <c r="B513" s="29" t="str">
        <f>TRIM(基本信息!B513)</f>
        <v/>
      </c>
      <c r="C513" s="1" t="str">
        <f>TRIM(基本信息!C513)</f>
        <v/>
      </c>
      <c r="D513" s="1">
        <f t="shared" si="99"/>
        <v>0</v>
      </c>
      <c r="E513" s="1" t="str">
        <f>IFERROR(INDEX(股票涨跌!E:E,MATCH(B513,股票涨跌!B:B,0)),"-")</f>
        <v>-</v>
      </c>
      <c r="F513" s="1" t="str">
        <f>IFERROR(INDEX(股票涨跌!F:F,MATCH(B513,股票涨跌!B:B,0)),"-")</f>
        <v>-</v>
      </c>
      <c r="G513" s="1" t="str">
        <f>TRIM(基本信息!O513)</f>
        <v/>
      </c>
      <c r="H513" s="1" t="str">
        <f>IFERROR(INDEX(行业涨跌!F:F,MATCH(G513,行业涨跌!C:C,0)),"-")</f>
        <v>-</v>
      </c>
      <c r="I513" s="1" t="str">
        <f>IFERROR(INDEX(行业涨跌!E:E,MATCH(G513,行业涨跌!C:C,0)),"-")</f>
        <v>-</v>
      </c>
      <c r="J513" s="1">
        <v>0</v>
      </c>
      <c r="K513" s="1">
        <v>0</v>
      </c>
      <c r="L513" s="1">
        <v>0</v>
      </c>
      <c r="M513" s="66">
        <f t="shared" si="100"/>
        <v>0</v>
      </c>
      <c r="R513" s="43" t="str">
        <f t="shared" si="91"/>
        <v>-</v>
      </c>
      <c r="V513" s="1">
        <f t="array" ref="V513">SMALL(IF($D$2:$D$4000&gt;0,ROW($D$2:$D$4000),4^8),ROW(A512))</f>
        <v>65536</v>
      </c>
      <c r="W513" s="1" t="str">
        <f t="shared" si="104"/>
        <v>-</v>
      </c>
      <c r="X513" s="1" t="str">
        <f t="shared" si="105"/>
        <v>-</v>
      </c>
      <c r="Y513" s="43" t="str">
        <f t="shared" si="106"/>
        <v>-</v>
      </c>
      <c r="Z513" s="1" t="str">
        <f t="shared" si="107"/>
        <v>-</v>
      </c>
      <c r="AA513" s="1" t="str">
        <f t="shared" si="108"/>
        <v>-</v>
      </c>
      <c r="AB513" s="1" t="str">
        <f t="shared" si="109"/>
        <v>-</v>
      </c>
      <c r="AC513" s="1" t="str">
        <f t="shared" si="110"/>
        <v>-</v>
      </c>
      <c r="AD513" s="1" t="str">
        <f t="shared" si="111"/>
        <v>-</v>
      </c>
      <c r="AE513" s="43" t="str">
        <f t="shared" si="112"/>
        <v>-</v>
      </c>
      <c r="AF513" s="11" t="str">
        <f t="shared" si="113"/>
        <v>-</v>
      </c>
    </row>
    <row r="514" spans="1:32" x14ac:dyDescent="0.15">
      <c r="A514" s="1">
        <v>513</v>
      </c>
      <c r="B514" s="29" t="str">
        <f>TRIM(基本信息!B514)</f>
        <v/>
      </c>
      <c r="C514" s="1" t="str">
        <f>TRIM(基本信息!C514)</f>
        <v/>
      </c>
      <c r="D514" s="1">
        <f t="shared" si="99"/>
        <v>0</v>
      </c>
      <c r="E514" s="1" t="str">
        <f>IFERROR(INDEX(股票涨跌!E:E,MATCH(B514,股票涨跌!B:B,0)),"-")</f>
        <v>-</v>
      </c>
      <c r="F514" s="1" t="str">
        <f>IFERROR(INDEX(股票涨跌!F:F,MATCH(B514,股票涨跌!B:B,0)),"-")</f>
        <v>-</v>
      </c>
      <c r="G514" s="1" t="str">
        <f>TRIM(基本信息!O514)</f>
        <v/>
      </c>
      <c r="H514" s="1" t="str">
        <f>IFERROR(INDEX(行业涨跌!F:F,MATCH(G514,行业涨跌!C:C,0)),"-")</f>
        <v>-</v>
      </c>
      <c r="I514" s="1" t="str">
        <f>IFERROR(INDEX(行业涨跌!E:E,MATCH(G514,行业涨跌!C:C,0)),"-")</f>
        <v>-</v>
      </c>
      <c r="J514" s="1">
        <v>0</v>
      </c>
      <c r="K514" s="1">
        <v>0</v>
      </c>
      <c r="L514" s="1">
        <v>0</v>
      </c>
      <c r="M514" s="66">
        <f t="shared" si="100"/>
        <v>0</v>
      </c>
      <c r="R514" s="43" t="str">
        <f t="shared" ref="R514:R577" si="114">IF(D514&gt;0,IF(J514&gt;0,$J$1,"")&amp;IF(K514&gt;0,$K$1,"")&amp;IF(L514&gt;0,$L$1,"")&amp;"+"&amp;IF(N514&gt;0,$N$1,"")&amp;IF(O514&gt;0,$O$1,"")&amp;IF(P514&gt;0,$P$1,"")&amp;IF(Q514&gt;0,$Q$1,""),"-")</f>
        <v>-</v>
      </c>
      <c r="V514" s="1">
        <f t="array" ref="V514">SMALL(IF($D$2:$D$4000&gt;0,ROW($D$2:$D$4000),4^8),ROW(A513))</f>
        <v>65536</v>
      </c>
      <c r="W514" s="1" t="str">
        <f t="shared" si="104"/>
        <v>-</v>
      </c>
      <c r="X514" s="1" t="str">
        <f t="shared" si="105"/>
        <v>-</v>
      </c>
      <c r="Y514" s="43" t="str">
        <f t="shared" si="106"/>
        <v>-</v>
      </c>
      <c r="Z514" s="1" t="str">
        <f t="shared" si="107"/>
        <v>-</v>
      </c>
      <c r="AA514" s="1" t="str">
        <f t="shared" si="108"/>
        <v>-</v>
      </c>
      <c r="AB514" s="1" t="str">
        <f t="shared" si="109"/>
        <v>-</v>
      </c>
      <c r="AC514" s="1" t="str">
        <f t="shared" si="110"/>
        <v>-</v>
      </c>
      <c r="AD514" s="1" t="str">
        <f t="shared" si="111"/>
        <v>-</v>
      </c>
      <c r="AE514" s="43" t="str">
        <f t="shared" si="112"/>
        <v>-</v>
      </c>
      <c r="AF514" s="11" t="str">
        <f t="shared" si="113"/>
        <v>-</v>
      </c>
    </row>
    <row r="515" spans="1:32" x14ac:dyDescent="0.15">
      <c r="A515" s="1">
        <v>514</v>
      </c>
      <c r="B515" s="29" t="str">
        <f>TRIM(基本信息!B515)</f>
        <v/>
      </c>
      <c r="C515" s="1" t="str">
        <f>TRIM(基本信息!C515)</f>
        <v/>
      </c>
      <c r="D515" s="1">
        <f t="shared" ref="D515:D578" si="115">IF(LEN(B515)&gt;2,OR(M515=1,(M515=0.5)*(N515+O515+P515+Q515)&gt;0)+0,0)</f>
        <v>0</v>
      </c>
      <c r="E515" s="1" t="str">
        <f>IFERROR(INDEX(股票涨跌!E:E,MATCH(B515,股票涨跌!B:B,0)),"-")</f>
        <v>-</v>
      </c>
      <c r="F515" s="1" t="str">
        <f>IFERROR(INDEX(股票涨跌!F:F,MATCH(B515,股票涨跌!B:B,0)),"-")</f>
        <v>-</v>
      </c>
      <c r="G515" s="1" t="str">
        <f>TRIM(基本信息!O515)</f>
        <v/>
      </c>
      <c r="H515" s="1" t="str">
        <f>IFERROR(INDEX(行业涨跌!F:F,MATCH(G515,行业涨跌!C:C,0)),"-")</f>
        <v>-</v>
      </c>
      <c r="I515" s="1" t="str">
        <f>IFERROR(INDEX(行业涨跌!E:E,MATCH(G515,行业涨跌!C:C,0)),"-")</f>
        <v>-</v>
      </c>
      <c r="J515" s="1">
        <v>0</v>
      </c>
      <c r="K515" s="1">
        <v>0</v>
      </c>
      <c r="L515" s="1">
        <v>0</v>
      </c>
      <c r="M515" s="66">
        <f t="shared" ref="M515:M578" si="116">IF(K515&gt;0,1,IF(J515&gt;0,0.5,0))</f>
        <v>0</v>
      </c>
      <c r="R515" s="43" t="str">
        <f t="shared" si="114"/>
        <v>-</v>
      </c>
      <c r="V515" s="1">
        <f t="array" ref="V515">SMALL(IF($D$2:$D$4000&gt;0,ROW($D$2:$D$4000),4^8),ROW(A514))</f>
        <v>65536</v>
      </c>
      <c r="W515" s="1" t="str">
        <f t="shared" si="104"/>
        <v>-</v>
      </c>
      <c r="X515" s="1" t="str">
        <f t="shared" si="105"/>
        <v>-</v>
      </c>
      <c r="Y515" s="43" t="str">
        <f t="shared" si="106"/>
        <v>-</v>
      </c>
      <c r="Z515" s="1" t="str">
        <f t="shared" si="107"/>
        <v>-</v>
      </c>
      <c r="AA515" s="1" t="str">
        <f t="shared" si="108"/>
        <v>-</v>
      </c>
      <c r="AB515" s="1" t="str">
        <f t="shared" si="109"/>
        <v>-</v>
      </c>
      <c r="AC515" s="1" t="str">
        <f t="shared" si="110"/>
        <v>-</v>
      </c>
      <c r="AD515" s="1" t="str">
        <f t="shared" si="111"/>
        <v>-</v>
      </c>
      <c r="AE515" s="43" t="str">
        <f t="shared" si="112"/>
        <v>-</v>
      </c>
      <c r="AF515" s="11" t="str">
        <f t="shared" si="113"/>
        <v>-</v>
      </c>
    </row>
    <row r="516" spans="1:32" x14ac:dyDescent="0.15">
      <c r="A516" s="1">
        <v>515</v>
      </c>
      <c r="B516" s="29" t="str">
        <f>TRIM(基本信息!B516)</f>
        <v/>
      </c>
      <c r="C516" s="1" t="str">
        <f>TRIM(基本信息!C516)</f>
        <v/>
      </c>
      <c r="D516" s="1">
        <f t="shared" si="115"/>
        <v>0</v>
      </c>
      <c r="E516" s="1" t="str">
        <f>IFERROR(INDEX(股票涨跌!E:E,MATCH(B516,股票涨跌!B:B,0)),"-")</f>
        <v>-</v>
      </c>
      <c r="F516" s="1" t="str">
        <f>IFERROR(INDEX(股票涨跌!F:F,MATCH(B516,股票涨跌!B:B,0)),"-")</f>
        <v>-</v>
      </c>
      <c r="G516" s="1" t="str">
        <f>TRIM(基本信息!O516)</f>
        <v/>
      </c>
      <c r="H516" s="1" t="str">
        <f>IFERROR(INDEX(行业涨跌!F:F,MATCH(G516,行业涨跌!C:C,0)),"-")</f>
        <v>-</v>
      </c>
      <c r="I516" s="1" t="str">
        <f>IFERROR(INDEX(行业涨跌!E:E,MATCH(G516,行业涨跌!C:C,0)),"-")</f>
        <v>-</v>
      </c>
      <c r="J516" s="1">
        <v>0</v>
      </c>
      <c r="K516" s="1">
        <v>1</v>
      </c>
      <c r="L516" s="1">
        <v>0</v>
      </c>
      <c r="M516" s="66">
        <f t="shared" si="116"/>
        <v>1</v>
      </c>
      <c r="R516" s="43" t="str">
        <f t="shared" si="114"/>
        <v>-</v>
      </c>
      <c r="S516" s="11">
        <v>43630.625</v>
      </c>
      <c r="V516" s="1">
        <f t="array" ref="V516">SMALL(IF($D$2:$D$4000&gt;0,ROW($D$2:$D$4000),4^8),ROW(A515))</f>
        <v>65536</v>
      </c>
      <c r="W516" s="1" t="str">
        <f t="shared" si="104"/>
        <v>-</v>
      </c>
      <c r="X516" s="1" t="str">
        <f t="shared" si="105"/>
        <v>-</v>
      </c>
      <c r="Y516" s="43" t="str">
        <f t="shared" si="106"/>
        <v>-</v>
      </c>
      <c r="Z516" s="1" t="str">
        <f t="shared" si="107"/>
        <v>-</v>
      </c>
      <c r="AA516" s="1" t="str">
        <f t="shared" si="108"/>
        <v>-</v>
      </c>
      <c r="AB516" s="1" t="str">
        <f t="shared" si="109"/>
        <v>-</v>
      </c>
      <c r="AC516" s="1" t="str">
        <f t="shared" si="110"/>
        <v>-</v>
      </c>
      <c r="AD516" s="1" t="str">
        <f t="shared" si="111"/>
        <v>-</v>
      </c>
      <c r="AE516" s="43" t="str">
        <f t="shared" si="112"/>
        <v>-</v>
      </c>
      <c r="AF516" s="11" t="str">
        <f t="shared" si="113"/>
        <v>-</v>
      </c>
    </row>
    <row r="517" spans="1:32" x14ac:dyDescent="0.15">
      <c r="A517" s="1">
        <v>516</v>
      </c>
      <c r="B517" s="29" t="str">
        <f>TRIM(基本信息!B517)</f>
        <v/>
      </c>
      <c r="C517" s="1" t="str">
        <f>TRIM(基本信息!C517)</f>
        <v/>
      </c>
      <c r="D517" s="1">
        <f t="shared" si="115"/>
        <v>0</v>
      </c>
      <c r="E517" s="1" t="str">
        <f>IFERROR(INDEX(股票涨跌!E:E,MATCH(B517,股票涨跌!B:B,0)),"-")</f>
        <v>-</v>
      </c>
      <c r="F517" s="1" t="str">
        <f>IFERROR(INDEX(股票涨跌!F:F,MATCH(B517,股票涨跌!B:B,0)),"-")</f>
        <v>-</v>
      </c>
      <c r="G517" s="1" t="str">
        <f>TRIM(基本信息!O517)</f>
        <v/>
      </c>
      <c r="H517" s="1" t="str">
        <f>IFERROR(INDEX(行业涨跌!F:F,MATCH(G517,行业涨跌!C:C,0)),"-")</f>
        <v>-</v>
      </c>
      <c r="I517" s="1" t="str">
        <f>IFERROR(INDEX(行业涨跌!E:E,MATCH(G517,行业涨跌!C:C,0)),"-")</f>
        <v>-</v>
      </c>
      <c r="J517" s="1">
        <v>0</v>
      </c>
      <c r="K517" s="1">
        <v>0</v>
      </c>
      <c r="L517" s="1">
        <v>0</v>
      </c>
      <c r="M517" s="66">
        <f t="shared" si="116"/>
        <v>0</v>
      </c>
      <c r="R517" s="43" t="str">
        <f t="shared" si="114"/>
        <v>-</v>
      </c>
      <c r="V517" s="1">
        <f t="array" ref="V517">SMALL(IF($D$2:$D$4000&gt;0,ROW($D$2:$D$4000),4^8),ROW(A516))</f>
        <v>65536</v>
      </c>
      <c r="W517" s="1" t="str">
        <f t="shared" si="104"/>
        <v>-</v>
      </c>
      <c r="X517" s="1" t="str">
        <f t="shared" si="105"/>
        <v>-</v>
      </c>
      <c r="Y517" s="43" t="str">
        <f t="shared" si="106"/>
        <v>-</v>
      </c>
      <c r="Z517" s="1" t="str">
        <f t="shared" si="107"/>
        <v>-</v>
      </c>
      <c r="AA517" s="1" t="str">
        <f t="shared" si="108"/>
        <v>-</v>
      </c>
      <c r="AB517" s="1" t="str">
        <f t="shared" si="109"/>
        <v>-</v>
      </c>
      <c r="AC517" s="1" t="str">
        <f t="shared" si="110"/>
        <v>-</v>
      </c>
      <c r="AD517" s="1" t="str">
        <f t="shared" si="111"/>
        <v>-</v>
      </c>
      <c r="AE517" s="43" t="str">
        <f t="shared" si="112"/>
        <v>-</v>
      </c>
      <c r="AF517" s="11" t="str">
        <f t="shared" si="113"/>
        <v>-</v>
      </c>
    </row>
    <row r="518" spans="1:32" x14ac:dyDescent="0.15">
      <c r="A518" s="1">
        <v>517</v>
      </c>
      <c r="B518" s="29" t="str">
        <f>TRIM(基本信息!B518)</f>
        <v/>
      </c>
      <c r="C518" s="1" t="str">
        <f>TRIM(基本信息!C518)</f>
        <v/>
      </c>
      <c r="D518" s="1">
        <f t="shared" si="115"/>
        <v>0</v>
      </c>
      <c r="E518" s="1" t="str">
        <f>IFERROR(INDEX(股票涨跌!E:E,MATCH(B518,股票涨跌!B:B,0)),"-")</f>
        <v>-</v>
      </c>
      <c r="F518" s="1" t="str">
        <f>IFERROR(INDEX(股票涨跌!F:F,MATCH(B518,股票涨跌!B:B,0)),"-")</f>
        <v>-</v>
      </c>
      <c r="G518" s="1" t="str">
        <f>TRIM(基本信息!O518)</f>
        <v/>
      </c>
      <c r="H518" s="1" t="str">
        <f>IFERROR(INDEX(行业涨跌!F:F,MATCH(G518,行业涨跌!C:C,0)),"-")</f>
        <v>-</v>
      </c>
      <c r="I518" s="1" t="str">
        <f>IFERROR(INDEX(行业涨跌!E:E,MATCH(G518,行业涨跌!C:C,0)),"-")</f>
        <v>-</v>
      </c>
      <c r="J518" s="1">
        <v>0</v>
      </c>
      <c r="K518" s="1">
        <v>0</v>
      </c>
      <c r="L518" s="1">
        <v>0</v>
      </c>
      <c r="M518" s="66">
        <f t="shared" si="116"/>
        <v>0</v>
      </c>
      <c r="R518" s="43" t="str">
        <f t="shared" si="114"/>
        <v>-</v>
      </c>
      <c r="V518" s="1">
        <f t="array" ref="V518">SMALL(IF($D$2:$D$4000&gt;0,ROW($D$2:$D$4000),4^8),ROW(A517))</f>
        <v>65536</v>
      </c>
      <c r="W518" s="1" t="str">
        <f t="shared" si="104"/>
        <v>-</v>
      </c>
      <c r="X518" s="1" t="str">
        <f t="shared" si="105"/>
        <v>-</v>
      </c>
      <c r="Y518" s="43" t="str">
        <f t="shared" si="106"/>
        <v>-</v>
      </c>
      <c r="Z518" s="1" t="str">
        <f t="shared" si="107"/>
        <v>-</v>
      </c>
      <c r="AA518" s="1" t="str">
        <f t="shared" si="108"/>
        <v>-</v>
      </c>
      <c r="AB518" s="1" t="str">
        <f t="shared" si="109"/>
        <v>-</v>
      </c>
      <c r="AC518" s="1" t="str">
        <f t="shared" si="110"/>
        <v>-</v>
      </c>
      <c r="AD518" s="1" t="str">
        <f t="shared" si="111"/>
        <v>-</v>
      </c>
      <c r="AE518" s="43" t="str">
        <f t="shared" si="112"/>
        <v>-</v>
      </c>
      <c r="AF518" s="11" t="str">
        <f t="shared" si="113"/>
        <v>-</v>
      </c>
    </row>
    <row r="519" spans="1:32" x14ac:dyDescent="0.15">
      <c r="A519" s="1">
        <v>518</v>
      </c>
      <c r="B519" s="29" t="str">
        <f>TRIM(基本信息!B519)</f>
        <v/>
      </c>
      <c r="C519" s="1" t="str">
        <f>TRIM(基本信息!C519)</f>
        <v/>
      </c>
      <c r="D519" s="1">
        <f t="shared" si="115"/>
        <v>0</v>
      </c>
      <c r="E519" s="1" t="str">
        <f>IFERROR(INDEX(股票涨跌!E:E,MATCH(B519,股票涨跌!B:B,0)),"-")</f>
        <v>-</v>
      </c>
      <c r="F519" s="1" t="str">
        <f>IFERROR(INDEX(股票涨跌!F:F,MATCH(B519,股票涨跌!B:B,0)),"-")</f>
        <v>-</v>
      </c>
      <c r="G519" s="1" t="str">
        <f>TRIM(基本信息!O519)</f>
        <v/>
      </c>
      <c r="H519" s="1" t="str">
        <f>IFERROR(INDEX(行业涨跌!F:F,MATCH(G519,行业涨跌!C:C,0)),"-")</f>
        <v>-</v>
      </c>
      <c r="I519" s="1" t="str">
        <f>IFERROR(INDEX(行业涨跌!E:E,MATCH(G519,行业涨跌!C:C,0)),"-")</f>
        <v>-</v>
      </c>
      <c r="J519" s="1">
        <v>0</v>
      </c>
      <c r="K519" s="1">
        <v>1</v>
      </c>
      <c r="L519" s="1">
        <v>0</v>
      </c>
      <c r="M519" s="66">
        <f t="shared" si="116"/>
        <v>1</v>
      </c>
      <c r="R519" s="43" t="str">
        <f t="shared" si="114"/>
        <v>-</v>
      </c>
      <c r="S519" s="11">
        <v>43630.625</v>
      </c>
      <c r="V519" s="1">
        <f t="array" ref="V519">SMALL(IF($D$2:$D$4000&gt;0,ROW($D$2:$D$4000),4^8),ROW(A518))</f>
        <v>65536</v>
      </c>
      <c r="W519" s="1" t="str">
        <f t="shared" si="104"/>
        <v>-</v>
      </c>
      <c r="X519" s="1" t="str">
        <f t="shared" si="105"/>
        <v>-</v>
      </c>
      <c r="Y519" s="43" t="str">
        <f t="shared" si="106"/>
        <v>-</v>
      </c>
      <c r="Z519" s="1" t="str">
        <f t="shared" si="107"/>
        <v>-</v>
      </c>
      <c r="AA519" s="1" t="str">
        <f t="shared" si="108"/>
        <v>-</v>
      </c>
      <c r="AB519" s="1" t="str">
        <f t="shared" si="109"/>
        <v>-</v>
      </c>
      <c r="AC519" s="1" t="str">
        <f t="shared" si="110"/>
        <v>-</v>
      </c>
      <c r="AD519" s="1" t="str">
        <f t="shared" si="111"/>
        <v>-</v>
      </c>
      <c r="AE519" s="43" t="str">
        <f t="shared" si="112"/>
        <v>-</v>
      </c>
      <c r="AF519" s="11" t="str">
        <f t="shared" si="113"/>
        <v>-</v>
      </c>
    </row>
    <row r="520" spans="1:32" x14ac:dyDescent="0.15">
      <c r="A520" s="1">
        <v>519</v>
      </c>
      <c r="B520" s="29" t="str">
        <f>TRIM(基本信息!B520)</f>
        <v/>
      </c>
      <c r="C520" s="1" t="str">
        <f>TRIM(基本信息!C520)</f>
        <v/>
      </c>
      <c r="D520" s="1">
        <f t="shared" si="115"/>
        <v>0</v>
      </c>
      <c r="E520" s="1" t="str">
        <f>IFERROR(INDEX(股票涨跌!E:E,MATCH(B520,股票涨跌!B:B,0)),"-")</f>
        <v>-</v>
      </c>
      <c r="F520" s="1" t="str">
        <f>IFERROR(INDEX(股票涨跌!F:F,MATCH(B520,股票涨跌!B:B,0)),"-")</f>
        <v>-</v>
      </c>
      <c r="G520" s="1" t="str">
        <f>TRIM(基本信息!O520)</f>
        <v/>
      </c>
      <c r="H520" s="1" t="str">
        <f>IFERROR(INDEX(行业涨跌!F:F,MATCH(G520,行业涨跌!C:C,0)),"-")</f>
        <v>-</v>
      </c>
      <c r="I520" s="1" t="str">
        <f>IFERROR(INDEX(行业涨跌!E:E,MATCH(G520,行业涨跌!C:C,0)),"-")</f>
        <v>-</v>
      </c>
      <c r="J520" s="1">
        <v>0</v>
      </c>
      <c r="K520" s="1">
        <v>1</v>
      </c>
      <c r="L520" s="1">
        <v>0</v>
      </c>
      <c r="M520" s="66">
        <f t="shared" si="116"/>
        <v>1</v>
      </c>
      <c r="R520" s="43" t="str">
        <f t="shared" si="114"/>
        <v>-</v>
      </c>
      <c r="S520" s="11">
        <v>43630.625</v>
      </c>
      <c r="V520" s="1">
        <f t="array" ref="V520">SMALL(IF($D$2:$D$4000&gt;0,ROW($D$2:$D$4000),4^8),ROW(A519))</f>
        <v>65536</v>
      </c>
      <c r="W520" s="1" t="str">
        <f t="shared" si="104"/>
        <v>-</v>
      </c>
      <c r="X520" s="1" t="str">
        <f t="shared" si="105"/>
        <v>-</v>
      </c>
      <c r="Y520" s="43" t="str">
        <f t="shared" si="106"/>
        <v>-</v>
      </c>
      <c r="Z520" s="1" t="str">
        <f t="shared" si="107"/>
        <v>-</v>
      </c>
      <c r="AA520" s="1" t="str">
        <f t="shared" si="108"/>
        <v>-</v>
      </c>
      <c r="AB520" s="1" t="str">
        <f t="shared" si="109"/>
        <v>-</v>
      </c>
      <c r="AC520" s="1" t="str">
        <f t="shared" si="110"/>
        <v>-</v>
      </c>
      <c r="AD520" s="1" t="str">
        <f t="shared" si="111"/>
        <v>-</v>
      </c>
      <c r="AE520" s="43" t="str">
        <f t="shared" si="112"/>
        <v>-</v>
      </c>
      <c r="AF520" s="11" t="str">
        <f t="shared" si="113"/>
        <v>-</v>
      </c>
    </row>
    <row r="521" spans="1:32" x14ac:dyDescent="0.15">
      <c r="A521" s="1">
        <v>520</v>
      </c>
      <c r="B521" s="29" t="str">
        <f>TRIM(基本信息!B521)</f>
        <v/>
      </c>
      <c r="C521" s="1" t="str">
        <f>TRIM(基本信息!C521)</f>
        <v/>
      </c>
      <c r="D521" s="1">
        <f t="shared" si="115"/>
        <v>0</v>
      </c>
      <c r="E521" s="1" t="str">
        <f>IFERROR(INDEX(股票涨跌!E:E,MATCH(B521,股票涨跌!B:B,0)),"-")</f>
        <v>-</v>
      </c>
      <c r="F521" s="1" t="str">
        <f>IFERROR(INDEX(股票涨跌!F:F,MATCH(B521,股票涨跌!B:B,0)),"-")</f>
        <v>-</v>
      </c>
      <c r="G521" s="1" t="str">
        <f>TRIM(基本信息!O521)</f>
        <v/>
      </c>
      <c r="H521" s="1" t="str">
        <f>IFERROR(INDEX(行业涨跌!F:F,MATCH(G521,行业涨跌!C:C,0)),"-")</f>
        <v>-</v>
      </c>
      <c r="I521" s="1" t="str">
        <f>IFERROR(INDEX(行业涨跌!E:E,MATCH(G521,行业涨跌!C:C,0)),"-")</f>
        <v>-</v>
      </c>
      <c r="J521" s="1">
        <v>0</v>
      </c>
      <c r="K521" s="1">
        <v>0</v>
      </c>
      <c r="L521" s="1">
        <v>0</v>
      </c>
      <c r="M521" s="66">
        <f t="shared" si="116"/>
        <v>0</v>
      </c>
      <c r="R521" s="43" t="str">
        <f t="shared" si="114"/>
        <v>-</v>
      </c>
      <c r="V521" s="1">
        <f t="array" ref="V521">SMALL(IF($D$2:$D$4000&gt;0,ROW($D$2:$D$4000),4^8),ROW(A520))</f>
        <v>65536</v>
      </c>
      <c r="W521" s="1" t="str">
        <f t="shared" si="104"/>
        <v>-</v>
      </c>
      <c r="X521" s="1" t="str">
        <f t="shared" si="105"/>
        <v>-</v>
      </c>
      <c r="Y521" s="43" t="str">
        <f t="shared" si="106"/>
        <v>-</v>
      </c>
      <c r="Z521" s="1" t="str">
        <f t="shared" si="107"/>
        <v>-</v>
      </c>
      <c r="AA521" s="1" t="str">
        <f t="shared" si="108"/>
        <v>-</v>
      </c>
      <c r="AB521" s="1" t="str">
        <f t="shared" si="109"/>
        <v>-</v>
      </c>
      <c r="AC521" s="1" t="str">
        <f t="shared" si="110"/>
        <v>-</v>
      </c>
      <c r="AD521" s="1" t="str">
        <f t="shared" si="111"/>
        <v>-</v>
      </c>
      <c r="AE521" s="43" t="str">
        <f t="shared" si="112"/>
        <v>-</v>
      </c>
      <c r="AF521" s="11" t="str">
        <f t="shared" si="113"/>
        <v>-</v>
      </c>
    </row>
    <row r="522" spans="1:32" x14ac:dyDescent="0.15">
      <c r="A522" s="1">
        <v>521</v>
      </c>
      <c r="B522" s="29" t="str">
        <f>TRIM(基本信息!B522)</f>
        <v/>
      </c>
      <c r="C522" s="1" t="str">
        <f>TRIM(基本信息!C522)</f>
        <v/>
      </c>
      <c r="D522" s="1">
        <f t="shared" si="115"/>
        <v>0</v>
      </c>
      <c r="E522" s="1" t="str">
        <f>IFERROR(INDEX(股票涨跌!E:E,MATCH(B522,股票涨跌!B:B,0)),"-")</f>
        <v>-</v>
      </c>
      <c r="F522" s="1" t="str">
        <f>IFERROR(INDEX(股票涨跌!F:F,MATCH(B522,股票涨跌!B:B,0)),"-")</f>
        <v>-</v>
      </c>
      <c r="G522" s="1" t="str">
        <f>TRIM(基本信息!O522)</f>
        <v/>
      </c>
      <c r="H522" s="1" t="str">
        <f>IFERROR(INDEX(行业涨跌!F:F,MATCH(G522,行业涨跌!C:C,0)),"-")</f>
        <v>-</v>
      </c>
      <c r="I522" s="1" t="str">
        <f>IFERROR(INDEX(行业涨跌!E:E,MATCH(G522,行业涨跌!C:C,0)),"-")</f>
        <v>-</v>
      </c>
      <c r="J522" s="1">
        <v>0</v>
      </c>
      <c r="K522" s="1">
        <v>1</v>
      </c>
      <c r="L522" s="1">
        <v>0</v>
      </c>
      <c r="M522" s="66">
        <f t="shared" si="116"/>
        <v>1</v>
      </c>
      <c r="R522" s="43" t="str">
        <f t="shared" si="114"/>
        <v>-</v>
      </c>
      <c r="S522" s="11">
        <v>43630.625</v>
      </c>
      <c r="V522" s="1">
        <f t="array" ref="V522">SMALL(IF($D$2:$D$4000&gt;0,ROW($D$2:$D$4000),4^8),ROW(A521))</f>
        <v>65536</v>
      </c>
      <c r="W522" s="1" t="str">
        <f t="shared" si="104"/>
        <v>-</v>
      </c>
      <c r="X522" s="1" t="str">
        <f t="shared" si="105"/>
        <v>-</v>
      </c>
      <c r="Y522" s="43" t="str">
        <f t="shared" si="106"/>
        <v>-</v>
      </c>
      <c r="Z522" s="1" t="str">
        <f t="shared" si="107"/>
        <v>-</v>
      </c>
      <c r="AA522" s="1" t="str">
        <f t="shared" si="108"/>
        <v>-</v>
      </c>
      <c r="AB522" s="1" t="str">
        <f t="shared" si="109"/>
        <v>-</v>
      </c>
      <c r="AC522" s="1" t="str">
        <f t="shared" si="110"/>
        <v>-</v>
      </c>
      <c r="AD522" s="1" t="str">
        <f t="shared" si="111"/>
        <v>-</v>
      </c>
      <c r="AE522" s="43" t="str">
        <f t="shared" si="112"/>
        <v>-</v>
      </c>
      <c r="AF522" s="11" t="str">
        <f t="shared" si="113"/>
        <v>-</v>
      </c>
    </row>
    <row r="523" spans="1:32" x14ac:dyDescent="0.15">
      <c r="A523" s="1">
        <v>522</v>
      </c>
      <c r="B523" s="29" t="str">
        <f>TRIM(基本信息!B523)</f>
        <v/>
      </c>
      <c r="C523" s="1" t="str">
        <f>TRIM(基本信息!C523)</f>
        <v/>
      </c>
      <c r="D523" s="1">
        <f t="shared" si="115"/>
        <v>0</v>
      </c>
      <c r="E523" s="1" t="str">
        <f>IFERROR(INDEX(股票涨跌!E:E,MATCH(B523,股票涨跌!B:B,0)),"-")</f>
        <v>-</v>
      </c>
      <c r="F523" s="1" t="str">
        <f>IFERROR(INDEX(股票涨跌!F:F,MATCH(B523,股票涨跌!B:B,0)),"-")</f>
        <v>-</v>
      </c>
      <c r="G523" s="1" t="str">
        <f>TRIM(基本信息!O523)</f>
        <v/>
      </c>
      <c r="H523" s="1" t="str">
        <f>IFERROR(INDEX(行业涨跌!F:F,MATCH(G523,行业涨跌!C:C,0)),"-")</f>
        <v>-</v>
      </c>
      <c r="I523" s="1" t="str">
        <f>IFERROR(INDEX(行业涨跌!E:E,MATCH(G523,行业涨跌!C:C,0)),"-")</f>
        <v>-</v>
      </c>
      <c r="J523" s="1">
        <v>0</v>
      </c>
      <c r="K523" s="1">
        <v>0</v>
      </c>
      <c r="L523" s="1">
        <v>0</v>
      </c>
      <c r="M523" s="66">
        <f t="shared" si="116"/>
        <v>0</v>
      </c>
      <c r="R523" s="43" t="str">
        <f t="shared" si="114"/>
        <v>-</v>
      </c>
      <c r="V523" s="1">
        <f t="array" ref="V523">SMALL(IF($D$2:$D$4000&gt;0,ROW($D$2:$D$4000),4^8),ROW(A522))</f>
        <v>65536</v>
      </c>
      <c r="W523" s="1" t="str">
        <f t="shared" si="104"/>
        <v>-</v>
      </c>
      <c r="X523" s="1" t="str">
        <f t="shared" si="105"/>
        <v>-</v>
      </c>
      <c r="Y523" s="43" t="str">
        <f t="shared" si="106"/>
        <v>-</v>
      </c>
      <c r="Z523" s="1" t="str">
        <f t="shared" si="107"/>
        <v>-</v>
      </c>
      <c r="AA523" s="1" t="str">
        <f t="shared" si="108"/>
        <v>-</v>
      </c>
      <c r="AB523" s="1" t="str">
        <f t="shared" si="109"/>
        <v>-</v>
      </c>
      <c r="AC523" s="1" t="str">
        <f t="shared" si="110"/>
        <v>-</v>
      </c>
      <c r="AD523" s="1" t="str">
        <f t="shared" si="111"/>
        <v>-</v>
      </c>
      <c r="AE523" s="43" t="str">
        <f t="shared" si="112"/>
        <v>-</v>
      </c>
      <c r="AF523" s="11" t="str">
        <f t="shared" si="113"/>
        <v>-</v>
      </c>
    </row>
    <row r="524" spans="1:32" x14ac:dyDescent="0.15">
      <c r="A524" s="1">
        <v>523</v>
      </c>
      <c r="B524" s="29" t="str">
        <f>TRIM(基本信息!B524)</f>
        <v/>
      </c>
      <c r="C524" s="1" t="str">
        <f>TRIM(基本信息!C524)</f>
        <v/>
      </c>
      <c r="D524" s="1">
        <f t="shared" si="115"/>
        <v>0</v>
      </c>
      <c r="E524" s="1" t="str">
        <f>IFERROR(INDEX(股票涨跌!E:E,MATCH(B524,股票涨跌!B:B,0)),"-")</f>
        <v>-</v>
      </c>
      <c r="F524" s="1" t="str">
        <f>IFERROR(INDEX(股票涨跌!F:F,MATCH(B524,股票涨跌!B:B,0)),"-")</f>
        <v>-</v>
      </c>
      <c r="G524" s="1" t="str">
        <f>TRIM(基本信息!O524)</f>
        <v/>
      </c>
      <c r="H524" s="1" t="str">
        <f>IFERROR(INDEX(行业涨跌!F:F,MATCH(G524,行业涨跌!C:C,0)),"-")</f>
        <v>-</v>
      </c>
      <c r="I524" s="1" t="str">
        <f>IFERROR(INDEX(行业涨跌!E:E,MATCH(G524,行业涨跌!C:C,0)),"-")</f>
        <v>-</v>
      </c>
      <c r="J524" s="1">
        <v>0</v>
      </c>
      <c r="K524" s="1">
        <v>0</v>
      </c>
      <c r="L524" s="1">
        <v>0</v>
      </c>
      <c r="M524" s="66">
        <f t="shared" si="116"/>
        <v>0</v>
      </c>
      <c r="R524" s="43" t="str">
        <f t="shared" si="114"/>
        <v>-</v>
      </c>
      <c r="V524" s="1">
        <f t="array" ref="V524">SMALL(IF($D$2:$D$4000&gt;0,ROW($D$2:$D$4000),4^8),ROW(A523))</f>
        <v>65536</v>
      </c>
      <c r="W524" s="1" t="str">
        <f t="shared" si="104"/>
        <v>-</v>
      </c>
      <c r="X524" s="1" t="str">
        <f t="shared" si="105"/>
        <v>-</v>
      </c>
      <c r="Y524" s="43" t="str">
        <f t="shared" si="106"/>
        <v>-</v>
      </c>
      <c r="Z524" s="1" t="str">
        <f t="shared" si="107"/>
        <v>-</v>
      </c>
      <c r="AA524" s="1" t="str">
        <f t="shared" si="108"/>
        <v>-</v>
      </c>
      <c r="AB524" s="1" t="str">
        <f t="shared" si="109"/>
        <v>-</v>
      </c>
      <c r="AC524" s="1" t="str">
        <f t="shared" si="110"/>
        <v>-</v>
      </c>
      <c r="AD524" s="1" t="str">
        <f t="shared" si="111"/>
        <v>-</v>
      </c>
      <c r="AE524" s="43" t="str">
        <f t="shared" si="112"/>
        <v>-</v>
      </c>
      <c r="AF524" s="11" t="str">
        <f t="shared" si="113"/>
        <v>-</v>
      </c>
    </row>
    <row r="525" spans="1:32" x14ac:dyDescent="0.15">
      <c r="A525" s="1">
        <v>524</v>
      </c>
      <c r="B525" s="29" t="str">
        <f>TRIM(基本信息!B525)</f>
        <v/>
      </c>
      <c r="C525" s="1" t="str">
        <f>TRIM(基本信息!C525)</f>
        <v/>
      </c>
      <c r="D525" s="1">
        <f t="shared" si="115"/>
        <v>0</v>
      </c>
      <c r="E525" s="1" t="str">
        <f>IFERROR(INDEX(股票涨跌!E:E,MATCH(B525,股票涨跌!B:B,0)),"-")</f>
        <v>-</v>
      </c>
      <c r="F525" s="1" t="str">
        <f>IFERROR(INDEX(股票涨跌!F:F,MATCH(B525,股票涨跌!B:B,0)),"-")</f>
        <v>-</v>
      </c>
      <c r="G525" s="1" t="str">
        <f>TRIM(基本信息!O525)</f>
        <v/>
      </c>
      <c r="H525" s="1" t="str">
        <f>IFERROR(INDEX(行业涨跌!F:F,MATCH(G525,行业涨跌!C:C,0)),"-")</f>
        <v>-</v>
      </c>
      <c r="I525" s="1" t="str">
        <f>IFERROR(INDEX(行业涨跌!E:E,MATCH(G525,行业涨跌!C:C,0)),"-")</f>
        <v>-</v>
      </c>
      <c r="J525" s="1">
        <v>0</v>
      </c>
      <c r="K525" s="1">
        <v>0</v>
      </c>
      <c r="L525" s="1">
        <v>0</v>
      </c>
      <c r="M525" s="66">
        <f t="shared" si="116"/>
        <v>0</v>
      </c>
      <c r="R525" s="43" t="str">
        <f t="shared" si="114"/>
        <v>-</v>
      </c>
      <c r="V525" s="1">
        <f t="array" ref="V525">SMALL(IF($D$2:$D$4000&gt;0,ROW($D$2:$D$4000),4^8),ROW(A524))</f>
        <v>65536</v>
      </c>
      <c r="W525" s="1" t="str">
        <f t="shared" si="104"/>
        <v>-</v>
      </c>
      <c r="X525" s="1" t="str">
        <f t="shared" si="105"/>
        <v>-</v>
      </c>
      <c r="Y525" s="43" t="str">
        <f t="shared" si="106"/>
        <v>-</v>
      </c>
      <c r="Z525" s="1" t="str">
        <f t="shared" si="107"/>
        <v>-</v>
      </c>
      <c r="AA525" s="1" t="str">
        <f t="shared" si="108"/>
        <v>-</v>
      </c>
      <c r="AB525" s="1" t="str">
        <f t="shared" si="109"/>
        <v>-</v>
      </c>
      <c r="AC525" s="1" t="str">
        <f t="shared" si="110"/>
        <v>-</v>
      </c>
      <c r="AD525" s="1" t="str">
        <f t="shared" si="111"/>
        <v>-</v>
      </c>
      <c r="AE525" s="43" t="str">
        <f t="shared" si="112"/>
        <v>-</v>
      </c>
      <c r="AF525" s="11" t="str">
        <f t="shared" si="113"/>
        <v>-</v>
      </c>
    </row>
    <row r="526" spans="1:32" x14ac:dyDescent="0.15">
      <c r="A526" s="1">
        <v>525</v>
      </c>
      <c r="B526" s="29" t="str">
        <f>TRIM(基本信息!B526)</f>
        <v/>
      </c>
      <c r="C526" s="1" t="str">
        <f>TRIM(基本信息!C526)</f>
        <v/>
      </c>
      <c r="D526" s="1">
        <f t="shared" si="115"/>
        <v>0</v>
      </c>
      <c r="E526" s="1" t="str">
        <f>IFERROR(INDEX(股票涨跌!E:E,MATCH(B526,股票涨跌!B:B,0)),"-")</f>
        <v>-</v>
      </c>
      <c r="F526" s="1" t="str">
        <f>IFERROR(INDEX(股票涨跌!F:F,MATCH(B526,股票涨跌!B:B,0)),"-")</f>
        <v>-</v>
      </c>
      <c r="G526" s="1" t="str">
        <f>TRIM(基本信息!O526)</f>
        <v/>
      </c>
      <c r="H526" s="1" t="str">
        <f>IFERROR(INDEX(行业涨跌!F:F,MATCH(G526,行业涨跌!C:C,0)),"-")</f>
        <v>-</v>
      </c>
      <c r="I526" s="1" t="str">
        <f>IFERROR(INDEX(行业涨跌!E:E,MATCH(G526,行业涨跌!C:C,0)),"-")</f>
        <v>-</v>
      </c>
      <c r="J526" s="1">
        <v>0</v>
      </c>
      <c r="K526" s="1">
        <v>1</v>
      </c>
      <c r="L526" s="1">
        <v>0</v>
      </c>
      <c r="M526" s="66">
        <f t="shared" si="116"/>
        <v>1</v>
      </c>
      <c r="R526" s="43" t="str">
        <f t="shared" si="114"/>
        <v>-</v>
      </c>
      <c r="S526" s="11">
        <v>43630.625</v>
      </c>
      <c r="V526" s="1">
        <f t="array" ref="V526">SMALL(IF($D$2:$D$4000&gt;0,ROW($D$2:$D$4000),4^8),ROW(A525))</f>
        <v>65536</v>
      </c>
      <c r="W526" s="1" t="str">
        <f t="shared" si="104"/>
        <v>-</v>
      </c>
      <c r="X526" s="1" t="str">
        <f t="shared" si="105"/>
        <v>-</v>
      </c>
      <c r="Y526" s="43" t="str">
        <f t="shared" si="106"/>
        <v>-</v>
      </c>
      <c r="Z526" s="1" t="str">
        <f t="shared" si="107"/>
        <v>-</v>
      </c>
      <c r="AA526" s="1" t="str">
        <f t="shared" si="108"/>
        <v>-</v>
      </c>
      <c r="AB526" s="1" t="str">
        <f t="shared" si="109"/>
        <v>-</v>
      </c>
      <c r="AC526" s="1" t="str">
        <f t="shared" si="110"/>
        <v>-</v>
      </c>
      <c r="AD526" s="1" t="str">
        <f t="shared" si="111"/>
        <v>-</v>
      </c>
      <c r="AE526" s="43" t="str">
        <f t="shared" si="112"/>
        <v>-</v>
      </c>
      <c r="AF526" s="11" t="str">
        <f t="shared" si="113"/>
        <v>-</v>
      </c>
    </row>
    <row r="527" spans="1:32" x14ac:dyDescent="0.15">
      <c r="A527" s="1">
        <v>526</v>
      </c>
      <c r="B527" s="29" t="str">
        <f>TRIM(基本信息!B527)</f>
        <v/>
      </c>
      <c r="C527" s="1" t="str">
        <f>TRIM(基本信息!C527)</f>
        <v/>
      </c>
      <c r="D527" s="1">
        <f t="shared" si="115"/>
        <v>0</v>
      </c>
      <c r="E527" s="1" t="str">
        <f>IFERROR(INDEX(股票涨跌!E:E,MATCH(B527,股票涨跌!B:B,0)),"-")</f>
        <v>-</v>
      </c>
      <c r="F527" s="1" t="str">
        <f>IFERROR(INDEX(股票涨跌!F:F,MATCH(B527,股票涨跌!B:B,0)),"-")</f>
        <v>-</v>
      </c>
      <c r="G527" s="1" t="str">
        <f>TRIM(基本信息!O527)</f>
        <v/>
      </c>
      <c r="H527" s="1" t="str">
        <f>IFERROR(INDEX(行业涨跌!F:F,MATCH(G527,行业涨跌!C:C,0)),"-")</f>
        <v>-</v>
      </c>
      <c r="I527" s="1" t="str">
        <f>IFERROR(INDEX(行业涨跌!E:E,MATCH(G527,行业涨跌!C:C,0)),"-")</f>
        <v>-</v>
      </c>
      <c r="J527" s="1">
        <v>0</v>
      </c>
      <c r="K527" s="1">
        <v>0</v>
      </c>
      <c r="L527" s="1">
        <v>0</v>
      </c>
      <c r="M527" s="66">
        <f t="shared" si="116"/>
        <v>0</v>
      </c>
      <c r="R527" s="43" t="str">
        <f t="shared" si="114"/>
        <v>-</v>
      </c>
      <c r="V527" s="1">
        <f t="array" ref="V527">SMALL(IF($D$2:$D$4000&gt;0,ROW($D$2:$D$4000),4^8),ROW(A526))</f>
        <v>65536</v>
      </c>
      <c r="W527" s="1" t="str">
        <f t="shared" si="104"/>
        <v>-</v>
      </c>
      <c r="X527" s="1" t="str">
        <f t="shared" si="105"/>
        <v>-</v>
      </c>
      <c r="Y527" s="43" t="str">
        <f t="shared" si="106"/>
        <v>-</v>
      </c>
      <c r="Z527" s="1" t="str">
        <f t="shared" si="107"/>
        <v>-</v>
      </c>
      <c r="AA527" s="1" t="str">
        <f t="shared" si="108"/>
        <v>-</v>
      </c>
      <c r="AB527" s="1" t="str">
        <f t="shared" si="109"/>
        <v>-</v>
      </c>
      <c r="AC527" s="1" t="str">
        <f t="shared" si="110"/>
        <v>-</v>
      </c>
      <c r="AD527" s="1" t="str">
        <f t="shared" si="111"/>
        <v>-</v>
      </c>
      <c r="AE527" s="43" t="str">
        <f t="shared" si="112"/>
        <v>-</v>
      </c>
      <c r="AF527" s="11" t="str">
        <f t="shared" si="113"/>
        <v>-</v>
      </c>
    </row>
    <row r="528" spans="1:32" x14ac:dyDescent="0.15">
      <c r="A528" s="1">
        <v>527</v>
      </c>
      <c r="B528" s="29" t="str">
        <f>TRIM(基本信息!B528)</f>
        <v/>
      </c>
      <c r="C528" s="1" t="str">
        <f>TRIM(基本信息!C528)</f>
        <v/>
      </c>
      <c r="D528" s="1">
        <f t="shared" si="115"/>
        <v>0</v>
      </c>
      <c r="E528" s="1" t="str">
        <f>IFERROR(INDEX(股票涨跌!E:E,MATCH(B528,股票涨跌!B:B,0)),"-")</f>
        <v>-</v>
      </c>
      <c r="F528" s="1" t="str">
        <f>IFERROR(INDEX(股票涨跌!F:F,MATCH(B528,股票涨跌!B:B,0)),"-")</f>
        <v>-</v>
      </c>
      <c r="G528" s="1" t="str">
        <f>TRIM(基本信息!O528)</f>
        <v/>
      </c>
      <c r="H528" s="1" t="str">
        <f>IFERROR(INDEX(行业涨跌!F:F,MATCH(G528,行业涨跌!C:C,0)),"-")</f>
        <v>-</v>
      </c>
      <c r="I528" s="1" t="str">
        <f>IFERROR(INDEX(行业涨跌!E:E,MATCH(G528,行业涨跌!C:C,0)),"-")</f>
        <v>-</v>
      </c>
      <c r="J528" s="1">
        <v>0</v>
      </c>
      <c r="K528" s="1">
        <v>1</v>
      </c>
      <c r="L528" s="1">
        <v>0</v>
      </c>
      <c r="M528" s="66">
        <f t="shared" si="116"/>
        <v>1</v>
      </c>
      <c r="R528" s="43" t="str">
        <f t="shared" si="114"/>
        <v>-</v>
      </c>
      <c r="S528" s="11">
        <v>43630.625</v>
      </c>
      <c r="V528" s="1">
        <f t="array" ref="V528">SMALL(IF($D$2:$D$4000&gt;0,ROW($D$2:$D$4000),4^8),ROW(A527))</f>
        <v>65536</v>
      </c>
      <c r="W528" s="1" t="str">
        <f t="shared" si="104"/>
        <v>-</v>
      </c>
      <c r="X528" s="1" t="str">
        <f t="shared" si="105"/>
        <v>-</v>
      </c>
      <c r="Y528" s="43" t="str">
        <f t="shared" si="106"/>
        <v>-</v>
      </c>
      <c r="Z528" s="1" t="str">
        <f t="shared" si="107"/>
        <v>-</v>
      </c>
      <c r="AA528" s="1" t="str">
        <f t="shared" si="108"/>
        <v>-</v>
      </c>
      <c r="AB528" s="1" t="str">
        <f t="shared" si="109"/>
        <v>-</v>
      </c>
      <c r="AC528" s="1" t="str">
        <f t="shared" si="110"/>
        <v>-</v>
      </c>
      <c r="AD528" s="1" t="str">
        <f t="shared" si="111"/>
        <v>-</v>
      </c>
      <c r="AE528" s="43" t="str">
        <f t="shared" si="112"/>
        <v>-</v>
      </c>
      <c r="AF528" s="11" t="str">
        <f t="shared" si="113"/>
        <v>-</v>
      </c>
    </row>
    <row r="529" spans="1:32" x14ac:dyDescent="0.15">
      <c r="A529" s="1">
        <v>528</v>
      </c>
      <c r="B529" s="29" t="str">
        <f>TRIM(基本信息!B529)</f>
        <v/>
      </c>
      <c r="C529" s="1" t="str">
        <f>TRIM(基本信息!C529)</f>
        <v/>
      </c>
      <c r="D529" s="1">
        <f t="shared" si="115"/>
        <v>0</v>
      </c>
      <c r="E529" s="1" t="str">
        <f>IFERROR(INDEX(股票涨跌!E:E,MATCH(B529,股票涨跌!B:B,0)),"-")</f>
        <v>-</v>
      </c>
      <c r="F529" s="1" t="str">
        <f>IFERROR(INDEX(股票涨跌!F:F,MATCH(B529,股票涨跌!B:B,0)),"-")</f>
        <v>-</v>
      </c>
      <c r="G529" s="1" t="str">
        <f>TRIM(基本信息!O529)</f>
        <v/>
      </c>
      <c r="H529" s="1" t="str">
        <f>IFERROR(INDEX(行业涨跌!F:F,MATCH(G529,行业涨跌!C:C,0)),"-")</f>
        <v>-</v>
      </c>
      <c r="I529" s="1" t="str">
        <f>IFERROR(INDEX(行业涨跌!E:E,MATCH(G529,行业涨跌!C:C,0)),"-")</f>
        <v>-</v>
      </c>
      <c r="J529" s="1">
        <v>0</v>
      </c>
      <c r="K529" s="1">
        <v>0</v>
      </c>
      <c r="L529" s="1">
        <v>0</v>
      </c>
      <c r="M529" s="66">
        <f t="shared" si="116"/>
        <v>0</v>
      </c>
      <c r="R529" s="43" t="str">
        <f t="shared" si="114"/>
        <v>-</v>
      </c>
      <c r="V529" s="1">
        <f t="array" ref="V529">SMALL(IF($D$2:$D$4000&gt;0,ROW($D$2:$D$4000),4^8),ROW(A528))</f>
        <v>65536</v>
      </c>
      <c r="W529" s="1" t="str">
        <f t="shared" si="104"/>
        <v>-</v>
      </c>
      <c r="X529" s="1" t="str">
        <f t="shared" si="105"/>
        <v>-</v>
      </c>
      <c r="Y529" s="43" t="str">
        <f t="shared" si="106"/>
        <v>-</v>
      </c>
      <c r="Z529" s="1" t="str">
        <f t="shared" si="107"/>
        <v>-</v>
      </c>
      <c r="AA529" s="1" t="str">
        <f t="shared" si="108"/>
        <v>-</v>
      </c>
      <c r="AB529" s="1" t="str">
        <f t="shared" si="109"/>
        <v>-</v>
      </c>
      <c r="AC529" s="1" t="str">
        <f t="shared" si="110"/>
        <v>-</v>
      </c>
      <c r="AD529" s="1" t="str">
        <f t="shared" si="111"/>
        <v>-</v>
      </c>
      <c r="AE529" s="43" t="str">
        <f t="shared" si="112"/>
        <v>-</v>
      </c>
      <c r="AF529" s="11" t="str">
        <f t="shared" si="113"/>
        <v>-</v>
      </c>
    </row>
    <row r="530" spans="1:32" x14ac:dyDescent="0.15">
      <c r="A530" s="1">
        <v>529</v>
      </c>
      <c r="B530" s="29" t="str">
        <f>TRIM(基本信息!B530)</f>
        <v/>
      </c>
      <c r="C530" s="1" t="str">
        <f>TRIM(基本信息!C530)</f>
        <v/>
      </c>
      <c r="D530" s="1">
        <f t="shared" si="115"/>
        <v>0</v>
      </c>
      <c r="E530" s="1" t="str">
        <f>IFERROR(INDEX(股票涨跌!E:E,MATCH(B530,股票涨跌!B:B,0)),"-")</f>
        <v>-</v>
      </c>
      <c r="F530" s="1" t="str">
        <f>IFERROR(INDEX(股票涨跌!F:F,MATCH(B530,股票涨跌!B:B,0)),"-")</f>
        <v>-</v>
      </c>
      <c r="G530" s="1" t="str">
        <f>TRIM(基本信息!O530)</f>
        <v/>
      </c>
      <c r="H530" s="1" t="str">
        <f>IFERROR(INDEX(行业涨跌!F:F,MATCH(G530,行业涨跌!C:C,0)),"-")</f>
        <v>-</v>
      </c>
      <c r="I530" s="1" t="str">
        <f>IFERROR(INDEX(行业涨跌!E:E,MATCH(G530,行业涨跌!C:C,0)),"-")</f>
        <v>-</v>
      </c>
      <c r="J530" s="1">
        <v>0</v>
      </c>
      <c r="K530" s="1">
        <v>0</v>
      </c>
      <c r="L530" s="1">
        <v>0</v>
      </c>
      <c r="M530" s="66">
        <f t="shared" si="116"/>
        <v>0</v>
      </c>
      <c r="R530" s="43" t="str">
        <f t="shared" si="114"/>
        <v>-</v>
      </c>
      <c r="V530" s="1">
        <f t="array" ref="V530">SMALL(IF($D$2:$D$4000&gt;0,ROW($D$2:$D$4000),4^8),ROW(A529))</f>
        <v>65536</v>
      </c>
      <c r="W530" s="1" t="str">
        <f t="shared" si="104"/>
        <v>-</v>
      </c>
      <c r="X530" s="1" t="str">
        <f t="shared" si="105"/>
        <v>-</v>
      </c>
      <c r="Y530" s="43" t="str">
        <f t="shared" si="106"/>
        <v>-</v>
      </c>
      <c r="Z530" s="1" t="str">
        <f t="shared" si="107"/>
        <v>-</v>
      </c>
      <c r="AA530" s="1" t="str">
        <f t="shared" si="108"/>
        <v>-</v>
      </c>
      <c r="AB530" s="1" t="str">
        <f t="shared" si="109"/>
        <v>-</v>
      </c>
      <c r="AC530" s="1" t="str">
        <f t="shared" si="110"/>
        <v>-</v>
      </c>
      <c r="AD530" s="1" t="str">
        <f t="shared" si="111"/>
        <v>-</v>
      </c>
      <c r="AE530" s="43" t="str">
        <f t="shared" si="112"/>
        <v>-</v>
      </c>
      <c r="AF530" s="11" t="str">
        <f t="shared" si="113"/>
        <v>-</v>
      </c>
    </row>
    <row r="531" spans="1:32" x14ac:dyDescent="0.15">
      <c r="A531" s="1">
        <v>530</v>
      </c>
      <c r="B531" s="29" t="str">
        <f>TRIM(基本信息!B531)</f>
        <v/>
      </c>
      <c r="C531" s="1" t="str">
        <f>TRIM(基本信息!C531)</f>
        <v/>
      </c>
      <c r="D531" s="1">
        <f t="shared" si="115"/>
        <v>0</v>
      </c>
      <c r="E531" s="1" t="str">
        <f>IFERROR(INDEX(股票涨跌!E:E,MATCH(B531,股票涨跌!B:B,0)),"-")</f>
        <v>-</v>
      </c>
      <c r="F531" s="1" t="str">
        <f>IFERROR(INDEX(股票涨跌!F:F,MATCH(B531,股票涨跌!B:B,0)),"-")</f>
        <v>-</v>
      </c>
      <c r="G531" s="1" t="str">
        <f>TRIM(基本信息!O531)</f>
        <v/>
      </c>
      <c r="H531" s="1" t="str">
        <f>IFERROR(INDEX(行业涨跌!F:F,MATCH(G531,行业涨跌!C:C,0)),"-")</f>
        <v>-</v>
      </c>
      <c r="I531" s="1" t="str">
        <f>IFERROR(INDEX(行业涨跌!E:E,MATCH(G531,行业涨跌!C:C,0)),"-")</f>
        <v>-</v>
      </c>
      <c r="J531" s="1">
        <v>0</v>
      </c>
      <c r="K531" s="1">
        <v>0</v>
      </c>
      <c r="L531" s="1">
        <v>0</v>
      </c>
      <c r="M531" s="66">
        <f t="shared" si="116"/>
        <v>0</v>
      </c>
      <c r="R531" s="43" t="str">
        <f t="shared" si="114"/>
        <v>-</v>
      </c>
      <c r="V531" s="1">
        <f t="array" ref="V531">SMALL(IF($D$2:$D$4000&gt;0,ROW($D$2:$D$4000),4^8),ROW(A530))</f>
        <v>65536</v>
      </c>
      <c r="W531" s="1" t="str">
        <f t="shared" si="104"/>
        <v>-</v>
      </c>
      <c r="X531" s="1" t="str">
        <f t="shared" si="105"/>
        <v>-</v>
      </c>
      <c r="Y531" s="43" t="str">
        <f t="shared" si="106"/>
        <v>-</v>
      </c>
      <c r="Z531" s="1" t="str">
        <f t="shared" si="107"/>
        <v>-</v>
      </c>
      <c r="AA531" s="1" t="str">
        <f t="shared" si="108"/>
        <v>-</v>
      </c>
      <c r="AB531" s="1" t="str">
        <f t="shared" si="109"/>
        <v>-</v>
      </c>
      <c r="AC531" s="1" t="str">
        <f t="shared" si="110"/>
        <v>-</v>
      </c>
      <c r="AD531" s="1" t="str">
        <f t="shared" si="111"/>
        <v>-</v>
      </c>
      <c r="AE531" s="43" t="str">
        <f t="shared" si="112"/>
        <v>-</v>
      </c>
      <c r="AF531" s="11" t="str">
        <f t="shared" si="113"/>
        <v>-</v>
      </c>
    </row>
    <row r="532" spans="1:32" x14ac:dyDescent="0.15">
      <c r="A532" s="1">
        <v>531</v>
      </c>
      <c r="B532" s="29" t="str">
        <f>TRIM(基本信息!B532)</f>
        <v/>
      </c>
      <c r="C532" s="1" t="str">
        <f>TRIM(基本信息!C532)</f>
        <v/>
      </c>
      <c r="D532" s="1">
        <f t="shared" si="115"/>
        <v>0</v>
      </c>
      <c r="E532" s="1" t="str">
        <f>IFERROR(INDEX(股票涨跌!E:E,MATCH(B532,股票涨跌!B:B,0)),"-")</f>
        <v>-</v>
      </c>
      <c r="F532" s="1" t="str">
        <f>IFERROR(INDEX(股票涨跌!F:F,MATCH(B532,股票涨跌!B:B,0)),"-")</f>
        <v>-</v>
      </c>
      <c r="G532" s="1" t="str">
        <f>TRIM(基本信息!O532)</f>
        <v/>
      </c>
      <c r="H532" s="1" t="str">
        <f>IFERROR(INDEX(行业涨跌!F:F,MATCH(G532,行业涨跌!C:C,0)),"-")</f>
        <v>-</v>
      </c>
      <c r="I532" s="1" t="str">
        <f>IFERROR(INDEX(行业涨跌!E:E,MATCH(G532,行业涨跌!C:C,0)),"-")</f>
        <v>-</v>
      </c>
      <c r="J532" s="1">
        <v>0</v>
      </c>
      <c r="K532" s="1">
        <v>0</v>
      </c>
      <c r="L532" s="1">
        <v>0</v>
      </c>
      <c r="M532" s="66">
        <f t="shared" si="116"/>
        <v>0</v>
      </c>
      <c r="R532" s="43" t="str">
        <f t="shared" si="114"/>
        <v>-</v>
      </c>
      <c r="V532" s="1">
        <f t="array" ref="V532">SMALL(IF($D$2:$D$4000&gt;0,ROW($D$2:$D$4000),4^8),ROW(A531))</f>
        <v>65536</v>
      </c>
      <c r="W532" s="1" t="str">
        <f t="shared" si="104"/>
        <v>-</v>
      </c>
      <c r="X532" s="1" t="str">
        <f t="shared" si="105"/>
        <v>-</v>
      </c>
      <c r="Y532" s="43" t="str">
        <f t="shared" si="106"/>
        <v>-</v>
      </c>
      <c r="Z532" s="1" t="str">
        <f t="shared" si="107"/>
        <v>-</v>
      </c>
      <c r="AA532" s="1" t="str">
        <f t="shared" si="108"/>
        <v>-</v>
      </c>
      <c r="AB532" s="1" t="str">
        <f t="shared" si="109"/>
        <v>-</v>
      </c>
      <c r="AC532" s="1" t="str">
        <f t="shared" si="110"/>
        <v>-</v>
      </c>
      <c r="AD532" s="1" t="str">
        <f t="shared" si="111"/>
        <v>-</v>
      </c>
      <c r="AE532" s="43" t="str">
        <f t="shared" si="112"/>
        <v>-</v>
      </c>
      <c r="AF532" s="11" t="str">
        <f t="shared" si="113"/>
        <v>-</v>
      </c>
    </row>
    <row r="533" spans="1:32" x14ac:dyDescent="0.15">
      <c r="A533" s="1">
        <v>532</v>
      </c>
      <c r="B533" s="29" t="str">
        <f>TRIM(基本信息!B533)</f>
        <v/>
      </c>
      <c r="C533" s="1" t="str">
        <f>TRIM(基本信息!C533)</f>
        <v/>
      </c>
      <c r="D533" s="1">
        <f t="shared" si="115"/>
        <v>0</v>
      </c>
      <c r="E533" s="1" t="str">
        <f>IFERROR(INDEX(股票涨跌!E:E,MATCH(B533,股票涨跌!B:B,0)),"-")</f>
        <v>-</v>
      </c>
      <c r="F533" s="1" t="str">
        <f>IFERROR(INDEX(股票涨跌!F:F,MATCH(B533,股票涨跌!B:B,0)),"-")</f>
        <v>-</v>
      </c>
      <c r="G533" s="1" t="str">
        <f>TRIM(基本信息!O533)</f>
        <v/>
      </c>
      <c r="H533" s="1" t="str">
        <f>IFERROR(INDEX(行业涨跌!F:F,MATCH(G533,行业涨跌!C:C,0)),"-")</f>
        <v>-</v>
      </c>
      <c r="I533" s="1" t="str">
        <f>IFERROR(INDEX(行业涨跌!E:E,MATCH(G533,行业涨跌!C:C,0)),"-")</f>
        <v>-</v>
      </c>
      <c r="J533" s="1">
        <v>0</v>
      </c>
      <c r="K533" s="1">
        <v>0</v>
      </c>
      <c r="L533" s="1">
        <v>0</v>
      </c>
      <c r="M533" s="66">
        <f t="shared" si="116"/>
        <v>0</v>
      </c>
      <c r="R533" s="43" t="str">
        <f t="shared" si="114"/>
        <v>-</v>
      </c>
      <c r="V533" s="1">
        <f t="array" ref="V533">SMALL(IF($D$2:$D$4000&gt;0,ROW($D$2:$D$4000),4^8),ROW(A532))</f>
        <v>65536</v>
      </c>
      <c r="W533" s="1" t="str">
        <f t="shared" si="104"/>
        <v>-</v>
      </c>
      <c r="X533" s="1" t="str">
        <f t="shared" si="105"/>
        <v>-</v>
      </c>
      <c r="Y533" s="43" t="str">
        <f t="shared" si="106"/>
        <v>-</v>
      </c>
      <c r="Z533" s="1" t="str">
        <f t="shared" si="107"/>
        <v>-</v>
      </c>
      <c r="AA533" s="1" t="str">
        <f t="shared" si="108"/>
        <v>-</v>
      </c>
      <c r="AB533" s="1" t="str">
        <f t="shared" si="109"/>
        <v>-</v>
      </c>
      <c r="AC533" s="1" t="str">
        <f t="shared" si="110"/>
        <v>-</v>
      </c>
      <c r="AD533" s="1" t="str">
        <f t="shared" si="111"/>
        <v>-</v>
      </c>
      <c r="AE533" s="43" t="str">
        <f t="shared" si="112"/>
        <v>-</v>
      </c>
      <c r="AF533" s="11" t="str">
        <f t="shared" si="113"/>
        <v>-</v>
      </c>
    </row>
    <row r="534" spans="1:32" x14ac:dyDescent="0.15">
      <c r="A534" s="1">
        <v>533</v>
      </c>
      <c r="B534" s="29" t="str">
        <f>TRIM(基本信息!B534)</f>
        <v/>
      </c>
      <c r="C534" s="1" t="str">
        <f>TRIM(基本信息!C534)</f>
        <v/>
      </c>
      <c r="D534" s="1">
        <f t="shared" si="115"/>
        <v>0</v>
      </c>
      <c r="E534" s="1" t="str">
        <f>IFERROR(INDEX(股票涨跌!E:E,MATCH(B534,股票涨跌!B:B,0)),"-")</f>
        <v>-</v>
      </c>
      <c r="F534" s="1" t="str">
        <f>IFERROR(INDEX(股票涨跌!F:F,MATCH(B534,股票涨跌!B:B,0)),"-")</f>
        <v>-</v>
      </c>
      <c r="G534" s="1" t="str">
        <f>TRIM(基本信息!O534)</f>
        <v/>
      </c>
      <c r="H534" s="1" t="str">
        <f>IFERROR(INDEX(行业涨跌!F:F,MATCH(G534,行业涨跌!C:C,0)),"-")</f>
        <v>-</v>
      </c>
      <c r="I534" s="1" t="str">
        <f>IFERROR(INDEX(行业涨跌!E:E,MATCH(G534,行业涨跌!C:C,0)),"-")</f>
        <v>-</v>
      </c>
      <c r="J534" s="1">
        <v>0</v>
      </c>
      <c r="K534" s="1">
        <v>0</v>
      </c>
      <c r="L534" s="1">
        <v>0</v>
      </c>
      <c r="M534" s="66">
        <f t="shared" si="116"/>
        <v>0</v>
      </c>
      <c r="R534" s="43" t="str">
        <f t="shared" si="114"/>
        <v>-</v>
      </c>
      <c r="V534" s="1">
        <f t="array" ref="V534">SMALL(IF($D$2:$D$4000&gt;0,ROW($D$2:$D$4000),4^8),ROW(A533))</f>
        <v>65536</v>
      </c>
      <c r="W534" s="1" t="str">
        <f t="shared" si="104"/>
        <v>-</v>
      </c>
      <c r="X534" s="1" t="str">
        <f t="shared" si="105"/>
        <v>-</v>
      </c>
      <c r="Y534" s="43" t="str">
        <f t="shared" si="106"/>
        <v>-</v>
      </c>
      <c r="Z534" s="1" t="str">
        <f t="shared" si="107"/>
        <v>-</v>
      </c>
      <c r="AA534" s="1" t="str">
        <f t="shared" si="108"/>
        <v>-</v>
      </c>
      <c r="AB534" s="1" t="str">
        <f t="shared" si="109"/>
        <v>-</v>
      </c>
      <c r="AC534" s="1" t="str">
        <f t="shared" si="110"/>
        <v>-</v>
      </c>
      <c r="AD534" s="1" t="str">
        <f t="shared" si="111"/>
        <v>-</v>
      </c>
      <c r="AE534" s="43" t="str">
        <f t="shared" si="112"/>
        <v>-</v>
      </c>
      <c r="AF534" s="11" t="str">
        <f t="shared" si="113"/>
        <v>-</v>
      </c>
    </row>
    <row r="535" spans="1:32" x14ac:dyDescent="0.15">
      <c r="A535" s="1">
        <v>534</v>
      </c>
      <c r="B535" s="29" t="str">
        <f>TRIM(基本信息!B535)</f>
        <v/>
      </c>
      <c r="C535" s="1" t="str">
        <f>TRIM(基本信息!C535)</f>
        <v/>
      </c>
      <c r="D535" s="1">
        <f t="shared" si="115"/>
        <v>0</v>
      </c>
      <c r="E535" s="1" t="str">
        <f>IFERROR(INDEX(股票涨跌!E:E,MATCH(B535,股票涨跌!B:B,0)),"-")</f>
        <v>-</v>
      </c>
      <c r="F535" s="1" t="str">
        <f>IFERROR(INDEX(股票涨跌!F:F,MATCH(B535,股票涨跌!B:B,0)),"-")</f>
        <v>-</v>
      </c>
      <c r="G535" s="1" t="str">
        <f>TRIM(基本信息!O535)</f>
        <v/>
      </c>
      <c r="H535" s="1" t="str">
        <f>IFERROR(INDEX(行业涨跌!F:F,MATCH(G535,行业涨跌!C:C,0)),"-")</f>
        <v>-</v>
      </c>
      <c r="I535" s="1" t="str">
        <f>IFERROR(INDEX(行业涨跌!E:E,MATCH(G535,行业涨跌!C:C,0)),"-")</f>
        <v>-</v>
      </c>
      <c r="J535" s="1">
        <v>0</v>
      </c>
      <c r="K535" s="1">
        <v>0</v>
      </c>
      <c r="L535" s="1">
        <v>0</v>
      </c>
      <c r="M535" s="66">
        <f t="shared" si="116"/>
        <v>0</v>
      </c>
      <c r="R535" s="43" t="str">
        <f t="shared" si="114"/>
        <v>-</v>
      </c>
      <c r="V535" s="1">
        <f t="array" ref="V535">SMALL(IF($D$2:$D$4000&gt;0,ROW($D$2:$D$4000),4^8),ROW(A534))</f>
        <v>65536</v>
      </c>
      <c r="W535" s="1" t="str">
        <f t="shared" si="104"/>
        <v>-</v>
      </c>
      <c r="X535" s="1" t="str">
        <f t="shared" si="105"/>
        <v>-</v>
      </c>
      <c r="Y535" s="43" t="str">
        <f t="shared" si="106"/>
        <v>-</v>
      </c>
      <c r="Z535" s="1" t="str">
        <f t="shared" si="107"/>
        <v>-</v>
      </c>
      <c r="AA535" s="1" t="str">
        <f t="shared" si="108"/>
        <v>-</v>
      </c>
      <c r="AB535" s="1" t="str">
        <f t="shared" si="109"/>
        <v>-</v>
      </c>
      <c r="AC535" s="1" t="str">
        <f t="shared" si="110"/>
        <v>-</v>
      </c>
      <c r="AD535" s="1" t="str">
        <f t="shared" si="111"/>
        <v>-</v>
      </c>
      <c r="AE535" s="43" t="str">
        <f t="shared" si="112"/>
        <v>-</v>
      </c>
      <c r="AF535" s="11" t="str">
        <f t="shared" si="113"/>
        <v>-</v>
      </c>
    </row>
    <row r="536" spans="1:32" x14ac:dyDescent="0.15">
      <c r="A536" s="1">
        <v>535</v>
      </c>
      <c r="B536" s="29" t="str">
        <f>TRIM(基本信息!B536)</f>
        <v/>
      </c>
      <c r="C536" s="1" t="str">
        <f>TRIM(基本信息!C536)</f>
        <v/>
      </c>
      <c r="D536" s="1">
        <f t="shared" si="115"/>
        <v>0</v>
      </c>
      <c r="E536" s="1" t="str">
        <f>IFERROR(INDEX(股票涨跌!E:E,MATCH(B536,股票涨跌!B:B,0)),"-")</f>
        <v>-</v>
      </c>
      <c r="F536" s="1" t="str">
        <f>IFERROR(INDEX(股票涨跌!F:F,MATCH(B536,股票涨跌!B:B,0)),"-")</f>
        <v>-</v>
      </c>
      <c r="G536" s="1" t="str">
        <f>TRIM(基本信息!O536)</f>
        <v/>
      </c>
      <c r="H536" s="1" t="str">
        <f>IFERROR(INDEX(行业涨跌!F:F,MATCH(G536,行业涨跌!C:C,0)),"-")</f>
        <v>-</v>
      </c>
      <c r="I536" s="1" t="str">
        <f>IFERROR(INDEX(行业涨跌!E:E,MATCH(G536,行业涨跌!C:C,0)),"-")</f>
        <v>-</v>
      </c>
      <c r="J536" s="1">
        <v>0</v>
      </c>
      <c r="K536" s="1">
        <v>0</v>
      </c>
      <c r="L536" s="1">
        <v>0</v>
      </c>
      <c r="M536" s="66">
        <f t="shared" si="116"/>
        <v>0</v>
      </c>
      <c r="R536" s="43" t="str">
        <f t="shared" si="114"/>
        <v>-</v>
      </c>
      <c r="V536" s="1">
        <f t="array" ref="V536">SMALL(IF($D$2:$D$4000&gt;0,ROW($D$2:$D$4000),4^8),ROW(A535))</f>
        <v>65536</v>
      </c>
      <c r="W536" s="1" t="str">
        <f t="shared" si="104"/>
        <v>-</v>
      </c>
      <c r="X536" s="1" t="str">
        <f t="shared" si="105"/>
        <v>-</v>
      </c>
      <c r="Y536" s="43" t="str">
        <f t="shared" si="106"/>
        <v>-</v>
      </c>
      <c r="Z536" s="1" t="str">
        <f t="shared" si="107"/>
        <v>-</v>
      </c>
      <c r="AA536" s="1" t="str">
        <f t="shared" si="108"/>
        <v>-</v>
      </c>
      <c r="AB536" s="1" t="str">
        <f t="shared" si="109"/>
        <v>-</v>
      </c>
      <c r="AC536" s="1" t="str">
        <f t="shared" si="110"/>
        <v>-</v>
      </c>
      <c r="AD536" s="1" t="str">
        <f t="shared" si="111"/>
        <v>-</v>
      </c>
      <c r="AE536" s="43" t="str">
        <f t="shared" si="112"/>
        <v>-</v>
      </c>
      <c r="AF536" s="11" t="str">
        <f t="shared" si="113"/>
        <v>-</v>
      </c>
    </row>
    <row r="537" spans="1:32" x14ac:dyDescent="0.15">
      <c r="A537" s="1">
        <v>536</v>
      </c>
      <c r="B537" s="29" t="str">
        <f>TRIM(基本信息!B537)</f>
        <v/>
      </c>
      <c r="C537" s="1" t="str">
        <f>TRIM(基本信息!C537)</f>
        <v/>
      </c>
      <c r="D537" s="1">
        <f t="shared" si="115"/>
        <v>0</v>
      </c>
      <c r="E537" s="1" t="str">
        <f>IFERROR(INDEX(股票涨跌!E:E,MATCH(B537,股票涨跌!B:B,0)),"-")</f>
        <v>-</v>
      </c>
      <c r="F537" s="1" t="str">
        <f>IFERROR(INDEX(股票涨跌!F:F,MATCH(B537,股票涨跌!B:B,0)),"-")</f>
        <v>-</v>
      </c>
      <c r="G537" s="1" t="str">
        <f>TRIM(基本信息!O537)</f>
        <v/>
      </c>
      <c r="H537" s="1" t="str">
        <f>IFERROR(INDEX(行业涨跌!F:F,MATCH(G537,行业涨跌!C:C,0)),"-")</f>
        <v>-</v>
      </c>
      <c r="I537" s="1" t="str">
        <f>IFERROR(INDEX(行业涨跌!E:E,MATCH(G537,行业涨跌!C:C,0)),"-")</f>
        <v>-</v>
      </c>
      <c r="J537" s="1">
        <v>0</v>
      </c>
      <c r="K537" s="1">
        <v>1</v>
      </c>
      <c r="L537" s="1">
        <v>0</v>
      </c>
      <c r="M537" s="66">
        <f t="shared" si="116"/>
        <v>1</v>
      </c>
      <c r="R537" s="43" t="str">
        <f t="shared" si="114"/>
        <v>-</v>
      </c>
      <c r="S537" s="11">
        <v>43630.625</v>
      </c>
      <c r="V537" s="1">
        <f t="array" ref="V537">SMALL(IF($D$2:$D$4000&gt;0,ROW($D$2:$D$4000),4^8),ROW(A536))</f>
        <v>65536</v>
      </c>
      <c r="W537" s="1" t="str">
        <f t="shared" si="104"/>
        <v>-</v>
      </c>
      <c r="X537" s="1" t="str">
        <f t="shared" si="105"/>
        <v>-</v>
      </c>
      <c r="Y537" s="43" t="str">
        <f t="shared" si="106"/>
        <v>-</v>
      </c>
      <c r="Z537" s="1" t="str">
        <f t="shared" si="107"/>
        <v>-</v>
      </c>
      <c r="AA537" s="1" t="str">
        <f t="shared" si="108"/>
        <v>-</v>
      </c>
      <c r="AB537" s="1" t="str">
        <f t="shared" si="109"/>
        <v>-</v>
      </c>
      <c r="AC537" s="1" t="str">
        <f t="shared" si="110"/>
        <v>-</v>
      </c>
      <c r="AD537" s="1" t="str">
        <f t="shared" si="111"/>
        <v>-</v>
      </c>
      <c r="AE537" s="43" t="str">
        <f t="shared" si="112"/>
        <v>-</v>
      </c>
      <c r="AF537" s="11" t="str">
        <f t="shared" si="113"/>
        <v>-</v>
      </c>
    </row>
    <row r="538" spans="1:32" x14ac:dyDescent="0.15">
      <c r="A538" s="1">
        <v>537</v>
      </c>
      <c r="B538" s="29" t="str">
        <f>TRIM(基本信息!B538)</f>
        <v/>
      </c>
      <c r="C538" s="1" t="str">
        <f>TRIM(基本信息!C538)</f>
        <v/>
      </c>
      <c r="D538" s="1">
        <f t="shared" si="115"/>
        <v>0</v>
      </c>
      <c r="E538" s="1" t="str">
        <f>IFERROR(INDEX(股票涨跌!E:E,MATCH(B538,股票涨跌!B:B,0)),"-")</f>
        <v>-</v>
      </c>
      <c r="F538" s="1" t="str">
        <f>IFERROR(INDEX(股票涨跌!F:F,MATCH(B538,股票涨跌!B:B,0)),"-")</f>
        <v>-</v>
      </c>
      <c r="G538" s="1" t="str">
        <f>TRIM(基本信息!O538)</f>
        <v/>
      </c>
      <c r="H538" s="1" t="str">
        <f>IFERROR(INDEX(行业涨跌!F:F,MATCH(G538,行业涨跌!C:C,0)),"-")</f>
        <v>-</v>
      </c>
      <c r="I538" s="1" t="str">
        <f>IFERROR(INDEX(行业涨跌!E:E,MATCH(G538,行业涨跌!C:C,0)),"-")</f>
        <v>-</v>
      </c>
      <c r="J538" s="1">
        <v>0</v>
      </c>
      <c r="K538" s="1">
        <v>0</v>
      </c>
      <c r="L538" s="1">
        <v>0</v>
      </c>
      <c r="M538" s="66">
        <f t="shared" si="116"/>
        <v>0</v>
      </c>
      <c r="R538" s="43" t="str">
        <f t="shared" si="114"/>
        <v>-</v>
      </c>
      <c r="V538" s="1">
        <f t="array" ref="V538">SMALL(IF($D$2:$D$4000&gt;0,ROW($D$2:$D$4000),4^8),ROW(A537))</f>
        <v>65536</v>
      </c>
      <c r="W538" s="1" t="str">
        <f t="shared" si="104"/>
        <v>-</v>
      </c>
      <c r="X538" s="1" t="str">
        <f t="shared" si="105"/>
        <v>-</v>
      </c>
      <c r="Y538" s="43" t="str">
        <f t="shared" si="106"/>
        <v>-</v>
      </c>
      <c r="Z538" s="1" t="str">
        <f t="shared" si="107"/>
        <v>-</v>
      </c>
      <c r="AA538" s="1" t="str">
        <f t="shared" si="108"/>
        <v>-</v>
      </c>
      <c r="AB538" s="1" t="str">
        <f t="shared" si="109"/>
        <v>-</v>
      </c>
      <c r="AC538" s="1" t="str">
        <f t="shared" si="110"/>
        <v>-</v>
      </c>
      <c r="AD538" s="1" t="str">
        <f t="shared" si="111"/>
        <v>-</v>
      </c>
      <c r="AE538" s="43" t="str">
        <f t="shared" si="112"/>
        <v>-</v>
      </c>
      <c r="AF538" s="11" t="str">
        <f t="shared" si="113"/>
        <v>-</v>
      </c>
    </row>
    <row r="539" spans="1:32" x14ac:dyDescent="0.15">
      <c r="A539" s="1">
        <v>538</v>
      </c>
      <c r="B539" s="29" t="str">
        <f>TRIM(基本信息!B539)</f>
        <v/>
      </c>
      <c r="C539" s="1" t="str">
        <f>TRIM(基本信息!C539)</f>
        <v/>
      </c>
      <c r="D539" s="1">
        <f t="shared" si="115"/>
        <v>0</v>
      </c>
      <c r="E539" s="1" t="str">
        <f>IFERROR(INDEX(股票涨跌!E:E,MATCH(B539,股票涨跌!B:B,0)),"-")</f>
        <v>-</v>
      </c>
      <c r="F539" s="1" t="str">
        <f>IFERROR(INDEX(股票涨跌!F:F,MATCH(B539,股票涨跌!B:B,0)),"-")</f>
        <v>-</v>
      </c>
      <c r="G539" s="1" t="str">
        <f>TRIM(基本信息!O539)</f>
        <v/>
      </c>
      <c r="H539" s="1" t="str">
        <f>IFERROR(INDEX(行业涨跌!F:F,MATCH(G539,行业涨跌!C:C,0)),"-")</f>
        <v>-</v>
      </c>
      <c r="I539" s="1" t="str">
        <f>IFERROR(INDEX(行业涨跌!E:E,MATCH(G539,行业涨跌!C:C,0)),"-")</f>
        <v>-</v>
      </c>
      <c r="J539" s="1">
        <v>0</v>
      </c>
      <c r="K539" s="1">
        <v>0</v>
      </c>
      <c r="L539" s="1">
        <v>0</v>
      </c>
      <c r="M539" s="66">
        <f t="shared" si="116"/>
        <v>0</v>
      </c>
      <c r="R539" s="43" t="str">
        <f t="shared" si="114"/>
        <v>-</v>
      </c>
      <c r="V539" s="1">
        <f t="array" ref="V539">SMALL(IF($D$2:$D$4000&gt;0,ROW($D$2:$D$4000),4^8),ROW(A538))</f>
        <v>65536</v>
      </c>
      <c r="W539" s="1" t="str">
        <f t="shared" si="104"/>
        <v>-</v>
      </c>
      <c r="X539" s="1" t="str">
        <f t="shared" si="105"/>
        <v>-</v>
      </c>
      <c r="Y539" s="43" t="str">
        <f t="shared" si="106"/>
        <v>-</v>
      </c>
      <c r="Z539" s="1" t="str">
        <f t="shared" si="107"/>
        <v>-</v>
      </c>
      <c r="AA539" s="1" t="str">
        <f t="shared" si="108"/>
        <v>-</v>
      </c>
      <c r="AB539" s="1" t="str">
        <f t="shared" si="109"/>
        <v>-</v>
      </c>
      <c r="AC539" s="1" t="str">
        <f t="shared" si="110"/>
        <v>-</v>
      </c>
      <c r="AD539" s="1" t="str">
        <f t="shared" si="111"/>
        <v>-</v>
      </c>
      <c r="AE539" s="43" t="str">
        <f t="shared" si="112"/>
        <v>-</v>
      </c>
      <c r="AF539" s="11" t="str">
        <f t="shared" si="113"/>
        <v>-</v>
      </c>
    </row>
    <row r="540" spans="1:32" x14ac:dyDescent="0.15">
      <c r="A540" s="1">
        <v>539</v>
      </c>
      <c r="B540" s="29" t="str">
        <f>TRIM(基本信息!B540)</f>
        <v/>
      </c>
      <c r="C540" s="1" t="str">
        <f>TRIM(基本信息!C540)</f>
        <v/>
      </c>
      <c r="D540" s="1">
        <f t="shared" si="115"/>
        <v>0</v>
      </c>
      <c r="E540" s="1" t="str">
        <f>IFERROR(INDEX(股票涨跌!E:E,MATCH(B540,股票涨跌!B:B,0)),"-")</f>
        <v>-</v>
      </c>
      <c r="F540" s="1" t="str">
        <f>IFERROR(INDEX(股票涨跌!F:F,MATCH(B540,股票涨跌!B:B,0)),"-")</f>
        <v>-</v>
      </c>
      <c r="G540" s="1" t="str">
        <f>TRIM(基本信息!O540)</f>
        <v/>
      </c>
      <c r="H540" s="1" t="str">
        <f>IFERROR(INDEX(行业涨跌!F:F,MATCH(G540,行业涨跌!C:C,0)),"-")</f>
        <v>-</v>
      </c>
      <c r="I540" s="1" t="str">
        <f>IFERROR(INDEX(行业涨跌!E:E,MATCH(G540,行业涨跌!C:C,0)),"-")</f>
        <v>-</v>
      </c>
      <c r="J540" s="1">
        <v>0</v>
      </c>
      <c r="K540" s="1">
        <v>0</v>
      </c>
      <c r="L540" s="1">
        <v>1</v>
      </c>
      <c r="M540" s="66">
        <f t="shared" si="116"/>
        <v>0</v>
      </c>
      <c r="R540" s="43" t="str">
        <f t="shared" si="114"/>
        <v>-</v>
      </c>
      <c r="V540" s="1">
        <f t="array" ref="V540">SMALL(IF($D$2:$D$4000&gt;0,ROW($D$2:$D$4000),4^8),ROW(A539))</f>
        <v>65536</v>
      </c>
      <c r="W540" s="1" t="str">
        <f t="shared" si="104"/>
        <v>-</v>
      </c>
      <c r="X540" s="1" t="str">
        <f t="shared" si="105"/>
        <v>-</v>
      </c>
      <c r="Y540" s="43" t="str">
        <f t="shared" si="106"/>
        <v>-</v>
      </c>
      <c r="Z540" s="1" t="str">
        <f t="shared" si="107"/>
        <v>-</v>
      </c>
      <c r="AA540" s="1" t="str">
        <f t="shared" si="108"/>
        <v>-</v>
      </c>
      <c r="AB540" s="1" t="str">
        <f t="shared" si="109"/>
        <v>-</v>
      </c>
      <c r="AC540" s="1" t="str">
        <f t="shared" si="110"/>
        <v>-</v>
      </c>
      <c r="AD540" s="1" t="str">
        <f t="shared" si="111"/>
        <v>-</v>
      </c>
      <c r="AE540" s="43" t="str">
        <f t="shared" si="112"/>
        <v>-</v>
      </c>
      <c r="AF540" s="11" t="str">
        <f t="shared" si="113"/>
        <v>-</v>
      </c>
    </row>
    <row r="541" spans="1:32" x14ac:dyDescent="0.15">
      <c r="A541" s="1">
        <v>540</v>
      </c>
      <c r="B541" s="29" t="str">
        <f>TRIM(基本信息!B541)</f>
        <v/>
      </c>
      <c r="C541" s="1" t="str">
        <f>TRIM(基本信息!C541)</f>
        <v/>
      </c>
      <c r="D541" s="1">
        <f t="shared" si="115"/>
        <v>0</v>
      </c>
      <c r="E541" s="1" t="str">
        <f>IFERROR(INDEX(股票涨跌!E:E,MATCH(B541,股票涨跌!B:B,0)),"-")</f>
        <v>-</v>
      </c>
      <c r="F541" s="1" t="str">
        <f>IFERROR(INDEX(股票涨跌!F:F,MATCH(B541,股票涨跌!B:B,0)),"-")</f>
        <v>-</v>
      </c>
      <c r="G541" s="1" t="str">
        <f>TRIM(基本信息!O541)</f>
        <v/>
      </c>
      <c r="H541" s="1" t="str">
        <f>IFERROR(INDEX(行业涨跌!F:F,MATCH(G541,行业涨跌!C:C,0)),"-")</f>
        <v>-</v>
      </c>
      <c r="I541" s="1" t="str">
        <f>IFERROR(INDEX(行业涨跌!E:E,MATCH(G541,行业涨跌!C:C,0)),"-")</f>
        <v>-</v>
      </c>
      <c r="J541" s="1">
        <v>0</v>
      </c>
      <c r="K541" s="1">
        <v>1</v>
      </c>
      <c r="L541" s="1">
        <v>0</v>
      </c>
      <c r="M541" s="66">
        <f t="shared" si="116"/>
        <v>1</v>
      </c>
      <c r="R541" s="43" t="str">
        <f t="shared" si="114"/>
        <v>-</v>
      </c>
      <c r="S541" s="11">
        <v>43630.625</v>
      </c>
      <c r="V541" s="1">
        <f t="array" ref="V541">SMALL(IF($D$2:$D$4000&gt;0,ROW($D$2:$D$4000),4^8),ROW(A540))</f>
        <v>65536</v>
      </c>
      <c r="W541" s="1" t="str">
        <f t="shared" si="104"/>
        <v>-</v>
      </c>
      <c r="X541" s="1" t="str">
        <f t="shared" si="105"/>
        <v>-</v>
      </c>
      <c r="Y541" s="43" t="str">
        <f t="shared" si="106"/>
        <v>-</v>
      </c>
      <c r="Z541" s="1" t="str">
        <f t="shared" si="107"/>
        <v>-</v>
      </c>
      <c r="AA541" s="1" t="str">
        <f t="shared" si="108"/>
        <v>-</v>
      </c>
      <c r="AB541" s="1" t="str">
        <f t="shared" si="109"/>
        <v>-</v>
      </c>
      <c r="AC541" s="1" t="str">
        <f t="shared" si="110"/>
        <v>-</v>
      </c>
      <c r="AD541" s="1" t="str">
        <f t="shared" si="111"/>
        <v>-</v>
      </c>
      <c r="AE541" s="43" t="str">
        <f t="shared" si="112"/>
        <v>-</v>
      </c>
      <c r="AF541" s="11" t="str">
        <f t="shared" si="113"/>
        <v>-</v>
      </c>
    </row>
    <row r="542" spans="1:32" x14ac:dyDescent="0.15">
      <c r="A542" s="1">
        <v>541</v>
      </c>
      <c r="B542" s="29" t="str">
        <f>TRIM(基本信息!B542)</f>
        <v/>
      </c>
      <c r="C542" s="1" t="str">
        <f>TRIM(基本信息!C542)</f>
        <v/>
      </c>
      <c r="D542" s="1">
        <f t="shared" si="115"/>
        <v>0</v>
      </c>
      <c r="E542" s="1" t="str">
        <f>IFERROR(INDEX(股票涨跌!E:E,MATCH(B542,股票涨跌!B:B,0)),"-")</f>
        <v>-</v>
      </c>
      <c r="F542" s="1" t="str">
        <f>IFERROR(INDEX(股票涨跌!F:F,MATCH(B542,股票涨跌!B:B,0)),"-")</f>
        <v>-</v>
      </c>
      <c r="G542" s="1" t="str">
        <f>TRIM(基本信息!O542)</f>
        <v/>
      </c>
      <c r="H542" s="1" t="str">
        <f>IFERROR(INDEX(行业涨跌!F:F,MATCH(G542,行业涨跌!C:C,0)),"-")</f>
        <v>-</v>
      </c>
      <c r="I542" s="1" t="str">
        <f>IFERROR(INDEX(行业涨跌!E:E,MATCH(G542,行业涨跌!C:C,0)),"-")</f>
        <v>-</v>
      </c>
      <c r="J542" s="1">
        <v>0</v>
      </c>
      <c r="K542" s="1">
        <v>0</v>
      </c>
      <c r="L542" s="1">
        <v>0</v>
      </c>
      <c r="M542" s="66">
        <f t="shared" si="116"/>
        <v>0</v>
      </c>
      <c r="R542" s="43" t="str">
        <f t="shared" si="114"/>
        <v>-</v>
      </c>
      <c r="V542" s="1">
        <f t="array" ref="V542">SMALL(IF($D$2:$D$4000&gt;0,ROW($D$2:$D$4000),4^8),ROW(A541))</f>
        <v>65536</v>
      </c>
      <c r="W542" s="1" t="str">
        <f t="shared" si="104"/>
        <v>-</v>
      </c>
      <c r="X542" s="1" t="str">
        <f t="shared" si="105"/>
        <v>-</v>
      </c>
      <c r="Y542" s="43" t="str">
        <f t="shared" si="106"/>
        <v>-</v>
      </c>
      <c r="Z542" s="1" t="str">
        <f t="shared" si="107"/>
        <v>-</v>
      </c>
      <c r="AA542" s="1" t="str">
        <f t="shared" si="108"/>
        <v>-</v>
      </c>
      <c r="AB542" s="1" t="str">
        <f t="shared" si="109"/>
        <v>-</v>
      </c>
      <c r="AC542" s="1" t="str">
        <f t="shared" si="110"/>
        <v>-</v>
      </c>
      <c r="AD542" s="1" t="str">
        <f t="shared" si="111"/>
        <v>-</v>
      </c>
      <c r="AE542" s="43" t="str">
        <f t="shared" si="112"/>
        <v>-</v>
      </c>
      <c r="AF542" s="11" t="str">
        <f t="shared" si="113"/>
        <v>-</v>
      </c>
    </row>
    <row r="543" spans="1:32" x14ac:dyDescent="0.15">
      <c r="A543" s="1">
        <v>542</v>
      </c>
      <c r="B543" s="29" t="str">
        <f>TRIM(基本信息!B543)</f>
        <v/>
      </c>
      <c r="C543" s="1" t="str">
        <f>TRIM(基本信息!C543)</f>
        <v/>
      </c>
      <c r="D543" s="1">
        <f t="shared" si="115"/>
        <v>0</v>
      </c>
      <c r="E543" s="1" t="str">
        <f>IFERROR(INDEX(股票涨跌!E:E,MATCH(B543,股票涨跌!B:B,0)),"-")</f>
        <v>-</v>
      </c>
      <c r="F543" s="1" t="str">
        <f>IFERROR(INDEX(股票涨跌!F:F,MATCH(B543,股票涨跌!B:B,0)),"-")</f>
        <v>-</v>
      </c>
      <c r="G543" s="1" t="str">
        <f>TRIM(基本信息!O543)</f>
        <v/>
      </c>
      <c r="H543" s="1" t="str">
        <f>IFERROR(INDEX(行业涨跌!F:F,MATCH(G543,行业涨跌!C:C,0)),"-")</f>
        <v>-</v>
      </c>
      <c r="I543" s="1" t="str">
        <f>IFERROR(INDEX(行业涨跌!E:E,MATCH(G543,行业涨跌!C:C,0)),"-")</f>
        <v>-</v>
      </c>
      <c r="J543" s="1">
        <v>0</v>
      </c>
      <c r="K543" s="1">
        <v>1</v>
      </c>
      <c r="L543" s="1">
        <v>0</v>
      </c>
      <c r="M543" s="66">
        <f t="shared" si="116"/>
        <v>1</v>
      </c>
      <c r="R543" s="43" t="str">
        <f t="shared" si="114"/>
        <v>-</v>
      </c>
      <c r="S543" s="11">
        <v>43630.625</v>
      </c>
      <c r="V543" s="1">
        <f t="array" ref="V543">SMALL(IF($D$2:$D$4000&gt;0,ROW($D$2:$D$4000),4^8),ROW(A542))</f>
        <v>65536</v>
      </c>
      <c r="W543" s="1" t="str">
        <f t="shared" si="104"/>
        <v>-</v>
      </c>
      <c r="X543" s="1" t="str">
        <f t="shared" si="105"/>
        <v>-</v>
      </c>
      <c r="Y543" s="43" t="str">
        <f t="shared" si="106"/>
        <v>-</v>
      </c>
      <c r="Z543" s="1" t="str">
        <f t="shared" si="107"/>
        <v>-</v>
      </c>
      <c r="AA543" s="1" t="str">
        <f t="shared" si="108"/>
        <v>-</v>
      </c>
      <c r="AB543" s="1" t="str">
        <f t="shared" si="109"/>
        <v>-</v>
      </c>
      <c r="AC543" s="1" t="str">
        <f t="shared" si="110"/>
        <v>-</v>
      </c>
      <c r="AD543" s="1" t="str">
        <f t="shared" si="111"/>
        <v>-</v>
      </c>
      <c r="AE543" s="43" t="str">
        <f t="shared" si="112"/>
        <v>-</v>
      </c>
      <c r="AF543" s="11" t="str">
        <f t="shared" si="113"/>
        <v>-</v>
      </c>
    </row>
    <row r="544" spans="1:32" x14ac:dyDescent="0.15">
      <c r="A544" s="1">
        <v>543</v>
      </c>
      <c r="B544" s="29" t="str">
        <f>TRIM(基本信息!B544)</f>
        <v/>
      </c>
      <c r="C544" s="1" t="str">
        <f>TRIM(基本信息!C544)</f>
        <v/>
      </c>
      <c r="D544" s="1">
        <f t="shared" si="115"/>
        <v>0</v>
      </c>
      <c r="E544" s="1" t="str">
        <f>IFERROR(INDEX(股票涨跌!E:E,MATCH(B544,股票涨跌!B:B,0)),"-")</f>
        <v>-</v>
      </c>
      <c r="F544" s="1" t="str">
        <f>IFERROR(INDEX(股票涨跌!F:F,MATCH(B544,股票涨跌!B:B,0)),"-")</f>
        <v>-</v>
      </c>
      <c r="G544" s="1" t="str">
        <f>TRIM(基本信息!O544)</f>
        <v/>
      </c>
      <c r="H544" s="1" t="str">
        <f>IFERROR(INDEX(行业涨跌!F:F,MATCH(G544,行业涨跌!C:C,0)),"-")</f>
        <v>-</v>
      </c>
      <c r="I544" s="1" t="str">
        <f>IFERROR(INDEX(行业涨跌!E:E,MATCH(G544,行业涨跌!C:C,0)),"-")</f>
        <v>-</v>
      </c>
      <c r="J544" s="1">
        <v>0</v>
      </c>
      <c r="K544" s="1">
        <v>0</v>
      </c>
      <c r="L544" s="1">
        <v>0</v>
      </c>
      <c r="M544" s="66">
        <f t="shared" si="116"/>
        <v>0</v>
      </c>
      <c r="R544" s="43" t="str">
        <f t="shared" si="114"/>
        <v>-</v>
      </c>
      <c r="V544" s="1">
        <f t="array" ref="V544">SMALL(IF($D$2:$D$4000&gt;0,ROW($D$2:$D$4000),4^8),ROW(A543))</f>
        <v>65536</v>
      </c>
      <c r="W544" s="1" t="str">
        <f t="shared" si="104"/>
        <v>-</v>
      </c>
      <c r="X544" s="1" t="str">
        <f t="shared" si="105"/>
        <v>-</v>
      </c>
      <c r="Y544" s="43" t="str">
        <f t="shared" si="106"/>
        <v>-</v>
      </c>
      <c r="Z544" s="1" t="str">
        <f t="shared" si="107"/>
        <v>-</v>
      </c>
      <c r="AA544" s="1" t="str">
        <f t="shared" si="108"/>
        <v>-</v>
      </c>
      <c r="AB544" s="1" t="str">
        <f t="shared" si="109"/>
        <v>-</v>
      </c>
      <c r="AC544" s="1" t="str">
        <f t="shared" si="110"/>
        <v>-</v>
      </c>
      <c r="AD544" s="1" t="str">
        <f t="shared" si="111"/>
        <v>-</v>
      </c>
      <c r="AE544" s="43" t="str">
        <f t="shared" si="112"/>
        <v>-</v>
      </c>
      <c r="AF544" s="11" t="str">
        <f t="shared" si="113"/>
        <v>-</v>
      </c>
    </row>
    <row r="545" spans="1:32" x14ac:dyDescent="0.15">
      <c r="A545" s="1">
        <v>544</v>
      </c>
      <c r="B545" s="29" t="str">
        <f>TRIM(基本信息!B545)</f>
        <v/>
      </c>
      <c r="C545" s="1" t="str">
        <f>TRIM(基本信息!C545)</f>
        <v/>
      </c>
      <c r="D545" s="1">
        <f t="shared" si="115"/>
        <v>0</v>
      </c>
      <c r="E545" s="1" t="str">
        <f>IFERROR(INDEX(股票涨跌!E:E,MATCH(B545,股票涨跌!B:B,0)),"-")</f>
        <v>-</v>
      </c>
      <c r="F545" s="1" t="str">
        <f>IFERROR(INDEX(股票涨跌!F:F,MATCH(B545,股票涨跌!B:B,0)),"-")</f>
        <v>-</v>
      </c>
      <c r="G545" s="1" t="str">
        <f>TRIM(基本信息!O545)</f>
        <v/>
      </c>
      <c r="H545" s="1" t="str">
        <f>IFERROR(INDEX(行业涨跌!F:F,MATCH(G545,行业涨跌!C:C,0)),"-")</f>
        <v>-</v>
      </c>
      <c r="I545" s="1" t="str">
        <f>IFERROR(INDEX(行业涨跌!E:E,MATCH(G545,行业涨跌!C:C,0)),"-")</f>
        <v>-</v>
      </c>
      <c r="J545" s="1">
        <v>0</v>
      </c>
      <c r="K545" s="1">
        <v>0</v>
      </c>
      <c r="L545" s="1">
        <v>0</v>
      </c>
      <c r="M545" s="66">
        <f t="shared" si="116"/>
        <v>0</v>
      </c>
      <c r="R545" s="43" t="str">
        <f t="shared" si="114"/>
        <v>-</v>
      </c>
      <c r="V545" s="1">
        <f t="array" ref="V545">SMALL(IF($D$2:$D$4000&gt;0,ROW($D$2:$D$4000),4^8),ROW(A544))</f>
        <v>65536</v>
      </c>
      <c r="W545" s="1" t="str">
        <f t="shared" si="104"/>
        <v>-</v>
      </c>
      <c r="X545" s="1" t="str">
        <f t="shared" si="105"/>
        <v>-</v>
      </c>
      <c r="Y545" s="43" t="str">
        <f t="shared" si="106"/>
        <v>-</v>
      </c>
      <c r="Z545" s="1" t="str">
        <f t="shared" si="107"/>
        <v>-</v>
      </c>
      <c r="AA545" s="1" t="str">
        <f t="shared" si="108"/>
        <v>-</v>
      </c>
      <c r="AB545" s="1" t="str">
        <f t="shared" si="109"/>
        <v>-</v>
      </c>
      <c r="AC545" s="1" t="str">
        <f t="shared" si="110"/>
        <v>-</v>
      </c>
      <c r="AD545" s="1" t="str">
        <f t="shared" si="111"/>
        <v>-</v>
      </c>
      <c r="AE545" s="43" t="str">
        <f t="shared" si="112"/>
        <v>-</v>
      </c>
      <c r="AF545" s="11" t="str">
        <f t="shared" si="113"/>
        <v>-</v>
      </c>
    </row>
    <row r="546" spans="1:32" x14ac:dyDescent="0.15">
      <c r="A546" s="1">
        <v>545</v>
      </c>
      <c r="B546" s="29" t="str">
        <f>TRIM(基本信息!B546)</f>
        <v/>
      </c>
      <c r="C546" s="1" t="str">
        <f>TRIM(基本信息!C546)</f>
        <v/>
      </c>
      <c r="D546" s="1">
        <f t="shared" si="115"/>
        <v>0</v>
      </c>
      <c r="E546" s="1" t="str">
        <f>IFERROR(INDEX(股票涨跌!E:E,MATCH(B546,股票涨跌!B:B,0)),"-")</f>
        <v>-</v>
      </c>
      <c r="F546" s="1" t="str">
        <f>IFERROR(INDEX(股票涨跌!F:F,MATCH(B546,股票涨跌!B:B,0)),"-")</f>
        <v>-</v>
      </c>
      <c r="G546" s="1" t="str">
        <f>TRIM(基本信息!O546)</f>
        <v/>
      </c>
      <c r="H546" s="1" t="str">
        <f>IFERROR(INDEX(行业涨跌!F:F,MATCH(G546,行业涨跌!C:C,0)),"-")</f>
        <v>-</v>
      </c>
      <c r="I546" s="1" t="str">
        <f>IFERROR(INDEX(行业涨跌!E:E,MATCH(G546,行业涨跌!C:C,0)),"-")</f>
        <v>-</v>
      </c>
      <c r="J546" s="1">
        <v>0</v>
      </c>
      <c r="K546" s="1">
        <v>0</v>
      </c>
      <c r="L546" s="1">
        <v>0</v>
      </c>
      <c r="M546" s="66">
        <f t="shared" si="116"/>
        <v>0</v>
      </c>
      <c r="R546" s="43" t="str">
        <f t="shared" si="114"/>
        <v>-</v>
      </c>
      <c r="V546" s="1">
        <f t="array" ref="V546">SMALL(IF($D$2:$D$4000&gt;0,ROW($D$2:$D$4000),4^8),ROW(A545))</f>
        <v>65536</v>
      </c>
      <c r="W546" s="1" t="str">
        <f t="shared" si="104"/>
        <v>-</v>
      </c>
      <c r="X546" s="1" t="str">
        <f t="shared" si="105"/>
        <v>-</v>
      </c>
      <c r="Y546" s="43" t="str">
        <f t="shared" si="106"/>
        <v>-</v>
      </c>
      <c r="Z546" s="1" t="str">
        <f t="shared" si="107"/>
        <v>-</v>
      </c>
      <c r="AA546" s="1" t="str">
        <f t="shared" si="108"/>
        <v>-</v>
      </c>
      <c r="AB546" s="1" t="str">
        <f t="shared" si="109"/>
        <v>-</v>
      </c>
      <c r="AC546" s="1" t="str">
        <f t="shared" si="110"/>
        <v>-</v>
      </c>
      <c r="AD546" s="1" t="str">
        <f t="shared" si="111"/>
        <v>-</v>
      </c>
      <c r="AE546" s="43" t="str">
        <f t="shared" si="112"/>
        <v>-</v>
      </c>
      <c r="AF546" s="11" t="str">
        <f t="shared" si="113"/>
        <v>-</v>
      </c>
    </row>
    <row r="547" spans="1:32" x14ac:dyDescent="0.15">
      <c r="A547" s="1">
        <v>546</v>
      </c>
      <c r="B547" s="29" t="str">
        <f>TRIM(基本信息!B547)</f>
        <v/>
      </c>
      <c r="C547" s="1" t="str">
        <f>TRIM(基本信息!C547)</f>
        <v/>
      </c>
      <c r="D547" s="1">
        <f t="shared" si="115"/>
        <v>0</v>
      </c>
      <c r="E547" s="1" t="str">
        <f>IFERROR(INDEX(股票涨跌!E:E,MATCH(B547,股票涨跌!B:B,0)),"-")</f>
        <v>-</v>
      </c>
      <c r="F547" s="1" t="str">
        <f>IFERROR(INDEX(股票涨跌!F:F,MATCH(B547,股票涨跌!B:B,0)),"-")</f>
        <v>-</v>
      </c>
      <c r="G547" s="1" t="str">
        <f>TRIM(基本信息!O547)</f>
        <v/>
      </c>
      <c r="H547" s="1" t="str">
        <f>IFERROR(INDEX(行业涨跌!F:F,MATCH(G547,行业涨跌!C:C,0)),"-")</f>
        <v>-</v>
      </c>
      <c r="I547" s="1" t="str">
        <f>IFERROR(INDEX(行业涨跌!E:E,MATCH(G547,行业涨跌!C:C,0)),"-")</f>
        <v>-</v>
      </c>
      <c r="J547" s="1">
        <v>0</v>
      </c>
      <c r="K547" s="1">
        <v>0</v>
      </c>
      <c r="L547" s="1">
        <v>0</v>
      </c>
      <c r="M547" s="66">
        <f t="shared" si="116"/>
        <v>0</v>
      </c>
      <c r="R547" s="43" t="str">
        <f t="shared" si="114"/>
        <v>-</v>
      </c>
      <c r="V547" s="1">
        <f t="array" ref="V547">SMALL(IF($D$2:$D$4000&gt;0,ROW($D$2:$D$4000),4^8),ROW(A546))</f>
        <v>65536</v>
      </c>
      <c r="W547" s="1" t="str">
        <f t="shared" si="104"/>
        <v>-</v>
      </c>
      <c r="X547" s="1" t="str">
        <f t="shared" si="105"/>
        <v>-</v>
      </c>
      <c r="Y547" s="43" t="str">
        <f t="shared" si="106"/>
        <v>-</v>
      </c>
      <c r="Z547" s="1" t="str">
        <f t="shared" si="107"/>
        <v>-</v>
      </c>
      <c r="AA547" s="1" t="str">
        <f t="shared" si="108"/>
        <v>-</v>
      </c>
      <c r="AB547" s="1" t="str">
        <f t="shared" si="109"/>
        <v>-</v>
      </c>
      <c r="AC547" s="1" t="str">
        <f t="shared" si="110"/>
        <v>-</v>
      </c>
      <c r="AD547" s="1" t="str">
        <f t="shared" si="111"/>
        <v>-</v>
      </c>
      <c r="AE547" s="43" t="str">
        <f t="shared" si="112"/>
        <v>-</v>
      </c>
      <c r="AF547" s="11" t="str">
        <f t="shared" si="113"/>
        <v>-</v>
      </c>
    </row>
    <row r="548" spans="1:32" x14ac:dyDescent="0.15">
      <c r="A548" s="1">
        <v>547</v>
      </c>
      <c r="B548" s="29" t="str">
        <f>TRIM(基本信息!B548)</f>
        <v/>
      </c>
      <c r="C548" s="1" t="str">
        <f>TRIM(基本信息!C548)</f>
        <v/>
      </c>
      <c r="D548" s="1">
        <f t="shared" si="115"/>
        <v>0</v>
      </c>
      <c r="E548" s="1" t="str">
        <f>IFERROR(INDEX(股票涨跌!E:E,MATCH(B548,股票涨跌!B:B,0)),"-")</f>
        <v>-</v>
      </c>
      <c r="F548" s="1" t="str">
        <f>IFERROR(INDEX(股票涨跌!F:F,MATCH(B548,股票涨跌!B:B,0)),"-")</f>
        <v>-</v>
      </c>
      <c r="G548" s="1" t="str">
        <f>TRIM(基本信息!O548)</f>
        <v/>
      </c>
      <c r="H548" s="1" t="str">
        <f>IFERROR(INDEX(行业涨跌!F:F,MATCH(G548,行业涨跌!C:C,0)),"-")</f>
        <v>-</v>
      </c>
      <c r="I548" s="1" t="str">
        <f>IFERROR(INDEX(行业涨跌!E:E,MATCH(G548,行业涨跌!C:C,0)),"-")</f>
        <v>-</v>
      </c>
      <c r="J548" s="1">
        <v>0</v>
      </c>
      <c r="K548" s="1">
        <v>1</v>
      </c>
      <c r="L548" s="1">
        <v>0</v>
      </c>
      <c r="M548" s="66">
        <f t="shared" si="116"/>
        <v>1</v>
      </c>
      <c r="R548" s="43" t="str">
        <f t="shared" si="114"/>
        <v>-</v>
      </c>
      <c r="S548" s="11">
        <v>43630.625</v>
      </c>
      <c r="V548" s="1">
        <f t="array" ref="V548">SMALL(IF($D$2:$D$4000&gt;0,ROW($D$2:$D$4000),4^8),ROW(A547))</f>
        <v>65536</v>
      </c>
      <c r="W548" s="1" t="str">
        <f t="shared" si="104"/>
        <v>-</v>
      </c>
      <c r="X548" s="1" t="str">
        <f t="shared" si="105"/>
        <v>-</v>
      </c>
      <c r="Y548" s="43" t="str">
        <f t="shared" si="106"/>
        <v>-</v>
      </c>
      <c r="Z548" s="1" t="str">
        <f t="shared" si="107"/>
        <v>-</v>
      </c>
      <c r="AA548" s="1" t="str">
        <f t="shared" si="108"/>
        <v>-</v>
      </c>
      <c r="AB548" s="1" t="str">
        <f t="shared" si="109"/>
        <v>-</v>
      </c>
      <c r="AC548" s="1" t="str">
        <f t="shared" si="110"/>
        <v>-</v>
      </c>
      <c r="AD548" s="1" t="str">
        <f t="shared" si="111"/>
        <v>-</v>
      </c>
      <c r="AE548" s="43" t="str">
        <f t="shared" si="112"/>
        <v>-</v>
      </c>
      <c r="AF548" s="11" t="str">
        <f t="shared" si="113"/>
        <v>-</v>
      </c>
    </row>
    <row r="549" spans="1:32" x14ac:dyDescent="0.15">
      <c r="A549" s="1">
        <v>548</v>
      </c>
      <c r="B549" s="29" t="str">
        <f>TRIM(基本信息!B549)</f>
        <v/>
      </c>
      <c r="C549" s="1" t="str">
        <f>TRIM(基本信息!C549)</f>
        <v/>
      </c>
      <c r="D549" s="1">
        <f t="shared" si="115"/>
        <v>0</v>
      </c>
      <c r="E549" s="1" t="str">
        <f>IFERROR(INDEX(股票涨跌!E:E,MATCH(B549,股票涨跌!B:B,0)),"-")</f>
        <v>-</v>
      </c>
      <c r="F549" s="1" t="str">
        <f>IFERROR(INDEX(股票涨跌!F:F,MATCH(B549,股票涨跌!B:B,0)),"-")</f>
        <v>-</v>
      </c>
      <c r="G549" s="1" t="str">
        <f>TRIM(基本信息!O549)</f>
        <v/>
      </c>
      <c r="H549" s="1" t="str">
        <f>IFERROR(INDEX(行业涨跌!F:F,MATCH(G549,行业涨跌!C:C,0)),"-")</f>
        <v>-</v>
      </c>
      <c r="I549" s="1" t="str">
        <f>IFERROR(INDEX(行业涨跌!E:E,MATCH(G549,行业涨跌!C:C,0)),"-")</f>
        <v>-</v>
      </c>
      <c r="J549" s="1">
        <v>0</v>
      </c>
      <c r="K549" s="1">
        <v>0</v>
      </c>
      <c r="L549" s="1">
        <v>0</v>
      </c>
      <c r="M549" s="66">
        <f t="shared" si="116"/>
        <v>0</v>
      </c>
      <c r="R549" s="43" t="str">
        <f t="shared" si="114"/>
        <v>-</v>
      </c>
      <c r="V549" s="1">
        <f t="array" ref="V549">SMALL(IF($D$2:$D$4000&gt;0,ROW($D$2:$D$4000),4^8),ROW(A548))</f>
        <v>65536</v>
      </c>
      <c r="W549" s="1" t="str">
        <f t="shared" si="104"/>
        <v>-</v>
      </c>
      <c r="X549" s="1" t="str">
        <f t="shared" si="105"/>
        <v>-</v>
      </c>
      <c r="Y549" s="43" t="str">
        <f t="shared" si="106"/>
        <v>-</v>
      </c>
      <c r="Z549" s="1" t="str">
        <f t="shared" si="107"/>
        <v>-</v>
      </c>
      <c r="AA549" s="1" t="str">
        <f t="shared" si="108"/>
        <v>-</v>
      </c>
      <c r="AB549" s="1" t="str">
        <f t="shared" si="109"/>
        <v>-</v>
      </c>
      <c r="AC549" s="1" t="str">
        <f t="shared" si="110"/>
        <v>-</v>
      </c>
      <c r="AD549" s="1" t="str">
        <f t="shared" si="111"/>
        <v>-</v>
      </c>
      <c r="AE549" s="43" t="str">
        <f t="shared" si="112"/>
        <v>-</v>
      </c>
      <c r="AF549" s="11" t="str">
        <f t="shared" si="113"/>
        <v>-</v>
      </c>
    </row>
    <row r="550" spans="1:32" x14ac:dyDescent="0.15">
      <c r="A550" s="1">
        <v>549</v>
      </c>
      <c r="B550" s="29" t="str">
        <f>TRIM(基本信息!B550)</f>
        <v/>
      </c>
      <c r="C550" s="1" t="str">
        <f>TRIM(基本信息!C550)</f>
        <v/>
      </c>
      <c r="D550" s="1">
        <f t="shared" si="115"/>
        <v>0</v>
      </c>
      <c r="E550" s="1" t="str">
        <f>IFERROR(INDEX(股票涨跌!E:E,MATCH(B550,股票涨跌!B:B,0)),"-")</f>
        <v>-</v>
      </c>
      <c r="F550" s="1" t="str">
        <f>IFERROR(INDEX(股票涨跌!F:F,MATCH(B550,股票涨跌!B:B,0)),"-")</f>
        <v>-</v>
      </c>
      <c r="G550" s="1" t="str">
        <f>TRIM(基本信息!O550)</f>
        <v/>
      </c>
      <c r="H550" s="1" t="str">
        <f>IFERROR(INDEX(行业涨跌!F:F,MATCH(G550,行业涨跌!C:C,0)),"-")</f>
        <v>-</v>
      </c>
      <c r="I550" s="1" t="str">
        <f>IFERROR(INDEX(行业涨跌!E:E,MATCH(G550,行业涨跌!C:C,0)),"-")</f>
        <v>-</v>
      </c>
      <c r="J550" s="1">
        <v>0</v>
      </c>
      <c r="K550" s="1">
        <v>0</v>
      </c>
      <c r="L550" s="1">
        <v>0</v>
      </c>
      <c r="M550" s="66">
        <f t="shared" si="116"/>
        <v>0</v>
      </c>
      <c r="R550" s="43" t="str">
        <f t="shared" si="114"/>
        <v>-</v>
      </c>
      <c r="V550" s="1">
        <f t="array" ref="V550">SMALL(IF($D$2:$D$4000&gt;0,ROW($D$2:$D$4000),4^8),ROW(A549))</f>
        <v>65536</v>
      </c>
      <c r="W550" s="1" t="str">
        <f t="shared" si="104"/>
        <v>-</v>
      </c>
      <c r="X550" s="1" t="str">
        <f t="shared" si="105"/>
        <v>-</v>
      </c>
      <c r="Y550" s="43" t="str">
        <f t="shared" si="106"/>
        <v>-</v>
      </c>
      <c r="Z550" s="1" t="str">
        <f t="shared" si="107"/>
        <v>-</v>
      </c>
      <c r="AA550" s="1" t="str">
        <f t="shared" si="108"/>
        <v>-</v>
      </c>
      <c r="AB550" s="1" t="str">
        <f t="shared" si="109"/>
        <v>-</v>
      </c>
      <c r="AC550" s="1" t="str">
        <f t="shared" si="110"/>
        <v>-</v>
      </c>
      <c r="AD550" s="1" t="str">
        <f t="shared" si="111"/>
        <v>-</v>
      </c>
      <c r="AE550" s="43" t="str">
        <f t="shared" si="112"/>
        <v>-</v>
      </c>
      <c r="AF550" s="11" t="str">
        <f t="shared" si="113"/>
        <v>-</v>
      </c>
    </row>
    <row r="551" spans="1:32" x14ac:dyDescent="0.15">
      <c r="A551" s="1">
        <v>550</v>
      </c>
      <c r="B551" s="29" t="str">
        <f>TRIM(基本信息!B551)</f>
        <v/>
      </c>
      <c r="C551" s="1" t="str">
        <f>TRIM(基本信息!C551)</f>
        <v/>
      </c>
      <c r="D551" s="1">
        <f t="shared" si="115"/>
        <v>0</v>
      </c>
      <c r="E551" s="1" t="str">
        <f>IFERROR(INDEX(股票涨跌!E:E,MATCH(B551,股票涨跌!B:B,0)),"-")</f>
        <v>-</v>
      </c>
      <c r="F551" s="1" t="str">
        <f>IFERROR(INDEX(股票涨跌!F:F,MATCH(B551,股票涨跌!B:B,0)),"-")</f>
        <v>-</v>
      </c>
      <c r="G551" s="1" t="str">
        <f>TRIM(基本信息!O551)</f>
        <v/>
      </c>
      <c r="H551" s="1" t="str">
        <f>IFERROR(INDEX(行业涨跌!F:F,MATCH(G551,行业涨跌!C:C,0)),"-")</f>
        <v>-</v>
      </c>
      <c r="I551" s="1" t="str">
        <f>IFERROR(INDEX(行业涨跌!E:E,MATCH(G551,行业涨跌!C:C,0)),"-")</f>
        <v>-</v>
      </c>
      <c r="J551" s="1">
        <v>0</v>
      </c>
      <c r="K551" s="1">
        <v>0</v>
      </c>
      <c r="L551" s="1">
        <v>0</v>
      </c>
      <c r="M551" s="66">
        <f t="shared" si="116"/>
        <v>0</v>
      </c>
      <c r="R551" s="43" t="str">
        <f t="shared" si="114"/>
        <v>-</v>
      </c>
      <c r="V551" s="1">
        <f t="array" ref="V551">SMALL(IF($D$2:$D$4000&gt;0,ROW($D$2:$D$4000),4^8),ROW(A550))</f>
        <v>65536</v>
      </c>
      <c r="W551" s="1" t="str">
        <f t="shared" si="104"/>
        <v>-</v>
      </c>
      <c r="X551" s="1" t="str">
        <f t="shared" si="105"/>
        <v>-</v>
      </c>
      <c r="Y551" s="43" t="str">
        <f t="shared" si="106"/>
        <v>-</v>
      </c>
      <c r="Z551" s="1" t="str">
        <f t="shared" si="107"/>
        <v>-</v>
      </c>
      <c r="AA551" s="1" t="str">
        <f t="shared" si="108"/>
        <v>-</v>
      </c>
      <c r="AB551" s="1" t="str">
        <f t="shared" si="109"/>
        <v>-</v>
      </c>
      <c r="AC551" s="1" t="str">
        <f t="shared" si="110"/>
        <v>-</v>
      </c>
      <c r="AD551" s="1" t="str">
        <f t="shared" si="111"/>
        <v>-</v>
      </c>
      <c r="AE551" s="43" t="str">
        <f t="shared" si="112"/>
        <v>-</v>
      </c>
      <c r="AF551" s="11" t="str">
        <f t="shared" si="113"/>
        <v>-</v>
      </c>
    </row>
    <row r="552" spans="1:32" x14ac:dyDescent="0.15">
      <c r="A552" s="1">
        <v>551</v>
      </c>
      <c r="B552" s="29" t="str">
        <f>TRIM(基本信息!B552)</f>
        <v/>
      </c>
      <c r="C552" s="1" t="str">
        <f>TRIM(基本信息!C552)</f>
        <v/>
      </c>
      <c r="D552" s="1">
        <f t="shared" si="115"/>
        <v>0</v>
      </c>
      <c r="E552" s="1" t="str">
        <f>IFERROR(INDEX(股票涨跌!E:E,MATCH(B552,股票涨跌!B:B,0)),"-")</f>
        <v>-</v>
      </c>
      <c r="F552" s="1" t="str">
        <f>IFERROR(INDEX(股票涨跌!F:F,MATCH(B552,股票涨跌!B:B,0)),"-")</f>
        <v>-</v>
      </c>
      <c r="G552" s="1" t="str">
        <f>TRIM(基本信息!O552)</f>
        <v/>
      </c>
      <c r="H552" s="1" t="str">
        <f>IFERROR(INDEX(行业涨跌!F:F,MATCH(G552,行业涨跌!C:C,0)),"-")</f>
        <v>-</v>
      </c>
      <c r="I552" s="1" t="str">
        <f>IFERROR(INDEX(行业涨跌!E:E,MATCH(G552,行业涨跌!C:C,0)),"-")</f>
        <v>-</v>
      </c>
      <c r="J552" s="1">
        <v>0</v>
      </c>
      <c r="K552" s="1">
        <v>1</v>
      </c>
      <c r="L552" s="1">
        <v>0</v>
      </c>
      <c r="M552" s="66">
        <f t="shared" si="116"/>
        <v>1</v>
      </c>
      <c r="R552" s="43" t="str">
        <f t="shared" si="114"/>
        <v>-</v>
      </c>
      <c r="S552" s="11">
        <v>43630.625</v>
      </c>
      <c r="V552" s="1">
        <f t="array" ref="V552">SMALL(IF($D$2:$D$4000&gt;0,ROW($D$2:$D$4000),4^8),ROW(A551))</f>
        <v>65536</v>
      </c>
      <c r="W552" s="1" t="str">
        <f t="shared" si="104"/>
        <v>-</v>
      </c>
      <c r="X552" s="1" t="str">
        <f t="shared" si="105"/>
        <v>-</v>
      </c>
      <c r="Y552" s="43" t="str">
        <f t="shared" si="106"/>
        <v>-</v>
      </c>
      <c r="Z552" s="1" t="str">
        <f t="shared" si="107"/>
        <v>-</v>
      </c>
      <c r="AA552" s="1" t="str">
        <f t="shared" si="108"/>
        <v>-</v>
      </c>
      <c r="AB552" s="1" t="str">
        <f t="shared" si="109"/>
        <v>-</v>
      </c>
      <c r="AC552" s="1" t="str">
        <f t="shared" si="110"/>
        <v>-</v>
      </c>
      <c r="AD552" s="1" t="str">
        <f t="shared" si="111"/>
        <v>-</v>
      </c>
      <c r="AE552" s="43" t="str">
        <f t="shared" si="112"/>
        <v>-</v>
      </c>
      <c r="AF552" s="11" t="str">
        <f t="shared" si="113"/>
        <v>-</v>
      </c>
    </row>
    <row r="553" spans="1:32" x14ac:dyDescent="0.15">
      <c r="A553" s="1">
        <v>552</v>
      </c>
      <c r="B553" s="29" t="str">
        <f>TRIM(基本信息!B553)</f>
        <v/>
      </c>
      <c r="C553" s="1" t="str">
        <f>TRIM(基本信息!C553)</f>
        <v/>
      </c>
      <c r="D553" s="1">
        <f t="shared" si="115"/>
        <v>0</v>
      </c>
      <c r="E553" s="1" t="str">
        <f>IFERROR(INDEX(股票涨跌!E:E,MATCH(B553,股票涨跌!B:B,0)),"-")</f>
        <v>-</v>
      </c>
      <c r="F553" s="1" t="str">
        <f>IFERROR(INDEX(股票涨跌!F:F,MATCH(B553,股票涨跌!B:B,0)),"-")</f>
        <v>-</v>
      </c>
      <c r="G553" s="1" t="str">
        <f>TRIM(基本信息!O553)</f>
        <v/>
      </c>
      <c r="H553" s="1" t="str">
        <f>IFERROR(INDEX(行业涨跌!F:F,MATCH(G553,行业涨跌!C:C,0)),"-")</f>
        <v>-</v>
      </c>
      <c r="I553" s="1" t="str">
        <f>IFERROR(INDEX(行业涨跌!E:E,MATCH(G553,行业涨跌!C:C,0)),"-")</f>
        <v>-</v>
      </c>
      <c r="J553" s="1">
        <v>0</v>
      </c>
      <c r="K553" s="1">
        <v>0</v>
      </c>
      <c r="L553" s="1">
        <v>0</v>
      </c>
      <c r="M553" s="66">
        <f t="shared" si="116"/>
        <v>0</v>
      </c>
      <c r="R553" s="43" t="str">
        <f t="shared" si="114"/>
        <v>-</v>
      </c>
      <c r="V553" s="1">
        <f t="array" ref="V553">SMALL(IF($D$2:$D$4000&gt;0,ROW($D$2:$D$4000),4^8),ROW(A552))</f>
        <v>65536</v>
      </c>
      <c r="W553" s="1" t="str">
        <f t="shared" si="104"/>
        <v>-</v>
      </c>
      <c r="X553" s="1" t="str">
        <f t="shared" si="105"/>
        <v>-</v>
      </c>
      <c r="Y553" s="43" t="str">
        <f t="shared" si="106"/>
        <v>-</v>
      </c>
      <c r="Z553" s="1" t="str">
        <f t="shared" si="107"/>
        <v>-</v>
      </c>
      <c r="AA553" s="1" t="str">
        <f t="shared" si="108"/>
        <v>-</v>
      </c>
      <c r="AB553" s="1" t="str">
        <f t="shared" si="109"/>
        <v>-</v>
      </c>
      <c r="AC553" s="1" t="str">
        <f t="shared" si="110"/>
        <v>-</v>
      </c>
      <c r="AD553" s="1" t="str">
        <f t="shared" si="111"/>
        <v>-</v>
      </c>
      <c r="AE553" s="43" t="str">
        <f t="shared" si="112"/>
        <v>-</v>
      </c>
      <c r="AF553" s="11" t="str">
        <f t="shared" si="113"/>
        <v>-</v>
      </c>
    </row>
    <row r="554" spans="1:32" x14ac:dyDescent="0.15">
      <c r="A554" s="1">
        <v>553</v>
      </c>
      <c r="B554" s="29" t="str">
        <f>TRIM(基本信息!B554)</f>
        <v/>
      </c>
      <c r="C554" s="1" t="str">
        <f>TRIM(基本信息!C554)</f>
        <v/>
      </c>
      <c r="D554" s="1">
        <f t="shared" si="115"/>
        <v>0</v>
      </c>
      <c r="E554" s="1" t="str">
        <f>IFERROR(INDEX(股票涨跌!E:E,MATCH(B554,股票涨跌!B:B,0)),"-")</f>
        <v>-</v>
      </c>
      <c r="F554" s="1" t="str">
        <f>IFERROR(INDEX(股票涨跌!F:F,MATCH(B554,股票涨跌!B:B,0)),"-")</f>
        <v>-</v>
      </c>
      <c r="G554" s="1" t="str">
        <f>TRIM(基本信息!O554)</f>
        <v/>
      </c>
      <c r="H554" s="1" t="str">
        <f>IFERROR(INDEX(行业涨跌!F:F,MATCH(G554,行业涨跌!C:C,0)),"-")</f>
        <v>-</v>
      </c>
      <c r="I554" s="1" t="str">
        <f>IFERROR(INDEX(行业涨跌!E:E,MATCH(G554,行业涨跌!C:C,0)),"-")</f>
        <v>-</v>
      </c>
      <c r="J554" s="1">
        <v>0</v>
      </c>
      <c r="K554" s="1">
        <v>0</v>
      </c>
      <c r="L554" s="1">
        <v>0</v>
      </c>
      <c r="M554" s="66">
        <f t="shared" si="116"/>
        <v>0</v>
      </c>
      <c r="R554" s="43" t="str">
        <f t="shared" si="114"/>
        <v>-</v>
      </c>
      <c r="V554" s="1">
        <f t="array" ref="V554">SMALL(IF($D$2:$D$4000&gt;0,ROW($D$2:$D$4000),4^8),ROW(A553))</f>
        <v>65536</v>
      </c>
      <c r="W554" s="1" t="str">
        <f t="shared" si="104"/>
        <v>-</v>
      </c>
      <c r="X554" s="1" t="str">
        <f t="shared" si="105"/>
        <v>-</v>
      </c>
      <c r="Y554" s="43" t="str">
        <f t="shared" si="106"/>
        <v>-</v>
      </c>
      <c r="Z554" s="1" t="str">
        <f t="shared" si="107"/>
        <v>-</v>
      </c>
      <c r="AA554" s="1" t="str">
        <f t="shared" si="108"/>
        <v>-</v>
      </c>
      <c r="AB554" s="1" t="str">
        <f t="shared" si="109"/>
        <v>-</v>
      </c>
      <c r="AC554" s="1" t="str">
        <f t="shared" si="110"/>
        <v>-</v>
      </c>
      <c r="AD554" s="1" t="str">
        <f t="shared" si="111"/>
        <v>-</v>
      </c>
      <c r="AE554" s="43" t="str">
        <f t="shared" si="112"/>
        <v>-</v>
      </c>
      <c r="AF554" s="11" t="str">
        <f t="shared" si="113"/>
        <v>-</v>
      </c>
    </row>
    <row r="555" spans="1:32" x14ac:dyDescent="0.15">
      <c r="A555" s="1">
        <v>554</v>
      </c>
      <c r="B555" s="29" t="str">
        <f>TRIM(基本信息!B555)</f>
        <v/>
      </c>
      <c r="C555" s="1" t="str">
        <f>TRIM(基本信息!C555)</f>
        <v/>
      </c>
      <c r="D555" s="1">
        <f t="shared" si="115"/>
        <v>0</v>
      </c>
      <c r="E555" s="1" t="str">
        <f>IFERROR(INDEX(股票涨跌!E:E,MATCH(B555,股票涨跌!B:B,0)),"-")</f>
        <v>-</v>
      </c>
      <c r="F555" s="1" t="str">
        <f>IFERROR(INDEX(股票涨跌!F:F,MATCH(B555,股票涨跌!B:B,0)),"-")</f>
        <v>-</v>
      </c>
      <c r="G555" s="1" t="str">
        <f>TRIM(基本信息!O555)</f>
        <v/>
      </c>
      <c r="H555" s="1" t="str">
        <f>IFERROR(INDEX(行业涨跌!F:F,MATCH(G555,行业涨跌!C:C,0)),"-")</f>
        <v>-</v>
      </c>
      <c r="I555" s="1" t="str">
        <f>IFERROR(INDEX(行业涨跌!E:E,MATCH(G555,行业涨跌!C:C,0)),"-")</f>
        <v>-</v>
      </c>
      <c r="J555" s="1">
        <v>0</v>
      </c>
      <c r="K555" s="1">
        <v>0</v>
      </c>
      <c r="L555" s="1">
        <v>0</v>
      </c>
      <c r="M555" s="66">
        <f t="shared" si="116"/>
        <v>0</v>
      </c>
      <c r="R555" s="43" t="str">
        <f t="shared" si="114"/>
        <v>-</v>
      </c>
      <c r="V555" s="1">
        <f t="array" ref="V555">SMALL(IF($D$2:$D$4000&gt;0,ROW($D$2:$D$4000),4^8),ROW(A554))</f>
        <v>65536</v>
      </c>
      <c r="W555" s="1" t="str">
        <f t="shared" si="104"/>
        <v>-</v>
      </c>
      <c r="X555" s="1" t="str">
        <f t="shared" si="105"/>
        <v>-</v>
      </c>
      <c r="Y555" s="43" t="str">
        <f t="shared" si="106"/>
        <v>-</v>
      </c>
      <c r="Z555" s="1" t="str">
        <f t="shared" si="107"/>
        <v>-</v>
      </c>
      <c r="AA555" s="1" t="str">
        <f t="shared" si="108"/>
        <v>-</v>
      </c>
      <c r="AB555" s="1" t="str">
        <f t="shared" si="109"/>
        <v>-</v>
      </c>
      <c r="AC555" s="1" t="str">
        <f t="shared" si="110"/>
        <v>-</v>
      </c>
      <c r="AD555" s="1" t="str">
        <f t="shared" si="111"/>
        <v>-</v>
      </c>
      <c r="AE555" s="43" t="str">
        <f t="shared" si="112"/>
        <v>-</v>
      </c>
      <c r="AF555" s="11" t="str">
        <f t="shared" si="113"/>
        <v>-</v>
      </c>
    </row>
    <row r="556" spans="1:32" x14ac:dyDescent="0.15">
      <c r="A556" s="1">
        <v>555</v>
      </c>
      <c r="B556" s="29" t="str">
        <f>TRIM(基本信息!B556)</f>
        <v/>
      </c>
      <c r="C556" s="1" t="str">
        <f>TRIM(基本信息!C556)</f>
        <v/>
      </c>
      <c r="D556" s="1">
        <f t="shared" si="115"/>
        <v>0</v>
      </c>
      <c r="E556" s="1" t="str">
        <f>IFERROR(INDEX(股票涨跌!E:E,MATCH(B556,股票涨跌!B:B,0)),"-")</f>
        <v>-</v>
      </c>
      <c r="F556" s="1" t="str">
        <f>IFERROR(INDEX(股票涨跌!F:F,MATCH(B556,股票涨跌!B:B,0)),"-")</f>
        <v>-</v>
      </c>
      <c r="G556" s="1" t="str">
        <f>TRIM(基本信息!O556)</f>
        <v/>
      </c>
      <c r="H556" s="1" t="str">
        <f>IFERROR(INDEX(行业涨跌!F:F,MATCH(G556,行业涨跌!C:C,0)),"-")</f>
        <v>-</v>
      </c>
      <c r="I556" s="1" t="str">
        <f>IFERROR(INDEX(行业涨跌!E:E,MATCH(G556,行业涨跌!C:C,0)),"-")</f>
        <v>-</v>
      </c>
      <c r="J556" s="1">
        <v>0</v>
      </c>
      <c r="K556" s="1">
        <v>0</v>
      </c>
      <c r="L556" s="1">
        <v>0</v>
      </c>
      <c r="M556" s="66">
        <f t="shared" si="116"/>
        <v>0</v>
      </c>
      <c r="R556" s="43" t="str">
        <f t="shared" si="114"/>
        <v>-</v>
      </c>
      <c r="V556" s="1">
        <f t="array" ref="V556">SMALL(IF($D$2:$D$4000&gt;0,ROW($D$2:$D$4000),4^8),ROW(A555))</f>
        <v>65536</v>
      </c>
      <c r="W556" s="1" t="str">
        <f t="shared" si="104"/>
        <v>-</v>
      </c>
      <c r="X556" s="1" t="str">
        <f t="shared" si="105"/>
        <v>-</v>
      </c>
      <c r="Y556" s="43" t="str">
        <f t="shared" si="106"/>
        <v>-</v>
      </c>
      <c r="Z556" s="1" t="str">
        <f t="shared" si="107"/>
        <v>-</v>
      </c>
      <c r="AA556" s="1" t="str">
        <f t="shared" si="108"/>
        <v>-</v>
      </c>
      <c r="AB556" s="1" t="str">
        <f t="shared" si="109"/>
        <v>-</v>
      </c>
      <c r="AC556" s="1" t="str">
        <f t="shared" si="110"/>
        <v>-</v>
      </c>
      <c r="AD556" s="1" t="str">
        <f t="shared" si="111"/>
        <v>-</v>
      </c>
      <c r="AE556" s="43" t="str">
        <f t="shared" si="112"/>
        <v>-</v>
      </c>
      <c r="AF556" s="11" t="str">
        <f t="shared" si="113"/>
        <v>-</v>
      </c>
    </row>
    <row r="557" spans="1:32" x14ac:dyDescent="0.15">
      <c r="A557" s="1">
        <v>556</v>
      </c>
      <c r="B557" s="29" t="str">
        <f>TRIM(基本信息!B557)</f>
        <v/>
      </c>
      <c r="C557" s="1" t="str">
        <f>TRIM(基本信息!C557)</f>
        <v/>
      </c>
      <c r="D557" s="1">
        <f t="shared" si="115"/>
        <v>0</v>
      </c>
      <c r="E557" s="1" t="str">
        <f>IFERROR(INDEX(股票涨跌!E:E,MATCH(B557,股票涨跌!B:B,0)),"-")</f>
        <v>-</v>
      </c>
      <c r="F557" s="1" t="str">
        <f>IFERROR(INDEX(股票涨跌!F:F,MATCH(B557,股票涨跌!B:B,0)),"-")</f>
        <v>-</v>
      </c>
      <c r="G557" s="1" t="str">
        <f>TRIM(基本信息!O557)</f>
        <v/>
      </c>
      <c r="H557" s="1" t="str">
        <f>IFERROR(INDEX(行业涨跌!F:F,MATCH(G557,行业涨跌!C:C,0)),"-")</f>
        <v>-</v>
      </c>
      <c r="I557" s="1" t="str">
        <f>IFERROR(INDEX(行业涨跌!E:E,MATCH(G557,行业涨跌!C:C,0)),"-")</f>
        <v>-</v>
      </c>
      <c r="J557" s="1">
        <v>0</v>
      </c>
      <c r="K557" s="1">
        <v>0</v>
      </c>
      <c r="L557" s="1">
        <v>0</v>
      </c>
      <c r="M557" s="66">
        <f t="shared" si="116"/>
        <v>0</v>
      </c>
      <c r="R557" s="43" t="str">
        <f t="shared" si="114"/>
        <v>-</v>
      </c>
      <c r="V557" s="1">
        <f t="array" ref="V557">SMALL(IF($D$2:$D$4000&gt;0,ROW($D$2:$D$4000),4^8),ROW(A556))</f>
        <v>65536</v>
      </c>
      <c r="W557" s="1" t="str">
        <f t="shared" si="104"/>
        <v>-</v>
      </c>
      <c r="X557" s="1" t="str">
        <f t="shared" si="105"/>
        <v>-</v>
      </c>
      <c r="Y557" s="43" t="str">
        <f t="shared" si="106"/>
        <v>-</v>
      </c>
      <c r="Z557" s="1" t="str">
        <f t="shared" si="107"/>
        <v>-</v>
      </c>
      <c r="AA557" s="1" t="str">
        <f t="shared" si="108"/>
        <v>-</v>
      </c>
      <c r="AB557" s="1" t="str">
        <f t="shared" si="109"/>
        <v>-</v>
      </c>
      <c r="AC557" s="1" t="str">
        <f t="shared" si="110"/>
        <v>-</v>
      </c>
      <c r="AD557" s="1" t="str">
        <f t="shared" si="111"/>
        <v>-</v>
      </c>
      <c r="AE557" s="43" t="str">
        <f t="shared" si="112"/>
        <v>-</v>
      </c>
      <c r="AF557" s="11" t="str">
        <f t="shared" si="113"/>
        <v>-</v>
      </c>
    </row>
    <row r="558" spans="1:32" x14ac:dyDescent="0.15">
      <c r="A558" s="1">
        <v>557</v>
      </c>
      <c r="B558" s="29" t="str">
        <f>TRIM(基本信息!B558)</f>
        <v/>
      </c>
      <c r="C558" s="1" t="str">
        <f>TRIM(基本信息!C558)</f>
        <v/>
      </c>
      <c r="D558" s="1">
        <f t="shared" si="115"/>
        <v>0</v>
      </c>
      <c r="E558" s="1" t="str">
        <f>IFERROR(INDEX(股票涨跌!E:E,MATCH(B558,股票涨跌!B:B,0)),"-")</f>
        <v>-</v>
      </c>
      <c r="F558" s="1" t="str">
        <f>IFERROR(INDEX(股票涨跌!F:F,MATCH(B558,股票涨跌!B:B,0)),"-")</f>
        <v>-</v>
      </c>
      <c r="G558" s="1" t="str">
        <f>TRIM(基本信息!O558)</f>
        <v/>
      </c>
      <c r="H558" s="1" t="str">
        <f>IFERROR(INDEX(行业涨跌!F:F,MATCH(G558,行业涨跌!C:C,0)),"-")</f>
        <v>-</v>
      </c>
      <c r="I558" s="1" t="str">
        <f>IFERROR(INDEX(行业涨跌!E:E,MATCH(G558,行业涨跌!C:C,0)),"-")</f>
        <v>-</v>
      </c>
      <c r="J558" s="1">
        <v>0</v>
      </c>
      <c r="K558" s="1">
        <v>0</v>
      </c>
      <c r="L558" s="1">
        <v>0</v>
      </c>
      <c r="M558" s="66">
        <f t="shared" si="116"/>
        <v>0</v>
      </c>
      <c r="R558" s="43" t="str">
        <f t="shared" si="114"/>
        <v>-</v>
      </c>
      <c r="V558" s="1">
        <f t="array" ref="V558">SMALL(IF($D$2:$D$4000&gt;0,ROW($D$2:$D$4000),4^8),ROW(A557))</f>
        <v>65536</v>
      </c>
      <c r="W558" s="1" t="str">
        <f t="shared" si="104"/>
        <v>-</v>
      </c>
      <c r="X558" s="1" t="str">
        <f t="shared" si="105"/>
        <v>-</v>
      </c>
      <c r="Y558" s="43" t="str">
        <f t="shared" si="106"/>
        <v>-</v>
      </c>
      <c r="Z558" s="1" t="str">
        <f t="shared" si="107"/>
        <v>-</v>
      </c>
      <c r="AA558" s="1" t="str">
        <f t="shared" si="108"/>
        <v>-</v>
      </c>
      <c r="AB558" s="1" t="str">
        <f t="shared" si="109"/>
        <v>-</v>
      </c>
      <c r="AC558" s="1" t="str">
        <f t="shared" si="110"/>
        <v>-</v>
      </c>
      <c r="AD558" s="1" t="str">
        <f t="shared" si="111"/>
        <v>-</v>
      </c>
      <c r="AE558" s="43" t="str">
        <f t="shared" si="112"/>
        <v>-</v>
      </c>
      <c r="AF558" s="11" t="str">
        <f t="shared" si="113"/>
        <v>-</v>
      </c>
    </row>
    <row r="559" spans="1:32" x14ac:dyDescent="0.15">
      <c r="A559" s="1">
        <v>558</v>
      </c>
      <c r="B559" s="29" t="str">
        <f>TRIM(基本信息!B559)</f>
        <v/>
      </c>
      <c r="C559" s="1" t="str">
        <f>TRIM(基本信息!C559)</f>
        <v/>
      </c>
      <c r="D559" s="1">
        <f t="shared" si="115"/>
        <v>0</v>
      </c>
      <c r="E559" s="1" t="str">
        <f>IFERROR(INDEX(股票涨跌!E:E,MATCH(B559,股票涨跌!B:B,0)),"-")</f>
        <v>-</v>
      </c>
      <c r="F559" s="1" t="str">
        <f>IFERROR(INDEX(股票涨跌!F:F,MATCH(B559,股票涨跌!B:B,0)),"-")</f>
        <v>-</v>
      </c>
      <c r="G559" s="1" t="str">
        <f>TRIM(基本信息!O559)</f>
        <v/>
      </c>
      <c r="H559" s="1" t="str">
        <f>IFERROR(INDEX(行业涨跌!F:F,MATCH(G559,行业涨跌!C:C,0)),"-")</f>
        <v>-</v>
      </c>
      <c r="I559" s="1" t="str">
        <f>IFERROR(INDEX(行业涨跌!E:E,MATCH(G559,行业涨跌!C:C,0)),"-")</f>
        <v>-</v>
      </c>
      <c r="J559" s="1">
        <v>0</v>
      </c>
      <c r="K559" s="1">
        <v>0</v>
      </c>
      <c r="L559" s="1">
        <v>0</v>
      </c>
      <c r="M559" s="66">
        <f t="shared" si="116"/>
        <v>0</v>
      </c>
      <c r="R559" s="43" t="str">
        <f t="shared" si="114"/>
        <v>-</v>
      </c>
      <c r="V559" s="1">
        <f t="array" ref="V559">SMALL(IF($D$2:$D$4000&gt;0,ROW($D$2:$D$4000),4^8),ROW(A558))</f>
        <v>65536</v>
      </c>
      <c r="W559" s="1" t="str">
        <f t="shared" si="104"/>
        <v>-</v>
      </c>
      <c r="X559" s="1" t="str">
        <f t="shared" si="105"/>
        <v>-</v>
      </c>
      <c r="Y559" s="43" t="str">
        <f t="shared" si="106"/>
        <v>-</v>
      </c>
      <c r="Z559" s="1" t="str">
        <f t="shared" si="107"/>
        <v>-</v>
      </c>
      <c r="AA559" s="1" t="str">
        <f t="shared" si="108"/>
        <v>-</v>
      </c>
      <c r="AB559" s="1" t="str">
        <f t="shared" si="109"/>
        <v>-</v>
      </c>
      <c r="AC559" s="1" t="str">
        <f t="shared" si="110"/>
        <v>-</v>
      </c>
      <c r="AD559" s="1" t="str">
        <f t="shared" si="111"/>
        <v>-</v>
      </c>
      <c r="AE559" s="43" t="str">
        <f t="shared" si="112"/>
        <v>-</v>
      </c>
      <c r="AF559" s="11" t="str">
        <f t="shared" si="113"/>
        <v>-</v>
      </c>
    </row>
    <row r="560" spans="1:32" x14ac:dyDescent="0.15">
      <c r="A560" s="1">
        <v>559</v>
      </c>
      <c r="B560" s="29" t="str">
        <f>TRIM(基本信息!B560)</f>
        <v/>
      </c>
      <c r="C560" s="1" t="str">
        <f>TRIM(基本信息!C560)</f>
        <v/>
      </c>
      <c r="D560" s="1">
        <f t="shared" si="115"/>
        <v>0</v>
      </c>
      <c r="E560" s="1" t="str">
        <f>IFERROR(INDEX(股票涨跌!E:E,MATCH(B560,股票涨跌!B:B,0)),"-")</f>
        <v>-</v>
      </c>
      <c r="F560" s="1" t="str">
        <f>IFERROR(INDEX(股票涨跌!F:F,MATCH(B560,股票涨跌!B:B,0)),"-")</f>
        <v>-</v>
      </c>
      <c r="G560" s="1" t="str">
        <f>TRIM(基本信息!O560)</f>
        <v/>
      </c>
      <c r="H560" s="1" t="str">
        <f>IFERROR(INDEX(行业涨跌!F:F,MATCH(G560,行业涨跌!C:C,0)),"-")</f>
        <v>-</v>
      </c>
      <c r="I560" s="1" t="str">
        <f>IFERROR(INDEX(行业涨跌!E:E,MATCH(G560,行业涨跌!C:C,0)),"-")</f>
        <v>-</v>
      </c>
      <c r="J560" s="1">
        <v>0</v>
      </c>
      <c r="K560" s="1">
        <v>1</v>
      </c>
      <c r="L560" s="1">
        <v>0</v>
      </c>
      <c r="M560" s="66">
        <f t="shared" si="116"/>
        <v>1</v>
      </c>
      <c r="R560" s="43" t="str">
        <f t="shared" si="114"/>
        <v>-</v>
      </c>
      <c r="S560" s="11">
        <v>43630.625</v>
      </c>
      <c r="V560" s="1">
        <f t="array" ref="V560">SMALL(IF($D$2:$D$4000&gt;0,ROW($D$2:$D$4000),4^8),ROW(A559))</f>
        <v>65536</v>
      </c>
      <c r="W560" s="1" t="str">
        <f t="shared" si="104"/>
        <v>-</v>
      </c>
      <c r="X560" s="1" t="str">
        <f t="shared" si="105"/>
        <v>-</v>
      </c>
      <c r="Y560" s="43" t="str">
        <f t="shared" si="106"/>
        <v>-</v>
      </c>
      <c r="Z560" s="1" t="str">
        <f t="shared" si="107"/>
        <v>-</v>
      </c>
      <c r="AA560" s="1" t="str">
        <f t="shared" si="108"/>
        <v>-</v>
      </c>
      <c r="AB560" s="1" t="str">
        <f t="shared" si="109"/>
        <v>-</v>
      </c>
      <c r="AC560" s="1" t="str">
        <f t="shared" si="110"/>
        <v>-</v>
      </c>
      <c r="AD560" s="1" t="str">
        <f t="shared" si="111"/>
        <v>-</v>
      </c>
      <c r="AE560" s="43" t="str">
        <f t="shared" si="112"/>
        <v>-</v>
      </c>
      <c r="AF560" s="11" t="str">
        <f t="shared" si="113"/>
        <v>-</v>
      </c>
    </row>
    <row r="561" spans="1:32" x14ac:dyDescent="0.15">
      <c r="A561" s="1">
        <v>560</v>
      </c>
      <c r="B561" s="29" t="str">
        <f>TRIM(基本信息!B561)</f>
        <v/>
      </c>
      <c r="C561" s="1" t="str">
        <f>TRIM(基本信息!C561)</f>
        <v/>
      </c>
      <c r="D561" s="1">
        <f t="shared" si="115"/>
        <v>0</v>
      </c>
      <c r="E561" s="1" t="str">
        <f>IFERROR(INDEX(股票涨跌!E:E,MATCH(B561,股票涨跌!B:B,0)),"-")</f>
        <v>-</v>
      </c>
      <c r="F561" s="1" t="str">
        <f>IFERROR(INDEX(股票涨跌!F:F,MATCH(B561,股票涨跌!B:B,0)),"-")</f>
        <v>-</v>
      </c>
      <c r="G561" s="1" t="str">
        <f>TRIM(基本信息!O561)</f>
        <v/>
      </c>
      <c r="H561" s="1" t="str">
        <f>IFERROR(INDEX(行业涨跌!F:F,MATCH(G561,行业涨跌!C:C,0)),"-")</f>
        <v>-</v>
      </c>
      <c r="I561" s="1" t="str">
        <f>IFERROR(INDEX(行业涨跌!E:E,MATCH(G561,行业涨跌!C:C,0)),"-")</f>
        <v>-</v>
      </c>
      <c r="J561" s="1">
        <v>0</v>
      </c>
      <c r="K561" s="1">
        <v>0</v>
      </c>
      <c r="L561" s="1">
        <v>0</v>
      </c>
      <c r="M561" s="66">
        <f t="shared" si="116"/>
        <v>0</v>
      </c>
      <c r="R561" s="43" t="str">
        <f t="shared" si="114"/>
        <v>-</v>
      </c>
      <c r="V561" s="1">
        <f t="array" ref="V561">SMALL(IF($D$2:$D$4000&gt;0,ROW($D$2:$D$4000),4^8),ROW(A560))</f>
        <v>65536</v>
      </c>
      <c r="W561" s="1" t="str">
        <f t="shared" si="104"/>
        <v>-</v>
      </c>
      <c r="X561" s="1" t="str">
        <f t="shared" si="105"/>
        <v>-</v>
      </c>
      <c r="Y561" s="43" t="str">
        <f t="shared" si="106"/>
        <v>-</v>
      </c>
      <c r="Z561" s="1" t="str">
        <f t="shared" si="107"/>
        <v>-</v>
      </c>
      <c r="AA561" s="1" t="str">
        <f t="shared" si="108"/>
        <v>-</v>
      </c>
      <c r="AB561" s="1" t="str">
        <f t="shared" si="109"/>
        <v>-</v>
      </c>
      <c r="AC561" s="1" t="str">
        <f t="shared" si="110"/>
        <v>-</v>
      </c>
      <c r="AD561" s="1" t="str">
        <f t="shared" si="111"/>
        <v>-</v>
      </c>
      <c r="AE561" s="43" t="str">
        <f t="shared" si="112"/>
        <v>-</v>
      </c>
      <c r="AF561" s="11" t="str">
        <f t="shared" si="113"/>
        <v>-</v>
      </c>
    </row>
    <row r="562" spans="1:32" x14ac:dyDescent="0.15">
      <c r="A562" s="1">
        <v>561</v>
      </c>
      <c r="B562" s="29" t="str">
        <f>TRIM(基本信息!B562)</f>
        <v/>
      </c>
      <c r="C562" s="1" t="str">
        <f>TRIM(基本信息!C562)</f>
        <v/>
      </c>
      <c r="D562" s="1">
        <f t="shared" si="115"/>
        <v>0</v>
      </c>
      <c r="E562" s="1" t="str">
        <f>IFERROR(INDEX(股票涨跌!E:E,MATCH(B562,股票涨跌!B:B,0)),"-")</f>
        <v>-</v>
      </c>
      <c r="F562" s="1" t="str">
        <f>IFERROR(INDEX(股票涨跌!F:F,MATCH(B562,股票涨跌!B:B,0)),"-")</f>
        <v>-</v>
      </c>
      <c r="G562" s="1" t="str">
        <f>TRIM(基本信息!O562)</f>
        <v/>
      </c>
      <c r="H562" s="1" t="str">
        <f>IFERROR(INDEX(行业涨跌!F:F,MATCH(G562,行业涨跌!C:C,0)),"-")</f>
        <v>-</v>
      </c>
      <c r="I562" s="1" t="str">
        <f>IFERROR(INDEX(行业涨跌!E:E,MATCH(G562,行业涨跌!C:C,0)),"-")</f>
        <v>-</v>
      </c>
      <c r="J562" s="1">
        <v>0</v>
      </c>
      <c r="K562" s="1">
        <v>0</v>
      </c>
      <c r="L562" s="1">
        <v>0</v>
      </c>
      <c r="M562" s="66">
        <f t="shared" si="116"/>
        <v>0</v>
      </c>
      <c r="R562" s="43" t="str">
        <f t="shared" si="114"/>
        <v>-</v>
      </c>
      <c r="V562" s="1">
        <f t="array" ref="V562">SMALL(IF($D$2:$D$4000&gt;0,ROW($D$2:$D$4000),4^8),ROW(A561))</f>
        <v>65536</v>
      </c>
      <c r="W562" s="1" t="str">
        <f t="shared" si="104"/>
        <v>-</v>
      </c>
      <c r="X562" s="1" t="str">
        <f t="shared" si="105"/>
        <v>-</v>
      </c>
      <c r="Y562" s="43" t="str">
        <f t="shared" si="106"/>
        <v>-</v>
      </c>
      <c r="Z562" s="1" t="str">
        <f t="shared" si="107"/>
        <v>-</v>
      </c>
      <c r="AA562" s="1" t="str">
        <f t="shared" si="108"/>
        <v>-</v>
      </c>
      <c r="AB562" s="1" t="str">
        <f t="shared" si="109"/>
        <v>-</v>
      </c>
      <c r="AC562" s="1" t="str">
        <f t="shared" si="110"/>
        <v>-</v>
      </c>
      <c r="AD562" s="1" t="str">
        <f t="shared" si="111"/>
        <v>-</v>
      </c>
      <c r="AE562" s="43" t="str">
        <f t="shared" si="112"/>
        <v>-</v>
      </c>
      <c r="AF562" s="11" t="str">
        <f t="shared" si="113"/>
        <v>-</v>
      </c>
    </row>
    <row r="563" spans="1:32" x14ac:dyDescent="0.15">
      <c r="A563" s="1">
        <v>562</v>
      </c>
      <c r="B563" s="29" t="str">
        <f>TRIM(基本信息!B563)</f>
        <v/>
      </c>
      <c r="C563" s="1" t="str">
        <f>TRIM(基本信息!C563)</f>
        <v/>
      </c>
      <c r="D563" s="1">
        <f t="shared" si="115"/>
        <v>0</v>
      </c>
      <c r="E563" s="1" t="str">
        <f>IFERROR(INDEX(股票涨跌!E:E,MATCH(B563,股票涨跌!B:B,0)),"-")</f>
        <v>-</v>
      </c>
      <c r="F563" s="1" t="str">
        <f>IFERROR(INDEX(股票涨跌!F:F,MATCH(B563,股票涨跌!B:B,0)),"-")</f>
        <v>-</v>
      </c>
      <c r="G563" s="1" t="str">
        <f>TRIM(基本信息!O563)</f>
        <v/>
      </c>
      <c r="H563" s="1" t="str">
        <f>IFERROR(INDEX(行业涨跌!F:F,MATCH(G563,行业涨跌!C:C,0)),"-")</f>
        <v>-</v>
      </c>
      <c r="I563" s="1" t="str">
        <f>IFERROR(INDEX(行业涨跌!E:E,MATCH(G563,行业涨跌!C:C,0)),"-")</f>
        <v>-</v>
      </c>
      <c r="J563" s="1">
        <v>0</v>
      </c>
      <c r="K563" s="1">
        <v>0</v>
      </c>
      <c r="L563" s="1">
        <v>0</v>
      </c>
      <c r="M563" s="66">
        <f t="shared" si="116"/>
        <v>0</v>
      </c>
      <c r="R563" s="43" t="str">
        <f t="shared" si="114"/>
        <v>-</v>
      </c>
      <c r="V563" s="1">
        <f t="array" ref="V563">SMALL(IF($D$2:$D$4000&gt;0,ROW($D$2:$D$4000),4^8),ROW(A562))</f>
        <v>65536</v>
      </c>
      <c r="W563" s="1" t="str">
        <f t="shared" si="104"/>
        <v>-</v>
      </c>
      <c r="X563" s="1" t="str">
        <f t="shared" si="105"/>
        <v>-</v>
      </c>
      <c r="Y563" s="43" t="str">
        <f t="shared" si="106"/>
        <v>-</v>
      </c>
      <c r="Z563" s="1" t="str">
        <f t="shared" si="107"/>
        <v>-</v>
      </c>
      <c r="AA563" s="1" t="str">
        <f t="shared" si="108"/>
        <v>-</v>
      </c>
      <c r="AB563" s="1" t="str">
        <f t="shared" si="109"/>
        <v>-</v>
      </c>
      <c r="AC563" s="1" t="str">
        <f t="shared" si="110"/>
        <v>-</v>
      </c>
      <c r="AD563" s="1" t="str">
        <f t="shared" si="111"/>
        <v>-</v>
      </c>
      <c r="AE563" s="43" t="str">
        <f t="shared" si="112"/>
        <v>-</v>
      </c>
      <c r="AF563" s="11" t="str">
        <f t="shared" si="113"/>
        <v>-</v>
      </c>
    </row>
    <row r="564" spans="1:32" x14ac:dyDescent="0.15">
      <c r="A564" s="1">
        <v>563</v>
      </c>
      <c r="B564" s="29" t="str">
        <f>TRIM(基本信息!B564)</f>
        <v/>
      </c>
      <c r="C564" s="1" t="str">
        <f>TRIM(基本信息!C564)</f>
        <v/>
      </c>
      <c r="D564" s="1">
        <f t="shared" si="115"/>
        <v>0</v>
      </c>
      <c r="E564" s="1" t="str">
        <f>IFERROR(INDEX(股票涨跌!E:E,MATCH(B564,股票涨跌!B:B,0)),"-")</f>
        <v>-</v>
      </c>
      <c r="F564" s="1" t="str">
        <f>IFERROR(INDEX(股票涨跌!F:F,MATCH(B564,股票涨跌!B:B,0)),"-")</f>
        <v>-</v>
      </c>
      <c r="G564" s="1" t="str">
        <f>TRIM(基本信息!O564)</f>
        <v/>
      </c>
      <c r="H564" s="1" t="str">
        <f>IFERROR(INDEX(行业涨跌!F:F,MATCH(G564,行业涨跌!C:C,0)),"-")</f>
        <v>-</v>
      </c>
      <c r="I564" s="1" t="str">
        <f>IFERROR(INDEX(行业涨跌!E:E,MATCH(G564,行业涨跌!C:C,0)),"-")</f>
        <v>-</v>
      </c>
      <c r="J564" s="1">
        <v>0</v>
      </c>
      <c r="K564" s="1">
        <v>0</v>
      </c>
      <c r="L564" s="1">
        <v>0</v>
      </c>
      <c r="M564" s="66">
        <f t="shared" si="116"/>
        <v>0</v>
      </c>
      <c r="R564" s="43" t="str">
        <f t="shared" si="114"/>
        <v>-</v>
      </c>
      <c r="V564" s="1">
        <f t="array" ref="V564">SMALL(IF($D$2:$D$4000&gt;0,ROW($D$2:$D$4000),4^8),ROW(A563))</f>
        <v>65536</v>
      </c>
      <c r="W564" s="1" t="str">
        <f t="shared" si="104"/>
        <v>-</v>
      </c>
      <c r="X564" s="1" t="str">
        <f t="shared" si="105"/>
        <v>-</v>
      </c>
      <c r="Y564" s="43" t="str">
        <f t="shared" si="106"/>
        <v>-</v>
      </c>
      <c r="Z564" s="1" t="str">
        <f t="shared" si="107"/>
        <v>-</v>
      </c>
      <c r="AA564" s="1" t="str">
        <f t="shared" si="108"/>
        <v>-</v>
      </c>
      <c r="AB564" s="1" t="str">
        <f t="shared" si="109"/>
        <v>-</v>
      </c>
      <c r="AC564" s="1" t="str">
        <f t="shared" si="110"/>
        <v>-</v>
      </c>
      <c r="AD564" s="1" t="str">
        <f t="shared" si="111"/>
        <v>-</v>
      </c>
      <c r="AE564" s="43" t="str">
        <f t="shared" si="112"/>
        <v>-</v>
      </c>
      <c r="AF564" s="11" t="str">
        <f t="shared" si="113"/>
        <v>-</v>
      </c>
    </row>
    <row r="565" spans="1:32" x14ac:dyDescent="0.15">
      <c r="A565" s="1">
        <v>564</v>
      </c>
      <c r="B565" s="29" t="str">
        <f>TRIM(基本信息!B565)</f>
        <v/>
      </c>
      <c r="C565" s="1" t="str">
        <f>TRIM(基本信息!C565)</f>
        <v/>
      </c>
      <c r="D565" s="1">
        <f t="shared" si="115"/>
        <v>0</v>
      </c>
      <c r="E565" s="1" t="str">
        <f>IFERROR(INDEX(股票涨跌!E:E,MATCH(B565,股票涨跌!B:B,0)),"-")</f>
        <v>-</v>
      </c>
      <c r="F565" s="1" t="str">
        <f>IFERROR(INDEX(股票涨跌!F:F,MATCH(B565,股票涨跌!B:B,0)),"-")</f>
        <v>-</v>
      </c>
      <c r="G565" s="1" t="str">
        <f>TRIM(基本信息!O565)</f>
        <v/>
      </c>
      <c r="H565" s="1" t="str">
        <f>IFERROR(INDEX(行业涨跌!F:F,MATCH(G565,行业涨跌!C:C,0)),"-")</f>
        <v>-</v>
      </c>
      <c r="I565" s="1" t="str">
        <f>IFERROR(INDEX(行业涨跌!E:E,MATCH(G565,行业涨跌!C:C,0)),"-")</f>
        <v>-</v>
      </c>
      <c r="J565" s="1">
        <v>0</v>
      </c>
      <c r="K565" s="1">
        <v>0</v>
      </c>
      <c r="L565" s="1">
        <v>0</v>
      </c>
      <c r="M565" s="66">
        <f t="shared" si="116"/>
        <v>0</v>
      </c>
      <c r="R565" s="43" t="str">
        <f t="shared" si="114"/>
        <v>-</v>
      </c>
      <c r="V565" s="1">
        <f t="array" ref="V565">SMALL(IF($D$2:$D$4000&gt;0,ROW($D$2:$D$4000),4^8),ROW(A564))</f>
        <v>65536</v>
      </c>
      <c r="W565" s="1" t="str">
        <f t="shared" si="104"/>
        <v>-</v>
      </c>
      <c r="X565" s="1" t="str">
        <f t="shared" si="105"/>
        <v>-</v>
      </c>
      <c r="Y565" s="43" t="str">
        <f t="shared" si="106"/>
        <v>-</v>
      </c>
      <c r="Z565" s="1" t="str">
        <f t="shared" si="107"/>
        <v>-</v>
      </c>
      <c r="AA565" s="1" t="str">
        <f t="shared" si="108"/>
        <v>-</v>
      </c>
      <c r="AB565" s="1" t="str">
        <f t="shared" si="109"/>
        <v>-</v>
      </c>
      <c r="AC565" s="1" t="str">
        <f t="shared" si="110"/>
        <v>-</v>
      </c>
      <c r="AD565" s="1" t="str">
        <f t="shared" si="111"/>
        <v>-</v>
      </c>
      <c r="AE565" s="43" t="str">
        <f t="shared" si="112"/>
        <v>-</v>
      </c>
      <c r="AF565" s="11" t="str">
        <f t="shared" si="113"/>
        <v>-</v>
      </c>
    </row>
    <row r="566" spans="1:32" x14ac:dyDescent="0.15">
      <c r="A566" s="1">
        <v>565</v>
      </c>
      <c r="B566" s="29" t="str">
        <f>TRIM(基本信息!B566)</f>
        <v/>
      </c>
      <c r="C566" s="1" t="str">
        <f>TRIM(基本信息!C566)</f>
        <v/>
      </c>
      <c r="D566" s="1">
        <f t="shared" si="115"/>
        <v>0</v>
      </c>
      <c r="E566" s="1" t="str">
        <f>IFERROR(INDEX(股票涨跌!E:E,MATCH(B566,股票涨跌!B:B,0)),"-")</f>
        <v>-</v>
      </c>
      <c r="F566" s="1" t="str">
        <f>IFERROR(INDEX(股票涨跌!F:F,MATCH(B566,股票涨跌!B:B,0)),"-")</f>
        <v>-</v>
      </c>
      <c r="G566" s="1" t="str">
        <f>TRIM(基本信息!O566)</f>
        <v/>
      </c>
      <c r="H566" s="1" t="str">
        <f>IFERROR(INDEX(行业涨跌!F:F,MATCH(G566,行业涨跌!C:C,0)),"-")</f>
        <v>-</v>
      </c>
      <c r="I566" s="1" t="str">
        <f>IFERROR(INDEX(行业涨跌!E:E,MATCH(G566,行业涨跌!C:C,0)),"-")</f>
        <v>-</v>
      </c>
      <c r="J566" s="1">
        <v>0</v>
      </c>
      <c r="K566" s="1">
        <v>1</v>
      </c>
      <c r="L566" s="1">
        <v>0</v>
      </c>
      <c r="M566" s="66">
        <f t="shared" si="116"/>
        <v>1</v>
      </c>
      <c r="R566" s="43" t="str">
        <f t="shared" si="114"/>
        <v>-</v>
      </c>
      <c r="S566" s="11">
        <v>43630.625</v>
      </c>
      <c r="V566" s="1">
        <f t="array" ref="V566">SMALL(IF($D$2:$D$4000&gt;0,ROW($D$2:$D$4000),4^8),ROW(A565))</f>
        <v>65536</v>
      </c>
      <c r="W566" s="1" t="str">
        <f t="shared" ref="W566:W629" si="117">IF(V566&lt;4000,ROW(A565),"-")</f>
        <v>-</v>
      </c>
      <c r="X566" s="1" t="str">
        <f t="shared" ref="X566:X629" si="118">IF(V566&lt;4000,INDEX(B:B,V566),"-")</f>
        <v>-</v>
      </c>
      <c r="Y566" s="43" t="str">
        <f t="shared" ref="Y566:Y629" si="119">IF(V566&lt;4000,INDEX(R:R,V566),"-")</f>
        <v>-</v>
      </c>
      <c r="Z566" s="1" t="str">
        <f t="shared" ref="Z566:Z629" si="120">IF(V566&lt;4000,INDEX(C:C,V566),"-")</f>
        <v>-</v>
      </c>
      <c r="AA566" s="1" t="str">
        <f t="shared" ref="AA566:AA629" si="121">IF(V566&lt;4000,INDEX(E:E,V566),"-")</f>
        <v>-</v>
      </c>
      <c r="AB566" s="1" t="str">
        <f t="shared" ref="AB566:AB629" si="122">IF(V566&lt;4000,INDEX(F:F,V566),"-")</f>
        <v>-</v>
      </c>
      <c r="AC566" s="1" t="str">
        <f t="shared" ref="AC566:AC629" si="123">IF(V566&lt;4000,INDEX(G:G,V566),"-")</f>
        <v>-</v>
      </c>
      <c r="AD566" s="1" t="str">
        <f t="shared" ref="AD566:AD629" si="124">IF(V566&lt;4000,INDEX(H:H,V566),"-")</f>
        <v>-</v>
      </c>
      <c r="AE566" s="43" t="str">
        <f t="shared" ref="AE566:AE629" si="125">IF(V566&lt;4000,INDEX(I:I,V566),"-")</f>
        <v>-</v>
      </c>
      <c r="AF566" s="11" t="str">
        <f t="shared" ref="AF566:AF629" si="126">IF(V566&lt;4000,INDEX(S:S,V566),"-")</f>
        <v>-</v>
      </c>
    </row>
    <row r="567" spans="1:32" x14ac:dyDescent="0.15">
      <c r="A567" s="1">
        <v>566</v>
      </c>
      <c r="B567" s="29" t="str">
        <f>TRIM(基本信息!B567)</f>
        <v/>
      </c>
      <c r="C567" s="1" t="str">
        <f>TRIM(基本信息!C567)</f>
        <v/>
      </c>
      <c r="D567" s="1">
        <f t="shared" si="115"/>
        <v>0</v>
      </c>
      <c r="E567" s="1" t="str">
        <f>IFERROR(INDEX(股票涨跌!E:E,MATCH(B567,股票涨跌!B:B,0)),"-")</f>
        <v>-</v>
      </c>
      <c r="F567" s="1" t="str">
        <f>IFERROR(INDEX(股票涨跌!F:F,MATCH(B567,股票涨跌!B:B,0)),"-")</f>
        <v>-</v>
      </c>
      <c r="G567" s="1" t="str">
        <f>TRIM(基本信息!O567)</f>
        <v/>
      </c>
      <c r="H567" s="1" t="str">
        <f>IFERROR(INDEX(行业涨跌!F:F,MATCH(G567,行业涨跌!C:C,0)),"-")</f>
        <v>-</v>
      </c>
      <c r="I567" s="1" t="str">
        <f>IFERROR(INDEX(行业涨跌!E:E,MATCH(G567,行业涨跌!C:C,0)),"-")</f>
        <v>-</v>
      </c>
      <c r="J567" s="1">
        <v>0</v>
      </c>
      <c r="K567" s="1">
        <v>0</v>
      </c>
      <c r="L567" s="1">
        <v>0</v>
      </c>
      <c r="M567" s="66">
        <f t="shared" si="116"/>
        <v>0</v>
      </c>
      <c r="R567" s="43" t="str">
        <f t="shared" si="114"/>
        <v>-</v>
      </c>
      <c r="V567" s="1">
        <f t="array" ref="V567">SMALL(IF($D$2:$D$4000&gt;0,ROW($D$2:$D$4000),4^8),ROW(A566))</f>
        <v>65536</v>
      </c>
      <c r="W567" s="1" t="str">
        <f t="shared" si="117"/>
        <v>-</v>
      </c>
      <c r="X567" s="1" t="str">
        <f t="shared" si="118"/>
        <v>-</v>
      </c>
      <c r="Y567" s="43" t="str">
        <f t="shared" si="119"/>
        <v>-</v>
      </c>
      <c r="Z567" s="1" t="str">
        <f t="shared" si="120"/>
        <v>-</v>
      </c>
      <c r="AA567" s="1" t="str">
        <f t="shared" si="121"/>
        <v>-</v>
      </c>
      <c r="AB567" s="1" t="str">
        <f t="shared" si="122"/>
        <v>-</v>
      </c>
      <c r="AC567" s="1" t="str">
        <f t="shared" si="123"/>
        <v>-</v>
      </c>
      <c r="AD567" s="1" t="str">
        <f t="shared" si="124"/>
        <v>-</v>
      </c>
      <c r="AE567" s="43" t="str">
        <f t="shared" si="125"/>
        <v>-</v>
      </c>
      <c r="AF567" s="11" t="str">
        <f t="shared" si="126"/>
        <v>-</v>
      </c>
    </row>
    <row r="568" spans="1:32" x14ac:dyDescent="0.15">
      <c r="A568" s="1">
        <v>567</v>
      </c>
      <c r="B568" s="29" t="str">
        <f>TRIM(基本信息!B568)</f>
        <v/>
      </c>
      <c r="C568" s="1" t="str">
        <f>TRIM(基本信息!C568)</f>
        <v/>
      </c>
      <c r="D568" s="1">
        <f t="shared" si="115"/>
        <v>0</v>
      </c>
      <c r="E568" s="1" t="str">
        <f>IFERROR(INDEX(股票涨跌!E:E,MATCH(B568,股票涨跌!B:B,0)),"-")</f>
        <v>-</v>
      </c>
      <c r="F568" s="1" t="str">
        <f>IFERROR(INDEX(股票涨跌!F:F,MATCH(B568,股票涨跌!B:B,0)),"-")</f>
        <v>-</v>
      </c>
      <c r="G568" s="1" t="str">
        <f>TRIM(基本信息!O568)</f>
        <v/>
      </c>
      <c r="H568" s="1" t="str">
        <f>IFERROR(INDEX(行业涨跌!F:F,MATCH(G568,行业涨跌!C:C,0)),"-")</f>
        <v>-</v>
      </c>
      <c r="I568" s="1" t="str">
        <f>IFERROR(INDEX(行业涨跌!E:E,MATCH(G568,行业涨跌!C:C,0)),"-")</f>
        <v>-</v>
      </c>
      <c r="J568" s="1">
        <v>0</v>
      </c>
      <c r="K568" s="1">
        <v>0</v>
      </c>
      <c r="L568" s="1">
        <v>0</v>
      </c>
      <c r="M568" s="66">
        <f t="shared" si="116"/>
        <v>0</v>
      </c>
      <c r="R568" s="43" t="str">
        <f t="shared" si="114"/>
        <v>-</v>
      </c>
      <c r="V568" s="1">
        <f t="array" ref="V568">SMALL(IF($D$2:$D$4000&gt;0,ROW($D$2:$D$4000),4^8),ROW(A567))</f>
        <v>65536</v>
      </c>
      <c r="W568" s="1" t="str">
        <f t="shared" si="117"/>
        <v>-</v>
      </c>
      <c r="X568" s="1" t="str">
        <f t="shared" si="118"/>
        <v>-</v>
      </c>
      <c r="Y568" s="43" t="str">
        <f t="shared" si="119"/>
        <v>-</v>
      </c>
      <c r="Z568" s="1" t="str">
        <f t="shared" si="120"/>
        <v>-</v>
      </c>
      <c r="AA568" s="1" t="str">
        <f t="shared" si="121"/>
        <v>-</v>
      </c>
      <c r="AB568" s="1" t="str">
        <f t="shared" si="122"/>
        <v>-</v>
      </c>
      <c r="AC568" s="1" t="str">
        <f t="shared" si="123"/>
        <v>-</v>
      </c>
      <c r="AD568" s="1" t="str">
        <f t="shared" si="124"/>
        <v>-</v>
      </c>
      <c r="AE568" s="43" t="str">
        <f t="shared" si="125"/>
        <v>-</v>
      </c>
      <c r="AF568" s="11" t="str">
        <f t="shared" si="126"/>
        <v>-</v>
      </c>
    </row>
    <row r="569" spans="1:32" x14ac:dyDescent="0.15">
      <c r="A569" s="1">
        <v>568</v>
      </c>
      <c r="B569" s="29" t="str">
        <f>TRIM(基本信息!B569)</f>
        <v/>
      </c>
      <c r="C569" s="1" t="str">
        <f>TRIM(基本信息!C569)</f>
        <v/>
      </c>
      <c r="D569" s="1">
        <f t="shared" si="115"/>
        <v>0</v>
      </c>
      <c r="E569" s="1" t="str">
        <f>IFERROR(INDEX(股票涨跌!E:E,MATCH(B569,股票涨跌!B:B,0)),"-")</f>
        <v>-</v>
      </c>
      <c r="F569" s="1" t="str">
        <f>IFERROR(INDEX(股票涨跌!F:F,MATCH(B569,股票涨跌!B:B,0)),"-")</f>
        <v>-</v>
      </c>
      <c r="G569" s="1" t="str">
        <f>TRIM(基本信息!O569)</f>
        <v/>
      </c>
      <c r="H569" s="1" t="str">
        <f>IFERROR(INDEX(行业涨跌!F:F,MATCH(G569,行业涨跌!C:C,0)),"-")</f>
        <v>-</v>
      </c>
      <c r="I569" s="1" t="str">
        <f>IFERROR(INDEX(行业涨跌!E:E,MATCH(G569,行业涨跌!C:C,0)),"-")</f>
        <v>-</v>
      </c>
      <c r="J569" s="1">
        <v>0</v>
      </c>
      <c r="K569" s="1">
        <v>0</v>
      </c>
      <c r="L569" s="1">
        <v>0</v>
      </c>
      <c r="M569" s="66">
        <f t="shared" si="116"/>
        <v>0</v>
      </c>
      <c r="R569" s="43" t="str">
        <f t="shared" si="114"/>
        <v>-</v>
      </c>
      <c r="V569" s="1">
        <f t="array" ref="V569">SMALL(IF($D$2:$D$4000&gt;0,ROW($D$2:$D$4000),4^8),ROW(A568))</f>
        <v>65536</v>
      </c>
      <c r="W569" s="1" t="str">
        <f t="shared" si="117"/>
        <v>-</v>
      </c>
      <c r="X569" s="1" t="str">
        <f t="shared" si="118"/>
        <v>-</v>
      </c>
      <c r="Y569" s="43" t="str">
        <f t="shared" si="119"/>
        <v>-</v>
      </c>
      <c r="Z569" s="1" t="str">
        <f t="shared" si="120"/>
        <v>-</v>
      </c>
      <c r="AA569" s="1" t="str">
        <f t="shared" si="121"/>
        <v>-</v>
      </c>
      <c r="AB569" s="1" t="str">
        <f t="shared" si="122"/>
        <v>-</v>
      </c>
      <c r="AC569" s="1" t="str">
        <f t="shared" si="123"/>
        <v>-</v>
      </c>
      <c r="AD569" s="1" t="str">
        <f t="shared" si="124"/>
        <v>-</v>
      </c>
      <c r="AE569" s="43" t="str">
        <f t="shared" si="125"/>
        <v>-</v>
      </c>
      <c r="AF569" s="11" t="str">
        <f t="shared" si="126"/>
        <v>-</v>
      </c>
    </row>
    <row r="570" spans="1:32" x14ac:dyDescent="0.15">
      <c r="A570" s="1">
        <v>569</v>
      </c>
      <c r="B570" s="29" t="str">
        <f>TRIM(基本信息!B570)</f>
        <v/>
      </c>
      <c r="C570" s="1" t="str">
        <f>TRIM(基本信息!C570)</f>
        <v/>
      </c>
      <c r="D570" s="1">
        <f t="shared" si="115"/>
        <v>0</v>
      </c>
      <c r="E570" s="1" t="str">
        <f>IFERROR(INDEX(股票涨跌!E:E,MATCH(B570,股票涨跌!B:B,0)),"-")</f>
        <v>-</v>
      </c>
      <c r="F570" s="1" t="str">
        <f>IFERROR(INDEX(股票涨跌!F:F,MATCH(B570,股票涨跌!B:B,0)),"-")</f>
        <v>-</v>
      </c>
      <c r="G570" s="1" t="str">
        <f>TRIM(基本信息!O570)</f>
        <v/>
      </c>
      <c r="H570" s="1" t="str">
        <f>IFERROR(INDEX(行业涨跌!F:F,MATCH(G570,行业涨跌!C:C,0)),"-")</f>
        <v>-</v>
      </c>
      <c r="I570" s="1" t="str">
        <f>IFERROR(INDEX(行业涨跌!E:E,MATCH(G570,行业涨跌!C:C,0)),"-")</f>
        <v>-</v>
      </c>
      <c r="J570" s="1">
        <v>0</v>
      </c>
      <c r="K570" s="1">
        <v>1</v>
      </c>
      <c r="L570" s="1">
        <v>0</v>
      </c>
      <c r="M570" s="66">
        <f t="shared" si="116"/>
        <v>1</v>
      </c>
      <c r="R570" s="43" t="str">
        <f t="shared" si="114"/>
        <v>-</v>
      </c>
      <c r="S570" s="11">
        <v>43630.625</v>
      </c>
      <c r="V570" s="1">
        <f t="array" ref="V570">SMALL(IF($D$2:$D$4000&gt;0,ROW($D$2:$D$4000),4^8),ROW(A569))</f>
        <v>65536</v>
      </c>
      <c r="W570" s="1" t="str">
        <f t="shared" si="117"/>
        <v>-</v>
      </c>
      <c r="X570" s="1" t="str">
        <f t="shared" si="118"/>
        <v>-</v>
      </c>
      <c r="Y570" s="43" t="str">
        <f t="shared" si="119"/>
        <v>-</v>
      </c>
      <c r="Z570" s="1" t="str">
        <f t="shared" si="120"/>
        <v>-</v>
      </c>
      <c r="AA570" s="1" t="str">
        <f t="shared" si="121"/>
        <v>-</v>
      </c>
      <c r="AB570" s="1" t="str">
        <f t="shared" si="122"/>
        <v>-</v>
      </c>
      <c r="AC570" s="1" t="str">
        <f t="shared" si="123"/>
        <v>-</v>
      </c>
      <c r="AD570" s="1" t="str">
        <f t="shared" si="124"/>
        <v>-</v>
      </c>
      <c r="AE570" s="43" t="str">
        <f t="shared" si="125"/>
        <v>-</v>
      </c>
      <c r="AF570" s="11" t="str">
        <f t="shared" si="126"/>
        <v>-</v>
      </c>
    </row>
    <row r="571" spans="1:32" x14ac:dyDescent="0.15">
      <c r="A571" s="1">
        <v>570</v>
      </c>
      <c r="B571" s="29" t="str">
        <f>TRIM(基本信息!B571)</f>
        <v/>
      </c>
      <c r="C571" s="1" t="str">
        <f>TRIM(基本信息!C571)</f>
        <v/>
      </c>
      <c r="D571" s="1">
        <f t="shared" si="115"/>
        <v>0</v>
      </c>
      <c r="E571" s="1" t="str">
        <f>IFERROR(INDEX(股票涨跌!E:E,MATCH(B571,股票涨跌!B:B,0)),"-")</f>
        <v>-</v>
      </c>
      <c r="F571" s="1" t="str">
        <f>IFERROR(INDEX(股票涨跌!F:F,MATCH(B571,股票涨跌!B:B,0)),"-")</f>
        <v>-</v>
      </c>
      <c r="G571" s="1" t="str">
        <f>TRIM(基本信息!O571)</f>
        <v/>
      </c>
      <c r="H571" s="1" t="str">
        <f>IFERROR(INDEX(行业涨跌!F:F,MATCH(G571,行业涨跌!C:C,0)),"-")</f>
        <v>-</v>
      </c>
      <c r="I571" s="1" t="str">
        <f>IFERROR(INDEX(行业涨跌!E:E,MATCH(G571,行业涨跌!C:C,0)),"-")</f>
        <v>-</v>
      </c>
      <c r="J571" s="1">
        <v>0</v>
      </c>
      <c r="K571" s="1">
        <v>1</v>
      </c>
      <c r="L571" s="1">
        <v>0</v>
      </c>
      <c r="M571" s="66">
        <f t="shared" si="116"/>
        <v>1</v>
      </c>
      <c r="R571" s="43" t="str">
        <f t="shared" si="114"/>
        <v>-</v>
      </c>
      <c r="S571" s="11">
        <v>43630.625</v>
      </c>
      <c r="V571" s="1">
        <f t="array" ref="V571">SMALL(IF($D$2:$D$4000&gt;0,ROW($D$2:$D$4000),4^8),ROW(A570))</f>
        <v>65536</v>
      </c>
      <c r="W571" s="1" t="str">
        <f t="shared" si="117"/>
        <v>-</v>
      </c>
      <c r="X571" s="1" t="str">
        <f t="shared" si="118"/>
        <v>-</v>
      </c>
      <c r="Y571" s="43" t="str">
        <f t="shared" si="119"/>
        <v>-</v>
      </c>
      <c r="Z571" s="1" t="str">
        <f t="shared" si="120"/>
        <v>-</v>
      </c>
      <c r="AA571" s="1" t="str">
        <f t="shared" si="121"/>
        <v>-</v>
      </c>
      <c r="AB571" s="1" t="str">
        <f t="shared" si="122"/>
        <v>-</v>
      </c>
      <c r="AC571" s="1" t="str">
        <f t="shared" si="123"/>
        <v>-</v>
      </c>
      <c r="AD571" s="1" t="str">
        <f t="shared" si="124"/>
        <v>-</v>
      </c>
      <c r="AE571" s="43" t="str">
        <f t="shared" si="125"/>
        <v>-</v>
      </c>
      <c r="AF571" s="11" t="str">
        <f t="shared" si="126"/>
        <v>-</v>
      </c>
    </row>
    <row r="572" spans="1:32" x14ac:dyDescent="0.15">
      <c r="A572" s="1">
        <v>571</v>
      </c>
      <c r="B572" s="29" t="str">
        <f>TRIM(基本信息!B572)</f>
        <v/>
      </c>
      <c r="C572" s="1" t="str">
        <f>TRIM(基本信息!C572)</f>
        <v/>
      </c>
      <c r="D572" s="1">
        <f t="shared" si="115"/>
        <v>0</v>
      </c>
      <c r="E572" s="1" t="str">
        <f>IFERROR(INDEX(股票涨跌!E:E,MATCH(B572,股票涨跌!B:B,0)),"-")</f>
        <v>-</v>
      </c>
      <c r="F572" s="1" t="str">
        <f>IFERROR(INDEX(股票涨跌!F:F,MATCH(B572,股票涨跌!B:B,0)),"-")</f>
        <v>-</v>
      </c>
      <c r="G572" s="1" t="str">
        <f>TRIM(基本信息!O572)</f>
        <v/>
      </c>
      <c r="H572" s="1" t="str">
        <f>IFERROR(INDEX(行业涨跌!F:F,MATCH(G572,行业涨跌!C:C,0)),"-")</f>
        <v>-</v>
      </c>
      <c r="I572" s="1" t="str">
        <f>IFERROR(INDEX(行业涨跌!E:E,MATCH(G572,行业涨跌!C:C,0)),"-")</f>
        <v>-</v>
      </c>
      <c r="J572" s="1">
        <v>0</v>
      </c>
      <c r="K572" s="1">
        <v>0</v>
      </c>
      <c r="L572" s="1">
        <v>0</v>
      </c>
      <c r="M572" s="66">
        <f t="shared" si="116"/>
        <v>0</v>
      </c>
      <c r="R572" s="43" t="str">
        <f t="shared" si="114"/>
        <v>-</v>
      </c>
      <c r="V572" s="1">
        <f t="array" ref="V572">SMALL(IF($D$2:$D$4000&gt;0,ROW($D$2:$D$4000),4^8),ROW(A571))</f>
        <v>65536</v>
      </c>
      <c r="W572" s="1" t="str">
        <f t="shared" si="117"/>
        <v>-</v>
      </c>
      <c r="X572" s="1" t="str">
        <f t="shared" si="118"/>
        <v>-</v>
      </c>
      <c r="Y572" s="43" t="str">
        <f t="shared" si="119"/>
        <v>-</v>
      </c>
      <c r="Z572" s="1" t="str">
        <f t="shared" si="120"/>
        <v>-</v>
      </c>
      <c r="AA572" s="1" t="str">
        <f t="shared" si="121"/>
        <v>-</v>
      </c>
      <c r="AB572" s="1" t="str">
        <f t="shared" si="122"/>
        <v>-</v>
      </c>
      <c r="AC572" s="1" t="str">
        <f t="shared" si="123"/>
        <v>-</v>
      </c>
      <c r="AD572" s="1" t="str">
        <f t="shared" si="124"/>
        <v>-</v>
      </c>
      <c r="AE572" s="43" t="str">
        <f t="shared" si="125"/>
        <v>-</v>
      </c>
      <c r="AF572" s="11" t="str">
        <f t="shared" si="126"/>
        <v>-</v>
      </c>
    </row>
    <row r="573" spans="1:32" x14ac:dyDescent="0.15">
      <c r="A573" s="1">
        <v>572</v>
      </c>
      <c r="B573" s="29" t="str">
        <f>TRIM(基本信息!B573)</f>
        <v/>
      </c>
      <c r="C573" s="1" t="str">
        <f>TRIM(基本信息!C573)</f>
        <v/>
      </c>
      <c r="D573" s="1">
        <f t="shared" si="115"/>
        <v>0</v>
      </c>
      <c r="E573" s="1" t="str">
        <f>IFERROR(INDEX(股票涨跌!E:E,MATCH(B573,股票涨跌!B:B,0)),"-")</f>
        <v>-</v>
      </c>
      <c r="F573" s="1" t="str">
        <f>IFERROR(INDEX(股票涨跌!F:F,MATCH(B573,股票涨跌!B:B,0)),"-")</f>
        <v>-</v>
      </c>
      <c r="G573" s="1" t="str">
        <f>TRIM(基本信息!O573)</f>
        <v/>
      </c>
      <c r="H573" s="1" t="str">
        <f>IFERROR(INDEX(行业涨跌!F:F,MATCH(G573,行业涨跌!C:C,0)),"-")</f>
        <v>-</v>
      </c>
      <c r="I573" s="1" t="str">
        <f>IFERROR(INDEX(行业涨跌!E:E,MATCH(G573,行业涨跌!C:C,0)),"-")</f>
        <v>-</v>
      </c>
      <c r="J573" s="1">
        <v>0</v>
      </c>
      <c r="K573" s="1">
        <v>0</v>
      </c>
      <c r="L573" s="1">
        <v>0</v>
      </c>
      <c r="M573" s="66">
        <f t="shared" si="116"/>
        <v>0</v>
      </c>
      <c r="R573" s="43" t="str">
        <f t="shared" si="114"/>
        <v>-</v>
      </c>
      <c r="V573" s="1">
        <f t="array" ref="V573">SMALL(IF($D$2:$D$4000&gt;0,ROW($D$2:$D$4000),4^8),ROW(A572))</f>
        <v>65536</v>
      </c>
      <c r="W573" s="1" t="str">
        <f t="shared" si="117"/>
        <v>-</v>
      </c>
      <c r="X573" s="1" t="str">
        <f t="shared" si="118"/>
        <v>-</v>
      </c>
      <c r="Y573" s="43" t="str">
        <f t="shared" si="119"/>
        <v>-</v>
      </c>
      <c r="Z573" s="1" t="str">
        <f t="shared" si="120"/>
        <v>-</v>
      </c>
      <c r="AA573" s="1" t="str">
        <f t="shared" si="121"/>
        <v>-</v>
      </c>
      <c r="AB573" s="1" t="str">
        <f t="shared" si="122"/>
        <v>-</v>
      </c>
      <c r="AC573" s="1" t="str">
        <f t="shared" si="123"/>
        <v>-</v>
      </c>
      <c r="AD573" s="1" t="str">
        <f t="shared" si="124"/>
        <v>-</v>
      </c>
      <c r="AE573" s="43" t="str">
        <f t="shared" si="125"/>
        <v>-</v>
      </c>
      <c r="AF573" s="11" t="str">
        <f t="shared" si="126"/>
        <v>-</v>
      </c>
    </row>
    <row r="574" spans="1:32" x14ac:dyDescent="0.15">
      <c r="A574" s="1">
        <v>573</v>
      </c>
      <c r="B574" s="29" t="str">
        <f>TRIM(基本信息!B574)</f>
        <v/>
      </c>
      <c r="C574" s="1" t="str">
        <f>TRIM(基本信息!C574)</f>
        <v/>
      </c>
      <c r="D574" s="1">
        <f t="shared" si="115"/>
        <v>0</v>
      </c>
      <c r="E574" s="1" t="str">
        <f>IFERROR(INDEX(股票涨跌!E:E,MATCH(B574,股票涨跌!B:B,0)),"-")</f>
        <v>-</v>
      </c>
      <c r="F574" s="1" t="str">
        <f>IFERROR(INDEX(股票涨跌!F:F,MATCH(B574,股票涨跌!B:B,0)),"-")</f>
        <v>-</v>
      </c>
      <c r="G574" s="1" t="str">
        <f>TRIM(基本信息!O574)</f>
        <v/>
      </c>
      <c r="H574" s="1" t="str">
        <f>IFERROR(INDEX(行业涨跌!F:F,MATCH(G574,行业涨跌!C:C,0)),"-")</f>
        <v>-</v>
      </c>
      <c r="I574" s="1" t="str">
        <f>IFERROR(INDEX(行业涨跌!E:E,MATCH(G574,行业涨跌!C:C,0)),"-")</f>
        <v>-</v>
      </c>
      <c r="J574" s="1">
        <v>0</v>
      </c>
      <c r="K574" s="1">
        <v>0</v>
      </c>
      <c r="L574" s="1">
        <v>0</v>
      </c>
      <c r="M574" s="66">
        <f t="shared" si="116"/>
        <v>0</v>
      </c>
      <c r="R574" s="43" t="str">
        <f t="shared" si="114"/>
        <v>-</v>
      </c>
      <c r="V574" s="1">
        <f t="array" ref="V574">SMALL(IF($D$2:$D$4000&gt;0,ROW($D$2:$D$4000),4^8),ROW(A573))</f>
        <v>65536</v>
      </c>
      <c r="W574" s="1" t="str">
        <f t="shared" si="117"/>
        <v>-</v>
      </c>
      <c r="X574" s="1" t="str">
        <f t="shared" si="118"/>
        <v>-</v>
      </c>
      <c r="Y574" s="43" t="str">
        <f t="shared" si="119"/>
        <v>-</v>
      </c>
      <c r="Z574" s="1" t="str">
        <f t="shared" si="120"/>
        <v>-</v>
      </c>
      <c r="AA574" s="1" t="str">
        <f t="shared" si="121"/>
        <v>-</v>
      </c>
      <c r="AB574" s="1" t="str">
        <f t="shared" si="122"/>
        <v>-</v>
      </c>
      <c r="AC574" s="1" t="str">
        <f t="shared" si="123"/>
        <v>-</v>
      </c>
      <c r="AD574" s="1" t="str">
        <f t="shared" si="124"/>
        <v>-</v>
      </c>
      <c r="AE574" s="43" t="str">
        <f t="shared" si="125"/>
        <v>-</v>
      </c>
      <c r="AF574" s="11" t="str">
        <f t="shared" si="126"/>
        <v>-</v>
      </c>
    </row>
    <row r="575" spans="1:32" x14ac:dyDescent="0.15">
      <c r="A575" s="1">
        <v>574</v>
      </c>
      <c r="B575" s="29" t="str">
        <f>TRIM(基本信息!B575)</f>
        <v/>
      </c>
      <c r="C575" s="1" t="str">
        <f>TRIM(基本信息!C575)</f>
        <v/>
      </c>
      <c r="D575" s="1">
        <f t="shared" si="115"/>
        <v>0</v>
      </c>
      <c r="E575" s="1" t="str">
        <f>IFERROR(INDEX(股票涨跌!E:E,MATCH(B575,股票涨跌!B:B,0)),"-")</f>
        <v>-</v>
      </c>
      <c r="F575" s="1" t="str">
        <f>IFERROR(INDEX(股票涨跌!F:F,MATCH(B575,股票涨跌!B:B,0)),"-")</f>
        <v>-</v>
      </c>
      <c r="G575" s="1" t="str">
        <f>TRIM(基本信息!O575)</f>
        <v/>
      </c>
      <c r="H575" s="1" t="str">
        <f>IFERROR(INDEX(行业涨跌!F:F,MATCH(G575,行业涨跌!C:C,0)),"-")</f>
        <v>-</v>
      </c>
      <c r="I575" s="1" t="str">
        <f>IFERROR(INDEX(行业涨跌!E:E,MATCH(G575,行业涨跌!C:C,0)),"-")</f>
        <v>-</v>
      </c>
      <c r="J575" s="1">
        <v>0</v>
      </c>
      <c r="K575" s="1">
        <v>0</v>
      </c>
      <c r="L575" s="1">
        <v>1</v>
      </c>
      <c r="M575" s="66">
        <f t="shared" si="116"/>
        <v>0</v>
      </c>
      <c r="R575" s="43" t="str">
        <f t="shared" si="114"/>
        <v>-</v>
      </c>
      <c r="V575" s="1">
        <f t="array" ref="V575">SMALL(IF($D$2:$D$4000&gt;0,ROW($D$2:$D$4000),4^8),ROW(A574))</f>
        <v>65536</v>
      </c>
      <c r="W575" s="1" t="str">
        <f t="shared" si="117"/>
        <v>-</v>
      </c>
      <c r="X575" s="1" t="str">
        <f t="shared" si="118"/>
        <v>-</v>
      </c>
      <c r="Y575" s="43" t="str">
        <f t="shared" si="119"/>
        <v>-</v>
      </c>
      <c r="Z575" s="1" t="str">
        <f t="shared" si="120"/>
        <v>-</v>
      </c>
      <c r="AA575" s="1" t="str">
        <f t="shared" si="121"/>
        <v>-</v>
      </c>
      <c r="AB575" s="1" t="str">
        <f t="shared" si="122"/>
        <v>-</v>
      </c>
      <c r="AC575" s="1" t="str">
        <f t="shared" si="123"/>
        <v>-</v>
      </c>
      <c r="AD575" s="1" t="str">
        <f t="shared" si="124"/>
        <v>-</v>
      </c>
      <c r="AE575" s="43" t="str">
        <f t="shared" si="125"/>
        <v>-</v>
      </c>
      <c r="AF575" s="11" t="str">
        <f t="shared" si="126"/>
        <v>-</v>
      </c>
    </row>
    <row r="576" spans="1:32" x14ac:dyDescent="0.15">
      <c r="A576" s="1">
        <v>575</v>
      </c>
      <c r="B576" s="29" t="str">
        <f>TRIM(基本信息!B576)</f>
        <v/>
      </c>
      <c r="C576" s="1" t="str">
        <f>TRIM(基本信息!C576)</f>
        <v/>
      </c>
      <c r="D576" s="1">
        <f t="shared" si="115"/>
        <v>0</v>
      </c>
      <c r="E576" s="1" t="str">
        <f>IFERROR(INDEX(股票涨跌!E:E,MATCH(B576,股票涨跌!B:B,0)),"-")</f>
        <v>-</v>
      </c>
      <c r="F576" s="1" t="str">
        <f>IFERROR(INDEX(股票涨跌!F:F,MATCH(B576,股票涨跌!B:B,0)),"-")</f>
        <v>-</v>
      </c>
      <c r="G576" s="1" t="str">
        <f>TRIM(基本信息!O576)</f>
        <v/>
      </c>
      <c r="H576" s="1" t="str">
        <f>IFERROR(INDEX(行业涨跌!F:F,MATCH(G576,行业涨跌!C:C,0)),"-")</f>
        <v>-</v>
      </c>
      <c r="I576" s="1" t="str">
        <f>IFERROR(INDEX(行业涨跌!E:E,MATCH(G576,行业涨跌!C:C,0)),"-")</f>
        <v>-</v>
      </c>
      <c r="J576" s="1">
        <v>0</v>
      </c>
      <c r="K576" s="1">
        <v>1</v>
      </c>
      <c r="L576" s="1">
        <v>0</v>
      </c>
      <c r="M576" s="66">
        <f t="shared" si="116"/>
        <v>1</v>
      </c>
      <c r="R576" s="43" t="str">
        <f t="shared" si="114"/>
        <v>-</v>
      </c>
      <c r="S576" s="11">
        <v>43630.625</v>
      </c>
      <c r="V576" s="1">
        <f t="array" ref="V576">SMALL(IF($D$2:$D$4000&gt;0,ROW($D$2:$D$4000),4^8),ROW(A575))</f>
        <v>65536</v>
      </c>
      <c r="W576" s="1" t="str">
        <f t="shared" si="117"/>
        <v>-</v>
      </c>
      <c r="X576" s="1" t="str">
        <f t="shared" si="118"/>
        <v>-</v>
      </c>
      <c r="Y576" s="43" t="str">
        <f t="shared" si="119"/>
        <v>-</v>
      </c>
      <c r="Z576" s="1" t="str">
        <f t="shared" si="120"/>
        <v>-</v>
      </c>
      <c r="AA576" s="1" t="str">
        <f t="shared" si="121"/>
        <v>-</v>
      </c>
      <c r="AB576" s="1" t="str">
        <f t="shared" si="122"/>
        <v>-</v>
      </c>
      <c r="AC576" s="1" t="str">
        <f t="shared" si="123"/>
        <v>-</v>
      </c>
      <c r="AD576" s="1" t="str">
        <f t="shared" si="124"/>
        <v>-</v>
      </c>
      <c r="AE576" s="43" t="str">
        <f t="shared" si="125"/>
        <v>-</v>
      </c>
      <c r="AF576" s="11" t="str">
        <f t="shared" si="126"/>
        <v>-</v>
      </c>
    </row>
    <row r="577" spans="1:32" x14ac:dyDescent="0.15">
      <c r="A577" s="1">
        <v>576</v>
      </c>
      <c r="B577" s="29" t="str">
        <f>TRIM(基本信息!B577)</f>
        <v/>
      </c>
      <c r="C577" s="1" t="str">
        <f>TRIM(基本信息!C577)</f>
        <v/>
      </c>
      <c r="D577" s="1">
        <f t="shared" si="115"/>
        <v>0</v>
      </c>
      <c r="E577" s="1" t="str">
        <f>IFERROR(INDEX(股票涨跌!E:E,MATCH(B577,股票涨跌!B:B,0)),"-")</f>
        <v>-</v>
      </c>
      <c r="F577" s="1" t="str">
        <f>IFERROR(INDEX(股票涨跌!F:F,MATCH(B577,股票涨跌!B:B,0)),"-")</f>
        <v>-</v>
      </c>
      <c r="G577" s="1" t="str">
        <f>TRIM(基本信息!O577)</f>
        <v/>
      </c>
      <c r="H577" s="1" t="str">
        <f>IFERROR(INDEX(行业涨跌!F:F,MATCH(G577,行业涨跌!C:C,0)),"-")</f>
        <v>-</v>
      </c>
      <c r="I577" s="1" t="str">
        <f>IFERROR(INDEX(行业涨跌!E:E,MATCH(G577,行业涨跌!C:C,0)),"-")</f>
        <v>-</v>
      </c>
      <c r="J577" s="1">
        <v>0</v>
      </c>
      <c r="K577" s="1">
        <v>0</v>
      </c>
      <c r="L577" s="1">
        <v>0</v>
      </c>
      <c r="M577" s="66">
        <f t="shared" si="116"/>
        <v>0</v>
      </c>
      <c r="R577" s="43" t="str">
        <f t="shared" si="114"/>
        <v>-</v>
      </c>
      <c r="V577" s="1">
        <f t="array" ref="V577">SMALL(IF($D$2:$D$4000&gt;0,ROW($D$2:$D$4000),4^8),ROW(A576))</f>
        <v>65536</v>
      </c>
      <c r="W577" s="1" t="str">
        <f t="shared" si="117"/>
        <v>-</v>
      </c>
      <c r="X577" s="1" t="str">
        <f t="shared" si="118"/>
        <v>-</v>
      </c>
      <c r="Y577" s="43" t="str">
        <f t="shared" si="119"/>
        <v>-</v>
      </c>
      <c r="Z577" s="1" t="str">
        <f t="shared" si="120"/>
        <v>-</v>
      </c>
      <c r="AA577" s="1" t="str">
        <f t="shared" si="121"/>
        <v>-</v>
      </c>
      <c r="AB577" s="1" t="str">
        <f t="shared" si="122"/>
        <v>-</v>
      </c>
      <c r="AC577" s="1" t="str">
        <f t="shared" si="123"/>
        <v>-</v>
      </c>
      <c r="AD577" s="1" t="str">
        <f t="shared" si="124"/>
        <v>-</v>
      </c>
      <c r="AE577" s="43" t="str">
        <f t="shared" si="125"/>
        <v>-</v>
      </c>
      <c r="AF577" s="11" t="str">
        <f t="shared" si="126"/>
        <v>-</v>
      </c>
    </row>
    <row r="578" spans="1:32" x14ac:dyDescent="0.15">
      <c r="A578" s="1">
        <v>577</v>
      </c>
      <c r="B578" s="29" t="str">
        <f>TRIM(基本信息!B578)</f>
        <v/>
      </c>
      <c r="C578" s="1" t="str">
        <f>TRIM(基本信息!C578)</f>
        <v/>
      </c>
      <c r="D578" s="1">
        <f t="shared" si="115"/>
        <v>0</v>
      </c>
      <c r="E578" s="1" t="str">
        <f>IFERROR(INDEX(股票涨跌!E:E,MATCH(B578,股票涨跌!B:B,0)),"-")</f>
        <v>-</v>
      </c>
      <c r="F578" s="1" t="str">
        <f>IFERROR(INDEX(股票涨跌!F:F,MATCH(B578,股票涨跌!B:B,0)),"-")</f>
        <v>-</v>
      </c>
      <c r="G578" s="1" t="str">
        <f>TRIM(基本信息!O578)</f>
        <v/>
      </c>
      <c r="H578" s="1" t="str">
        <f>IFERROR(INDEX(行业涨跌!F:F,MATCH(G578,行业涨跌!C:C,0)),"-")</f>
        <v>-</v>
      </c>
      <c r="I578" s="1" t="str">
        <f>IFERROR(INDEX(行业涨跌!E:E,MATCH(G578,行业涨跌!C:C,0)),"-")</f>
        <v>-</v>
      </c>
      <c r="J578" s="1">
        <v>0</v>
      </c>
      <c r="K578" s="1">
        <v>0</v>
      </c>
      <c r="L578" s="1">
        <v>0</v>
      </c>
      <c r="M578" s="66">
        <f t="shared" si="116"/>
        <v>0</v>
      </c>
      <c r="R578" s="43" t="str">
        <f t="shared" ref="R578:R641" si="127">IF(D578&gt;0,IF(J578&gt;0,$J$1,"")&amp;IF(K578&gt;0,$K$1,"")&amp;IF(L578&gt;0,$L$1,"")&amp;"+"&amp;IF(N578&gt;0,$N$1,"")&amp;IF(O578&gt;0,$O$1,"")&amp;IF(P578&gt;0,$P$1,"")&amp;IF(Q578&gt;0,$Q$1,""),"-")</f>
        <v>-</v>
      </c>
      <c r="V578" s="1">
        <f t="array" ref="V578">SMALL(IF($D$2:$D$4000&gt;0,ROW($D$2:$D$4000),4^8),ROW(A577))</f>
        <v>65536</v>
      </c>
      <c r="W578" s="1" t="str">
        <f t="shared" si="117"/>
        <v>-</v>
      </c>
      <c r="X578" s="1" t="str">
        <f t="shared" si="118"/>
        <v>-</v>
      </c>
      <c r="Y578" s="43" t="str">
        <f t="shared" si="119"/>
        <v>-</v>
      </c>
      <c r="Z578" s="1" t="str">
        <f t="shared" si="120"/>
        <v>-</v>
      </c>
      <c r="AA578" s="1" t="str">
        <f t="shared" si="121"/>
        <v>-</v>
      </c>
      <c r="AB578" s="1" t="str">
        <f t="shared" si="122"/>
        <v>-</v>
      </c>
      <c r="AC578" s="1" t="str">
        <f t="shared" si="123"/>
        <v>-</v>
      </c>
      <c r="AD578" s="1" t="str">
        <f t="shared" si="124"/>
        <v>-</v>
      </c>
      <c r="AE578" s="43" t="str">
        <f t="shared" si="125"/>
        <v>-</v>
      </c>
      <c r="AF578" s="11" t="str">
        <f t="shared" si="126"/>
        <v>-</v>
      </c>
    </row>
    <row r="579" spans="1:32" x14ac:dyDescent="0.15">
      <c r="A579" s="1">
        <v>578</v>
      </c>
      <c r="B579" s="29" t="str">
        <f>TRIM(基本信息!B579)</f>
        <v/>
      </c>
      <c r="C579" s="1" t="str">
        <f>TRIM(基本信息!C579)</f>
        <v/>
      </c>
      <c r="D579" s="1">
        <f t="shared" ref="D579:D642" si="128">IF(LEN(B579)&gt;2,OR(M579=1,(M579=0.5)*(N579+O579+P579+Q579)&gt;0)+0,0)</f>
        <v>0</v>
      </c>
      <c r="E579" s="1" t="str">
        <f>IFERROR(INDEX(股票涨跌!E:E,MATCH(B579,股票涨跌!B:B,0)),"-")</f>
        <v>-</v>
      </c>
      <c r="F579" s="1" t="str">
        <f>IFERROR(INDEX(股票涨跌!F:F,MATCH(B579,股票涨跌!B:B,0)),"-")</f>
        <v>-</v>
      </c>
      <c r="G579" s="1" t="str">
        <f>TRIM(基本信息!O579)</f>
        <v/>
      </c>
      <c r="H579" s="1" t="str">
        <f>IFERROR(INDEX(行业涨跌!F:F,MATCH(G579,行业涨跌!C:C,0)),"-")</f>
        <v>-</v>
      </c>
      <c r="I579" s="1" t="str">
        <f>IFERROR(INDEX(行业涨跌!E:E,MATCH(G579,行业涨跌!C:C,0)),"-")</f>
        <v>-</v>
      </c>
      <c r="J579" s="1">
        <v>0</v>
      </c>
      <c r="K579" s="1">
        <v>0</v>
      </c>
      <c r="L579" s="1">
        <v>0</v>
      </c>
      <c r="M579" s="66">
        <f t="shared" ref="M579:M642" si="129">IF(K579&gt;0,1,IF(J579&gt;0,0.5,0))</f>
        <v>0</v>
      </c>
      <c r="R579" s="43" t="str">
        <f t="shared" si="127"/>
        <v>-</v>
      </c>
      <c r="V579" s="1">
        <f t="array" ref="V579">SMALL(IF($D$2:$D$4000&gt;0,ROW($D$2:$D$4000),4^8),ROW(A578))</f>
        <v>65536</v>
      </c>
      <c r="W579" s="1" t="str">
        <f t="shared" si="117"/>
        <v>-</v>
      </c>
      <c r="X579" s="1" t="str">
        <f t="shared" si="118"/>
        <v>-</v>
      </c>
      <c r="Y579" s="43" t="str">
        <f t="shared" si="119"/>
        <v>-</v>
      </c>
      <c r="Z579" s="1" t="str">
        <f t="shared" si="120"/>
        <v>-</v>
      </c>
      <c r="AA579" s="1" t="str">
        <f t="shared" si="121"/>
        <v>-</v>
      </c>
      <c r="AB579" s="1" t="str">
        <f t="shared" si="122"/>
        <v>-</v>
      </c>
      <c r="AC579" s="1" t="str">
        <f t="shared" si="123"/>
        <v>-</v>
      </c>
      <c r="AD579" s="1" t="str">
        <f t="shared" si="124"/>
        <v>-</v>
      </c>
      <c r="AE579" s="43" t="str">
        <f t="shared" si="125"/>
        <v>-</v>
      </c>
      <c r="AF579" s="11" t="str">
        <f t="shared" si="126"/>
        <v>-</v>
      </c>
    </row>
    <row r="580" spans="1:32" x14ac:dyDescent="0.15">
      <c r="A580" s="1">
        <v>579</v>
      </c>
      <c r="B580" s="29" t="str">
        <f>TRIM(基本信息!B580)</f>
        <v/>
      </c>
      <c r="C580" s="1" t="str">
        <f>TRIM(基本信息!C580)</f>
        <v/>
      </c>
      <c r="D580" s="1">
        <f t="shared" si="128"/>
        <v>0</v>
      </c>
      <c r="E580" s="1" t="str">
        <f>IFERROR(INDEX(股票涨跌!E:E,MATCH(B580,股票涨跌!B:B,0)),"-")</f>
        <v>-</v>
      </c>
      <c r="F580" s="1" t="str">
        <f>IFERROR(INDEX(股票涨跌!F:F,MATCH(B580,股票涨跌!B:B,0)),"-")</f>
        <v>-</v>
      </c>
      <c r="G580" s="1" t="str">
        <f>TRIM(基本信息!O580)</f>
        <v/>
      </c>
      <c r="H580" s="1" t="str">
        <f>IFERROR(INDEX(行业涨跌!F:F,MATCH(G580,行业涨跌!C:C,0)),"-")</f>
        <v>-</v>
      </c>
      <c r="I580" s="1" t="str">
        <f>IFERROR(INDEX(行业涨跌!E:E,MATCH(G580,行业涨跌!C:C,0)),"-")</f>
        <v>-</v>
      </c>
      <c r="J580" s="1">
        <v>0</v>
      </c>
      <c r="K580" s="1">
        <v>0</v>
      </c>
      <c r="L580" s="1">
        <v>0</v>
      </c>
      <c r="M580" s="66">
        <f t="shared" si="129"/>
        <v>0</v>
      </c>
      <c r="R580" s="43" t="str">
        <f t="shared" si="127"/>
        <v>-</v>
      </c>
      <c r="V580" s="1">
        <f t="array" ref="V580">SMALL(IF($D$2:$D$4000&gt;0,ROW($D$2:$D$4000),4^8),ROW(A579))</f>
        <v>65536</v>
      </c>
      <c r="W580" s="1" t="str">
        <f t="shared" si="117"/>
        <v>-</v>
      </c>
      <c r="X580" s="1" t="str">
        <f t="shared" si="118"/>
        <v>-</v>
      </c>
      <c r="Y580" s="43" t="str">
        <f t="shared" si="119"/>
        <v>-</v>
      </c>
      <c r="Z580" s="1" t="str">
        <f t="shared" si="120"/>
        <v>-</v>
      </c>
      <c r="AA580" s="1" t="str">
        <f t="shared" si="121"/>
        <v>-</v>
      </c>
      <c r="AB580" s="1" t="str">
        <f t="shared" si="122"/>
        <v>-</v>
      </c>
      <c r="AC580" s="1" t="str">
        <f t="shared" si="123"/>
        <v>-</v>
      </c>
      <c r="AD580" s="1" t="str">
        <f t="shared" si="124"/>
        <v>-</v>
      </c>
      <c r="AE580" s="43" t="str">
        <f t="shared" si="125"/>
        <v>-</v>
      </c>
      <c r="AF580" s="11" t="str">
        <f t="shared" si="126"/>
        <v>-</v>
      </c>
    </row>
    <row r="581" spans="1:32" x14ac:dyDescent="0.15">
      <c r="A581" s="1">
        <v>580</v>
      </c>
      <c r="B581" s="29" t="str">
        <f>TRIM(基本信息!B581)</f>
        <v/>
      </c>
      <c r="C581" s="1" t="str">
        <f>TRIM(基本信息!C581)</f>
        <v/>
      </c>
      <c r="D581" s="1">
        <f t="shared" si="128"/>
        <v>0</v>
      </c>
      <c r="E581" s="1" t="str">
        <f>IFERROR(INDEX(股票涨跌!E:E,MATCH(B581,股票涨跌!B:B,0)),"-")</f>
        <v>-</v>
      </c>
      <c r="F581" s="1" t="str">
        <f>IFERROR(INDEX(股票涨跌!F:F,MATCH(B581,股票涨跌!B:B,0)),"-")</f>
        <v>-</v>
      </c>
      <c r="G581" s="1" t="str">
        <f>TRIM(基本信息!O581)</f>
        <v/>
      </c>
      <c r="H581" s="1" t="str">
        <f>IFERROR(INDEX(行业涨跌!F:F,MATCH(G581,行业涨跌!C:C,0)),"-")</f>
        <v>-</v>
      </c>
      <c r="I581" s="1" t="str">
        <f>IFERROR(INDEX(行业涨跌!E:E,MATCH(G581,行业涨跌!C:C,0)),"-")</f>
        <v>-</v>
      </c>
      <c r="J581" s="1">
        <v>0</v>
      </c>
      <c r="K581" s="1">
        <v>0</v>
      </c>
      <c r="L581" s="1">
        <v>0</v>
      </c>
      <c r="M581" s="66">
        <f t="shared" si="129"/>
        <v>0</v>
      </c>
      <c r="R581" s="43" t="str">
        <f t="shared" si="127"/>
        <v>-</v>
      </c>
      <c r="V581" s="1">
        <f t="array" ref="V581">SMALL(IF($D$2:$D$4000&gt;0,ROW($D$2:$D$4000),4^8),ROW(A580))</f>
        <v>65536</v>
      </c>
      <c r="W581" s="1" t="str">
        <f t="shared" si="117"/>
        <v>-</v>
      </c>
      <c r="X581" s="1" t="str">
        <f t="shared" si="118"/>
        <v>-</v>
      </c>
      <c r="Y581" s="43" t="str">
        <f t="shared" si="119"/>
        <v>-</v>
      </c>
      <c r="Z581" s="1" t="str">
        <f t="shared" si="120"/>
        <v>-</v>
      </c>
      <c r="AA581" s="1" t="str">
        <f t="shared" si="121"/>
        <v>-</v>
      </c>
      <c r="AB581" s="1" t="str">
        <f t="shared" si="122"/>
        <v>-</v>
      </c>
      <c r="AC581" s="1" t="str">
        <f t="shared" si="123"/>
        <v>-</v>
      </c>
      <c r="AD581" s="1" t="str">
        <f t="shared" si="124"/>
        <v>-</v>
      </c>
      <c r="AE581" s="43" t="str">
        <f t="shared" si="125"/>
        <v>-</v>
      </c>
      <c r="AF581" s="11" t="str">
        <f t="shared" si="126"/>
        <v>-</v>
      </c>
    </row>
    <row r="582" spans="1:32" x14ac:dyDescent="0.15">
      <c r="A582" s="1">
        <v>581</v>
      </c>
      <c r="B582" s="29" t="str">
        <f>TRIM(基本信息!B582)</f>
        <v/>
      </c>
      <c r="C582" s="1" t="str">
        <f>TRIM(基本信息!C582)</f>
        <v/>
      </c>
      <c r="D582" s="1">
        <f t="shared" si="128"/>
        <v>0</v>
      </c>
      <c r="E582" s="1" t="str">
        <f>IFERROR(INDEX(股票涨跌!E:E,MATCH(B582,股票涨跌!B:B,0)),"-")</f>
        <v>-</v>
      </c>
      <c r="F582" s="1" t="str">
        <f>IFERROR(INDEX(股票涨跌!F:F,MATCH(B582,股票涨跌!B:B,0)),"-")</f>
        <v>-</v>
      </c>
      <c r="G582" s="1" t="str">
        <f>TRIM(基本信息!O582)</f>
        <v/>
      </c>
      <c r="H582" s="1" t="str">
        <f>IFERROR(INDEX(行业涨跌!F:F,MATCH(G582,行业涨跌!C:C,0)),"-")</f>
        <v>-</v>
      </c>
      <c r="I582" s="1" t="str">
        <f>IFERROR(INDEX(行业涨跌!E:E,MATCH(G582,行业涨跌!C:C,0)),"-")</f>
        <v>-</v>
      </c>
      <c r="J582" s="1">
        <v>0</v>
      </c>
      <c r="K582" s="1">
        <v>0</v>
      </c>
      <c r="L582" s="1">
        <v>0</v>
      </c>
      <c r="M582" s="66">
        <f t="shared" si="129"/>
        <v>0</v>
      </c>
      <c r="R582" s="43" t="str">
        <f t="shared" si="127"/>
        <v>-</v>
      </c>
      <c r="V582" s="1">
        <f t="array" ref="V582">SMALL(IF($D$2:$D$4000&gt;0,ROW($D$2:$D$4000),4^8),ROW(A581))</f>
        <v>65536</v>
      </c>
      <c r="W582" s="1" t="str">
        <f t="shared" si="117"/>
        <v>-</v>
      </c>
      <c r="X582" s="1" t="str">
        <f t="shared" si="118"/>
        <v>-</v>
      </c>
      <c r="Y582" s="43" t="str">
        <f t="shared" si="119"/>
        <v>-</v>
      </c>
      <c r="Z582" s="1" t="str">
        <f t="shared" si="120"/>
        <v>-</v>
      </c>
      <c r="AA582" s="1" t="str">
        <f t="shared" si="121"/>
        <v>-</v>
      </c>
      <c r="AB582" s="1" t="str">
        <f t="shared" si="122"/>
        <v>-</v>
      </c>
      <c r="AC582" s="1" t="str">
        <f t="shared" si="123"/>
        <v>-</v>
      </c>
      <c r="AD582" s="1" t="str">
        <f t="shared" si="124"/>
        <v>-</v>
      </c>
      <c r="AE582" s="43" t="str">
        <f t="shared" si="125"/>
        <v>-</v>
      </c>
      <c r="AF582" s="11" t="str">
        <f t="shared" si="126"/>
        <v>-</v>
      </c>
    </row>
    <row r="583" spans="1:32" x14ac:dyDescent="0.15">
      <c r="A583" s="1">
        <v>582</v>
      </c>
      <c r="B583" s="29" t="str">
        <f>TRIM(基本信息!B583)</f>
        <v/>
      </c>
      <c r="C583" s="1" t="str">
        <f>TRIM(基本信息!C583)</f>
        <v/>
      </c>
      <c r="D583" s="1">
        <f t="shared" si="128"/>
        <v>0</v>
      </c>
      <c r="E583" s="1" t="str">
        <f>IFERROR(INDEX(股票涨跌!E:E,MATCH(B583,股票涨跌!B:B,0)),"-")</f>
        <v>-</v>
      </c>
      <c r="F583" s="1" t="str">
        <f>IFERROR(INDEX(股票涨跌!F:F,MATCH(B583,股票涨跌!B:B,0)),"-")</f>
        <v>-</v>
      </c>
      <c r="G583" s="1" t="str">
        <f>TRIM(基本信息!O583)</f>
        <v/>
      </c>
      <c r="H583" s="1" t="str">
        <f>IFERROR(INDEX(行业涨跌!F:F,MATCH(G583,行业涨跌!C:C,0)),"-")</f>
        <v>-</v>
      </c>
      <c r="I583" s="1" t="str">
        <f>IFERROR(INDEX(行业涨跌!E:E,MATCH(G583,行业涨跌!C:C,0)),"-")</f>
        <v>-</v>
      </c>
      <c r="J583" s="1">
        <v>0</v>
      </c>
      <c r="K583" s="1">
        <v>0</v>
      </c>
      <c r="L583" s="1">
        <v>0</v>
      </c>
      <c r="M583" s="66">
        <f t="shared" si="129"/>
        <v>0</v>
      </c>
      <c r="R583" s="43" t="str">
        <f t="shared" si="127"/>
        <v>-</v>
      </c>
      <c r="V583" s="1">
        <f t="array" ref="V583">SMALL(IF($D$2:$D$4000&gt;0,ROW($D$2:$D$4000),4^8),ROW(A582))</f>
        <v>65536</v>
      </c>
      <c r="W583" s="1" t="str">
        <f t="shared" si="117"/>
        <v>-</v>
      </c>
      <c r="X583" s="1" t="str">
        <f t="shared" si="118"/>
        <v>-</v>
      </c>
      <c r="Y583" s="43" t="str">
        <f t="shared" si="119"/>
        <v>-</v>
      </c>
      <c r="Z583" s="1" t="str">
        <f t="shared" si="120"/>
        <v>-</v>
      </c>
      <c r="AA583" s="1" t="str">
        <f t="shared" si="121"/>
        <v>-</v>
      </c>
      <c r="AB583" s="1" t="str">
        <f t="shared" si="122"/>
        <v>-</v>
      </c>
      <c r="AC583" s="1" t="str">
        <f t="shared" si="123"/>
        <v>-</v>
      </c>
      <c r="AD583" s="1" t="str">
        <f t="shared" si="124"/>
        <v>-</v>
      </c>
      <c r="AE583" s="43" t="str">
        <f t="shared" si="125"/>
        <v>-</v>
      </c>
      <c r="AF583" s="11" t="str">
        <f t="shared" si="126"/>
        <v>-</v>
      </c>
    </row>
    <row r="584" spans="1:32" x14ac:dyDescent="0.15">
      <c r="A584" s="1">
        <v>583</v>
      </c>
      <c r="B584" s="29" t="str">
        <f>TRIM(基本信息!B584)</f>
        <v/>
      </c>
      <c r="C584" s="1" t="str">
        <f>TRIM(基本信息!C584)</f>
        <v/>
      </c>
      <c r="D584" s="1">
        <f t="shared" si="128"/>
        <v>0</v>
      </c>
      <c r="E584" s="1" t="str">
        <f>IFERROR(INDEX(股票涨跌!E:E,MATCH(B584,股票涨跌!B:B,0)),"-")</f>
        <v>-</v>
      </c>
      <c r="F584" s="1" t="str">
        <f>IFERROR(INDEX(股票涨跌!F:F,MATCH(B584,股票涨跌!B:B,0)),"-")</f>
        <v>-</v>
      </c>
      <c r="G584" s="1" t="str">
        <f>TRIM(基本信息!O584)</f>
        <v/>
      </c>
      <c r="H584" s="1" t="str">
        <f>IFERROR(INDEX(行业涨跌!F:F,MATCH(G584,行业涨跌!C:C,0)),"-")</f>
        <v>-</v>
      </c>
      <c r="I584" s="1" t="str">
        <f>IFERROR(INDEX(行业涨跌!E:E,MATCH(G584,行业涨跌!C:C,0)),"-")</f>
        <v>-</v>
      </c>
      <c r="J584" s="1">
        <v>0</v>
      </c>
      <c r="K584" s="1">
        <v>0</v>
      </c>
      <c r="L584" s="1">
        <v>0</v>
      </c>
      <c r="M584" s="66">
        <f t="shared" si="129"/>
        <v>0</v>
      </c>
      <c r="R584" s="43" t="str">
        <f t="shared" si="127"/>
        <v>-</v>
      </c>
      <c r="V584" s="1">
        <f t="array" ref="V584">SMALL(IF($D$2:$D$4000&gt;0,ROW($D$2:$D$4000),4^8),ROW(A583))</f>
        <v>65536</v>
      </c>
      <c r="W584" s="1" t="str">
        <f t="shared" si="117"/>
        <v>-</v>
      </c>
      <c r="X584" s="1" t="str">
        <f t="shared" si="118"/>
        <v>-</v>
      </c>
      <c r="Y584" s="43" t="str">
        <f t="shared" si="119"/>
        <v>-</v>
      </c>
      <c r="Z584" s="1" t="str">
        <f t="shared" si="120"/>
        <v>-</v>
      </c>
      <c r="AA584" s="1" t="str">
        <f t="shared" si="121"/>
        <v>-</v>
      </c>
      <c r="AB584" s="1" t="str">
        <f t="shared" si="122"/>
        <v>-</v>
      </c>
      <c r="AC584" s="1" t="str">
        <f t="shared" si="123"/>
        <v>-</v>
      </c>
      <c r="AD584" s="1" t="str">
        <f t="shared" si="124"/>
        <v>-</v>
      </c>
      <c r="AE584" s="43" t="str">
        <f t="shared" si="125"/>
        <v>-</v>
      </c>
      <c r="AF584" s="11" t="str">
        <f t="shared" si="126"/>
        <v>-</v>
      </c>
    </row>
    <row r="585" spans="1:32" x14ac:dyDescent="0.15">
      <c r="A585" s="1">
        <v>584</v>
      </c>
      <c r="B585" s="29" t="str">
        <f>TRIM(基本信息!B585)</f>
        <v/>
      </c>
      <c r="C585" s="1" t="str">
        <f>TRIM(基本信息!C585)</f>
        <v/>
      </c>
      <c r="D585" s="1">
        <f t="shared" si="128"/>
        <v>0</v>
      </c>
      <c r="E585" s="1" t="str">
        <f>IFERROR(INDEX(股票涨跌!E:E,MATCH(B585,股票涨跌!B:B,0)),"-")</f>
        <v>-</v>
      </c>
      <c r="F585" s="1" t="str">
        <f>IFERROR(INDEX(股票涨跌!F:F,MATCH(B585,股票涨跌!B:B,0)),"-")</f>
        <v>-</v>
      </c>
      <c r="G585" s="1" t="str">
        <f>TRIM(基本信息!O585)</f>
        <v/>
      </c>
      <c r="H585" s="1" t="str">
        <f>IFERROR(INDEX(行业涨跌!F:F,MATCH(G585,行业涨跌!C:C,0)),"-")</f>
        <v>-</v>
      </c>
      <c r="I585" s="1" t="str">
        <f>IFERROR(INDEX(行业涨跌!E:E,MATCH(G585,行业涨跌!C:C,0)),"-")</f>
        <v>-</v>
      </c>
      <c r="J585" s="1">
        <v>0</v>
      </c>
      <c r="K585" s="1">
        <v>0</v>
      </c>
      <c r="L585" s="1">
        <v>0</v>
      </c>
      <c r="M585" s="66">
        <f t="shared" si="129"/>
        <v>0</v>
      </c>
      <c r="R585" s="43" t="str">
        <f t="shared" si="127"/>
        <v>-</v>
      </c>
      <c r="V585" s="1">
        <f t="array" ref="V585">SMALL(IF($D$2:$D$4000&gt;0,ROW($D$2:$D$4000),4^8),ROW(A584))</f>
        <v>65536</v>
      </c>
      <c r="W585" s="1" t="str">
        <f t="shared" si="117"/>
        <v>-</v>
      </c>
      <c r="X585" s="1" t="str">
        <f t="shared" si="118"/>
        <v>-</v>
      </c>
      <c r="Y585" s="43" t="str">
        <f t="shared" si="119"/>
        <v>-</v>
      </c>
      <c r="Z585" s="1" t="str">
        <f t="shared" si="120"/>
        <v>-</v>
      </c>
      <c r="AA585" s="1" t="str">
        <f t="shared" si="121"/>
        <v>-</v>
      </c>
      <c r="AB585" s="1" t="str">
        <f t="shared" si="122"/>
        <v>-</v>
      </c>
      <c r="AC585" s="1" t="str">
        <f t="shared" si="123"/>
        <v>-</v>
      </c>
      <c r="AD585" s="1" t="str">
        <f t="shared" si="124"/>
        <v>-</v>
      </c>
      <c r="AE585" s="43" t="str">
        <f t="shared" si="125"/>
        <v>-</v>
      </c>
      <c r="AF585" s="11" t="str">
        <f t="shared" si="126"/>
        <v>-</v>
      </c>
    </row>
    <row r="586" spans="1:32" x14ac:dyDescent="0.15">
      <c r="A586" s="1">
        <v>585</v>
      </c>
      <c r="B586" s="29" t="str">
        <f>TRIM(基本信息!B586)</f>
        <v/>
      </c>
      <c r="C586" s="1" t="str">
        <f>TRIM(基本信息!C586)</f>
        <v/>
      </c>
      <c r="D586" s="1">
        <f t="shared" si="128"/>
        <v>0</v>
      </c>
      <c r="E586" s="1" t="str">
        <f>IFERROR(INDEX(股票涨跌!E:E,MATCH(B586,股票涨跌!B:B,0)),"-")</f>
        <v>-</v>
      </c>
      <c r="F586" s="1" t="str">
        <f>IFERROR(INDEX(股票涨跌!F:F,MATCH(B586,股票涨跌!B:B,0)),"-")</f>
        <v>-</v>
      </c>
      <c r="G586" s="1" t="str">
        <f>TRIM(基本信息!O586)</f>
        <v/>
      </c>
      <c r="H586" s="1" t="str">
        <f>IFERROR(INDEX(行业涨跌!F:F,MATCH(G586,行业涨跌!C:C,0)),"-")</f>
        <v>-</v>
      </c>
      <c r="I586" s="1" t="str">
        <f>IFERROR(INDEX(行业涨跌!E:E,MATCH(G586,行业涨跌!C:C,0)),"-")</f>
        <v>-</v>
      </c>
      <c r="J586" s="1">
        <v>0</v>
      </c>
      <c r="K586" s="1">
        <v>1</v>
      </c>
      <c r="L586" s="1">
        <v>0</v>
      </c>
      <c r="M586" s="66">
        <f t="shared" si="129"/>
        <v>1</v>
      </c>
      <c r="R586" s="43" t="str">
        <f t="shared" si="127"/>
        <v>-</v>
      </c>
      <c r="S586" s="11">
        <v>43630.625</v>
      </c>
      <c r="V586" s="1">
        <f t="array" ref="V586">SMALL(IF($D$2:$D$4000&gt;0,ROW($D$2:$D$4000),4^8),ROW(A585))</f>
        <v>65536</v>
      </c>
      <c r="W586" s="1" t="str">
        <f t="shared" si="117"/>
        <v>-</v>
      </c>
      <c r="X586" s="1" t="str">
        <f t="shared" si="118"/>
        <v>-</v>
      </c>
      <c r="Y586" s="43" t="str">
        <f t="shared" si="119"/>
        <v>-</v>
      </c>
      <c r="Z586" s="1" t="str">
        <f t="shared" si="120"/>
        <v>-</v>
      </c>
      <c r="AA586" s="1" t="str">
        <f t="shared" si="121"/>
        <v>-</v>
      </c>
      <c r="AB586" s="1" t="str">
        <f t="shared" si="122"/>
        <v>-</v>
      </c>
      <c r="AC586" s="1" t="str">
        <f t="shared" si="123"/>
        <v>-</v>
      </c>
      <c r="AD586" s="1" t="str">
        <f t="shared" si="124"/>
        <v>-</v>
      </c>
      <c r="AE586" s="43" t="str">
        <f t="shared" si="125"/>
        <v>-</v>
      </c>
      <c r="AF586" s="11" t="str">
        <f t="shared" si="126"/>
        <v>-</v>
      </c>
    </row>
    <row r="587" spans="1:32" x14ac:dyDescent="0.15">
      <c r="A587" s="1">
        <v>586</v>
      </c>
      <c r="B587" s="29" t="str">
        <f>TRIM(基本信息!B587)</f>
        <v/>
      </c>
      <c r="C587" s="1" t="str">
        <f>TRIM(基本信息!C587)</f>
        <v/>
      </c>
      <c r="D587" s="1">
        <f t="shared" si="128"/>
        <v>0</v>
      </c>
      <c r="E587" s="1" t="str">
        <f>IFERROR(INDEX(股票涨跌!E:E,MATCH(B587,股票涨跌!B:B,0)),"-")</f>
        <v>-</v>
      </c>
      <c r="F587" s="1" t="str">
        <f>IFERROR(INDEX(股票涨跌!F:F,MATCH(B587,股票涨跌!B:B,0)),"-")</f>
        <v>-</v>
      </c>
      <c r="G587" s="1" t="str">
        <f>TRIM(基本信息!O587)</f>
        <v/>
      </c>
      <c r="H587" s="1" t="str">
        <f>IFERROR(INDEX(行业涨跌!F:F,MATCH(G587,行业涨跌!C:C,0)),"-")</f>
        <v>-</v>
      </c>
      <c r="I587" s="1" t="str">
        <f>IFERROR(INDEX(行业涨跌!E:E,MATCH(G587,行业涨跌!C:C,0)),"-")</f>
        <v>-</v>
      </c>
      <c r="J587" s="1">
        <v>0</v>
      </c>
      <c r="K587" s="1">
        <v>0</v>
      </c>
      <c r="L587" s="1">
        <v>0</v>
      </c>
      <c r="M587" s="66">
        <f t="shared" si="129"/>
        <v>0</v>
      </c>
      <c r="R587" s="43" t="str">
        <f t="shared" si="127"/>
        <v>-</v>
      </c>
      <c r="V587" s="1">
        <f t="array" ref="V587">SMALL(IF($D$2:$D$4000&gt;0,ROW($D$2:$D$4000),4^8),ROW(A586))</f>
        <v>65536</v>
      </c>
      <c r="W587" s="1" t="str">
        <f t="shared" si="117"/>
        <v>-</v>
      </c>
      <c r="X587" s="1" t="str">
        <f t="shared" si="118"/>
        <v>-</v>
      </c>
      <c r="Y587" s="43" t="str">
        <f t="shared" si="119"/>
        <v>-</v>
      </c>
      <c r="Z587" s="1" t="str">
        <f t="shared" si="120"/>
        <v>-</v>
      </c>
      <c r="AA587" s="1" t="str">
        <f t="shared" si="121"/>
        <v>-</v>
      </c>
      <c r="AB587" s="1" t="str">
        <f t="shared" si="122"/>
        <v>-</v>
      </c>
      <c r="AC587" s="1" t="str">
        <f t="shared" si="123"/>
        <v>-</v>
      </c>
      <c r="AD587" s="1" t="str">
        <f t="shared" si="124"/>
        <v>-</v>
      </c>
      <c r="AE587" s="43" t="str">
        <f t="shared" si="125"/>
        <v>-</v>
      </c>
      <c r="AF587" s="11" t="str">
        <f t="shared" si="126"/>
        <v>-</v>
      </c>
    </row>
    <row r="588" spans="1:32" x14ac:dyDescent="0.15">
      <c r="A588" s="1">
        <v>587</v>
      </c>
      <c r="B588" s="29" t="str">
        <f>TRIM(基本信息!B588)</f>
        <v/>
      </c>
      <c r="C588" s="1" t="str">
        <f>TRIM(基本信息!C588)</f>
        <v/>
      </c>
      <c r="D588" s="1">
        <f t="shared" si="128"/>
        <v>0</v>
      </c>
      <c r="E588" s="1" t="str">
        <f>IFERROR(INDEX(股票涨跌!E:E,MATCH(B588,股票涨跌!B:B,0)),"-")</f>
        <v>-</v>
      </c>
      <c r="F588" s="1" t="str">
        <f>IFERROR(INDEX(股票涨跌!F:F,MATCH(B588,股票涨跌!B:B,0)),"-")</f>
        <v>-</v>
      </c>
      <c r="G588" s="1" t="str">
        <f>TRIM(基本信息!O588)</f>
        <v/>
      </c>
      <c r="H588" s="1" t="str">
        <f>IFERROR(INDEX(行业涨跌!F:F,MATCH(G588,行业涨跌!C:C,0)),"-")</f>
        <v>-</v>
      </c>
      <c r="I588" s="1" t="str">
        <f>IFERROR(INDEX(行业涨跌!E:E,MATCH(G588,行业涨跌!C:C,0)),"-")</f>
        <v>-</v>
      </c>
      <c r="J588" s="1">
        <v>0</v>
      </c>
      <c r="K588" s="1">
        <v>0</v>
      </c>
      <c r="L588" s="1">
        <v>0</v>
      </c>
      <c r="M588" s="66">
        <f t="shared" si="129"/>
        <v>0</v>
      </c>
      <c r="R588" s="43" t="str">
        <f t="shared" si="127"/>
        <v>-</v>
      </c>
      <c r="V588" s="1">
        <f t="array" ref="V588">SMALL(IF($D$2:$D$4000&gt;0,ROW($D$2:$D$4000),4^8),ROW(A587))</f>
        <v>65536</v>
      </c>
      <c r="W588" s="1" t="str">
        <f t="shared" si="117"/>
        <v>-</v>
      </c>
      <c r="X588" s="1" t="str">
        <f t="shared" si="118"/>
        <v>-</v>
      </c>
      <c r="Y588" s="43" t="str">
        <f t="shared" si="119"/>
        <v>-</v>
      </c>
      <c r="Z588" s="1" t="str">
        <f t="shared" si="120"/>
        <v>-</v>
      </c>
      <c r="AA588" s="1" t="str">
        <f t="shared" si="121"/>
        <v>-</v>
      </c>
      <c r="AB588" s="1" t="str">
        <f t="shared" si="122"/>
        <v>-</v>
      </c>
      <c r="AC588" s="1" t="str">
        <f t="shared" si="123"/>
        <v>-</v>
      </c>
      <c r="AD588" s="1" t="str">
        <f t="shared" si="124"/>
        <v>-</v>
      </c>
      <c r="AE588" s="43" t="str">
        <f t="shared" si="125"/>
        <v>-</v>
      </c>
      <c r="AF588" s="11" t="str">
        <f t="shared" si="126"/>
        <v>-</v>
      </c>
    </row>
    <row r="589" spans="1:32" x14ac:dyDescent="0.15">
      <c r="A589" s="1">
        <v>588</v>
      </c>
      <c r="B589" s="29" t="str">
        <f>TRIM(基本信息!B589)</f>
        <v/>
      </c>
      <c r="C589" s="1" t="str">
        <f>TRIM(基本信息!C589)</f>
        <v/>
      </c>
      <c r="D589" s="1">
        <f t="shared" si="128"/>
        <v>0</v>
      </c>
      <c r="E589" s="1" t="str">
        <f>IFERROR(INDEX(股票涨跌!E:E,MATCH(B589,股票涨跌!B:B,0)),"-")</f>
        <v>-</v>
      </c>
      <c r="F589" s="1" t="str">
        <f>IFERROR(INDEX(股票涨跌!F:F,MATCH(B589,股票涨跌!B:B,0)),"-")</f>
        <v>-</v>
      </c>
      <c r="G589" s="1" t="str">
        <f>TRIM(基本信息!O589)</f>
        <v/>
      </c>
      <c r="H589" s="1" t="str">
        <f>IFERROR(INDEX(行业涨跌!F:F,MATCH(G589,行业涨跌!C:C,0)),"-")</f>
        <v>-</v>
      </c>
      <c r="I589" s="1" t="str">
        <f>IFERROR(INDEX(行业涨跌!E:E,MATCH(G589,行业涨跌!C:C,0)),"-")</f>
        <v>-</v>
      </c>
      <c r="J589" s="1">
        <v>0</v>
      </c>
      <c r="K589" s="1">
        <v>1</v>
      </c>
      <c r="L589" s="1">
        <v>0</v>
      </c>
      <c r="M589" s="66">
        <f t="shared" si="129"/>
        <v>1</v>
      </c>
      <c r="R589" s="43" t="str">
        <f t="shared" si="127"/>
        <v>-</v>
      </c>
      <c r="S589" s="11">
        <v>43630.625</v>
      </c>
      <c r="V589" s="1">
        <f t="array" ref="V589">SMALL(IF($D$2:$D$4000&gt;0,ROW($D$2:$D$4000),4^8),ROW(A588))</f>
        <v>65536</v>
      </c>
      <c r="W589" s="1" t="str">
        <f t="shared" si="117"/>
        <v>-</v>
      </c>
      <c r="X589" s="1" t="str">
        <f t="shared" si="118"/>
        <v>-</v>
      </c>
      <c r="Y589" s="43" t="str">
        <f t="shared" si="119"/>
        <v>-</v>
      </c>
      <c r="Z589" s="1" t="str">
        <f t="shared" si="120"/>
        <v>-</v>
      </c>
      <c r="AA589" s="1" t="str">
        <f t="shared" si="121"/>
        <v>-</v>
      </c>
      <c r="AB589" s="1" t="str">
        <f t="shared" si="122"/>
        <v>-</v>
      </c>
      <c r="AC589" s="1" t="str">
        <f t="shared" si="123"/>
        <v>-</v>
      </c>
      <c r="AD589" s="1" t="str">
        <f t="shared" si="124"/>
        <v>-</v>
      </c>
      <c r="AE589" s="43" t="str">
        <f t="shared" si="125"/>
        <v>-</v>
      </c>
      <c r="AF589" s="11" t="str">
        <f t="shared" si="126"/>
        <v>-</v>
      </c>
    </row>
    <row r="590" spans="1:32" x14ac:dyDescent="0.15">
      <c r="A590" s="1">
        <v>589</v>
      </c>
      <c r="B590" s="29" t="str">
        <f>TRIM(基本信息!B590)</f>
        <v/>
      </c>
      <c r="C590" s="1" t="str">
        <f>TRIM(基本信息!C590)</f>
        <v/>
      </c>
      <c r="D590" s="1">
        <f t="shared" si="128"/>
        <v>0</v>
      </c>
      <c r="E590" s="1" t="str">
        <f>IFERROR(INDEX(股票涨跌!E:E,MATCH(B590,股票涨跌!B:B,0)),"-")</f>
        <v>-</v>
      </c>
      <c r="F590" s="1" t="str">
        <f>IFERROR(INDEX(股票涨跌!F:F,MATCH(B590,股票涨跌!B:B,0)),"-")</f>
        <v>-</v>
      </c>
      <c r="G590" s="1" t="str">
        <f>TRIM(基本信息!O590)</f>
        <v/>
      </c>
      <c r="H590" s="1" t="str">
        <f>IFERROR(INDEX(行业涨跌!F:F,MATCH(G590,行业涨跌!C:C,0)),"-")</f>
        <v>-</v>
      </c>
      <c r="I590" s="1" t="str">
        <f>IFERROR(INDEX(行业涨跌!E:E,MATCH(G590,行业涨跌!C:C,0)),"-")</f>
        <v>-</v>
      </c>
      <c r="J590" s="1">
        <v>0</v>
      </c>
      <c r="K590" s="1">
        <v>1</v>
      </c>
      <c r="L590" s="1">
        <v>0</v>
      </c>
      <c r="M590" s="66">
        <f t="shared" si="129"/>
        <v>1</v>
      </c>
      <c r="R590" s="43" t="str">
        <f t="shared" si="127"/>
        <v>-</v>
      </c>
      <c r="S590" s="11">
        <v>43630.625</v>
      </c>
      <c r="V590" s="1">
        <f t="array" ref="V590">SMALL(IF($D$2:$D$4000&gt;0,ROW($D$2:$D$4000),4^8),ROW(A589))</f>
        <v>65536</v>
      </c>
      <c r="W590" s="1" t="str">
        <f t="shared" si="117"/>
        <v>-</v>
      </c>
      <c r="X590" s="1" t="str">
        <f t="shared" si="118"/>
        <v>-</v>
      </c>
      <c r="Y590" s="43" t="str">
        <f t="shared" si="119"/>
        <v>-</v>
      </c>
      <c r="Z590" s="1" t="str">
        <f t="shared" si="120"/>
        <v>-</v>
      </c>
      <c r="AA590" s="1" t="str">
        <f t="shared" si="121"/>
        <v>-</v>
      </c>
      <c r="AB590" s="1" t="str">
        <f t="shared" si="122"/>
        <v>-</v>
      </c>
      <c r="AC590" s="1" t="str">
        <f t="shared" si="123"/>
        <v>-</v>
      </c>
      <c r="AD590" s="1" t="str">
        <f t="shared" si="124"/>
        <v>-</v>
      </c>
      <c r="AE590" s="43" t="str">
        <f t="shared" si="125"/>
        <v>-</v>
      </c>
      <c r="AF590" s="11" t="str">
        <f t="shared" si="126"/>
        <v>-</v>
      </c>
    </row>
    <row r="591" spans="1:32" x14ac:dyDescent="0.15">
      <c r="A591" s="1">
        <v>590</v>
      </c>
      <c r="B591" s="29" t="str">
        <f>TRIM(基本信息!B591)</f>
        <v/>
      </c>
      <c r="C591" s="1" t="str">
        <f>TRIM(基本信息!C591)</f>
        <v/>
      </c>
      <c r="D591" s="1">
        <f t="shared" si="128"/>
        <v>0</v>
      </c>
      <c r="E591" s="1" t="str">
        <f>IFERROR(INDEX(股票涨跌!E:E,MATCH(B591,股票涨跌!B:B,0)),"-")</f>
        <v>-</v>
      </c>
      <c r="F591" s="1" t="str">
        <f>IFERROR(INDEX(股票涨跌!F:F,MATCH(B591,股票涨跌!B:B,0)),"-")</f>
        <v>-</v>
      </c>
      <c r="G591" s="1" t="str">
        <f>TRIM(基本信息!O591)</f>
        <v/>
      </c>
      <c r="H591" s="1" t="str">
        <f>IFERROR(INDEX(行业涨跌!F:F,MATCH(G591,行业涨跌!C:C,0)),"-")</f>
        <v>-</v>
      </c>
      <c r="I591" s="1" t="str">
        <f>IFERROR(INDEX(行业涨跌!E:E,MATCH(G591,行业涨跌!C:C,0)),"-")</f>
        <v>-</v>
      </c>
      <c r="J591" s="1">
        <v>0</v>
      </c>
      <c r="K591" s="1">
        <v>0</v>
      </c>
      <c r="L591" s="1">
        <v>0</v>
      </c>
      <c r="M591" s="66">
        <f t="shared" si="129"/>
        <v>0</v>
      </c>
      <c r="R591" s="43" t="str">
        <f t="shared" si="127"/>
        <v>-</v>
      </c>
      <c r="V591" s="1">
        <f t="array" ref="V591">SMALL(IF($D$2:$D$4000&gt;0,ROW($D$2:$D$4000),4^8),ROW(A590))</f>
        <v>65536</v>
      </c>
      <c r="W591" s="1" t="str">
        <f t="shared" si="117"/>
        <v>-</v>
      </c>
      <c r="X591" s="1" t="str">
        <f t="shared" si="118"/>
        <v>-</v>
      </c>
      <c r="Y591" s="43" t="str">
        <f t="shared" si="119"/>
        <v>-</v>
      </c>
      <c r="Z591" s="1" t="str">
        <f t="shared" si="120"/>
        <v>-</v>
      </c>
      <c r="AA591" s="1" t="str">
        <f t="shared" si="121"/>
        <v>-</v>
      </c>
      <c r="AB591" s="1" t="str">
        <f t="shared" si="122"/>
        <v>-</v>
      </c>
      <c r="AC591" s="1" t="str">
        <f t="shared" si="123"/>
        <v>-</v>
      </c>
      <c r="AD591" s="1" t="str">
        <f t="shared" si="124"/>
        <v>-</v>
      </c>
      <c r="AE591" s="43" t="str">
        <f t="shared" si="125"/>
        <v>-</v>
      </c>
      <c r="AF591" s="11" t="str">
        <f t="shared" si="126"/>
        <v>-</v>
      </c>
    </row>
    <row r="592" spans="1:32" x14ac:dyDescent="0.15">
      <c r="A592" s="1">
        <v>591</v>
      </c>
      <c r="B592" s="29" t="str">
        <f>TRIM(基本信息!B592)</f>
        <v/>
      </c>
      <c r="C592" s="1" t="str">
        <f>TRIM(基本信息!C592)</f>
        <v/>
      </c>
      <c r="D592" s="1">
        <f t="shared" si="128"/>
        <v>0</v>
      </c>
      <c r="E592" s="1" t="str">
        <f>IFERROR(INDEX(股票涨跌!E:E,MATCH(B592,股票涨跌!B:B,0)),"-")</f>
        <v>-</v>
      </c>
      <c r="F592" s="1" t="str">
        <f>IFERROR(INDEX(股票涨跌!F:F,MATCH(B592,股票涨跌!B:B,0)),"-")</f>
        <v>-</v>
      </c>
      <c r="G592" s="1" t="str">
        <f>TRIM(基本信息!O592)</f>
        <v/>
      </c>
      <c r="H592" s="1" t="str">
        <f>IFERROR(INDEX(行业涨跌!F:F,MATCH(G592,行业涨跌!C:C,0)),"-")</f>
        <v>-</v>
      </c>
      <c r="I592" s="1" t="str">
        <f>IFERROR(INDEX(行业涨跌!E:E,MATCH(G592,行业涨跌!C:C,0)),"-")</f>
        <v>-</v>
      </c>
      <c r="J592" s="1">
        <v>0</v>
      </c>
      <c r="K592" s="1">
        <v>1</v>
      </c>
      <c r="L592" s="1">
        <v>0</v>
      </c>
      <c r="M592" s="66">
        <f t="shared" si="129"/>
        <v>1</v>
      </c>
      <c r="R592" s="43" t="str">
        <f t="shared" si="127"/>
        <v>-</v>
      </c>
      <c r="S592" s="11">
        <v>43630.625</v>
      </c>
      <c r="V592" s="1">
        <f t="array" ref="V592">SMALL(IF($D$2:$D$4000&gt;0,ROW($D$2:$D$4000),4^8),ROW(A591))</f>
        <v>65536</v>
      </c>
      <c r="W592" s="1" t="str">
        <f t="shared" si="117"/>
        <v>-</v>
      </c>
      <c r="X592" s="1" t="str">
        <f t="shared" si="118"/>
        <v>-</v>
      </c>
      <c r="Y592" s="43" t="str">
        <f t="shared" si="119"/>
        <v>-</v>
      </c>
      <c r="Z592" s="1" t="str">
        <f t="shared" si="120"/>
        <v>-</v>
      </c>
      <c r="AA592" s="1" t="str">
        <f t="shared" si="121"/>
        <v>-</v>
      </c>
      <c r="AB592" s="1" t="str">
        <f t="shared" si="122"/>
        <v>-</v>
      </c>
      <c r="AC592" s="1" t="str">
        <f t="shared" si="123"/>
        <v>-</v>
      </c>
      <c r="AD592" s="1" t="str">
        <f t="shared" si="124"/>
        <v>-</v>
      </c>
      <c r="AE592" s="43" t="str">
        <f t="shared" si="125"/>
        <v>-</v>
      </c>
      <c r="AF592" s="11" t="str">
        <f t="shared" si="126"/>
        <v>-</v>
      </c>
    </row>
    <row r="593" spans="1:32" x14ac:dyDescent="0.15">
      <c r="A593" s="1">
        <v>592</v>
      </c>
      <c r="B593" s="29" t="str">
        <f>TRIM(基本信息!B593)</f>
        <v/>
      </c>
      <c r="C593" s="1" t="str">
        <f>TRIM(基本信息!C593)</f>
        <v/>
      </c>
      <c r="D593" s="1">
        <f t="shared" si="128"/>
        <v>0</v>
      </c>
      <c r="E593" s="1" t="str">
        <f>IFERROR(INDEX(股票涨跌!E:E,MATCH(B593,股票涨跌!B:B,0)),"-")</f>
        <v>-</v>
      </c>
      <c r="F593" s="1" t="str">
        <f>IFERROR(INDEX(股票涨跌!F:F,MATCH(B593,股票涨跌!B:B,0)),"-")</f>
        <v>-</v>
      </c>
      <c r="G593" s="1" t="str">
        <f>TRIM(基本信息!O593)</f>
        <v/>
      </c>
      <c r="H593" s="1" t="str">
        <f>IFERROR(INDEX(行业涨跌!F:F,MATCH(G593,行业涨跌!C:C,0)),"-")</f>
        <v>-</v>
      </c>
      <c r="I593" s="1" t="str">
        <f>IFERROR(INDEX(行业涨跌!E:E,MATCH(G593,行业涨跌!C:C,0)),"-")</f>
        <v>-</v>
      </c>
      <c r="J593" s="1">
        <v>0</v>
      </c>
      <c r="K593" s="1">
        <v>0</v>
      </c>
      <c r="L593" s="1">
        <v>0</v>
      </c>
      <c r="M593" s="66">
        <f t="shared" si="129"/>
        <v>0</v>
      </c>
      <c r="R593" s="43" t="str">
        <f t="shared" si="127"/>
        <v>-</v>
      </c>
      <c r="V593" s="1">
        <f t="array" ref="V593">SMALL(IF($D$2:$D$4000&gt;0,ROW($D$2:$D$4000),4^8),ROW(A592))</f>
        <v>65536</v>
      </c>
      <c r="W593" s="1" t="str">
        <f t="shared" si="117"/>
        <v>-</v>
      </c>
      <c r="X593" s="1" t="str">
        <f t="shared" si="118"/>
        <v>-</v>
      </c>
      <c r="Y593" s="43" t="str">
        <f t="shared" si="119"/>
        <v>-</v>
      </c>
      <c r="Z593" s="1" t="str">
        <f t="shared" si="120"/>
        <v>-</v>
      </c>
      <c r="AA593" s="1" t="str">
        <f t="shared" si="121"/>
        <v>-</v>
      </c>
      <c r="AB593" s="1" t="str">
        <f t="shared" si="122"/>
        <v>-</v>
      </c>
      <c r="AC593" s="1" t="str">
        <f t="shared" si="123"/>
        <v>-</v>
      </c>
      <c r="AD593" s="1" t="str">
        <f t="shared" si="124"/>
        <v>-</v>
      </c>
      <c r="AE593" s="43" t="str">
        <f t="shared" si="125"/>
        <v>-</v>
      </c>
      <c r="AF593" s="11" t="str">
        <f t="shared" si="126"/>
        <v>-</v>
      </c>
    </row>
    <row r="594" spans="1:32" x14ac:dyDescent="0.15">
      <c r="A594" s="1">
        <v>593</v>
      </c>
      <c r="B594" s="29" t="str">
        <f>TRIM(基本信息!B594)</f>
        <v/>
      </c>
      <c r="C594" s="1" t="str">
        <f>TRIM(基本信息!C594)</f>
        <v/>
      </c>
      <c r="D594" s="1">
        <f t="shared" si="128"/>
        <v>0</v>
      </c>
      <c r="E594" s="1" t="str">
        <f>IFERROR(INDEX(股票涨跌!E:E,MATCH(B594,股票涨跌!B:B,0)),"-")</f>
        <v>-</v>
      </c>
      <c r="F594" s="1" t="str">
        <f>IFERROR(INDEX(股票涨跌!F:F,MATCH(B594,股票涨跌!B:B,0)),"-")</f>
        <v>-</v>
      </c>
      <c r="G594" s="1" t="str">
        <f>TRIM(基本信息!O594)</f>
        <v/>
      </c>
      <c r="H594" s="1" t="str">
        <f>IFERROR(INDEX(行业涨跌!F:F,MATCH(G594,行业涨跌!C:C,0)),"-")</f>
        <v>-</v>
      </c>
      <c r="I594" s="1" t="str">
        <f>IFERROR(INDEX(行业涨跌!E:E,MATCH(G594,行业涨跌!C:C,0)),"-")</f>
        <v>-</v>
      </c>
      <c r="J594" s="1">
        <v>0</v>
      </c>
      <c r="K594" s="1">
        <v>0</v>
      </c>
      <c r="L594" s="1">
        <v>0</v>
      </c>
      <c r="M594" s="66">
        <f t="shared" si="129"/>
        <v>0</v>
      </c>
      <c r="R594" s="43" t="str">
        <f t="shared" si="127"/>
        <v>-</v>
      </c>
      <c r="V594" s="1">
        <f t="array" ref="V594">SMALL(IF($D$2:$D$4000&gt;0,ROW($D$2:$D$4000),4^8),ROW(A593))</f>
        <v>65536</v>
      </c>
      <c r="W594" s="1" t="str">
        <f t="shared" si="117"/>
        <v>-</v>
      </c>
      <c r="X594" s="1" t="str">
        <f t="shared" si="118"/>
        <v>-</v>
      </c>
      <c r="Y594" s="43" t="str">
        <f t="shared" si="119"/>
        <v>-</v>
      </c>
      <c r="Z594" s="1" t="str">
        <f t="shared" si="120"/>
        <v>-</v>
      </c>
      <c r="AA594" s="1" t="str">
        <f t="shared" si="121"/>
        <v>-</v>
      </c>
      <c r="AB594" s="1" t="str">
        <f t="shared" si="122"/>
        <v>-</v>
      </c>
      <c r="AC594" s="1" t="str">
        <f t="shared" si="123"/>
        <v>-</v>
      </c>
      <c r="AD594" s="1" t="str">
        <f t="shared" si="124"/>
        <v>-</v>
      </c>
      <c r="AE594" s="43" t="str">
        <f t="shared" si="125"/>
        <v>-</v>
      </c>
      <c r="AF594" s="11" t="str">
        <f t="shared" si="126"/>
        <v>-</v>
      </c>
    </row>
    <row r="595" spans="1:32" x14ac:dyDescent="0.15">
      <c r="A595" s="1">
        <v>594</v>
      </c>
      <c r="B595" s="29" t="str">
        <f>TRIM(基本信息!B595)</f>
        <v/>
      </c>
      <c r="C595" s="1" t="str">
        <f>TRIM(基本信息!C595)</f>
        <v/>
      </c>
      <c r="D595" s="1">
        <f t="shared" si="128"/>
        <v>0</v>
      </c>
      <c r="E595" s="1" t="str">
        <f>IFERROR(INDEX(股票涨跌!E:E,MATCH(B595,股票涨跌!B:B,0)),"-")</f>
        <v>-</v>
      </c>
      <c r="F595" s="1" t="str">
        <f>IFERROR(INDEX(股票涨跌!F:F,MATCH(B595,股票涨跌!B:B,0)),"-")</f>
        <v>-</v>
      </c>
      <c r="G595" s="1" t="str">
        <f>TRIM(基本信息!O595)</f>
        <v/>
      </c>
      <c r="H595" s="1" t="str">
        <f>IFERROR(INDEX(行业涨跌!F:F,MATCH(G595,行业涨跌!C:C,0)),"-")</f>
        <v>-</v>
      </c>
      <c r="I595" s="1" t="str">
        <f>IFERROR(INDEX(行业涨跌!E:E,MATCH(G595,行业涨跌!C:C,0)),"-")</f>
        <v>-</v>
      </c>
      <c r="J595" s="1">
        <v>0</v>
      </c>
      <c r="K595" s="1">
        <v>1</v>
      </c>
      <c r="L595" s="1">
        <v>0</v>
      </c>
      <c r="M595" s="66">
        <f t="shared" si="129"/>
        <v>1</v>
      </c>
      <c r="R595" s="43" t="str">
        <f t="shared" si="127"/>
        <v>-</v>
      </c>
      <c r="S595" s="11">
        <v>43630.625</v>
      </c>
      <c r="V595" s="1">
        <f t="array" ref="V595">SMALL(IF($D$2:$D$4000&gt;0,ROW($D$2:$D$4000),4^8),ROW(A594))</f>
        <v>65536</v>
      </c>
      <c r="W595" s="1" t="str">
        <f t="shared" si="117"/>
        <v>-</v>
      </c>
      <c r="X595" s="1" t="str">
        <f t="shared" si="118"/>
        <v>-</v>
      </c>
      <c r="Y595" s="43" t="str">
        <f t="shared" si="119"/>
        <v>-</v>
      </c>
      <c r="Z595" s="1" t="str">
        <f t="shared" si="120"/>
        <v>-</v>
      </c>
      <c r="AA595" s="1" t="str">
        <f t="shared" si="121"/>
        <v>-</v>
      </c>
      <c r="AB595" s="1" t="str">
        <f t="shared" si="122"/>
        <v>-</v>
      </c>
      <c r="AC595" s="1" t="str">
        <f t="shared" si="123"/>
        <v>-</v>
      </c>
      <c r="AD595" s="1" t="str">
        <f t="shared" si="124"/>
        <v>-</v>
      </c>
      <c r="AE595" s="43" t="str">
        <f t="shared" si="125"/>
        <v>-</v>
      </c>
      <c r="AF595" s="11" t="str">
        <f t="shared" si="126"/>
        <v>-</v>
      </c>
    </row>
    <row r="596" spans="1:32" x14ac:dyDescent="0.15">
      <c r="A596" s="1">
        <v>595</v>
      </c>
      <c r="B596" s="29" t="str">
        <f>TRIM(基本信息!B596)</f>
        <v/>
      </c>
      <c r="C596" s="1" t="str">
        <f>TRIM(基本信息!C596)</f>
        <v/>
      </c>
      <c r="D596" s="1">
        <f t="shared" si="128"/>
        <v>0</v>
      </c>
      <c r="E596" s="1" t="str">
        <f>IFERROR(INDEX(股票涨跌!E:E,MATCH(B596,股票涨跌!B:B,0)),"-")</f>
        <v>-</v>
      </c>
      <c r="F596" s="1" t="str">
        <f>IFERROR(INDEX(股票涨跌!F:F,MATCH(B596,股票涨跌!B:B,0)),"-")</f>
        <v>-</v>
      </c>
      <c r="G596" s="1" t="str">
        <f>TRIM(基本信息!O596)</f>
        <v/>
      </c>
      <c r="H596" s="1" t="str">
        <f>IFERROR(INDEX(行业涨跌!F:F,MATCH(G596,行业涨跌!C:C,0)),"-")</f>
        <v>-</v>
      </c>
      <c r="I596" s="1" t="str">
        <f>IFERROR(INDEX(行业涨跌!E:E,MATCH(G596,行业涨跌!C:C,0)),"-")</f>
        <v>-</v>
      </c>
      <c r="J596" s="1">
        <v>0</v>
      </c>
      <c r="K596" s="1">
        <v>0</v>
      </c>
      <c r="L596" s="1">
        <v>0</v>
      </c>
      <c r="M596" s="66">
        <f t="shared" si="129"/>
        <v>0</v>
      </c>
      <c r="R596" s="43" t="str">
        <f t="shared" si="127"/>
        <v>-</v>
      </c>
      <c r="V596" s="1">
        <f t="array" ref="V596">SMALL(IF($D$2:$D$4000&gt;0,ROW($D$2:$D$4000),4^8),ROW(A595))</f>
        <v>65536</v>
      </c>
      <c r="W596" s="1" t="str">
        <f t="shared" si="117"/>
        <v>-</v>
      </c>
      <c r="X596" s="1" t="str">
        <f t="shared" si="118"/>
        <v>-</v>
      </c>
      <c r="Y596" s="43" t="str">
        <f t="shared" si="119"/>
        <v>-</v>
      </c>
      <c r="Z596" s="1" t="str">
        <f t="shared" si="120"/>
        <v>-</v>
      </c>
      <c r="AA596" s="1" t="str">
        <f t="shared" si="121"/>
        <v>-</v>
      </c>
      <c r="AB596" s="1" t="str">
        <f t="shared" si="122"/>
        <v>-</v>
      </c>
      <c r="AC596" s="1" t="str">
        <f t="shared" si="123"/>
        <v>-</v>
      </c>
      <c r="AD596" s="1" t="str">
        <f t="shared" si="124"/>
        <v>-</v>
      </c>
      <c r="AE596" s="43" t="str">
        <f t="shared" si="125"/>
        <v>-</v>
      </c>
      <c r="AF596" s="11" t="str">
        <f t="shared" si="126"/>
        <v>-</v>
      </c>
    </row>
    <row r="597" spans="1:32" x14ac:dyDescent="0.15">
      <c r="A597" s="1">
        <v>596</v>
      </c>
      <c r="B597" s="29" t="str">
        <f>TRIM(基本信息!B597)</f>
        <v/>
      </c>
      <c r="C597" s="1" t="str">
        <f>TRIM(基本信息!C597)</f>
        <v/>
      </c>
      <c r="D597" s="1">
        <f t="shared" si="128"/>
        <v>0</v>
      </c>
      <c r="E597" s="1" t="str">
        <f>IFERROR(INDEX(股票涨跌!E:E,MATCH(B597,股票涨跌!B:B,0)),"-")</f>
        <v>-</v>
      </c>
      <c r="F597" s="1" t="str">
        <f>IFERROR(INDEX(股票涨跌!F:F,MATCH(B597,股票涨跌!B:B,0)),"-")</f>
        <v>-</v>
      </c>
      <c r="G597" s="1" t="str">
        <f>TRIM(基本信息!O597)</f>
        <v/>
      </c>
      <c r="H597" s="1" t="str">
        <f>IFERROR(INDEX(行业涨跌!F:F,MATCH(G597,行业涨跌!C:C,0)),"-")</f>
        <v>-</v>
      </c>
      <c r="I597" s="1" t="str">
        <f>IFERROR(INDEX(行业涨跌!E:E,MATCH(G597,行业涨跌!C:C,0)),"-")</f>
        <v>-</v>
      </c>
      <c r="J597" s="1">
        <v>0</v>
      </c>
      <c r="K597" s="1">
        <v>1</v>
      </c>
      <c r="L597" s="1">
        <v>0</v>
      </c>
      <c r="M597" s="66">
        <f t="shared" si="129"/>
        <v>1</v>
      </c>
      <c r="R597" s="43" t="str">
        <f t="shared" si="127"/>
        <v>-</v>
      </c>
      <c r="S597" s="11">
        <v>43630.625</v>
      </c>
      <c r="V597" s="1">
        <f t="array" ref="V597">SMALL(IF($D$2:$D$4000&gt;0,ROW($D$2:$D$4000),4^8),ROW(A596))</f>
        <v>65536</v>
      </c>
      <c r="W597" s="1" t="str">
        <f t="shared" si="117"/>
        <v>-</v>
      </c>
      <c r="X597" s="1" t="str">
        <f t="shared" si="118"/>
        <v>-</v>
      </c>
      <c r="Y597" s="43" t="str">
        <f t="shared" si="119"/>
        <v>-</v>
      </c>
      <c r="Z597" s="1" t="str">
        <f t="shared" si="120"/>
        <v>-</v>
      </c>
      <c r="AA597" s="1" t="str">
        <f t="shared" si="121"/>
        <v>-</v>
      </c>
      <c r="AB597" s="1" t="str">
        <f t="shared" si="122"/>
        <v>-</v>
      </c>
      <c r="AC597" s="1" t="str">
        <f t="shared" si="123"/>
        <v>-</v>
      </c>
      <c r="AD597" s="1" t="str">
        <f t="shared" si="124"/>
        <v>-</v>
      </c>
      <c r="AE597" s="43" t="str">
        <f t="shared" si="125"/>
        <v>-</v>
      </c>
      <c r="AF597" s="11" t="str">
        <f t="shared" si="126"/>
        <v>-</v>
      </c>
    </row>
    <row r="598" spans="1:32" x14ac:dyDescent="0.15">
      <c r="A598" s="1">
        <v>597</v>
      </c>
      <c r="B598" s="29" t="str">
        <f>TRIM(基本信息!B598)</f>
        <v/>
      </c>
      <c r="C598" s="1" t="str">
        <f>TRIM(基本信息!C598)</f>
        <v/>
      </c>
      <c r="D598" s="1">
        <f t="shared" si="128"/>
        <v>0</v>
      </c>
      <c r="E598" s="1" t="str">
        <f>IFERROR(INDEX(股票涨跌!E:E,MATCH(B598,股票涨跌!B:B,0)),"-")</f>
        <v>-</v>
      </c>
      <c r="F598" s="1" t="str">
        <f>IFERROR(INDEX(股票涨跌!F:F,MATCH(B598,股票涨跌!B:B,0)),"-")</f>
        <v>-</v>
      </c>
      <c r="G598" s="1" t="str">
        <f>TRIM(基本信息!O598)</f>
        <v/>
      </c>
      <c r="H598" s="1" t="str">
        <f>IFERROR(INDEX(行业涨跌!F:F,MATCH(G598,行业涨跌!C:C,0)),"-")</f>
        <v>-</v>
      </c>
      <c r="I598" s="1" t="str">
        <f>IFERROR(INDEX(行业涨跌!E:E,MATCH(G598,行业涨跌!C:C,0)),"-")</f>
        <v>-</v>
      </c>
      <c r="J598" s="1">
        <v>0</v>
      </c>
      <c r="K598" s="1">
        <v>0</v>
      </c>
      <c r="L598" s="1">
        <v>0</v>
      </c>
      <c r="M598" s="66">
        <f t="shared" si="129"/>
        <v>0</v>
      </c>
      <c r="R598" s="43" t="str">
        <f t="shared" si="127"/>
        <v>-</v>
      </c>
      <c r="V598" s="1">
        <f t="array" ref="V598">SMALL(IF($D$2:$D$4000&gt;0,ROW($D$2:$D$4000),4^8),ROW(A597))</f>
        <v>65536</v>
      </c>
      <c r="W598" s="1" t="str">
        <f t="shared" si="117"/>
        <v>-</v>
      </c>
      <c r="X598" s="1" t="str">
        <f t="shared" si="118"/>
        <v>-</v>
      </c>
      <c r="Y598" s="43" t="str">
        <f t="shared" si="119"/>
        <v>-</v>
      </c>
      <c r="Z598" s="1" t="str">
        <f t="shared" si="120"/>
        <v>-</v>
      </c>
      <c r="AA598" s="1" t="str">
        <f t="shared" si="121"/>
        <v>-</v>
      </c>
      <c r="AB598" s="1" t="str">
        <f t="shared" si="122"/>
        <v>-</v>
      </c>
      <c r="AC598" s="1" t="str">
        <f t="shared" si="123"/>
        <v>-</v>
      </c>
      <c r="AD598" s="1" t="str">
        <f t="shared" si="124"/>
        <v>-</v>
      </c>
      <c r="AE598" s="43" t="str">
        <f t="shared" si="125"/>
        <v>-</v>
      </c>
      <c r="AF598" s="11" t="str">
        <f t="shared" si="126"/>
        <v>-</v>
      </c>
    </row>
    <row r="599" spans="1:32" x14ac:dyDescent="0.15">
      <c r="A599" s="1">
        <v>598</v>
      </c>
      <c r="B599" s="29" t="str">
        <f>TRIM(基本信息!B599)</f>
        <v/>
      </c>
      <c r="C599" s="1" t="str">
        <f>TRIM(基本信息!C599)</f>
        <v/>
      </c>
      <c r="D599" s="1">
        <f t="shared" si="128"/>
        <v>0</v>
      </c>
      <c r="E599" s="1" t="str">
        <f>IFERROR(INDEX(股票涨跌!E:E,MATCH(B599,股票涨跌!B:B,0)),"-")</f>
        <v>-</v>
      </c>
      <c r="F599" s="1" t="str">
        <f>IFERROR(INDEX(股票涨跌!F:F,MATCH(B599,股票涨跌!B:B,0)),"-")</f>
        <v>-</v>
      </c>
      <c r="G599" s="1" t="str">
        <f>TRIM(基本信息!O599)</f>
        <v/>
      </c>
      <c r="H599" s="1" t="str">
        <f>IFERROR(INDEX(行业涨跌!F:F,MATCH(G599,行业涨跌!C:C,0)),"-")</f>
        <v>-</v>
      </c>
      <c r="I599" s="1" t="str">
        <f>IFERROR(INDEX(行业涨跌!E:E,MATCH(G599,行业涨跌!C:C,0)),"-")</f>
        <v>-</v>
      </c>
      <c r="J599" s="1">
        <v>0</v>
      </c>
      <c r="K599" s="1">
        <v>0</v>
      </c>
      <c r="L599" s="1">
        <v>0</v>
      </c>
      <c r="M599" s="66">
        <f t="shared" si="129"/>
        <v>0</v>
      </c>
      <c r="R599" s="43" t="str">
        <f t="shared" si="127"/>
        <v>-</v>
      </c>
      <c r="V599" s="1">
        <f t="array" ref="V599">SMALL(IF($D$2:$D$4000&gt;0,ROW($D$2:$D$4000),4^8),ROW(A598))</f>
        <v>65536</v>
      </c>
      <c r="W599" s="1" t="str">
        <f t="shared" si="117"/>
        <v>-</v>
      </c>
      <c r="X599" s="1" t="str">
        <f t="shared" si="118"/>
        <v>-</v>
      </c>
      <c r="Y599" s="43" t="str">
        <f t="shared" si="119"/>
        <v>-</v>
      </c>
      <c r="Z599" s="1" t="str">
        <f t="shared" si="120"/>
        <v>-</v>
      </c>
      <c r="AA599" s="1" t="str">
        <f t="shared" si="121"/>
        <v>-</v>
      </c>
      <c r="AB599" s="1" t="str">
        <f t="shared" si="122"/>
        <v>-</v>
      </c>
      <c r="AC599" s="1" t="str">
        <f t="shared" si="123"/>
        <v>-</v>
      </c>
      <c r="AD599" s="1" t="str">
        <f t="shared" si="124"/>
        <v>-</v>
      </c>
      <c r="AE599" s="43" t="str">
        <f t="shared" si="125"/>
        <v>-</v>
      </c>
      <c r="AF599" s="11" t="str">
        <f t="shared" si="126"/>
        <v>-</v>
      </c>
    </row>
    <row r="600" spans="1:32" x14ac:dyDescent="0.15">
      <c r="A600" s="1">
        <v>599</v>
      </c>
      <c r="B600" s="29" t="str">
        <f>TRIM(基本信息!B600)</f>
        <v/>
      </c>
      <c r="C600" s="1" t="str">
        <f>TRIM(基本信息!C600)</f>
        <v/>
      </c>
      <c r="D600" s="1">
        <f t="shared" si="128"/>
        <v>0</v>
      </c>
      <c r="E600" s="1" t="str">
        <f>IFERROR(INDEX(股票涨跌!E:E,MATCH(B600,股票涨跌!B:B,0)),"-")</f>
        <v>-</v>
      </c>
      <c r="F600" s="1" t="str">
        <f>IFERROR(INDEX(股票涨跌!F:F,MATCH(B600,股票涨跌!B:B,0)),"-")</f>
        <v>-</v>
      </c>
      <c r="G600" s="1" t="str">
        <f>TRIM(基本信息!O600)</f>
        <v/>
      </c>
      <c r="H600" s="1" t="str">
        <f>IFERROR(INDEX(行业涨跌!F:F,MATCH(G600,行业涨跌!C:C,0)),"-")</f>
        <v>-</v>
      </c>
      <c r="I600" s="1" t="str">
        <f>IFERROR(INDEX(行业涨跌!E:E,MATCH(G600,行业涨跌!C:C,0)),"-")</f>
        <v>-</v>
      </c>
      <c r="J600" s="1">
        <v>0</v>
      </c>
      <c r="K600" s="1">
        <v>0</v>
      </c>
      <c r="L600" s="1">
        <v>0</v>
      </c>
      <c r="M600" s="66">
        <f t="shared" si="129"/>
        <v>0</v>
      </c>
      <c r="R600" s="43" t="str">
        <f t="shared" si="127"/>
        <v>-</v>
      </c>
      <c r="V600" s="1">
        <f t="array" ref="V600">SMALL(IF($D$2:$D$4000&gt;0,ROW($D$2:$D$4000),4^8),ROW(A599))</f>
        <v>65536</v>
      </c>
      <c r="W600" s="1" t="str">
        <f t="shared" si="117"/>
        <v>-</v>
      </c>
      <c r="X600" s="1" t="str">
        <f t="shared" si="118"/>
        <v>-</v>
      </c>
      <c r="Y600" s="43" t="str">
        <f t="shared" si="119"/>
        <v>-</v>
      </c>
      <c r="Z600" s="1" t="str">
        <f t="shared" si="120"/>
        <v>-</v>
      </c>
      <c r="AA600" s="1" t="str">
        <f t="shared" si="121"/>
        <v>-</v>
      </c>
      <c r="AB600" s="1" t="str">
        <f t="shared" si="122"/>
        <v>-</v>
      </c>
      <c r="AC600" s="1" t="str">
        <f t="shared" si="123"/>
        <v>-</v>
      </c>
      <c r="AD600" s="1" t="str">
        <f t="shared" si="124"/>
        <v>-</v>
      </c>
      <c r="AE600" s="43" t="str">
        <f t="shared" si="125"/>
        <v>-</v>
      </c>
      <c r="AF600" s="11" t="str">
        <f t="shared" si="126"/>
        <v>-</v>
      </c>
    </row>
    <row r="601" spans="1:32" x14ac:dyDescent="0.15">
      <c r="A601" s="1">
        <v>600</v>
      </c>
      <c r="B601" s="29" t="str">
        <f>TRIM(基本信息!B601)</f>
        <v/>
      </c>
      <c r="C601" s="1" t="str">
        <f>TRIM(基本信息!C601)</f>
        <v/>
      </c>
      <c r="D601" s="1">
        <f t="shared" si="128"/>
        <v>0</v>
      </c>
      <c r="E601" s="1" t="str">
        <f>IFERROR(INDEX(股票涨跌!E:E,MATCH(B601,股票涨跌!B:B,0)),"-")</f>
        <v>-</v>
      </c>
      <c r="F601" s="1" t="str">
        <f>IFERROR(INDEX(股票涨跌!F:F,MATCH(B601,股票涨跌!B:B,0)),"-")</f>
        <v>-</v>
      </c>
      <c r="G601" s="1" t="str">
        <f>TRIM(基本信息!O601)</f>
        <v/>
      </c>
      <c r="H601" s="1" t="str">
        <f>IFERROR(INDEX(行业涨跌!F:F,MATCH(G601,行业涨跌!C:C,0)),"-")</f>
        <v>-</v>
      </c>
      <c r="I601" s="1" t="str">
        <f>IFERROR(INDEX(行业涨跌!E:E,MATCH(G601,行业涨跌!C:C,0)),"-")</f>
        <v>-</v>
      </c>
      <c r="J601" s="1">
        <v>0</v>
      </c>
      <c r="K601" s="1">
        <v>0</v>
      </c>
      <c r="L601" s="1">
        <v>0</v>
      </c>
      <c r="M601" s="66">
        <f t="shared" si="129"/>
        <v>0</v>
      </c>
      <c r="R601" s="43" t="str">
        <f t="shared" si="127"/>
        <v>-</v>
      </c>
      <c r="V601" s="1">
        <f t="array" ref="V601">SMALL(IF($D$2:$D$4000&gt;0,ROW($D$2:$D$4000),4^8),ROW(A600))</f>
        <v>65536</v>
      </c>
      <c r="W601" s="1" t="str">
        <f t="shared" si="117"/>
        <v>-</v>
      </c>
      <c r="X601" s="1" t="str">
        <f t="shared" si="118"/>
        <v>-</v>
      </c>
      <c r="Y601" s="43" t="str">
        <f t="shared" si="119"/>
        <v>-</v>
      </c>
      <c r="Z601" s="1" t="str">
        <f t="shared" si="120"/>
        <v>-</v>
      </c>
      <c r="AA601" s="1" t="str">
        <f t="shared" si="121"/>
        <v>-</v>
      </c>
      <c r="AB601" s="1" t="str">
        <f t="shared" si="122"/>
        <v>-</v>
      </c>
      <c r="AC601" s="1" t="str">
        <f t="shared" si="123"/>
        <v>-</v>
      </c>
      <c r="AD601" s="1" t="str">
        <f t="shared" si="124"/>
        <v>-</v>
      </c>
      <c r="AE601" s="43" t="str">
        <f t="shared" si="125"/>
        <v>-</v>
      </c>
      <c r="AF601" s="11" t="str">
        <f t="shared" si="126"/>
        <v>-</v>
      </c>
    </row>
    <row r="602" spans="1:32" x14ac:dyDescent="0.15">
      <c r="A602" s="1">
        <v>601</v>
      </c>
      <c r="B602" s="29" t="str">
        <f>TRIM(基本信息!B602)</f>
        <v/>
      </c>
      <c r="C602" s="1" t="str">
        <f>TRIM(基本信息!C602)</f>
        <v/>
      </c>
      <c r="D602" s="1">
        <f t="shared" si="128"/>
        <v>0</v>
      </c>
      <c r="E602" s="1" t="str">
        <f>IFERROR(INDEX(股票涨跌!E:E,MATCH(B602,股票涨跌!B:B,0)),"-")</f>
        <v>-</v>
      </c>
      <c r="F602" s="1" t="str">
        <f>IFERROR(INDEX(股票涨跌!F:F,MATCH(B602,股票涨跌!B:B,0)),"-")</f>
        <v>-</v>
      </c>
      <c r="G602" s="1" t="str">
        <f>TRIM(基本信息!O602)</f>
        <v/>
      </c>
      <c r="H602" s="1" t="str">
        <f>IFERROR(INDEX(行业涨跌!F:F,MATCH(G602,行业涨跌!C:C,0)),"-")</f>
        <v>-</v>
      </c>
      <c r="I602" s="1" t="str">
        <f>IFERROR(INDEX(行业涨跌!E:E,MATCH(G602,行业涨跌!C:C,0)),"-")</f>
        <v>-</v>
      </c>
      <c r="J602" s="1">
        <v>0</v>
      </c>
      <c r="K602" s="1">
        <v>0</v>
      </c>
      <c r="L602" s="1">
        <v>0</v>
      </c>
      <c r="M602" s="66">
        <f t="shared" si="129"/>
        <v>0</v>
      </c>
      <c r="R602" s="43" t="str">
        <f t="shared" si="127"/>
        <v>-</v>
      </c>
      <c r="V602" s="1">
        <f t="array" ref="V602">SMALL(IF($D$2:$D$4000&gt;0,ROW($D$2:$D$4000),4^8),ROW(A601))</f>
        <v>65536</v>
      </c>
      <c r="W602" s="1" t="str">
        <f t="shared" si="117"/>
        <v>-</v>
      </c>
      <c r="X602" s="1" t="str">
        <f t="shared" si="118"/>
        <v>-</v>
      </c>
      <c r="Y602" s="43" t="str">
        <f t="shared" si="119"/>
        <v>-</v>
      </c>
      <c r="Z602" s="1" t="str">
        <f t="shared" si="120"/>
        <v>-</v>
      </c>
      <c r="AA602" s="1" t="str">
        <f t="shared" si="121"/>
        <v>-</v>
      </c>
      <c r="AB602" s="1" t="str">
        <f t="shared" si="122"/>
        <v>-</v>
      </c>
      <c r="AC602" s="1" t="str">
        <f t="shared" si="123"/>
        <v>-</v>
      </c>
      <c r="AD602" s="1" t="str">
        <f t="shared" si="124"/>
        <v>-</v>
      </c>
      <c r="AE602" s="43" t="str">
        <f t="shared" si="125"/>
        <v>-</v>
      </c>
      <c r="AF602" s="11" t="str">
        <f t="shared" si="126"/>
        <v>-</v>
      </c>
    </row>
    <row r="603" spans="1:32" x14ac:dyDescent="0.15">
      <c r="A603" s="1">
        <v>602</v>
      </c>
      <c r="B603" s="29" t="str">
        <f>TRIM(基本信息!B603)</f>
        <v/>
      </c>
      <c r="C603" s="1" t="str">
        <f>TRIM(基本信息!C603)</f>
        <v/>
      </c>
      <c r="D603" s="1">
        <f t="shared" si="128"/>
        <v>0</v>
      </c>
      <c r="E603" s="1" t="str">
        <f>IFERROR(INDEX(股票涨跌!E:E,MATCH(B603,股票涨跌!B:B,0)),"-")</f>
        <v>-</v>
      </c>
      <c r="F603" s="1" t="str">
        <f>IFERROR(INDEX(股票涨跌!F:F,MATCH(B603,股票涨跌!B:B,0)),"-")</f>
        <v>-</v>
      </c>
      <c r="G603" s="1" t="str">
        <f>TRIM(基本信息!O603)</f>
        <v/>
      </c>
      <c r="H603" s="1" t="str">
        <f>IFERROR(INDEX(行业涨跌!F:F,MATCH(G603,行业涨跌!C:C,0)),"-")</f>
        <v>-</v>
      </c>
      <c r="I603" s="1" t="str">
        <f>IFERROR(INDEX(行业涨跌!E:E,MATCH(G603,行业涨跌!C:C,0)),"-")</f>
        <v>-</v>
      </c>
      <c r="J603" s="1">
        <v>0</v>
      </c>
      <c r="K603" s="1">
        <v>0</v>
      </c>
      <c r="L603" s="1">
        <v>0</v>
      </c>
      <c r="M603" s="66">
        <f t="shared" si="129"/>
        <v>0</v>
      </c>
      <c r="R603" s="43" t="str">
        <f t="shared" si="127"/>
        <v>-</v>
      </c>
      <c r="V603" s="1">
        <f t="array" ref="V603">SMALL(IF($D$2:$D$4000&gt;0,ROW($D$2:$D$4000),4^8),ROW(A602))</f>
        <v>65536</v>
      </c>
      <c r="W603" s="1" t="str">
        <f t="shared" si="117"/>
        <v>-</v>
      </c>
      <c r="X603" s="1" t="str">
        <f t="shared" si="118"/>
        <v>-</v>
      </c>
      <c r="Y603" s="43" t="str">
        <f t="shared" si="119"/>
        <v>-</v>
      </c>
      <c r="Z603" s="1" t="str">
        <f t="shared" si="120"/>
        <v>-</v>
      </c>
      <c r="AA603" s="1" t="str">
        <f t="shared" si="121"/>
        <v>-</v>
      </c>
      <c r="AB603" s="1" t="str">
        <f t="shared" si="122"/>
        <v>-</v>
      </c>
      <c r="AC603" s="1" t="str">
        <f t="shared" si="123"/>
        <v>-</v>
      </c>
      <c r="AD603" s="1" t="str">
        <f t="shared" si="124"/>
        <v>-</v>
      </c>
      <c r="AE603" s="43" t="str">
        <f t="shared" si="125"/>
        <v>-</v>
      </c>
      <c r="AF603" s="11" t="str">
        <f t="shared" si="126"/>
        <v>-</v>
      </c>
    </row>
    <row r="604" spans="1:32" x14ac:dyDescent="0.15">
      <c r="A604" s="1">
        <v>603</v>
      </c>
      <c r="B604" s="29" t="str">
        <f>TRIM(基本信息!B604)</f>
        <v/>
      </c>
      <c r="C604" s="1" t="str">
        <f>TRIM(基本信息!C604)</f>
        <v/>
      </c>
      <c r="D604" s="1">
        <f t="shared" si="128"/>
        <v>0</v>
      </c>
      <c r="E604" s="1" t="str">
        <f>IFERROR(INDEX(股票涨跌!E:E,MATCH(B604,股票涨跌!B:B,0)),"-")</f>
        <v>-</v>
      </c>
      <c r="F604" s="1" t="str">
        <f>IFERROR(INDEX(股票涨跌!F:F,MATCH(B604,股票涨跌!B:B,0)),"-")</f>
        <v>-</v>
      </c>
      <c r="G604" s="1" t="str">
        <f>TRIM(基本信息!O604)</f>
        <v/>
      </c>
      <c r="H604" s="1" t="str">
        <f>IFERROR(INDEX(行业涨跌!F:F,MATCH(G604,行业涨跌!C:C,0)),"-")</f>
        <v>-</v>
      </c>
      <c r="I604" s="1" t="str">
        <f>IFERROR(INDEX(行业涨跌!E:E,MATCH(G604,行业涨跌!C:C,0)),"-")</f>
        <v>-</v>
      </c>
      <c r="J604" s="1">
        <v>0</v>
      </c>
      <c r="K604" s="1">
        <v>1</v>
      </c>
      <c r="L604" s="1">
        <v>0</v>
      </c>
      <c r="M604" s="66">
        <f t="shared" si="129"/>
        <v>1</v>
      </c>
      <c r="R604" s="43" t="str">
        <f t="shared" si="127"/>
        <v>-</v>
      </c>
      <c r="S604" s="11">
        <v>43630.625</v>
      </c>
      <c r="V604" s="1">
        <f t="array" ref="V604">SMALL(IF($D$2:$D$4000&gt;0,ROW($D$2:$D$4000),4^8),ROW(A603))</f>
        <v>65536</v>
      </c>
      <c r="W604" s="1" t="str">
        <f t="shared" si="117"/>
        <v>-</v>
      </c>
      <c r="X604" s="1" t="str">
        <f t="shared" si="118"/>
        <v>-</v>
      </c>
      <c r="Y604" s="43" t="str">
        <f t="shared" si="119"/>
        <v>-</v>
      </c>
      <c r="Z604" s="1" t="str">
        <f t="shared" si="120"/>
        <v>-</v>
      </c>
      <c r="AA604" s="1" t="str">
        <f t="shared" si="121"/>
        <v>-</v>
      </c>
      <c r="AB604" s="1" t="str">
        <f t="shared" si="122"/>
        <v>-</v>
      </c>
      <c r="AC604" s="1" t="str">
        <f t="shared" si="123"/>
        <v>-</v>
      </c>
      <c r="AD604" s="1" t="str">
        <f t="shared" si="124"/>
        <v>-</v>
      </c>
      <c r="AE604" s="43" t="str">
        <f t="shared" si="125"/>
        <v>-</v>
      </c>
      <c r="AF604" s="11" t="str">
        <f t="shared" si="126"/>
        <v>-</v>
      </c>
    </row>
    <row r="605" spans="1:32" x14ac:dyDescent="0.15">
      <c r="A605" s="1">
        <v>604</v>
      </c>
      <c r="B605" s="29" t="str">
        <f>TRIM(基本信息!B605)</f>
        <v/>
      </c>
      <c r="C605" s="1" t="str">
        <f>TRIM(基本信息!C605)</f>
        <v/>
      </c>
      <c r="D605" s="1">
        <f t="shared" si="128"/>
        <v>0</v>
      </c>
      <c r="E605" s="1" t="str">
        <f>IFERROR(INDEX(股票涨跌!E:E,MATCH(B605,股票涨跌!B:B,0)),"-")</f>
        <v>-</v>
      </c>
      <c r="F605" s="1" t="str">
        <f>IFERROR(INDEX(股票涨跌!F:F,MATCH(B605,股票涨跌!B:B,0)),"-")</f>
        <v>-</v>
      </c>
      <c r="G605" s="1" t="str">
        <f>TRIM(基本信息!O605)</f>
        <v/>
      </c>
      <c r="H605" s="1" t="str">
        <f>IFERROR(INDEX(行业涨跌!F:F,MATCH(G605,行业涨跌!C:C,0)),"-")</f>
        <v>-</v>
      </c>
      <c r="I605" s="1" t="str">
        <f>IFERROR(INDEX(行业涨跌!E:E,MATCH(G605,行业涨跌!C:C,0)),"-")</f>
        <v>-</v>
      </c>
      <c r="J605" s="1">
        <v>0</v>
      </c>
      <c r="K605" s="1">
        <v>0</v>
      </c>
      <c r="L605" s="1">
        <v>0</v>
      </c>
      <c r="M605" s="66">
        <f t="shared" si="129"/>
        <v>0</v>
      </c>
      <c r="R605" s="43" t="str">
        <f t="shared" si="127"/>
        <v>-</v>
      </c>
      <c r="V605" s="1">
        <f t="array" ref="V605">SMALL(IF($D$2:$D$4000&gt;0,ROW($D$2:$D$4000),4^8),ROW(A604))</f>
        <v>65536</v>
      </c>
      <c r="W605" s="1" t="str">
        <f t="shared" si="117"/>
        <v>-</v>
      </c>
      <c r="X605" s="1" t="str">
        <f t="shared" si="118"/>
        <v>-</v>
      </c>
      <c r="Y605" s="43" t="str">
        <f t="shared" si="119"/>
        <v>-</v>
      </c>
      <c r="Z605" s="1" t="str">
        <f t="shared" si="120"/>
        <v>-</v>
      </c>
      <c r="AA605" s="1" t="str">
        <f t="shared" si="121"/>
        <v>-</v>
      </c>
      <c r="AB605" s="1" t="str">
        <f t="shared" si="122"/>
        <v>-</v>
      </c>
      <c r="AC605" s="1" t="str">
        <f t="shared" si="123"/>
        <v>-</v>
      </c>
      <c r="AD605" s="1" t="str">
        <f t="shared" si="124"/>
        <v>-</v>
      </c>
      <c r="AE605" s="43" t="str">
        <f t="shared" si="125"/>
        <v>-</v>
      </c>
      <c r="AF605" s="11" t="str">
        <f t="shared" si="126"/>
        <v>-</v>
      </c>
    </row>
    <row r="606" spans="1:32" x14ac:dyDescent="0.15">
      <c r="A606" s="1">
        <v>605</v>
      </c>
      <c r="B606" s="29" t="str">
        <f>TRIM(基本信息!B606)</f>
        <v/>
      </c>
      <c r="C606" s="1" t="str">
        <f>TRIM(基本信息!C606)</f>
        <v/>
      </c>
      <c r="D606" s="1">
        <f t="shared" si="128"/>
        <v>0</v>
      </c>
      <c r="E606" s="1" t="str">
        <f>IFERROR(INDEX(股票涨跌!E:E,MATCH(B606,股票涨跌!B:B,0)),"-")</f>
        <v>-</v>
      </c>
      <c r="F606" s="1" t="str">
        <f>IFERROR(INDEX(股票涨跌!F:F,MATCH(B606,股票涨跌!B:B,0)),"-")</f>
        <v>-</v>
      </c>
      <c r="G606" s="1" t="str">
        <f>TRIM(基本信息!O606)</f>
        <v/>
      </c>
      <c r="H606" s="1" t="str">
        <f>IFERROR(INDEX(行业涨跌!F:F,MATCH(G606,行业涨跌!C:C,0)),"-")</f>
        <v>-</v>
      </c>
      <c r="I606" s="1" t="str">
        <f>IFERROR(INDEX(行业涨跌!E:E,MATCH(G606,行业涨跌!C:C,0)),"-")</f>
        <v>-</v>
      </c>
      <c r="J606" s="1">
        <v>0</v>
      </c>
      <c r="K606" s="1">
        <v>0</v>
      </c>
      <c r="L606" s="1">
        <v>0</v>
      </c>
      <c r="M606" s="66">
        <f t="shared" si="129"/>
        <v>0</v>
      </c>
      <c r="R606" s="43" t="str">
        <f t="shared" si="127"/>
        <v>-</v>
      </c>
      <c r="V606" s="1">
        <f t="array" ref="V606">SMALL(IF($D$2:$D$4000&gt;0,ROW($D$2:$D$4000),4^8),ROW(A605))</f>
        <v>65536</v>
      </c>
      <c r="W606" s="1" t="str">
        <f t="shared" si="117"/>
        <v>-</v>
      </c>
      <c r="X606" s="1" t="str">
        <f t="shared" si="118"/>
        <v>-</v>
      </c>
      <c r="Y606" s="43" t="str">
        <f t="shared" si="119"/>
        <v>-</v>
      </c>
      <c r="Z606" s="1" t="str">
        <f t="shared" si="120"/>
        <v>-</v>
      </c>
      <c r="AA606" s="1" t="str">
        <f t="shared" si="121"/>
        <v>-</v>
      </c>
      <c r="AB606" s="1" t="str">
        <f t="shared" si="122"/>
        <v>-</v>
      </c>
      <c r="AC606" s="1" t="str">
        <f t="shared" si="123"/>
        <v>-</v>
      </c>
      <c r="AD606" s="1" t="str">
        <f t="shared" si="124"/>
        <v>-</v>
      </c>
      <c r="AE606" s="43" t="str">
        <f t="shared" si="125"/>
        <v>-</v>
      </c>
      <c r="AF606" s="11" t="str">
        <f t="shared" si="126"/>
        <v>-</v>
      </c>
    </row>
    <row r="607" spans="1:32" x14ac:dyDescent="0.15">
      <c r="A607" s="1">
        <v>606</v>
      </c>
      <c r="B607" s="29" t="str">
        <f>TRIM(基本信息!B607)</f>
        <v/>
      </c>
      <c r="C607" s="1" t="str">
        <f>TRIM(基本信息!C607)</f>
        <v/>
      </c>
      <c r="D607" s="1">
        <f t="shared" si="128"/>
        <v>0</v>
      </c>
      <c r="E607" s="1" t="str">
        <f>IFERROR(INDEX(股票涨跌!E:E,MATCH(B607,股票涨跌!B:B,0)),"-")</f>
        <v>-</v>
      </c>
      <c r="F607" s="1" t="str">
        <f>IFERROR(INDEX(股票涨跌!F:F,MATCH(B607,股票涨跌!B:B,0)),"-")</f>
        <v>-</v>
      </c>
      <c r="G607" s="1" t="str">
        <f>TRIM(基本信息!O607)</f>
        <v/>
      </c>
      <c r="H607" s="1" t="str">
        <f>IFERROR(INDEX(行业涨跌!F:F,MATCH(G607,行业涨跌!C:C,0)),"-")</f>
        <v>-</v>
      </c>
      <c r="I607" s="1" t="str">
        <f>IFERROR(INDEX(行业涨跌!E:E,MATCH(G607,行业涨跌!C:C,0)),"-")</f>
        <v>-</v>
      </c>
      <c r="J607" s="1">
        <v>0</v>
      </c>
      <c r="K607" s="1">
        <v>0</v>
      </c>
      <c r="L607" s="1">
        <v>0</v>
      </c>
      <c r="M607" s="66">
        <f t="shared" si="129"/>
        <v>0</v>
      </c>
      <c r="R607" s="43" t="str">
        <f t="shared" si="127"/>
        <v>-</v>
      </c>
      <c r="V607" s="1">
        <f t="array" ref="V607">SMALL(IF($D$2:$D$4000&gt;0,ROW($D$2:$D$4000),4^8),ROW(A606))</f>
        <v>65536</v>
      </c>
      <c r="W607" s="1" t="str">
        <f t="shared" si="117"/>
        <v>-</v>
      </c>
      <c r="X607" s="1" t="str">
        <f t="shared" si="118"/>
        <v>-</v>
      </c>
      <c r="Y607" s="43" t="str">
        <f t="shared" si="119"/>
        <v>-</v>
      </c>
      <c r="Z607" s="1" t="str">
        <f t="shared" si="120"/>
        <v>-</v>
      </c>
      <c r="AA607" s="1" t="str">
        <f t="shared" si="121"/>
        <v>-</v>
      </c>
      <c r="AB607" s="1" t="str">
        <f t="shared" si="122"/>
        <v>-</v>
      </c>
      <c r="AC607" s="1" t="str">
        <f t="shared" si="123"/>
        <v>-</v>
      </c>
      <c r="AD607" s="1" t="str">
        <f t="shared" si="124"/>
        <v>-</v>
      </c>
      <c r="AE607" s="43" t="str">
        <f t="shared" si="125"/>
        <v>-</v>
      </c>
      <c r="AF607" s="11" t="str">
        <f t="shared" si="126"/>
        <v>-</v>
      </c>
    </row>
    <row r="608" spans="1:32" x14ac:dyDescent="0.15">
      <c r="A608" s="1">
        <v>607</v>
      </c>
      <c r="B608" s="29" t="str">
        <f>TRIM(基本信息!B608)</f>
        <v/>
      </c>
      <c r="C608" s="1" t="str">
        <f>TRIM(基本信息!C608)</f>
        <v/>
      </c>
      <c r="D608" s="1">
        <f t="shared" si="128"/>
        <v>0</v>
      </c>
      <c r="E608" s="1" t="str">
        <f>IFERROR(INDEX(股票涨跌!E:E,MATCH(B608,股票涨跌!B:B,0)),"-")</f>
        <v>-</v>
      </c>
      <c r="F608" s="1" t="str">
        <f>IFERROR(INDEX(股票涨跌!F:F,MATCH(B608,股票涨跌!B:B,0)),"-")</f>
        <v>-</v>
      </c>
      <c r="G608" s="1" t="str">
        <f>TRIM(基本信息!O608)</f>
        <v/>
      </c>
      <c r="H608" s="1" t="str">
        <f>IFERROR(INDEX(行业涨跌!F:F,MATCH(G608,行业涨跌!C:C,0)),"-")</f>
        <v>-</v>
      </c>
      <c r="I608" s="1" t="str">
        <f>IFERROR(INDEX(行业涨跌!E:E,MATCH(G608,行业涨跌!C:C,0)),"-")</f>
        <v>-</v>
      </c>
      <c r="J608" s="1">
        <v>0</v>
      </c>
      <c r="K608" s="1">
        <v>0</v>
      </c>
      <c r="L608" s="1">
        <v>0</v>
      </c>
      <c r="M608" s="66">
        <f t="shared" si="129"/>
        <v>0</v>
      </c>
      <c r="R608" s="43" t="str">
        <f t="shared" si="127"/>
        <v>-</v>
      </c>
      <c r="V608" s="1">
        <f t="array" ref="V608">SMALL(IF($D$2:$D$4000&gt;0,ROW($D$2:$D$4000),4^8),ROW(A607))</f>
        <v>65536</v>
      </c>
      <c r="W608" s="1" t="str">
        <f t="shared" si="117"/>
        <v>-</v>
      </c>
      <c r="X608" s="1" t="str">
        <f t="shared" si="118"/>
        <v>-</v>
      </c>
      <c r="Y608" s="43" t="str">
        <f t="shared" si="119"/>
        <v>-</v>
      </c>
      <c r="Z608" s="1" t="str">
        <f t="shared" si="120"/>
        <v>-</v>
      </c>
      <c r="AA608" s="1" t="str">
        <f t="shared" si="121"/>
        <v>-</v>
      </c>
      <c r="AB608" s="1" t="str">
        <f t="shared" si="122"/>
        <v>-</v>
      </c>
      <c r="AC608" s="1" t="str">
        <f t="shared" si="123"/>
        <v>-</v>
      </c>
      <c r="AD608" s="1" t="str">
        <f t="shared" si="124"/>
        <v>-</v>
      </c>
      <c r="AE608" s="43" t="str">
        <f t="shared" si="125"/>
        <v>-</v>
      </c>
      <c r="AF608" s="11" t="str">
        <f t="shared" si="126"/>
        <v>-</v>
      </c>
    </row>
    <row r="609" spans="1:32" x14ac:dyDescent="0.15">
      <c r="A609" s="1">
        <v>608</v>
      </c>
      <c r="B609" s="29" t="str">
        <f>TRIM(基本信息!B609)</f>
        <v/>
      </c>
      <c r="C609" s="1" t="str">
        <f>TRIM(基本信息!C609)</f>
        <v/>
      </c>
      <c r="D609" s="1">
        <f t="shared" si="128"/>
        <v>0</v>
      </c>
      <c r="E609" s="1" t="str">
        <f>IFERROR(INDEX(股票涨跌!E:E,MATCH(B609,股票涨跌!B:B,0)),"-")</f>
        <v>-</v>
      </c>
      <c r="F609" s="1" t="str">
        <f>IFERROR(INDEX(股票涨跌!F:F,MATCH(B609,股票涨跌!B:B,0)),"-")</f>
        <v>-</v>
      </c>
      <c r="G609" s="1" t="str">
        <f>TRIM(基本信息!O609)</f>
        <v/>
      </c>
      <c r="H609" s="1" t="str">
        <f>IFERROR(INDEX(行业涨跌!F:F,MATCH(G609,行业涨跌!C:C,0)),"-")</f>
        <v>-</v>
      </c>
      <c r="I609" s="1" t="str">
        <f>IFERROR(INDEX(行业涨跌!E:E,MATCH(G609,行业涨跌!C:C,0)),"-")</f>
        <v>-</v>
      </c>
      <c r="J609" s="1">
        <v>0</v>
      </c>
      <c r="K609" s="1">
        <v>1</v>
      </c>
      <c r="L609" s="1">
        <v>0</v>
      </c>
      <c r="M609" s="66">
        <f t="shared" si="129"/>
        <v>1</v>
      </c>
      <c r="R609" s="43" t="str">
        <f t="shared" si="127"/>
        <v>-</v>
      </c>
      <c r="S609" s="11">
        <v>43630.625</v>
      </c>
      <c r="V609" s="1">
        <f t="array" ref="V609">SMALL(IF($D$2:$D$4000&gt;0,ROW($D$2:$D$4000),4^8),ROW(A608))</f>
        <v>65536</v>
      </c>
      <c r="W609" s="1" t="str">
        <f t="shared" si="117"/>
        <v>-</v>
      </c>
      <c r="X609" s="1" t="str">
        <f t="shared" si="118"/>
        <v>-</v>
      </c>
      <c r="Y609" s="43" t="str">
        <f t="shared" si="119"/>
        <v>-</v>
      </c>
      <c r="Z609" s="1" t="str">
        <f t="shared" si="120"/>
        <v>-</v>
      </c>
      <c r="AA609" s="1" t="str">
        <f t="shared" si="121"/>
        <v>-</v>
      </c>
      <c r="AB609" s="1" t="str">
        <f t="shared" si="122"/>
        <v>-</v>
      </c>
      <c r="AC609" s="1" t="str">
        <f t="shared" si="123"/>
        <v>-</v>
      </c>
      <c r="AD609" s="1" t="str">
        <f t="shared" si="124"/>
        <v>-</v>
      </c>
      <c r="AE609" s="43" t="str">
        <f t="shared" si="125"/>
        <v>-</v>
      </c>
      <c r="AF609" s="11" t="str">
        <f t="shared" si="126"/>
        <v>-</v>
      </c>
    </row>
    <row r="610" spans="1:32" x14ac:dyDescent="0.15">
      <c r="A610" s="1">
        <v>609</v>
      </c>
      <c r="B610" s="29" t="str">
        <f>TRIM(基本信息!B610)</f>
        <v/>
      </c>
      <c r="C610" s="1" t="str">
        <f>TRIM(基本信息!C610)</f>
        <v/>
      </c>
      <c r="D610" s="1">
        <f t="shared" si="128"/>
        <v>0</v>
      </c>
      <c r="E610" s="1" t="str">
        <f>IFERROR(INDEX(股票涨跌!E:E,MATCH(B610,股票涨跌!B:B,0)),"-")</f>
        <v>-</v>
      </c>
      <c r="F610" s="1" t="str">
        <f>IFERROR(INDEX(股票涨跌!F:F,MATCH(B610,股票涨跌!B:B,0)),"-")</f>
        <v>-</v>
      </c>
      <c r="G610" s="1" t="str">
        <f>TRIM(基本信息!O610)</f>
        <v/>
      </c>
      <c r="H610" s="1" t="str">
        <f>IFERROR(INDEX(行业涨跌!F:F,MATCH(G610,行业涨跌!C:C,0)),"-")</f>
        <v>-</v>
      </c>
      <c r="I610" s="1" t="str">
        <f>IFERROR(INDEX(行业涨跌!E:E,MATCH(G610,行业涨跌!C:C,0)),"-")</f>
        <v>-</v>
      </c>
      <c r="J610" s="1">
        <v>0</v>
      </c>
      <c r="K610" s="1">
        <v>1</v>
      </c>
      <c r="L610" s="1">
        <v>0</v>
      </c>
      <c r="M610" s="66">
        <f t="shared" si="129"/>
        <v>1</v>
      </c>
      <c r="R610" s="43" t="str">
        <f t="shared" si="127"/>
        <v>-</v>
      </c>
      <c r="S610" s="11">
        <v>43630.625</v>
      </c>
      <c r="V610" s="1">
        <f t="array" ref="V610">SMALL(IF($D$2:$D$4000&gt;0,ROW($D$2:$D$4000),4^8),ROW(A609))</f>
        <v>65536</v>
      </c>
      <c r="W610" s="1" t="str">
        <f t="shared" si="117"/>
        <v>-</v>
      </c>
      <c r="X610" s="1" t="str">
        <f t="shared" si="118"/>
        <v>-</v>
      </c>
      <c r="Y610" s="43" t="str">
        <f t="shared" si="119"/>
        <v>-</v>
      </c>
      <c r="Z610" s="1" t="str">
        <f t="shared" si="120"/>
        <v>-</v>
      </c>
      <c r="AA610" s="1" t="str">
        <f t="shared" si="121"/>
        <v>-</v>
      </c>
      <c r="AB610" s="1" t="str">
        <f t="shared" si="122"/>
        <v>-</v>
      </c>
      <c r="AC610" s="1" t="str">
        <f t="shared" si="123"/>
        <v>-</v>
      </c>
      <c r="AD610" s="1" t="str">
        <f t="shared" si="124"/>
        <v>-</v>
      </c>
      <c r="AE610" s="43" t="str">
        <f t="shared" si="125"/>
        <v>-</v>
      </c>
      <c r="AF610" s="11" t="str">
        <f t="shared" si="126"/>
        <v>-</v>
      </c>
    </row>
    <row r="611" spans="1:32" x14ac:dyDescent="0.15">
      <c r="A611" s="1">
        <v>610</v>
      </c>
      <c r="B611" s="29" t="str">
        <f>TRIM(基本信息!B611)</f>
        <v/>
      </c>
      <c r="C611" s="1" t="str">
        <f>TRIM(基本信息!C611)</f>
        <v/>
      </c>
      <c r="D611" s="1">
        <f t="shared" si="128"/>
        <v>0</v>
      </c>
      <c r="E611" s="1" t="str">
        <f>IFERROR(INDEX(股票涨跌!E:E,MATCH(B611,股票涨跌!B:B,0)),"-")</f>
        <v>-</v>
      </c>
      <c r="F611" s="1" t="str">
        <f>IFERROR(INDEX(股票涨跌!F:F,MATCH(B611,股票涨跌!B:B,0)),"-")</f>
        <v>-</v>
      </c>
      <c r="G611" s="1" t="str">
        <f>TRIM(基本信息!O611)</f>
        <v/>
      </c>
      <c r="H611" s="1" t="str">
        <f>IFERROR(INDEX(行业涨跌!F:F,MATCH(G611,行业涨跌!C:C,0)),"-")</f>
        <v>-</v>
      </c>
      <c r="I611" s="1" t="str">
        <f>IFERROR(INDEX(行业涨跌!E:E,MATCH(G611,行业涨跌!C:C,0)),"-")</f>
        <v>-</v>
      </c>
      <c r="J611" s="1">
        <v>0</v>
      </c>
      <c r="K611" s="1">
        <v>0</v>
      </c>
      <c r="L611" s="1">
        <v>0</v>
      </c>
      <c r="M611" s="66">
        <f t="shared" si="129"/>
        <v>0</v>
      </c>
      <c r="R611" s="43" t="str">
        <f t="shared" si="127"/>
        <v>-</v>
      </c>
      <c r="V611" s="1">
        <f t="array" ref="V611">SMALL(IF($D$2:$D$4000&gt;0,ROW($D$2:$D$4000),4^8),ROW(A610))</f>
        <v>65536</v>
      </c>
      <c r="W611" s="1" t="str">
        <f t="shared" si="117"/>
        <v>-</v>
      </c>
      <c r="X611" s="1" t="str">
        <f t="shared" si="118"/>
        <v>-</v>
      </c>
      <c r="Y611" s="43" t="str">
        <f t="shared" si="119"/>
        <v>-</v>
      </c>
      <c r="Z611" s="1" t="str">
        <f t="shared" si="120"/>
        <v>-</v>
      </c>
      <c r="AA611" s="1" t="str">
        <f t="shared" si="121"/>
        <v>-</v>
      </c>
      <c r="AB611" s="1" t="str">
        <f t="shared" si="122"/>
        <v>-</v>
      </c>
      <c r="AC611" s="1" t="str">
        <f t="shared" si="123"/>
        <v>-</v>
      </c>
      <c r="AD611" s="1" t="str">
        <f t="shared" si="124"/>
        <v>-</v>
      </c>
      <c r="AE611" s="43" t="str">
        <f t="shared" si="125"/>
        <v>-</v>
      </c>
      <c r="AF611" s="11" t="str">
        <f t="shared" si="126"/>
        <v>-</v>
      </c>
    </row>
    <row r="612" spans="1:32" x14ac:dyDescent="0.15">
      <c r="A612" s="1">
        <v>611</v>
      </c>
      <c r="B612" s="29" t="str">
        <f>TRIM(基本信息!B612)</f>
        <v/>
      </c>
      <c r="C612" s="1" t="str">
        <f>TRIM(基本信息!C612)</f>
        <v/>
      </c>
      <c r="D612" s="1">
        <f t="shared" si="128"/>
        <v>0</v>
      </c>
      <c r="E612" s="1" t="str">
        <f>IFERROR(INDEX(股票涨跌!E:E,MATCH(B612,股票涨跌!B:B,0)),"-")</f>
        <v>-</v>
      </c>
      <c r="F612" s="1" t="str">
        <f>IFERROR(INDEX(股票涨跌!F:F,MATCH(B612,股票涨跌!B:B,0)),"-")</f>
        <v>-</v>
      </c>
      <c r="G612" s="1" t="str">
        <f>TRIM(基本信息!O612)</f>
        <v/>
      </c>
      <c r="H612" s="1" t="str">
        <f>IFERROR(INDEX(行业涨跌!F:F,MATCH(G612,行业涨跌!C:C,0)),"-")</f>
        <v>-</v>
      </c>
      <c r="I612" s="1" t="str">
        <f>IFERROR(INDEX(行业涨跌!E:E,MATCH(G612,行业涨跌!C:C,0)),"-")</f>
        <v>-</v>
      </c>
      <c r="J612" s="1">
        <v>0</v>
      </c>
      <c r="K612" s="1">
        <v>0</v>
      </c>
      <c r="L612" s="1">
        <v>0</v>
      </c>
      <c r="M612" s="66">
        <f t="shared" si="129"/>
        <v>0</v>
      </c>
      <c r="R612" s="43" t="str">
        <f t="shared" si="127"/>
        <v>-</v>
      </c>
      <c r="V612" s="1">
        <f t="array" ref="V612">SMALL(IF($D$2:$D$4000&gt;0,ROW($D$2:$D$4000),4^8),ROW(A611))</f>
        <v>65536</v>
      </c>
      <c r="W612" s="1" t="str">
        <f t="shared" si="117"/>
        <v>-</v>
      </c>
      <c r="X612" s="1" t="str">
        <f t="shared" si="118"/>
        <v>-</v>
      </c>
      <c r="Y612" s="43" t="str">
        <f t="shared" si="119"/>
        <v>-</v>
      </c>
      <c r="Z612" s="1" t="str">
        <f t="shared" si="120"/>
        <v>-</v>
      </c>
      <c r="AA612" s="1" t="str">
        <f t="shared" si="121"/>
        <v>-</v>
      </c>
      <c r="AB612" s="1" t="str">
        <f t="shared" si="122"/>
        <v>-</v>
      </c>
      <c r="AC612" s="1" t="str">
        <f t="shared" si="123"/>
        <v>-</v>
      </c>
      <c r="AD612" s="1" t="str">
        <f t="shared" si="124"/>
        <v>-</v>
      </c>
      <c r="AE612" s="43" t="str">
        <f t="shared" si="125"/>
        <v>-</v>
      </c>
      <c r="AF612" s="11" t="str">
        <f t="shared" si="126"/>
        <v>-</v>
      </c>
    </row>
    <row r="613" spans="1:32" x14ac:dyDescent="0.15">
      <c r="A613" s="1">
        <v>612</v>
      </c>
      <c r="B613" s="29" t="str">
        <f>TRIM(基本信息!B613)</f>
        <v/>
      </c>
      <c r="C613" s="1" t="str">
        <f>TRIM(基本信息!C613)</f>
        <v/>
      </c>
      <c r="D613" s="1">
        <f t="shared" si="128"/>
        <v>0</v>
      </c>
      <c r="E613" s="1" t="str">
        <f>IFERROR(INDEX(股票涨跌!E:E,MATCH(B613,股票涨跌!B:B,0)),"-")</f>
        <v>-</v>
      </c>
      <c r="F613" s="1" t="str">
        <f>IFERROR(INDEX(股票涨跌!F:F,MATCH(B613,股票涨跌!B:B,0)),"-")</f>
        <v>-</v>
      </c>
      <c r="G613" s="1" t="str">
        <f>TRIM(基本信息!O613)</f>
        <v/>
      </c>
      <c r="H613" s="1" t="str">
        <f>IFERROR(INDEX(行业涨跌!F:F,MATCH(G613,行业涨跌!C:C,0)),"-")</f>
        <v>-</v>
      </c>
      <c r="I613" s="1" t="str">
        <f>IFERROR(INDEX(行业涨跌!E:E,MATCH(G613,行业涨跌!C:C,0)),"-")</f>
        <v>-</v>
      </c>
      <c r="J613" s="1">
        <v>0</v>
      </c>
      <c r="K613" s="1">
        <v>1</v>
      </c>
      <c r="L613" s="1">
        <v>0</v>
      </c>
      <c r="M613" s="66">
        <f t="shared" si="129"/>
        <v>1</v>
      </c>
      <c r="R613" s="43" t="str">
        <f t="shared" si="127"/>
        <v>-</v>
      </c>
      <c r="S613" s="11">
        <v>43630.625</v>
      </c>
      <c r="V613" s="1">
        <f t="array" ref="V613">SMALL(IF($D$2:$D$4000&gt;0,ROW($D$2:$D$4000),4^8),ROW(A612))</f>
        <v>65536</v>
      </c>
      <c r="W613" s="1" t="str">
        <f t="shared" si="117"/>
        <v>-</v>
      </c>
      <c r="X613" s="1" t="str">
        <f t="shared" si="118"/>
        <v>-</v>
      </c>
      <c r="Y613" s="43" t="str">
        <f t="shared" si="119"/>
        <v>-</v>
      </c>
      <c r="Z613" s="1" t="str">
        <f t="shared" si="120"/>
        <v>-</v>
      </c>
      <c r="AA613" s="1" t="str">
        <f t="shared" si="121"/>
        <v>-</v>
      </c>
      <c r="AB613" s="1" t="str">
        <f t="shared" si="122"/>
        <v>-</v>
      </c>
      <c r="AC613" s="1" t="str">
        <f t="shared" si="123"/>
        <v>-</v>
      </c>
      <c r="AD613" s="1" t="str">
        <f t="shared" si="124"/>
        <v>-</v>
      </c>
      <c r="AE613" s="43" t="str">
        <f t="shared" si="125"/>
        <v>-</v>
      </c>
      <c r="AF613" s="11" t="str">
        <f t="shared" si="126"/>
        <v>-</v>
      </c>
    </row>
    <row r="614" spans="1:32" x14ac:dyDescent="0.15">
      <c r="A614" s="1">
        <v>613</v>
      </c>
      <c r="B614" s="29" t="str">
        <f>TRIM(基本信息!B614)</f>
        <v/>
      </c>
      <c r="C614" s="1" t="str">
        <f>TRIM(基本信息!C614)</f>
        <v/>
      </c>
      <c r="D614" s="1">
        <f t="shared" si="128"/>
        <v>0</v>
      </c>
      <c r="E614" s="1" t="str">
        <f>IFERROR(INDEX(股票涨跌!E:E,MATCH(B614,股票涨跌!B:B,0)),"-")</f>
        <v>-</v>
      </c>
      <c r="F614" s="1" t="str">
        <f>IFERROR(INDEX(股票涨跌!F:F,MATCH(B614,股票涨跌!B:B,0)),"-")</f>
        <v>-</v>
      </c>
      <c r="G614" s="1" t="str">
        <f>TRIM(基本信息!O614)</f>
        <v/>
      </c>
      <c r="H614" s="1" t="str">
        <f>IFERROR(INDEX(行业涨跌!F:F,MATCH(G614,行业涨跌!C:C,0)),"-")</f>
        <v>-</v>
      </c>
      <c r="I614" s="1" t="str">
        <f>IFERROR(INDEX(行业涨跌!E:E,MATCH(G614,行业涨跌!C:C,0)),"-")</f>
        <v>-</v>
      </c>
      <c r="J614" s="1">
        <v>0</v>
      </c>
      <c r="K614" s="1">
        <v>0</v>
      </c>
      <c r="L614" s="1">
        <v>0</v>
      </c>
      <c r="M614" s="66">
        <f t="shared" si="129"/>
        <v>0</v>
      </c>
      <c r="R614" s="43" t="str">
        <f t="shared" si="127"/>
        <v>-</v>
      </c>
      <c r="V614" s="1">
        <f t="array" ref="V614">SMALL(IF($D$2:$D$4000&gt;0,ROW($D$2:$D$4000),4^8),ROW(A613))</f>
        <v>65536</v>
      </c>
      <c r="W614" s="1" t="str">
        <f t="shared" si="117"/>
        <v>-</v>
      </c>
      <c r="X614" s="1" t="str">
        <f t="shared" si="118"/>
        <v>-</v>
      </c>
      <c r="Y614" s="43" t="str">
        <f t="shared" si="119"/>
        <v>-</v>
      </c>
      <c r="Z614" s="1" t="str">
        <f t="shared" si="120"/>
        <v>-</v>
      </c>
      <c r="AA614" s="1" t="str">
        <f t="shared" si="121"/>
        <v>-</v>
      </c>
      <c r="AB614" s="1" t="str">
        <f t="shared" si="122"/>
        <v>-</v>
      </c>
      <c r="AC614" s="1" t="str">
        <f t="shared" si="123"/>
        <v>-</v>
      </c>
      <c r="AD614" s="1" t="str">
        <f t="shared" si="124"/>
        <v>-</v>
      </c>
      <c r="AE614" s="43" t="str">
        <f t="shared" si="125"/>
        <v>-</v>
      </c>
      <c r="AF614" s="11" t="str">
        <f t="shared" si="126"/>
        <v>-</v>
      </c>
    </row>
    <row r="615" spans="1:32" x14ac:dyDescent="0.15">
      <c r="A615" s="1">
        <v>614</v>
      </c>
      <c r="B615" s="29" t="str">
        <f>TRIM(基本信息!B615)</f>
        <v/>
      </c>
      <c r="C615" s="1" t="str">
        <f>TRIM(基本信息!C615)</f>
        <v/>
      </c>
      <c r="D615" s="1">
        <f t="shared" si="128"/>
        <v>0</v>
      </c>
      <c r="E615" s="1" t="str">
        <f>IFERROR(INDEX(股票涨跌!E:E,MATCH(B615,股票涨跌!B:B,0)),"-")</f>
        <v>-</v>
      </c>
      <c r="F615" s="1" t="str">
        <f>IFERROR(INDEX(股票涨跌!F:F,MATCH(B615,股票涨跌!B:B,0)),"-")</f>
        <v>-</v>
      </c>
      <c r="G615" s="1" t="str">
        <f>TRIM(基本信息!O615)</f>
        <v/>
      </c>
      <c r="H615" s="1" t="str">
        <f>IFERROR(INDEX(行业涨跌!F:F,MATCH(G615,行业涨跌!C:C,0)),"-")</f>
        <v>-</v>
      </c>
      <c r="I615" s="1" t="str">
        <f>IFERROR(INDEX(行业涨跌!E:E,MATCH(G615,行业涨跌!C:C,0)),"-")</f>
        <v>-</v>
      </c>
      <c r="J615" s="1">
        <v>0</v>
      </c>
      <c r="K615" s="1">
        <v>1</v>
      </c>
      <c r="L615" s="1">
        <v>0</v>
      </c>
      <c r="M615" s="66">
        <f t="shared" si="129"/>
        <v>1</v>
      </c>
      <c r="R615" s="43" t="str">
        <f t="shared" si="127"/>
        <v>-</v>
      </c>
      <c r="S615" s="11">
        <v>43630.625</v>
      </c>
      <c r="V615" s="1">
        <f t="array" ref="V615">SMALL(IF($D$2:$D$4000&gt;0,ROW($D$2:$D$4000),4^8),ROW(A614))</f>
        <v>65536</v>
      </c>
      <c r="W615" s="1" t="str">
        <f t="shared" si="117"/>
        <v>-</v>
      </c>
      <c r="X615" s="1" t="str">
        <f t="shared" si="118"/>
        <v>-</v>
      </c>
      <c r="Y615" s="43" t="str">
        <f t="shared" si="119"/>
        <v>-</v>
      </c>
      <c r="Z615" s="1" t="str">
        <f t="shared" si="120"/>
        <v>-</v>
      </c>
      <c r="AA615" s="1" t="str">
        <f t="shared" si="121"/>
        <v>-</v>
      </c>
      <c r="AB615" s="1" t="str">
        <f t="shared" si="122"/>
        <v>-</v>
      </c>
      <c r="AC615" s="1" t="str">
        <f t="shared" si="123"/>
        <v>-</v>
      </c>
      <c r="AD615" s="1" t="str">
        <f t="shared" si="124"/>
        <v>-</v>
      </c>
      <c r="AE615" s="43" t="str">
        <f t="shared" si="125"/>
        <v>-</v>
      </c>
      <c r="AF615" s="11" t="str">
        <f t="shared" si="126"/>
        <v>-</v>
      </c>
    </row>
    <row r="616" spans="1:32" x14ac:dyDescent="0.15">
      <c r="A616" s="1">
        <v>615</v>
      </c>
      <c r="B616" s="29" t="str">
        <f>TRIM(基本信息!B616)</f>
        <v/>
      </c>
      <c r="C616" s="1" t="str">
        <f>TRIM(基本信息!C616)</f>
        <v/>
      </c>
      <c r="D616" s="1">
        <f t="shared" si="128"/>
        <v>0</v>
      </c>
      <c r="E616" s="1" t="str">
        <f>IFERROR(INDEX(股票涨跌!E:E,MATCH(B616,股票涨跌!B:B,0)),"-")</f>
        <v>-</v>
      </c>
      <c r="F616" s="1" t="str">
        <f>IFERROR(INDEX(股票涨跌!F:F,MATCH(B616,股票涨跌!B:B,0)),"-")</f>
        <v>-</v>
      </c>
      <c r="G616" s="1" t="str">
        <f>TRIM(基本信息!O616)</f>
        <v/>
      </c>
      <c r="H616" s="1" t="str">
        <f>IFERROR(INDEX(行业涨跌!F:F,MATCH(G616,行业涨跌!C:C,0)),"-")</f>
        <v>-</v>
      </c>
      <c r="I616" s="1" t="str">
        <f>IFERROR(INDEX(行业涨跌!E:E,MATCH(G616,行业涨跌!C:C,0)),"-")</f>
        <v>-</v>
      </c>
      <c r="J616" s="1">
        <v>0</v>
      </c>
      <c r="K616" s="1">
        <v>0</v>
      </c>
      <c r="L616" s="1">
        <v>0</v>
      </c>
      <c r="M616" s="66">
        <f t="shared" si="129"/>
        <v>0</v>
      </c>
      <c r="R616" s="43" t="str">
        <f t="shared" si="127"/>
        <v>-</v>
      </c>
      <c r="V616" s="1">
        <f t="array" ref="V616">SMALL(IF($D$2:$D$4000&gt;0,ROW($D$2:$D$4000),4^8),ROW(A615))</f>
        <v>65536</v>
      </c>
      <c r="W616" s="1" t="str">
        <f t="shared" si="117"/>
        <v>-</v>
      </c>
      <c r="X616" s="1" t="str">
        <f t="shared" si="118"/>
        <v>-</v>
      </c>
      <c r="Y616" s="43" t="str">
        <f t="shared" si="119"/>
        <v>-</v>
      </c>
      <c r="Z616" s="1" t="str">
        <f t="shared" si="120"/>
        <v>-</v>
      </c>
      <c r="AA616" s="1" t="str">
        <f t="shared" si="121"/>
        <v>-</v>
      </c>
      <c r="AB616" s="1" t="str">
        <f t="shared" si="122"/>
        <v>-</v>
      </c>
      <c r="AC616" s="1" t="str">
        <f t="shared" si="123"/>
        <v>-</v>
      </c>
      <c r="AD616" s="1" t="str">
        <f t="shared" si="124"/>
        <v>-</v>
      </c>
      <c r="AE616" s="43" t="str">
        <f t="shared" si="125"/>
        <v>-</v>
      </c>
      <c r="AF616" s="11" t="str">
        <f t="shared" si="126"/>
        <v>-</v>
      </c>
    </row>
    <row r="617" spans="1:32" x14ac:dyDescent="0.15">
      <c r="A617" s="1">
        <v>616</v>
      </c>
      <c r="B617" s="29" t="str">
        <f>TRIM(基本信息!B617)</f>
        <v/>
      </c>
      <c r="C617" s="1" t="str">
        <f>TRIM(基本信息!C617)</f>
        <v/>
      </c>
      <c r="D617" s="1">
        <f t="shared" si="128"/>
        <v>0</v>
      </c>
      <c r="E617" s="1" t="str">
        <f>IFERROR(INDEX(股票涨跌!E:E,MATCH(B617,股票涨跌!B:B,0)),"-")</f>
        <v>-</v>
      </c>
      <c r="F617" s="1" t="str">
        <f>IFERROR(INDEX(股票涨跌!F:F,MATCH(B617,股票涨跌!B:B,0)),"-")</f>
        <v>-</v>
      </c>
      <c r="G617" s="1" t="str">
        <f>TRIM(基本信息!O617)</f>
        <v/>
      </c>
      <c r="H617" s="1" t="str">
        <f>IFERROR(INDEX(行业涨跌!F:F,MATCH(G617,行业涨跌!C:C,0)),"-")</f>
        <v>-</v>
      </c>
      <c r="I617" s="1" t="str">
        <f>IFERROR(INDEX(行业涨跌!E:E,MATCH(G617,行业涨跌!C:C,0)),"-")</f>
        <v>-</v>
      </c>
      <c r="J617" s="1">
        <v>0</v>
      </c>
      <c r="K617" s="1">
        <v>0</v>
      </c>
      <c r="L617" s="1">
        <v>0</v>
      </c>
      <c r="M617" s="66">
        <f t="shared" si="129"/>
        <v>0</v>
      </c>
      <c r="R617" s="43" t="str">
        <f t="shared" si="127"/>
        <v>-</v>
      </c>
      <c r="V617" s="1">
        <f t="array" ref="V617">SMALL(IF($D$2:$D$4000&gt;0,ROW($D$2:$D$4000),4^8),ROW(A616))</f>
        <v>65536</v>
      </c>
      <c r="W617" s="1" t="str">
        <f t="shared" si="117"/>
        <v>-</v>
      </c>
      <c r="X617" s="1" t="str">
        <f t="shared" si="118"/>
        <v>-</v>
      </c>
      <c r="Y617" s="43" t="str">
        <f t="shared" si="119"/>
        <v>-</v>
      </c>
      <c r="Z617" s="1" t="str">
        <f t="shared" si="120"/>
        <v>-</v>
      </c>
      <c r="AA617" s="1" t="str">
        <f t="shared" si="121"/>
        <v>-</v>
      </c>
      <c r="AB617" s="1" t="str">
        <f t="shared" si="122"/>
        <v>-</v>
      </c>
      <c r="AC617" s="1" t="str">
        <f t="shared" si="123"/>
        <v>-</v>
      </c>
      <c r="AD617" s="1" t="str">
        <f t="shared" si="124"/>
        <v>-</v>
      </c>
      <c r="AE617" s="43" t="str">
        <f t="shared" si="125"/>
        <v>-</v>
      </c>
      <c r="AF617" s="11" t="str">
        <f t="shared" si="126"/>
        <v>-</v>
      </c>
    </row>
    <row r="618" spans="1:32" x14ac:dyDescent="0.15">
      <c r="A618" s="1">
        <v>617</v>
      </c>
      <c r="B618" s="29" t="str">
        <f>TRIM(基本信息!B618)</f>
        <v/>
      </c>
      <c r="C618" s="1" t="str">
        <f>TRIM(基本信息!C618)</f>
        <v/>
      </c>
      <c r="D618" s="1">
        <f t="shared" si="128"/>
        <v>0</v>
      </c>
      <c r="E618" s="1" t="str">
        <f>IFERROR(INDEX(股票涨跌!E:E,MATCH(B618,股票涨跌!B:B,0)),"-")</f>
        <v>-</v>
      </c>
      <c r="F618" s="1" t="str">
        <f>IFERROR(INDEX(股票涨跌!F:F,MATCH(B618,股票涨跌!B:B,0)),"-")</f>
        <v>-</v>
      </c>
      <c r="G618" s="1" t="str">
        <f>TRIM(基本信息!O618)</f>
        <v/>
      </c>
      <c r="H618" s="1" t="str">
        <f>IFERROR(INDEX(行业涨跌!F:F,MATCH(G618,行业涨跌!C:C,0)),"-")</f>
        <v>-</v>
      </c>
      <c r="I618" s="1" t="str">
        <f>IFERROR(INDEX(行业涨跌!E:E,MATCH(G618,行业涨跌!C:C,0)),"-")</f>
        <v>-</v>
      </c>
      <c r="J618" s="1">
        <v>0</v>
      </c>
      <c r="K618" s="1">
        <v>1</v>
      </c>
      <c r="L618" s="1">
        <v>0</v>
      </c>
      <c r="M618" s="66">
        <f t="shared" si="129"/>
        <v>1</v>
      </c>
      <c r="R618" s="43" t="str">
        <f t="shared" si="127"/>
        <v>-</v>
      </c>
      <c r="S618" s="11">
        <v>43630.625</v>
      </c>
      <c r="V618" s="1">
        <f t="array" ref="V618">SMALL(IF($D$2:$D$4000&gt;0,ROW($D$2:$D$4000),4^8),ROW(A617))</f>
        <v>65536</v>
      </c>
      <c r="W618" s="1" t="str">
        <f t="shared" si="117"/>
        <v>-</v>
      </c>
      <c r="X618" s="1" t="str">
        <f t="shared" si="118"/>
        <v>-</v>
      </c>
      <c r="Y618" s="43" t="str">
        <f t="shared" si="119"/>
        <v>-</v>
      </c>
      <c r="Z618" s="1" t="str">
        <f t="shared" si="120"/>
        <v>-</v>
      </c>
      <c r="AA618" s="1" t="str">
        <f t="shared" si="121"/>
        <v>-</v>
      </c>
      <c r="AB618" s="1" t="str">
        <f t="shared" si="122"/>
        <v>-</v>
      </c>
      <c r="AC618" s="1" t="str">
        <f t="shared" si="123"/>
        <v>-</v>
      </c>
      <c r="AD618" s="1" t="str">
        <f t="shared" si="124"/>
        <v>-</v>
      </c>
      <c r="AE618" s="43" t="str">
        <f t="shared" si="125"/>
        <v>-</v>
      </c>
      <c r="AF618" s="11" t="str">
        <f t="shared" si="126"/>
        <v>-</v>
      </c>
    </row>
    <row r="619" spans="1:32" x14ac:dyDescent="0.15">
      <c r="A619" s="1">
        <v>618</v>
      </c>
      <c r="B619" s="29" t="str">
        <f>TRIM(基本信息!B619)</f>
        <v/>
      </c>
      <c r="C619" s="1" t="str">
        <f>TRIM(基本信息!C619)</f>
        <v/>
      </c>
      <c r="D619" s="1">
        <f t="shared" si="128"/>
        <v>0</v>
      </c>
      <c r="E619" s="1" t="str">
        <f>IFERROR(INDEX(股票涨跌!E:E,MATCH(B619,股票涨跌!B:B,0)),"-")</f>
        <v>-</v>
      </c>
      <c r="F619" s="1" t="str">
        <f>IFERROR(INDEX(股票涨跌!F:F,MATCH(B619,股票涨跌!B:B,0)),"-")</f>
        <v>-</v>
      </c>
      <c r="G619" s="1" t="str">
        <f>TRIM(基本信息!O619)</f>
        <v/>
      </c>
      <c r="H619" s="1" t="str">
        <f>IFERROR(INDEX(行业涨跌!F:F,MATCH(G619,行业涨跌!C:C,0)),"-")</f>
        <v>-</v>
      </c>
      <c r="I619" s="1" t="str">
        <f>IFERROR(INDEX(行业涨跌!E:E,MATCH(G619,行业涨跌!C:C,0)),"-")</f>
        <v>-</v>
      </c>
      <c r="J619" s="1">
        <v>0</v>
      </c>
      <c r="K619" s="1">
        <v>0</v>
      </c>
      <c r="L619" s="1">
        <v>0</v>
      </c>
      <c r="M619" s="66">
        <f t="shared" si="129"/>
        <v>0</v>
      </c>
      <c r="R619" s="43" t="str">
        <f t="shared" si="127"/>
        <v>-</v>
      </c>
      <c r="V619" s="1">
        <f t="array" ref="V619">SMALL(IF($D$2:$D$4000&gt;0,ROW($D$2:$D$4000),4^8),ROW(A618))</f>
        <v>65536</v>
      </c>
      <c r="W619" s="1" t="str">
        <f t="shared" si="117"/>
        <v>-</v>
      </c>
      <c r="X619" s="1" t="str">
        <f t="shared" si="118"/>
        <v>-</v>
      </c>
      <c r="Y619" s="43" t="str">
        <f t="shared" si="119"/>
        <v>-</v>
      </c>
      <c r="Z619" s="1" t="str">
        <f t="shared" si="120"/>
        <v>-</v>
      </c>
      <c r="AA619" s="1" t="str">
        <f t="shared" si="121"/>
        <v>-</v>
      </c>
      <c r="AB619" s="1" t="str">
        <f t="shared" si="122"/>
        <v>-</v>
      </c>
      <c r="AC619" s="1" t="str">
        <f t="shared" si="123"/>
        <v>-</v>
      </c>
      <c r="AD619" s="1" t="str">
        <f t="shared" si="124"/>
        <v>-</v>
      </c>
      <c r="AE619" s="43" t="str">
        <f t="shared" si="125"/>
        <v>-</v>
      </c>
      <c r="AF619" s="11" t="str">
        <f t="shared" si="126"/>
        <v>-</v>
      </c>
    </row>
    <row r="620" spans="1:32" x14ac:dyDescent="0.15">
      <c r="A620" s="1">
        <v>619</v>
      </c>
      <c r="B620" s="29" t="str">
        <f>TRIM(基本信息!B620)</f>
        <v/>
      </c>
      <c r="C620" s="1" t="str">
        <f>TRIM(基本信息!C620)</f>
        <v/>
      </c>
      <c r="D620" s="1">
        <f t="shared" si="128"/>
        <v>0</v>
      </c>
      <c r="E620" s="1" t="str">
        <f>IFERROR(INDEX(股票涨跌!E:E,MATCH(B620,股票涨跌!B:B,0)),"-")</f>
        <v>-</v>
      </c>
      <c r="F620" s="1" t="str">
        <f>IFERROR(INDEX(股票涨跌!F:F,MATCH(B620,股票涨跌!B:B,0)),"-")</f>
        <v>-</v>
      </c>
      <c r="G620" s="1" t="str">
        <f>TRIM(基本信息!O620)</f>
        <v/>
      </c>
      <c r="H620" s="1" t="str">
        <f>IFERROR(INDEX(行业涨跌!F:F,MATCH(G620,行业涨跌!C:C,0)),"-")</f>
        <v>-</v>
      </c>
      <c r="I620" s="1" t="str">
        <f>IFERROR(INDEX(行业涨跌!E:E,MATCH(G620,行业涨跌!C:C,0)),"-")</f>
        <v>-</v>
      </c>
      <c r="J620" s="1">
        <v>0</v>
      </c>
      <c r="K620" s="1">
        <v>1</v>
      </c>
      <c r="L620" s="1">
        <v>0</v>
      </c>
      <c r="M620" s="66">
        <f t="shared" si="129"/>
        <v>1</v>
      </c>
      <c r="R620" s="43" t="str">
        <f t="shared" si="127"/>
        <v>-</v>
      </c>
      <c r="S620" s="11">
        <v>43630.625</v>
      </c>
      <c r="V620" s="1">
        <f t="array" ref="V620">SMALL(IF($D$2:$D$4000&gt;0,ROW($D$2:$D$4000),4^8),ROW(A619))</f>
        <v>65536</v>
      </c>
      <c r="W620" s="1" t="str">
        <f t="shared" si="117"/>
        <v>-</v>
      </c>
      <c r="X620" s="1" t="str">
        <f t="shared" si="118"/>
        <v>-</v>
      </c>
      <c r="Y620" s="43" t="str">
        <f t="shared" si="119"/>
        <v>-</v>
      </c>
      <c r="Z620" s="1" t="str">
        <f t="shared" si="120"/>
        <v>-</v>
      </c>
      <c r="AA620" s="1" t="str">
        <f t="shared" si="121"/>
        <v>-</v>
      </c>
      <c r="AB620" s="1" t="str">
        <f t="shared" si="122"/>
        <v>-</v>
      </c>
      <c r="AC620" s="1" t="str">
        <f t="shared" si="123"/>
        <v>-</v>
      </c>
      <c r="AD620" s="1" t="str">
        <f t="shared" si="124"/>
        <v>-</v>
      </c>
      <c r="AE620" s="43" t="str">
        <f t="shared" si="125"/>
        <v>-</v>
      </c>
      <c r="AF620" s="11" t="str">
        <f t="shared" si="126"/>
        <v>-</v>
      </c>
    </row>
    <row r="621" spans="1:32" x14ac:dyDescent="0.15">
      <c r="A621" s="1">
        <v>620</v>
      </c>
      <c r="B621" s="29" t="str">
        <f>TRIM(基本信息!B621)</f>
        <v/>
      </c>
      <c r="C621" s="1" t="str">
        <f>TRIM(基本信息!C621)</f>
        <v/>
      </c>
      <c r="D621" s="1">
        <f t="shared" si="128"/>
        <v>0</v>
      </c>
      <c r="E621" s="1" t="str">
        <f>IFERROR(INDEX(股票涨跌!E:E,MATCH(B621,股票涨跌!B:B,0)),"-")</f>
        <v>-</v>
      </c>
      <c r="F621" s="1" t="str">
        <f>IFERROR(INDEX(股票涨跌!F:F,MATCH(B621,股票涨跌!B:B,0)),"-")</f>
        <v>-</v>
      </c>
      <c r="G621" s="1" t="str">
        <f>TRIM(基本信息!O621)</f>
        <v/>
      </c>
      <c r="H621" s="1" t="str">
        <f>IFERROR(INDEX(行业涨跌!F:F,MATCH(G621,行业涨跌!C:C,0)),"-")</f>
        <v>-</v>
      </c>
      <c r="I621" s="1" t="str">
        <f>IFERROR(INDEX(行业涨跌!E:E,MATCH(G621,行业涨跌!C:C,0)),"-")</f>
        <v>-</v>
      </c>
      <c r="J621" s="1">
        <v>0</v>
      </c>
      <c r="K621" s="1">
        <v>1</v>
      </c>
      <c r="L621" s="1">
        <v>0</v>
      </c>
      <c r="M621" s="66">
        <f t="shared" si="129"/>
        <v>1</v>
      </c>
      <c r="R621" s="43" t="str">
        <f t="shared" si="127"/>
        <v>-</v>
      </c>
      <c r="S621" s="11">
        <v>43630.625</v>
      </c>
      <c r="V621" s="1">
        <f t="array" ref="V621">SMALL(IF($D$2:$D$4000&gt;0,ROW($D$2:$D$4000),4^8),ROW(A620))</f>
        <v>65536</v>
      </c>
      <c r="W621" s="1" t="str">
        <f t="shared" si="117"/>
        <v>-</v>
      </c>
      <c r="X621" s="1" t="str">
        <f t="shared" si="118"/>
        <v>-</v>
      </c>
      <c r="Y621" s="43" t="str">
        <f t="shared" si="119"/>
        <v>-</v>
      </c>
      <c r="Z621" s="1" t="str">
        <f t="shared" si="120"/>
        <v>-</v>
      </c>
      <c r="AA621" s="1" t="str">
        <f t="shared" si="121"/>
        <v>-</v>
      </c>
      <c r="AB621" s="1" t="str">
        <f t="shared" si="122"/>
        <v>-</v>
      </c>
      <c r="AC621" s="1" t="str">
        <f t="shared" si="123"/>
        <v>-</v>
      </c>
      <c r="AD621" s="1" t="str">
        <f t="shared" si="124"/>
        <v>-</v>
      </c>
      <c r="AE621" s="43" t="str">
        <f t="shared" si="125"/>
        <v>-</v>
      </c>
      <c r="AF621" s="11" t="str">
        <f t="shared" si="126"/>
        <v>-</v>
      </c>
    </row>
    <row r="622" spans="1:32" x14ac:dyDescent="0.15">
      <c r="A622" s="1">
        <v>621</v>
      </c>
      <c r="B622" s="29" t="str">
        <f>TRIM(基本信息!B622)</f>
        <v/>
      </c>
      <c r="C622" s="1" t="str">
        <f>TRIM(基本信息!C622)</f>
        <v/>
      </c>
      <c r="D622" s="1">
        <f t="shared" si="128"/>
        <v>0</v>
      </c>
      <c r="E622" s="1" t="str">
        <f>IFERROR(INDEX(股票涨跌!E:E,MATCH(B622,股票涨跌!B:B,0)),"-")</f>
        <v>-</v>
      </c>
      <c r="F622" s="1" t="str">
        <f>IFERROR(INDEX(股票涨跌!F:F,MATCH(B622,股票涨跌!B:B,0)),"-")</f>
        <v>-</v>
      </c>
      <c r="G622" s="1" t="str">
        <f>TRIM(基本信息!O622)</f>
        <v/>
      </c>
      <c r="H622" s="1" t="str">
        <f>IFERROR(INDEX(行业涨跌!F:F,MATCH(G622,行业涨跌!C:C,0)),"-")</f>
        <v>-</v>
      </c>
      <c r="I622" s="1" t="str">
        <f>IFERROR(INDEX(行业涨跌!E:E,MATCH(G622,行业涨跌!C:C,0)),"-")</f>
        <v>-</v>
      </c>
      <c r="J622" s="1">
        <v>0</v>
      </c>
      <c r="K622" s="1">
        <v>0</v>
      </c>
      <c r="L622" s="1">
        <v>0</v>
      </c>
      <c r="M622" s="66">
        <f t="shared" si="129"/>
        <v>0</v>
      </c>
      <c r="R622" s="43" t="str">
        <f t="shared" si="127"/>
        <v>-</v>
      </c>
      <c r="V622" s="1">
        <f t="array" ref="V622">SMALL(IF($D$2:$D$4000&gt;0,ROW($D$2:$D$4000),4^8),ROW(A621))</f>
        <v>65536</v>
      </c>
      <c r="W622" s="1" t="str">
        <f t="shared" si="117"/>
        <v>-</v>
      </c>
      <c r="X622" s="1" t="str">
        <f t="shared" si="118"/>
        <v>-</v>
      </c>
      <c r="Y622" s="43" t="str">
        <f t="shared" si="119"/>
        <v>-</v>
      </c>
      <c r="Z622" s="1" t="str">
        <f t="shared" si="120"/>
        <v>-</v>
      </c>
      <c r="AA622" s="1" t="str">
        <f t="shared" si="121"/>
        <v>-</v>
      </c>
      <c r="AB622" s="1" t="str">
        <f t="shared" si="122"/>
        <v>-</v>
      </c>
      <c r="AC622" s="1" t="str">
        <f t="shared" si="123"/>
        <v>-</v>
      </c>
      <c r="AD622" s="1" t="str">
        <f t="shared" si="124"/>
        <v>-</v>
      </c>
      <c r="AE622" s="43" t="str">
        <f t="shared" si="125"/>
        <v>-</v>
      </c>
      <c r="AF622" s="11" t="str">
        <f t="shared" si="126"/>
        <v>-</v>
      </c>
    </row>
    <row r="623" spans="1:32" x14ac:dyDescent="0.15">
      <c r="A623" s="1">
        <v>622</v>
      </c>
      <c r="B623" s="29" t="str">
        <f>TRIM(基本信息!B623)</f>
        <v/>
      </c>
      <c r="C623" s="1" t="str">
        <f>TRIM(基本信息!C623)</f>
        <v/>
      </c>
      <c r="D623" s="1">
        <f t="shared" si="128"/>
        <v>0</v>
      </c>
      <c r="E623" s="1" t="str">
        <f>IFERROR(INDEX(股票涨跌!E:E,MATCH(B623,股票涨跌!B:B,0)),"-")</f>
        <v>-</v>
      </c>
      <c r="F623" s="1" t="str">
        <f>IFERROR(INDEX(股票涨跌!F:F,MATCH(B623,股票涨跌!B:B,0)),"-")</f>
        <v>-</v>
      </c>
      <c r="G623" s="1" t="str">
        <f>TRIM(基本信息!O623)</f>
        <v/>
      </c>
      <c r="H623" s="1" t="str">
        <f>IFERROR(INDEX(行业涨跌!F:F,MATCH(G623,行业涨跌!C:C,0)),"-")</f>
        <v>-</v>
      </c>
      <c r="I623" s="1" t="str">
        <f>IFERROR(INDEX(行业涨跌!E:E,MATCH(G623,行业涨跌!C:C,0)),"-")</f>
        <v>-</v>
      </c>
      <c r="J623" s="1">
        <v>0</v>
      </c>
      <c r="K623" s="1">
        <v>0</v>
      </c>
      <c r="L623" s="1">
        <v>0</v>
      </c>
      <c r="M623" s="66">
        <f t="shared" si="129"/>
        <v>0</v>
      </c>
      <c r="R623" s="43" t="str">
        <f t="shared" si="127"/>
        <v>-</v>
      </c>
      <c r="V623" s="1">
        <f t="array" ref="V623">SMALL(IF($D$2:$D$4000&gt;0,ROW($D$2:$D$4000),4^8),ROW(A622))</f>
        <v>65536</v>
      </c>
      <c r="W623" s="1" t="str">
        <f t="shared" si="117"/>
        <v>-</v>
      </c>
      <c r="X623" s="1" t="str">
        <f t="shared" si="118"/>
        <v>-</v>
      </c>
      <c r="Y623" s="43" t="str">
        <f t="shared" si="119"/>
        <v>-</v>
      </c>
      <c r="Z623" s="1" t="str">
        <f t="shared" si="120"/>
        <v>-</v>
      </c>
      <c r="AA623" s="1" t="str">
        <f t="shared" si="121"/>
        <v>-</v>
      </c>
      <c r="AB623" s="1" t="str">
        <f t="shared" si="122"/>
        <v>-</v>
      </c>
      <c r="AC623" s="1" t="str">
        <f t="shared" si="123"/>
        <v>-</v>
      </c>
      <c r="AD623" s="1" t="str">
        <f t="shared" si="124"/>
        <v>-</v>
      </c>
      <c r="AE623" s="43" t="str">
        <f t="shared" si="125"/>
        <v>-</v>
      </c>
      <c r="AF623" s="11" t="str">
        <f t="shared" si="126"/>
        <v>-</v>
      </c>
    </row>
    <row r="624" spans="1:32" x14ac:dyDescent="0.15">
      <c r="A624" s="1">
        <v>623</v>
      </c>
      <c r="B624" s="29" t="str">
        <f>TRIM(基本信息!B624)</f>
        <v/>
      </c>
      <c r="C624" s="1" t="str">
        <f>TRIM(基本信息!C624)</f>
        <v/>
      </c>
      <c r="D624" s="1">
        <f t="shared" si="128"/>
        <v>0</v>
      </c>
      <c r="E624" s="1" t="str">
        <f>IFERROR(INDEX(股票涨跌!E:E,MATCH(B624,股票涨跌!B:B,0)),"-")</f>
        <v>-</v>
      </c>
      <c r="F624" s="1" t="str">
        <f>IFERROR(INDEX(股票涨跌!F:F,MATCH(B624,股票涨跌!B:B,0)),"-")</f>
        <v>-</v>
      </c>
      <c r="G624" s="1" t="str">
        <f>TRIM(基本信息!O624)</f>
        <v/>
      </c>
      <c r="H624" s="1" t="str">
        <f>IFERROR(INDEX(行业涨跌!F:F,MATCH(G624,行业涨跌!C:C,0)),"-")</f>
        <v>-</v>
      </c>
      <c r="I624" s="1" t="str">
        <f>IFERROR(INDEX(行业涨跌!E:E,MATCH(G624,行业涨跌!C:C,0)),"-")</f>
        <v>-</v>
      </c>
      <c r="J624" s="1">
        <v>0</v>
      </c>
      <c r="K624" s="1">
        <v>1</v>
      </c>
      <c r="L624" s="1">
        <v>0</v>
      </c>
      <c r="M624" s="66">
        <f t="shared" si="129"/>
        <v>1</v>
      </c>
      <c r="R624" s="43" t="str">
        <f t="shared" si="127"/>
        <v>-</v>
      </c>
      <c r="S624" s="11">
        <v>43630.625</v>
      </c>
      <c r="V624" s="1">
        <f t="array" ref="V624">SMALL(IF($D$2:$D$4000&gt;0,ROW($D$2:$D$4000),4^8),ROW(A623))</f>
        <v>65536</v>
      </c>
      <c r="W624" s="1" t="str">
        <f t="shared" si="117"/>
        <v>-</v>
      </c>
      <c r="X624" s="1" t="str">
        <f t="shared" si="118"/>
        <v>-</v>
      </c>
      <c r="Y624" s="43" t="str">
        <f t="shared" si="119"/>
        <v>-</v>
      </c>
      <c r="Z624" s="1" t="str">
        <f t="shared" si="120"/>
        <v>-</v>
      </c>
      <c r="AA624" s="1" t="str">
        <f t="shared" si="121"/>
        <v>-</v>
      </c>
      <c r="AB624" s="1" t="str">
        <f t="shared" si="122"/>
        <v>-</v>
      </c>
      <c r="AC624" s="1" t="str">
        <f t="shared" si="123"/>
        <v>-</v>
      </c>
      <c r="AD624" s="1" t="str">
        <f t="shared" si="124"/>
        <v>-</v>
      </c>
      <c r="AE624" s="43" t="str">
        <f t="shared" si="125"/>
        <v>-</v>
      </c>
      <c r="AF624" s="11" t="str">
        <f t="shared" si="126"/>
        <v>-</v>
      </c>
    </row>
    <row r="625" spans="1:32" x14ac:dyDescent="0.15">
      <c r="A625" s="1">
        <v>624</v>
      </c>
      <c r="B625" s="29" t="str">
        <f>TRIM(基本信息!B625)</f>
        <v/>
      </c>
      <c r="C625" s="1" t="str">
        <f>TRIM(基本信息!C625)</f>
        <v/>
      </c>
      <c r="D625" s="1">
        <f t="shared" si="128"/>
        <v>0</v>
      </c>
      <c r="E625" s="1" t="str">
        <f>IFERROR(INDEX(股票涨跌!E:E,MATCH(B625,股票涨跌!B:B,0)),"-")</f>
        <v>-</v>
      </c>
      <c r="F625" s="1" t="str">
        <f>IFERROR(INDEX(股票涨跌!F:F,MATCH(B625,股票涨跌!B:B,0)),"-")</f>
        <v>-</v>
      </c>
      <c r="G625" s="1" t="str">
        <f>TRIM(基本信息!O625)</f>
        <v/>
      </c>
      <c r="H625" s="1" t="str">
        <f>IFERROR(INDEX(行业涨跌!F:F,MATCH(G625,行业涨跌!C:C,0)),"-")</f>
        <v>-</v>
      </c>
      <c r="I625" s="1" t="str">
        <f>IFERROR(INDEX(行业涨跌!E:E,MATCH(G625,行业涨跌!C:C,0)),"-")</f>
        <v>-</v>
      </c>
      <c r="J625" s="1">
        <v>0</v>
      </c>
      <c r="K625" s="1">
        <v>1</v>
      </c>
      <c r="L625" s="1">
        <v>0</v>
      </c>
      <c r="M625" s="66">
        <f t="shared" si="129"/>
        <v>1</v>
      </c>
      <c r="R625" s="43" t="str">
        <f t="shared" si="127"/>
        <v>-</v>
      </c>
      <c r="S625" s="11">
        <v>43630.625</v>
      </c>
      <c r="V625" s="1">
        <f t="array" ref="V625">SMALL(IF($D$2:$D$4000&gt;0,ROW($D$2:$D$4000),4^8),ROW(A624))</f>
        <v>65536</v>
      </c>
      <c r="W625" s="1" t="str">
        <f t="shared" si="117"/>
        <v>-</v>
      </c>
      <c r="X625" s="1" t="str">
        <f t="shared" si="118"/>
        <v>-</v>
      </c>
      <c r="Y625" s="43" t="str">
        <f t="shared" si="119"/>
        <v>-</v>
      </c>
      <c r="Z625" s="1" t="str">
        <f t="shared" si="120"/>
        <v>-</v>
      </c>
      <c r="AA625" s="1" t="str">
        <f t="shared" si="121"/>
        <v>-</v>
      </c>
      <c r="AB625" s="1" t="str">
        <f t="shared" si="122"/>
        <v>-</v>
      </c>
      <c r="AC625" s="1" t="str">
        <f t="shared" si="123"/>
        <v>-</v>
      </c>
      <c r="AD625" s="1" t="str">
        <f t="shared" si="124"/>
        <v>-</v>
      </c>
      <c r="AE625" s="43" t="str">
        <f t="shared" si="125"/>
        <v>-</v>
      </c>
      <c r="AF625" s="11" t="str">
        <f t="shared" si="126"/>
        <v>-</v>
      </c>
    </row>
    <row r="626" spans="1:32" x14ac:dyDescent="0.15">
      <c r="A626" s="1">
        <v>625</v>
      </c>
      <c r="B626" s="29" t="str">
        <f>TRIM(基本信息!B626)</f>
        <v/>
      </c>
      <c r="C626" s="1" t="str">
        <f>TRIM(基本信息!C626)</f>
        <v/>
      </c>
      <c r="D626" s="1">
        <f t="shared" si="128"/>
        <v>0</v>
      </c>
      <c r="E626" s="1" t="str">
        <f>IFERROR(INDEX(股票涨跌!E:E,MATCH(B626,股票涨跌!B:B,0)),"-")</f>
        <v>-</v>
      </c>
      <c r="F626" s="1" t="str">
        <f>IFERROR(INDEX(股票涨跌!F:F,MATCH(B626,股票涨跌!B:B,0)),"-")</f>
        <v>-</v>
      </c>
      <c r="G626" s="1" t="str">
        <f>TRIM(基本信息!O626)</f>
        <v/>
      </c>
      <c r="H626" s="1" t="str">
        <f>IFERROR(INDEX(行业涨跌!F:F,MATCH(G626,行业涨跌!C:C,0)),"-")</f>
        <v>-</v>
      </c>
      <c r="I626" s="1" t="str">
        <f>IFERROR(INDEX(行业涨跌!E:E,MATCH(G626,行业涨跌!C:C,0)),"-")</f>
        <v>-</v>
      </c>
      <c r="J626" s="1">
        <v>0</v>
      </c>
      <c r="K626" s="1">
        <v>0</v>
      </c>
      <c r="L626" s="1">
        <v>0</v>
      </c>
      <c r="M626" s="66">
        <f t="shared" si="129"/>
        <v>0</v>
      </c>
      <c r="R626" s="43" t="str">
        <f t="shared" si="127"/>
        <v>-</v>
      </c>
      <c r="V626" s="1">
        <f t="array" ref="V626">SMALL(IF($D$2:$D$4000&gt;0,ROW($D$2:$D$4000),4^8),ROW(A625))</f>
        <v>65536</v>
      </c>
      <c r="W626" s="1" t="str">
        <f t="shared" si="117"/>
        <v>-</v>
      </c>
      <c r="X626" s="1" t="str">
        <f t="shared" si="118"/>
        <v>-</v>
      </c>
      <c r="Y626" s="43" t="str">
        <f t="shared" si="119"/>
        <v>-</v>
      </c>
      <c r="Z626" s="1" t="str">
        <f t="shared" si="120"/>
        <v>-</v>
      </c>
      <c r="AA626" s="1" t="str">
        <f t="shared" si="121"/>
        <v>-</v>
      </c>
      <c r="AB626" s="1" t="str">
        <f t="shared" si="122"/>
        <v>-</v>
      </c>
      <c r="AC626" s="1" t="str">
        <f t="shared" si="123"/>
        <v>-</v>
      </c>
      <c r="AD626" s="1" t="str">
        <f t="shared" si="124"/>
        <v>-</v>
      </c>
      <c r="AE626" s="43" t="str">
        <f t="shared" si="125"/>
        <v>-</v>
      </c>
      <c r="AF626" s="11" t="str">
        <f t="shared" si="126"/>
        <v>-</v>
      </c>
    </row>
    <row r="627" spans="1:32" x14ac:dyDescent="0.15">
      <c r="A627" s="1">
        <v>626</v>
      </c>
      <c r="B627" s="29" t="str">
        <f>TRIM(基本信息!B627)</f>
        <v/>
      </c>
      <c r="C627" s="1" t="str">
        <f>TRIM(基本信息!C627)</f>
        <v/>
      </c>
      <c r="D627" s="1">
        <f t="shared" si="128"/>
        <v>0</v>
      </c>
      <c r="E627" s="1" t="str">
        <f>IFERROR(INDEX(股票涨跌!E:E,MATCH(B627,股票涨跌!B:B,0)),"-")</f>
        <v>-</v>
      </c>
      <c r="F627" s="1" t="str">
        <f>IFERROR(INDEX(股票涨跌!F:F,MATCH(B627,股票涨跌!B:B,0)),"-")</f>
        <v>-</v>
      </c>
      <c r="G627" s="1" t="str">
        <f>TRIM(基本信息!O627)</f>
        <v/>
      </c>
      <c r="H627" s="1" t="str">
        <f>IFERROR(INDEX(行业涨跌!F:F,MATCH(G627,行业涨跌!C:C,0)),"-")</f>
        <v>-</v>
      </c>
      <c r="I627" s="1" t="str">
        <f>IFERROR(INDEX(行业涨跌!E:E,MATCH(G627,行业涨跌!C:C,0)),"-")</f>
        <v>-</v>
      </c>
      <c r="J627" s="1">
        <v>0</v>
      </c>
      <c r="K627" s="1">
        <v>1</v>
      </c>
      <c r="L627" s="1">
        <v>0</v>
      </c>
      <c r="M627" s="66">
        <f t="shared" si="129"/>
        <v>1</v>
      </c>
      <c r="R627" s="43" t="str">
        <f t="shared" si="127"/>
        <v>-</v>
      </c>
      <c r="S627" s="11">
        <v>43630.625</v>
      </c>
      <c r="V627" s="1">
        <f t="array" ref="V627">SMALL(IF($D$2:$D$4000&gt;0,ROW($D$2:$D$4000),4^8),ROW(A626))</f>
        <v>65536</v>
      </c>
      <c r="W627" s="1" t="str">
        <f t="shared" si="117"/>
        <v>-</v>
      </c>
      <c r="X627" s="1" t="str">
        <f t="shared" si="118"/>
        <v>-</v>
      </c>
      <c r="Y627" s="43" t="str">
        <f t="shared" si="119"/>
        <v>-</v>
      </c>
      <c r="Z627" s="1" t="str">
        <f t="shared" si="120"/>
        <v>-</v>
      </c>
      <c r="AA627" s="1" t="str">
        <f t="shared" si="121"/>
        <v>-</v>
      </c>
      <c r="AB627" s="1" t="str">
        <f t="shared" si="122"/>
        <v>-</v>
      </c>
      <c r="AC627" s="1" t="str">
        <f t="shared" si="123"/>
        <v>-</v>
      </c>
      <c r="AD627" s="1" t="str">
        <f t="shared" si="124"/>
        <v>-</v>
      </c>
      <c r="AE627" s="43" t="str">
        <f t="shared" si="125"/>
        <v>-</v>
      </c>
      <c r="AF627" s="11" t="str">
        <f t="shared" si="126"/>
        <v>-</v>
      </c>
    </row>
    <row r="628" spans="1:32" x14ac:dyDescent="0.15">
      <c r="A628" s="1">
        <v>627</v>
      </c>
      <c r="B628" s="29" t="str">
        <f>TRIM(基本信息!B628)</f>
        <v/>
      </c>
      <c r="C628" s="1" t="str">
        <f>TRIM(基本信息!C628)</f>
        <v/>
      </c>
      <c r="D628" s="1">
        <f t="shared" si="128"/>
        <v>0</v>
      </c>
      <c r="E628" s="1" t="str">
        <f>IFERROR(INDEX(股票涨跌!E:E,MATCH(B628,股票涨跌!B:B,0)),"-")</f>
        <v>-</v>
      </c>
      <c r="F628" s="1" t="str">
        <f>IFERROR(INDEX(股票涨跌!F:F,MATCH(B628,股票涨跌!B:B,0)),"-")</f>
        <v>-</v>
      </c>
      <c r="G628" s="1" t="str">
        <f>TRIM(基本信息!O628)</f>
        <v/>
      </c>
      <c r="H628" s="1" t="str">
        <f>IFERROR(INDEX(行业涨跌!F:F,MATCH(G628,行业涨跌!C:C,0)),"-")</f>
        <v>-</v>
      </c>
      <c r="I628" s="1" t="str">
        <f>IFERROR(INDEX(行业涨跌!E:E,MATCH(G628,行业涨跌!C:C,0)),"-")</f>
        <v>-</v>
      </c>
      <c r="J628" s="1">
        <v>0</v>
      </c>
      <c r="K628" s="1">
        <v>0</v>
      </c>
      <c r="L628" s="1">
        <v>0</v>
      </c>
      <c r="M628" s="66">
        <f t="shared" si="129"/>
        <v>0</v>
      </c>
      <c r="R628" s="43" t="str">
        <f t="shared" si="127"/>
        <v>-</v>
      </c>
      <c r="V628" s="1">
        <f t="array" ref="V628">SMALL(IF($D$2:$D$4000&gt;0,ROW($D$2:$D$4000),4^8),ROW(A627))</f>
        <v>65536</v>
      </c>
      <c r="W628" s="1" t="str">
        <f t="shared" si="117"/>
        <v>-</v>
      </c>
      <c r="X628" s="1" t="str">
        <f t="shared" si="118"/>
        <v>-</v>
      </c>
      <c r="Y628" s="43" t="str">
        <f t="shared" si="119"/>
        <v>-</v>
      </c>
      <c r="Z628" s="1" t="str">
        <f t="shared" si="120"/>
        <v>-</v>
      </c>
      <c r="AA628" s="1" t="str">
        <f t="shared" si="121"/>
        <v>-</v>
      </c>
      <c r="AB628" s="1" t="str">
        <f t="shared" si="122"/>
        <v>-</v>
      </c>
      <c r="AC628" s="1" t="str">
        <f t="shared" si="123"/>
        <v>-</v>
      </c>
      <c r="AD628" s="1" t="str">
        <f t="shared" si="124"/>
        <v>-</v>
      </c>
      <c r="AE628" s="43" t="str">
        <f t="shared" si="125"/>
        <v>-</v>
      </c>
      <c r="AF628" s="11" t="str">
        <f t="shared" si="126"/>
        <v>-</v>
      </c>
    </row>
    <row r="629" spans="1:32" x14ac:dyDescent="0.15">
      <c r="A629" s="1">
        <v>628</v>
      </c>
      <c r="B629" s="29" t="str">
        <f>TRIM(基本信息!B629)</f>
        <v/>
      </c>
      <c r="C629" s="1" t="str">
        <f>TRIM(基本信息!C629)</f>
        <v/>
      </c>
      <c r="D629" s="1">
        <f t="shared" si="128"/>
        <v>0</v>
      </c>
      <c r="E629" s="1" t="str">
        <f>IFERROR(INDEX(股票涨跌!E:E,MATCH(B629,股票涨跌!B:B,0)),"-")</f>
        <v>-</v>
      </c>
      <c r="F629" s="1" t="str">
        <f>IFERROR(INDEX(股票涨跌!F:F,MATCH(B629,股票涨跌!B:B,0)),"-")</f>
        <v>-</v>
      </c>
      <c r="G629" s="1" t="str">
        <f>TRIM(基本信息!O629)</f>
        <v/>
      </c>
      <c r="H629" s="1" t="str">
        <f>IFERROR(INDEX(行业涨跌!F:F,MATCH(G629,行业涨跌!C:C,0)),"-")</f>
        <v>-</v>
      </c>
      <c r="I629" s="1" t="str">
        <f>IFERROR(INDEX(行业涨跌!E:E,MATCH(G629,行业涨跌!C:C,0)),"-")</f>
        <v>-</v>
      </c>
      <c r="J629" s="1">
        <v>0</v>
      </c>
      <c r="K629" s="1">
        <v>0</v>
      </c>
      <c r="L629" s="1">
        <v>0</v>
      </c>
      <c r="M629" s="66">
        <f t="shared" si="129"/>
        <v>0</v>
      </c>
      <c r="R629" s="43" t="str">
        <f t="shared" si="127"/>
        <v>-</v>
      </c>
      <c r="V629" s="1">
        <f t="array" ref="V629">SMALL(IF($D$2:$D$4000&gt;0,ROW($D$2:$D$4000),4^8),ROW(A628))</f>
        <v>65536</v>
      </c>
      <c r="W629" s="1" t="str">
        <f t="shared" si="117"/>
        <v>-</v>
      </c>
      <c r="X629" s="1" t="str">
        <f t="shared" si="118"/>
        <v>-</v>
      </c>
      <c r="Y629" s="43" t="str">
        <f t="shared" si="119"/>
        <v>-</v>
      </c>
      <c r="Z629" s="1" t="str">
        <f t="shared" si="120"/>
        <v>-</v>
      </c>
      <c r="AA629" s="1" t="str">
        <f t="shared" si="121"/>
        <v>-</v>
      </c>
      <c r="AB629" s="1" t="str">
        <f t="shared" si="122"/>
        <v>-</v>
      </c>
      <c r="AC629" s="1" t="str">
        <f t="shared" si="123"/>
        <v>-</v>
      </c>
      <c r="AD629" s="1" t="str">
        <f t="shared" si="124"/>
        <v>-</v>
      </c>
      <c r="AE629" s="43" t="str">
        <f t="shared" si="125"/>
        <v>-</v>
      </c>
      <c r="AF629" s="11" t="str">
        <f t="shared" si="126"/>
        <v>-</v>
      </c>
    </row>
    <row r="630" spans="1:32" x14ac:dyDescent="0.15">
      <c r="A630" s="1">
        <v>629</v>
      </c>
      <c r="B630" s="29" t="str">
        <f>TRIM(基本信息!B630)</f>
        <v/>
      </c>
      <c r="C630" s="1" t="str">
        <f>TRIM(基本信息!C630)</f>
        <v/>
      </c>
      <c r="D630" s="1">
        <f t="shared" si="128"/>
        <v>0</v>
      </c>
      <c r="E630" s="1" t="str">
        <f>IFERROR(INDEX(股票涨跌!E:E,MATCH(B630,股票涨跌!B:B,0)),"-")</f>
        <v>-</v>
      </c>
      <c r="F630" s="1" t="str">
        <f>IFERROR(INDEX(股票涨跌!F:F,MATCH(B630,股票涨跌!B:B,0)),"-")</f>
        <v>-</v>
      </c>
      <c r="G630" s="1" t="str">
        <f>TRIM(基本信息!O630)</f>
        <v/>
      </c>
      <c r="H630" s="1" t="str">
        <f>IFERROR(INDEX(行业涨跌!F:F,MATCH(G630,行业涨跌!C:C,0)),"-")</f>
        <v>-</v>
      </c>
      <c r="I630" s="1" t="str">
        <f>IFERROR(INDEX(行业涨跌!E:E,MATCH(G630,行业涨跌!C:C,0)),"-")</f>
        <v>-</v>
      </c>
      <c r="J630" s="1">
        <v>0</v>
      </c>
      <c r="K630" s="1">
        <v>1</v>
      </c>
      <c r="L630" s="1">
        <v>0</v>
      </c>
      <c r="M630" s="66">
        <f t="shared" si="129"/>
        <v>1</v>
      </c>
      <c r="R630" s="43" t="str">
        <f t="shared" si="127"/>
        <v>-</v>
      </c>
      <c r="S630" s="11">
        <v>43630.625</v>
      </c>
      <c r="V630" s="1">
        <f t="array" ref="V630">SMALL(IF($D$2:$D$4000&gt;0,ROW($D$2:$D$4000),4^8),ROW(A629))</f>
        <v>65536</v>
      </c>
      <c r="W630" s="1" t="str">
        <f t="shared" ref="W630:W693" si="130">IF(V630&lt;4000,ROW(A629),"-")</f>
        <v>-</v>
      </c>
      <c r="X630" s="1" t="str">
        <f t="shared" ref="X630:X693" si="131">IF(V630&lt;4000,INDEX(B:B,V630),"-")</f>
        <v>-</v>
      </c>
      <c r="Y630" s="43" t="str">
        <f t="shared" ref="Y630:Y693" si="132">IF(V630&lt;4000,INDEX(R:R,V630),"-")</f>
        <v>-</v>
      </c>
      <c r="Z630" s="1" t="str">
        <f t="shared" ref="Z630:Z693" si="133">IF(V630&lt;4000,INDEX(C:C,V630),"-")</f>
        <v>-</v>
      </c>
      <c r="AA630" s="1" t="str">
        <f t="shared" ref="AA630:AA693" si="134">IF(V630&lt;4000,INDEX(E:E,V630),"-")</f>
        <v>-</v>
      </c>
      <c r="AB630" s="1" t="str">
        <f t="shared" ref="AB630:AB693" si="135">IF(V630&lt;4000,INDEX(F:F,V630),"-")</f>
        <v>-</v>
      </c>
      <c r="AC630" s="1" t="str">
        <f t="shared" ref="AC630:AC693" si="136">IF(V630&lt;4000,INDEX(G:G,V630),"-")</f>
        <v>-</v>
      </c>
      <c r="AD630" s="1" t="str">
        <f t="shared" ref="AD630:AD693" si="137">IF(V630&lt;4000,INDEX(H:H,V630),"-")</f>
        <v>-</v>
      </c>
      <c r="AE630" s="43" t="str">
        <f t="shared" ref="AE630:AE693" si="138">IF(V630&lt;4000,INDEX(I:I,V630),"-")</f>
        <v>-</v>
      </c>
      <c r="AF630" s="11" t="str">
        <f t="shared" ref="AF630:AF693" si="139">IF(V630&lt;4000,INDEX(S:S,V630),"-")</f>
        <v>-</v>
      </c>
    </row>
    <row r="631" spans="1:32" x14ac:dyDescent="0.15">
      <c r="A631" s="1">
        <v>630</v>
      </c>
      <c r="B631" s="29" t="str">
        <f>TRIM(基本信息!B631)</f>
        <v/>
      </c>
      <c r="C631" s="1" t="str">
        <f>TRIM(基本信息!C631)</f>
        <v/>
      </c>
      <c r="D631" s="1">
        <f t="shared" si="128"/>
        <v>0</v>
      </c>
      <c r="E631" s="1" t="str">
        <f>IFERROR(INDEX(股票涨跌!E:E,MATCH(B631,股票涨跌!B:B,0)),"-")</f>
        <v>-</v>
      </c>
      <c r="F631" s="1" t="str">
        <f>IFERROR(INDEX(股票涨跌!F:F,MATCH(B631,股票涨跌!B:B,0)),"-")</f>
        <v>-</v>
      </c>
      <c r="G631" s="1" t="str">
        <f>TRIM(基本信息!O631)</f>
        <v/>
      </c>
      <c r="H631" s="1" t="str">
        <f>IFERROR(INDEX(行业涨跌!F:F,MATCH(G631,行业涨跌!C:C,0)),"-")</f>
        <v>-</v>
      </c>
      <c r="I631" s="1" t="str">
        <f>IFERROR(INDEX(行业涨跌!E:E,MATCH(G631,行业涨跌!C:C,0)),"-")</f>
        <v>-</v>
      </c>
      <c r="J631" s="1">
        <v>0</v>
      </c>
      <c r="K631" s="1">
        <v>0</v>
      </c>
      <c r="L631" s="1">
        <v>0</v>
      </c>
      <c r="M631" s="66">
        <f t="shared" si="129"/>
        <v>0</v>
      </c>
      <c r="R631" s="43" t="str">
        <f t="shared" si="127"/>
        <v>-</v>
      </c>
      <c r="V631" s="1">
        <f t="array" ref="V631">SMALL(IF($D$2:$D$4000&gt;0,ROW($D$2:$D$4000),4^8),ROW(A630))</f>
        <v>65536</v>
      </c>
      <c r="W631" s="1" t="str">
        <f t="shared" si="130"/>
        <v>-</v>
      </c>
      <c r="X631" s="1" t="str">
        <f t="shared" si="131"/>
        <v>-</v>
      </c>
      <c r="Y631" s="43" t="str">
        <f t="shared" si="132"/>
        <v>-</v>
      </c>
      <c r="Z631" s="1" t="str">
        <f t="shared" si="133"/>
        <v>-</v>
      </c>
      <c r="AA631" s="1" t="str">
        <f t="shared" si="134"/>
        <v>-</v>
      </c>
      <c r="AB631" s="1" t="str">
        <f t="shared" si="135"/>
        <v>-</v>
      </c>
      <c r="AC631" s="1" t="str">
        <f t="shared" si="136"/>
        <v>-</v>
      </c>
      <c r="AD631" s="1" t="str">
        <f t="shared" si="137"/>
        <v>-</v>
      </c>
      <c r="AE631" s="43" t="str">
        <f t="shared" si="138"/>
        <v>-</v>
      </c>
      <c r="AF631" s="11" t="str">
        <f t="shared" si="139"/>
        <v>-</v>
      </c>
    </row>
    <row r="632" spans="1:32" x14ac:dyDescent="0.15">
      <c r="A632" s="1">
        <v>631</v>
      </c>
      <c r="B632" s="29" t="str">
        <f>TRIM(基本信息!B632)</f>
        <v/>
      </c>
      <c r="C632" s="1" t="str">
        <f>TRIM(基本信息!C632)</f>
        <v/>
      </c>
      <c r="D632" s="1">
        <f t="shared" si="128"/>
        <v>0</v>
      </c>
      <c r="E632" s="1" t="str">
        <f>IFERROR(INDEX(股票涨跌!E:E,MATCH(B632,股票涨跌!B:B,0)),"-")</f>
        <v>-</v>
      </c>
      <c r="F632" s="1" t="str">
        <f>IFERROR(INDEX(股票涨跌!F:F,MATCH(B632,股票涨跌!B:B,0)),"-")</f>
        <v>-</v>
      </c>
      <c r="G632" s="1" t="str">
        <f>TRIM(基本信息!O632)</f>
        <v/>
      </c>
      <c r="H632" s="1" t="str">
        <f>IFERROR(INDEX(行业涨跌!F:F,MATCH(G632,行业涨跌!C:C,0)),"-")</f>
        <v>-</v>
      </c>
      <c r="I632" s="1" t="str">
        <f>IFERROR(INDEX(行业涨跌!E:E,MATCH(G632,行业涨跌!C:C,0)),"-")</f>
        <v>-</v>
      </c>
      <c r="J632" s="1">
        <v>0</v>
      </c>
      <c r="K632" s="1">
        <v>1</v>
      </c>
      <c r="L632" s="1">
        <v>0</v>
      </c>
      <c r="M632" s="66">
        <f t="shared" si="129"/>
        <v>1</v>
      </c>
      <c r="R632" s="43" t="str">
        <f t="shared" si="127"/>
        <v>-</v>
      </c>
      <c r="S632" s="11">
        <v>43630.625</v>
      </c>
      <c r="V632" s="1">
        <f t="array" ref="V632">SMALL(IF($D$2:$D$4000&gt;0,ROW($D$2:$D$4000),4^8),ROW(A631))</f>
        <v>65536</v>
      </c>
      <c r="W632" s="1" t="str">
        <f t="shared" si="130"/>
        <v>-</v>
      </c>
      <c r="X632" s="1" t="str">
        <f t="shared" si="131"/>
        <v>-</v>
      </c>
      <c r="Y632" s="43" t="str">
        <f t="shared" si="132"/>
        <v>-</v>
      </c>
      <c r="Z632" s="1" t="str">
        <f t="shared" si="133"/>
        <v>-</v>
      </c>
      <c r="AA632" s="1" t="str">
        <f t="shared" si="134"/>
        <v>-</v>
      </c>
      <c r="AB632" s="1" t="str">
        <f t="shared" si="135"/>
        <v>-</v>
      </c>
      <c r="AC632" s="1" t="str">
        <f t="shared" si="136"/>
        <v>-</v>
      </c>
      <c r="AD632" s="1" t="str">
        <f t="shared" si="137"/>
        <v>-</v>
      </c>
      <c r="AE632" s="43" t="str">
        <f t="shared" si="138"/>
        <v>-</v>
      </c>
      <c r="AF632" s="11" t="str">
        <f t="shared" si="139"/>
        <v>-</v>
      </c>
    </row>
    <row r="633" spans="1:32" x14ac:dyDescent="0.15">
      <c r="A633" s="1">
        <v>632</v>
      </c>
      <c r="B633" s="29" t="str">
        <f>TRIM(基本信息!B633)</f>
        <v/>
      </c>
      <c r="C633" s="1" t="str">
        <f>TRIM(基本信息!C633)</f>
        <v/>
      </c>
      <c r="D633" s="1">
        <f t="shared" si="128"/>
        <v>0</v>
      </c>
      <c r="E633" s="1" t="str">
        <f>IFERROR(INDEX(股票涨跌!E:E,MATCH(B633,股票涨跌!B:B,0)),"-")</f>
        <v>-</v>
      </c>
      <c r="F633" s="1" t="str">
        <f>IFERROR(INDEX(股票涨跌!F:F,MATCH(B633,股票涨跌!B:B,0)),"-")</f>
        <v>-</v>
      </c>
      <c r="G633" s="1" t="str">
        <f>TRIM(基本信息!O633)</f>
        <v/>
      </c>
      <c r="H633" s="1" t="str">
        <f>IFERROR(INDEX(行业涨跌!F:F,MATCH(G633,行业涨跌!C:C,0)),"-")</f>
        <v>-</v>
      </c>
      <c r="I633" s="1" t="str">
        <f>IFERROR(INDEX(行业涨跌!E:E,MATCH(G633,行业涨跌!C:C,0)),"-")</f>
        <v>-</v>
      </c>
      <c r="J633" s="1">
        <v>0</v>
      </c>
      <c r="K633" s="1">
        <v>1</v>
      </c>
      <c r="L633" s="1">
        <v>0</v>
      </c>
      <c r="M633" s="66">
        <f t="shared" si="129"/>
        <v>1</v>
      </c>
      <c r="R633" s="43" t="str">
        <f t="shared" si="127"/>
        <v>-</v>
      </c>
      <c r="S633" s="11">
        <v>43630.625</v>
      </c>
      <c r="V633" s="1">
        <f t="array" ref="V633">SMALL(IF($D$2:$D$4000&gt;0,ROW($D$2:$D$4000),4^8),ROW(A632))</f>
        <v>65536</v>
      </c>
      <c r="W633" s="1" t="str">
        <f t="shared" si="130"/>
        <v>-</v>
      </c>
      <c r="X633" s="1" t="str">
        <f t="shared" si="131"/>
        <v>-</v>
      </c>
      <c r="Y633" s="43" t="str">
        <f t="shared" si="132"/>
        <v>-</v>
      </c>
      <c r="Z633" s="1" t="str">
        <f t="shared" si="133"/>
        <v>-</v>
      </c>
      <c r="AA633" s="1" t="str">
        <f t="shared" si="134"/>
        <v>-</v>
      </c>
      <c r="AB633" s="1" t="str">
        <f t="shared" si="135"/>
        <v>-</v>
      </c>
      <c r="AC633" s="1" t="str">
        <f t="shared" si="136"/>
        <v>-</v>
      </c>
      <c r="AD633" s="1" t="str">
        <f t="shared" si="137"/>
        <v>-</v>
      </c>
      <c r="AE633" s="43" t="str">
        <f t="shared" si="138"/>
        <v>-</v>
      </c>
      <c r="AF633" s="11" t="str">
        <f t="shared" si="139"/>
        <v>-</v>
      </c>
    </row>
    <row r="634" spans="1:32" x14ac:dyDescent="0.15">
      <c r="A634" s="1">
        <v>633</v>
      </c>
      <c r="B634" s="29" t="str">
        <f>TRIM(基本信息!B634)</f>
        <v/>
      </c>
      <c r="C634" s="1" t="str">
        <f>TRIM(基本信息!C634)</f>
        <v/>
      </c>
      <c r="D634" s="1">
        <f t="shared" si="128"/>
        <v>0</v>
      </c>
      <c r="E634" s="1" t="str">
        <f>IFERROR(INDEX(股票涨跌!E:E,MATCH(B634,股票涨跌!B:B,0)),"-")</f>
        <v>-</v>
      </c>
      <c r="F634" s="1" t="str">
        <f>IFERROR(INDEX(股票涨跌!F:F,MATCH(B634,股票涨跌!B:B,0)),"-")</f>
        <v>-</v>
      </c>
      <c r="G634" s="1" t="str">
        <f>TRIM(基本信息!O634)</f>
        <v/>
      </c>
      <c r="H634" s="1" t="str">
        <f>IFERROR(INDEX(行业涨跌!F:F,MATCH(G634,行业涨跌!C:C,0)),"-")</f>
        <v>-</v>
      </c>
      <c r="I634" s="1" t="str">
        <f>IFERROR(INDEX(行业涨跌!E:E,MATCH(G634,行业涨跌!C:C,0)),"-")</f>
        <v>-</v>
      </c>
      <c r="J634" s="1">
        <v>0</v>
      </c>
      <c r="K634" s="1">
        <v>0</v>
      </c>
      <c r="L634" s="1">
        <v>0</v>
      </c>
      <c r="M634" s="66">
        <f t="shared" si="129"/>
        <v>0</v>
      </c>
      <c r="R634" s="43" t="str">
        <f t="shared" si="127"/>
        <v>-</v>
      </c>
      <c r="V634" s="1">
        <f t="array" ref="V634">SMALL(IF($D$2:$D$4000&gt;0,ROW($D$2:$D$4000),4^8),ROW(A633))</f>
        <v>65536</v>
      </c>
      <c r="W634" s="1" t="str">
        <f t="shared" si="130"/>
        <v>-</v>
      </c>
      <c r="X634" s="1" t="str">
        <f t="shared" si="131"/>
        <v>-</v>
      </c>
      <c r="Y634" s="43" t="str">
        <f t="shared" si="132"/>
        <v>-</v>
      </c>
      <c r="Z634" s="1" t="str">
        <f t="shared" si="133"/>
        <v>-</v>
      </c>
      <c r="AA634" s="1" t="str">
        <f t="shared" si="134"/>
        <v>-</v>
      </c>
      <c r="AB634" s="1" t="str">
        <f t="shared" si="135"/>
        <v>-</v>
      </c>
      <c r="AC634" s="1" t="str">
        <f t="shared" si="136"/>
        <v>-</v>
      </c>
      <c r="AD634" s="1" t="str">
        <f t="shared" si="137"/>
        <v>-</v>
      </c>
      <c r="AE634" s="43" t="str">
        <f t="shared" si="138"/>
        <v>-</v>
      </c>
      <c r="AF634" s="11" t="str">
        <f t="shared" si="139"/>
        <v>-</v>
      </c>
    </row>
    <row r="635" spans="1:32" x14ac:dyDescent="0.15">
      <c r="A635" s="1">
        <v>634</v>
      </c>
      <c r="B635" s="29" t="str">
        <f>TRIM(基本信息!B635)</f>
        <v/>
      </c>
      <c r="C635" s="1" t="str">
        <f>TRIM(基本信息!C635)</f>
        <v/>
      </c>
      <c r="D635" s="1">
        <f t="shared" si="128"/>
        <v>0</v>
      </c>
      <c r="E635" s="1" t="str">
        <f>IFERROR(INDEX(股票涨跌!E:E,MATCH(B635,股票涨跌!B:B,0)),"-")</f>
        <v>-</v>
      </c>
      <c r="F635" s="1" t="str">
        <f>IFERROR(INDEX(股票涨跌!F:F,MATCH(B635,股票涨跌!B:B,0)),"-")</f>
        <v>-</v>
      </c>
      <c r="G635" s="1" t="str">
        <f>TRIM(基本信息!O635)</f>
        <v/>
      </c>
      <c r="H635" s="1" t="str">
        <f>IFERROR(INDEX(行业涨跌!F:F,MATCH(G635,行业涨跌!C:C,0)),"-")</f>
        <v>-</v>
      </c>
      <c r="I635" s="1" t="str">
        <f>IFERROR(INDEX(行业涨跌!E:E,MATCH(G635,行业涨跌!C:C,0)),"-")</f>
        <v>-</v>
      </c>
      <c r="J635" s="1">
        <v>0</v>
      </c>
      <c r="K635" s="1">
        <v>1</v>
      </c>
      <c r="L635" s="1">
        <v>0</v>
      </c>
      <c r="M635" s="66">
        <f t="shared" si="129"/>
        <v>1</v>
      </c>
      <c r="R635" s="43" t="str">
        <f t="shared" si="127"/>
        <v>-</v>
      </c>
      <c r="S635" s="11">
        <v>43630.625</v>
      </c>
      <c r="V635" s="1">
        <f t="array" ref="V635">SMALL(IF($D$2:$D$4000&gt;0,ROW($D$2:$D$4000),4^8),ROW(A634))</f>
        <v>65536</v>
      </c>
      <c r="W635" s="1" t="str">
        <f t="shared" si="130"/>
        <v>-</v>
      </c>
      <c r="X635" s="1" t="str">
        <f t="shared" si="131"/>
        <v>-</v>
      </c>
      <c r="Y635" s="43" t="str">
        <f t="shared" si="132"/>
        <v>-</v>
      </c>
      <c r="Z635" s="1" t="str">
        <f t="shared" si="133"/>
        <v>-</v>
      </c>
      <c r="AA635" s="1" t="str">
        <f t="shared" si="134"/>
        <v>-</v>
      </c>
      <c r="AB635" s="1" t="str">
        <f t="shared" si="135"/>
        <v>-</v>
      </c>
      <c r="AC635" s="1" t="str">
        <f t="shared" si="136"/>
        <v>-</v>
      </c>
      <c r="AD635" s="1" t="str">
        <f t="shared" si="137"/>
        <v>-</v>
      </c>
      <c r="AE635" s="43" t="str">
        <f t="shared" si="138"/>
        <v>-</v>
      </c>
      <c r="AF635" s="11" t="str">
        <f t="shared" si="139"/>
        <v>-</v>
      </c>
    </row>
    <row r="636" spans="1:32" x14ac:dyDescent="0.15">
      <c r="A636" s="1">
        <v>635</v>
      </c>
      <c r="B636" s="29" t="str">
        <f>TRIM(基本信息!B636)</f>
        <v/>
      </c>
      <c r="C636" s="1" t="str">
        <f>TRIM(基本信息!C636)</f>
        <v/>
      </c>
      <c r="D636" s="1">
        <f t="shared" si="128"/>
        <v>0</v>
      </c>
      <c r="E636" s="1" t="str">
        <f>IFERROR(INDEX(股票涨跌!E:E,MATCH(B636,股票涨跌!B:B,0)),"-")</f>
        <v>-</v>
      </c>
      <c r="F636" s="1" t="str">
        <f>IFERROR(INDEX(股票涨跌!F:F,MATCH(B636,股票涨跌!B:B,0)),"-")</f>
        <v>-</v>
      </c>
      <c r="G636" s="1" t="str">
        <f>TRIM(基本信息!O636)</f>
        <v/>
      </c>
      <c r="H636" s="1" t="str">
        <f>IFERROR(INDEX(行业涨跌!F:F,MATCH(G636,行业涨跌!C:C,0)),"-")</f>
        <v>-</v>
      </c>
      <c r="I636" s="1" t="str">
        <f>IFERROR(INDEX(行业涨跌!E:E,MATCH(G636,行业涨跌!C:C,0)),"-")</f>
        <v>-</v>
      </c>
      <c r="J636" s="1">
        <v>0</v>
      </c>
      <c r="K636" s="1">
        <v>0</v>
      </c>
      <c r="L636" s="1">
        <v>0</v>
      </c>
      <c r="M636" s="66">
        <f t="shared" si="129"/>
        <v>0</v>
      </c>
      <c r="R636" s="43" t="str">
        <f t="shared" si="127"/>
        <v>-</v>
      </c>
      <c r="V636" s="1">
        <f t="array" ref="V636">SMALL(IF($D$2:$D$4000&gt;0,ROW($D$2:$D$4000),4^8),ROW(A635))</f>
        <v>65536</v>
      </c>
      <c r="W636" s="1" t="str">
        <f t="shared" si="130"/>
        <v>-</v>
      </c>
      <c r="X636" s="1" t="str">
        <f t="shared" si="131"/>
        <v>-</v>
      </c>
      <c r="Y636" s="43" t="str">
        <f t="shared" si="132"/>
        <v>-</v>
      </c>
      <c r="Z636" s="1" t="str">
        <f t="shared" si="133"/>
        <v>-</v>
      </c>
      <c r="AA636" s="1" t="str">
        <f t="shared" si="134"/>
        <v>-</v>
      </c>
      <c r="AB636" s="1" t="str">
        <f t="shared" si="135"/>
        <v>-</v>
      </c>
      <c r="AC636" s="1" t="str">
        <f t="shared" si="136"/>
        <v>-</v>
      </c>
      <c r="AD636" s="1" t="str">
        <f t="shared" si="137"/>
        <v>-</v>
      </c>
      <c r="AE636" s="43" t="str">
        <f t="shared" si="138"/>
        <v>-</v>
      </c>
      <c r="AF636" s="11" t="str">
        <f t="shared" si="139"/>
        <v>-</v>
      </c>
    </row>
    <row r="637" spans="1:32" x14ac:dyDescent="0.15">
      <c r="A637" s="1">
        <v>636</v>
      </c>
      <c r="B637" s="29" t="str">
        <f>TRIM(基本信息!B637)</f>
        <v/>
      </c>
      <c r="C637" s="1" t="str">
        <f>TRIM(基本信息!C637)</f>
        <v/>
      </c>
      <c r="D637" s="1">
        <f t="shared" si="128"/>
        <v>0</v>
      </c>
      <c r="E637" s="1" t="str">
        <f>IFERROR(INDEX(股票涨跌!E:E,MATCH(B637,股票涨跌!B:B,0)),"-")</f>
        <v>-</v>
      </c>
      <c r="F637" s="1" t="str">
        <f>IFERROR(INDEX(股票涨跌!F:F,MATCH(B637,股票涨跌!B:B,0)),"-")</f>
        <v>-</v>
      </c>
      <c r="G637" s="1" t="str">
        <f>TRIM(基本信息!O637)</f>
        <v/>
      </c>
      <c r="H637" s="1" t="str">
        <f>IFERROR(INDEX(行业涨跌!F:F,MATCH(G637,行业涨跌!C:C,0)),"-")</f>
        <v>-</v>
      </c>
      <c r="I637" s="1" t="str">
        <f>IFERROR(INDEX(行业涨跌!E:E,MATCH(G637,行业涨跌!C:C,0)),"-")</f>
        <v>-</v>
      </c>
      <c r="J637" s="1">
        <v>0</v>
      </c>
      <c r="K637" s="1">
        <v>1</v>
      </c>
      <c r="L637" s="1">
        <v>0</v>
      </c>
      <c r="M637" s="66">
        <f t="shared" si="129"/>
        <v>1</v>
      </c>
      <c r="R637" s="43" t="str">
        <f t="shared" si="127"/>
        <v>-</v>
      </c>
      <c r="S637" s="11">
        <v>43630.625</v>
      </c>
      <c r="V637" s="1">
        <f t="array" ref="V637">SMALL(IF($D$2:$D$4000&gt;0,ROW($D$2:$D$4000),4^8),ROW(A636))</f>
        <v>65536</v>
      </c>
      <c r="W637" s="1" t="str">
        <f t="shared" si="130"/>
        <v>-</v>
      </c>
      <c r="X637" s="1" t="str">
        <f t="shared" si="131"/>
        <v>-</v>
      </c>
      <c r="Y637" s="43" t="str">
        <f t="shared" si="132"/>
        <v>-</v>
      </c>
      <c r="Z637" s="1" t="str">
        <f t="shared" si="133"/>
        <v>-</v>
      </c>
      <c r="AA637" s="1" t="str">
        <f t="shared" si="134"/>
        <v>-</v>
      </c>
      <c r="AB637" s="1" t="str">
        <f t="shared" si="135"/>
        <v>-</v>
      </c>
      <c r="AC637" s="1" t="str">
        <f t="shared" si="136"/>
        <v>-</v>
      </c>
      <c r="AD637" s="1" t="str">
        <f t="shared" si="137"/>
        <v>-</v>
      </c>
      <c r="AE637" s="43" t="str">
        <f t="shared" si="138"/>
        <v>-</v>
      </c>
      <c r="AF637" s="11" t="str">
        <f t="shared" si="139"/>
        <v>-</v>
      </c>
    </row>
    <row r="638" spans="1:32" x14ac:dyDescent="0.15">
      <c r="A638" s="1">
        <v>637</v>
      </c>
      <c r="B638" s="29" t="str">
        <f>TRIM(基本信息!B638)</f>
        <v/>
      </c>
      <c r="C638" s="1" t="str">
        <f>TRIM(基本信息!C638)</f>
        <v/>
      </c>
      <c r="D638" s="1">
        <f t="shared" si="128"/>
        <v>0</v>
      </c>
      <c r="E638" s="1" t="str">
        <f>IFERROR(INDEX(股票涨跌!E:E,MATCH(B638,股票涨跌!B:B,0)),"-")</f>
        <v>-</v>
      </c>
      <c r="F638" s="1" t="str">
        <f>IFERROR(INDEX(股票涨跌!F:F,MATCH(B638,股票涨跌!B:B,0)),"-")</f>
        <v>-</v>
      </c>
      <c r="G638" s="1" t="str">
        <f>TRIM(基本信息!O638)</f>
        <v/>
      </c>
      <c r="H638" s="1" t="str">
        <f>IFERROR(INDEX(行业涨跌!F:F,MATCH(G638,行业涨跌!C:C,0)),"-")</f>
        <v>-</v>
      </c>
      <c r="I638" s="1" t="str">
        <f>IFERROR(INDEX(行业涨跌!E:E,MATCH(G638,行业涨跌!C:C,0)),"-")</f>
        <v>-</v>
      </c>
      <c r="J638" s="1">
        <v>0</v>
      </c>
      <c r="K638" s="1">
        <v>0</v>
      </c>
      <c r="L638" s="1">
        <v>0</v>
      </c>
      <c r="M638" s="66">
        <f t="shared" si="129"/>
        <v>0</v>
      </c>
      <c r="R638" s="43" t="str">
        <f t="shared" si="127"/>
        <v>-</v>
      </c>
      <c r="V638" s="1">
        <f t="array" ref="V638">SMALL(IF($D$2:$D$4000&gt;0,ROW($D$2:$D$4000),4^8),ROW(A637))</f>
        <v>65536</v>
      </c>
      <c r="W638" s="1" t="str">
        <f t="shared" si="130"/>
        <v>-</v>
      </c>
      <c r="X638" s="1" t="str">
        <f t="shared" si="131"/>
        <v>-</v>
      </c>
      <c r="Y638" s="43" t="str">
        <f t="shared" si="132"/>
        <v>-</v>
      </c>
      <c r="Z638" s="1" t="str">
        <f t="shared" si="133"/>
        <v>-</v>
      </c>
      <c r="AA638" s="1" t="str">
        <f t="shared" si="134"/>
        <v>-</v>
      </c>
      <c r="AB638" s="1" t="str">
        <f t="shared" si="135"/>
        <v>-</v>
      </c>
      <c r="AC638" s="1" t="str">
        <f t="shared" si="136"/>
        <v>-</v>
      </c>
      <c r="AD638" s="1" t="str">
        <f t="shared" si="137"/>
        <v>-</v>
      </c>
      <c r="AE638" s="43" t="str">
        <f t="shared" si="138"/>
        <v>-</v>
      </c>
      <c r="AF638" s="11" t="str">
        <f t="shared" si="139"/>
        <v>-</v>
      </c>
    </row>
    <row r="639" spans="1:32" x14ac:dyDescent="0.15">
      <c r="A639" s="1">
        <v>638</v>
      </c>
      <c r="B639" s="29" t="str">
        <f>TRIM(基本信息!B639)</f>
        <v/>
      </c>
      <c r="C639" s="1" t="str">
        <f>TRIM(基本信息!C639)</f>
        <v/>
      </c>
      <c r="D639" s="1">
        <f t="shared" si="128"/>
        <v>0</v>
      </c>
      <c r="E639" s="1" t="str">
        <f>IFERROR(INDEX(股票涨跌!E:E,MATCH(B639,股票涨跌!B:B,0)),"-")</f>
        <v>-</v>
      </c>
      <c r="F639" s="1" t="str">
        <f>IFERROR(INDEX(股票涨跌!F:F,MATCH(B639,股票涨跌!B:B,0)),"-")</f>
        <v>-</v>
      </c>
      <c r="G639" s="1" t="str">
        <f>TRIM(基本信息!O639)</f>
        <v/>
      </c>
      <c r="H639" s="1" t="str">
        <f>IFERROR(INDEX(行业涨跌!F:F,MATCH(G639,行业涨跌!C:C,0)),"-")</f>
        <v>-</v>
      </c>
      <c r="I639" s="1" t="str">
        <f>IFERROR(INDEX(行业涨跌!E:E,MATCH(G639,行业涨跌!C:C,0)),"-")</f>
        <v>-</v>
      </c>
      <c r="J639" s="1">
        <v>0</v>
      </c>
      <c r="K639" s="1">
        <v>0</v>
      </c>
      <c r="L639" s="1">
        <v>0</v>
      </c>
      <c r="M639" s="66">
        <f t="shared" si="129"/>
        <v>0</v>
      </c>
      <c r="R639" s="43" t="str">
        <f t="shared" si="127"/>
        <v>-</v>
      </c>
      <c r="V639" s="1">
        <f t="array" ref="V639">SMALL(IF($D$2:$D$4000&gt;0,ROW($D$2:$D$4000),4^8),ROW(A638))</f>
        <v>65536</v>
      </c>
      <c r="W639" s="1" t="str">
        <f t="shared" si="130"/>
        <v>-</v>
      </c>
      <c r="X639" s="1" t="str">
        <f t="shared" si="131"/>
        <v>-</v>
      </c>
      <c r="Y639" s="43" t="str">
        <f t="shared" si="132"/>
        <v>-</v>
      </c>
      <c r="Z639" s="1" t="str">
        <f t="shared" si="133"/>
        <v>-</v>
      </c>
      <c r="AA639" s="1" t="str">
        <f t="shared" si="134"/>
        <v>-</v>
      </c>
      <c r="AB639" s="1" t="str">
        <f t="shared" si="135"/>
        <v>-</v>
      </c>
      <c r="AC639" s="1" t="str">
        <f t="shared" si="136"/>
        <v>-</v>
      </c>
      <c r="AD639" s="1" t="str">
        <f t="shared" si="137"/>
        <v>-</v>
      </c>
      <c r="AE639" s="43" t="str">
        <f t="shared" si="138"/>
        <v>-</v>
      </c>
      <c r="AF639" s="11" t="str">
        <f t="shared" si="139"/>
        <v>-</v>
      </c>
    </row>
    <row r="640" spans="1:32" x14ac:dyDescent="0.15">
      <c r="A640" s="1">
        <v>639</v>
      </c>
      <c r="B640" s="29" t="str">
        <f>TRIM(基本信息!B640)</f>
        <v/>
      </c>
      <c r="C640" s="1" t="str">
        <f>TRIM(基本信息!C640)</f>
        <v/>
      </c>
      <c r="D640" s="1">
        <f t="shared" si="128"/>
        <v>0</v>
      </c>
      <c r="E640" s="1" t="str">
        <f>IFERROR(INDEX(股票涨跌!E:E,MATCH(B640,股票涨跌!B:B,0)),"-")</f>
        <v>-</v>
      </c>
      <c r="F640" s="1" t="str">
        <f>IFERROR(INDEX(股票涨跌!F:F,MATCH(B640,股票涨跌!B:B,0)),"-")</f>
        <v>-</v>
      </c>
      <c r="G640" s="1" t="str">
        <f>TRIM(基本信息!O640)</f>
        <v/>
      </c>
      <c r="H640" s="1" t="str">
        <f>IFERROR(INDEX(行业涨跌!F:F,MATCH(G640,行业涨跌!C:C,0)),"-")</f>
        <v>-</v>
      </c>
      <c r="I640" s="1" t="str">
        <f>IFERROR(INDEX(行业涨跌!E:E,MATCH(G640,行业涨跌!C:C,0)),"-")</f>
        <v>-</v>
      </c>
      <c r="J640" s="1">
        <v>0</v>
      </c>
      <c r="K640" s="1">
        <v>0</v>
      </c>
      <c r="L640" s="1">
        <v>0</v>
      </c>
      <c r="M640" s="66">
        <f t="shared" si="129"/>
        <v>0</v>
      </c>
      <c r="R640" s="43" t="str">
        <f t="shared" si="127"/>
        <v>-</v>
      </c>
      <c r="V640" s="1">
        <f t="array" ref="V640">SMALL(IF($D$2:$D$4000&gt;0,ROW($D$2:$D$4000),4^8),ROW(A639))</f>
        <v>65536</v>
      </c>
      <c r="W640" s="1" t="str">
        <f t="shared" si="130"/>
        <v>-</v>
      </c>
      <c r="X640" s="1" t="str">
        <f t="shared" si="131"/>
        <v>-</v>
      </c>
      <c r="Y640" s="43" t="str">
        <f t="shared" si="132"/>
        <v>-</v>
      </c>
      <c r="Z640" s="1" t="str">
        <f t="shared" si="133"/>
        <v>-</v>
      </c>
      <c r="AA640" s="1" t="str">
        <f t="shared" si="134"/>
        <v>-</v>
      </c>
      <c r="AB640" s="1" t="str">
        <f t="shared" si="135"/>
        <v>-</v>
      </c>
      <c r="AC640" s="1" t="str">
        <f t="shared" si="136"/>
        <v>-</v>
      </c>
      <c r="AD640" s="1" t="str">
        <f t="shared" si="137"/>
        <v>-</v>
      </c>
      <c r="AE640" s="43" t="str">
        <f t="shared" si="138"/>
        <v>-</v>
      </c>
      <c r="AF640" s="11" t="str">
        <f t="shared" si="139"/>
        <v>-</v>
      </c>
    </row>
    <row r="641" spans="1:32" x14ac:dyDescent="0.15">
      <c r="A641" s="1">
        <v>640</v>
      </c>
      <c r="B641" s="29" t="str">
        <f>TRIM(基本信息!B641)</f>
        <v/>
      </c>
      <c r="C641" s="1" t="str">
        <f>TRIM(基本信息!C641)</f>
        <v/>
      </c>
      <c r="D641" s="1">
        <f t="shared" si="128"/>
        <v>0</v>
      </c>
      <c r="E641" s="1" t="str">
        <f>IFERROR(INDEX(股票涨跌!E:E,MATCH(B641,股票涨跌!B:B,0)),"-")</f>
        <v>-</v>
      </c>
      <c r="F641" s="1" t="str">
        <f>IFERROR(INDEX(股票涨跌!F:F,MATCH(B641,股票涨跌!B:B,0)),"-")</f>
        <v>-</v>
      </c>
      <c r="G641" s="1" t="str">
        <f>TRIM(基本信息!O641)</f>
        <v/>
      </c>
      <c r="H641" s="1" t="str">
        <f>IFERROR(INDEX(行业涨跌!F:F,MATCH(G641,行业涨跌!C:C,0)),"-")</f>
        <v>-</v>
      </c>
      <c r="I641" s="1" t="str">
        <f>IFERROR(INDEX(行业涨跌!E:E,MATCH(G641,行业涨跌!C:C,0)),"-")</f>
        <v>-</v>
      </c>
      <c r="J641" s="1">
        <v>0</v>
      </c>
      <c r="K641" s="1">
        <v>0</v>
      </c>
      <c r="L641" s="1">
        <v>0</v>
      </c>
      <c r="M641" s="66">
        <f t="shared" si="129"/>
        <v>0</v>
      </c>
      <c r="R641" s="43" t="str">
        <f t="shared" si="127"/>
        <v>-</v>
      </c>
      <c r="V641" s="1">
        <f t="array" ref="V641">SMALL(IF($D$2:$D$4000&gt;0,ROW($D$2:$D$4000),4^8),ROW(A640))</f>
        <v>65536</v>
      </c>
      <c r="W641" s="1" t="str">
        <f t="shared" si="130"/>
        <v>-</v>
      </c>
      <c r="X641" s="1" t="str">
        <f t="shared" si="131"/>
        <v>-</v>
      </c>
      <c r="Y641" s="43" t="str">
        <f t="shared" si="132"/>
        <v>-</v>
      </c>
      <c r="Z641" s="1" t="str">
        <f t="shared" si="133"/>
        <v>-</v>
      </c>
      <c r="AA641" s="1" t="str">
        <f t="shared" si="134"/>
        <v>-</v>
      </c>
      <c r="AB641" s="1" t="str">
        <f t="shared" si="135"/>
        <v>-</v>
      </c>
      <c r="AC641" s="1" t="str">
        <f t="shared" si="136"/>
        <v>-</v>
      </c>
      <c r="AD641" s="1" t="str">
        <f t="shared" si="137"/>
        <v>-</v>
      </c>
      <c r="AE641" s="43" t="str">
        <f t="shared" si="138"/>
        <v>-</v>
      </c>
      <c r="AF641" s="11" t="str">
        <f t="shared" si="139"/>
        <v>-</v>
      </c>
    </row>
    <row r="642" spans="1:32" x14ac:dyDescent="0.15">
      <c r="A642" s="1">
        <v>641</v>
      </c>
      <c r="B642" s="29" t="str">
        <f>TRIM(基本信息!B642)</f>
        <v/>
      </c>
      <c r="C642" s="1" t="str">
        <f>TRIM(基本信息!C642)</f>
        <v/>
      </c>
      <c r="D642" s="1">
        <f t="shared" si="128"/>
        <v>0</v>
      </c>
      <c r="E642" s="1" t="str">
        <f>IFERROR(INDEX(股票涨跌!E:E,MATCH(B642,股票涨跌!B:B,0)),"-")</f>
        <v>-</v>
      </c>
      <c r="F642" s="1" t="str">
        <f>IFERROR(INDEX(股票涨跌!F:F,MATCH(B642,股票涨跌!B:B,0)),"-")</f>
        <v>-</v>
      </c>
      <c r="G642" s="1" t="str">
        <f>TRIM(基本信息!O642)</f>
        <v/>
      </c>
      <c r="H642" s="1" t="str">
        <f>IFERROR(INDEX(行业涨跌!F:F,MATCH(G642,行业涨跌!C:C,0)),"-")</f>
        <v>-</v>
      </c>
      <c r="I642" s="1" t="str">
        <f>IFERROR(INDEX(行业涨跌!E:E,MATCH(G642,行业涨跌!C:C,0)),"-")</f>
        <v>-</v>
      </c>
      <c r="J642" s="1">
        <v>0</v>
      </c>
      <c r="K642" s="1">
        <v>0</v>
      </c>
      <c r="L642" s="1">
        <v>0</v>
      </c>
      <c r="M642" s="66">
        <f t="shared" si="129"/>
        <v>0</v>
      </c>
      <c r="R642" s="43" t="str">
        <f t="shared" ref="R642:R705" si="140">IF(D642&gt;0,IF(J642&gt;0,$J$1,"")&amp;IF(K642&gt;0,$K$1,"")&amp;IF(L642&gt;0,$L$1,"")&amp;"+"&amp;IF(N642&gt;0,$N$1,"")&amp;IF(O642&gt;0,$O$1,"")&amp;IF(P642&gt;0,$P$1,"")&amp;IF(Q642&gt;0,$Q$1,""),"-")</f>
        <v>-</v>
      </c>
      <c r="V642" s="1">
        <f t="array" ref="V642">SMALL(IF($D$2:$D$4000&gt;0,ROW($D$2:$D$4000),4^8),ROW(A641))</f>
        <v>65536</v>
      </c>
      <c r="W642" s="1" t="str">
        <f t="shared" si="130"/>
        <v>-</v>
      </c>
      <c r="X642" s="1" t="str">
        <f t="shared" si="131"/>
        <v>-</v>
      </c>
      <c r="Y642" s="43" t="str">
        <f t="shared" si="132"/>
        <v>-</v>
      </c>
      <c r="Z642" s="1" t="str">
        <f t="shared" si="133"/>
        <v>-</v>
      </c>
      <c r="AA642" s="1" t="str">
        <f t="shared" si="134"/>
        <v>-</v>
      </c>
      <c r="AB642" s="1" t="str">
        <f t="shared" si="135"/>
        <v>-</v>
      </c>
      <c r="AC642" s="1" t="str">
        <f t="shared" si="136"/>
        <v>-</v>
      </c>
      <c r="AD642" s="1" t="str">
        <f t="shared" si="137"/>
        <v>-</v>
      </c>
      <c r="AE642" s="43" t="str">
        <f t="shared" si="138"/>
        <v>-</v>
      </c>
      <c r="AF642" s="11" t="str">
        <f t="shared" si="139"/>
        <v>-</v>
      </c>
    </row>
    <row r="643" spans="1:32" x14ac:dyDescent="0.15">
      <c r="A643" s="1">
        <v>642</v>
      </c>
      <c r="B643" s="29" t="str">
        <f>TRIM(基本信息!B643)</f>
        <v/>
      </c>
      <c r="C643" s="1" t="str">
        <f>TRIM(基本信息!C643)</f>
        <v/>
      </c>
      <c r="D643" s="1">
        <f t="shared" ref="D643:D706" si="141">IF(LEN(B643)&gt;2,OR(M643=1,(M643=0.5)*(N643+O643+P643+Q643)&gt;0)+0,0)</f>
        <v>0</v>
      </c>
      <c r="E643" s="1" t="str">
        <f>IFERROR(INDEX(股票涨跌!E:E,MATCH(B643,股票涨跌!B:B,0)),"-")</f>
        <v>-</v>
      </c>
      <c r="F643" s="1" t="str">
        <f>IFERROR(INDEX(股票涨跌!F:F,MATCH(B643,股票涨跌!B:B,0)),"-")</f>
        <v>-</v>
      </c>
      <c r="G643" s="1" t="str">
        <f>TRIM(基本信息!O643)</f>
        <v/>
      </c>
      <c r="H643" s="1" t="str">
        <f>IFERROR(INDEX(行业涨跌!F:F,MATCH(G643,行业涨跌!C:C,0)),"-")</f>
        <v>-</v>
      </c>
      <c r="I643" s="1" t="str">
        <f>IFERROR(INDEX(行业涨跌!E:E,MATCH(G643,行业涨跌!C:C,0)),"-")</f>
        <v>-</v>
      </c>
      <c r="J643" s="1">
        <v>0</v>
      </c>
      <c r="K643" s="1">
        <v>1</v>
      </c>
      <c r="L643" s="1">
        <v>0</v>
      </c>
      <c r="M643" s="66">
        <f t="shared" ref="M643:M706" si="142">IF(K643&gt;0,1,IF(J643&gt;0,0.5,0))</f>
        <v>1</v>
      </c>
      <c r="R643" s="43" t="str">
        <f t="shared" si="140"/>
        <v>-</v>
      </c>
      <c r="S643" s="11">
        <v>43630.625</v>
      </c>
      <c r="V643" s="1">
        <f t="array" ref="V643">SMALL(IF($D$2:$D$4000&gt;0,ROW($D$2:$D$4000),4^8),ROW(A642))</f>
        <v>65536</v>
      </c>
      <c r="W643" s="1" t="str">
        <f t="shared" si="130"/>
        <v>-</v>
      </c>
      <c r="X643" s="1" t="str">
        <f t="shared" si="131"/>
        <v>-</v>
      </c>
      <c r="Y643" s="43" t="str">
        <f t="shared" si="132"/>
        <v>-</v>
      </c>
      <c r="Z643" s="1" t="str">
        <f t="shared" si="133"/>
        <v>-</v>
      </c>
      <c r="AA643" s="1" t="str">
        <f t="shared" si="134"/>
        <v>-</v>
      </c>
      <c r="AB643" s="1" t="str">
        <f t="shared" si="135"/>
        <v>-</v>
      </c>
      <c r="AC643" s="1" t="str">
        <f t="shared" si="136"/>
        <v>-</v>
      </c>
      <c r="AD643" s="1" t="str">
        <f t="shared" si="137"/>
        <v>-</v>
      </c>
      <c r="AE643" s="43" t="str">
        <f t="shared" si="138"/>
        <v>-</v>
      </c>
      <c r="AF643" s="11" t="str">
        <f t="shared" si="139"/>
        <v>-</v>
      </c>
    </row>
    <row r="644" spans="1:32" x14ac:dyDescent="0.15">
      <c r="A644" s="1">
        <v>643</v>
      </c>
      <c r="B644" s="29" t="str">
        <f>TRIM(基本信息!B644)</f>
        <v/>
      </c>
      <c r="C644" s="1" t="str">
        <f>TRIM(基本信息!C644)</f>
        <v/>
      </c>
      <c r="D644" s="1">
        <f t="shared" si="141"/>
        <v>0</v>
      </c>
      <c r="E644" s="1" t="str">
        <f>IFERROR(INDEX(股票涨跌!E:E,MATCH(B644,股票涨跌!B:B,0)),"-")</f>
        <v>-</v>
      </c>
      <c r="F644" s="1" t="str">
        <f>IFERROR(INDEX(股票涨跌!F:F,MATCH(B644,股票涨跌!B:B,0)),"-")</f>
        <v>-</v>
      </c>
      <c r="G644" s="1" t="str">
        <f>TRIM(基本信息!O644)</f>
        <v/>
      </c>
      <c r="H644" s="1" t="str">
        <f>IFERROR(INDEX(行业涨跌!F:F,MATCH(G644,行业涨跌!C:C,0)),"-")</f>
        <v>-</v>
      </c>
      <c r="I644" s="1" t="str">
        <f>IFERROR(INDEX(行业涨跌!E:E,MATCH(G644,行业涨跌!C:C,0)),"-")</f>
        <v>-</v>
      </c>
      <c r="J644" s="1">
        <v>0</v>
      </c>
      <c r="K644" s="1">
        <v>0</v>
      </c>
      <c r="L644" s="1">
        <v>0</v>
      </c>
      <c r="M644" s="66">
        <f t="shared" si="142"/>
        <v>0</v>
      </c>
      <c r="R644" s="43" t="str">
        <f t="shared" si="140"/>
        <v>-</v>
      </c>
      <c r="V644" s="1">
        <f t="array" ref="V644">SMALL(IF($D$2:$D$4000&gt;0,ROW($D$2:$D$4000),4^8),ROW(A643))</f>
        <v>65536</v>
      </c>
      <c r="W644" s="1" t="str">
        <f t="shared" si="130"/>
        <v>-</v>
      </c>
      <c r="X644" s="1" t="str">
        <f t="shared" si="131"/>
        <v>-</v>
      </c>
      <c r="Y644" s="43" t="str">
        <f t="shared" si="132"/>
        <v>-</v>
      </c>
      <c r="Z644" s="1" t="str">
        <f t="shared" si="133"/>
        <v>-</v>
      </c>
      <c r="AA644" s="1" t="str">
        <f t="shared" si="134"/>
        <v>-</v>
      </c>
      <c r="AB644" s="1" t="str">
        <f t="shared" si="135"/>
        <v>-</v>
      </c>
      <c r="AC644" s="1" t="str">
        <f t="shared" si="136"/>
        <v>-</v>
      </c>
      <c r="AD644" s="1" t="str">
        <f t="shared" si="137"/>
        <v>-</v>
      </c>
      <c r="AE644" s="43" t="str">
        <f t="shared" si="138"/>
        <v>-</v>
      </c>
      <c r="AF644" s="11" t="str">
        <f t="shared" si="139"/>
        <v>-</v>
      </c>
    </row>
    <row r="645" spans="1:32" x14ac:dyDescent="0.15">
      <c r="A645" s="1">
        <v>644</v>
      </c>
      <c r="B645" s="29" t="str">
        <f>TRIM(基本信息!B645)</f>
        <v/>
      </c>
      <c r="C645" s="1" t="str">
        <f>TRIM(基本信息!C645)</f>
        <v/>
      </c>
      <c r="D645" s="1">
        <f t="shared" si="141"/>
        <v>0</v>
      </c>
      <c r="E645" s="1" t="str">
        <f>IFERROR(INDEX(股票涨跌!E:E,MATCH(B645,股票涨跌!B:B,0)),"-")</f>
        <v>-</v>
      </c>
      <c r="F645" s="1" t="str">
        <f>IFERROR(INDEX(股票涨跌!F:F,MATCH(B645,股票涨跌!B:B,0)),"-")</f>
        <v>-</v>
      </c>
      <c r="G645" s="1" t="str">
        <f>TRIM(基本信息!O645)</f>
        <v/>
      </c>
      <c r="H645" s="1" t="str">
        <f>IFERROR(INDEX(行业涨跌!F:F,MATCH(G645,行业涨跌!C:C,0)),"-")</f>
        <v>-</v>
      </c>
      <c r="I645" s="1" t="str">
        <f>IFERROR(INDEX(行业涨跌!E:E,MATCH(G645,行业涨跌!C:C,0)),"-")</f>
        <v>-</v>
      </c>
      <c r="J645" s="1">
        <v>0</v>
      </c>
      <c r="K645" s="1">
        <v>1</v>
      </c>
      <c r="L645" s="1">
        <v>0</v>
      </c>
      <c r="M645" s="66">
        <f t="shared" si="142"/>
        <v>1</v>
      </c>
      <c r="R645" s="43" t="str">
        <f t="shared" si="140"/>
        <v>-</v>
      </c>
      <c r="S645" s="11">
        <v>43630.625</v>
      </c>
      <c r="V645" s="1">
        <f t="array" ref="V645">SMALL(IF($D$2:$D$4000&gt;0,ROW($D$2:$D$4000),4^8),ROW(A644))</f>
        <v>65536</v>
      </c>
      <c r="W645" s="1" t="str">
        <f t="shared" si="130"/>
        <v>-</v>
      </c>
      <c r="X645" s="1" t="str">
        <f t="shared" si="131"/>
        <v>-</v>
      </c>
      <c r="Y645" s="43" t="str">
        <f t="shared" si="132"/>
        <v>-</v>
      </c>
      <c r="Z645" s="1" t="str">
        <f t="shared" si="133"/>
        <v>-</v>
      </c>
      <c r="AA645" s="1" t="str">
        <f t="shared" si="134"/>
        <v>-</v>
      </c>
      <c r="AB645" s="1" t="str">
        <f t="shared" si="135"/>
        <v>-</v>
      </c>
      <c r="AC645" s="1" t="str">
        <f t="shared" si="136"/>
        <v>-</v>
      </c>
      <c r="AD645" s="1" t="str">
        <f t="shared" si="137"/>
        <v>-</v>
      </c>
      <c r="AE645" s="43" t="str">
        <f t="shared" si="138"/>
        <v>-</v>
      </c>
      <c r="AF645" s="11" t="str">
        <f t="shared" si="139"/>
        <v>-</v>
      </c>
    </row>
    <row r="646" spans="1:32" x14ac:dyDescent="0.15">
      <c r="A646" s="1">
        <v>645</v>
      </c>
      <c r="B646" s="29" t="str">
        <f>TRIM(基本信息!B646)</f>
        <v/>
      </c>
      <c r="C646" s="1" t="str">
        <f>TRIM(基本信息!C646)</f>
        <v/>
      </c>
      <c r="D646" s="1">
        <f t="shared" si="141"/>
        <v>0</v>
      </c>
      <c r="E646" s="1" t="str">
        <f>IFERROR(INDEX(股票涨跌!E:E,MATCH(B646,股票涨跌!B:B,0)),"-")</f>
        <v>-</v>
      </c>
      <c r="F646" s="1" t="str">
        <f>IFERROR(INDEX(股票涨跌!F:F,MATCH(B646,股票涨跌!B:B,0)),"-")</f>
        <v>-</v>
      </c>
      <c r="G646" s="1" t="str">
        <f>TRIM(基本信息!O646)</f>
        <v/>
      </c>
      <c r="H646" s="1" t="str">
        <f>IFERROR(INDEX(行业涨跌!F:F,MATCH(G646,行业涨跌!C:C,0)),"-")</f>
        <v>-</v>
      </c>
      <c r="I646" s="1" t="str">
        <f>IFERROR(INDEX(行业涨跌!E:E,MATCH(G646,行业涨跌!C:C,0)),"-")</f>
        <v>-</v>
      </c>
      <c r="J646" s="1">
        <v>0</v>
      </c>
      <c r="K646" s="1">
        <v>1</v>
      </c>
      <c r="L646" s="1">
        <v>1</v>
      </c>
      <c r="M646" s="66">
        <f t="shared" si="142"/>
        <v>1</v>
      </c>
      <c r="R646" s="43" t="str">
        <f t="shared" si="140"/>
        <v>-</v>
      </c>
      <c r="S646" s="11">
        <v>43630.625</v>
      </c>
      <c r="V646" s="1">
        <f t="array" ref="V646">SMALL(IF($D$2:$D$4000&gt;0,ROW($D$2:$D$4000),4^8),ROW(A645))</f>
        <v>65536</v>
      </c>
      <c r="W646" s="1" t="str">
        <f t="shared" si="130"/>
        <v>-</v>
      </c>
      <c r="X646" s="1" t="str">
        <f t="shared" si="131"/>
        <v>-</v>
      </c>
      <c r="Y646" s="43" t="str">
        <f t="shared" si="132"/>
        <v>-</v>
      </c>
      <c r="Z646" s="1" t="str">
        <f t="shared" si="133"/>
        <v>-</v>
      </c>
      <c r="AA646" s="1" t="str">
        <f t="shared" si="134"/>
        <v>-</v>
      </c>
      <c r="AB646" s="1" t="str">
        <f t="shared" si="135"/>
        <v>-</v>
      </c>
      <c r="AC646" s="1" t="str">
        <f t="shared" si="136"/>
        <v>-</v>
      </c>
      <c r="AD646" s="1" t="str">
        <f t="shared" si="137"/>
        <v>-</v>
      </c>
      <c r="AE646" s="43" t="str">
        <f t="shared" si="138"/>
        <v>-</v>
      </c>
      <c r="AF646" s="11" t="str">
        <f t="shared" si="139"/>
        <v>-</v>
      </c>
    </row>
    <row r="647" spans="1:32" x14ac:dyDescent="0.15">
      <c r="A647" s="1">
        <v>646</v>
      </c>
      <c r="B647" s="29" t="str">
        <f>TRIM(基本信息!B647)</f>
        <v/>
      </c>
      <c r="C647" s="1" t="str">
        <f>TRIM(基本信息!C647)</f>
        <v/>
      </c>
      <c r="D647" s="1">
        <f t="shared" si="141"/>
        <v>0</v>
      </c>
      <c r="E647" s="1" t="str">
        <f>IFERROR(INDEX(股票涨跌!E:E,MATCH(B647,股票涨跌!B:B,0)),"-")</f>
        <v>-</v>
      </c>
      <c r="F647" s="1" t="str">
        <f>IFERROR(INDEX(股票涨跌!F:F,MATCH(B647,股票涨跌!B:B,0)),"-")</f>
        <v>-</v>
      </c>
      <c r="G647" s="1" t="str">
        <f>TRIM(基本信息!O647)</f>
        <v/>
      </c>
      <c r="H647" s="1" t="str">
        <f>IFERROR(INDEX(行业涨跌!F:F,MATCH(G647,行业涨跌!C:C,0)),"-")</f>
        <v>-</v>
      </c>
      <c r="I647" s="1" t="str">
        <f>IFERROR(INDEX(行业涨跌!E:E,MATCH(G647,行业涨跌!C:C,0)),"-")</f>
        <v>-</v>
      </c>
      <c r="J647" s="1">
        <v>0</v>
      </c>
      <c r="K647" s="1">
        <v>0</v>
      </c>
      <c r="L647" s="1">
        <v>0</v>
      </c>
      <c r="M647" s="66">
        <f t="shared" si="142"/>
        <v>0</v>
      </c>
      <c r="R647" s="43" t="str">
        <f t="shared" si="140"/>
        <v>-</v>
      </c>
      <c r="V647" s="1">
        <f t="array" ref="V647">SMALL(IF($D$2:$D$4000&gt;0,ROW($D$2:$D$4000),4^8),ROW(A646))</f>
        <v>65536</v>
      </c>
      <c r="W647" s="1" t="str">
        <f t="shared" si="130"/>
        <v>-</v>
      </c>
      <c r="X647" s="1" t="str">
        <f t="shared" si="131"/>
        <v>-</v>
      </c>
      <c r="Y647" s="43" t="str">
        <f t="shared" si="132"/>
        <v>-</v>
      </c>
      <c r="Z647" s="1" t="str">
        <f t="shared" si="133"/>
        <v>-</v>
      </c>
      <c r="AA647" s="1" t="str">
        <f t="shared" si="134"/>
        <v>-</v>
      </c>
      <c r="AB647" s="1" t="str">
        <f t="shared" si="135"/>
        <v>-</v>
      </c>
      <c r="AC647" s="1" t="str">
        <f t="shared" si="136"/>
        <v>-</v>
      </c>
      <c r="AD647" s="1" t="str">
        <f t="shared" si="137"/>
        <v>-</v>
      </c>
      <c r="AE647" s="43" t="str">
        <f t="shared" si="138"/>
        <v>-</v>
      </c>
      <c r="AF647" s="11" t="str">
        <f t="shared" si="139"/>
        <v>-</v>
      </c>
    </row>
    <row r="648" spans="1:32" x14ac:dyDescent="0.15">
      <c r="A648" s="1">
        <v>647</v>
      </c>
      <c r="B648" s="29" t="str">
        <f>TRIM(基本信息!B648)</f>
        <v/>
      </c>
      <c r="C648" s="1" t="str">
        <f>TRIM(基本信息!C648)</f>
        <v/>
      </c>
      <c r="D648" s="1">
        <f t="shared" si="141"/>
        <v>0</v>
      </c>
      <c r="E648" s="1" t="str">
        <f>IFERROR(INDEX(股票涨跌!E:E,MATCH(B648,股票涨跌!B:B,0)),"-")</f>
        <v>-</v>
      </c>
      <c r="F648" s="1" t="str">
        <f>IFERROR(INDEX(股票涨跌!F:F,MATCH(B648,股票涨跌!B:B,0)),"-")</f>
        <v>-</v>
      </c>
      <c r="G648" s="1" t="str">
        <f>TRIM(基本信息!O648)</f>
        <v/>
      </c>
      <c r="H648" s="1" t="str">
        <f>IFERROR(INDEX(行业涨跌!F:F,MATCH(G648,行业涨跌!C:C,0)),"-")</f>
        <v>-</v>
      </c>
      <c r="I648" s="1" t="str">
        <f>IFERROR(INDEX(行业涨跌!E:E,MATCH(G648,行业涨跌!C:C,0)),"-")</f>
        <v>-</v>
      </c>
      <c r="J648" s="1">
        <v>0</v>
      </c>
      <c r="K648" s="1">
        <v>0</v>
      </c>
      <c r="L648" s="1">
        <v>0</v>
      </c>
      <c r="M648" s="66">
        <f t="shared" si="142"/>
        <v>0</v>
      </c>
      <c r="R648" s="43" t="str">
        <f t="shared" si="140"/>
        <v>-</v>
      </c>
      <c r="V648" s="1">
        <f t="array" ref="V648">SMALL(IF($D$2:$D$4000&gt;0,ROW($D$2:$D$4000),4^8),ROW(A647))</f>
        <v>65536</v>
      </c>
      <c r="W648" s="1" t="str">
        <f t="shared" si="130"/>
        <v>-</v>
      </c>
      <c r="X648" s="1" t="str">
        <f t="shared" si="131"/>
        <v>-</v>
      </c>
      <c r="Y648" s="43" t="str">
        <f t="shared" si="132"/>
        <v>-</v>
      </c>
      <c r="Z648" s="1" t="str">
        <f t="shared" si="133"/>
        <v>-</v>
      </c>
      <c r="AA648" s="1" t="str">
        <f t="shared" si="134"/>
        <v>-</v>
      </c>
      <c r="AB648" s="1" t="str">
        <f t="shared" si="135"/>
        <v>-</v>
      </c>
      <c r="AC648" s="1" t="str">
        <f t="shared" si="136"/>
        <v>-</v>
      </c>
      <c r="AD648" s="1" t="str">
        <f t="shared" si="137"/>
        <v>-</v>
      </c>
      <c r="AE648" s="43" t="str">
        <f t="shared" si="138"/>
        <v>-</v>
      </c>
      <c r="AF648" s="11" t="str">
        <f t="shared" si="139"/>
        <v>-</v>
      </c>
    </row>
    <row r="649" spans="1:32" x14ac:dyDescent="0.15">
      <c r="A649" s="1">
        <v>648</v>
      </c>
      <c r="B649" s="29" t="str">
        <f>TRIM(基本信息!B649)</f>
        <v/>
      </c>
      <c r="C649" s="1" t="str">
        <f>TRIM(基本信息!C649)</f>
        <v/>
      </c>
      <c r="D649" s="1">
        <f t="shared" si="141"/>
        <v>0</v>
      </c>
      <c r="E649" s="1" t="str">
        <f>IFERROR(INDEX(股票涨跌!E:E,MATCH(B649,股票涨跌!B:B,0)),"-")</f>
        <v>-</v>
      </c>
      <c r="F649" s="1" t="str">
        <f>IFERROR(INDEX(股票涨跌!F:F,MATCH(B649,股票涨跌!B:B,0)),"-")</f>
        <v>-</v>
      </c>
      <c r="G649" s="1" t="str">
        <f>TRIM(基本信息!O649)</f>
        <v/>
      </c>
      <c r="H649" s="1" t="str">
        <f>IFERROR(INDEX(行业涨跌!F:F,MATCH(G649,行业涨跌!C:C,0)),"-")</f>
        <v>-</v>
      </c>
      <c r="I649" s="1" t="str">
        <f>IFERROR(INDEX(行业涨跌!E:E,MATCH(G649,行业涨跌!C:C,0)),"-")</f>
        <v>-</v>
      </c>
      <c r="J649" s="1">
        <v>0</v>
      </c>
      <c r="K649" s="1">
        <v>0</v>
      </c>
      <c r="L649" s="1">
        <v>0</v>
      </c>
      <c r="M649" s="66">
        <f t="shared" si="142"/>
        <v>0</v>
      </c>
      <c r="R649" s="43" t="str">
        <f t="shared" si="140"/>
        <v>-</v>
      </c>
      <c r="V649" s="1">
        <f t="array" ref="V649">SMALL(IF($D$2:$D$4000&gt;0,ROW($D$2:$D$4000),4^8),ROW(A648))</f>
        <v>65536</v>
      </c>
      <c r="W649" s="1" t="str">
        <f t="shared" si="130"/>
        <v>-</v>
      </c>
      <c r="X649" s="1" t="str">
        <f t="shared" si="131"/>
        <v>-</v>
      </c>
      <c r="Y649" s="43" t="str">
        <f t="shared" si="132"/>
        <v>-</v>
      </c>
      <c r="Z649" s="1" t="str">
        <f t="shared" si="133"/>
        <v>-</v>
      </c>
      <c r="AA649" s="1" t="str">
        <f t="shared" si="134"/>
        <v>-</v>
      </c>
      <c r="AB649" s="1" t="str">
        <f t="shared" si="135"/>
        <v>-</v>
      </c>
      <c r="AC649" s="1" t="str">
        <f t="shared" si="136"/>
        <v>-</v>
      </c>
      <c r="AD649" s="1" t="str">
        <f t="shared" si="137"/>
        <v>-</v>
      </c>
      <c r="AE649" s="43" t="str">
        <f t="shared" si="138"/>
        <v>-</v>
      </c>
      <c r="AF649" s="11" t="str">
        <f t="shared" si="139"/>
        <v>-</v>
      </c>
    </row>
    <row r="650" spans="1:32" x14ac:dyDescent="0.15">
      <c r="A650" s="1">
        <v>649</v>
      </c>
      <c r="B650" s="29" t="str">
        <f>TRIM(基本信息!B650)</f>
        <v/>
      </c>
      <c r="C650" s="1" t="str">
        <f>TRIM(基本信息!C650)</f>
        <v/>
      </c>
      <c r="D650" s="1">
        <f t="shared" si="141"/>
        <v>0</v>
      </c>
      <c r="E650" s="1" t="str">
        <f>IFERROR(INDEX(股票涨跌!E:E,MATCH(B650,股票涨跌!B:B,0)),"-")</f>
        <v>-</v>
      </c>
      <c r="F650" s="1" t="str">
        <f>IFERROR(INDEX(股票涨跌!F:F,MATCH(B650,股票涨跌!B:B,0)),"-")</f>
        <v>-</v>
      </c>
      <c r="G650" s="1" t="str">
        <f>TRIM(基本信息!O650)</f>
        <v/>
      </c>
      <c r="H650" s="1" t="str">
        <f>IFERROR(INDEX(行业涨跌!F:F,MATCH(G650,行业涨跌!C:C,0)),"-")</f>
        <v>-</v>
      </c>
      <c r="I650" s="1" t="str">
        <f>IFERROR(INDEX(行业涨跌!E:E,MATCH(G650,行业涨跌!C:C,0)),"-")</f>
        <v>-</v>
      </c>
      <c r="J650" s="1">
        <v>0</v>
      </c>
      <c r="K650" s="1">
        <v>0</v>
      </c>
      <c r="L650" s="1">
        <v>0</v>
      </c>
      <c r="M650" s="66">
        <f t="shared" si="142"/>
        <v>0</v>
      </c>
      <c r="R650" s="43" t="str">
        <f t="shared" si="140"/>
        <v>-</v>
      </c>
      <c r="V650" s="1">
        <f t="array" ref="V650">SMALL(IF($D$2:$D$4000&gt;0,ROW($D$2:$D$4000),4^8),ROW(A649))</f>
        <v>65536</v>
      </c>
      <c r="W650" s="1" t="str">
        <f t="shared" si="130"/>
        <v>-</v>
      </c>
      <c r="X650" s="1" t="str">
        <f t="shared" si="131"/>
        <v>-</v>
      </c>
      <c r="Y650" s="43" t="str">
        <f t="shared" si="132"/>
        <v>-</v>
      </c>
      <c r="Z650" s="1" t="str">
        <f t="shared" si="133"/>
        <v>-</v>
      </c>
      <c r="AA650" s="1" t="str">
        <f t="shared" si="134"/>
        <v>-</v>
      </c>
      <c r="AB650" s="1" t="str">
        <f t="shared" si="135"/>
        <v>-</v>
      </c>
      <c r="AC650" s="1" t="str">
        <f t="shared" si="136"/>
        <v>-</v>
      </c>
      <c r="AD650" s="1" t="str">
        <f t="shared" si="137"/>
        <v>-</v>
      </c>
      <c r="AE650" s="43" t="str">
        <f t="shared" si="138"/>
        <v>-</v>
      </c>
      <c r="AF650" s="11" t="str">
        <f t="shared" si="139"/>
        <v>-</v>
      </c>
    </row>
    <row r="651" spans="1:32" x14ac:dyDescent="0.15">
      <c r="A651" s="1">
        <v>650</v>
      </c>
      <c r="B651" s="29" t="str">
        <f>TRIM(基本信息!B651)</f>
        <v/>
      </c>
      <c r="C651" s="1" t="str">
        <f>TRIM(基本信息!C651)</f>
        <v/>
      </c>
      <c r="D651" s="1">
        <f t="shared" si="141"/>
        <v>0</v>
      </c>
      <c r="E651" s="1" t="str">
        <f>IFERROR(INDEX(股票涨跌!E:E,MATCH(B651,股票涨跌!B:B,0)),"-")</f>
        <v>-</v>
      </c>
      <c r="F651" s="1" t="str">
        <f>IFERROR(INDEX(股票涨跌!F:F,MATCH(B651,股票涨跌!B:B,0)),"-")</f>
        <v>-</v>
      </c>
      <c r="G651" s="1" t="str">
        <f>TRIM(基本信息!O651)</f>
        <v/>
      </c>
      <c r="H651" s="1" t="str">
        <f>IFERROR(INDEX(行业涨跌!F:F,MATCH(G651,行业涨跌!C:C,0)),"-")</f>
        <v>-</v>
      </c>
      <c r="I651" s="1" t="str">
        <f>IFERROR(INDEX(行业涨跌!E:E,MATCH(G651,行业涨跌!C:C,0)),"-")</f>
        <v>-</v>
      </c>
      <c r="J651" s="1">
        <v>0</v>
      </c>
      <c r="K651" s="1">
        <v>0</v>
      </c>
      <c r="L651" s="1">
        <v>0</v>
      </c>
      <c r="M651" s="66">
        <f t="shared" si="142"/>
        <v>0</v>
      </c>
      <c r="R651" s="43" t="str">
        <f t="shared" si="140"/>
        <v>-</v>
      </c>
      <c r="V651" s="1">
        <f t="array" ref="V651">SMALL(IF($D$2:$D$4000&gt;0,ROW($D$2:$D$4000),4^8),ROW(A650))</f>
        <v>65536</v>
      </c>
      <c r="W651" s="1" t="str">
        <f t="shared" si="130"/>
        <v>-</v>
      </c>
      <c r="X651" s="1" t="str">
        <f t="shared" si="131"/>
        <v>-</v>
      </c>
      <c r="Y651" s="43" t="str">
        <f t="shared" si="132"/>
        <v>-</v>
      </c>
      <c r="Z651" s="1" t="str">
        <f t="shared" si="133"/>
        <v>-</v>
      </c>
      <c r="AA651" s="1" t="str">
        <f t="shared" si="134"/>
        <v>-</v>
      </c>
      <c r="AB651" s="1" t="str">
        <f t="shared" si="135"/>
        <v>-</v>
      </c>
      <c r="AC651" s="1" t="str">
        <f t="shared" si="136"/>
        <v>-</v>
      </c>
      <c r="AD651" s="1" t="str">
        <f t="shared" si="137"/>
        <v>-</v>
      </c>
      <c r="AE651" s="43" t="str">
        <f t="shared" si="138"/>
        <v>-</v>
      </c>
      <c r="AF651" s="11" t="str">
        <f t="shared" si="139"/>
        <v>-</v>
      </c>
    </row>
    <row r="652" spans="1:32" x14ac:dyDescent="0.15">
      <c r="A652" s="1">
        <v>651</v>
      </c>
      <c r="B652" s="29" t="str">
        <f>TRIM(基本信息!B652)</f>
        <v/>
      </c>
      <c r="C652" s="1" t="str">
        <f>TRIM(基本信息!C652)</f>
        <v/>
      </c>
      <c r="D652" s="1">
        <f t="shared" si="141"/>
        <v>0</v>
      </c>
      <c r="E652" s="1" t="str">
        <f>IFERROR(INDEX(股票涨跌!E:E,MATCH(B652,股票涨跌!B:B,0)),"-")</f>
        <v>-</v>
      </c>
      <c r="F652" s="1" t="str">
        <f>IFERROR(INDEX(股票涨跌!F:F,MATCH(B652,股票涨跌!B:B,0)),"-")</f>
        <v>-</v>
      </c>
      <c r="G652" s="1" t="str">
        <f>TRIM(基本信息!O652)</f>
        <v/>
      </c>
      <c r="H652" s="1" t="str">
        <f>IFERROR(INDEX(行业涨跌!F:F,MATCH(G652,行业涨跌!C:C,0)),"-")</f>
        <v>-</v>
      </c>
      <c r="I652" s="1" t="str">
        <f>IFERROR(INDEX(行业涨跌!E:E,MATCH(G652,行业涨跌!C:C,0)),"-")</f>
        <v>-</v>
      </c>
      <c r="J652" s="1">
        <v>0</v>
      </c>
      <c r="K652" s="1">
        <v>0</v>
      </c>
      <c r="L652" s="1">
        <v>0</v>
      </c>
      <c r="M652" s="66">
        <f t="shared" si="142"/>
        <v>0</v>
      </c>
      <c r="R652" s="43" t="str">
        <f t="shared" si="140"/>
        <v>-</v>
      </c>
      <c r="V652" s="1">
        <f t="array" ref="V652">SMALL(IF($D$2:$D$4000&gt;0,ROW($D$2:$D$4000),4^8),ROW(A651))</f>
        <v>65536</v>
      </c>
      <c r="W652" s="1" t="str">
        <f t="shared" si="130"/>
        <v>-</v>
      </c>
      <c r="X652" s="1" t="str">
        <f t="shared" si="131"/>
        <v>-</v>
      </c>
      <c r="Y652" s="43" t="str">
        <f t="shared" si="132"/>
        <v>-</v>
      </c>
      <c r="Z652" s="1" t="str">
        <f t="shared" si="133"/>
        <v>-</v>
      </c>
      <c r="AA652" s="1" t="str">
        <f t="shared" si="134"/>
        <v>-</v>
      </c>
      <c r="AB652" s="1" t="str">
        <f t="shared" si="135"/>
        <v>-</v>
      </c>
      <c r="AC652" s="1" t="str">
        <f t="shared" si="136"/>
        <v>-</v>
      </c>
      <c r="AD652" s="1" t="str">
        <f t="shared" si="137"/>
        <v>-</v>
      </c>
      <c r="AE652" s="43" t="str">
        <f t="shared" si="138"/>
        <v>-</v>
      </c>
      <c r="AF652" s="11" t="str">
        <f t="shared" si="139"/>
        <v>-</v>
      </c>
    </row>
    <row r="653" spans="1:32" x14ac:dyDescent="0.15">
      <c r="A653" s="1">
        <v>652</v>
      </c>
      <c r="B653" s="29" t="str">
        <f>TRIM(基本信息!B653)</f>
        <v/>
      </c>
      <c r="C653" s="1" t="str">
        <f>TRIM(基本信息!C653)</f>
        <v/>
      </c>
      <c r="D653" s="1">
        <f t="shared" si="141"/>
        <v>0</v>
      </c>
      <c r="E653" s="1" t="str">
        <f>IFERROR(INDEX(股票涨跌!E:E,MATCH(B653,股票涨跌!B:B,0)),"-")</f>
        <v>-</v>
      </c>
      <c r="F653" s="1" t="str">
        <f>IFERROR(INDEX(股票涨跌!F:F,MATCH(B653,股票涨跌!B:B,0)),"-")</f>
        <v>-</v>
      </c>
      <c r="G653" s="1" t="str">
        <f>TRIM(基本信息!O653)</f>
        <v/>
      </c>
      <c r="H653" s="1" t="str">
        <f>IFERROR(INDEX(行业涨跌!F:F,MATCH(G653,行业涨跌!C:C,0)),"-")</f>
        <v>-</v>
      </c>
      <c r="I653" s="1" t="str">
        <f>IFERROR(INDEX(行业涨跌!E:E,MATCH(G653,行业涨跌!C:C,0)),"-")</f>
        <v>-</v>
      </c>
      <c r="J653" s="1">
        <v>0</v>
      </c>
      <c r="K653" s="1">
        <v>0</v>
      </c>
      <c r="L653" s="1">
        <v>0</v>
      </c>
      <c r="M653" s="66">
        <f t="shared" si="142"/>
        <v>0</v>
      </c>
      <c r="R653" s="43" t="str">
        <f t="shared" si="140"/>
        <v>-</v>
      </c>
      <c r="V653" s="1">
        <f t="array" ref="V653">SMALL(IF($D$2:$D$4000&gt;0,ROW($D$2:$D$4000),4^8),ROW(A652))</f>
        <v>65536</v>
      </c>
      <c r="W653" s="1" t="str">
        <f t="shared" si="130"/>
        <v>-</v>
      </c>
      <c r="X653" s="1" t="str">
        <f t="shared" si="131"/>
        <v>-</v>
      </c>
      <c r="Y653" s="43" t="str">
        <f t="shared" si="132"/>
        <v>-</v>
      </c>
      <c r="Z653" s="1" t="str">
        <f t="shared" si="133"/>
        <v>-</v>
      </c>
      <c r="AA653" s="1" t="str">
        <f t="shared" si="134"/>
        <v>-</v>
      </c>
      <c r="AB653" s="1" t="str">
        <f t="shared" si="135"/>
        <v>-</v>
      </c>
      <c r="AC653" s="1" t="str">
        <f t="shared" si="136"/>
        <v>-</v>
      </c>
      <c r="AD653" s="1" t="str">
        <f t="shared" si="137"/>
        <v>-</v>
      </c>
      <c r="AE653" s="43" t="str">
        <f t="shared" si="138"/>
        <v>-</v>
      </c>
      <c r="AF653" s="11" t="str">
        <f t="shared" si="139"/>
        <v>-</v>
      </c>
    </row>
    <row r="654" spans="1:32" x14ac:dyDescent="0.15">
      <c r="A654" s="1">
        <v>653</v>
      </c>
      <c r="B654" s="29" t="str">
        <f>TRIM(基本信息!B654)</f>
        <v/>
      </c>
      <c r="C654" s="1" t="str">
        <f>TRIM(基本信息!C654)</f>
        <v/>
      </c>
      <c r="D654" s="1">
        <f t="shared" si="141"/>
        <v>0</v>
      </c>
      <c r="E654" s="1" t="str">
        <f>IFERROR(INDEX(股票涨跌!E:E,MATCH(B654,股票涨跌!B:B,0)),"-")</f>
        <v>-</v>
      </c>
      <c r="F654" s="1" t="str">
        <f>IFERROR(INDEX(股票涨跌!F:F,MATCH(B654,股票涨跌!B:B,0)),"-")</f>
        <v>-</v>
      </c>
      <c r="G654" s="1" t="str">
        <f>TRIM(基本信息!O654)</f>
        <v/>
      </c>
      <c r="H654" s="1" t="str">
        <f>IFERROR(INDEX(行业涨跌!F:F,MATCH(G654,行业涨跌!C:C,0)),"-")</f>
        <v>-</v>
      </c>
      <c r="I654" s="1" t="str">
        <f>IFERROR(INDEX(行业涨跌!E:E,MATCH(G654,行业涨跌!C:C,0)),"-")</f>
        <v>-</v>
      </c>
      <c r="J654" s="1">
        <v>0</v>
      </c>
      <c r="K654" s="1">
        <v>0</v>
      </c>
      <c r="L654" s="1">
        <v>0</v>
      </c>
      <c r="M654" s="66">
        <f t="shared" si="142"/>
        <v>0</v>
      </c>
      <c r="R654" s="43" t="str">
        <f t="shared" si="140"/>
        <v>-</v>
      </c>
      <c r="V654" s="1">
        <f t="array" ref="V654">SMALL(IF($D$2:$D$4000&gt;0,ROW($D$2:$D$4000),4^8),ROW(A653))</f>
        <v>65536</v>
      </c>
      <c r="W654" s="1" t="str">
        <f t="shared" si="130"/>
        <v>-</v>
      </c>
      <c r="X654" s="1" t="str">
        <f t="shared" si="131"/>
        <v>-</v>
      </c>
      <c r="Y654" s="43" t="str">
        <f t="shared" si="132"/>
        <v>-</v>
      </c>
      <c r="Z654" s="1" t="str">
        <f t="shared" si="133"/>
        <v>-</v>
      </c>
      <c r="AA654" s="1" t="str">
        <f t="shared" si="134"/>
        <v>-</v>
      </c>
      <c r="AB654" s="1" t="str">
        <f t="shared" si="135"/>
        <v>-</v>
      </c>
      <c r="AC654" s="1" t="str">
        <f t="shared" si="136"/>
        <v>-</v>
      </c>
      <c r="AD654" s="1" t="str">
        <f t="shared" si="137"/>
        <v>-</v>
      </c>
      <c r="AE654" s="43" t="str">
        <f t="shared" si="138"/>
        <v>-</v>
      </c>
      <c r="AF654" s="11" t="str">
        <f t="shared" si="139"/>
        <v>-</v>
      </c>
    </row>
    <row r="655" spans="1:32" x14ac:dyDescent="0.15">
      <c r="A655" s="1">
        <v>654</v>
      </c>
      <c r="B655" s="29" t="str">
        <f>TRIM(基本信息!B655)</f>
        <v/>
      </c>
      <c r="C655" s="1" t="str">
        <f>TRIM(基本信息!C655)</f>
        <v/>
      </c>
      <c r="D655" s="1">
        <f t="shared" si="141"/>
        <v>0</v>
      </c>
      <c r="E655" s="1" t="str">
        <f>IFERROR(INDEX(股票涨跌!E:E,MATCH(B655,股票涨跌!B:B,0)),"-")</f>
        <v>-</v>
      </c>
      <c r="F655" s="1" t="str">
        <f>IFERROR(INDEX(股票涨跌!F:F,MATCH(B655,股票涨跌!B:B,0)),"-")</f>
        <v>-</v>
      </c>
      <c r="G655" s="1" t="str">
        <f>TRIM(基本信息!O655)</f>
        <v/>
      </c>
      <c r="H655" s="1" t="str">
        <f>IFERROR(INDEX(行业涨跌!F:F,MATCH(G655,行业涨跌!C:C,0)),"-")</f>
        <v>-</v>
      </c>
      <c r="I655" s="1" t="str">
        <f>IFERROR(INDEX(行业涨跌!E:E,MATCH(G655,行业涨跌!C:C,0)),"-")</f>
        <v>-</v>
      </c>
      <c r="J655" s="1">
        <v>0</v>
      </c>
      <c r="K655" s="1">
        <v>0</v>
      </c>
      <c r="L655" s="1">
        <v>0</v>
      </c>
      <c r="M655" s="66">
        <f t="shared" si="142"/>
        <v>0</v>
      </c>
      <c r="R655" s="43" t="str">
        <f t="shared" si="140"/>
        <v>-</v>
      </c>
      <c r="V655" s="1">
        <f t="array" ref="V655">SMALL(IF($D$2:$D$4000&gt;0,ROW($D$2:$D$4000),4^8),ROW(A654))</f>
        <v>65536</v>
      </c>
      <c r="W655" s="1" t="str">
        <f t="shared" si="130"/>
        <v>-</v>
      </c>
      <c r="X655" s="1" t="str">
        <f t="shared" si="131"/>
        <v>-</v>
      </c>
      <c r="Y655" s="43" t="str">
        <f t="shared" si="132"/>
        <v>-</v>
      </c>
      <c r="Z655" s="1" t="str">
        <f t="shared" si="133"/>
        <v>-</v>
      </c>
      <c r="AA655" s="1" t="str">
        <f t="shared" si="134"/>
        <v>-</v>
      </c>
      <c r="AB655" s="1" t="str">
        <f t="shared" si="135"/>
        <v>-</v>
      </c>
      <c r="AC655" s="1" t="str">
        <f t="shared" si="136"/>
        <v>-</v>
      </c>
      <c r="AD655" s="1" t="str">
        <f t="shared" si="137"/>
        <v>-</v>
      </c>
      <c r="AE655" s="43" t="str">
        <f t="shared" si="138"/>
        <v>-</v>
      </c>
      <c r="AF655" s="11" t="str">
        <f t="shared" si="139"/>
        <v>-</v>
      </c>
    </row>
    <row r="656" spans="1:32" x14ac:dyDescent="0.15">
      <c r="A656" s="1">
        <v>655</v>
      </c>
      <c r="B656" s="29" t="str">
        <f>TRIM(基本信息!B656)</f>
        <v/>
      </c>
      <c r="C656" s="1" t="str">
        <f>TRIM(基本信息!C656)</f>
        <v/>
      </c>
      <c r="D656" s="1">
        <f t="shared" si="141"/>
        <v>0</v>
      </c>
      <c r="E656" s="1" t="str">
        <f>IFERROR(INDEX(股票涨跌!E:E,MATCH(B656,股票涨跌!B:B,0)),"-")</f>
        <v>-</v>
      </c>
      <c r="F656" s="1" t="str">
        <f>IFERROR(INDEX(股票涨跌!F:F,MATCH(B656,股票涨跌!B:B,0)),"-")</f>
        <v>-</v>
      </c>
      <c r="G656" s="1" t="str">
        <f>TRIM(基本信息!O656)</f>
        <v/>
      </c>
      <c r="H656" s="1" t="str">
        <f>IFERROR(INDEX(行业涨跌!F:F,MATCH(G656,行业涨跌!C:C,0)),"-")</f>
        <v>-</v>
      </c>
      <c r="I656" s="1" t="str">
        <f>IFERROR(INDEX(行业涨跌!E:E,MATCH(G656,行业涨跌!C:C,0)),"-")</f>
        <v>-</v>
      </c>
      <c r="J656" s="1">
        <v>0</v>
      </c>
      <c r="K656" s="1">
        <v>0</v>
      </c>
      <c r="L656" s="1">
        <v>0</v>
      </c>
      <c r="M656" s="66">
        <f t="shared" si="142"/>
        <v>0</v>
      </c>
      <c r="R656" s="43" t="str">
        <f t="shared" si="140"/>
        <v>-</v>
      </c>
      <c r="V656" s="1">
        <f t="array" ref="V656">SMALL(IF($D$2:$D$4000&gt;0,ROW($D$2:$D$4000),4^8),ROW(A655))</f>
        <v>65536</v>
      </c>
      <c r="W656" s="1" t="str">
        <f t="shared" si="130"/>
        <v>-</v>
      </c>
      <c r="X656" s="1" t="str">
        <f t="shared" si="131"/>
        <v>-</v>
      </c>
      <c r="Y656" s="43" t="str">
        <f t="shared" si="132"/>
        <v>-</v>
      </c>
      <c r="Z656" s="1" t="str">
        <f t="shared" si="133"/>
        <v>-</v>
      </c>
      <c r="AA656" s="1" t="str">
        <f t="shared" si="134"/>
        <v>-</v>
      </c>
      <c r="AB656" s="1" t="str">
        <f t="shared" si="135"/>
        <v>-</v>
      </c>
      <c r="AC656" s="1" t="str">
        <f t="shared" si="136"/>
        <v>-</v>
      </c>
      <c r="AD656" s="1" t="str">
        <f t="shared" si="137"/>
        <v>-</v>
      </c>
      <c r="AE656" s="43" t="str">
        <f t="shared" si="138"/>
        <v>-</v>
      </c>
      <c r="AF656" s="11" t="str">
        <f t="shared" si="139"/>
        <v>-</v>
      </c>
    </row>
    <row r="657" spans="1:32" x14ac:dyDescent="0.15">
      <c r="A657" s="1">
        <v>656</v>
      </c>
      <c r="B657" s="29" t="str">
        <f>TRIM(基本信息!B657)</f>
        <v/>
      </c>
      <c r="C657" s="1" t="str">
        <f>TRIM(基本信息!C657)</f>
        <v/>
      </c>
      <c r="D657" s="1">
        <f t="shared" si="141"/>
        <v>0</v>
      </c>
      <c r="E657" s="1" t="str">
        <f>IFERROR(INDEX(股票涨跌!E:E,MATCH(B657,股票涨跌!B:B,0)),"-")</f>
        <v>-</v>
      </c>
      <c r="F657" s="1" t="str">
        <f>IFERROR(INDEX(股票涨跌!F:F,MATCH(B657,股票涨跌!B:B,0)),"-")</f>
        <v>-</v>
      </c>
      <c r="G657" s="1" t="str">
        <f>TRIM(基本信息!O657)</f>
        <v/>
      </c>
      <c r="H657" s="1" t="str">
        <f>IFERROR(INDEX(行业涨跌!F:F,MATCH(G657,行业涨跌!C:C,0)),"-")</f>
        <v>-</v>
      </c>
      <c r="I657" s="1" t="str">
        <f>IFERROR(INDEX(行业涨跌!E:E,MATCH(G657,行业涨跌!C:C,0)),"-")</f>
        <v>-</v>
      </c>
      <c r="J657" s="1">
        <v>0</v>
      </c>
      <c r="K657" s="1">
        <v>0</v>
      </c>
      <c r="L657" s="1">
        <v>0</v>
      </c>
      <c r="M657" s="66">
        <f t="shared" si="142"/>
        <v>0</v>
      </c>
      <c r="R657" s="43" t="str">
        <f t="shared" si="140"/>
        <v>-</v>
      </c>
      <c r="V657" s="1">
        <f t="array" ref="V657">SMALL(IF($D$2:$D$4000&gt;0,ROW($D$2:$D$4000),4^8),ROW(A656))</f>
        <v>65536</v>
      </c>
      <c r="W657" s="1" t="str">
        <f t="shared" si="130"/>
        <v>-</v>
      </c>
      <c r="X657" s="1" t="str">
        <f t="shared" si="131"/>
        <v>-</v>
      </c>
      <c r="Y657" s="43" t="str">
        <f t="shared" si="132"/>
        <v>-</v>
      </c>
      <c r="Z657" s="1" t="str">
        <f t="shared" si="133"/>
        <v>-</v>
      </c>
      <c r="AA657" s="1" t="str">
        <f t="shared" si="134"/>
        <v>-</v>
      </c>
      <c r="AB657" s="1" t="str">
        <f t="shared" si="135"/>
        <v>-</v>
      </c>
      <c r="AC657" s="1" t="str">
        <f t="shared" si="136"/>
        <v>-</v>
      </c>
      <c r="AD657" s="1" t="str">
        <f t="shared" si="137"/>
        <v>-</v>
      </c>
      <c r="AE657" s="43" t="str">
        <f t="shared" si="138"/>
        <v>-</v>
      </c>
      <c r="AF657" s="11" t="str">
        <f t="shared" si="139"/>
        <v>-</v>
      </c>
    </row>
    <row r="658" spans="1:32" x14ac:dyDescent="0.15">
      <c r="A658" s="1">
        <v>657</v>
      </c>
      <c r="B658" s="29" t="str">
        <f>TRIM(基本信息!B658)</f>
        <v/>
      </c>
      <c r="C658" s="1" t="str">
        <f>TRIM(基本信息!C658)</f>
        <v/>
      </c>
      <c r="D658" s="1">
        <f t="shared" si="141"/>
        <v>0</v>
      </c>
      <c r="E658" s="1" t="str">
        <f>IFERROR(INDEX(股票涨跌!E:E,MATCH(B658,股票涨跌!B:B,0)),"-")</f>
        <v>-</v>
      </c>
      <c r="F658" s="1" t="str">
        <f>IFERROR(INDEX(股票涨跌!F:F,MATCH(B658,股票涨跌!B:B,0)),"-")</f>
        <v>-</v>
      </c>
      <c r="G658" s="1" t="str">
        <f>TRIM(基本信息!O658)</f>
        <v/>
      </c>
      <c r="H658" s="1" t="str">
        <f>IFERROR(INDEX(行业涨跌!F:F,MATCH(G658,行业涨跌!C:C,0)),"-")</f>
        <v>-</v>
      </c>
      <c r="I658" s="1" t="str">
        <f>IFERROR(INDEX(行业涨跌!E:E,MATCH(G658,行业涨跌!C:C,0)),"-")</f>
        <v>-</v>
      </c>
      <c r="J658" s="1">
        <v>0</v>
      </c>
      <c r="K658" s="1">
        <v>0</v>
      </c>
      <c r="L658" s="1">
        <v>0</v>
      </c>
      <c r="M658" s="66">
        <f t="shared" si="142"/>
        <v>0</v>
      </c>
      <c r="R658" s="43" t="str">
        <f t="shared" si="140"/>
        <v>-</v>
      </c>
      <c r="V658" s="1">
        <f t="array" ref="V658">SMALL(IF($D$2:$D$4000&gt;0,ROW($D$2:$D$4000),4^8),ROW(A657))</f>
        <v>65536</v>
      </c>
      <c r="W658" s="1" t="str">
        <f t="shared" si="130"/>
        <v>-</v>
      </c>
      <c r="X658" s="1" t="str">
        <f t="shared" si="131"/>
        <v>-</v>
      </c>
      <c r="Y658" s="43" t="str">
        <f t="shared" si="132"/>
        <v>-</v>
      </c>
      <c r="Z658" s="1" t="str">
        <f t="shared" si="133"/>
        <v>-</v>
      </c>
      <c r="AA658" s="1" t="str">
        <f t="shared" si="134"/>
        <v>-</v>
      </c>
      <c r="AB658" s="1" t="str">
        <f t="shared" si="135"/>
        <v>-</v>
      </c>
      <c r="AC658" s="1" t="str">
        <f t="shared" si="136"/>
        <v>-</v>
      </c>
      <c r="AD658" s="1" t="str">
        <f t="shared" si="137"/>
        <v>-</v>
      </c>
      <c r="AE658" s="43" t="str">
        <f t="shared" si="138"/>
        <v>-</v>
      </c>
      <c r="AF658" s="11" t="str">
        <f t="shared" si="139"/>
        <v>-</v>
      </c>
    </row>
    <row r="659" spans="1:32" x14ac:dyDescent="0.15">
      <c r="A659" s="1">
        <v>658</v>
      </c>
      <c r="B659" s="29" t="str">
        <f>TRIM(基本信息!B659)</f>
        <v/>
      </c>
      <c r="C659" s="1" t="str">
        <f>TRIM(基本信息!C659)</f>
        <v/>
      </c>
      <c r="D659" s="1">
        <f t="shared" si="141"/>
        <v>0</v>
      </c>
      <c r="E659" s="1" t="str">
        <f>IFERROR(INDEX(股票涨跌!E:E,MATCH(B659,股票涨跌!B:B,0)),"-")</f>
        <v>-</v>
      </c>
      <c r="F659" s="1" t="str">
        <f>IFERROR(INDEX(股票涨跌!F:F,MATCH(B659,股票涨跌!B:B,0)),"-")</f>
        <v>-</v>
      </c>
      <c r="G659" s="1" t="str">
        <f>TRIM(基本信息!O659)</f>
        <v/>
      </c>
      <c r="H659" s="1" t="str">
        <f>IFERROR(INDEX(行业涨跌!F:F,MATCH(G659,行业涨跌!C:C,0)),"-")</f>
        <v>-</v>
      </c>
      <c r="I659" s="1" t="str">
        <f>IFERROR(INDEX(行业涨跌!E:E,MATCH(G659,行业涨跌!C:C,0)),"-")</f>
        <v>-</v>
      </c>
      <c r="J659" s="1">
        <v>0</v>
      </c>
      <c r="K659" s="1">
        <v>0</v>
      </c>
      <c r="L659" s="1">
        <v>0</v>
      </c>
      <c r="M659" s="66">
        <f t="shared" si="142"/>
        <v>0</v>
      </c>
      <c r="R659" s="43" t="str">
        <f t="shared" si="140"/>
        <v>-</v>
      </c>
      <c r="V659" s="1">
        <f t="array" ref="V659">SMALL(IF($D$2:$D$4000&gt;0,ROW($D$2:$D$4000),4^8),ROW(A658))</f>
        <v>65536</v>
      </c>
      <c r="W659" s="1" t="str">
        <f t="shared" si="130"/>
        <v>-</v>
      </c>
      <c r="X659" s="1" t="str">
        <f t="shared" si="131"/>
        <v>-</v>
      </c>
      <c r="Y659" s="43" t="str">
        <f t="shared" si="132"/>
        <v>-</v>
      </c>
      <c r="Z659" s="1" t="str">
        <f t="shared" si="133"/>
        <v>-</v>
      </c>
      <c r="AA659" s="1" t="str">
        <f t="shared" si="134"/>
        <v>-</v>
      </c>
      <c r="AB659" s="1" t="str">
        <f t="shared" si="135"/>
        <v>-</v>
      </c>
      <c r="AC659" s="1" t="str">
        <f t="shared" si="136"/>
        <v>-</v>
      </c>
      <c r="AD659" s="1" t="str">
        <f t="shared" si="137"/>
        <v>-</v>
      </c>
      <c r="AE659" s="43" t="str">
        <f t="shared" si="138"/>
        <v>-</v>
      </c>
      <c r="AF659" s="11" t="str">
        <f t="shared" si="139"/>
        <v>-</v>
      </c>
    </row>
    <row r="660" spans="1:32" x14ac:dyDescent="0.15">
      <c r="A660" s="1">
        <v>659</v>
      </c>
      <c r="B660" s="29" t="str">
        <f>TRIM(基本信息!B660)</f>
        <v/>
      </c>
      <c r="C660" s="1" t="str">
        <f>TRIM(基本信息!C660)</f>
        <v/>
      </c>
      <c r="D660" s="1">
        <f t="shared" si="141"/>
        <v>0</v>
      </c>
      <c r="E660" s="1" t="str">
        <f>IFERROR(INDEX(股票涨跌!E:E,MATCH(B660,股票涨跌!B:B,0)),"-")</f>
        <v>-</v>
      </c>
      <c r="F660" s="1" t="str">
        <f>IFERROR(INDEX(股票涨跌!F:F,MATCH(B660,股票涨跌!B:B,0)),"-")</f>
        <v>-</v>
      </c>
      <c r="G660" s="1" t="str">
        <f>TRIM(基本信息!O660)</f>
        <v/>
      </c>
      <c r="H660" s="1" t="str">
        <f>IFERROR(INDEX(行业涨跌!F:F,MATCH(G660,行业涨跌!C:C,0)),"-")</f>
        <v>-</v>
      </c>
      <c r="I660" s="1" t="str">
        <f>IFERROR(INDEX(行业涨跌!E:E,MATCH(G660,行业涨跌!C:C,0)),"-")</f>
        <v>-</v>
      </c>
      <c r="J660" s="1">
        <v>0</v>
      </c>
      <c r="K660" s="1">
        <v>0</v>
      </c>
      <c r="L660" s="1">
        <v>0</v>
      </c>
      <c r="M660" s="66">
        <f t="shared" si="142"/>
        <v>0</v>
      </c>
      <c r="R660" s="43" t="str">
        <f t="shared" si="140"/>
        <v>-</v>
      </c>
      <c r="V660" s="1">
        <f t="array" ref="V660">SMALL(IF($D$2:$D$4000&gt;0,ROW($D$2:$D$4000),4^8),ROW(A659))</f>
        <v>65536</v>
      </c>
      <c r="W660" s="1" t="str">
        <f t="shared" si="130"/>
        <v>-</v>
      </c>
      <c r="X660" s="1" t="str">
        <f t="shared" si="131"/>
        <v>-</v>
      </c>
      <c r="Y660" s="43" t="str">
        <f t="shared" si="132"/>
        <v>-</v>
      </c>
      <c r="Z660" s="1" t="str">
        <f t="shared" si="133"/>
        <v>-</v>
      </c>
      <c r="AA660" s="1" t="str">
        <f t="shared" si="134"/>
        <v>-</v>
      </c>
      <c r="AB660" s="1" t="str">
        <f t="shared" si="135"/>
        <v>-</v>
      </c>
      <c r="AC660" s="1" t="str">
        <f t="shared" si="136"/>
        <v>-</v>
      </c>
      <c r="AD660" s="1" t="str">
        <f t="shared" si="137"/>
        <v>-</v>
      </c>
      <c r="AE660" s="43" t="str">
        <f t="shared" si="138"/>
        <v>-</v>
      </c>
      <c r="AF660" s="11" t="str">
        <f t="shared" si="139"/>
        <v>-</v>
      </c>
    </row>
    <row r="661" spans="1:32" x14ac:dyDescent="0.15">
      <c r="A661" s="1">
        <v>660</v>
      </c>
      <c r="B661" s="29" t="str">
        <f>TRIM(基本信息!B661)</f>
        <v/>
      </c>
      <c r="C661" s="1" t="str">
        <f>TRIM(基本信息!C661)</f>
        <v/>
      </c>
      <c r="D661" s="1">
        <f t="shared" si="141"/>
        <v>0</v>
      </c>
      <c r="E661" s="1" t="str">
        <f>IFERROR(INDEX(股票涨跌!E:E,MATCH(B661,股票涨跌!B:B,0)),"-")</f>
        <v>-</v>
      </c>
      <c r="F661" s="1" t="str">
        <f>IFERROR(INDEX(股票涨跌!F:F,MATCH(B661,股票涨跌!B:B,0)),"-")</f>
        <v>-</v>
      </c>
      <c r="G661" s="1" t="str">
        <f>TRIM(基本信息!O661)</f>
        <v/>
      </c>
      <c r="H661" s="1" t="str">
        <f>IFERROR(INDEX(行业涨跌!F:F,MATCH(G661,行业涨跌!C:C,0)),"-")</f>
        <v>-</v>
      </c>
      <c r="I661" s="1" t="str">
        <f>IFERROR(INDEX(行业涨跌!E:E,MATCH(G661,行业涨跌!C:C,0)),"-")</f>
        <v>-</v>
      </c>
      <c r="J661" s="1">
        <v>0</v>
      </c>
      <c r="K661" s="1">
        <v>0</v>
      </c>
      <c r="L661" s="1">
        <v>0</v>
      </c>
      <c r="M661" s="66">
        <f t="shared" si="142"/>
        <v>0</v>
      </c>
      <c r="R661" s="43" t="str">
        <f t="shared" si="140"/>
        <v>-</v>
      </c>
      <c r="V661" s="1">
        <f t="array" ref="V661">SMALL(IF($D$2:$D$4000&gt;0,ROW($D$2:$D$4000),4^8),ROW(A660))</f>
        <v>65536</v>
      </c>
      <c r="W661" s="1" t="str">
        <f t="shared" si="130"/>
        <v>-</v>
      </c>
      <c r="X661" s="1" t="str">
        <f t="shared" si="131"/>
        <v>-</v>
      </c>
      <c r="Y661" s="43" t="str">
        <f t="shared" si="132"/>
        <v>-</v>
      </c>
      <c r="Z661" s="1" t="str">
        <f t="shared" si="133"/>
        <v>-</v>
      </c>
      <c r="AA661" s="1" t="str">
        <f t="shared" si="134"/>
        <v>-</v>
      </c>
      <c r="AB661" s="1" t="str">
        <f t="shared" si="135"/>
        <v>-</v>
      </c>
      <c r="AC661" s="1" t="str">
        <f t="shared" si="136"/>
        <v>-</v>
      </c>
      <c r="AD661" s="1" t="str">
        <f t="shared" si="137"/>
        <v>-</v>
      </c>
      <c r="AE661" s="43" t="str">
        <f t="shared" si="138"/>
        <v>-</v>
      </c>
      <c r="AF661" s="11" t="str">
        <f t="shared" si="139"/>
        <v>-</v>
      </c>
    </row>
    <row r="662" spans="1:32" x14ac:dyDescent="0.15">
      <c r="A662" s="1">
        <v>661</v>
      </c>
      <c r="B662" s="29" t="str">
        <f>TRIM(基本信息!B662)</f>
        <v/>
      </c>
      <c r="C662" s="1" t="str">
        <f>TRIM(基本信息!C662)</f>
        <v/>
      </c>
      <c r="D662" s="1">
        <f t="shared" si="141"/>
        <v>0</v>
      </c>
      <c r="E662" s="1" t="str">
        <f>IFERROR(INDEX(股票涨跌!E:E,MATCH(B662,股票涨跌!B:B,0)),"-")</f>
        <v>-</v>
      </c>
      <c r="F662" s="1" t="str">
        <f>IFERROR(INDEX(股票涨跌!F:F,MATCH(B662,股票涨跌!B:B,0)),"-")</f>
        <v>-</v>
      </c>
      <c r="G662" s="1" t="str">
        <f>TRIM(基本信息!O662)</f>
        <v/>
      </c>
      <c r="H662" s="1" t="str">
        <f>IFERROR(INDEX(行业涨跌!F:F,MATCH(G662,行业涨跌!C:C,0)),"-")</f>
        <v>-</v>
      </c>
      <c r="I662" s="1" t="str">
        <f>IFERROR(INDEX(行业涨跌!E:E,MATCH(G662,行业涨跌!C:C,0)),"-")</f>
        <v>-</v>
      </c>
      <c r="J662" s="1">
        <v>0</v>
      </c>
      <c r="K662" s="1">
        <v>0</v>
      </c>
      <c r="L662" s="1">
        <v>0</v>
      </c>
      <c r="M662" s="66">
        <f t="shared" si="142"/>
        <v>0</v>
      </c>
      <c r="R662" s="43" t="str">
        <f t="shared" si="140"/>
        <v>-</v>
      </c>
      <c r="V662" s="1">
        <f t="array" ref="V662">SMALL(IF($D$2:$D$4000&gt;0,ROW($D$2:$D$4000),4^8),ROW(A661))</f>
        <v>65536</v>
      </c>
      <c r="W662" s="1" t="str">
        <f t="shared" si="130"/>
        <v>-</v>
      </c>
      <c r="X662" s="1" t="str">
        <f t="shared" si="131"/>
        <v>-</v>
      </c>
      <c r="Y662" s="43" t="str">
        <f t="shared" si="132"/>
        <v>-</v>
      </c>
      <c r="Z662" s="1" t="str">
        <f t="shared" si="133"/>
        <v>-</v>
      </c>
      <c r="AA662" s="1" t="str">
        <f t="shared" si="134"/>
        <v>-</v>
      </c>
      <c r="AB662" s="1" t="str">
        <f t="shared" si="135"/>
        <v>-</v>
      </c>
      <c r="AC662" s="1" t="str">
        <f t="shared" si="136"/>
        <v>-</v>
      </c>
      <c r="AD662" s="1" t="str">
        <f t="shared" si="137"/>
        <v>-</v>
      </c>
      <c r="AE662" s="43" t="str">
        <f t="shared" si="138"/>
        <v>-</v>
      </c>
      <c r="AF662" s="11" t="str">
        <f t="shared" si="139"/>
        <v>-</v>
      </c>
    </row>
    <row r="663" spans="1:32" x14ac:dyDescent="0.15">
      <c r="A663" s="1">
        <v>662</v>
      </c>
      <c r="B663" s="29" t="str">
        <f>TRIM(基本信息!B663)</f>
        <v/>
      </c>
      <c r="C663" s="1" t="str">
        <f>TRIM(基本信息!C663)</f>
        <v/>
      </c>
      <c r="D663" s="1">
        <f t="shared" si="141"/>
        <v>0</v>
      </c>
      <c r="E663" s="1" t="str">
        <f>IFERROR(INDEX(股票涨跌!E:E,MATCH(B663,股票涨跌!B:B,0)),"-")</f>
        <v>-</v>
      </c>
      <c r="F663" s="1" t="str">
        <f>IFERROR(INDEX(股票涨跌!F:F,MATCH(B663,股票涨跌!B:B,0)),"-")</f>
        <v>-</v>
      </c>
      <c r="G663" s="1" t="str">
        <f>TRIM(基本信息!O663)</f>
        <v/>
      </c>
      <c r="H663" s="1" t="str">
        <f>IFERROR(INDEX(行业涨跌!F:F,MATCH(G663,行业涨跌!C:C,0)),"-")</f>
        <v>-</v>
      </c>
      <c r="I663" s="1" t="str">
        <f>IFERROR(INDEX(行业涨跌!E:E,MATCH(G663,行业涨跌!C:C,0)),"-")</f>
        <v>-</v>
      </c>
      <c r="J663" s="1">
        <v>0</v>
      </c>
      <c r="K663" s="1">
        <v>1</v>
      </c>
      <c r="L663" s="1">
        <v>0</v>
      </c>
      <c r="M663" s="66">
        <f t="shared" si="142"/>
        <v>1</v>
      </c>
      <c r="R663" s="43" t="str">
        <f t="shared" si="140"/>
        <v>-</v>
      </c>
      <c r="S663" s="11">
        <v>43630.625</v>
      </c>
      <c r="V663" s="1">
        <f t="array" ref="V663">SMALL(IF($D$2:$D$4000&gt;0,ROW($D$2:$D$4000),4^8),ROW(A662))</f>
        <v>65536</v>
      </c>
      <c r="W663" s="1" t="str">
        <f t="shared" si="130"/>
        <v>-</v>
      </c>
      <c r="X663" s="1" t="str">
        <f t="shared" si="131"/>
        <v>-</v>
      </c>
      <c r="Y663" s="43" t="str">
        <f t="shared" si="132"/>
        <v>-</v>
      </c>
      <c r="Z663" s="1" t="str">
        <f t="shared" si="133"/>
        <v>-</v>
      </c>
      <c r="AA663" s="1" t="str">
        <f t="shared" si="134"/>
        <v>-</v>
      </c>
      <c r="AB663" s="1" t="str">
        <f t="shared" si="135"/>
        <v>-</v>
      </c>
      <c r="AC663" s="1" t="str">
        <f t="shared" si="136"/>
        <v>-</v>
      </c>
      <c r="AD663" s="1" t="str">
        <f t="shared" si="137"/>
        <v>-</v>
      </c>
      <c r="AE663" s="43" t="str">
        <f t="shared" si="138"/>
        <v>-</v>
      </c>
      <c r="AF663" s="11" t="str">
        <f t="shared" si="139"/>
        <v>-</v>
      </c>
    </row>
    <row r="664" spans="1:32" x14ac:dyDescent="0.15">
      <c r="A664" s="1">
        <v>663</v>
      </c>
      <c r="B664" s="29" t="str">
        <f>TRIM(基本信息!B664)</f>
        <v/>
      </c>
      <c r="C664" s="1" t="str">
        <f>TRIM(基本信息!C664)</f>
        <v/>
      </c>
      <c r="D664" s="1">
        <f t="shared" si="141"/>
        <v>0</v>
      </c>
      <c r="E664" s="1" t="str">
        <f>IFERROR(INDEX(股票涨跌!E:E,MATCH(B664,股票涨跌!B:B,0)),"-")</f>
        <v>-</v>
      </c>
      <c r="F664" s="1" t="str">
        <f>IFERROR(INDEX(股票涨跌!F:F,MATCH(B664,股票涨跌!B:B,0)),"-")</f>
        <v>-</v>
      </c>
      <c r="G664" s="1" t="str">
        <f>TRIM(基本信息!O664)</f>
        <v/>
      </c>
      <c r="H664" s="1" t="str">
        <f>IFERROR(INDEX(行业涨跌!F:F,MATCH(G664,行业涨跌!C:C,0)),"-")</f>
        <v>-</v>
      </c>
      <c r="I664" s="1" t="str">
        <f>IFERROR(INDEX(行业涨跌!E:E,MATCH(G664,行业涨跌!C:C,0)),"-")</f>
        <v>-</v>
      </c>
      <c r="J664" s="1">
        <v>0</v>
      </c>
      <c r="K664" s="1">
        <v>0</v>
      </c>
      <c r="L664" s="1">
        <v>0</v>
      </c>
      <c r="M664" s="66">
        <f t="shared" si="142"/>
        <v>0</v>
      </c>
      <c r="R664" s="43" t="str">
        <f t="shared" si="140"/>
        <v>-</v>
      </c>
      <c r="V664" s="1">
        <f t="array" ref="V664">SMALL(IF($D$2:$D$4000&gt;0,ROW($D$2:$D$4000),4^8),ROW(A663))</f>
        <v>65536</v>
      </c>
      <c r="W664" s="1" t="str">
        <f t="shared" si="130"/>
        <v>-</v>
      </c>
      <c r="X664" s="1" t="str">
        <f t="shared" si="131"/>
        <v>-</v>
      </c>
      <c r="Y664" s="43" t="str">
        <f t="shared" si="132"/>
        <v>-</v>
      </c>
      <c r="Z664" s="1" t="str">
        <f t="shared" si="133"/>
        <v>-</v>
      </c>
      <c r="AA664" s="1" t="str">
        <f t="shared" si="134"/>
        <v>-</v>
      </c>
      <c r="AB664" s="1" t="str">
        <f t="shared" si="135"/>
        <v>-</v>
      </c>
      <c r="AC664" s="1" t="str">
        <f t="shared" si="136"/>
        <v>-</v>
      </c>
      <c r="AD664" s="1" t="str">
        <f t="shared" si="137"/>
        <v>-</v>
      </c>
      <c r="AE664" s="43" t="str">
        <f t="shared" si="138"/>
        <v>-</v>
      </c>
      <c r="AF664" s="11" t="str">
        <f t="shared" si="139"/>
        <v>-</v>
      </c>
    </row>
    <row r="665" spans="1:32" x14ac:dyDescent="0.15">
      <c r="A665" s="1">
        <v>664</v>
      </c>
      <c r="B665" s="29" t="str">
        <f>TRIM(基本信息!B665)</f>
        <v/>
      </c>
      <c r="C665" s="1" t="str">
        <f>TRIM(基本信息!C665)</f>
        <v/>
      </c>
      <c r="D665" s="1">
        <f t="shared" si="141"/>
        <v>0</v>
      </c>
      <c r="E665" s="1" t="str">
        <f>IFERROR(INDEX(股票涨跌!E:E,MATCH(B665,股票涨跌!B:B,0)),"-")</f>
        <v>-</v>
      </c>
      <c r="F665" s="1" t="str">
        <f>IFERROR(INDEX(股票涨跌!F:F,MATCH(B665,股票涨跌!B:B,0)),"-")</f>
        <v>-</v>
      </c>
      <c r="G665" s="1" t="str">
        <f>TRIM(基本信息!O665)</f>
        <v/>
      </c>
      <c r="H665" s="1" t="str">
        <f>IFERROR(INDEX(行业涨跌!F:F,MATCH(G665,行业涨跌!C:C,0)),"-")</f>
        <v>-</v>
      </c>
      <c r="I665" s="1" t="str">
        <f>IFERROR(INDEX(行业涨跌!E:E,MATCH(G665,行业涨跌!C:C,0)),"-")</f>
        <v>-</v>
      </c>
      <c r="J665" s="1">
        <v>0</v>
      </c>
      <c r="K665" s="1">
        <v>1</v>
      </c>
      <c r="L665" s="1">
        <v>0</v>
      </c>
      <c r="M665" s="66">
        <f t="shared" si="142"/>
        <v>1</v>
      </c>
      <c r="R665" s="43" t="str">
        <f t="shared" si="140"/>
        <v>-</v>
      </c>
      <c r="S665" s="11">
        <v>43630.625</v>
      </c>
      <c r="V665" s="1">
        <f t="array" ref="V665">SMALL(IF($D$2:$D$4000&gt;0,ROW($D$2:$D$4000),4^8),ROW(A664))</f>
        <v>65536</v>
      </c>
      <c r="W665" s="1" t="str">
        <f t="shared" si="130"/>
        <v>-</v>
      </c>
      <c r="X665" s="1" t="str">
        <f t="shared" si="131"/>
        <v>-</v>
      </c>
      <c r="Y665" s="43" t="str">
        <f t="shared" si="132"/>
        <v>-</v>
      </c>
      <c r="Z665" s="1" t="str">
        <f t="shared" si="133"/>
        <v>-</v>
      </c>
      <c r="AA665" s="1" t="str">
        <f t="shared" si="134"/>
        <v>-</v>
      </c>
      <c r="AB665" s="1" t="str">
        <f t="shared" si="135"/>
        <v>-</v>
      </c>
      <c r="AC665" s="1" t="str">
        <f t="shared" si="136"/>
        <v>-</v>
      </c>
      <c r="AD665" s="1" t="str">
        <f t="shared" si="137"/>
        <v>-</v>
      </c>
      <c r="AE665" s="43" t="str">
        <f t="shared" si="138"/>
        <v>-</v>
      </c>
      <c r="AF665" s="11" t="str">
        <f t="shared" si="139"/>
        <v>-</v>
      </c>
    </row>
    <row r="666" spans="1:32" x14ac:dyDescent="0.15">
      <c r="A666" s="1">
        <v>665</v>
      </c>
      <c r="B666" s="29" t="str">
        <f>TRIM(基本信息!B666)</f>
        <v/>
      </c>
      <c r="C666" s="1" t="str">
        <f>TRIM(基本信息!C666)</f>
        <v/>
      </c>
      <c r="D666" s="1">
        <f t="shared" si="141"/>
        <v>0</v>
      </c>
      <c r="E666" s="1" t="str">
        <f>IFERROR(INDEX(股票涨跌!E:E,MATCH(B666,股票涨跌!B:B,0)),"-")</f>
        <v>-</v>
      </c>
      <c r="F666" s="1" t="str">
        <f>IFERROR(INDEX(股票涨跌!F:F,MATCH(B666,股票涨跌!B:B,0)),"-")</f>
        <v>-</v>
      </c>
      <c r="G666" s="1" t="str">
        <f>TRIM(基本信息!O666)</f>
        <v/>
      </c>
      <c r="H666" s="1" t="str">
        <f>IFERROR(INDEX(行业涨跌!F:F,MATCH(G666,行业涨跌!C:C,0)),"-")</f>
        <v>-</v>
      </c>
      <c r="I666" s="1" t="str">
        <f>IFERROR(INDEX(行业涨跌!E:E,MATCH(G666,行业涨跌!C:C,0)),"-")</f>
        <v>-</v>
      </c>
      <c r="J666" s="1">
        <v>0</v>
      </c>
      <c r="K666" s="1">
        <v>0</v>
      </c>
      <c r="L666" s="1">
        <v>0</v>
      </c>
      <c r="M666" s="66">
        <f t="shared" si="142"/>
        <v>0</v>
      </c>
      <c r="R666" s="43" t="str">
        <f t="shared" si="140"/>
        <v>-</v>
      </c>
      <c r="V666" s="1">
        <f t="array" ref="V666">SMALL(IF($D$2:$D$4000&gt;0,ROW($D$2:$D$4000),4^8),ROW(A665))</f>
        <v>65536</v>
      </c>
      <c r="W666" s="1" t="str">
        <f t="shared" si="130"/>
        <v>-</v>
      </c>
      <c r="X666" s="1" t="str">
        <f t="shared" si="131"/>
        <v>-</v>
      </c>
      <c r="Y666" s="43" t="str">
        <f t="shared" si="132"/>
        <v>-</v>
      </c>
      <c r="Z666" s="1" t="str">
        <f t="shared" si="133"/>
        <v>-</v>
      </c>
      <c r="AA666" s="1" t="str">
        <f t="shared" si="134"/>
        <v>-</v>
      </c>
      <c r="AB666" s="1" t="str">
        <f t="shared" si="135"/>
        <v>-</v>
      </c>
      <c r="AC666" s="1" t="str">
        <f t="shared" si="136"/>
        <v>-</v>
      </c>
      <c r="AD666" s="1" t="str">
        <f t="shared" si="137"/>
        <v>-</v>
      </c>
      <c r="AE666" s="43" t="str">
        <f t="shared" si="138"/>
        <v>-</v>
      </c>
      <c r="AF666" s="11" t="str">
        <f t="shared" si="139"/>
        <v>-</v>
      </c>
    </row>
    <row r="667" spans="1:32" x14ac:dyDescent="0.15">
      <c r="A667" s="1">
        <v>666</v>
      </c>
      <c r="B667" s="29" t="str">
        <f>TRIM(基本信息!B667)</f>
        <v/>
      </c>
      <c r="C667" s="1" t="str">
        <f>TRIM(基本信息!C667)</f>
        <v/>
      </c>
      <c r="D667" s="1">
        <f t="shared" si="141"/>
        <v>0</v>
      </c>
      <c r="E667" s="1" t="str">
        <f>IFERROR(INDEX(股票涨跌!E:E,MATCH(B667,股票涨跌!B:B,0)),"-")</f>
        <v>-</v>
      </c>
      <c r="F667" s="1" t="str">
        <f>IFERROR(INDEX(股票涨跌!F:F,MATCH(B667,股票涨跌!B:B,0)),"-")</f>
        <v>-</v>
      </c>
      <c r="G667" s="1" t="str">
        <f>TRIM(基本信息!O667)</f>
        <v/>
      </c>
      <c r="H667" s="1" t="str">
        <f>IFERROR(INDEX(行业涨跌!F:F,MATCH(G667,行业涨跌!C:C,0)),"-")</f>
        <v>-</v>
      </c>
      <c r="I667" s="1" t="str">
        <f>IFERROR(INDEX(行业涨跌!E:E,MATCH(G667,行业涨跌!C:C,0)),"-")</f>
        <v>-</v>
      </c>
      <c r="J667" s="1">
        <v>0</v>
      </c>
      <c r="K667" s="1">
        <v>0</v>
      </c>
      <c r="L667" s="1">
        <v>0</v>
      </c>
      <c r="M667" s="66">
        <f t="shared" si="142"/>
        <v>0</v>
      </c>
      <c r="R667" s="43" t="str">
        <f t="shared" si="140"/>
        <v>-</v>
      </c>
      <c r="V667" s="1">
        <f t="array" ref="V667">SMALL(IF($D$2:$D$4000&gt;0,ROW($D$2:$D$4000),4^8),ROW(A666))</f>
        <v>65536</v>
      </c>
      <c r="W667" s="1" t="str">
        <f t="shared" si="130"/>
        <v>-</v>
      </c>
      <c r="X667" s="1" t="str">
        <f t="shared" si="131"/>
        <v>-</v>
      </c>
      <c r="Y667" s="43" t="str">
        <f t="shared" si="132"/>
        <v>-</v>
      </c>
      <c r="Z667" s="1" t="str">
        <f t="shared" si="133"/>
        <v>-</v>
      </c>
      <c r="AA667" s="1" t="str">
        <f t="shared" si="134"/>
        <v>-</v>
      </c>
      <c r="AB667" s="1" t="str">
        <f t="shared" si="135"/>
        <v>-</v>
      </c>
      <c r="AC667" s="1" t="str">
        <f t="shared" si="136"/>
        <v>-</v>
      </c>
      <c r="AD667" s="1" t="str">
        <f t="shared" si="137"/>
        <v>-</v>
      </c>
      <c r="AE667" s="43" t="str">
        <f t="shared" si="138"/>
        <v>-</v>
      </c>
      <c r="AF667" s="11" t="str">
        <f t="shared" si="139"/>
        <v>-</v>
      </c>
    </row>
    <row r="668" spans="1:32" x14ac:dyDescent="0.15">
      <c r="A668" s="1">
        <v>667</v>
      </c>
      <c r="B668" s="29" t="str">
        <f>TRIM(基本信息!B668)</f>
        <v/>
      </c>
      <c r="C668" s="1" t="str">
        <f>TRIM(基本信息!C668)</f>
        <v/>
      </c>
      <c r="D668" s="1">
        <f t="shared" si="141"/>
        <v>0</v>
      </c>
      <c r="E668" s="1" t="str">
        <f>IFERROR(INDEX(股票涨跌!E:E,MATCH(B668,股票涨跌!B:B,0)),"-")</f>
        <v>-</v>
      </c>
      <c r="F668" s="1" t="str">
        <f>IFERROR(INDEX(股票涨跌!F:F,MATCH(B668,股票涨跌!B:B,0)),"-")</f>
        <v>-</v>
      </c>
      <c r="G668" s="1" t="str">
        <f>TRIM(基本信息!O668)</f>
        <v/>
      </c>
      <c r="H668" s="1" t="str">
        <f>IFERROR(INDEX(行业涨跌!F:F,MATCH(G668,行业涨跌!C:C,0)),"-")</f>
        <v>-</v>
      </c>
      <c r="I668" s="1" t="str">
        <f>IFERROR(INDEX(行业涨跌!E:E,MATCH(G668,行业涨跌!C:C,0)),"-")</f>
        <v>-</v>
      </c>
      <c r="J668" s="1">
        <v>0</v>
      </c>
      <c r="K668" s="1">
        <v>0</v>
      </c>
      <c r="L668" s="1">
        <v>0</v>
      </c>
      <c r="M668" s="66">
        <f t="shared" si="142"/>
        <v>0</v>
      </c>
      <c r="R668" s="43" t="str">
        <f t="shared" si="140"/>
        <v>-</v>
      </c>
      <c r="V668" s="1">
        <f t="array" ref="V668">SMALL(IF($D$2:$D$4000&gt;0,ROW($D$2:$D$4000),4^8),ROW(A667))</f>
        <v>65536</v>
      </c>
      <c r="W668" s="1" t="str">
        <f t="shared" si="130"/>
        <v>-</v>
      </c>
      <c r="X668" s="1" t="str">
        <f t="shared" si="131"/>
        <v>-</v>
      </c>
      <c r="Y668" s="43" t="str">
        <f t="shared" si="132"/>
        <v>-</v>
      </c>
      <c r="Z668" s="1" t="str">
        <f t="shared" si="133"/>
        <v>-</v>
      </c>
      <c r="AA668" s="1" t="str">
        <f t="shared" si="134"/>
        <v>-</v>
      </c>
      <c r="AB668" s="1" t="str">
        <f t="shared" si="135"/>
        <v>-</v>
      </c>
      <c r="AC668" s="1" t="str">
        <f t="shared" si="136"/>
        <v>-</v>
      </c>
      <c r="AD668" s="1" t="str">
        <f t="shared" si="137"/>
        <v>-</v>
      </c>
      <c r="AE668" s="43" t="str">
        <f t="shared" si="138"/>
        <v>-</v>
      </c>
      <c r="AF668" s="11" t="str">
        <f t="shared" si="139"/>
        <v>-</v>
      </c>
    </row>
    <row r="669" spans="1:32" x14ac:dyDescent="0.15">
      <c r="A669" s="1">
        <v>668</v>
      </c>
      <c r="B669" s="29" t="str">
        <f>TRIM(基本信息!B669)</f>
        <v/>
      </c>
      <c r="C669" s="1" t="str">
        <f>TRIM(基本信息!C669)</f>
        <v/>
      </c>
      <c r="D669" s="1">
        <f t="shared" si="141"/>
        <v>0</v>
      </c>
      <c r="E669" s="1" t="str">
        <f>IFERROR(INDEX(股票涨跌!E:E,MATCH(B669,股票涨跌!B:B,0)),"-")</f>
        <v>-</v>
      </c>
      <c r="F669" s="1" t="str">
        <f>IFERROR(INDEX(股票涨跌!F:F,MATCH(B669,股票涨跌!B:B,0)),"-")</f>
        <v>-</v>
      </c>
      <c r="G669" s="1" t="str">
        <f>TRIM(基本信息!O669)</f>
        <v/>
      </c>
      <c r="H669" s="1" t="str">
        <f>IFERROR(INDEX(行业涨跌!F:F,MATCH(G669,行业涨跌!C:C,0)),"-")</f>
        <v>-</v>
      </c>
      <c r="I669" s="1" t="str">
        <f>IFERROR(INDEX(行业涨跌!E:E,MATCH(G669,行业涨跌!C:C,0)),"-")</f>
        <v>-</v>
      </c>
      <c r="J669" s="1">
        <v>0</v>
      </c>
      <c r="K669" s="1">
        <v>0</v>
      </c>
      <c r="L669" s="1">
        <v>0</v>
      </c>
      <c r="M669" s="66">
        <f t="shared" si="142"/>
        <v>0</v>
      </c>
      <c r="R669" s="43" t="str">
        <f t="shared" si="140"/>
        <v>-</v>
      </c>
      <c r="V669" s="1">
        <f t="array" ref="V669">SMALL(IF($D$2:$D$4000&gt;0,ROW($D$2:$D$4000),4^8),ROW(A668))</f>
        <v>65536</v>
      </c>
      <c r="W669" s="1" t="str">
        <f t="shared" si="130"/>
        <v>-</v>
      </c>
      <c r="X669" s="1" t="str">
        <f t="shared" si="131"/>
        <v>-</v>
      </c>
      <c r="Y669" s="43" t="str">
        <f t="shared" si="132"/>
        <v>-</v>
      </c>
      <c r="Z669" s="1" t="str">
        <f t="shared" si="133"/>
        <v>-</v>
      </c>
      <c r="AA669" s="1" t="str">
        <f t="shared" si="134"/>
        <v>-</v>
      </c>
      <c r="AB669" s="1" t="str">
        <f t="shared" si="135"/>
        <v>-</v>
      </c>
      <c r="AC669" s="1" t="str">
        <f t="shared" si="136"/>
        <v>-</v>
      </c>
      <c r="AD669" s="1" t="str">
        <f t="shared" si="137"/>
        <v>-</v>
      </c>
      <c r="AE669" s="43" t="str">
        <f t="shared" si="138"/>
        <v>-</v>
      </c>
      <c r="AF669" s="11" t="str">
        <f t="shared" si="139"/>
        <v>-</v>
      </c>
    </row>
    <row r="670" spans="1:32" x14ac:dyDescent="0.15">
      <c r="A670" s="1">
        <v>669</v>
      </c>
      <c r="B670" s="29" t="str">
        <f>TRIM(基本信息!B670)</f>
        <v/>
      </c>
      <c r="C670" s="1" t="str">
        <f>TRIM(基本信息!C670)</f>
        <v/>
      </c>
      <c r="D670" s="1">
        <f t="shared" si="141"/>
        <v>0</v>
      </c>
      <c r="E670" s="1" t="str">
        <f>IFERROR(INDEX(股票涨跌!E:E,MATCH(B670,股票涨跌!B:B,0)),"-")</f>
        <v>-</v>
      </c>
      <c r="F670" s="1" t="str">
        <f>IFERROR(INDEX(股票涨跌!F:F,MATCH(B670,股票涨跌!B:B,0)),"-")</f>
        <v>-</v>
      </c>
      <c r="G670" s="1" t="str">
        <f>TRIM(基本信息!O670)</f>
        <v/>
      </c>
      <c r="H670" s="1" t="str">
        <f>IFERROR(INDEX(行业涨跌!F:F,MATCH(G670,行业涨跌!C:C,0)),"-")</f>
        <v>-</v>
      </c>
      <c r="I670" s="1" t="str">
        <f>IFERROR(INDEX(行业涨跌!E:E,MATCH(G670,行业涨跌!C:C,0)),"-")</f>
        <v>-</v>
      </c>
      <c r="J670" s="1">
        <v>0</v>
      </c>
      <c r="K670" s="1">
        <v>1</v>
      </c>
      <c r="L670" s="1">
        <v>1</v>
      </c>
      <c r="M670" s="66">
        <f t="shared" si="142"/>
        <v>1</v>
      </c>
      <c r="R670" s="43" t="str">
        <f t="shared" si="140"/>
        <v>-</v>
      </c>
      <c r="S670" s="11">
        <v>43630.625</v>
      </c>
      <c r="V670" s="1">
        <f t="array" ref="V670">SMALL(IF($D$2:$D$4000&gt;0,ROW($D$2:$D$4000),4^8),ROW(A669))</f>
        <v>65536</v>
      </c>
      <c r="W670" s="1" t="str">
        <f t="shared" si="130"/>
        <v>-</v>
      </c>
      <c r="X670" s="1" t="str">
        <f t="shared" si="131"/>
        <v>-</v>
      </c>
      <c r="Y670" s="43" t="str">
        <f t="shared" si="132"/>
        <v>-</v>
      </c>
      <c r="Z670" s="1" t="str">
        <f t="shared" si="133"/>
        <v>-</v>
      </c>
      <c r="AA670" s="1" t="str">
        <f t="shared" si="134"/>
        <v>-</v>
      </c>
      <c r="AB670" s="1" t="str">
        <f t="shared" si="135"/>
        <v>-</v>
      </c>
      <c r="AC670" s="1" t="str">
        <f t="shared" si="136"/>
        <v>-</v>
      </c>
      <c r="AD670" s="1" t="str">
        <f t="shared" si="137"/>
        <v>-</v>
      </c>
      <c r="AE670" s="43" t="str">
        <f t="shared" si="138"/>
        <v>-</v>
      </c>
      <c r="AF670" s="11" t="str">
        <f t="shared" si="139"/>
        <v>-</v>
      </c>
    </row>
    <row r="671" spans="1:32" x14ac:dyDescent="0.15">
      <c r="A671" s="1">
        <v>670</v>
      </c>
      <c r="B671" s="29" t="str">
        <f>TRIM(基本信息!B671)</f>
        <v/>
      </c>
      <c r="C671" s="1" t="str">
        <f>TRIM(基本信息!C671)</f>
        <v/>
      </c>
      <c r="D671" s="1">
        <f t="shared" si="141"/>
        <v>0</v>
      </c>
      <c r="E671" s="1" t="str">
        <f>IFERROR(INDEX(股票涨跌!E:E,MATCH(B671,股票涨跌!B:B,0)),"-")</f>
        <v>-</v>
      </c>
      <c r="F671" s="1" t="str">
        <f>IFERROR(INDEX(股票涨跌!F:F,MATCH(B671,股票涨跌!B:B,0)),"-")</f>
        <v>-</v>
      </c>
      <c r="G671" s="1" t="str">
        <f>TRIM(基本信息!O671)</f>
        <v/>
      </c>
      <c r="H671" s="1" t="str">
        <f>IFERROR(INDEX(行业涨跌!F:F,MATCH(G671,行业涨跌!C:C,0)),"-")</f>
        <v>-</v>
      </c>
      <c r="I671" s="1" t="str">
        <f>IFERROR(INDEX(行业涨跌!E:E,MATCH(G671,行业涨跌!C:C,0)),"-")</f>
        <v>-</v>
      </c>
      <c r="J671" s="1">
        <v>0</v>
      </c>
      <c r="K671" s="1">
        <v>0</v>
      </c>
      <c r="L671" s="1">
        <v>0</v>
      </c>
      <c r="M671" s="66">
        <f t="shared" si="142"/>
        <v>0</v>
      </c>
      <c r="R671" s="43" t="str">
        <f t="shared" si="140"/>
        <v>-</v>
      </c>
      <c r="V671" s="1">
        <f t="array" ref="V671">SMALL(IF($D$2:$D$4000&gt;0,ROW($D$2:$D$4000),4^8),ROW(A670))</f>
        <v>65536</v>
      </c>
      <c r="W671" s="1" t="str">
        <f t="shared" si="130"/>
        <v>-</v>
      </c>
      <c r="X671" s="1" t="str">
        <f t="shared" si="131"/>
        <v>-</v>
      </c>
      <c r="Y671" s="43" t="str">
        <f t="shared" si="132"/>
        <v>-</v>
      </c>
      <c r="Z671" s="1" t="str">
        <f t="shared" si="133"/>
        <v>-</v>
      </c>
      <c r="AA671" s="1" t="str">
        <f t="shared" si="134"/>
        <v>-</v>
      </c>
      <c r="AB671" s="1" t="str">
        <f t="shared" si="135"/>
        <v>-</v>
      </c>
      <c r="AC671" s="1" t="str">
        <f t="shared" si="136"/>
        <v>-</v>
      </c>
      <c r="AD671" s="1" t="str">
        <f t="shared" si="137"/>
        <v>-</v>
      </c>
      <c r="AE671" s="43" t="str">
        <f t="shared" si="138"/>
        <v>-</v>
      </c>
      <c r="AF671" s="11" t="str">
        <f t="shared" si="139"/>
        <v>-</v>
      </c>
    </row>
    <row r="672" spans="1:32" x14ac:dyDescent="0.15">
      <c r="A672" s="1">
        <v>671</v>
      </c>
      <c r="B672" s="29" t="str">
        <f>TRIM(基本信息!B672)</f>
        <v/>
      </c>
      <c r="C672" s="1" t="str">
        <f>TRIM(基本信息!C672)</f>
        <v/>
      </c>
      <c r="D672" s="1">
        <f t="shared" si="141"/>
        <v>0</v>
      </c>
      <c r="E672" s="1" t="str">
        <f>IFERROR(INDEX(股票涨跌!E:E,MATCH(B672,股票涨跌!B:B,0)),"-")</f>
        <v>-</v>
      </c>
      <c r="F672" s="1" t="str">
        <f>IFERROR(INDEX(股票涨跌!F:F,MATCH(B672,股票涨跌!B:B,0)),"-")</f>
        <v>-</v>
      </c>
      <c r="G672" s="1" t="str">
        <f>TRIM(基本信息!O672)</f>
        <v/>
      </c>
      <c r="H672" s="1" t="str">
        <f>IFERROR(INDEX(行业涨跌!F:F,MATCH(G672,行业涨跌!C:C,0)),"-")</f>
        <v>-</v>
      </c>
      <c r="I672" s="1" t="str">
        <f>IFERROR(INDEX(行业涨跌!E:E,MATCH(G672,行业涨跌!C:C,0)),"-")</f>
        <v>-</v>
      </c>
      <c r="J672" s="1">
        <v>0</v>
      </c>
      <c r="K672" s="1">
        <v>1</v>
      </c>
      <c r="L672" s="1">
        <v>0</v>
      </c>
      <c r="M672" s="66">
        <f t="shared" si="142"/>
        <v>1</v>
      </c>
      <c r="R672" s="43" t="str">
        <f t="shared" si="140"/>
        <v>-</v>
      </c>
      <c r="S672" s="11">
        <v>43630.625</v>
      </c>
      <c r="V672" s="1">
        <f t="array" ref="V672">SMALL(IF($D$2:$D$4000&gt;0,ROW($D$2:$D$4000),4^8),ROW(A671))</f>
        <v>65536</v>
      </c>
      <c r="W672" s="1" t="str">
        <f t="shared" si="130"/>
        <v>-</v>
      </c>
      <c r="X672" s="1" t="str">
        <f t="shared" si="131"/>
        <v>-</v>
      </c>
      <c r="Y672" s="43" t="str">
        <f t="shared" si="132"/>
        <v>-</v>
      </c>
      <c r="Z672" s="1" t="str">
        <f t="shared" si="133"/>
        <v>-</v>
      </c>
      <c r="AA672" s="1" t="str">
        <f t="shared" si="134"/>
        <v>-</v>
      </c>
      <c r="AB672" s="1" t="str">
        <f t="shared" si="135"/>
        <v>-</v>
      </c>
      <c r="AC672" s="1" t="str">
        <f t="shared" si="136"/>
        <v>-</v>
      </c>
      <c r="AD672" s="1" t="str">
        <f t="shared" si="137"/>
        <v>-</v>
      </c>
      <c r="AE672" s="43" t="str">
        <f t="shared" si="138"/>
        <v>-</v>
      </c>
      <c r="AF672" s="11" t="str">
        <f t="shared" si="139"/>
        <v>-</v>
      </c>
    </row>
    <row r="673" spans="1:32" x14ac:dyDescent="0.15">
      <c r="A673" s="1">
        <v>672</v>
      </c>
      <c r="B673" s="29" t="str">
        <f>TRIM(基本信息!B673)</f>
        <v/>
      </c>
      <c r="C673" s="1" t="str">
        <f>TRIM(基本信息!C673)</f>
        <v/>
      </c>
      <c r="D673" s="1">
        <f t="shared" si="141"/>
        <v>0</v>
      </c>
      <c r="E673" s="1" t="str">
        <f>IFERROR(INDEX(股票涨跌!E:E,MATCH(B673,股票涨跌!B:B,0)),"-")</f>
        <v>-</v>
      </c>
      <c r="F673" s="1" t="str">
        <f>IFERROR(INDEX(股票涨跌!F:F,MATCH(B673,股票涨跌!B:B,0)),"-")</f>
        <v>-</v>
      </c>
      <c r="G673" s="1" t="str">
        <f>TRIM(基本信息!O673)</f>
        <v/>
      </c>
      <c r="H673" s="1" t="str">
        <f>IFERROR(INDEX(行业涨跌!F:F,MATCH(G673,行业涨跌!C:C,0)),"-")</f>
        <v>-</v>
      </c>
      <c r="I673" s="1" t="str">
        <f>IFERROR(INDEX(行业涨跌!E:E,MATCH(G673,行业涨跌!C:C,0)),"-")</f>
        <v>-</v>
      </c>
      <c r="J673" s="1">
        <v>0</v>
      </c>
      <c r="K673" s="1">
        <v>0</v>
      </c>
      <c r="L673" s="1">
        <v>0</v>
      </c>
      <c r="M673" s="66">
        <f t="shared" si="142"/>
        <v>0</v>
      </c>
      <c r="R673" s="43" t="str">
        <f t="shared" si="140"/>
        <v>-</v>
      </c>
      <c r="V673" s="1">
        <f t="array" ref="V673">SMALL(IF($D$2:$D$4000&gt;0,ROW($D$2:$D$4000),4^8),ROW(A672))</f>
        <v>65536</v>
      </c>
      <c r="W673" s="1" t="str">
        <f t="shared" si="130"/>
        <v>-</v>
      </c>
      <c r="X673" s="1" t="str">
        <f t="shared" si="131"/>
        <v>-</v>
      </c>
      <c r="Y673" s="43" t="str">
        <f t="shared" si="132"/>
        <v>-</v>
      </c>
      <c r="Z673" s="1" t="str">
        <f t="shared" si="133"/>
        <v>-</v>
      </c>
      <c r="AA673" s="1" t="str">
        <f t="shared" si="134"/>
        <v>-</v>
      </c>
      <c r="AB673" s="1" t="str">
        <f t="shared" si="135"/>
        <v>-</v>
      </c>
      <c r="AC673" s="1" t="str">
        <f t="shared" si="136"/>
        <v>-</v>
      </c>
      <c r="AD673" s="1" t="str">
        <f t="shared" si="137"/>
        <v>-</v>
      </c>
      <c r="AE673" s="43" t="str">
        <f t="shared" si="138"/>
        <v>-</v>
      </c>
      <c r="AF673" s="11" t="str">
        <f t="shared" si="139"/>
        <v>-</v>
      </c>
    </row>
    <row r="674" spans="1:32" x14ac:dyDescent="0.15">
      <c r="A674" s="1">
        <v>673</v>
      </c>
      <c r="B674" s="29" t="str">
        <f>TRIM(基本信息!B674)</f>
        <v/>
      </c>
      <c r="C674" s="1" t="str">
        <f>TRIM(基本信息!C674)</f>
        <v/>
      </c>
      <c r="D674" s="1">
        <f t="shared" si="141"/>
        <v>0</v>
      </c>
      <c r="E674" s="1" t="str">
        <f>IFERROR(INDEX(股票涨跌!E:E,MATCH(B674,股票涨跌!B:B,0)),"-")</f>
        <v>-</v>
      </c>
      <c r="F674" s="1" t="str">
        <f>IFERROR(INDEX(股票涨跌!F:F,MATCH(B674,股票涨跌!B:B,0)),"-")</f>
        <v>-</v>
      </c>
      <c r="G674" s="1" t="str">
        <f>TRIM(基本信息!O674)</f>
        <v/>
      </c>
      <c r="H674" s="1" t="str">
        <f>IFERROR(INDEX(行业涨跌!F:F,MATCH(G674,行业涨跌!C:C,0)),"-")</f>
        <v>-</v>
      </c>
      <c r="I674" s="1" t="str">
        <f>IFERROR(INDEX(行业涨跌!E:E,MATCH(G674,行业涨跌!C:C,0)),"-")</f>
        <v>-</v>
      </c>
      <c r="J674" s="1">
        <v>0</v>
      </c>
      <c r="K674" s="1">
        <v>1</v>
      </c>
      <c r="L674" s="1">
        <v>0</v>
      </c>
      <c r="M674" s="66">
        <f t="shared" si="142"/>
        <v>1</v>
      </c>
      <c r="R674" s="43" t="str">
        <f t="shared" si="140"/>
        <v>-</v>
      </c>
      <c r="S674" s="11">
        <v>43630.625</v>
      </c>
      <c r="V674" s="1">
        <f t="array" ref="V674">SMALL(IF($D$2:$D$4000&gt;0,ROW($D$2:$D$4000),4^8),ROW(A673))</f>
        <v>65536</v>
      </c>
      <c r="W674" s="1" t="str">
        <f t="shared" si="130"/>
        <v>-</v>
      </c>
      <c r="X674" s="1" t="str">
        <f t="shared" si="131"/>
        <v>-</v>
      </c>
      <c r="Y674" s="43" t="str">
        <f t="shared" si="132"/>
        <v>-</v>
      </c>
      <c r="Z674" s="1" t="str">
        <f t="shared" si="133"/>
        <v>-</v>
      </c>
      <c r="AA674" s="1" t="str">
        <f t="shared" si="134"/>
        <v>-</v>
      </c>
      <c r="AB674" s="1" t="str">
        <f t="shared" si="135"/>
        <v>-</v>
      </c>
      <c r="AC674" s="1" t="str">
        <f t="shared" si="136"/>
        <v>-</v>
      </c>
      <c r="AD674" s="1" t="str">
        <f t="shared" si="137"/>
        <v>-</v>
      </c>
      <c r="AE674" s="43" t="str">
        <f t="shared" si="138"/>
        <v>-</v>
      </c>
      <c r="AF674" s="11" t="str">
        <f t="shared" si="139"/>
        <v>-</v>
      </c>
    </row>
    <row r="675" spans="1:32" x14ac:dyDescent="0.15">
      <c r="A675" s="1">
        <v>674</v>
      </c>
      <c r="B675" s="29" t="str">
        <f>TRIM(基本信息!B675)</f>
        <v/>
      </c>
      <c r="C675" s="1" t="str">
        <f>TRIM(基本信息!C675)</f>
        <v/>
      </c>
      <c r="D675" s="1">
        <f t="shared" si="141"/>
        <v>0</v>
      </c>
      <c r="E675" s="1" t="str">
        <f>IFERROR(INDEX(股票涨跌!E:E,MATCH(B675,股票涨跌!B:B,0)),"-")</f>
        <v>-</v>
      </c>
      <c r="F675" s="1" t="str">
        <f>IFERROR(INDEX(股票涨跌!F:F,MATCH(B675,股票涨跌!B:B,0)),"-")</f>
        <v>-</v>
      </c>
      <c r="G675" s="1" t="str">
        <f>TRIM(基本信息!O675)</f>
        <v/>
      </c>
      <c r="H675" s="1" t="str">
        <f>IFERROR(INDEX(行业涨跌!F:F,MATCH(G675,行业涨跌!C:C,0)),"-")</f>
        <v>-</v>
      </c>
      <c r="I675" s="1" t="str">
        <f>IFERROR(INDEX(行业涨跌!E:E,MATCH(G675,行业涨跌!C:C,0)),"-")</f>
        <v>-</v>
      </c>
      <c r="J675" s="1">
        <v>0</v>
      </c>
      <c r="K675" s="1">
        <v>0</v>
      </c>
      <c r="L675" s="1">
        <v>0</v>
      </c>
      <c r="M675" s="66">
        <f t="shared" si="142"/>
        <v>0</v>
      </c>
      <c r="R675" s="43" t="str">
        <f t="shared" si="140"/>
        <v>-</v>
      </c>
      <c r="V675" s="1">
        <f t="array" ref="V675">SMALL(IF($D$2:$D$4000&gt;0,ROW($D$2:$D$4000),4^8),ROW(A674))</f>
        <v>65536</v>
      </c>
      <c r="W675" s="1" t="str">
        <f t="shared" si="130"/>
        <v>-</v>
      </c>
      <c r="X675" s="1" t="str">
        <f t="shared" si="131"/>
        <v>-</v>
      </c>
      <c r="Y675" s="43" t="str">
        <f t="shared" si="132"/>
        <v>-</v>
      </c>
      <c r="Z675" s="1" t="str">
        <f t="shared" si="133"/>
        <v>-</v>
      </c>
      <c r="AA675" s="1" t="str">
        <f t="shared" si="134"/>
        <v>-</v>
      </c>
      <c r="AB675" s="1" t="str">
        <f t="shared" si="135"/>
        <v>-</v>
      </c>
      <c r="AC675" s="1" t="str">
        <f t="shared" si="136"/>
        <v>-</v>
      </c>
      <c r="AD675" s="1" t="str">
        <f t="shared" si="137"/>
        <v>-</v>
      </c>
      <c r="AE675" s="43" t="str">
        <f t="shared" si="138"/>
        <v>-</v>
      </c>
      <c r="AF675" s="11" t="str">
        <f t="shared" si="139"/>
        <v>-</v>
      </c>
    </row>
    <row r="676" spans="1:32" x14ac:dyDescent="0.15">
      <c r="A676" s="1">
        <v>675</v>
      </c>
      <c r="B676" s="29" t="str">
        <f>TRIM(基本信息!B676)</f>
        <v/>
      </c>
      <c r="C676" s="1" t="str">
        <f>TRIM(基本信息!C676)</f>
        <v/>
      </c>
      <c r="D676" s="1">
        <f t="shared" si="141"/>
        <v>0</v>
      </c>
      <c r="E676" s="1" t="str">
        <f>IFERROR(INDEX(股票涨跌!E:E,MATCH(B676,股票涨跌!B:B,0)),"-")</f>
        <v>-</v>
      </c>
      <c r="F676" s="1" t="str">
        <f>IFERROR(INDEX(股票涨跌!F:F,MATCH(B676,股票涨跌!B:B,0)),"-")</f>
        <v>-</v>
      </c>
      <c r="G676" s="1" t="str">
        <f>TRIM(基本信息!O676)</f>
        <v/>
      </c>
      <c r="H676" s="1" t="str">
        <f>IFERROR(INDEX(行业涨跌!F:F,MATCH(G676,行业涨跌!C:C,0)),"-")</f>
        <v>-</v>
      </c>
      <c r="I676" s="1" t="str">
        <f>IFERROR(INDEX(行业涨跌!E:E,MATCH(G676,行业涨跌!C:C,0)),"-")</f>
        <v>-</v>
      </c>
      <c r="J676" s="1">
        <v>0</v>
      </c>
      <c r="K676" s="1">
        <v>0</v>
      </c>
      <c r="L676" s="1">
        <v>0</v>
      </c>
      <c r="M676" s="66">
        <f t="shared" si="142"/>
        <v>0</v>
      </c>
      <c r="R676" s="43" t="str">
        <f t="shared" si="140"/>
        <v>-</v>
      </c>
      <c r="V676" s="1">
        <f t="array" ref="V676">SMALL(IF($D$2:$D$4000&gt;0,ROW($D$2:$D$4000),4^8),ROW(A675))</f>
        <v>65536</v>
      </c>
      <c r="W676" s="1" t="str">
        <f t="shared" si="130"/>
        <v>-</v>
      </c>
      <c r="X676" s="1" t="str">
        <f t="shared" si="131"/>
        <v>-</v>
      </c>
      <c r="Y676" s="43" t="str">
        <f t="shared" si="132"/>
        <v>-</v>
      </c>
      <c r="Z676" s="1" t="str">
        <f t="shared" si="133"/>
        <v>-</v>
      </c>
      <c r="AA676" s="1" t="str">
        <f t="shared" si="134"/>
        <v>-</v>
      </c>
      <c r="AB676" s="1" t="str">
        <f t="shared" si="135"/>
        <v>-</v>
      </c>
      <c r="AC676" s="1" t="str">
        <f t="shared" si="136"/>
        <v>-</v>
      </c>
      <c r="AD676" s="1" t="str">
        <f t="shared" si="137"/>
        <v>-</v>
      </c>
      <c r="AE676" s="43" t="str">
        <f t="shared" si="138"/>
        <v>-</v>
      </c>
      <c r="AF676" s="11" t="str">
        <f t="shared" si="139"/>
        <v>-</v>
      </c>
    </row>
    <row r="677" spans="1:32" x14ac:dyDescent="0.15">
      <c r="A677" s="1">
        <v>676</v>
      </c>
      <c r="B677" s="29" t="str">
        <f>TRIM(基本信息!B677)</f>
        <v/>
      </c>
      <c r="C677" s="1" t="str">
        <f>TRIM(基本信息!C677)</f>
        <v/>
      </c>
      <c r="D677" s="1">
        <f t="shared" si="141"/>
        <v>0</v>
      </c>
      <c r="E677" s="1" t="str">
        <f>IFERROR(INDEX(股票涨跌!E:E,MATCH(B677,股票涨跌!B:B,0)),"-")</f>
        <v>-</v>
      </c>
      <c r="F677" s="1" t="str">
        <f>IFERROR(INDEX(股票涨跌!F:F,MATCH(B677,股票涨跌!B:B,0)),"-")</f>
        <v>-</v>
      </c>
      <c r="G677" s="1" t="str">
        <f>TRIM(基本信息!O677)</f>
        <v/>
      </c>
      <c r="H677" s="1" t="str">
        <f>IFERROR(INDEX(行业涨跌!F:F,MATCH(G677,行业涨跌!C:C,0)),"-")</f>
        <v>-</v>
      </c>
      <c r="I677" s="1" t="str">
        <f>IFERROR(INDEX(行业涨跌!E:E,MATCH(G677,行业涨跌!C:C,0)),"-")</f>
        <v>-</v>
      </c>
      <c r="J677" s="1">
        <v>0</v>
      </c>
      <c r="K677" s="1">
        <v>0</v>
      </c>
      <c r="L677" s="1">
        <v>0</v>
      </c>
      <c r="M677" s="66">
        <f t="shared" si="142"/>
        <v>0</v>
      </c>
      <c r="R677" s="43" t="str">
        <f t="shared" si="140"/>
        <v>-</v>
      </c>
      <c r="V677" s="1">
        <f t="array" ref="V677">SMALL(IF($D$2:$D$4000&gt;0,ROW($D$2:$D$4000),4^8),ROW(A676))</f>
        <v>65536</v>
      </c>
      <c r="W677" s="1" t="str">
        <f t="shared" si="130"/>
        <v>-</v>
      </c>
      <c r="X677" s="1" t="str">
        <f t="shared" si="131"/>
        <v>-</v>
      </c>
      <c r="Y677" s="43" t="str">
        <f t="shared" si="132"/>
        <v>-</v>
      </c>
      <c r="Z677" s="1" t="str">
        <f t="shared" si="133"/>
        <v>-</v>
      </c>
      <c r="AA677" s="1" t="str">
        <f t="shared" si="134"/>
        <v>-</v>
      </c>
      <c r="AB677" s="1" t="str">
        <f t="shared" si="135"/>
        <v>-</v>
      </c>
      <c r="AC677" s="1" t="str">
        <f t="shared" si="136"/>
        <v>-</v>
      </c>
      <c r="AD677" s="1" t="str">
        <f t="shared" si="137"/>
        <v>-</v>
      </c>
      <c r="AE677" s="43" t="str">
        <f t="shared" si="138"/>
        <v>-</v>
      </c>
      <c r="AF677" s="11" t="str">
        <f t="shared" si="139"/>
        <v>-</v>
      </c>
    </row>
    <row r="678" spans="1:32" x14ac:dyDescent="0.15">
      <c r="A678" s="1">
        <v>677</v>
      </c>
      <c r="B678" s="29" t="str">
        <f>TRIM(基本信息!B678)</f>
        <v/>
      </c>
      <c r="C678" s="1" t="str">
        <f>TRIM(基本信息!C678)</f>
        <v/>
      </c>
      <c r="D678" s="1">
        <f t="shared" si="141"/>
        <v>0</v>
      </c>
      <c r="E678" s="1" t="str">
        <f>IFERROR(INDEX(股票涨跌!E:E,MATCH(B678,股票涨跌!B:B,0)),"-")</f>
        <v>-</v>
      </c>
      <c r="F678" s="1" t="str">
        <f>IFERROR(INDEX(股票涨跌!F:F,MATCH(B678,股票涨跌!B:B,0)),"-")</f>
        <v>-</v>
      </c>
      <c r="G678" s="1" t="str">
        <f>TRIM(基本信息!O678)</f>
        <v/>
      </c>
      <c r="H678" s="1" t="str">
        <f>IFERROR(INDEX(行业涨跌!F:F,MATCH(G678,行业涨跌!C:C,0)),"-")</f>
        <v>-</v>
      </c>
      <c r="I678" s="1" t="str">
        <f>IFERROR(INDEX(行业涨跌!E:E,MATCH(G678,行业涨跌!C:C,0)),"-")</f>
        <v>-</v>
      </c>
      <c r="J678" s="1">
        <v>0</v>
      </c>
      <c r="K678" s="1">
        <v>0</v>
      </c>
      <c r="L678" s="1">
        <v>0</v>
      </c>
      <c r="M678" s="66">
        <f t="shared" si="142"/>
        <v>0</v>
      </c>
      <c r="R678" s="43" t="str">
        <f t="shared" si="140"/>
        <v>-</v>
      </c>
      <c r="V678" s="1">
        <f t="array" ref="V678">SMALL(IF($D$2:$D$4000&gt;0,ROW($D$2:$D$4000),4^8),ROW(A677))</f>
        <v>65536</v>
      </c>
      <c r="W678" s="1" t="str">
        <f t="shared" si="130"/>
        <v>-</v>
      </c>
      <c r="X678" s="1" t="str">
        <f t="shared" si="131"/>
        <v>-</v>
      </c>
      <c r="Y678" s="43" t="str">
        <f t="shared" si="132"/>
        <v>-</v>
      </c>
      <c r="Z678" s="1" t="str">
        <f t="shared" si="133"/>
        <v>-</v>
      </c>
      <c r="AA678" s="1" t="str">
        <f t="shared" si="134"/>
        <v>-</v>
      </c>
      <c r="AB678" s="1" t="str">
        <f t="shared" si="135"/>
        <v>-</v>
      </c>
      <c r="AC678" s="1" t="str">
        <f t="shared" si="136"/>
        <v>-</v>
      </c>
      <c r="AD678" s="1" t="str">
        <f t="shared" si="137"/>
        <v>-</v>
      </c>
      <c r="AE678" s="43" t="str">
        <f t="shared" si="138"/>
        <v>-</v>
      </c>
      <c r="AF678" s="11" t="str">
        <f t="shared" si="139"/>
        <v>-</v>
      </c>
    </row>
    <row r="679" spans="1:32" x14ac:dyDescent="0.15">
      <c r="A679" s="1">
        <v>678</v>
      </c>
      <c r="B679" s="29" t="str">
        <f>TRIM(基本信息!B679)</f>
        <v/>
      </c>
      <c r="C679" s="1" t="str">
        <f>TRIM(基本信息!C679)</f>
        <v/>
      </c>
      <c r="D679" s="1">
        <f t="shared" si="141"/>
        <v>0</v>
      </c>
      <c r="E679" s="1" t="str">
        <f>IFERROR(INDEX(股票涨跌!E:E,MATCH(B679,股票涨跌!B:B,0)),"-")</f>
        <v>-</v>
      </c>
      <c r="F679" s="1" t="str">
        <f>IFERROR(INDEX(股票涨跌!F:F,MATCH(B679,股票涨跌!B:B,0)),"-")</f>
        <v>-</v>
      </c>
      <c r="G679" s="1" t="str">
        <f>TRIM(基本信息!O679)</f>
        <v/>
      </c>
      <c r="H679" s="1" t="str">
        <f>IFERROR(INDEX(行业涨跌!F:F,MATCH(G679,行业涨跌!C:C,0)),"-")</f>
        <v>-</v>
      </c>
      <c r="I679" s="1" t="str">
        <f>IFERROR(INDEX(行业涨跌!E:E,MATCH(G679,行业涨跌!C:C,0)),"-")</f>
        <v>-</v>
      </c>
      <c r="J679" s="1">
        <v>0</v>
      </c>
      <c r="K679" s="1">
        <v>0</v>
      </c>
      <c r="L679" s="1">
        <v>0</v>
      </c>
      <c r="M679" s="66">
        <f t="shared" si="142"/>
        <v>0</v>
      </c>
      <c r="R679" s="43" t="str">
        <f t="shared" si="140"/>
        <v>-</v>
      </c>
      <c r="V679" s="1">
        <f t="array" ref="V679">SMALL(IF($D$2:$D$4000&gt;0,ROW($D$2:$D$4000),4^8),ROW(A678))</f>
        <v>65536</v>
      </c>
      <c r="W679" s="1" t="str">
        <f t="shared" si="130"/>
        <v>-</v>
      </c>
      <c r="X679" s="1" t="str">
        <f t="shared" si="131"/>
        <v>-</v>
      </c>
      <c r="Y679" s="43" t="str">
        <f t="shared" si="132"/>
        <v>-</v>
      </c>
      <c r="Z679" s="1" t="str">
        <f t="shared" si="133"/>
        <v>-</v>
      </c>
      <c r="AA679" s="1" t="str">
        <f t="shared" si="134"/>
        <v>-</v>
      </c>
      <c r="AB679" s="1" t="str">
        <f t="shared" si="135"/>
        <v>-</v>
      </c>
      <c r="AC679" s="1" t="str">
        <f t="shared" si="136"/>
        <v>-</v>
      </c>
      <c r="AD679" s="1" t="str">
        <f t="shared" si="137"/>
        <v>-</v>
      </c>
      <c r="AE679" s="43" t="str">
        <f t="shared" si="138"/>
        <v>-</v>
      </c>
      <c r="AF679" s="11" t="str">
        <f t="shared" si="139"/>
        <v>-</v>
      </c>
    </row>
    <row r="680" spans="1:32" x14ac:dyDescent="0.15">
      <c r="A680" s="1">
        <v>679</v>
      </c>
      <c r="B680" s="29" t="str">
        <f>TRIM(基本信息!B680)</f>
        <v/>
      </c>
      <c r="C680" s="1" t="str">
        <f>TRIM(基本信息!C680)</f>
        <v/>
      </c>
      <c r="D680" s="1">
        <f t="shared" si="141"/>
        <v>0</v>
      </c>
      <c r="E680" s="1" t="str">
        <f>IFERROR(INDEX(股票涨跌!E:E,MATCH(B680,股票涨跌!B:B,0)),"-")</f>
        <v>-</v>
      </c>
      <c r="F680" s="1" t="str">
        <f>IFERROR(INDEX(股票涨跌!F:F,MATCH(B680,股票涨跌!B:B,0)),"-")</f>
        <v>-</v>
      </c>
      <c r="G680" s="1" t="str">
        <f>TRIM(基本信息!O680)</f>
        <v/>
      </c>
      <c r="H680" s="1" t="str">
        <f>IFERROR(INDEX(行业涨跌!F:F,MATCH(G680,行业涨跌!C:C,0)),"-")</f>
        <v>-</v>
      </c>
      <c r="I680" s="1" t="str">
        <f>IFERROR(INDEX(行业涨跌!E:E,MATCH(G680,行业涨跌!C:C,0)),"-")</f>
        <v>-</v>
      </c>
      <c r="J680" s="1">
        <v>0</v>
      </c>
      <c r="K680" s="1">
        <v>0</v>
      </c>
      <c r="L680" s="1">
        <v>0</v>
      </c>
      <c r="M680" s="66">
        <f t="shared" si="142"/>
        <v>0</v>
      </c>
      <c r="R680" s="43" t="str">
        <f t="shared" si="140"/>
        <v>-</v>
      </c>
      <c r="V680" s="1">
        <f t="array" ref="V680">SMALL(IF($D$2:$D$4000&gt;0,ROW($D$2:$D$4000),4^8),ROW(A679))</f>
        <v>65536</v>
      </c>
      <c r="W680" s="1" t="str">
        <f t="shared" si="130"/>
        <v>-</v>
      </c>
      <c r="X680" s="1" t="str">
        <f t="shared" si="131"/>
        <v>-</v>
      </c>
      <c r="Y680" s="43" t="str">
        <f t="shared" si="132"/>
        <v>-</v>
      </c>
      <c r="Z680" s="1" t="str">
        <f t="shared" si="133"/>
        <v>-</v>
      </c>
      <c r="AA680" s="1" t="str">
        <f t="shared" si="134"/>
        <v>-</v>
      </c>
      <c r="AB680" s="1" t="str">
        <f t="shared" si="135"/>
        <v>-</v>
      </c>
      <c r="AC680" s="1" t="str">
        <f t="shared" si="136"/>
        <v>-</v>
      </c>
      <c r="AD680" s="1" t="str">
        <f t="shared" si="137"/>
        <v>-</v>
      </c>
      <c r="AE680" s="43" t="str">
        <f t="shared" si="138"/>
        <v>-</v>
      </c>
      <c r="AF680" s="11" t="str">
        <f t="shared" si="139"/>
        <v>-</v>
      </c>
    </row>
    <row r="681" spans="1:32" x14ac:dyDescent="0.15">
      <c r="A681" s="1">
        <v>680</v>
      </c>
      <c r="B681" s="29" t="str">
        <f>TRIM(基本信息!B681)</f>
        <v/>
      </c>
      <c r="C681" s="1" t="str">
        <f>TRIM(基本信息!C681)</f>
        <v/>
      </c>
      <c r="D681" s="1">
        <f t="shared" si="141"/>
        <v>0</v>
      </c>
      <c r="E681" s="1" t="str">
        <f>IFERROR(INDEX(股票涨跌!E:E,MATCH(B681,股票涨跌!B:B,0)),"-")</f>
        <v>-</v>
      </c>
      <c r="F681" s="1" t="str">
        <f>IFERROR(INDEX(股票涨跌!F:F,MATCH(B681,股票涨跌!B:B,0)),"-")</f>
        <v>-</v>
      </c>
      <c r="G681" s="1" t="str">
        <f>TRIM(基本信息!O681)</f>
        <v/>
      </c>
      <c r="H681" s="1" t="str">
        <f>IFERROR(INDEX(行业涨跌!F:F,MATCH(G681,行业涨跌!C:C,0)),"-")</f>
        <v>-</v>
      </c>
      <c r="I681" s="1" t="str">
        <f>IFERROR(INDEX(行业涨跌!E:E,MATCH(G681,行业涨跌!C:C,0)),"-")</f>
        <v>-</v>
      </c>
      <c r="J681" s="1">
        <v>0</v>
      </c>
      <c r="K681" s="1">
        <v>0</v>
      </c>
      <c r="L681" s="1">
        <v>0</v>
      </c>
      <c r="M681" s="66">
        <f t="shared" si="142"/>
        <v>0</v>
      </c>
      <c r="R681" s="43" t="str">
        <f t="shared" si="140"/>
        <v>-</v>
      </c>
      <c r="V681" s="1">
        <f t="array" ref="V681">SMALL(IF($D$2:$D$4000&gt;0,ROW($D$2:$D$4000),4^8),ROW(A680))</f>
        <v>65536</v>
      </c>
      <c r="W681" s="1" t="str">
        <f t="shared" si="130"/>
        <v>-</v>
      </c>
      <c r="X681" s="1" t="str">
        <f t="shared" si="131"/>
        <v>-</v>
      </c>
      <c r="Y681" s="43" t="str">
        <f t="shared" si="132"/>
        <v>-</v>
      </c>
      <c r="Z681" s="1" t="str">
        <f t="shared" si="133"/>
        <v>-</v>
      </c>
      <c r="AA681" s="1" t="str">
        <f t="shared" si="134"/>
        <v>-</v>
      </c>
      <c r="AB681" s="1" t="str">
        <f t="shared" si="135"/>
        <v>-</v>
      </c>
      <c r="AC681" s="1" t="str">
        <f t="shared" si="136"/>
        <v>-</v>
      </c>
      <c r="AD681" s="1" t="str">
        <f t="shared" si="137"/>
        <v>-</v>
      </c>
      <c r="AE681" s="43" t="str">
        <f t="shared" si="138"/>
        <v>-</v>
      </c>
      <c r="AF681" s="11" t="str">
        <f t="shared" si="139"/>
        <v>-</v>
      </c>
    </row>
    <row r="682" spans="1:32" x14ac:dyDescent="0.15">
      <c r="A682" s="1">
        <v>681</v>
      </c>
      <c r="B682" s="29" t="str">
        <f>TRIM(基本信息!B682)</f>
        <v/>
      </c>
      <c r="C682" s="1" t="str">
        <f>TRIM(基本信息!C682)</f>
        <v/>
      </c>
      <c r="D682" s="1">
        <f t="shared" si="141"/>
        <v>0</v>
      </c>
      <c r="E682" s="1" t="str">
        <f>IFERROR(INDEX(股票涨跌!E:E,MATCH(B682,股票涨跌!B:B,0)),"-")</f>
        <v>-</v>
      </c>
      <c r="F682" s="1" t="str">
        <f>IFERROR(INDEX(股票涨跌!F:F,MATCH(B682,股票涨跌!B:B,0)),"-")</f>
        <v>-</v>
      </c>
      <c r="G682" s="1" t="str">
        <f>TRIM(基本信息!O682)</f>
        <v/>
      </c>
      <c r="H682" s="1" t="str">
        <f>IFERROR(INDEX(行业涨跌!F:F,MATCH(G682,行业涨跌!C:C,0)),"-")</f>
        <v>-</v>
      </c>
      <c r="I682" s="1" t="str">
        <f>IFERROR(INDEX(行业涨跌!E:E,MATCH(G682,行业涨跌!C:C,0)),"-")</f>
        <v>-</v>
      </c>
      <c r="J682" s="1">
        <v>0</v>
      </c>
      <c r="K682" s="1">
        <v>0</v>
      </c>
      <c r="L682" s="1">
        <v>0</v>
      </c>
      <c r="M682" s="66">
        <f t="shared" si="142"/>
        <v>0</v>
      </c>
      <c r="R682" s="43" t="str">
        <f t="shared" si="140"/>
        <v>-</v>
      </c>
      <c r="V682" s="1">
        <f t="array" ref="V682">SMALL(IF($D$2:$D$4000&gt;0,ROW($D$2:$D$4000),4^8),ROW(A681))</f>
        <v>65536</v>
      </c>
      <c r="W682" s="1" t="str">
        <f t="shared" si="130"/>
        <v>-</v>
      </c>
      <c r="X682" s="1" t="str">
        <f t="shared" si="131"/>
        <v>-</v>
      </c>
      <c r="Y682" s="43" t="str">
        <f t="shared" si="132"/>
        <v>-</v>
      </c>
      <c r="Z682" s="1" t="str">
        <f t="shared" si="133"/>
        <v>-</v>
      </c>
      <c r="AA682" s="1" t="str">
        <f t="shared" si="134"/>
        <v>-</v>
      </c>
      <c r="AB682" s="1" t="str">
        <f t="shared" si="135"/>
        <v>-</v>
      </c>
      <c r="AC682" s="1" t="str">
        <f t="shared" si="136"/>
        <v>-</v>
      </c>
      <c r="AD682" s="1" t="str">
        <f t="shared" si="137"/>
        <v>-</v>
      </c>
      <c r="AE682" s="43" t="str">
        <f t="shared" si="138"/>
        <v>-</v>
      </c>
      <c r="AF682" s="11" t="str">
        <f t="shared" si="139"/>
        <v>-</v>
      </c>
    </row>
    <row r="683" spans="1:32" x14ac:dyDescent="0.15">
      <c r="A683" s="1">
        <v>682</v>
      </c>
      <c r="B683" s="29" t="str">
        <f>TRIM(基本信息!B683)</f>
        <v/>
      </c>
      <c r="C683" s="1" t="str">
        <f>TRIM(基本信息!C683)</f>
        <v/>
      </c>
      <c r="D683" s="1">
        <f t="shared" si="141"/>
        <v>0</v>
      </c>
      <c r="E683" s="1" t="str">
        <f>IFERROR(INDEX(股票涨跌!E:E,MATCH(B683,股票涨跌!B:B,0)),"-")</f>
        <v>-</v>
      </c>
      <c r="F683" s="1" t="str">
        <f>IFERROR(INDEX(股票涨跌!F:F,MATCH(B683,股票涨跌!B:B,0)),"-")</f>
        <v>-</v>
      </c>
      <c r="G683" s="1" t="str">
        <f>TRIM(基本信息!O683)</f>
        <v/>
      </c>
      <c r="H683" s="1" t="str">
        <f>IFERROR(INDEX(行业涨跌!F:F,MATCH(G683,行业涨跌!C:C,0)),"-")</f>
        <v>-</v>
      </c>
      <c r="I683" s="1" t="str">
        <f>IFERROR(INDEX(行业涨跌!E:E,MATCH(G683,行业涨跌!C:C,0)),"-")</f>
        <v>-</v>
      </c>
      <c r="J683" s="1">
        <v>0</v>
      </c>
      <c r="K683" s="1">
        <v>0</v>
      </c>
      <c r="L683" s="1">
        <v>0</v>
      </c>
      <c r="M683" s="66">
        <f t="shared" si="142"/>
        <v>0</v>
      </c>
      <c r="R683" s="43" t="str">
        <f t="shared" si="140"/>
        <v>-</v>
      </c>
      <c r="V683" s="1">
        <f t="array" ref="V683">SMALL(IF($D$2:$D$4000&gt;0,ROW($D$2:$D$4000),4^8),ROW(A682))</f>
        <v>65536</v>
      </c>
      <c r="W683" s="1" t="str">
        <f t="shared" si="130"/>
        <v>-</v>
      </c>
      <c r="X683" s="1" t="str">
        <f t="shared" si="131"/>
        <v>-</v>
      </c>
      <c r="Y683" s="43" t="str">
        <f t="shared" si="132"/>
        <v>-</v>
      </c>
      <c r="Z683" s="1" t="str">
        <f t="shared" si="133"/>
        <v>-</v>
      </c>
      <c r="AA683" s="1" t="str">
        <f t="shared" si="134"/>
        <v>-</v>
      </c>
      <c r="AB683" s="1" t="str">
        <f t="shared" si="135"/>
        <v>-</v>
      </c>
      <c r="AC683" s="1" t="str">
        <f t="shared" si="136"/>
        <v>-</v>
      </c>
      <c r="AD683" s="1" t="str">
        <f t="shared" si="137"/>
        <v>-</v>
      </c>
      <c r="AE683" s="43" t="str">
        <f t="shared" si="138"/>
        <v>-</v>
      </c>
      <c r="AF683" s="11" t="str">
        <f t="shared" si="139"/>
        <v>-</v>
      </c>
    </row>
    <row r="684" spans="1:32" x14ac:dyDescent="0.15">
      <c r="A684" s="1">
        <v>683</v>
      </c>
      <c r="B684" s="29" t="str">
        <f>TRIM(基本信息!B684)</f>
        <v/>
      </c>
      <c r="C684" s="1" t="str">
        <f>TRIM(基本信息!C684)</f>
        <v/>
      </c>
      <c r="D684" s="1">
        <f t="shared" si="141"/>
        <v>0</v>
      </c>
      <c r="E684" s="1" t="str">
        <f>IFERROR(INDEX(股票涨跌!E:E,MATCH(B684,股票涨跌!B:B,0)),"-")</f>
        <v>-</v>
      </c>
      <c r="F684" s="1" t="str">
        <f>IFERROR(INDEX(股票涨跌!F:F,MATCH(B684,股票涨跌!B:B,0)),"-")</f>
        <v>-</v>
      </c>
      <c r="G684" s="1" t="str">
        <f>TRIM(基本信息!O684)</f>
        <v/>
      </c>
      <c r="H684" s="1" t="str">
        <f>IFERROR(INDEX(行业涨跌!F:F,MATCH(G684,行业涨跌!C:C,0)),"-")</f>
        <v>-</v>
      </c>
      <c r="I684" s="1" t="str">
        <f>IFERROR(INDEX(行业涨跌!E:E,MATCH(G684,行业涨跌!C:C,0)),"-")</f>
        <v>-</v>
      </c>
      <c r="J684" s="1">
        <v>0</v>
      </c>
      <c r="K684" s="1">
        <v>0</v>
      </c>
      <c r="L684" s="1">
        <v>1</v>
      </c>
      <c r="M684" s="66">
        <f t="shared" si="142"/>
        <v>0</v>
      </c>
      <c r="R684" s="43" t="str">
        <f t="shared" si="140"/>
        <v>-</v>
      </c>
      <c r="V684" s="1">
        <f t="array" ref="V684">SMALL(IF($D$2:$D$4000&gt;0,ROW($D$2:$D$4000),4^8),ROW(A683))</f>
        <v>65536</v>
      </c>
      <c r="W684" s="1" t="str">
        <f t="shared" si="130"/>
        <v>-</v>
      </c>
      <c r="X684" s="1" t="str">
        <f t="shared" si="131"/>
        <v>-</v>
      </c>
      <c r="Y684" s="43" t="str">
        <f t="shared" si="132"/>
        <v>-</v>
      </c>
      <c r="Z684" s="1" t="str">
        <f t="shared" si="133"/>
        <v>-</v>
      </c>
      <c r="AA684" s="1" t="str">
        <f t="shared" si="134"/>
        <v>-</v>
      </c>
      <c r="AB684" s="1" t="str">
        <f t="shared" si="135"/>
        <v>-</v>
      </c>
      <c r="AC684" s="1" t="str">
        <f t="shared" si="136"/>
        <v>-</v>
      </c>
      <c r="AD684" s="1" t="str">
        <f t="shared" si="137"/>
        <v>-</v>
      </c>
      <c r="AE684" s="43" t="str">
        <f t="shared" si="138"/>
        <v>-</v>
      </c>
      <c r="AF684" s="11" t="str">
        <f t="shared" si="139"/>
        <v>-</v>
      </c>
    </row>
    <row r="685" spans="1:32" x14ac:dyDescent="0.15">
      <c r="A685" s="1">
        <v>684</v>
      </c>
      <c r="B685" s="29" t="str">
        <f>TRIM(基本信息!B685)</f>
        <v/>
      </c>
      <c r="C685" s="1" t="str">
        <f>TRIM(基本信息!C685)</f>
        <v/>
      </c>
      <c r="D685" s="1">
        <f t="shared" si="141"/>
        <v>0</v>
      </c>
      <c r="E685" s="1" t="str">
        <f>IFERROR(INDEX(股票涨跌!E:E,MATCH(B685,股票涨跌!B:B,0)),"-")</f>
        <v>-</v>
      </c>
      <c r="F685" s="1" t="str">
        <f>IFERROR(INDEX(股票涨跌!F:F,MATCH(B685,股票涨跌!B:B,0)),"-")</f>
        <v>-</v>
      </c>
      <c r="G685" s="1" t="str">
        <f>TRIM(基本信息!O685)</f>
        <v/>
      </c>
      <c r="H685" s="1" t="str">
        <f>IFERROR(INDEX(行业涨跌!F:F,MATCH(G685,行业涨跌!C:C,0)),"-")</f>
        <v>-</v>
      </c>
      <c r="I685" s="1" t="str">
        <f>IFERROR(INDEX(行业涨跌!E:E,MATCH(G685,行业涨跌!C:C,0)),"-")</f>
        <v>-</v>
      </c>
      <c r="J685" s="1">
        <v>0</v>
      </c>
      <c r="K685" s="1">
        <v>1</v>
      </c>
      <c r="L685" s="1">
        <v>0</v>
      </c>
      <c r="M685" s="66">
        <f t="shared" si="142"/>
        <v>1</v>
      </c>
      <c r="R685" s="43" t="str">
        <f t="shared" si="140"/>
        <v>-</v>
      </c>
      <c r="S685" s="11">
        <v>43630.625</v>
      </c>
      <c r="V685" s="1">
        <f t="array" ref="V685">SMALL(IF($D$2:$D$4000&gt;0,ROW($D$2:$D$4000),4^8),ROW(A684))</f>
        <v>65536</v>
      </c>
      <c r="W685" s="1" t="str">
        <f t="shared" si="130"/>
        <v>-</v>
      </c>
      <c r="X685" s="1" t="str">
        <f t="shared" si="131"/>
        <v>-</v>
      </c>
      <c r="Y685" s="43" t="str">
        <f t="shared" si="132"/>
        <v>-</v>
      </c>
      <c r="Z685" s="1" t="str">
        <f t="shared" si="133"/>
        <v>-</v>
      </c>
      <c r="AA685" s="1" t="str">
        <f t="shared" si="134"/>
        <v>-</v>
      </c>
      <c r="AB685" s="1" t="str">
        <f t="shared" si="135"/>
        <v>-</v>
      </c>
      <c r="AC685" s="1" t="str">
        <f t="shared" si="136"/>
        <v>-</v>
      </c>
      <c r="AD685" s="1" t="str">
        <f t="shared" si="137"/>
        <v>-</v>
      </c>
      <c r="AE685" s="43" t="str">
        <f t="shared" si="138"/>
        <v>-</v>
      </c>
      <c r="AF685" s="11" t="str">
        <f t="shared" si="139"/>
        <v>-</v>
      </c>
    </row>
    <row r="686" spans="1:32" x14ac:dyDescent="0.15">
      <c r="A686" s="1">
        <v>685</v>
      </c>
      <c r="B686" s="29" t="str">
        <f>TRIM(基本信息!B686)</f>
        <v/>
      </c>
      <c r="C686" s="1" t="str">
        <f>TRIM(基本信息!C686)</f>
        <v/>
      </c>
      <c r="D686" s="1">
        <f t="shared" si="141"/>
        <v>0</v>
      </c>
      <c r="E686" s="1" t="str">
        <f>IFERROR(INDEX(股票涨跌!E:E,MATCH(B686,股票涨跌!B:B,0)),"-")</f>
        <v>-</v>
      </c>
      <c r="F686" s="1" t="str">
        <f>IFERROR(INDEX(股票涨跌!F:F,MATCH(B686,股票涨跌!B:B,0)),"-")</f>
        <v>-</v>
      </c>
      <c r="G686" s="1" t="str">
        <f>TRIM(基本信息!O686)</f>
        <v/>
      </c>
      <c r="H686" s="1" t="str">
        <f>IFERROR(INDEX(行业涨跌!F:F,MATCH(G686,行业涨跌!C:C,0)),"-")</f>
        <v>-</v>
      </c>
      <c r="I686" s="1" t="str">
        <f>IFERROR(INDEX(行业涨跌!E:E,MATCH(G686,行业涨跌!C:C,0)),"-")</f>
        <v>-</v>
      </c>
      <c r="J686" s="1">
        <v>0</v>
      </c>
      <c r="K686" s="1">
        <v>0</v>
      </c>
      <c r="L686" s="1">
        <v>0</v>
      </c>
      <c r="M686" s="66">
        <f t="shared" si="142"/>
        <v>0</v>
      </c>
      <c r="R686" s="43" t="str">
        <f t="shared" si="140"/>
        <v>-</v>
      </c>
      <c r="V686" s="1">
        <f t="array" ref="V686">SMALL(IF($D$2:$D$4000&gt;0,ROW($D$2:$D$4000),4^8),ROW(A685))</f>
        <v>65536</v>
      </c>
      <c r="W686" s="1" t="str">
        <f t="shared" si="130"/>
        <v>-</v>
      </c>
      <c r="X686" s="1" t="str">
        <f t="shared" si="131"/>
        <v>-</v>
      </c>
      <c r="Y686" s="43" t="str">
        <f t="shared" si="132"/>
        <v>-</v>
      </c>
      <c r="Z686" s="1" t="str">
        <f t="shared" si="133"/>
        <v>-</v>
      </c>
      <c r="AA686" s="1" t="str">
        <f t="shared" si="134"/>
        <v>-</v>
      </c>
      <c r="AB686" s="1" t="str">
        <f t="shared" si="135"/>
        <v>-</v>
      </c>
      <c r="AC686" s="1" t="str">
        <f t="shared" si="136"/>
        <v>-</v>
      </c>
      <c r="AD686" s="1" t="str">
        <f t="shared" si="137"/>
        <v>-</v>
      </c>
      <c r="AE686" s="43" t="str">
        <f t="shared" si="138"/>
        <v>-</v>
      </c>
      <c r="AF686" s="11" t="str">
        <f t="shared" si="139"/>
        <v>-</v>
      </c>
    </row>
    <row r="687" spans="1:32" x14ac:dyDescent="0.15">
      <c r="A687" s="1">
        <v>686</v>
      </c>
      <c r="B687" s="29" t="str">
        <f>TRIM(基本信息!B687)</f>
        <v/>
      </c>
      <c r="C687" s="1" t="str">
        <f>TRIM(基本信息!C687)</f>
        <v/>
      </c>
      <c r="D687" s="1">
        <f t="shared" si="141"/>
        <v>0</v>
      </c>
      <c r="E687" s="1" t="str">
        <f>IFERROR(INDEX(股票涨跌!E:E,MATCH(B687,股票涨跌!B:B,0)),"-")</f>
        <v>-</v>
      </c>
      <c r="F687" s="1" t="str">
        <f>IFERROR(INDEX(股票涨跌!F:F,MATCH(B687,股票涨跌!B:B,0)),"-")</f>
        <v>-</v>
      </c>
      <c r="G687" s="1" t="str">
        <f>TRIM(基本信息!O687)</f>
        <v/>
      </c>
      <c r="H687" s="1" t="str">
        <f>IFERROR(INDEX(行业涨跌!F:F,MATCH(G687,行业涨跌!C:C,0)),"-")</f>
        <v>-</v>
      </c>
      <c r="I687" s="1" t="str">
        <f>IFERROR(INDEX(行业涨跌!E:E,MATCH(G687,行业涨跌!C:C,0)),"-")</f>
        <v>-</v>
      </c>
      <c r="J687" s="1">
        <v>0</v>
      </c>
      <c r="K687" s="1">
        <v>0</v>
      </c>
      <c r="L687" s="1">
        <v>0</v>
      </c>
      <c r="M687" s="66">
        <f t="shared" si="142"/>
        <v>0</v>
      </c>
      <c r="R687" s="43" t="str">
        <f t="shared" si="140"/>
        <v>-</v>
      </c>
      <c r="V687" s="1">
        <f t="array" ref="V687">SMALL(IF($D$2:$D$4000&gt;0,ROW($D$2:$D$4000),4^8),ROW(A686))</f>
        <v>65536</v>
      </c>
      <c r="W687" s="1" t="str">
        <f t="shared" si="130"/>
        <v>-</v>
      </c>
      <c r="X687" s="1" t="str">
        <f t="shared" si="131"/>
        <v>-</v>
      </c>
      <c r="Y687" s="43" t="str">
        <f t="shared" si="132"/>
        <v>-</v>
      </c>
      <c r="Z687" s="1" t="str">
        <f t="shared" si="133"/>
        <v>-</v>
      </c>
      <c r="AA687" s="1" t="str">
        <f t="shared" si="134"/>
        <v>-</v>
      </c>
      <c r="AB687" s="1" t="str">
        <f t="shared" si="135"/>
        <v>-</v>
      </c>
      <c r="AC687" s="1" t="str">
        <f t="shared" si="136"/>
        <v>-</v>
      </c>
      <c r="AD687" s="1" t="str">
        <f t="shared" si="137"/>
        <v>-</v>
      </c>
      <c r="AE687" s="43" t="str">
        <f t="shared" si="138"/>
        <v>-</v>
      </c>
      <c r="AF687" s="11" t="str">
        <f t="shared" si="139"/>
        <v>-</v>
      </c>
    </row>
    <row r="688" spans="1:32" x14ac:dyDescent="0.15">
      <c r="A688" s="1">
        <v>687</v>
      </c>
      <c r="B688" s="29" t="str">
        <f>TRIM(基本信息!B688)</f>
        <v/>
      </c>
      <c r="C688" s="1" t="str">
        <f>TRIM(基本信息!C688)</f>
        <v/>
      </c>
      <c r="D688" s="1">
        <f t="shared" si="141"/>
        <v>0</v>
      </c>
      <c r="E688" s="1" t="str">
        <f>IFERROR(INDEX(股票涨跌!E:E,MATCH(B688,股票涨跌!B:B,0)),"-")</f>
        <v>-</v>
      </c>
      <c r="F688" s="1" t="str">
        <f>IFERROR(INDEX(股票涨跌!F:F,MATCH(B688,股票涨跌!B:B,0)),"-")</f>
        <v>-</v>
      </c>
      <c r="G688" s="1" t="str">
        <f>TRIM(基本信息!O688)</f>
        <v/>
      </c>
      <c r="H688" s="1" t="str">
        <f>IFERROR(INDEX(行业涨跌!F:F,MATCH(G688,行业涨跌!C:C,0)),"-")</f>
        <v>-</v>
      </c>
      <c r="I688" s="1" t="str">
        <f>IFERROR(INDEX(行业涨跌!E:E,MATCH(G688,行业涨跌!C:C,0)),"-")</f>
        <v>-</v>
      </c>
      <c r="J688" s="1">
        <v>0</v>
      </c>
      <c r="K688" s="1">
        <v>0</v>
      </c>
      <c r="L688" s="1">
        <v>0</v>
      </c>
      <c r="M688" s="66">
        <f t="shared" si="142"/>
        <v>0</v>
      </c>
      <c r="R688" s="43" t="str">
        <f t="shared" si="140"/>
        <v>-</v>
      </c>
      <c r="V688" s="1">
        <f t="array" ref="V688">SMALL(IF($D$2:$D$4000&gt;0,ROW($D$2:$D$4000),4^8),ROW(A687))</f>
        <v>65536</v>
      </c>
      <c r="W688" s="1" t="str">
        <f t="shared" si="130"/>
        <v>-</v>
      </c>
      <c r="X688" s="1" t="str">
        <f t="shared" si="131"/>
        <v>-</v>
      </c>
      <c r="Y688" s="43" t="str">
        <f t="shared" si="132"/>
        <v>-</v>
      </c>
      <c r="Z688" s="1" t="str">
        <f t="shared" si="133"/>
        <v>-</v>
      </c>
      <c r="AA688" s="1" t="str">
        <f t="shared" si="134"/>
        <v>-</v>
      </c>
      <c r="AB688" s="1" t="str">
        <f t="shared" si="135"/>
        <v>-</v>
      </c>
      <c r="AC688" s="1" t="str">
        <f t="shared" si="136"/>
        <v>-</v>
      </c>
      <c r="AD688" s="1" t="str">
        <f t="shared" si="137"/>
        <v>-</v>
      </c>
      <c r="AE688" s="43" t="str">
        <f t="shared" si="138"/>
        <v>-</v>
      </c>
      <c r="AF688" s="11" t="str">
        <f t="shared" si="139"/>
        <v>-</v>
      </c>
    </row>
    <row r="689" spans="1:32" x14ac:dyDescent="0.15">
      <c r="A689" s="1">
        <v>688</v>
      </c>
      <c r="B689" s="29" t="str">
        <f>TRIM(基本信息!B689)</f>
        <v/>
      </c>
      <c r="C689" s="1" t="str">
        <f>TRIM(基本信息!C689)</f>
        <v/>
      </c>
      <c r="D689" s="1">
        <f t="shared" si="141"/>
        <v>0</v>
      </c>
      <c r="E689" s="1" t="str">
        <f>IFERROR(INDEX(股票涨跌!E:E,MATCH(B689,股票涨跌!B:B,0)),"-")</f>
        <v>-</v>
      </c>
      <c r="F689" s="1" t="str">
        <f>IFERROR(INDEX(股票涨跌!F:F,MATCH(B689,股票涨跌!B:B,0)),"-")</f>
        <v>-</v>
      </c>
      <c r="G689" s="1" t="str">
        <f>TRIM(基本信息!O689)</f>
        <v/>
      </c>
      <c r="H689" s="1" t="str">
        <f>IFERROR(INDEX(行业涨跌!F:F,MATCH(G689,行业涨跌!C:C,0)),"-")</f>
        <v>-</v>
      </c>
      <c r="I689" s="1" t="str">
        <f>IFERROR(INDEX(行业涨跌!E:E,MATCH(G689,行业涨跌!C:C,0)),"-")</f>
        <v>-</v>
      </c>
      <c r="J689" s="1">
        <v>0</v>
      </c>
      <c r="K689" s="1">
        <v>0</v>
      </c>
      <c r="L689" s="1">
        <v>0</v>
      </c>
      <c r="M689" s="66">
        <f t="shared" si="142"/>
        <v>0</v>
      </c>
      <c r="R689" s="43" t="str">
        <f t="shared" si="140"/>
        <v>-</v>
      </c>
      <c r="V689" s="1">
        <f t="array" ref="V689">SMALL(IF($D$2:$D$4000&gt;0,ROW($D$2:$D$4000),4^8),ROW(A688))</f>
        <v>65536</v>
      </c>
      <c r="W689" s="1" t="str">
        <f t="shared" si="130"/>
        <v>-</v>
      </c>
      <c r="X689" s="1" t="str">
        <f t="shared" si="131"/>
        <v>-</v>
      </c>
      <c r="Y689" s="43" t="str">
        <f t="shared" si="132"/>
        <v>-</v>
      </c>
      <c r="Z689" s="1" t="str">
        <f t="shared" si="133"/>
        <v>-</v>
      </c>
      <c r="AA689" s="1" t="str">
        <f t="shared" si="134"/>
        <v>-</v>
      </c>
      <c r="AB689" s="1" t="str">
        <f t="shared" si="135"/>
        <v>-</v>
      </c>
      <c r="AC689" s="1" t="str">
        <f t="shared" si="136"/>
        <v>-</v>
      </c>
      <c r="AD689" s="1" t="str">
        <f t="shared" si="137"/>
        <v>-</v>
      </c>
      <c r="AE689" s="43" t="str">
        <f t="shared" si="138"/>
        <v>-</v>
      </c>
      <c r="AF689" s="11" t="str">
        <f t="shared" si="139"/>
        <v>-</v>
      </c>
    </row>
    <row r="690" spans="1:32" x14ac:dyDescent="0.15">
      <c r="A690" s="1">
        <v>689</v>
      </c>
      <c r="B690" s="29" t="str">
        <f>TRIM(基本信息!B690)</f>
        <v/>
      </c>
      <c r="C690" s="1" t="str">
        <f>TRIM(基本信息!C690)</f>
        <v/>
      </c>
      <c r="D690" s="1">
        <f t="shared" si="141"/>
        <v>0</v>
      </c>
      <c r="E690" s="1" t="str">
        <f>IFERROR(INDEX(股票涨跌!E:E,MATCH(B690,股票涨跌!B:B,0)),"-")</f>
        <v>-</v>
      </c>
      <c r="F690" s="1" t="str">
        <f>IFERROR(INDEX(股票涨跌!F:F,MATCH(B690,股票涨跌!B:B,0)),"-")</f>
        <v>-</v>
      </c>
      <c r="G690" s="1" t="str">
        <f>TRIM(基本信息!O690)</f>
        <v/>
      </c>
      <c r="H690" s="1" t="str">
        <f>IFERROR(INDEX(行业涨跌!F:F,MATCH(G690,行业涨跌!C:C,0)),"-")</f>
        <v>-</v>
      </c>
      <c r="I690" s="1" t="str">
        <f>IFERROR(INDEX(行业涨跌!E:E,MATCH(G690,行业涨跌!C:C,0)),"-")</f>
        <v>-</v>
      </c>
      <c r="J690" s="1">
        <v>0</v>
      </c>
      <c r="K690" s="1">
        <v>0</v>
      </c>
      <c r="L690" s="1">
        <v>0</v>
      </c>
      <c r="M690" s="66">
        <f t="shared" si="142"/>
        <v>0</v>
      </c>
      <c r="R690" s="43" t="str">
        <f t="shared" si="140"/>
        <v>-</v>
      </c>
      <c r="V690" s="1">
        <f t="array" ref="V690">SMALL(IF($D$2:$D$4000&gt;0,ROW($D$2:$D$4000),4^8),ROW(A689))</f>
        <v>65536</v>
      </c>
      <c r="W690" s="1" t="str">
        <f t="shared" si="130"/>
        <v>-</v>
      </c>
      <c r="X690" s="1" t="str">
        <f t="shared" si="131"/>
        <v>-</v>
      </c>
      <c r="Y690" s="43" t="str">
        <f t="shared" si="132"/>
        <v>-</v>
      </c>
      <c r="Z690" s="1" t="str">
        <f t="shared" si="133"/>
        <v>-</v>
      </c>
      <c r="AA690" s="1" t="str">
        <f t="shared" si="134"/>
        <v>-</v>
      </c>
      <c r="AB690" s="1" t="str">
        <f t="shared" si="135"/>
        <v>-</v>
      </c>
      <c r="AC690" s="1" t="str">
        <f t="shared" si="136"/>
        <v>-</v>
      </c>
      <c r="AD690" s="1" t="str">
        <f t="shared" si="137"/>
        <v>-</v>
      </c>
      <c r="AE690" s="43" t="str">
        <f t="shared" si="138"/>
        <v>-</v>
      </c>
      <c r="AF690" s="11" t="str">
        <f t="shared" si="139"/>
        <v>-</v>
      </c>
    </row>
    <row r="691" spans="1:32" x14ac:dyDescent="0.15">
      <c r="A691" s="1">
        <v>690</v>
      </c>
      <c r="B691" s="29" t="str">
        <f>TRIM(基本信息!B691)</f>
        <v/>
      </c>
      <c r="C691" s="1" t="str">
        <f>TRIM(基本信息!C691)</f>
        <v/>
      </c>
      <c r="D691" s="1">
        <f t="shared" si="141"/>
        <v>0</v>
      </c>
      <c r="E691" s="1" t="str">
        <f>IFERROR(INDEX(股票涨跌!E:E,MATCH(B691,股票涨跌!B:B,0)),"-")</f>
        <v>-</v>
      </c>
      <c r="F691" s="1" t="str">
        <f>IFERROR(INDEX(股票涨跌!F:F,MATCH(B691,股票涨跌!B:B,0)),"-")</f>
        <v>-</v>
      </c>
      <c r="G691" s="1" t="str">
        <f>TRIM(基本信息!O691)</f>
        <v/>
      </c>
      <c r="H691" s="1" t="str">
        <f>IFERROR(INDEX(行业涨跌!F:F,MATCH(G691,行业涨跌!C:C,0)),"-")</f>
        <v>-</v>
      </c>
      <c r="I691" s="1" t="str">
        <f>IFERROR(INDEX(行业涨跌!E:E,MATCH(G691,行业涨跌!C:C,0)),"-")</f>
        <v>-</v>
      </c>
      <c r="J691" s="1">
        <v>0</v>
      </c>
      <c r="K691" s="1">
        <v>0</v>
      </c>
      <c r="L691" s="1">
        <v>0</v>
      </c>
      <c r="M691" s="66">
        <f t="shared" si="142"/>
        <v>0</v>
      </c>
      <c r="R691" s="43" t="str">
        <f t="shared" si="140"/>
        <v>-</v>
      </c>
      <c r="V691" s="1">
        <f t="array" ref="V691">SMALL(IF($D$2:$D$4000&gt;0,ROW($D$2:$D$4000),4^8),ROW(A690))</f>
        <v>65536</v>
      </c>
      <c r="W691" s="1" t="str">
        <f t="shared" si="130"/>
        <v>-</v>
      </c>
      <c r="X691" s="1" t="str">
        <f t="shared" si="131"/>
        <v>-</v>
      </c>
      <c r="Y691" s="43" t="str">
        <f t="shared" si="132"/>
        <v>-</v>
      </c>
      <c r="Z691" s="1" t="str">
        <f t="shared" si="133"/>
        <v>-</v>
      </c>
      <c r="AA691" s="1" t="str">
        <f t="shared" si="134"/>
        <v>-</v>
      </c>
      <c r="AB691" s="1" t="str">
        <f t="shared" si="135"/>
        <v>-</v>
      </c>
      <c r="AC691" s="1" t="str">
        <f t="shared" si="136"/>
        <v>-</v>
      </c>
      <c r="AD691" s="1" t="str">
        <f t="shared" si="137"/>
        <v>-</v>
      </c>
      <c r="AE691" s="43" t="str">
        <f t="shared" si="138"/>
        <v>-</v>
      </c>
      <c r="AF691" s="11" t="str">
        <f t="shared" si="139"/>
        <v>-</v>
      </c>
    </row>
    <row r="692" spans="1:32" x14ac:dyDescent="0.15">
      <c r="A692" s="1">
        <v>691</v>
      </c>
      <c r="B692" s="29" t="str">
        <f>TRIM(基本信息!B692)</f>
        <v/>
      </c>
      <c r="C692" s="1" t="str">
        <f>TRIM(基本信息!C692)</f>
        <v/>
      </c>
      <c r="D692" s="1">
        <f t="shared" si="141"/>
        <v>0</v>
      </c>
      <c r="E692" s="1" t="str">
        <f>IFERROR(INDEX(股票涨跌!E:E,MATCH(B692,股票涨跌!B:B,0)),"-")</f>
        <v>-</v>
      </c>
      <c r="F692" s="1" t="str">
        <f>IFERROR(INDEX(股票涨跌!F:F,MATCH(B692,股票涨跌!B:B,0)),"-")</f>
        <v>-</v>
      </c>
      <c r="G692" s="1" t="str">
        <f>TRIM(基本信息!O692)</f>
        <v/>
      </c>
      <c r="H692" s="1" t="str">
        <f>IFERROR(INDEX(行业涨跌!F:F,MATCH(G692,行业涨跌!C:C,0)),"-")</f>
        <v>-</v>
      </c>
      <c r="I692" s="1" t="str">
        <f>IFERROR(INDEX(行业涨跌!E:E,MATCH(G692,行业涨跌!C:C,0)),"-")</f>
        <v>-</v>
      </c>
      <c r="J692" s="1">
        <v>0</v>
      </c>
      <c r="K692" s="1">
        <v>1</v>
      </c>
      <c r="L692" s="1">
        <v>0</v>
      </c>
      <c r="M692" s="66">
        <f t="shared" si="142"/>
        <v>1</v>
      </c>
      <c r="R692" s="43" t="str">
        <f t="shared" si="140"/>
        <v>-</v>
      </c>
      <c r="S692" s="11">
        <v>43630.625</v>
      </c>
      <c r="V692" s="1">
        <f t="array" ref="V692">SMALL(IF($D$2:$D$4000&gt;0,ROW($D$2:$D$4000),4^8),ROW(A691))</f>
        <v>65536</v>
      </c>
      <c r="W692" s="1" t="str">
        <f t="shared" si="130"/>
        <v>-</v>
      </c>
      <c r="X692" s="1" t="str">
        <f t="shared" si="131"/>
        <v>-</v>
      </c>
      <c r="Y692" s="43" t="str">
        <f t="shared" si="132"/>
        <v>-</v>
      </c>
      <c r="Z692" s="1" t="str">
        <f t="shared" si="133"/>
        <v>-</v>
      </c>
      <c r="AA692" s="1" t="str">
        <f t="shared" si="134"/>
        <v>-</v>
      </c>
      <c r="AB692" s="1" t="str">
        <f t="shared" si="135"/>
        <v>-</v>
      </c>
      <c r="AC692" s="1" t="str">
        <f t="shared" si="136"/>
        <v>-</v>
      </c>
      <c r="AD692" s="1" t="str">
        <f t="shared" si="137"/>
        <v>-</v>
      </c>
      <c r="AE692" s="43" t="str">
        <f t="shared" si="138"/>
        <v>-</v>
      </c>
      <c r="AF692" s="11" t="str">
        <f t="shared" si="139"/>
        <v>-</v>
      </c>
    </row>
    <row r="693" spans="1:32" x14ac:dyDescent="0.15">
      <c r="A693" s="1">
        <v>692</v>
      </c>
      <c r="B693" s="29" t="str">
        <f>TRIM(基本信息!B693)</f>
        <v/>
      </c>
      <c r="C693" s="1" t="str">
        <f>TRIM(基本信息!C693)</f>
        <v/>
      </c>
      <c r="D693" s="1">
        <f t="shared" si="141"/>
        <v>0</v>
      </c>
      <c r="E693" s="1" t="str">
        <f>IFERROR(INDEX(股票涨跌!E:E,MATCH(B693,股票涨跌!B:B,0)),"-")</f>
        <v>-</v>
      </c>
      <c r="F693" s="1" t="str">
        <f>IFERROR(INDEX(股票涨跌!F:F,MATCH(B693,股票涨跌!B:B,0)),"-")</f>
        <v>-</v>
      </c>
      <c r="G693" s="1" t="str">
        <f>TRIM(基本信息!O693)</f>
        <v/>
      </c>
      <c r="H693" s="1" t="str">
        <f>IFERROR(INDEX(行业涨跌!F:F,MATCH(G693,行业涨跌!C:C,0)),"-")</f>
        <v>-</v>
      </c>
      <c r="I693" s="1" t="str">
        <f>IFERROR(INDEX(行业涨跌!E:E,MATCH(G693,行业涨跌!C:C,0)),"-")</f>
        <v>-</v>
      </c>
      <c r="J693" s="1">
        <v>0</v>
      </c>
      <c r="K693" s="1">
        <v>1</v>
      </c>
      <c r="L693" s="1">
        <v>0</v>
      </c>
      <c r="M693" s="66">
        <f t="shared" si="142"/>
        <v>1</v>
      </c>
      <c r="R693" s="43" t="str">
        <f t="shared" si="140"/>
        <v>-</v>
      </c>
      <c r="S693" s="11">
        <v>43630.625</v>
      </c>
      <c r="V693" s="1">
        <f t="array" ref="V693">SMALL(IF($D$2:$D$4000&gt;0,ROW($D$2:$D$4000),4^8),ROW(A692))</f>
        <v>65536</v>
      </c>
      <c r="W693" s="1" t="str">
        <f t="shared" si="130"/>
        <v>-</v>
      </c>
      <c r="X693" s="1" t="str">
        <f t="shared" si="131"/>
        <v>-</v>
      </c>
      <c r="Y693" s="43" t="str">
        <f t="shared" si="132"/>
        <v>-</v>
      </c>
      <c r="Z693" s="1" t="str">
        <f t="shared" si="133"/>
        <v>-</v>
      </c>
      <c r="AA693" s="1" t="str">
        <f t="shared" si="134"/>
        <v>-</v>
      </c>
      <c r="AB693" s="1" t="str">
        <f t="shared" si="135"/>
        <v>-</v>
      </c>
      <c r="AC693" s="1" t="str">
        <f t="shared" si="136"/>
        <v>-</v>
      </c>
      <c r="AD693" s="1" t="str">
        <f t="shared" si="137"/>
        <v>-</v>
      </c>
      <c r="AE693" s="43" t="str">
        <f t="shared" si="138"/>
        <v>-</v>
      </c>
      <c r="AF693" s="11" t="str">
        <f t="shared" si="139"/>
        <v>-</v>
      </c>
    </row>
    <row r="694" spans="1:32" x14ac:dyDescent="0.15">
      <c r="A694" s="1">
        <v>693</v>
      </c>
      <c r="B694" s="29" t="str">
        <f>TRIM(基本信息!B694)</f>
        <v/>
      </c>
      <c r="C694" s="1" t="str">
        <f>TRIM(基本信息!C694)</f>
        <v/>
      </c>
      <c r="D694" s="1">
        <f t="shared" si="141"/>
        <v>0</v>
      </c>
      <c r="E694" s="1" t="str">
        <f>IFERROR(INDEX(股票涨跌!E:E,MATCH(B694,股票涨跌!B:B,0)),"-")</f>
        <v>-</v>
      </c>
      <c r="F694" s="1" t="str">
        <f>IFERROR(INDEX(股票涨跌!F:F,MATCH(B694,股票涨跌!B:B,0)),"-")</f>
        <v>-</v>
      </c>
      <c r="G694" s="1" t="str">
        <f>TRIM(基本信息!O694)</f>
        <v/>
      </c>
      <c r="H694" s="1" t="str">
        <f>IFERROR(INDEX(行业涨跌!F:F,MATCH(G694,行业涨跌!C:C,0)),"-")</f>
        <v>-</v>
      </c>
      <c r="I694" s="1" t="str">
        <f>IFERROR(INDEX(行业涨跌!E:E,MATCH(G694,行业涨跌!C:C,0)),"-")</f>
        <v>-</v>
      </c>
      <c r="J694" s="1">
        <v>0</v>
      </c>
      <c r="K694" s="1">
        <v>1</v>
      </c>
      <c r="L694" s="1">
        <v>0</v>
      </c>
      <c r="M694" s="66">
        <f t="shared" si="142"/>
        <v>1</v>
      </c>
      <c r="R694" s="43" t="str">
        <f t="shared" si="140"/>
        <v>-</v>
      </c>
      <c r="S694" s="11">
        <v>43630.625</v>
      </c>
      <c r="V694" s="1">
        <f t="array" ref="V694">SMALL(IF($D$2:$D$4000&gt;0,ROW($D$2:$D$4000),4^8),ROW(A693))</f>
        <v>65536</v>
      </c>
      <c r="W694" s="1" t="str">
        <f t="shared" ref="W694:W757" si="143">IF(V694&lt;4000,ROW(A693),"-")</f>
        <v>-</v>
      </c>
      <c r="X694" s="1" t="str">
        <f t="shared" ref="X694:X757" si="144">IF(V694&lt;4000,INDEX(B:B,V694),"-")</f>
        <v>-</v>
      </c>
      <c r="Y694" s="43" t="str">
        <f t="shared" ref="Y694:Y757" si="145">IF(V694&lt;4000,INDEX(R:R,V694),"-")</f>
        <v>-</v>
      </c>
      <c r="Z694" s="1" t="str">
        <f t="shared" ref="Z694:Z757" si="146">IF(V694&lt;4000,INDEX(C:C,V694),"-")</f>
        <v>-</v>
      </c>
      <c r="AA694" s="1" t="str">
        <f t="shared" ref="AA694:AA757" si="147">IF(V694&lt;4000,INDEX(E:E,V694),"-")</f>
        <v>-</v>
      </c>
      <c r="AB694" s="1" t="str">
        <f t="shared" ref="AB694:AB757" si="148">IF(V694&lt;4000,INDEX(F:F,V694),"-")</f>
        <v>-</v>
      </c>
      <c r="AC694" s="1" t="str">
        <f t="shared" ref="AC694:AC757" si="149">IF(V694&lt;4000,INDEX(G:G,V694),"-")</f>
        <v>-</v>
      </c>
      <c r="AD694" s="1" t="str">
        <f t="shared" ref="AD694:AD757" si="150">IF(V694&lt;4000,INDEX(H:H,V694),"-")</f>
        <v>-</v>
      </c>
      <c r="AE694" s="43" t="str">
        <f t="shared" ref="AE694:AE757" si="151">IF(V694&lt;4000,INDEX(I:I,V694),"-")</f>
        <v>-</v>
      </c>
      <c r="AF694" s="11" t="str">
        <f t="shared" ref="AF694:AF757" si="152">IF(V694&lt;4000,INDEX(S:S,V694),"-")</f>
        <v>-</v>
      </c>
    </row>
    <row r="695" spans="1:32" x14ac:dyDescent="0.15">
      <c r="A695" s="1">
        <v>694</v>
      </c>
      <c r="B695" s="29" t="str">
        <f>TRIM(基本信息!B695)</f>
        <v/>
      </c>
      <c r="C695" s="1" t="str">
        <f>TRIM(基本信息!C695)</f>
        <v/>
      </c>
      <c r="D695" s="1">
        <f t="shared" si="141"/>
        <v>0</v>
      </c>
      <c r="E695" s="1" t="str">
        <f>IFERROR(INDEX(股票涨跌!E:E,MATCH(B695,股票涨跌!B:B,0)),"-")</f>
        <v>-</v>
      </c>
      <c r="F695" s="1" t="str">
        <f>IFERROR(INDEX(股票涨跌!F:F,MATCH(B695,股票涨跌!B:B,0)),"-")</f>
        <v>-</v>
      </c>
      <c r="G695" s="1" t="str">
        <f>TRIM(基本信息!O695)</f>
        <v/>
      </c>
      <c r="H695" s="1" t="str">
        <f>IFERROR(INDEX(行业涨跌!F:F,MATCH(G695,行业涨跌!C:C,0)),"-")</f>
        <v>-</v>
      </c>
      <c r="I695" s="1" t="str">
        <f>IFERROR(INDEX(行业涨跌!E:E,MATCH(G695,行业涨跌!C:C,0)),"-")</f>
        <v>-</v>
      </c>
      <c r="J695" s="1">
        <v>0</v>
      </c>
      <c r="K695" s="1">
        <v>1</v>
      </c>
      <c r="L695" s="1">
        <v>0</v>
      </c>
      <c r="M695" s="66">
        <f t="shared" si="142"/>
        <v>1</v>
      </c>
      <c r="R695" s="43" t="str">
        <f t="shared" si="140"/>
        <v>-</v>
      </c>
      <c r="S695" s="11">
        <v>43630.625</v>
      </c>
      <c r="V695" s="1">
        <f t="array" ref="V695">SMALL(IF($D$2:$D$4000&gt;0,ROW($D$2:$D$4000),4^8),ROW(A694))</f>
        <v>65536</v>
      </c>
      <c r="W695" s="1" t="str">
        <f t="shared" si="143"/>
        <v>-</v>
      </c>
      <c r="X695" s="1" t="str">
        <f t="shared" si="144"/>
        <v>-</v>
      </c>
      <c r="Y695" s="43" t="str">
        <f t="shared" si="145"/>
        <v>-</v>
      </c>
      <c r="Z695" s="1" t="str">
        <f t="shared" si="146"/>
        <v>-</v>
      </c>
      <c r="AA695" s="1" t="str">
        <f t="shared" si="147"/>
        <v>-</v>
      </c>
      <c r="AB695" s="1" t="str">
        <f t="shared" si="148"/>
        <v>-</v>
      </c>
      <c r="AC695" s="1" t="str">
        <f t="shared" si="149"/>
        <v>-</v>
      </c>
      <c r="AD695" s="1" t="str">
        <f t="shared" si="150"/>
        <v>-</v>
      </c>
      <c r="AE695" s="43" t="str">
        <f t="shared" si="151"/>
        <v>-</v>
      </c>
      <c r="AF695" s="11" t="str">
        <f t="shared" si="152"/>
        <v>-</v>
      </c>
    </row>
    <row r="696" spans="1:32" x14ac:dyDescent="0.15">
      <c r="A696" s="1">
        <v>695</v>
      </c>
      <c r="B696" s="29" t="str">
        <f>TRIM(基本信息!B696)</f>
        <v/>
      </c>
      <c r="C696" s="1" t="str">
        <f>TRIM(基本信息!C696)</f>
        <v/>
      </c>
      <c r="D696" s="1">
        <f t="shared" si="141"/>
        <v>0</v>
      </c>
      <c r="E696" s="1" t="str">
        <f>IFERROR(INDEX(股票涨跌!E:E,MATCH(B696,股票涨跌!B:B,0)),"-")</f>
        <v>-</v>
      </c>
      <c r="F696" s="1" t="str">
        <f>IFERROR(INDEX(股票涨跌!F:F,MATCH(B696,股票涨跌!B:B,0)),"-")</f>
        <v>-</v>
      </c>
      <c r="G696" s="1" t="str">
        <f>TRIM(基本信息!O696)</f>
        <v/>
      </c>
      <c r="H696" s="1" t="str">
        <f>IFERROR(INDEX(行业涨跌!F:F,MATCH(G696,行业涨跌!C:C,0)),"-")</f>
        <v>-</v>
      </c>
      <c r="I696" s="1" t="str">
        <f>IFERROR(INDEX(行业涨跌!E:E,MATCH(G696,行业涨跌!C:C,0)),"-")</f>
        <v>-</v>
      </c>
      <c r="J696" s="1">
        <v>0</v>
      </c>
      <c r="K696" s="1">
        <v>0</v>
      </c>
      <c r="L696" s="1">
        <v>0</v>
      </c>
      <c r="M696" s="66">
        <f t="shared" si="142"/>
        <v>0</v>
      </c>
      <c r="R696" s="43" t="str">
        <f t="shared" si="140"/>
        <v>-</v>
      </c>
      <c r="V696" s="1">
        <f t="array" ref="V696">SMALL(IF($D$2:$D$4000&gt;0,ROW($D$2:$D$4000),4^8),ROW(A695))</f>
        <v>65536</v>
      </c>
      <c r="W696" s="1" t="str">
        <f t="shared" si="143"/>
        <v>-</v>
      </c>
      <c r="X696" s="1" t="str">
        <f t="shared" si="144"/>
        <v>-</v>
      </c>
      <c r="Y696" s="43" t="str">
        <f t="shared" si="145"/>
        <v>-</v>
      </c>
      <c r="Z696" s="1" t="str">
        <f t="shared" si="146"/>
        <v>-</v>
      </c>
      <c r="AA696" s="1" t="str">
        <f t="shared" si="147"/>
        <v>-</v>
      </c>
      <c r="AB696" s="1" t="str">
        <f t="shared" si="148"/>
        <v>-</v>
      </c>
      <c r="AC696" s="1" t="str">
        <f t="shared" si="149"/>
        <v>-</v>
      </c>
      <c r="AD696" s="1" t="str">
        <f t="shared" si="150"/>
        <v>-</v>
      </c>
      <c r="AE696" s="43" t="str">
        <f t="shared" si="151"/>
        <v>-</v>
      </c>
      <c r="AF696" s="11" t="str">
        <f t="shared" si="152"/>
        <v>-</v>
      </c>
    </row>
    <row r="697" spans="1:32" x14ac:dyDescent="0.15">
      <c r="A697" s="1">
        <v>696</v>
      </c>
      <c r="B697" s="29" t="str">
        <f>TRIM(基本信息!B697)</f>
        <v/>
      </c>
      <c r="C697" s="1" t="str">
        <f>TRIM(基本信息!C697)</f>
        <v/>
      </c>
      <c r="D697" s="1">
        <f t="shared" si="141"/>
        <v>0</v>
      </c>
      <c r="E697" s="1" t="str">
        <f>IFERROR(INDEX(股票涨跌!E:E,MATCH(B697,股票涨跌!B:B,0)),"-")</f>
        <v>-</v>
      </c>
      <c r="F697" s="1" t="str">
        <f>IFERROR(INDEX(股票涨跌!F:F,MATCH(B697,股票涨跌!B:B,0)),"-")</f>
        <v>-</v>
      </c>
      <c r="G697" s="1" t="str">
        <f>TRIM(基本信息!O697)</f>
        <v/>
      </c>
      <c r="H697" s="1" t="str">
        <f>IFERROR(INDEX(行业涨跌!F:F,MATCH(G697,行业涨跌!C:C,0)),"-")</f>
        <v>-</v>
      </c>
      <c r="I697" s="1" t="str">
        <f>IFERROR(INDEX(行业涨跌!E:E,MATCH(G697,行业涨跌!C:C,0)),"-")</f>
        <v>-</v>
      </c>
      <c r="J697" s="1">
        <v>0</v>
      </c>
      <c r="K697" s="1">
        <v>0</v>
      </c>
      <c r="L697" s="1">
        <v>0</v>
      </c>
      <c r="M697" s="66">
        <f t="shared" si="142"/>
        <v>0</v>
      </c>
      <c r="R697" s="43" t="str">
        <f t="shared" si="140"/>
        <v>-</v>
      </c>
      <c r="V697" s="1">
        <f t="array" ref="V697">SMALL(IF($D$2:$D$4000&gt;0,ROW($D$2:$D$4000),4^8),ROW(A696))</f>
        <v>65536</v>
      </c>
      <c r="W697" s="1" t="str">
        <f t="shared" si="143"/>
        <v>-</v>
      </c>
      <c r="X697" s="1" t="str">
        <f t="shared" si="144"/>
        <v>-</v>
      </c>
      <c r="Y697" s="43" t="str">
        <f t="shared" si="145"/>
        <v>-</v>
      </c>
      <c r="Z697" s="1" t="str">
        <f t="shared" si="146"/>
        <v>-</v>
      </c>
      <c r="AA697" s="1" t="str">
        <f t="shared" si="147"/>
        <v>-</v>
      </c>
      <c r="AB697" s="1" t="str">
        <f t="shared" si="148"/>
        <v>-</v>
      </c>
      <c r="AC697" s="1" t="str">
        <f t="shared" si="149"/>
        <v>-</v>
      </c>
      <c r="AD697" s="1" t="str">
        <f t="shared" si="150"/>
        <v>-</v>
      </c>
      <c r="AE697" s="43" t="str">
        <f t="shared" si="151"/>
        <v>-</v>
      </c>
      <c r="AF697" s="11" t="str">
        <f t="shared" si="152"/>
        <v>-</v>
      </c>
    </row>
    <row r="698" spans="1:32" x14ac:dyDescent="0.15">
      <c r="A698" s="1">
        <v>697</v>
      </c>
      <c r="B698" s="29" t="str">
        <f>TRIM(基本信息!B698)</f>
        <v/>
      </c>
      <c r="C698" s="1" t="str">
        <f>TRIM(基本信息!C698)</f>
        <v/>
      </c>
      <c r="D698" s="1">
        <f t="shared" si="141"/>
        <v>0</v>
      </c>
      <c r="E698" s="1" t="str">
        <f>IFERROR(INDEX(股票涨跌!E:E,MATCH(B698,股票涨跌!B:B,0)),"-")</f>
        <v>-</v>
      </c>
      <c r="F698" s="1" t="str">
        <f>IFERROR(INDEX(股票涨跌!F:F,MATCH(B698,股票涨跌!B:B,0)),"-")</f>
        <v>-</v>
      </c>
      <c r="G698" s="1" t="str">
        <f>TRIM(基本信息!O698)</f>
        <v/>
      </c>
      <c r="H698" s="1" t="str">
        <f>IFERROR(INDEX(行业涨跌!F:F,MATCH(G698,行业涨跌!C:C,0)),"-")</f>
        <v>-</v>
      </c>
      <c r="I698" s="1" t="str">
        <f>IFERROR(INDEX(行业涨跌!E:E,MATCH(G698,行业涨跌!C:C,0)),"-")</f>
        <v>-</v>
      </c>
      <c r="J698" s="1">
        <v>0</v>
      </c>
      <c r="K698" s="1">
        <v>1</v>
      </c>
      <c r="L698" s="1">
        <v>0</v>
      </c>
      <c r="M698" s="66">
        <f t="shared" si="142"/>
        <v>1</v>
      </c>
      <c r="R698" s="43" t="str">
        <f t="shared" si="140"/>
        <v>-</v>
      </c>
      <c r="S698" s="11">
        <v>43630.625</v>
      </c>
      <c r="V698" s="1">
        <f t="array" ref="V698">SMALL(IF($D$2:$D$4000&gt;0,ROW($D$2:$D$4000),4^8),ROW(A697))</f>
        <v>65536</v>
      </c>
      <c r="W698" s="1" t="str">
        <f t="shared" si="143"/>
        <v>-</v>
      </c>
      <c r="X698" s="1" t="str">
        <f t="shared" si="144"/>
        <v>-</v>
      </c>
      <c r="Y698" s="43" t="str">
        <f t="shared" si="145"/>
        <v>-</v>
      </c>
      <c r="Z698" s="1" t="str">
        <f t="shared" si="146"/>
        <v>-</v>
      </c>
      <c r="AA698" s="1" t="str">
        <f t="shared" si="147"/>
        <v>-</v>
      </c>
      <c r="AB698" s="1" t="str">
        <f t="shared" si="148"/>
        <v>-</v>
      </c>
      <c r="AC698" s="1" t="str">
        <f t="shared" si="149"/>
        <v>-</v>
      </c>
      <c r="AD698" s="1" t="str">
        <f t="shared" si="150"/>
        <v>-</v>
      </c>
      <c r="AE698" s="43" t="str">
        <f t="shared" si="151"/>
        <v>-</v>
      </c>
      <c r="AF698" s="11" t="str">
        <f t="shared" si="152"/>
        <v>-</v>
      </c>
    </row>
    <row r="699" spans="1:32" x14ac:dyDescent="0.15">
      <c r="A699" s="1">
        <v>698</v>
      </c>
      <c r="B699" s="29" t="str">
        <f>TRIM(基本信息!B699)</f>
        <v/>
      </c>
      <c r="C699" s="1" t="str">
        <f>TRIM(基本信息!C699)</f>
        <v/>
      </c>
      <c r="D699" s="1">
        <f t="shared" si="141"/>
        <v>0</v>
      </c>
      <c r="E699" s="1" t="str">
        <f>IFERROR(INDEX(股票涨跌!E:E,MATCH(B699,股票涨跌!B:B,0)),"-")</f>
        <v>-</v>
      </c>
      <c r="F699" s="1" t="str">
        <f>IFERROR(INDEX(股票涨跌!F:F,MATCH(B699,股票涨跌!B:B,0)),"-")</f>
        <v>-</v>
      </c>
      <c r="G699" s="1" t="str">
        <f>TRIM(基本信息!O699)</f>
        <v/>
      </c>
      <c r="H699" s="1" t="str">
        <f>IFERROR(INDEX(行业涨跌!F:F,MATCH(G699,行业涨跌!C:C,0)),"-")</f>
        <v>-</v>
      </c>
      <c r="I699" s="1" t="str">
        <f>IFERROR(INDEX(行业涨跌!E:E,MATCH(G699,行业涨跌!C:C,0)),"-")</f>
        <v>-</v>
      </c>
      <c r="J699" s="1">
        <v>0</v>
      </c>
      <c r="K699" s="1">
        <v>0</v>
      </c>
      <c r="L699" s="1">
        <v>0</v>
      </c>
      <c r="M699" s="66">
        <f t="shared" si="142"/>
        <v>0</v>
      </c>
      <c r="R699" s="43" t="str">
        <f t="shared" si="140"/>
        <v>-</v>
      </c>
      <c r="V699" s="1">
        <f t="array" ref="V699">SMALL(IF($D$2:$D$4000&gt;0,ROW($D$2:$D$4000),4^8),ROW(A698))</f>
        <v>65536</v>
      </c>
      <c r="W699" s="1" t="str">
        <f t="shared" si="143"/>
        <v>-</v>
      </c>
      <c r="X699" s="1" t="str">
        <f t="shared" si="144"/>
        <v>-</v>
      </c>
      <c r="Y699" s="43" t="str">
        <f t="shared" si="145"/>
        <v>-</v>
      </c>
      <c r="Z699" s="1" t="str">
        <f t="shared" si="146"/>
        <v>-</v>
      </c>
      <c r="AA699" s="1" t="str">
        <f t="shared" si="147"/>
        <v>-</v>
      </c>
      <c r="AB699" s="1" t="str">
        <f t="shared" si="148"/>
        <v>-</v>
      </c>
      <c r="AC699" s="1" t="str">
        <f t="shared" si="149"/>
        <v>-</v>
      </c>
      <c r="AD699" s="1" t="str">
        <f t="shared" si="150"/>
        <v>-</v>
      </c>
      <c r="AE699" s="43" t="str">
        <f t="shared" si="151"/>
        <v>-</v>
      </c>
      <c r="AF699" s="11" t="str">
        <f t="shared" si="152"/>
        <v>-</v>
      </c>
    </row>
    <row r="700" spans="1:32" x14ac:dyDescent="0.15">
      <c r="A700" s="1">
        <v>699</v>
      </c>
      <c r="B700" s="29" t="str">
        <f>TRIM(基本信息!B700)</f>
        <v/>
      </c>
      <c r="C700" s="1" t="str">
        <f>TRIM(基本信息!C700)</f>
        <v/>
      </c>
      <c r="D700" s="1">
        <f t="shared" si="141"/>
        <v>0</v>
      </c>
      <c r="E700" s="1" t="str">
        <f>IFERROR(INDEX(股票涨跌!E:E,MATCH(B700,股票涨跌!B:B,0)),"-")</f>
        <v>-</v>
      </c>
      <c r="F700" s="1" t="str">
        <f>IFERROR(INDEX(股票涨跌!F:F,MATCH(B700,股票涨跌!B:B,0)),"-")</f>
        <v>-</v>
      </c>
      <c r="G700" s="1" t="str">
        <f>TRIM(基本信息!O700)</f>
        <v/>
      </c>
      <c r="H700" s="1" t="str">
        <f>IFERROR(INDEX(行业涨跌!F:F,MATCH(G700,行业涨跌!C:C,0)),"-")</f>
        <v>-</v>
      </c>
      <c r="I700" s="1" t="str">
        <f>IFERROR(INDEX(行业涨跌!E:E,MATCH(G700,行业涨跌!C:C,0)),"-")</f>
        <v>-</v>
      </c>
      <c r="J700" s="1">
        <v>0</v>
      </c>
      <c r="K700" s="1">
        <v>0</v>
      </c>
      <c r="L700" s="1">
        <v>0</v>
      </c>
      <c r="M700" s="66">
        <f t="shared" si="142"/>
        <v>0</v>
      </c>
      <c r="R700" s="43" t="str">
        <f t="shared" si="140"/>
        <v>-</v>
      </c>
      <c r="V700" s="1">
        <f t="array" ref="V700">SMALL(IF($D$2:$D$4000&gt;0,ROW($D$2:$D$4000),4^8),ROW(A699))</f>
        <v>65536</v>
      </c>
      <c r="W700" s="1" t="str">
        <f t="shared" si="143"/>
        <v>-</v>
      </c>
      <c r="X700" s="1" t="str">
        <f t="shared" si="144"/>
        <v>-</v>
      </c>
      <c r="Y700" s="43" t="str">
        <f t="shared" si="145"/>
        <v>-</v>
      </c>
      <c r="Z700" s="1" t="str">
        <f t="shared" si="146"/>
        <v>-</v>
      </c>
      <c r="AA700" s="1" t="str">
        <f t="shared" si="147"/>
        <v>-</v>
      </c>
      <c r="AB700" s="1" t="str">
        <f t="shared" si="148"/>
        <v>-</v>
      </c>
      <c r="AC700" s="1" t="str">
        <f t="shared" si="149"/>
        <v>-</v>
      </c>
      <c r="AD700" s="1" t="str">
        <f t="shared" si="150"/>
        <v>-</v>
      </c>
      <c r="AE700" s="43" t="str">
        <f t="shared" si="151"/>
        <v>-</v>
      </c>
      <c r="AF700" s="11" t="str">
        <f t="shared" si="152"/>
        <v>-</v>
      </c>
    </row>
    <row r="701" spans="1:32" x14ac:dyDescent="0.15">
      <c r="A701" s="1">
        <v>700</v>
      </c>
      <c r="B701" s="29" t="str">
        <f>TRIM(基本信息!B701)</f>
        <v/>
      </c>
      <c r="C701" s="1" t="str">
        <f>TRIM(基本信息!C701)</f>
        <v/>
      </c>
      <c r="D701" s="1">
        <f t="shared" si="141"/>
        <v>0</v>
      </c>
      <c r="E701" s="1" t="str">
        <f>IFERROR(INDEX(股票涨跌!E:E,MATCH(B701,股票涨跌!B:B,0)),"-")</f>
        <v>-</v>
      </c>
      <c r="F701" s="1" t="str">
        <f>IFERROR(INDEX(股票涨跌!F:F,MATCH(B701,股票涨跌!B:B,0)),"-")</f>
        <v>-</v>
      </c>
      <c r="G701" s="1" t="str">
        <f>TRIM(基本信息!O701)</f>
        <v/>
      </c>
      <c r="H701" s="1" t="str">
        <f>IFERROR(INDEX(行业涨跌!F:F,MATCH(G701,行业涨跌!C:C,0)),"-")</f>
        <v>-</v>
      </c>
      <c r="I701" s="1" t="str">
        <f>IFERROR(INDEX(行业涨跌!E:E,MATCH(G701,行业涨跌!C:C,0)),"-")</f>
        <v>-</v>
      </c>
      <c r="J701" s="1">
        <v>0</v>
      </c>
      <c r="K701" s="1">
        <v>0</v>
      </c>
      <c r="L701" s="1">
        <v>1</v>
      </c>
      <c r="M701" s="66">
        <f t="shared" si="142"/>
        <v>0</v>
      </c>
      <c r="R701" s="43" t="str">
        <f t="shared" si="140"/>
        <v>-</v>
      </c>
      <c r="V701" s="1">
        <f t="array" ref="V701">SMALL(IF($D$2:$D$4000&gt;0,ROW($D$2:$D$4000),4^8),ROW(A700))</f>
        <v>65536</v>
      </c>
      <c r="W701" s="1" t="str">
        <f t="shared" si="143"/>
        <v>-</v>
      </c>
      <c r="X701" s="1" t="str">
        <f t="shared" si="144"/>
        <v>-</v>
      </c>
      <c r="Y701" s="43" t="str">
        <f t="shared" si="145"/>
        <v>-</v>
      </c>
      <c r="Z701" s="1" t="str">
        <f t="shared" si="146"/>
        <v>-</v>
      </c>
      <c r="AA701" s="1" t="str">
        <f t="shared" si="147"/>
        <v>-</v>
      </c>
      <c r="AB701" s="1" t="str">
        <f t="shared" si="148"/>
        <v>-</v>
      </c>
      <c r="AC701" s="1" t="str">
        <f t="shared" si="149"/>
        <v>-</v>
      </c>
      <c r="AD701" s="1" t="str">
        <f t="shared" si="150"/>
        <v>-</v>
      </c>
      <c r="AE701" s="43" t="str">
        <f t="shared" si="151"/>
        <v>-</v>
      </c>
      <c r="AF701" s="11" t="str">
        <f t="shared" si="152"/>
        <v>-</v>
      </c>
    </row>
    <row r="702" spans="1:32" x14ac:dyDescent="0.15">
      <c r="A702" s="1">
        <v>701</v>
      </c>
      <c r="B702" s="29" t="str">
        <f>TRIM(基本信息!B702)</f>
        <v/>
      </c>
      <c r="C702" s="1" t="str">
        <f>TRIM(基本信息!C702)</f>
        <v/>
      </c>
      <c r="D702" s="1">
        <f t="shared" si="141"/>
        <v>0</v>
      </c>
      <c r="E702" s="1" t="str">
        <f>IFERROR(INDEX(股票涨跌!E:E,MATCH(B702,股票涨跌!B:B,0)),"-")</f>
        <v>-</v>
      </c>
      <c r="F702" s="1" t="str">
        <f>IFERROR(INDEX(股票涨跌!F:F,MATCH(B702,股票涨跌!B:B,0)),"-")</f>
        <v>-</v>
      </c>
      <c r="G702" s="1" t="str">
        <f>TRIM(基本信息!O702)</f>
        <v/>
      </c>
      <c r="H702" s="1" t="str">
        <f>IFERROR(INDEX(行业涨跌!F:F,MATCH(G702,行业涨跌!C:C,0)),"-")</f>
        <v>-</v>
      </c>
      <c r="I702" s="1" t="str">
        <f>IFERROR(INDEX(行业涨跌!E:E,MATCH(G702,行业涨跌!C:C,0)),"-")</f>
        <v>-</v>
      </c>
      <c r="J702" s="1">
        <v>0</v>
      </c>
      <c r="K702" s="1">
        <v>0</v>
      </c>
      <c r="L702" s="1">
        <v>0</v>
      </c>
      <c r="M702" s="66">
        <f t="shared" si="142"/>
        <v>0</v>
      </c>
      <c r="R702" s="43" t="str">
        <f t="shared" si="140"/>
        <v>-</v>
      </c>
      <c r="V702" s="1">
        <f t="array" ref="V702">SMALL(IF($D$2:$D$4000&gt;0,ROW($D$2:$D$4000),4^8),ROW(A701))</f>
        <v>65536</v>
      </c>
      <c r="W702" s="1" t="str">
        <f t="shared" si="143"/>
        <v>-</v>
      </c>
      <c r="X702" s="1" t="str">
        <f t="shared" si="144"/>
        <v>-</v>
      </c>
      <c r="Y702" s="43" t="str">
        <f t="shared" si="145"/>
        <v>-</v>
      </c>
      <c r="Z702" s="1" t="str">
        <f t="shared" si="146"/>
        <v>-</v>
      </c>
      <c r="AA702" s="1" t="str">
        <f t="shared" si="147"/>
        <v>-</v>
      </c>
      <c r="AB702" s="1" t="str">
        <f t="shared" si="148"/>
        <v>-</v>
      </c>
      <c r="AC702" s="1" t="str">
        <f t="shared" si="149"/>
        <v>-</v>
      </c>
      <c r="AD702" s="1" t="str">
        <f t="shared" si="150"/>
        <v>-</v>
      </c>
      <c r="AE702" s="43" t="str">
        <f t="shared" si="151"/>
        <v>-</v>
      </c>
      <c r="AF702" s="11" t="str">
        <f t="shared" si="152"/>
        <v>-</v>
      </c>
    </row>
    <row r="703" spans="1:32" x14ac:dyDescent="0.15">
      <c r="A703" s="1">
        <v>702</v>
      </c>
      <c r="B703" s="29" t="str">
        <f>TRIM(基本信息!B703)</f>
        <v/>
      </c>
      <c r="C703" s="1" t="str">
        <f>TRIM(基本信息!C703)</f>
        <v/>
      </c>
      <c r="D703" s="1">
        <f t="shared" si="141"/>
        <v>0</v>
      </c>
      <c r="E703" s="1" t="str">
        <f>IFERROR(INDEX(股票涨跌!E:E,MATCH(B703,股票涨跌!B:B,0)),"-")</f>
        <v>-</v>
      </c>
      <c r="F703" s="1" t="str">
        <f>IFERROR(INDEX(股票涨跌!F:F,MATCH(B703,股票涨跌!B:B,0)),"-")</f>
        <v>-</v>
      </c>
      <c r="G703" s="1" t="str">
        <f>TRIM(基本信息!O703)</f>
        <v/>
      </c>
      <c r="H703" s="1" t="str">
        <f>IFERROR(INDEX(行业涨跌!F:F,MATCH(G703,行业涨跌!C:C,0)),"-")</f>
        <v>-</v>
      </c>
      <c r="I703" s="1" t="str">
        <f>IFERROR(INDEX(行业涨跌!E:E,MATCH(G703,行业涨跌!C:C,0)),"-")</f>
        <v>-</v>
      </c>
      <c r="J703" s="1">
        <v>0</v>
      </c>
      <c r="K703" s="1">
        <v>1</v>
      </c>
      <c r="L703" s="1">
        <v>0</v>
      </c>
      <c r="M703" s="66">
        <f t="shared" si="142"/>
        <v>1</v>
      </c>
      <c r="R703" s="43" t="str">
        <f t="shared" si="140"/>
        <v>-</v>
      </c>
      <c r="S703" s="11">
        <v>43630.625</v>
      </c>
      <c r="V703" s="1">
        <f t="array" ref="V703">SMALL(IF($D$2:$D$4000&gt;0,ROW($D$2:$D$4000),4^8),ROW(A702))</f>
        <v>65536</v>
      </c>
      <c r="W703" s="1" t="str">
        <f t="shared" si="143"/>
        <v>-</v>
      </c>
      <c r="X703" s="1" t="str">
        <f t="shared" si="144"/>
        <v>-</v>
      </c>
      <c r="Y703" s="43" t="str">
        <f t="shared" si="145"/>
        <v>-</v>
      </c>
      <c r="Z703" s="1" t="str">
        <f t="shared" si="146"/>
        <v>-</v>
      </c>
      <c r="AA703" s="1" t="str">
        <f t="shared" si="147"/>
        <v>-</v>
      </c>
      <c r="AB703" s="1" t="str">
        <f t="shared" si="148"/>
        <v>-</v>
      </c>
      <c r="AC703" s="1" t="str">
        <f t="shared" si="149"/>
        <v>-</v>
      </c>
      <c r="AD703" s="1" t="str">
        <f t="shared" si="150"/>
        <v>-</v>
      </c>
      <c r="AE703" s="43" t="str">
        <f t="shared" si="151"/>
        <v>-</v>
      </c>
      <c r="AF703" s="11" t="str">
        <f t="shared" si="152"/>
        <v>-</v>
      </c>
    </row>
    <row r="704" spans="1:32" x14ac:dyDescent="0.15">
      <c r="A704" s="1">
        <v>703</v>
      </c>
      <c r="B704" s="29" t="str">
        <f>TRIM(基本信息!B704)</f>
        <v/>
      </c>
      <c r="C704" s="1" t="str">
        <f>TRIM(基本信息!C704)</f>
        <v/>
      </c>
      <c r="D704" s="1">
        <f t="shared" si="141"/>
        <v>0</v>
      </c>
      <c r="E704" s="1" t="str">
        <f>IFERROR(INDEX(股票涨跌!E:E,MATCH(B704,股票涨跌!B:B,0)),"-")</f>
        <v>-</v>
      </c>
      <c r="F704" s="1" t="str">
        <f>IFERROR(INDEX(股票涨跌!F:F,MATCH(B704,股票涨跌!B:B,0)),"-")</f>
        <v>-</v>
      </c>
      <c r="G704" s="1" t="str">
        <f>TRIM(基本信息!O704)</f>
        <v/>
      </c>
      <c r="H704" s="1" t="str">
        <f>IFERROR(INDEX(行业涨跌!F:F,MATCH(G704,行业涨跌!C:C,0)),"-")</f>
        <v>-</v>
      </c>
      <c r="I704" s="1" t="str">
        <f>IFERROR(INDEX(行业涨跌!E:E,MATCH(G704,行业涨跌!C:C,0)),"-")</f>
        <v>-</v>
      </c>
      <c r="J704" s="1">
        <v>0</v>
      </c>
      <c r="K704" s="1">
        <v>0</v>
      </c>
      <c r="L704" s="1">
        <v>0</v>
      </c>
      <c r="M704" s="66">
        <f t="shared" si="142"/>
        <v>0</v>
      </c>
      <c r="R704" s="43" t="str">
        <f t="shared" si="140"/>
        <v>-</v>
      </c>
      <c r="V704" s="1">
        <f t="array" ref="V704">SMALL(IF($D$2:$D$4000&gt;0,ROW($D$2:$D$4000),4^8),ROW(A703))</f>
        <v>65536</v>
      </c>
      <c r="W704" s="1" t="str">
        <f t="shared" si="143"/>
        <v>-</v>
      </c>
      <c r="X704" s="1" t="str">
        <f t="shared" si="144"/>
        <v>-</v>
      </c>
      <c r="Y704" s="43" t="str">
        <f t="shared" si="145"/>
        <v>-</v>
      </c>
      <c r="Z704" s="1" t="str">
        <f t="shared" si="146"/>
        <v>-</v>
      </c>
      <c r="AA704" s="1" t="str">
        <f t="shared" si="147"/>
        <v>-</v>
      </c>
      <c r="AB704" s="1" t="str">
        <f t="shared" si="148"/>
        <v>-</v>
      </c>
      <c r="AC704" s="1" t="str">
        <f t="shared" si="149"/>
        <v>-</v>
      </c>
      <c r="AD704" s="1" t="str">
        <f t="shared" si="150"/>
        <v>-</v>
      </c>
      <c r="AE704" s="43" t="str">
        <f t="shared" si="151"/>
        <v>-</v>
      </c>
      <c r="AF704" s="11" t="str">
        <f t="shared" si="152"/>
        <v>-</v>
      </c>
    </row>
    <row r="705" spans="1:32" x14ac:dyDescent="0.15">
      <c r="A705" s="1">
        <v>704</v>
      </c>
      <c r="B705" s="29" t="str">
        <f>TRIM(基本信息!B705)</f>
        <v/>
      </c>
      <c r="C705" s="1" t="str">
        <f>TRIM(基本信息!C705)</f>
        <v/>
      </c>
      <c r="D705" s="1">
        <f t="shared" si="141"/>
        <v>0</v>
      </c>
      <c r="E705" s="1" t="str">
        <f>IFERROR(INDEX(股票涨跌!E:E,MATCH(B705,股票涨跌!B:B,0)),"-")</f>
        <v>-</v>
      </c>
      <c r="F705" s="1" t="str">
        <f>IFERROR(INDEX(股票涨跌!F:F,MATCH(B705,股票涨跌!B:B,0)),"-")</f>
        <v>-</v>
      </c>
      <c r="G705" s="1" t="str">
        <f>TRIM(基本信息!O705)</f>
        <v/>
      </c>
      <c r="H705" s="1" t="str">
        <f>IFERROR(INDEX(行业涨跌!F:F,MATCH(G705,行业涨跌!C:C,0)),"-")</f>
        <v>-</v>
      </c>
      <c r="I705" s="1" t="str">
        <f>IFERROR(INDEX(行业涨跌!E:E,MATCH(G705,行业涨跌!C:C,0)),"-")</f>
        <v>-</v>
      </c>
      <c r="J705" s="1">
        <v>0</v>
      </c>
      <c r="K705" s="1">
        <v>0</v>
      </c>
      <c r="L705" s="1">
        <v>0</v>
      </c>
      <c r="M705" s="66">
        <f t="shared" si="142"/>
        <v>0</v>
      </c>
      <c r="R705" s="43" t="str">
        <f t="shared" si="140"/>
        <v>-</v>
      </c>
      <c r="V705" s="1">
        <f t="array" ref="V705">SMALL(IF($D$2:$D$4000&gt;0,ROW($D$2:$D$4000),4^8),ROW(A704))</f>
        <v>65536</v>
      </c>
      <c r="W705" s="1" t="str">
        <f t="shared" si="143"/>
        <v>-</v>
      </c>
      <c r="X705" s="1" t="str">
        <f t="shared" si="144"/>
        <v>-</v>
      </c>
      <c r="Y705" s="43" t="str">
        <f t="shared" si="145"/>
        <v>-</v>
      </c>
      <c r="Z705" s="1" t="str">
        <f t="shared" si="146"/>
        <v>-</v>
      </c>
      <c r="AA705" s="1" t="str">
        <f t="shared" si="147"/>
        <v>-</v>
      </c>
      <c r="AB705" s="1" t="str">
        <f t="shared" si="148"/>
        <v>-</v>
      </c>
      <c r="AC705" s="1" t="str">
        <f t="shared" si="149"/>
        <v>-</v>
      </c>
      <c r="AD705" s="1" t="str">
        <f t="shared" si="150"/>
        <v>-</v>
      </c>
      <c r="AE705" s="43" t="str">
        <f t="shared" si="151"/>
        <v>-</v>
      </c>
      <c r="AF705" s="11" t="str">
        <f t="shared" si="152"/>
        <v>-</v>
      </c>
    </row>
    <row r="706" spans="1:32" x14ac:dyDescent="0.15">
      <c r="A706" s="1">
        <v>705</v>
      </c>
      <c r="B706" s="29" t="str">
        <f>TRIM(基本信息!B706)</f>
        <v/>
      </c>
      <c r="C706" s="1" t="str">
        <f>TRIM(基本信息!C706)</f>
        <v/>
      </c>
      <c r="D706" s="1">
        <f t="shared" si="141"/>
        <v>0</v>
      </c>
      <c r="E706" s="1" t="str">
        <f>IFERROR(INDEX(股票涨跌!E:E,MATCH(B706,股票涨跌!B:B,0)),"-")</f>
        <v>-</v>
      </c>
      <c r="F706" s="1" t="str">
        <f>IFERROR(INDEX(股票涨跌!F:F,MATCH(B706,股票涨跌!B:B,0)),"-")</f>
        <v>-</v>
      </c>
      <c r="G706" s="1" t="str">
        <f>TRIM(基本信息!O706)</f>
        <v/>
      </c>
      <c r="H706" s="1" t="str">
        <f>IFERROR(INDEX(行业涨跌!F:F,MATCH(G706,行业涨跌!C:C,0)),"-")</f>
        <v>-</v>
      </c>
      <c r="I706" s="1" t="str">
        <f>IFERROR(INDEX(行业涨跌!E:E,MATCH(G706,行业涨跌!C:C,0)),"-")</f>
        <v>-</v>
      </c>
      <c r="J706" s="1">
        <v>0</v>
      </c>
      <c r="K706" s="1">
        <v>0</v>
      </c>
      <c r="L706" s="1">
        <v>1</v>
      </c>
      <c r="M706" s="66">
        <f t="shared" si="142"/>
        <v>0</v>
      </c>
      <c r="R706" s="43" t="str">
        <f t="shared" ref="R706:R769" si="153">IF(D706&gt;0,IF(J706&gt;0,$J$1,"")&amp;IF(K706&gt;0,$K$1,"")&amp;IF(L706&gt;0,$L$1,"")&amp;"+"&amp;IF(N706&gt;0,$N$1,"")&amp;IF(O706&gt;0,$O$1,"")&amp;IF(P706&gt;0,$P$1,"")&amp;IF(Q706&gt;0,$Q$1,""),"-")</f>
        <v>-</v>
      </c>
      <c r="V706" s="1">
        <f t="array" ref="V706">SMALL(IF($D$2:$D$4000&gt;0,ROW($D$2:$D$4000),4^8),ROW(A705))</f>
        <v>65536</v>
      </c>
      <c r="W706" s="1" t="str">
        <f t="shared" si="143"/>
        <v>-</v>
      </c>
      <c r="X706" s="1" t="str">
        <f t="shared" si="144"/>
        <v>-</v>
      </c>
      <c r="Y706" s="43" t="str">
        <f t="shared" si="145"/>
        <v>-</v>
      </c>
      <c r="Z706" s="1" t="str">
        <f t="shared" si="146"/>
        <v>-</v>
      </c>
      <c r="AA706" s="1" t="str">
        <f t="shared" si="147"/>
        <v>-</v>
      </c>
      <c r="AB706" s="1" t="str">
        <f t="shared" si="148"/>
        <v>-</v>
      </c>
      <c r="AC706" s="1" t="str">
        <f t="shared" si="149"/>
        <v>-</v>
      </c>
      <c r="AD706" s="1" t="str">
        <f t="shared" si="150"/>
        <v>-</v>
      </c>
      <c r="AE706" s="43" t="str">
        <f t="shared" si="151"/>
        <v>-</v>
      </c>
      <c r="AF706" s="11" t="str">
        <f t="shared" si="152"/>
        <v>-</v>
      </c>
    </row>
    <row r="707" spans="1:32" x14ac:dyDescent="0.15">
      <c r="A707" s="1">
        <v>706</v>
      </c>
      <c r="B707" s="29" t="str">
        <f>TRIM(基本信息!B707)</f>
        <v/>
      </c>
      <c r="C707" s="1" t="str">
        <f>TRIM(基本信息!C707)</f>
        <v/>
      </c>
      <c r="D707" s="1">
        <f t="shared" ref="D707:D770" si="154">IF(LEN(B707)&gt;2,OR(M707=1,(M707=0.5)*(N707+O707+P707+Q707)&gt;0)+0,0)</f>
        <v>0</v>
      </c>
      <c r="E707" s="1" t="str">
        <f>IFERROR(INDEX(股票涨跌!E:E,MATCH(B707,股票涨跌!B:B,0)),"-")</f>
        <v>-</v>
      </c>
      <c r="F707" s="1" t="str">
        <f>IFERROR(INDEX(股票涨跌!F:F,MATCH(B707,股票涨跌!B:B,0)),"-")</f>
        <v>-</v>
      </c>
      <c r="G707" s="1" t="str">
        <f>TRIM(基本信息!O707)</f>
        <v/>
      </c>
      <c r="H707" s="1" t="str">
        <f>IFERROR(INDEX(行业涨跌!F:F,MATCH(G707,行业涨跌!C:C,0)),"-")</f>
        <v>-</v>
      </c>
      <c r="I707" s="1" t="str">
        <f>IFERROR(INDEX(行业涨跌!E:E,MATCH(G707,行业涨跌!C:C,0)),"-")</f>
        <v>-</v>
      </c>
      <c r="J707" s="1">
        <v>0</v>
      </c>
      <c r="K707" s="1">
        <v>0</v>
      </c>
      <c r="L707" s="1">
        <v>0</v>
      </c>
      <c r="M707" s="66">
        <f t="shared" ref="M707:M770" si="155">IF(K707&gt;0,1,IF(J707&gt;0,0.5,0))</f>
        <v>0</v>
      </c>
      <c r="R707" s="43" t="str">
        <f t="shared" si="153"/>
        <v>-</v>
      </c>
      <c r="V707" s="1">
        <f t="array" ref="V707">SMALL(IF($D$2:$D$4000&gt;0,ROW($D$2:$D$4000),4^8),ROW(A706))</f>
        <v>65536</v>
      </c>
      <c r="W707" s="1" t="str">
        <f t="shared" si="143"/>
        <v>-</v>
      </c>
      <c r="X707" s="1" t="str">
        <f t="shared" si="144"/>
        <v>-</v>
      </c>
      <c r="Y707" s="43" t="str">
        <f t="shared" si="145"/>
        <v>-</v>
      </c>
      <c r="Z707" s="1" t="str">
        <f t="shared" si="146"/>
        <v>-</v>
      </c>
      <c r="AA707" s="1" t="str">
        <f t="shared" si="147"/>
        <v>-</v>
      </c>
      <c r="AB707" s="1" t="str">
        <f t="shared" si="148"/>
        <v>-</v>
      </c>
      <c r="AC707" s="1" t="str">
        <f t="shared" si="149"/>
        <v>-</v>
      </c>
      <c r="AD707" s="1" t="str">
        <f t="shared" si="150"/>
        <v>-</v>
      </c>
      <c r="AE707" s="43" t="str">
        <f t="shared" si="151"/>
        <v>-</v>
      </c>
      <c r="AF707" s="11" t="str">
        <f t="shared" si="152"/>
        <v>-</v>
      </c>
    </row>
    <row r="708" spans="1:32" x14ac:dyDescent="0.15">
      <c r="A708" s="1">
        <v>707</v>
      </c>
      <c r="B708" s="29" t="str">
        <f>TRIM(基本信息!B708)</f>
        <v/>
      </c>
      <c r="C708" s="1" t="str">
        <f>TRIM(基本信息!C708)</f>
        <v/>
      </c>
      <c r="D708" s="1">
        <f t="shared" si="154"/>
        <v>0</v>
      </c>
      <c r="E708" s="1" t="str">
        <f>IFERROR(INDEX(股票涨跌!E:E,MATCH(B708,股票涨跌!B:B,0)),"-")</f>
        <v>-</v>
      </c>
      <c r="F708" s="1" t="str">
        <f>IFERROR(INDEX(股票涨跌!F:F,MATCH(B708,股票涨跌!B:B,0)),"-")</f>
        <v>-</v>
      </c>
      <c r="G708" s="1" t="str">
        <f>TRIM(基本信息!O708)</f>
        <v/>
      </c>
      <c r="H708" s="1" t="str">
        <f>IFERROR(INDEX(行业涨跌!F:F,MATCH(G708,行业涨跌!C:C,0)),"-")</f>
        <v>-</v>
      </c>
      <c r="I708" s="1" t="str">
        <f>IFERROR(INDEX(行业涨跌!E:E,MATCH(G708,行业涨跌!C:C,0)),"-")</f>
        <v>-</v>
      </c>
      <c r="J708" s="1">
        <v>0</v>
      </c>
      <c r="K708" s="1">
        <v>0</v>
      </c>
      <c r="L708" s="1">
        <v>0</v>
      </c>
      <c r="M708" s="66">
        <f t="shared" si="155"/>
        <v>0</v>
      </c>
      <c r="R708" s="43" t="str">
        <f t="shared" si="153"/>
        <v>-</v>
      </c>
      <c r="V708" s="1">
        <f t="array" ref="V708">SMALL(IF($D$2:$D$4000&gt;0,ROW($D$2:$D$4000),4^8),ROW(A707))</f>
        <v>65536</v>
      </c>
      <c r="W708" s="1" t="str">
        <f t="shared" si="143"/>
        <v>-</v>
      </c>
      <c r="X708" s="1" t="str">
        <f t="shared" si="144"/>
        <v>-</v>
      </c>
      <c r="Y708" s="43" t="str">
        <f t="shared" si="145"/>
        <v>-</v>
      </c>
      <c r="Z708" s="1" t="str">
        <f t="shared" si="146"/>
        <v>-</v>
      </c>
      <c r="AA708" s="1" t="str">
        <f t="shared" si="147"/>
        <v>-</v>
      </c>
      <c r="AB708" s="1" t="str">
        <f t="shared" si="148"/>
        <v>-</v>
      </c>
      <c r="AC708" s="1" t="str">
        <f t="shared" si="149"/>
        <v>-</v>
      </c>
      <c r="AD708" s="1" t="str">
        <f t="shared" si="150"/>
        <v>-</v>
      </c>
      <c r="AE708" s="43" t="str">
        <f t="shared" si="151"/>
        <v>-</v>
      </c>
      <c r="AF708" s="11" t="str">
        <f t="shared" si="152"/>
        <v>-</v>
      </c>
    </row>
    <row r="709" spans="1:32" x14ac:dyDescent="0.15">
      <c r="A709" s="1">
        <v>708</v>
      </c>
      <c r="B709" s="29" t="str">
        <f>TRIM(基本信息!B709)</f>
        <v/>
      </c>
      <c r="C709" s="1" t="str">
        <f>TRIM(基本信息!C709)</f>
        <v/>
      </c>
      <c r="D709" s="1">
        <f t="shared" si="154"/>
        <v>0</v>
      </c>
      <c r="E709" s="1" t="str">
        <f>IFERROR(INDEX(股票涨跌!E:E,MATCH(B709,股票涨跌!B:B,0)),"-")</f>
        <v>-</v>
      </c>
      <c r="F709" s="1" t="str">
        <f>IFERROR(INDEX(股票涨跌!F:F,MATCH(B709,股票涨跌!B:B,0)),"-")</f>
        <v>-</v>
      </c>
      <c r="G709" s="1" t="str">
        <f>TRIM(基本信息!O709)</f>
        <v/>
      </c>
      <c r="H709" s="1" t="str">
        <f>IFERROR(INDEX(行业涨跌!F:F,MATCH(G709,行业涨跌!C:C,0)),"-")</f>
        <v>-</v>
      </c>
      <c r="I709" s="1" t="str">
        <f>IFERROR(INDEX(行业涨跌!E:E,MATCH(G709,行业涨跌!C:C,0)),"-")</f>
        <v>-</v>
      </c>
      <c r="J709" s="1">
        <v>0</v>
      </c>
      <c r="K709" s="1">
        <v>0</v>
      </c>
      <c r="L709" s="1">
        <v>0</v>
      </c>
      <c r="M709" s="66">
        <f t="shared" si="155"/>
        <v>0</v>
      </c>
      <c r="R709" s="43" t="str">
        <f t="shared" si="153"/>
        <v>-</v>
      </c>
      <c r="V709" s="1">
        <f t="array" ref="V709">SMALL(IF($D$2:$D$4000&gt;0,ROW($D$2:$D$4000),4^8),ROW(A708))</f>
        <v>65536</v>
      </c>
      <c r="W709" s="1" t="str">
        <f t="shared" si="143"/>
        <v>-</v>
      </c>
      <c r="X709" s="1" t="str">
        <f t="shared" si="144"/>
        <v>-</v>
      </c>
      <c r="Y709" s="43" t="str">
        <f t="shared" si="145"/>
        <v>-</v>
      </c>
      <c r="Z709" s="1" t="str">
        <f t="shared" si="146"/>
        <v>-</v>
      </c>
      <c r="AA709" s="1" t="str">
        <f t="shared" si="147"/>
        <v>-</v>
      </c>
      <c r="AB709" s="1" t="str">
        <f t="shared" si="148"/>
        <v>-</v>
      </c>
      <c r="AC709" s="1" t="str">
        <f t="shared" si="149"/>
        <v>-</v>
      </c>
      <c r="AD709" s="1" t="str">
        <f t="shared" si="150"/>
        <v>-</v>
      </c>
      <c r="AE709" s="43" t="str">
        <f t="shared" si="151"/>
        <v>-</v>
      </c>
      <c r="AF709" s="11" t="str">
        <f t="shared" si="152"/>
        <v>-</v>
      </c>
    </row>
    <row r="710" spans="1:32" x14ac:dyDescent="0.15">
      <c r="A710" s="1">
        <v>709</v>
      </c>
      <c r="B710" s="29" t="str">
        <f>TRIM(基本信息!B710)</f>
        <v/>
      </c>
      <c r="C710" s="1" t="str">
        <f>TRIM(基本信息!C710)</f>
        <v/>
      </c>
      <c r="D710" s="1">
        <f t="shared" si="154"/>
        <v>0</v>
      </c>
      <c r="E710" s="1" t="str">
        <f>IFERROR(INDEX(股票涨跌!E:E,MATCH(B710,股票涨跌!B:B,0)),"-")</f>
        <v>-</v>
      </c>
      <c r="F710" s="1" t="str">
        <f>IFERROR(INDEX(股票涨跌!F:F,MATCH(B710,股票涨跌!B:B,0)),"-")</f>
        <v>-</v>
      </c>
      <c r="G710" s="1" t="str">
        <f>TRIM(基本信息!O710)</f>
        <v/>
      </c>
      <c r="H710" s="1" t="str">
        <f>IFERROR(INDEX(行业涨跌!F:F,MATCH(G710,行业涨跌!C:C,0)),"-")</f>
        <v>-</v>
      </c>
      <c r="I710" s="1" t="str">
        <f>IFERROR(INDEX(行业涨跌!E:E,MATCH(G710,行业涨跌!C:C,0)),"-")</f>
        <v>-</v>
      </c>
      <c r="J710" s="1">
        <v>0</v>
      </c>
      <c r="K710" s="1">
        <v>0</v>
      </c>
      <c r="L710" s="1">
        <v>0</v>
      </c>
      <c r="M710" s="66">
        <f t="shared" si="155"/>
        <v>0</v>
      </c>
      <c r="R710" s="43" t="str">
        <f t="shared" si="153"/>
        <v>-</v>
      </c>
      <c r="V710" s="1">
        <f t="array" ref="V710">SMALL(IF($D$2:$D$4000&gt;0,ROW($D$2:$D$4000),4^8),ROW(A709))</f>
        <v>65536</v>
      </c>
      <c r="W710" s="1" t="str">
        <f t="shared" si="143"/>
        <v>-</v>
      </c>
      <c r="X710" s="1" t="str">
        <f t="shared" si="144"/>
        <v>-</v>
      </c>
      <c r="Y710" s="43" t="str">
        <f t="shared" si="145"/>
        <v>-</v>
      </c>
      <c r="Z710" s="1" t="str">
        <f t="shared" si="146"/>
        <v>-</v>
      </c>
      <c r="AA710" s="1" t="str">
        <f t="shared" si="147"/>
        <v>-</v>
      </c>
      <c r="AB710" s="1" t="str">
        <f t="shared" si="148"/>
        <v>-</v>
      </c>
      <c r="AC710" s="1" t="str">
        <f t="shared" si="149"/>
        <v>-</v>
      </c>
      <c r="AD710" s="1" t="str">
        <f t="shared" si="150"/>
        <v>-</v>
      </c>
      <c r="AE710" s="43" t="str">
        <f t="shared" si="151"/>
        <v>-</v>
      </c>
      <c r="AF710" s="11" t="str">
        <f t="shared" si="152"/>
        <v>-</v>
      </c>
    </row>
    <row r="711" spans="1:32" x14ac:dyDescent="0.15">
      <c r="A711" s="1">
        <v>710</v>
      </c>
      <c r="B711" s="29" t="str">
        <f>TRIM(基本信息!B711)</f>
        <v/>
      </c>
      <c r="C711" s="1" t="str">
        <f>TRIM(基本信息!C711)</f>
        <v/>
      </c>
      <c r="D711" s="1">
        <f t="shared" si="154"/>
        <v>0</v>
      </c>
      <c r="E711" s="1" t="str">
        <f>IFERROR(INDEX(股票涨跌!E:E,MATCH(B711,股票涨跌!B:B,0)),"-")</f>
        <v>-</v>
      </c>
      <c r="F711" s="1" t="str">
        <f>IFERROR(INDEX(股票涨跌!F:F,MATCH(B711,股票涨跌!B:B,0)),"-")</f>
        <v>-</v>
      </c>
      <c r="G711" s="1" t="str">
        <f>TRIM(基本信息!O711)</f>
        <v/>
      </c>
      <c r="H711" s="1" t="str">
        <f>IFERROR(INDEX(行业涨跌!F:F,MATCH(G711,行业涨跌!C:C,0)),"-")</f>
        <v>-</v>
      </c>
      <c r="I711" s="1" t="str">
        <f>IFERROR(INDEX(行业涨跌!E:E,MATCH(G711,行业涨跌!C:C,0)),"-")</f>
        <v>-</v>
      </c>
      <c r="J711" s="1">
        <v>0</v>
      </c>
      <c r="K711" s="1">
        <v>1</v>
      </c>
      <c r="L711" s="1">
        <v>0</v>
      </c>
      <c r="M711" s="66">
        <f t="shared" si="155"/>
        <v>1</v>
      </c>
      <c r="R711" s="43" t="str">
        <f t="shared" si="153"/>
        <v>-</v>
      </c>
      <c r="S711" s="11">
        <v>43630.625</v>
      </c>
      <c r="V711" s="1">
        <f t="array" ref="V711">SMALL(IF($D$2:$D$4000&gt;0,ROW($D$2:$D$4000),4^8),ROW(A710))</f>
        <v>65536</v>
      </c>
      <c r="W711" s="1" t="str">
        <f t="shared" si="143"/>
        <v>-</v>
      </c>
      <c r="X711" s="1" t="str">
        <f t="shared" si="144"/>
        <v>-</v>
      </c>
      <c r="Y711" s="43" t="str">
        <f t="shared" si="145"/>
        <v>-</v>
      </c>
      <c r="Z711" s="1" t="str">
        <f t="shared" si="146"/>
        <v>-</v>
      </c>
      <c r="AA711" s="1" t="str">
        <f t="shared" si="147"/>
        <v>-</v>
      </c>
      <c r="AB711" s="1" t="str">
        <f t="shared" si="148"/>
        <v>-</v>
      </c>
      <c r="AC711" s="1" t="str">
        <f t="shared" si="149"/>
        <v>-</v>
      </c>
      <c r="AD711" s="1" t="str">
        <f t="shared" si="150"/>
        <v>-</v>
      </c>
      <c r="AE711" s="43" t="str">
        <f t="shared" si="151"/>
        <v>-</v>
      </c>
      <c r="AF711" s="11" t="str">
        <f t="shared" si="152"/>
        <v>-</v>
      </c>
    </row>
    <row r="712" spans="1:32" x14ac:dyDescent="0.15">
      <c r="A712" s="1">
        <v>711</v>
      </c>
      <c r="B712" s="29" t="str">
        <f>TRIM(基本信息!B712)</f>
        <v/>
      </c>
      <c r="C712" s="1" t="str">
        <f>TRIM(基本信息!C712)</f>
        <v/>
      </c>
      <c r="D712" s="1">
        <f t="shared" si="154"/>
        <v>0</v>
      </c>
      <c r="E712" s="1" t="str">
        <f>IFERROR(INDEX(股票涨跌!E:E,MATCH(B712,股票涨跌!B:B,0)),"-")</f>
        <v>-</v>
      </c>
      <c r="F712" s="1" t="str">
        <f>IFERROR(INDEX(股票涨跌!F:F,MATCH(B712,股票涨跌!B:B,0)),"-")</f>
        <v>-</v>
      </c>
      <c r="G712" s="1" t="str">
        <f>TRIM(基本信息!O712)</f>
        <v/>
      </c>
      <c r="H712" s="1" t="str">
        <f>IFERROR(INDEX(行业涨跌!F:F,MATCH(G712,行业涨跌!C:C,0)),"-")</f>
        <v>-</v>
      </c>
      <c r="I712" s="1" t="str">
        <f>IFERROR(INDEX(行业涨跌!E:E,MATCH(G712,行业涨跌!C:C,0)),"-")</f>
        <v>-</v>
      </c>
      <c r="J712" s="1">
        <v>0</v>
      </c>
      <c r="K712" s="1">
        <v>0</v>
      </c>
      <c r="L712" s="1">
        <v>0</v>
      </c>
      <c r="M712" s="66">
        <f t="shared" si="155"/>
        <v>0</v>
      </c>
      <c r="R712" s="43" t="str">
        <f t="shared" si="153"/>
        <v>-</v>
      </c>
      <c r="V712" s="1">
        <f t="array" ref="V712">SMALL(IF($D$2:$D$4000&gt;0,ROW($D$2:$D$4000),4^8),ROW(A711))</f>
        <v>65536</v>
      </c>
      <c r="W712" s="1" t="str">
        <f t="shared" si="143"/>
        <v>-</v>
      </c>
      <c r="X712" s="1" t="str">
        <f t="shared" si="144"/>
        <v>-</v>
      </c>
      <c r="Y712" s="43" t="str">
        <f t="shared" si="145"/>
        <v>-</v>
      </c>
      <c r="Z712" s="1" t="str">
        <f t="shared" si="146"/>
        <v>-</v>
      </c>
      <c r="AA712" s="1" t="str">
        <f t="shared" si="147"/>
        <v>-</v>
      </c>
      <c r="AB712" s="1" t="str">
        <f t="shared" si="148"/>
        <v>-</v>
      </c>
      <c r="AC712" s="1" t="str">
        <f t="shared" si="149"/>
        <v>-</v>
      </c>
      <c r="AD712" s="1" t="str">
        <f t="shared" si="150"/>
        <v>-</v>
      </c>
      <c r="AE712" s="43" t="str">
        <f t="shared" si="151"/>
        <v>-</v>
      </c>
      <c r="AF712" s="11" t="str">
        <f t="shared" si="152"/>
        <v>-</v>
      </c>
    </row>
    <row r="713" spans="1:32" x14ac:dyDescent="0.15">
      <c r="A713" s="1">
        <v>712</v>
      </c>
      <c r="B713" s="29" t="str">
        <f>TRIM(基本信息!B713)</f>
        <v/>
      </c>
      <c r="C713" s="1" t="str">
        <f>TRIM(基本信息!C713)</f>
        <v/>
      </c>
      <c r="D713" s="1">
        <f t="shared" si="154"/>
        <v>0</v>
      </c>
      <c r="E713" s="1" t="str">
        <f>IFERROR(INDEX(股票涨跌!E:E,MATCH(B713,股票涨跌!B:B,0)),"-")</f>
        <v>-</v>
      </c>
      <c r="F713" s="1" t="str">
        <f>IFERROR(INDEX(股票涨跌!F:F,MATCH(B713,股票涨跌!B:B,0)),"-")</f>
        <v>-</v>
      </c>
      <c r="G713" s="1" t="str">
        <f>TRIM(基本信息!O713)</f>
        <v/>
      </c>
      <c r="H713" s="1" t="str">
        <f>IFERROR(INDEX(行业涨跌!F:F,MATCH(G713,行业涨跌!C:C,0)),"-")</f>
        <v>-</v>
      </c>
      <c r="I713" s="1" t="str">
        <f>IFERROR(INDEX(行业涨跌!E:E,MATCH(G713,行业涨跌!C:C,0)),"-")</f>
        <v>-</v>
      </c>
      <c r="J713" s="1">
        <v>0</v>
      </c>
      <c r="K713" s="1">
        <v>0</v>
      </c>
      <c r="L713" s="1">
        <v>1</v>
      </c>
      <c r="M713" s="66">
        <f t="shared" si="155"/>
        <v>0</v>
      </c>
      <c r="R713" s="43" t="str">
        <f t="shared" si="153"/>
        <v>-</v>
      </c>
      <c r="V713" s="1">
        <f t="array" ref="V713">SMALL(IF($D$2:$D$4000&gt;0,ROW($D$2:$D$4000),4^8),ROW(A712))</f>
        <v>65536</v>
      </c>
      <c r="W713" s="1" t="str">
        <f t="shared" si="143"/>
        <v>-</v>
      </c>
      <c r="X713" s="1" t="str">
        <f t="shared" si="144"/>
        <v>-</v>
      </c>
      <c r="Y713" s="43" t="str">
        <f t="shared" si="145"/>
        <v>-</v>
      </c>
      <c r="Z713" s="1" t="str">
        <f t="shared" si="146"/>
        <v>-</v>
      </c>
      <c r="AA713" s="1" t="str">
        <f t="shared" si="147"/>
        <v>-</v>
      </c>
      <c r="AB713" s="1" t="str">
        <f t="shared" si="148"/>
        <v>-</v>
      </c>
      <c r="AC713" s="1" t="str">
        <f t="shared" si="149"/>
        <v>-</v>
      </c>
      <c r="AD713" s="1" t="str">
        <f t="shared" si="150"/>
        <v>-</v>
      </c>
      <c r="AE713" s="43" t="str">
        <f t="shared" si="151"/>
        <v>-</v>
      </c>
      <c r="AF713" s="11" t="str">
        <f t="shared" si="152"/>
        <v>-</v>
      </c>
    </row>
    <row r="714" spans="1:32" x14ac:dyDescent="0.15">
      <c r="A714" s="1">
        <v>713</v>
      </c>
      <c r="B714" s="29" t="str">
        <f>TRIM(基本信息!B714)</f>
        <v/>
      </c>
      <c r="C714" s="1" t="str">
        <f>TRIM(基本信息!C714)</f>
        <v/>
      </c>
      <c r="D714" s="1">
        <f t="shared" si="154"/>
        <v>0</v>
      </c>
      <c r="E714" s="1" t="str">
        <f>IFERROR(INDEX(股票涨跌!E:E,MATCH(B714,股票涨跌!B:B,0)),"-")</f>
        <v>-</v>
      </c>
      <c r="F714" s="1" t="str">
        <f>IFERROR(INDEX(股票涨跌!F:F,MATCH(B714,股票涨跌!B:B,0)),"-")</f>
        <v>-</v>
      </c>
      <c r="G714" s="1" t="str">
        <f>TRIM(基本信息!O714)</f>
        <v/>
      </c>
      <c r="H714" s="1" t="str">
        <f>IFERROR(INDEX(行业涨跌!F:F,MATCH(G714,行业涨跌!C:C,0)),"-")</f>
        <v>-</v>
      </c>
      <c r="I714" s="1" t="str">
        <f>IFERROR(INDEX(行业涨跌!E:E,MATCH(G714,行业涨跌!C:C,0)),"-")</f>
        <v>-</v>
      </c>
      <c r="J714" s="1">
        <v>0</v>
      </c>
      <c r="K714" s="1">
        <v>1</v>
      </c>
      <c r="L714" s="1">
        <v>0</v>
      </c>
      <c r="M714" s="66">
        <f t="shared" si="155"/>
        <v>1</v>
      </c>
      <c r="R714" s="43" t="str">
        <f t="shared" si="153"/>
        <v>-</v>
      </c>
      <c r="S714" s="11">
        <v>43630.625</v>
      </c>
      <c r="V714" s="1">
        <f t="array" ref="V714">SMALL(IF($D$2:$D$4000&gt;0,ROW($D$2:$D$4000),4^8),ROW(A713))</f>
        <v>65536</v>
      </c>
      <c r="W714" s="1" t="str">
        <f t="shared" si="143"/>
        <v>-</v>
      </c>
      <c r="X714" s="1" t="str">
        <f t="shared" si="144"/>
        <v>-</v>
      </c>
      <c r="Y714" s="43" t="str">
        <f t="shared" si="145"/>
        <v>-</v>
      </c>
      <c r="Z714" s="1" t="str">
        <f t="shared" si="146"/>
        <v>-</v>
      </c>
      <c r="AA714" s="1" t="str">
        <f t="shared" si="147"/>
        <v>-</v>
      </c>
      <c r="AB714" s="1" t="str">
        <f t="shared" si="148"/>
        <v>-</v>
      </c>
      <c r="AC714" s="1" t="str">
        <f t="shared" si="149"/>
        <v>-</v>
      </c>
      <c r="AD714" s="1" t="str">
        <f t="shared" si="150"/>
        <v>-</v>
      </c>
      <c r="AE714" s="43" t="str">
        <f t="shared" si="151"/>
        <v>-</v>
      </c>
      <c r="AF714" s="11" t="str">
        <f t="shared" si="152"/>
        <v>-</v>
      </c>
    </row>
    <row r="715" spans="1:32" x14ac:dyDescent="0.15">
      <c r="A715" s="1">
        <v>714</v>
      </c>
      <c r="B715" s="29" t="str">
        <f>TRIM(基本信息!B715)</f>
        <v/>
      </c>
      <c r="C715" s="1" t="str">
        <f>TRIM(基本信息!C715)</f>
        <v/>
      </c>
      <c r="D715" s="1">
        <f t="shared" si="154"/>
        <v>0</v>
      </c>
      <c r="E715" s="1" t="str">
        <f>IFERROR(INDEX(股票涨跌!E:E,MATCH(B715,股票涨跌!B:B,0)),"-")</f>
        <v>-</v>
      </c>
      <c r="F715" s="1" t="str">
        <f>IFERROR(INDEX(股票涨跌!F:F,MATCH(B715,股票涨跌!B:B,0)),"-")</f>
        <v>-</v>
      </c>
      <c r="G715" s="1" t="str">
        <f>TRIM(基本信息!O715)</f>
        <v/>
      </c>
      <c r="H715" s="1" t="str">
        <f>IFERROR(INDEX(行业涨跌!F:F,MATCH(G715,行业涨跌!C:C,0)),"-")</f>
        <v>-</v>
      </c>
      <c r="I715" s="1" t="str">
        <f>IFERROR(INDEX(行业涨跌!E:E,MATCH(G715,行业涨跌!C:C,0)),"-")</f>
        <v>-</v>
      </c>
      <c r="J715" s="1">
        <v>0</v>
      </c>
      <c r="K715" s="1">
        <v>0</v>
      </c>
      <c r="L715" s="1">
        <v>0</v>
      </c>
      <c r="M715" s="66">
        <f t="shared" si="155"/>
        <v>0</v>
      </c>
      <c r="R715" s="43" t="str">
        <f t="shared" si="153"/>
        <v>-</v>
      </c>
      <c r="V715" s="1">
        <f t="array" ref="V715">SMALL(IF($D$2:$D$4000&gt;0,ROW($D$2:$D$4000),4^8),ROW(A714))</f>
        <v>65536</v>
      </c>
      <c r="W715" s="1" t="str">
        <f t="shared" si="143"/>
        <v>-</v>
      </c>
      <c r="X715" s="1" t="str">
        <f t="shared" si="144"/>
        <v>-</v>
      </c>
      <c r="Y715" s="43" t="str">
        <f t="shared" si="145"/>
        <v>-</v>
      </c>
      <c r="Z715" s="1" t="str">
        <f t="shared" si="146"/>
        <v>-</v>
      </c>
      <c r="AA715" s="1" t="str">
        <f t="shared" si="147"/>
        <v>-</v>
      </c>
      <c r="AB715" s="1" t="str">
        <f t="shared" si="148"/>
        <v>-</v>
      </c>
      <c r="AC715" s="1" t="str">
        <f t="shared" si="149"/>
        <v>-</v>
      </c>
      <c r="AD715" s="1" t="str">
        <f t="shared" si="150"/>
        <v>-</v>
      </c>
      <c r="AE715" s="43" t="str">
        <f t="shared" si="151"/>
        <v>-</v>
      </c>
      <c r="AF715" s="11" t="str">
        <f t="shared" si="152"/>
        <v>-</v>
      </c>
    </row>
    <row r="716" spans="1:32" x14ac:dyDescent="0.15">
      <c r="A716" s="1">
        <v>715</v>
      </c>
      <c r="B716" s="29" t="str">
        <f>TRIM(基本信息!B716)</f>
        <v/>
      </c>
      <c r="C716" s="1" t="str">
        <f>TRIM(基本信息!C716)</f>
        <v/>
      </c>
      <c r="D716" s="1">
        <f t="shared" si="154"/>
        <v>0</v>
      </c>
      <c r="E716" s="1" t="str">
        <f>IFERROR(INDEX(股票涨跌!E:E,MATCH(B716,股票涨跌!B:B,0)),"-")</f>
        <v>-</v>
      </c>
      <c r="F716" s="1" t="str">
        <f>IFERROR(INDEX(股票涨跌!F:F,MATCH(B716,股票涨跌!B:B,0)),"-")</f>
        <v>-</v>
      </c>
      <c r="G716" s="1" t="str">
        <f>TRIM(基本信息!O716)</f>
        <v/>
      </c>
      <c r="H716" s="1" t="str">
        <f>IFERROR(INDEX(行业涨跌!F:F,MATCH(G716,行业涨跌!C:C,0)),"-")</f>
        <v>-</v>
      </c>
      <c r="I716" s="1" t="str">
        <f>IFERROR(INDEX(行业涨跌!E:E,MATCH(G716,行业涨跌!C:C,0)),"-")</f>
        <v>-</v>
      </c>
      <c r="J716" s="1">
        <v>0</v>
      </c>
      <c r="K716" s="1">
        <v>0</v>
      </c>
      <c r="L716" s="1">
        <v>0</v>
      </c>
      <c r="M716" s="66">
        <f t="shared" si="155"/>
        <v>0</v>
      </c>
      <c r="R716" s="43" t="str">
        <f t="shared" si="153"/>
        <v>-</v>
      </c>
      <c r="V716" s="1">
        <f t="array" ref="V716">SMALL(IF($D$2:$D$4000&gt;0,ROW($D$2:$D$4000),4^8),ROW(A715))</f>
        <v>65536</v>
      </c>
      <c r="W716" s="1" t="str">
        <f t="shared" si="143"/>
        <v>-</v>
      </c>
      <c r="X716" s="1" t="str">
        <f t="shared" si="144"/>
        <v>-</v>
      </c>
      <c r="Y716" s="43" t="str">
        <f t="shared" si="145"/>
        <v>-</v>
      </c>
      <c r="Z716" s="1" t="str">
        <f t="shared" si="146"/>
        <v>-</v>
      </c>
      <c r="AA716" s="1" t="str">
        <f t="shared" si="147"/>
        <v>-</v>
      </c>
      <c r="AB716" s="1" t="str">
        <f t="shared" si="148"/>
        <v>-</v>
      </c>
      <c r="AC716" s="1" t="str">
        <f t="shared" si="149"/>
        <v>-</v>
      </c>
      <c r="AD716" s="1" t="str">
        <f t="shared" si="150"/>
        <v>-</v>
      </c>
      <c r="AE716" s="43" t="str">
        <f t="shared" si="151"/>
        <v>-</v>
      </c>
      <c r="AF716" s="11" t="str">
        <f t="shared" si="152"/>
        <v>-</v>
      </c>
    </row>
    <row r="717" spans="1:32" x14ac:dyDescent="0.15">
      <c r="A717" s="1">
        <v>716</v>
      </c>
      <c r="B717" s="29" t="str">
        <f>TRIM(基本信息!B717)</f>
        <v/>
      </c>
      <c r="C717" s="1" t="str">
        <f>TRIM(基本信息!C717)</f>
        <v/>
      </c>
      <c r="D717" s="1">
        <f t="shared" si="154"/>
        <v>0</v>
      </c>
      <c r="E717" s="1" t="str">
        <f>IFERROR(INDEX(股票涨跌!E:E,MATCH(B717,股票涨跌!B:B,0)),"-")</f>
        <v>-</v>
      </c>
      <c r="F717" s="1" t="str">
        <f>IFERROR(INDEX(股票涨跌!F:F,MATCH(B717,股票涨跌!B:B,0)),"-")</f>
        <v>-</v>
      </c>
      <c r="G717" s="1" t="str">
        <f>TRIM(基本信息!O717)</f>
        <v/>
      </c>
      <c r="H717" s="1" t="str">
        <f>IFERROR(INDEX(行业涨跌!F:F,MATCH(G717,行业涨跌!C:C,0)),"-")</f>
        <v>-</v>
      </c>
      <c r="I717" s="1" t="str">
        <f>IFERROR(INDEX(行业涨跌!E:E,MATCH(G717,行业涨跌!C:C,0)),"-")</f>
        <v>-</v>
      </c>
      <c r="J717" s="1">
        <v>0</v>
      </c>
      <c r="K717" s="1">
        <v>0</v>
      </c>
      <c r="L717" s="1">
        <v>0</v>
      </c>
      <c r="M717" s="66">
        <f t="shared" si="155"/>
        <v>0</v>
      </c>
      <c r="R717" s="43" t="str">
        <f t="shared" si="153"/>
        <v>-</v>
      </c>
      <c r="V717" s="1">
        <f t="array" ref="V717">SMALL(IF($D$2:$D$4000&gt;0,ROW($D$2:$D$4000),4^8),ROW(A716))</f>
        <v>65536</v>
      </c>
      <c r="W717" s="1" t="str">
        <f t="shared" si="143"/>
        <v>-</v>
      </c>
      <c r="X717" s="1" t="str">
        <f t="shared" si="144"/>
        <v>-</v>
      </c>
      <c r="Y717" s="43" t="str">
        <f t="shared" si="145"/>
        <v>-</v>
      </c>
      <c r="Z717" s="1" t="str">
        <f t="shared" si="146"/>
        <v>-</v>
      </c>
      <c r="AA717" s="1" t="str">
        <f t="shared" si="147"/>
        <v>-</v>
      </c>
      <c r="AB717" s="1" t="str">
        <f t="shared" si="148"/>
        <v>-</v>
      </c>
      <c r="AC717" s="1" t="str">
        <f t="shared" si="149"/>
        <v>-</v>
      </c>
      <c r="AD717" s="1" t="str">
        <f t="shared" si="150"/>
        <v>-</v>
      </c>
      <c r="AE717" s="43" t="str">
        <f t="shared" si="151"/>
        <v>-</v>
      </c>
      <c r="AF717" s="11" t="str">
        <f t="shared" si="152"/>
        <v>-</v>
      </c>
    </row>
    <row r="718" spans="1:32" x14ac:dyDescent="0.15">
      <c r="A718" s="1">
        <v>717</v>
      </c>
      <c r="B718" s="29" t="str">
        <f>TRIM(基本信息!B718)</f>
        <v/>
      </c>
      <c r="C718" s="1" t="str">
        <f>TRIM(基本信息!C718)</f>
        <v/>
      </c>
      <c r="D718" s="1">
        <f t="shared" si="154"/>
        <v>0</v>
      </c>
      <c r="E718" s="1" t="str">
        <f>IFERROR(INDEX(股票涨跌!E:E,MATCH(B718,股票涨跌!B:B,0)),"-")</f>
        <v>-</v>
      </c>
      <c r="F718" s="1" t="str">
        <f>IFERROR(INDEX(股票涨跌!F:F,MATCH(B718,股票涨跌!B:B,0)),"-")</f>
        <v>-</v>
      </c>
      <c r="G718" s="1" t="str">
        <f>TRIM(基本信息!O718)</f>
        <v/>
      </c>
      <c r="H718" s="1" t="str">
        <f>IFERROR(INDEX(行业涨跌!F:F,MATCH(G718,行业涨跌!C:C,0)),"-")</f>
        <v>-</v>
      </c>
      <c r="I718" s="1" t="str">
        <f>IFERROR(INDEX(行业涨跌!E:E,MATCH(G718,行业涨跌!C:C,0)),"-")</f>
        <v>-</v>
      </c>
      <c r="J718" s="1">
        <v>0</v>
      </c>
      <c r="K718" s="1">
        <v>1</v>
      </c>
      <c r="L718" s="1">
        <v>0</v>
      </c>
      <c r="M718" s="66">
        <f t="shared" si="155"/>
        <v>1</v>
      </c>
      <c r="R718" s="43" t="str">
        <f t="shared" si="153"/>
        <v>-</v>
      </c>
      <c r="S718" s="11">
        <v>43630.625</v>
      </c>
      <c r="V718" s="1">
        <f t="array" ref="V718">SMALL(IF($D$2:$D$4000&gt;0,ROW($D$2:$D$4000),4^8),ROW(A717))</f>
        <v>65536</v>
      </c>
      <c r="W718" s="1" t="str">
        <f t="shared" si="143"/>
        <v>-</v>
      </c>
      <c r="X718" s="1" t="str">
        <f t="shared" si="144"/>
        <v>-</v>
      </c>
      <c r="Y718" s="43" t="str">
        <f t="shared" si="145"/>
        <v>-</v>
      </c>
      <c r="Z718" s="1" t="str">
        <f t="shared" si="146"/>
        <v>-</v>
      </c>
      <c r="AA718" s="1" t="str">
        <f t="shared" si="147"/>
        <v>-</v>
      </c>
      <c r="AB718" s="1" t="str">
        <f t="shared" si="148"/>
        <v>-</v>
      </c>
      <c r="AC718" s="1" t="str">
        <f t="shared" si="149"/>
        <v>-</v>
      </c>
      <c r="AD718" s="1" t="str">
        <f t="shared" si="150"/>
        <v>-</v>
      </c>
      <c r="AE718" s="43" t="str">
        <f t="shared" si="151"/>
        <v>-</v>
      </c>
      <c r="AF718" s="11" t="str">
        <f t="shared" si="152"/>
        <v>-</v>
      </c>
    </row>
    <row r="719" spans="1:32" x14ac:dyDescent="0.15">
      <c r="A719" s="1">
        <v>718</v>
      </c>
      <c r="B719" s="29" t="str">
        <f>TRIM(基本信息!B719)</f>
        <v/>
      </c>
      <c r="C719" s="1" t="str">
        <f>TRIM(基本信息!C719)</f>
        <v/>
      </c>
      <c r="D719" s="1">
        <f t="shared" si="154"/>
        <v>0</v>
      </c>
      <c r="E719" s="1" t="str">
        <f>IFERROR(INDEX(股票涨跌!E:E,MATCH(B719,股票涨跌!B:B,0)),"-")</f>
        <v>-</v>
      </c>
      <c r="F719" s="1" t="str">
        <f>IFERROR(INDEX(股票涨跌!F:F,MATCH(B719,股票涨跌!B:B,0)),"-")</f>
        <v>-</v>
      </c>
      <c r="G719" s="1" t="str">
        <f>TRIM(基本信息!O719)</f>
        <v/>
      </c>
      <c r="H719" s="1" t="str">
        <f>IFERROR(INDEX(行业涨跌!F:F,MATCH(G719,行业涨跌!C:C,0)),"-")</f>
        <v>-</v>
      </c>
      <c r="I719" s="1" t="str">
        <f>IFERROR(INDEX(行业涨跌!E:E,MATCH(G719,行业涨跌!C:C,0)),"-")</f>
        <v>-</v>
      </c>
      <c r="J719" s="1">
        <v>0</v>
      </c>
      <c r="K719" s="1">
        <v>0</v>
      </c>
      <c r="L719" s="1">
        <v>0</v>
      </c>
      <c r="M719" s="66">
        <f t="shared" si="155"/>
        <v>0</v>
      </c>
      <c r="R719" s="43" t="str">
        <f t="shared" si="153"/>
        <v>-</v>
      </c>
      <c r="V719" s="1">
        <f t="array" ref="V719">SMALL(IF($D$2:$D$4000&gt;0,ROW($D$2:$D$4000),4^8),ROW(A718))</f>
        <v>65536</v>
      </c>
      <c r="W719" s="1" t="str">
        <f t="shared" si="143"/>
        <v>-</v>
      </c>
      <c r="X719" s="1" t="str">
        <f t="shared" si="144"/>
        <v>-</v>
      </c>
      <c r="Y719" s="43" t="str">
        <f t="shared" si="145"/>
        <v>-</v>
      </c>
      <c r="Z719" s="1" t="str">
        <f t="shared" si="146"/>
        <v>-</v>
      </c>
      <c r="AA719" s="1" t="str">
        <f t="shared" si="147"/>
        <v>-</v>
      </c>
      <c r="AB719" s="1" t="str">
        <f t="shared" si="148"/>
        <v>-</v>
      </c>
      <c r="AC719" s="1" t="str">
        <f t="shared" si="149"/>
        <v>-</v>
      </c>
      <c r="AD719" s="1" t="str">
        <f t="shared" si="150"/>
        <v>-</v>
      </c>
      <c r="AE719" s="43" t="str">
        <f t="shared" si="151"/>
        <v>-</v>
      </c>
      <c r="AF719" s="11" t="str">
        <f t="shared" si="152"/>
        <v>-</v>
      </c>
    </row>
    <row r="720" spans="1:32" x14ac:dyDescent="0.15">
      <c r="A720" s="1">
        <v>719</v>
      </c>
      <c r="B720" s="29" t="str">
        <f>TRIM(基本信息!B720)</f>
        <v/>
      </c>
      <c r="C720" s="1" t="str">
        <f>TRIM(基本信息!C720)</f>
        <v/>
      </c>
      <c r="D720" s="1">
        <f t="shared" si="154"/>
        <v>0</v>
      </c>
      <c r="E720" s="1" t="str">
        <f>IFERROR(INDEX(股票涨跌!E:E,MATCH(B720,股票涨跌!B:B,0)),"-")</f>
        <v>-</v>
      </c>
      <c r="F720" s="1" t="str">
        <f>IFERROR(INDEX(股票涨跌!F:F,MATCH(B720,股票涨跌!B:B,0)),"-")</f>
        <v>-</v>
      </c>
      <c r="G720" s="1" t="str">
        <f>TRIM(基本信息!O720)</f>
        <v/>
      </c>
      <c r="H720" s="1" t="str">
        <f>IFERROR(INDEX(行业涨跌!F:F,MATCH(G720,行业涨跌!C:C,0)),"-")</f>
        <v>-</v>
      </c>
      <c r="I720" s="1" t="str">
        <f>IFERROR(INDEX(行业涨跌!E:E,MATCH(G720,行业涨跌!C:C,0)),"-")</f>
        <v>-</v>
      </c>
      <c r="J720" s="1">
        <v>0</v>
      </c>
      <c r="K720" s="1">
        <v>0</v>
      </c>
      <c r="L720" s="1">
        <v>0</v>
      </c>
      <c r="M720" s="66">
        <f t="shared" si="155"/>
        <v>0</v>
      </c>
      <c r="R720" s="43" t="str">
        <f t="shared" si="153"/>
        <v>-</v>
      </c>
      <c r="V720" s="1">
        <f t="array" ref="V720">SMALL(IF($D$2:$D$4000&gt;0,ROW($D$2:$D$4000),4^8),ROW(A719))</f>
        <v>65536</v>
      </c>
      <c r="W720" s="1" t="str">
        <f t="shared" si="143"/>
        <v>-</v>
      </c>
      <c r="X720" s="1" t="str">
        <f t="shared" si="144"/>
        <v>-</v>
      </c>
      <c r="Y720" s="43" t="str">
        <f t="shared" si="145"/>
        <v>-</v>
      </c>
      <c r="Z720" s="1" t="str">
        <f t="shared" si="146"/>
        <v>-</v>
      </c>
      <c r="AA720" s="1" t="str">
        <f t="shared" si="147"/>
        <v>-</v>
      </c>
      <c r="AB720" s="1" t="str">
        <f t="shared" si="148"/>
        <v>-</v>
      </c>
      <c r="AC720" s="1" t="str">
        <f t="shared" si="149"/>
        <v>-</v>
      </c>
      <c r="AD720" s="1" t="str">
        <f t="shared" si="150"/>
        <v>-</v>
      </c>
      <c r="AE720" s="43" t="str">
        <f t="shared" si="151"/>
        <v>-</v>
      </c>
      <c r="AF720" s="11" t="str">
        <f t="shared" si="152"/>
        <v>-</v>
      </c>
    </row>
    <row r="721" spans="1:32" x14ac:dyDescent="0.15">
      <c r="A721" s="1">
        <v>720</v>
      </c>
      <c r="B721" s="29" t="str">
        <f>TRIM(基本信息!B721)</f>
        <v/>
      </c>
      <c r="C721" s="1" t="str">
        <f>TRIM(基本信息!C721)</f>
        <v/>
      </c>
      <c r="D721" s="1">
        <f t="shared" si="154"/>
        <v>0</v>
      </c>
      <c r="E721" s="1" t="str">
        <f>IFERROR(INDEX(股票涨跌!E:E,MATCH(B721,股票涨跌!B:B,0)),"-")</f>
        <v>-</v>
      </c>
      <c r="F721" s="1" t="str">
        <f>IFERROR(INDEX(股票涨跌!F:F,MATCH(B721,股票涨跌!B:B,0)),"-")</f>
        <v>-</v>
      </c>
      <c r="G721" s="1" t="str">
        <f>TRIM(基本信息!O721)</f>
        <v/>
      </c>
      <c r="H721" s="1" t="str">
        <f>IFERROR(INDEX(行业涨跌!F:F,MATCH(G721,行业涨跌!C:C,0)),"-")</f>
        <v>-</v>
      </c>
      <c r="I721" s="1" t="str">
        <f>IFERROR(INDEX(行业涨跌!E:E,MATCH(G721,行业涨跌!C:C,0)),"-")</f>
        <v>-</v>
      </c>
      <c r="J721" s="1">
        <v>0</v>
      </c>
      <c r="K721" s="1">
        <v>0</v>
      </c>
      <c r="L721" s="1">
        <v>0</v>
      </c>
      <c r="M721" s="66">
        <f t="shared" si="155"/>
        <v>0</v>
      </c>
      <c r="R721" s="43" t="str">
        <f t="shared" si="153"/>
        <v>-</v>
      </c>
      <c r="V721" s="1">
        <f t="array" ref="V721">SMALL(IF($D$2:$D$4000&gt;0,ROW($D$2:$D$4000),4^8),ROW(A720))</f>
        <v>65536</v>
      </c>
      <c r="W721" s="1" t="str">
        <f t="shared" si="143"/>
        <v>-</v>
      </c>
      <c r="X721" s="1" t="str">
        <f t="shared" si="144"/>
        <v>-</v>
      </c>
      <c r="Y721" s="43" t="str">
        <f t="shared" si="145"/>
        <v>-</v>
      </c>
      <c r="Z721" s="1" t="str">
        <f t="shared" si="146"/>
        <v>-</v>
      </c>
      <c r="AA721" s="1" t="str">
        <f t="shared" si="147"/>
        <v>-</v>
      </c>
      <c r="AB721" s="1" t="str">
        <f t="shared" si="148"/>
        <v>-</v>
      </c>
      <c r="AC721" s="1" t="str">
        <f t="shared" si="149"/>
        <v>-</v>
      </c>
      <c r="AD721" s="1" t="str">
        <f t="shared" si="150"/>
        <v>-</v>
      </c>
      <c r="AE721" s="43" t="str">
        <f t="shared" si="151"/>
        <v>-</v>
      </c>
      <c r="AF721" s="11" t="str">
        <f t="shared" si="152"/>
        <v>-</v>
      </c>
    </row>
    <row r="722" spans="1:32" x14ac:dyDescent="0.15">
      <c r="A722" s="1">
        <v>721</v>
      </c>
      <c r="B722" s="29" t="str">
        <f>TRIM(基本信息!B722)</f>
        <v/>
      </c>
      <c r="C722" s="1" t="str">
        <f>TRIM(基本信息!C722)</f>
        <v/>
      </c>
      <c r="D722" s="1">
        <f t="shared" si="154"/>
        <v>0</v>
      </c>
      <c r="E722" s="1" t="str">
        <f>IFERROR(INDEX(股票涨跌!E:E,MATCH(B722,股票涨跌!B:B,0)),"-")</f>
        <v>-</v>
      </c>
      <c r="F722" s="1" t="str">
        <f>IFERROR(INDEX(股票涨跌!F:F,MATCH(B722,股票涨跌!B:B,0)),"-")</f>
        <v>-</v>
      </c>
      <c r="G722" s="1" t="str">
        <f>TRIM(基本信息!O722)</f>
        <v/>
      </c>
      <c r="H722" s="1" t="str">
        <f>IFERROR(INDEX(行业涨跌!F:F,MATCH(G722,行业涨跌!C:C,0)),"-")</f>
        <v>-</v>
      </c>
      <c r="I722" s="1" t="str">
        <f>IFERROR(INDEX(行业涨跌!E:E,MATCH(G722,行业涨跌!C:C,0)),"-")</f>
        <v>-</v>
      </c>
      <c r="J722" s="1">
        <v>0</v>
      </c>
      <c r="K722" s="1">
        <v>0</v>
      </c>
      <c r="L722" s="1">
        <v>0</v>
      </c>
      <c r="M722" s="66">
        <f t="shared" si="155"/>
        <v>0</v>
      </c>
      <c r="R722" s="43" t="str">
        <f t="shared" si="153"/>
        <v>-</v>
      </c>
      <c r="V722" s="1">
        <f t="array" ref="V722">SMALL(IF($D$2:$D$4000&gt;0,ROW($D$2:$D$4000),4^8),ROW(A721))</f>
        <v>65536</v>
      </c>
      <c r="W722" s="1" t="str">
        <f t="shared" si="143"/>
        <v>-</v>
      </c>
      <c r="X722" s="1" t="str">
        <f t="shared" si="144"/>
        <v>-</v>
      </c>
      <c r="Y722" s="43" t="str">
        <f t="shared" si="145"/>
        <v>-</v>
      </c>
      <c r="Z722" s="1" t="str">
        <f t="shared" si="146"/>
        <v>-</v>
      </c>
      <c r="AA722" s="1" t="str">
        <f t="shared" si="147"/>
        <v>-</v>
      </c>
      <c r="AB722" s="1" t="str">
        <f t="shared" si="148"/>
        <v>-</v>
      </c>
      <c r="AC722" s="1" t="str">
        <f t="shared" si="149"/>
        <v>-</v>
      </c>
      <c r="AD722" s="1" t="str">
        <f t="shared" si="150"/>
        <v>-</v>
      </c>
      <c r="AE722" s="43" t="str">
        <f t="shared" si="151"/>
        <v>-</v>
      </c>
      <c r="AF722" s="11" t="str">
        <f t="shared" si="152"/>
        <v>-</v>
      </c>
    </row>
    <row r="723" spans="1:32" x14ac:dyDescent="0.15">
      <c r="A723" s="1">
        <v>722</v>
      </c>
      <c r="B723" s="29" t="str">
        <f>TRIM(基本信息!B723)</f>
        <v/>
      </c>
      <c r="C723" s="1" t="str">
        <f>TRIM(基本信息!C723)</f>
        <v/>
      </c>
      <c r="D723" s="1">
        <f t="shared" si="154"/>
        <v>0</v>
      </c>
      <c r="E723" s="1" t="str">
        <f>IFERROR(INDEX(股票涨跌!E:E,MATCH(B723,股票涨跌!B:B,0)),"-")</f>
        <v>-</v>
      </c>
      <c r="F723" s="1" t="str">
        <f>IFERROR(INDEX(股票涨跌!F:F,MATCH(B723,股票涨跌!B:B,0)),"-")</f>
        <v>-</v>
      </c>
      <c r="G723" s="1" t="str">
        <f>TRIM(基本信息!O723)</f>
        <v/>
      </c>
      <c r="H723" s="1" t="str">
        <f>IFERROR(INDEX(行业涨跌!F:F,MATCH(G723,行业涨跌!C:C,0)),"-")</f>
        <v>-</v>
      </c>
      <c r="I723" s="1" t="str">
        <f>IFERROR(INDEX(行业涨跌!E:E,MATCH(G723,行业涨跌!C:C,0)),"-")</f>
        <v>-</v>
      </c>
      <c r="J723" s="1">
        <v>0</v>
      </c>
      <c r="K723" s="1">
        <v>1</v>
      </c>
      <c r="L723" s="1">
        <v>0</v>
      </c>
      <c r="M723" s="66">
        <f t="shared" si="155"/>
        <v>1</v>
      </c>
      <c r="R723" s="43" t="str">
        <f t="shared" si="153"/>
        <v>-</v>
      </c>
      <c r="S723" s="11">
        <v>43630.625</v>
      </c>
      <c r="V723" s="1">
        <f t="array" ref="V723">SMALL(IF($D$2:$D$4000&gt;0,ROW($D$2:$D$4000),4^8),ROW(A722))</f>
        <v>65536</v>
      </c>
      <c r="W723" s="1" t="str">
        <f t="shared" si="143"/>
        <v>-</v>
      </c>
      <c r="X723" s="1" t="str">
        <f t="shared" si="144"/>
        <v>-</v>
      </c>
      <c r="Y723" s="43" t="str">
        <f t="shared" si="145"/>
        <v>-</v>
      </c>
      <c r="Z723" s="1" t="str">
        <f t="shared" si="146"/>
        <v>-</v>
      </c>
      <c r="AA723" s="1" t="str">
        <f t="shared" si="147"/>
        <v>-</v>
      </c>
      <c r="AB723" s="1" t="str">
        <f t="shared" si="148"/>
        <v>-</v>
      </c>
      <c r="AC723" s="1" t="str">
        <f t="shared" si="149"/>
        <v>-</v>
      </c>
      <c r="AD723" s="1" t="str">
        <f t="shared" si="150"/>
        <v>-</v>
      </c>
      <c r="AE723" s="43" t="str">
        <f t="shared" si="151"/>
        <v>-</v>
      </c>
      <c r="AF723" s="11" t="str">
        <f t="shared" si="152"/>
        <v>-</v>
      </c>
    </row>
    <row r="724" spans="1:32" x14ac:dyDescent="0.15">
      <c r="A724" s="1">
        <v>723</v>
      </c>
      <c r="B724" s="29" t="str">
        <f>TRIM(基本信息!B724)</f>
        <v/>
      </c>
      <c r="C724" s="1" t="str">
        <f>TRIM(基本信息!C724)</f>
        <v/>
      </c>
      <c r="D724" s="1">
        <f t="shared" si="154"/>
        <v>0</v>
      </c>
      <c r="E724" s="1" t="str">
        <f>IFERROR(INDEX(股票涨跌!E:E,MATCH(B724,股票涨跌!B:B,0)),"-")</f>
        <v>-</v>
      </c>
      <c r="F724" s="1" t="str">
        <f>IFERROR(INDEX(股票涨跌!F:F,MATCH(B724,股票涨跌!B:B,0)),"-")</f>
        <v>-</v>
      </c>
      <c r="G724" s="1" t="str">
        <f>TRIM(基本信息!O724)</f>
        <v/>
      </c>
      <c r="H724" s="1" t="str">
        <f>IFERROR(INDEX(行业涨跌!F:F,MATCH(G724,行业涨跌!C:C,0)),"-")</f>
        <v>-</v>
      </c>
      <c r="I724" s="1" t="str">
        <f>IFERROR(INDEX(行业涨跌!E:E,MATCH(G724,行业涨跌!C:C,0)),"-")</f>
        <v>-</v>
      </c>
      <c r="J724" s="1">
        <v>0</v>
      </c>
      <c r="K724" s="1">
        <v>1</v>
      </c>
      <c r="L724" s="1">
        <v>0</v>
      </c>
      <c r="M724" s="66">
        <f t="shared" si="155"/>
        <v>1</v>
      </c>
      <c r="R724" s="43" t="str">
        <f t="shared" si="153"/>
        <v>-</v>
      </c>
      <c r="S724" s="11">
        <v>43630.625</v>
      </c>
      <c r="V724" s="1">
        <f t="array" ref="V724">SMALL(IF($D$2:$D$4000&gt;0,ROW($D$2:$D$4000),4^8),ROW(A723))</f>
        <v>65536</v>
      </c>
      <c r="W724" s="1" t="str">
        <f t="shared" si="143"/>
        <v>-</v>
      </c>
      <c r="X724" s="1" t="str">
        <f t="shared" si="144"/>
        <v>-</v>
      </c>
      <c r="Y724" s="43" t="str">
        <f t="shared" si="145"/>
        <v>-</v>
      </c>
      <c r="Z724" s="1" t="str">
        <f t="shared" si="146"/>
        <v>-</v>
      </c>
      <c r="AA724" s="1" t="str">
        <f t="shared" si="147"/>
        <v>-</v>
      </c>
      <c r="AB724" s="1" t="str">
        <f t="shared" si="148"/>
        <v>-</v>
      </c>
      <c r="AC724" s="1" t="str">
        <f t="shared" si="149"/>
        <v>-</v>
      </c>
      <c r="AD724" s="1" t="str">
        <f t="shared" si="150"/>
        <v>-</v>
      </c>
      <c r="AE724" s="43" t="str">
        <f t="shared" si="151"/>
        <v>-</v>
      </c>
      <c r="AF724" s="11" t="str">
        <f t="shared" si="152"/>
        <v>-</v>
      </c>
    </row>
    <row r="725" spans="1:32" x14ac:dyDescent="0.15">
      <c r="A725" s="1">
        <v>724</v>
      </c>
      <c r="B725" s="29" t="str">
        <f>TRIM(基本信息!B725)</f>
        <v/>
      </c>
      <c r="C725" s="1" t="str">
        <f>TRIM(基本信息!C725)</f>
        <v/>
      </c>
      <c r="D725" s="1">
        <f t="shared" si="154"/>
        <v>0</v>
      </c>
      <c r="E725" s="1" t="str">
        <f>IFERROR(INDEX(股票涨跌!E:E,MATCH(B725,股票涨跌!B:B,0)),"-")</f>
        <v>-</v>
      </c>
      <c r="F725" s="1" t="str">
        <f>IFERROR(INDEX(股票涨跌!F:F,MATCH(B725,股票涨跌!B:B,0)),"-")</f>
        <v>-</v>
      </c>
      <c r="G725" s="1" t="str">
        <f>TRIM(基本信息!O725)</f>
        <v/>
      </c>
      <c r="H725" s="1" t="str">
        <f>IFERROR(INDEX(行业涨跌!F:F,MATCH(G725,行业涨跌!C:C,0)),"-")</f>
        <v>-</v>
      </c>
      <c r="I725" s="1" t="str">
        <f>IFERROR(INDEX(行业涨跌!E:E,MATCH(G725,行业涨跌!C:C,0)),"-")</f>
        <v>-</v>
      </c>
      <c r="J725" s="1">
        <v>0</v>
      </c>
      <c r="K725" s="1">
        <v>0</v>
      </c>
      <c r="L725" s="1">
        <v>0</v>
      </c>
      <c r="M725" s="66">
        <f t="shared" si="155"/>
        <v>0</v>
      </c>
      <c r="R725" s="43" t="str">
        <f t="shared" si="153"/>
        <v>-</v>
      </c>
      <c r="V725" s="1">
        <f t="array" ref="V725">SMALL(IF($D$2:$D$4000&gt;0,ROW($D$2:$D$4000),4^8),ROW(A724))</f>
        <v>65536</v>
      </c>
      <c r="W725" s="1" t="str">
        <f t="shared" si="143"/>
        <v>-</v>
      </c>
      <c r="X725" s="1" t="str">
        <f t="shared" si="144"/>
        <v>-</v>
      </c>
      <c r="Y725" s="43" t="str">
        <f t="shared" si="145"/>
        <v>-</v>
      </c>
      <c r="Z725" s="1" t="str">
        <f t="shared" si="146"/>
        <v>-</v>
      </c>
      <c r="AA725" s="1" t="str">
        <f t="shared" si="147"/>
        <v>-</v>
      </c>
      <c r="AB725" s="1" t="str">
        <f t="shared" si="148"/>
        <v>-</v>
      </c>
      <c r="AC725" s="1" t="str">
        <f t="shared" si="149"/>
        <v>-</v>
      </c>
      <c r="AD725" s="1" t="str">
        <f t="shared" si="150"/>
        <v>-</v>
      </c>
      <c r="AE725" s="43" t="str">
        <f t="shared" si="151"/>
        <v>-</v>
      </c>
      <c r="AF725" s="11" t="str">
        <f t="shared" si="152"/>
        <v>-</v>
      </c>
    </row>
    <row r="726" spans="1:32" x14ac:dyDescent="0.15">
      <c r="A726" s="1">
        <v>725</v>
      </c>
      <c r="B726" s="29" t="str">
        <f>TRIM(基本信息!B726)</f>
        <v/>
      </c>
      <c r="C726" s="1" t="str">
        <f>TRIM(基本信息!C726)</f>
        <v/>
      </c>
      <c r="D726" s="1">
        <f t="shared" si="154"/>
        <v>0</v>
      </c>
      <c r="E726" s="1" t="str">
        <f>IFERROR(INDEX(股票涨跌!E:E,MATCH(B726,股票涨跌!B:B,0)),"-")</f>
        <v>-</v>
      </c>
      <c r="F726" s="1" t="str">
        <f>IFERROR(INDEX(股票涨跌!F:F,MATCH(B726,股票涨跌!B:B,0)),"-")</f>
        <v>-</v>
      </c>
      <c r="G726" s="1" t="str">
        <f>TRIM(基本信息!O726)</f>
        <v/>
      </c>
      <c r="H726" s="1" t="str">
        <f>IFERROR(INDEX(行业涨跌!F:F,MATCH(G726,行业涨跌!C:C,0)),"-")</f>
        <v>-</v>
      </c>
      <c r="I726" s="1" t="str">
        <f>IFERROR(INDEX(行业涨跌!E:E,MATCH(G726,行业涨跌!C:C,0)),"-")</f>
        <v>-</v>
      </c>
      <c r="J726" s="1">
        <v>0</v>
      </c>
      <c r="K726" s="1">
        <v>0</v>
      </c>
      <c r="L726" s="1">
        <v>0</v>
      </c>
      <c r="M726" s="66">
        <f t="shared" si="155"/>
        <v>0</v>
      </c>
      <c r="R726" s="43" t="str">
        <f t="shared" si="153"/>
        <v>-</v>
      </c>
      <c r="V726" s="1">
        <f t="array" ref="V726">SMALL(IF($D$2:$D$4000&gt;0,ROW($D$2:$D$4000),4^8),ROW(A725))</f>
        <v>65536</v>
      </c>
      <c r="W726" s="1" t="str">
        <f t="shared" si="143"/>
        <v>-</v>
      </c>
      <c r="X726" s="1" t="str">
        <f t="shared" si="144"/>
        <v>-</v>
      </c>
      <c r="Y726" s="43" t="str">
        <f t="shared" si="145"/>
        <v>-</v>
      </c>
      <c r="Z726" s="1" t="str">
        <f t="shared" si="146"/>
        <v>-</v>
      </c>
      <c r="AA726" s="1" t="str">
        <f t="shared" si="147"/>
        <v>-</v>
      </c>
      <c r="AB726" s="1" t="str">
        <f t="shared" si="148"/>
        <v>-</v>
      </c>
      <c r="AC726" s="1" t="str">
        <f t="shared" si="149"/>
        <v>-</v>
      </c>
      <c r="AD726" s="1" t="str">
        <f t="shared" si="150"/>
        <v>-</v>
      </c>
      <c r="AE726" s="43" t="str">
        <f t="shared" si="151"/>
        <v>-</v>
      </c>
      <c r="AF726" s="11" t="str">
        <f t="shared" si="152"/>
        <v>-</v>
      </c>
    </row>
    <row r="727" spans="1:32" x14ac:dyDescent="0.15">
      <c r="A727" s="1">
        <v>726</v>
      </c>
      <c r="B727" s="29" t="str">
        <f>TRIM(基本信息!B727)</f>
        <v/>
      </c>
      <c r="C727" s="1" t="str">
        <f>TRIM(基本信息!C727)</f>
        <v/>
      </c>
      <c r="D727" s="1">
        <f t="shared" si="154"/>
        <v>0</v>
      </c>
      <c r="E727" s="1" t="str">
        <f>IFERROR(INDEX(股票涨跌!E:E,MATCH(B727,股票涨跌!B:B,0)),"-")</f>
        <v>-</v>
      </c>
      <c r="F727" s="1" t="str">
        <f>IFERROR(INDEX(股票涨跌!F:F,MATCH(B727,股票涨跌!B:B,0)),"-")</f>
        <v>-</v>
      </c>
      <c r="G727" s="1" t="str">
        <f>TRIM(基本信息!O727)</f>
        <v/>
      </c>
      <c r="H727" s="1" t="str">
        <f>IFERROR(INDEX(行业涨跌!F:F,MATCH(G727,行业涨跌!C:C,0)),"-")</f>
        <v>-</v>
      </c>
      <c r="I727" s="1" t="str">
        <f>IFERROR(INDEX(行业涨跌!E:E,MATCH(G727,行业涨跌!C:C,0)),"-")</f>
        <v>-</v>
      </c>
      <c r="J727" s="1">
        <v>0</v>
      </c>
      <c r="K727" s="1">
        <v>0</v>
      </c>
      <c r="L727" s="1">
        <v>0</v>
      </c>
      <c r="M727" s="66">
        <f t="shared" si="155"/>
        <v>0</v>
      </c>
      <c r="R727" s="43" t="str">
        <f t="shared" si="153"/>
        <v>-</v>
      </c>
      <c r="V727" s="1">
        <f t="array" ref="V727">SMALL(IF($D$2:$D$4000&gt;0,ROW($D$2:$D$4000),4^8),ROW(A726))</f>
        <v>65536</v>
      </c>
      <c r="W727" s="1" t="str">
        <f t="shared" si="143"/>
        <v>-</v>
      </c>
      <c r="X727" s="1" t="str">
        <f t="shared" si="144"/>
        <v>-</v>
      </c>
      <c r="Y727" s="43" t="str">
        <f t="shared" si="145"/>
        <v>-</v>
      </c>
      <c r="Z727" s="1" t="str">
        <f t="shared" si="146"/>
        <v>-</v>
      </c>
      <c r="AA727" s="1" t="str">
        <f t="shared" si="147"/>
        <v>-</v>
      </c>
      <c r="AB727" s="1" t="str">
        <f t="shared" si="148"/>
        <v>-</v>
      </c>
      <c r="AC727" s="1" t="str">
        <f t="shared" si="149"/>
        <v>-</v>
      </c>
      <c r="AD727" s="1" t="str">
        <f t="shared" si="150"/>
        <v>-</v>
      </c>
      <c r="AE727" s="43" t="str">
        <f t="shared" si="151"/>
        <v>-</v>
      </c>
      <c r="AF727" s="11" t="str">
        <f t="shared" si="152"/>
        <v>-</v>
      </c>
    </row>
    <row r="728" spans="1:32" x14ac:dyDescent="0.15">
      <c r="A728" s="1">
        <v>727</v>
      </c>
      <c r="B728" s="29" t="str">
        <f>TRIM(基本信息!B728)</f>
        <v/>
      </c>
      <c r="C728" s="1" t="str">
        <f>TRIM(基本信息!C728)</f>
        <v/>
      </c>
      <c r="D728" s="1">
        <f t="shared" si="154"/>
        <v>0</v>
      </c>
      <c r="E728" s="1" t="str">
        <f>IFERROR(INDEX(股票涨跌!E:E,MATCH(B728,股票涨跌!B:B,0)),"-")</f>
        <v>-</v>
      </c>
      <c r="F728" s="1" t="str">
        <f>IFERROR(INDEX(股票涨跌!F:F,MATCH(B728,股票涨跌!B:B,0)),"-")</f>
        <v>-</v>
      </c>
      <c r="G728" s="1" t="str">
        <f>TRIM(基本信息!O728)</f>
        <v/>
      </c>
      <c r="H728" s="1" t="str">
        <f>IFERROR(INDEX(行业涨跌!F:F,MATCH(G728,行业涨跌!C:C,0)),"-")</f>
        <v>-</v>
      </c>
      <c r="I728" s="1" t="str">
        <f>IFERROR(INDEX(行业涨跌!E:E,MATCH(G728,行业涨跌!C:C,0)),"-")</f>
        <v>-</v>
      </c>
      <c r="J728" s="1">
        <v>0</v>
      </c>
      <c r="K728" s="1">
        <v>0</v>
      </c>
      <c r="L728" s="1">
        <v>0</v>
      </c>
      <c r="M728" s="66">
        <f t="shared" si="155"/>
        <v>0</v>
      </c>
      <c r="R728" s="43" t="str">
        <f t="shared" si="153"/>
        <v>-</v>
      </c>
      <c r="V728" s="1">
        <f t="array" ref="V728">SMALL(IF($D$2:$D$4000&gt;0,ROW($D$2:$D$4000),4^8),ROW(A727))</f>
        <v>65536</v>
      </c>
      <c r="W728" s="1" t="str">
        <f t="shared" si="143"/>
        <v>-</v>
      </c>
      <c r="X728" s="1" t="str">
        <f t="shared" si="144"/>
        <v>-</v>
      </c>
      <c r="Y728" s="43" t="str">
        <f t="shared" si="145"/>
        <v>-</v>
      </c>
      <c r="Z728" s="1" t="str">
        <f t="shared" si="146"/>
        <v>-</v>
      </c>
      <c r="AA728" s="1" t="str">
        <f t="shared" si="147"/>
        <v>-</v>
      </c>
      <c r="AB728" s="1" t="str">
        <f t="shared" si="148"/>
        <v>-</v>
      </c>
      <c r="AC728" s="1" t="str">
        <f t="shared" si="149"/>
        <v>-</v>
      </c>
      <c r="AD728" s="1" t="str">
        <f t="shared" si="150"/>
        <v>-</v>
      </c>
      <c r="AE728" s="43" t="str">
        <f t="shared" si="151"/>
        <v>-</v>
      </c>
      <c r="AF728" s="11" t="str">
        <f t="shared" si="152"/>
        <v>-</v>
      </c>
    </row>
    <row r="729" spans="1:32" x14ac:dyDescent="0.15">
      <c r="A729" s="1">
        <v>728</v>
      </c>
      <c r="B729" s="29" t="str">
        <f>TRIM(基本信息!B729)</f>
        <v/>
      </c>
      <c r="C729" s="1" t="str">
        <f>TRIM(基本信息!C729)</f>
        <v/>
      </c>
      <c r="D729" s="1">
        <f t="shared" si="154"/>
        <v>0</v>
      </c>
      <c r="E729" s="1" t="str">
        <f>IFERROR(INDEX(股票涨跌!E:E,MATCH(B729,股票涨跌!B:B,0)),"-")</f>
        <v>-</v>
      </c>
      <c r="F729" s="1" t="str">
        <f>IFERROR(INDEX(股票涨跌!F:F,MATCH(B729,股票涨跌!B:B,0)),"-")</f>
        <v>-</v>
      </c>
      <c r="G729" s="1" t="str">
        <f>TRIM(基本信息!O729)</f>
        <v/>
      </c>
      <c r="H729" s="1" t="str">
        <f>IFERROR(INDEX(行业涨跌!F:F,MATCH(G729,行业涨跌!C:C,0)),"-")</f>
        <v>-</v>
      </c>
      <c r="I729" s="1" t="str">
        <f>IFERROR(INDEX(行业涨跌!E:E,MATCH(G729,行业涨跌!C:C,0)),"-")</f>
        <v>-</v>
      </c>
      <c r="J729" s="1">
        <v>0</v>
      </c>
      <c r="K729" s="1">
        <v>0</v>
      </c>
      <c r="L729" s="1">
        <v>0</v>
      </c>
      <c r="M729" s="66">
        <f t="shared" si="155"/>
        <v>0</v>
      </c>
      <c r="R729" s="43" t="str">
        <f t="shared" si="153"/>
        <v>-</v>
      </c>
      <c r="V729" s="1">
        <f t="array" ref="V729">SMALL(IF($D$2:$D$4000&gt;0,ROW($D$2:$D$4000),4^8),ROW(A728))</f>
        <v>65536</v>
      </c>
      <c r="W729" s="1" t="str">
        <f t="shared" si="143"/>
        <v>-</v>
      </c>
      <c r="X729" s="1" t="str">
        <f t="shared" si="144"/>
        <v>-</v>
      </c>
      <c r="Y729" s="43" t="str">
        <f t="shared" si="145"/>
        <v>-</v>
      </c>
      <c r="Z729" s="1" t="str">
        <f t="shared" si="146"/>
        <v>-</v>
      </c>
      <c r="AA729" s="1" t="str">
        <f t="shared" si="147"/>
        <v>-</v>
      </c>
      <c r="AB729" s="1" t="str">
        <f t="shared" si="148"/>
        <v>-</v>
      </c>
      <c r="AC729" s="1" t="str">
        <f t="shared" si="149"/>
        <v>-</v>
      </c>
      <c r="AD729" s="1" t="str">
        <f t="shared" si="150"/>
        <v>-</v>
      </c>
      <c r="AE729" s="43" t="str">
        <f t="shared" si="151"/>
        <v>-</v>
      </c>
      <c r="AF729" s="11" t="str">
        <f t="shared" si="152"/>
        <v>-</v>
      </c>
    </row>
    <row r="730" spans="1:32" x14ac:dyDescent="0.15">
      <c r="A730" s="1">
        <v>729</v>
      </c>
      <c r="B730" s="29" t="str">
        <f>TRIM(基本信息!B730)</f>
        <v/>
      </c>
      <c r="C730" s="1" t="str">
        <f>TRIM(基本信息!C730)</f>
        <v/>
      </c>
      <c r="D730" s="1">
        <f t="shared" si="154"/>
        <v>0</v>
      </c>
      <c r="E730" s="1" t="str">
        <f>IFERROR(INDEX(股票涨跌!E:E,MATCH(B730,股票涨跌!B:B,0)),"-")</f>
        <v>-</v>
      </c>
      <c r="F730" s="1" t="str">
        <f>IFERROR(INDEX(股票涨跌!F:F,MATCH(B730,股票涨跌!B:B,0)),"-")</f>
        <v>-</v>
      </c>
      <c r="G730" s="1" t="str">
        <f>TRIM(基本信息!O730)</f>
        <v/>
      </c>
      <c r="H730" s="1" t="str">
        <f>IFERROR(INDEX(行业涨跌!F:F,MATCH(G730,行业涨跌!C:C,0)),"-")</f>
        <v>-</v>
      </c>
      <c r="I730" s="1" t="str">
        <f>IFERROR(INDEX(行业涨跌!E:E,MATCH(G730,行业涨跌!C:C,0)),"-")</f>
        <v>-</v>
      </c>
      <c r="J730" s="1">
        <v>0</v>
      </c>
      <c r="K730" s="1">
        <v>1</v>
      </c>
      <c r="L730" s="1">
        <v>0</v>
      </c>
      <c r="M730" s="66">
        <f t="shared" si="155"/>
        <v>1</v>
      </c>
      <c r="R730" s="43" t="str">
        <f t="shared" si="153"/>
        <v>-</v>
      </c>
      <c r="S730" s="11">
        <v>43630.625</v>
      </c>
      <c r="V730" s="1">
        <f t="array" ref="V730">SMALL(IF($D$2:$D$4000&gt;0,ROW($D$2:$D$4000),4^8),ROW(A729))</f>
        <v>65536</v>
      </c>
      <c r="W730" s="1" t="str">
        <f t="shared" si="143"/>
        <v>-</v>
      </c>
      <c r="X730" s="1" t="str">
        <f t="shared" si="144"/>
        <v>-</v>
      </c>
      <c r="Y730" s="43" t="str">
        <f t="shared" si="145"/>
        <v>-</v>
      </c>
      <c r="Z730" s="1" t="str">
        <f t="shared" si="146"/>
        <v>-</v>
      </c>
      <c r="AA730" s="1" t="str">
        <f t="shared" si="147"/>
        <v>-</v>
      </c>
      <c r="AB730" s="1" t="str">
        <f t="shared" si="148"/>
        <v>-</v>
      </c>
      <c r="AC730" s="1" t="str">
        <f t="shared" si="149"/>
        <v>-</v>
      </c>
      <c r="AD730" s="1" t="str">
        <f t="shared" si="150"/>
        <v>-</v>
      </c>
      <c r="AE730" s="43" t="str">
        <f t="shared" si="151"/>
        <v>-</v>
      </c>
      <c r="AF730" s="11" t="str">
        <f t="shared" si="152"/>
        <v>-</v>
      </c>
    </row>
    <row r="731" spans="1:32" x14ac:dyDescent="0.15">
      <c r="A731" s="1">
        <v>730</v>
      </c>
      <c r="B731" s="29" t="str">
        <f>TRIM(基本信息!B731)</f>
        <v/>
      </c>
      <c r="C731" s="1" t="str">
        <f>TRIM(基本信息!C731)</f>
        <v/>
      </c>
      <c r="D731" s="1">
        <f t="shared" si="154"/>
        <v>0</v>
      </c>
      <c r="E731" s="1" t="str">
        <f>IFERROR(INDEX(股票涨跌!E:E,MATCH(B731,股票涨跌!B:B,0)),"-")</f>
        <v>-</v>
      </c>
      <c r="F731" s="1" t="str">
        <f>IFERROR(INDEX(股票涨跌!F:F,MATCH(B731,股票涨跌!B:B,0)),"-")</f>
        <v>-</v>
      </c>
      <c r="G731" s="1" t="str">
        <f>TRIM(基本信息!O731)</f>
        <v/>
      </c>
      <c r="H731" s="1" t="str">
        <f>IFERROR(INDEX(行业涨跌!F:F,MATCH(G731,行业涨跌!C:C,0)),"-")</f>
        <v>-</v>
      </c>
      <c r="I731" s="1" t="str">
        <f>IFERROR(INDEX(行业涨跌!E:E,MATCH(G731,行业涨跌!C:C,0)),"-")</f>
        <v>-</v>
      </c>
      <c r="J731" s="1">
        <v>0</v>
      </c>
      <c r="K731" s="1">
        <v>0</v>
      </c>
      <c r="L731" s="1">
        <v>0</v>
      </c>
      <c r="M731" s="66">
        <f t="shared" si="155"/>
        <v>0</v>
      </c>
      <c r="R731" s="43" t="str">
        <f t="shared" si="153"/>
        <v>-</v>
      </c>
      <c r="V731" s="1">
        <f t="array" ref="V731">SMALL(IF($D$2:$D$4000&gt;0,ROW($D$2:$D$4000),4^8),ROW(A730))</f>
        <v>65536</v>
      </c>
      <c r="W731" s="1" t="str">
        <f t="shared" si="143"/>
        <v>-</v>
      </c>
      <c r="X731" s="1" t="str">
        <f t="shared" si="144"/>
        <v>-</v>
      </c>
      <c r="Y731" s="43" t="str">
        <f t="shared" si="145"/>
        <v>-</v>
      </c>
      <c r="Z731" s="1" t="str">
        <f t="shared" si="146"/>
        <v>-</v>
      </c>
      <c r="AA731" s="1" t="str">
        <f t="shared" si="147"/>
        <v>-</v>
      </c>
      <c r="AB731" s="1" t="str">
        <f t="shared" si="148"/>
        <v>-</v>
      </c>
      <c r="AC731" s="1" t="str">
        <f t="shared" si="149"/>
        <v>-</v>
      </c>
      <c r="AD731" s="1" t="str">
        <f t="shared" si="150"/>
        <v>-</v>
      </c>
      <c r="AE731" s="43" t="str">
        <f t="shared" si="151"/>
        <v>-</v>
      </c>
      <c r="AF731" s="11" t="str">
        <f t="shared" si="152"/>
        <v>-</v>
      </c>
    </row>
    <row r="732" spans="1:32" x14ac:dyDescent="0.15">
      <c r="A732" s="1">
        <v>731</v>
      </c>
      <c r="B732" s="29" t="str">
        <f>TRIM(基本信息!B732)</f>
        <v/>
      </c>
      <c r="C732" s="1" t="str">
        <f>TRIM(基本信息!C732)</f>
        <v/>
      </c>
      <c r="D732" s="1">
        <f t="shared" si="154"/>
        <v>0</v>
      </c>
      <c r="E732" s="1" t="str">
        <f>IFERROR(INDEX(股票涨跌!E:E,MATCH(B732,股票涨跌!B:B,0)),"-")</f>
        <v>-</v>
      </c>
      <c r="F732" s="1" t="str">
        <f>IFERROR(INDEX(股票涨跌!F:F,MATCH(B732,股票涨跌!B:B,0)),"-")</f>
        <v>-</v>
      </c>
      <c r="G732" s="1" t="str">
        <f>TRIM(基本信息!O732)</f>
        <v/>
      </c>
      <c r="H732" s="1" t="str">
        <f>IFERROR(INDEX(行业涨跌!F:F,MATCH(G732,行业涨跌!C:C,0)),"-")</f>
        <v>-</v>
      </c>
      <c r="I732" s="1" t="str">
        <f>IFERROR(INDEX(行业涨跌!E:E,MATCH(G732,行业涨跌!C:C,0)),"-")</f>
        <v>-</v>
      </c>
      <c r="J732" s="1">
        <v>0</v>
      </c>
      <c r="K732" s="1">
        <v>0</v>
      </c>
      <c r="L732" s="1">
        <v>0</v>
      </c>
      <c r="M732" s="66">
        <f t="shared" si="155"/>
        <v>0</v>
      </c>
      <c r="R732" s="43" t="str">
        <f t="shared" si="153"/>
        <v>-</v>
      </c>
      <c r="V732" s="1">
        <f t="array" ref="V732">SMALL(IF($D$2:$D$4000&gt;0,ROW($D$2:$D$4000),4^8),ROW(A731))</f>
        <v>65536</v>
      </c>
      <c r="W732" s="1" t="str">
        <f t="shared" si="143"/>
        <v>-</v>
      </c>
      <c r="X732" s="1" t="str">
        <f t="shared" si="144"/>
        <v>-</v>
      </c>
      <c r="Y732" s="43" t="str">
        <f t="shared" si="145"/>
        <v>-</v>
      </c>
      <c r="Z732" s="1" t="str">
        <f t="shared" si="146"/>
        <v>-</v>
      </c>
      <c r="AA732" s="1" t="str">
        <f t="shared" si="147"/>
        <v>-</v>
      </c>
      <c r="AB732" s="1" t="str">
        <f t="shared" si="148"/>
        <v>-</v>
      </c>
      <c r="AC732" s="1" t="str">
        <f t="shared" si="149"/>
        <v>-</v>
      </c>
      <c r="AD732" s="1" t="str">
        <f t="shared" si="150"/>
        <v>-</v>
      </c>
      <c r="AE732" s="43" t="str">
        <f t="shared" si="151"/>
        <v>-</v>
      </c>
      <c r="AF732" s="11" t="str">
        <f t="shared" si="152"/>
        <v>-</v>
      </c>
    </row>
    <row r="733" spans="1:32" x14ac:dyDescent="0.15">
      <c r="A733" s="1">
        <v>732</v>
      </c>
      <c r="B733" s="29" t="str">
        <f>TRIM(基本信息!B733)</f>
        <v/>
      </c>
      <c r="C733" s="1" t="str">
        <f>TRIM(基本信息!C733)</f>
        <v/>
      </c>
      <c r="D733" s="1">
        <f t="shared" si="154"/>
        <v>0</v>
      </c>
      <c r="E733" s="1" t="str">
        <f>IFERROR(INDEX(股票涨跌!E:E,MATCH(B733,股票涨跌!B:B,0)),"-")</f>
        <v>-</v>
      </c>
      <c r="F733" s="1" t="str">
        <f>IFERROR(INDEX(股票涨跌!F:F,MATCH(B733,股票涨跌!B:B,0)),"-")</f>
        <v>-</v>
      </c>
      <c r="G733" s="1" t="str">
        <f>TRIM(基本信息!O733)</f>
        <v/>
      </c>
      <c r="H733" s="1" t="str">
        <f>IFERROR(INDEX(行业涨跌!F:F,MATCH(G733,行业涨跌!C:C,0)),"-")</f>
        <v>-</v>
      </c>
      <c r="I733" s="1" t="str">
        <f>IFERROR(INDEX(行业涨跌!E:E,MATCH(G733,行业涨跌!C:C,0)),"-")</f>
        <v>-</v>
      </c>
      <c r="J733" s="1">
        <v>0</v>
      </c>
      <c r="K733" s="1">
        <v>1</v>
      </c>
      <c r="L733" s="1">
        <v>0</v>
      </c>
      <c r="M733" s="66">
        <f t="shared" si="155"/>
        <v>1</v>
      </c>
      <c r="R733" s="43" t="str">
        <f t="shared" si="153"/>
        <v>-</v>
      </c>
      <c r="S733" s="11">
        <v>43630.625</v>
      </c>
      <c r="V733" s="1">
        <f t="array" ref="V733">SMALL(IF($D$2:$D$4000&gt;0,ROW($D$2:$D$4000),4^8),ROW(A732))</f>
        <v>65536</v>
      </c>
      <c r="W733" s="1" t="str">
        <f t="shared" si="143"/>
        <v>-</v>
      </c>
      <c r="X733" s="1" t="str">
        <f t="shared" si="144"/>
        <v>-</v>
      </c>
      <c r="Y733" s="43" t="str">
        <f t="shared" si="145"/>
        <v>-</v>
      </c>
      <c r="Z733" s="1" t="str">
        <f t="shared" si="146"/>
        <v>-</v>
      </c>
      <c r="AA733" s="1" t="str">
        <f t="shared" si="147"/>
        <v>-</v>
      </c>
      <c r="AB733" s="1" t="str">
        <f t="shared" si="148"/>
        <v>-</v>
      </c>
      <c r="AC733" s="1" t="str">
        <f t="shared" si="149"/>
        <v>-</v>
      </c>
      <c r="AD733" s="1" t="str">
        <f t="shared" si="150"/>
        <v>-</v>
      </c>
      <c r="AE733" s="43" t="str">
        <f t="shared" si="151"/>
        <v>-</v>
      </c>
      <c r="AF733" s="11" t="str">
        <f t="shared" si="152"/>
        <v>-</v>
      </c>
    </row>
    <row r="734" spans="1:32" x14ac:dyDescent="0.15">
      <c r="A734" s="1">
        <v>733</v>
      </c>
      <c r="B734" s="29" t="str">
        <f>TRIM(基本信息!B734)</f>
        <v/>
      </c>
      <c r="C734" s="1" t="str">
        <f>TRIM(基本信息!C734)</f>
        <v/>
      </c>
      <c r="D734" s="1">
        <f t="shared" si="154"/>
        <v>0</v>
      </c>
      <c r="E734" s="1" t="str">
        <f>IFERROR(INDEX(股票涨跌!E:E,MATCH(B734,股票涨跌!B:B,0)),"-")</f>
        <v>-</v>
      </c>
      <c r="F734" s="1" t="str">
        <f>IFERROR(INDEX(股票涨跌!F:F,MATCH(B734,股票涨跌!B:B,0)),"-")</f>
        <v>-</v>
      </c>
      <c r="G734" s="1" t="str">
        <f>TRIM(基本信息!O734)</f>
        <v/>
      </c>
      <c r="H734" s="1" t="str">
        <f>IFERROR(INDEX(行业涨跌!F:F,MATCH(G734,行业涨跌!C:C,0)),"-")</f>
        <v>-</v>
      </c>
      <c r="I734" s="1" t="str">
        <f>IFERROR(INDEX(行业涨跌!E:E,MATCH(G734,行业涨跌!C:C,0)),"-")</f>
        <v>-</v>
      </c>
      <c r="J734" s="1">
        <v>0</v>
      </c>
      <c r="K734" s="1">
        <v>0</v>
      </c>
      <c r="L734" s="1">
        <v>0</v>
      </c>
      <c r="M734" s="66">
        <f t="shared" si="155"/>
        <v>0</v>
      </c>
      <c r="R734" s="43" t="str">
        <f t="shared" si="153"/>
        <v>-</v>
      </c>
      <c r="V734" s="1">
        <f t="array" ref="V734">SMALL(IF($D$2:$D$4000&gt;0,ROW($D$2:$D$4000),4^8),ROW(A733))</f>
        <v>65536</v>
      </c>
      <c r="W734" s="1" t="str">
        <f t="shared" si="143"/>
        <v>-</v>
      </c>
      <c r="X734" s="1" t="str">
        <f t="shared" si="144"/>
        <v>-</v>
      </c>
      <c r="Y734" s="43" t="str">
        <f t="shared" si="145"/>
        <v>-</v>
      </c>
      <c r="Z734" s="1" t="str">
        <f t="shared" si="146"/>
        <v>-</v>
      </c>
      <c r="AA734" s="1" t="str">
        <f t="shared" si="147"/>
        <v>-</v>
      </c>
      <c r="AB734" s="1" t="str">
        <f t="shared" si="148"/>
        <v>-</v>
      </c>
      <c r="AC734" s="1" t="str">
        <f t="shared" si="149"/>
        <v>-</v>
      </c>
      <c r="AD734" s="1" t="str">
        <f t="shared" si="150"/>
        <v>-</v>
      </c>
      <c r="AE734" s="43" t="str">
        <f t="shared" si="151"/>
        <v>-</v>
      </c>
      <c r="AF734" s="11" t="str">
        <f t="shared" si="152"/>
        <v>-</v>
      </c>
    </row>
    <row r="735" spans="1:32" x14ac:dyDescent="0.15">
      <c r="A735" s="1">
        <v>734</v>
      </c>
      <c r="B735" s="29" t="str">
        <f>TRIM(基本信息!B735)</f>
        <v/>
      </c>
      <c r="C735" s="1" t="str">
        <f>TRIM(基本信息!C735)</f>
        <v/>
      </c>
      <c r="D735" s="1">
        <f t="shared" si="154"/>
        <v>0</v>
      </c>
      <c r="E735" s="1" t="str">
        <f>IFERROR(INDEX(股票涨跌!E:E,MATCH(B735,股票涨跌!B:B,0)),"-")</f>
        <v>-</v>
      </c>
      <c r="F735" s="1" t="str">
        <f>IFERROR(INDEX(股票涨跌!F:F,MATCH(B735,股票涨跌!B:B,0)),"-")</f>
        <v>-</v>
      </c>
      <c r="G735" s="1" t="str">
        <f>TRIM(基本信息!O735)</f>
        <v/>
      </c>
      <c r="H735" s="1" t="str">
        <f>IFERROR(INDEX(行业涨跌!F:F,MATCH(G735,行业涨跌!C:C,0)),"-")</f>
        <v>-</v>
      </c>
      <c r="I735" s="1" t="str">
        <f>IFERROR(INDEX(行业涨跌!E:E,MATCH(G735,行业涨跌!C:C,0)),"-")</f>
        <v>-</v>
      </c>
      <c r="J735" s="1">
        <v>0</v>
      </c>
      <c r="K735" s="1">
        <v>0</v>
      </c>
      <c r="L735" s="1">
        <v>1</v>
      </c>
      <c r="M735" s="66">
        <f t="shared" si="155"/>
        <v>0</v>
      </c>
      <c r="R735" s="43" t="str">
        <f t="shared" si="153"/>
        <v>-</v>
      </c>
      <c r="V735" s="1">
        <f t="array" ref="V735">SMALL(IF($D$2:$D$4000&gt;0,ROW($D$2:$D$4000),4^8),ROW(A734))</f>
        <v>65536</v>
      </c>
      <c r="W735" s="1" t="str">
        <f t="shared" si="143"/>
        <v>-</v>
      </c>
      <c r="X735" s="1" t="str">
        <f t="shared" si="144"/>
        <v>-</v>
      </c>
      <c r="Y735" s="43" t="str">
        <f t="shared" si="145"/>
        <v>-</v>
      </c>
      <c r="Z735" s="1" t="str">
        <f t="shared" si="146"/>
        <v>-</v>
      </c>
      <c r="AA735" s="1" t="str">
        <f t="shared" si="147"/>
        <v>-</v>
      </c>
      <c r="AB735" s="1" t="str">
        <f t="shared" si="148"/>
        <v>-</v>
      </c>
      <c r="AC735" s="1" t="str">
        <f t="shared" si="149"/>
        <v>-</v>
      </c>
      <c r="AD735" s="1" t="str">
        <f t="shared" si="150"/>
        <v>-</v>
      </c>
      <c r="AE735" s="43" t="str">
        <f t="shared" si="151"/>
        <v>-</v>
      </c>
      <c r="AF735" s="11" t="str">
        <f t="shared" si="152"/>
        <v>-</v>
      </c>
    </row>
    <row r="736" spans="1:32" x14ac:dyDescent="0.15">
      <c r="A736" s="1">
        <v>735</v>
      </c>
      <c r="B736" s="29" t="str">
        <f>TRIM(基本信息!B736)</f>
        <v/>
      </c>
      <c r="C736" s="1" t="str">
        <f>TRIM(基本信息!C736)</f>
        <v/>
      </c>
      <c r="D736" s="1">
        <f t="shared" si="154"/>
        <v>0</v>
      </c>
      <c r="E736" s="1" t="str">
        <f>IFERROR(INDEX(股票涨跌!E:E,MATCH(B736,股票涨跌!B:B,0)),"-")</f>
        <v>-</v>
      </c>
      <c r="F736" s="1" t="str">
        <f>IFERROR(INDEX(股票涨跌!F:F,MATCH(B736,股票涨跌!B:B,0)),"-")</f>
        <v>-</v>
      </c>
      <c r="G736" s="1" t="str">
        <f>TRIM(基本信息!O736)</f>
        <v/>
      </c>
      <c r="H736" s="1" t="str">
        <f>IFERROR(INDEX(行业涨跌!F:F,MATCH(G736,行业涨跌!C:C,0)),"-")</f>
        <v>-</v>
      </c>
      <c r="I736" s="1" t="str">
        <f>IFERROR(INDEX(行业涨跌!E:E,MATCH(G736,行业涨跌!C:C,0)),"-")</f>
        <v>-</v>
      </c>
      <c r="J736" s="1">
        <v>0</v>
      </c>
      <c r="K736" s="1">
        <v>0</v>
      </c>
      <c r="L736" s="1">
        <v>0</v>
      </c>
      <c r="M736" s="66">
        <f t="shared" si="155"/>
        <v>0</v>
      </c>
      <c r="R736" s="43" t="str">
        <f t="shared" si="153"/>
        <v>-</v>
      </c>
      <c r="V736" s="1">
        <f t="array" ref="V736">SMALL(IF($D$2:$D$4000&gt;0,ROW($D$2:$D$4000),4^8),ROW(A735))</f>
        <v>65536</v>
      </c>
      <c r="W736" s="1" t="str">
        <f t="shared" si="143"/>
        <v>-</v>
      </c>
      <c r="X736" s="1" t="str">
        <f t="shared" si="144"/>
        <v>-</v>
      </c>
      <c r="Y736" s="43" t="str">
        <f t="shared" si="145"/>
        <v>-</v>
      </c>
      <c r="Z736" s="1" t="str">
        <f t="shared" si="146"/>
        <v>-</v>
      </c>
      <c r="AA736" s="1" t="str">
        <f t="shared" si="147"/>
        <v>-</v>
      </c>
      <c r="AB736" s="1" t="str">
        <f t="shared" si="148"/>
        <v>-</v>
      </c>
      <c r="AC736" s="1" t="str">
        <f t="shared" si="149"/>
        <v>-</v>
      </c>
      <c r="AD736" s="1" t="str">
        <f t="shared" si="150"/>
        <v>-</v>
      </c>
      <c r="AE736" s="43" t="str">
        <f t="shared" si="151"/>
        <v>-</v>
      </c>
      <c r="AF736" s="11" t="str">
        <f t="shared" si="152"/>
        <v>-</v>
      </c>
    </row>
    <row r="737" spans="1:32" x14ac:dyDescent="0.15">
      <c r="A737" s="1">
        <v>736</v>
      </c>
      <c r="B737" s="29" t="str">
        <f>TRIM(基本信息!B737)</f>
        <v/>
      </c>
      <c r="C737" s="1" t="str">
        <f>TRIM(基本信息!C737)</f>
        <v/>
      </c>
      <c r="D737" s="1">
        <f t="shared" si="154"/>
        <v>0</v>
      </c>
      <c r="E737" s="1" t="str">
        <f>IFERROR(INDEX(股票涨跌!E:E,MATCH(B737,股票涨跌!B:B,0)),"-")</f>
        <v>-</v>
      </c>
      <c r="F737" s="1" t="str">
        <f>IFERROR(INDEX(股票涨跌!F:F,MATCH(B737,股票涨跌!B:B,0)),"-")</f>
        <v>-</v>
      </c>
      <c r="G737" s="1" t="str">
        <f>TRIM(基本信息!O737)</f>
        <v/>
      </c>
      <c r="H737" s="1" t="str">
        <f>IFERROR(INDEX(行业涨跌!F:F,MATCH(G737,行业涨跌!C:C,0)),"-")</f>
        <v>-</v>
      </c>
      <c r="I737" s="1" t="str">
        <f>IFERROR(INDEX(行业涨跌!E:E,MATCH(G737,行业涨跌!C:C,0)),"-")</f>
        <v>-</v>
      </c>
      <c r="J737" s="1">
        <v>0</v>
      </c>
      <c r="K737" s="1">
        <v>0</v>
      </c>
      <c r="L737" s="1">
        <v>0</v>
      </c>
      <c r="M737" s="66">
        <f t="shared" si="155"/>
        <v>0</v>
      </c>
      <c r="R737" s="43" t="str">
        <f t="shared" si="153"/>
        <v>-</v>
      </c>
      <c r="V737" s="1">
        <f t="array" ref="V737">SMALL(IF($D$2:$D$4000&gt;0,ROW($D$2:$D$4000),4^8),ROW(A736))</f>
        <v>65536</v>
      </c>
      <c r="W737" s="1" t="str">
        <f t="shared" si="143"/>
        <v>-</v>
      </c>
      <c r="X737" s="1" t="str">
        <f t="shared" si="144"/>
        <v>-</v>
      </c>
      <c r="Y737" s="43" t="str">
        <f t="shared" si="145"/>
        <v>-</v>
      </c>
      <c r="Z737" s="1" t="str">
        <f t="shared" si="146"/>
        <v>-</v>
      </c>
      <c r="AA737" s="1" t="str">
        <f t="shared" si="147"/>
        <v>-</v>
      </c>
      <c r="AB737" s="1" t="str">
        <f t="shared" si="148"/>
        <v>-</v>
      </c>
      <c r="AC737" s="1" t="str">
        <f t="shared" si="149"/>
        <v>-</v>
      </c>
      <c r="AD737" s="1" t="str">
        <f t="shared" si="150"/>
        <v>-</v>
      </c>
      <c r="AE737" s="43" t="str">
        <f t="shared" si="151"/>
        <v>-</v>
      </c>
      <c r="AF737" s="11" t="str">
        <f t="shared" si="152"/>
        <v>-</v>
      </c>
    </row>
    <row r="738" spans="1:32" x14ac:dyDescent="0.15">
      <c r="A738" s="1">
        <v>737</v>
      </c>
      <c r="B738" s="29" t="str">
        <f>TRIM(基本信息!B738)</f>
        <v/>
      </c>
      <c r="C738" s="1" t="str">
        <f>TRIM(基本信息!C738)</f>
        <v/>
      </c>
      <c r="D738" s="1">
        <f t="shared" si="154"/>
        <v>0</v>
      </c>
      <c r="E738" s="1" t="str">
        <f>IFERROR(INDEX(股票涨跌!E:E,MATCH(B738,股票涨跌!B:B,0)),"-")</f>
        <v>-</v>
      </c>
      <c r="F738" s="1" t="str">
        <f>IFERROR(INDEX(股票涨跌!F:F,MATCH(B738,股票涨跌!B:B,0)),"-")</f>
        <v>-</v>
      </c>
      <c r="G738" s="1" t="str">
        <f>TRIM(基本信息!O738)</f>
        <v/>
      </c>
      <c r="H738" s="1" t="str">
        <f>IFERROR(INDEX(行业涨跌!F:F,MATCH(G738,行业涨跌!C:C,0)),"-")</f>
        <v>-</v>
      </c>
      <c r="I738" s="1" t="str">
        <f>IFERROR(INDEX(行业涨跌!E:E,MATCH(G738,行业涨跌!C:C,0)),"-")</f>
        <v>-</v>
      </c>
      <c r="J738" s="1">
        <v>0</v>
      </c>
      <c r="K738" s="1">
        <v>1</v>
      </c>
      <c r="L738" s="1">
        <v>0</v>
      </c>
      <c r="M738" s="66">
        <f t="shared" si="155"/>
        <v>1</v>
      </c>
      <c r="R738" s="43" t="str">
        <f t="shared" si="153"/>
        <v>-</v>
      </c>
      <c r="S738" s="11">
        <v>43630.625</v>
      </c>
      <c r="V738" s="1">
        <f t="array" ref="V738">SMALL(IF($D$2:$D$4000&gt;0,ROW($D$2:$D$4000),4^8),ROW(A737))</f>
        <v>65536</v>
      </c>
      <c r="W738" s="1" t="str">
        <f t="shared" si="143"/>
        <v>-</v>
      </c>
      <c r="X738" s="1" t="str">
        <f t="shared" si="144"/>
        <v>-</v>
      </c>
      <c r="Y738" s="43" t="str">
        <f t="shared" si="145"/>
        <v>-</v>
      </c>
      <c r="Z738" s="1" t="str">
        <f t="shared" si="146"/>
        <v>-</v>
      </c>
      <c r="AA738" s="1" t="str">
        <f t="shared" si="147"/>
        <v>-</v>
      </c>
      <c r="AB738" s="1" t="str">
        <f t="shared" si="148"/>
        <v>-</v>
      </c>
      <c r="AC738" s="1" t="str">
        <f t="shared" si="149"/>
        <v>-</v>
      </c>
      <c r="AD738" s="1" t="str">
        <f t="shared" si="150"/>
        <v>-</v>
      </c>
      <c r="AE738" s="43" t="str">
        <f t="shared" si="151"/>
        <v>-</v>
      </c>
      <c r="AF738" s="11" t="str">
        <f t="shared" si="152"/>
        <v>-</v>
      </c>
    </row>
    <row r="739" spans="1:32" x14ac:dyDescent="0.15">
      <c r="A739" s="1">
        <v>738</v>
      </c>
      <c r="B739" s="29" t="str">
        <f>TRIM(基本信息!B739)</f>
        <v/>
      </c>
      <c r="C739" s="1" t="str">
        <f>TRIM(基本信息!C739)</f>
        <v/>
      </c>
      <c r="D739" s="1">
        <f t="shared" si="154"/>
        <v>0</v>
      </c>
      <c r="E739" s="1" t="str">
        <f>IFERROR(INDEX(股票涨跌!E:E,MATCH(B739,股票涨跌!B:B,0)),"-")</f>
        <v>-</v>
      </c>
      <c r="F739" s="1" t="str">
        <f>IFERROR(INDEX(股票涨跌!F:F,MATCH(B739,股票涨跌!B:B,0)),"-")</f>
        <v>-</v>
      </c>
      <c r="G739" s="1" t="str">
        <f>TRIM(基本信息!O739)</f>
        <v/>
      </c>
      <c r="H739" s="1" t="str">
        <f>IFERROR(INDEX(行业涨跌!F:F,MATCH(G739,行业涨跌!C:C,0)),"-")</f>
        <v>-</v>
      </c>
      <c r="I739" s="1" t="str">
        <f>IFERROR(INDEX(行业涨跌!E:E,MATCH(G739,行业涨跌!C:C,0)),"-")</f>
        <v>-</v>
      </c>
      <c r="J739" s="1">
        <v>0</v>
      </c>
      <c r="K739" s="1">
        <v>0</v>
      </c>
      <c r="L739" s="1">
        <v>0</v>
      </c>
      <c r="M739" s="66">
        <f t="shared" si="155"/>
        <v>0</v>
      </c>
      <c r="R739" s="43" t="str">
        <f t="shared" si="153"/>
        <v>-</v>
      </c>
      <c r="V739" s="1">
        <f t="array" ref="V739">SMALL(IF($D$2:$D$4000&gt;0,ROW($D$2:$D$4000),4^8),ROW(A738))</f>
        <v>65536</v>
      </c>
      <c r="W739" s="1" t="str">
        <f t="shared" si="143"/>
        <v>-</v>
      </c>
      <c r="X739" s="1" t="str">
        <f t="shared" si="144"/>
        <v>-</v>
      </c>
      <c r="Y739" s="43" t="str">
        <f t="shared" si="145"/>
        <v>-</v>
      </c>
      <c r="Z739" s="1" t="str">
        <f t="shared" si="146"/>
        <v>-</v>
      </c>
      <c r="AA739" s="1" t="str">
        <f t="shared" si="147"/>
        <v>-</v>
      </c>
      <c r="AB739" s="1" t="str">
        <f t="shared" si="148"/>
        <v>-</v>
      </c>
      <c r="AC739" s="1" t="str">
        <f t="shared" si="149"/>
        <v>-</v>
      </c>
      <c r="AD739" s="1" t="str">
        <f t="shared" si="150"/>
        <v>-</v>
      </c>
      <c r="AE739" s="43" t="str">
        <f t="shared" si="151"/>
        <v>-</v>
      </c>
      <c r="AF739" s="11" t="str">
        <f t="shared" si="152"/>
        <v>-</v>
      </c>
    </row>
    <row r="740" spans="1:32" x14ac:dyDescent="0.15">
      <c r="A740" s="1">
        <v>739</v>
      </c>
      <c r="B740" s="29" t="str">
        <f>TRIM(基本信息!B740)</f>
        <v/>
      </c>
      <c r="C740" s="1" t="str">
        <f>TRIM(基本信息!C740)</f>
        <v/>
      </c>
      <c r="D740" s="1">
        <f t="shared" si="154"/>
        <v>0</v>
      </c>
      <c r="E740" s="1" t="str">
        <f>IFERROR(INDEX(股票涨跌!E:E,MATCH(B740,股票涨跌!B:B,0)),"-")</f>
        <v>-</v>
      </c>
      <c r="F740" s="1" t="str">
        <f>IFERROR(INDEX(股票涨跌!F:F,MATCH(B740,股票涨跌!B:B,0)),"-")</f>
        <v>-</v>
      </c>
      <c r="G740" s="1" t="str">
        <f>TRIM(基本信息!O740)</f>
        <v/>
      </c>
      <c r="H740" s="1" t="str">
        <f>IFERROR(INDEX(行业涨跌!F:F,MATCH(G740,行业涨跌!C:C,0)),"-")</f>
        <v>-</v>
      </c>
      <c r="I740" s="1" t="str">
        <f>IFERROR(INDEX(行业涨跌!E:E,MATCH(G740,行业涨跌!C:C,0)),"-")</f>
        <v>-</v>
      </c>
      <c r="J740" s="1">
        <v>0</v>
      </c>
      <c r="K740" s="1">
        <v>0</v>
      </c>
      <c r="L740" s="1">
        <v>0</v>
      </c>
      <c r="M740" s="66">
        <f t="shared" si="155"/>
        <v>0</v>
      </c>
      <c r="R740" s="43" t="str">
        <f t="shared" si="153"/>
        <v>-</v>
      </c>
      <c r="V740" s="1">
        <f t="array" ref="V740">SMALL(IF($D$2:$D$4000&gt;0,ROW($D$2:$D$4000),4^8),ROW(A739))</f>
        <v>65536</v>
      </c>
      <c r="W740" s="1" t="str">
        <f t="shared" si="143"/>
        <v>-</v>
      </c>
      <c r="X740" s="1" t="str">
        <f t="shared" si="144"/>
        <v>-</v>
      </c>
      <c r="Y740" s="43" t="str">
        <f t="shared" si="145"/>
        <v>-</v>
      </c>
      <c r="Z740" s="1" t="str">
        <f t="shared" si="146"/>
        <v>-</v>
      </c>
      <c r="AA740" s="1" t="str">
        <f t="shared" si="147"/>
        <v>-</v>
      </c>
      <c r="AB740" s="1" t="str">
        <f t="shared" si="148"/>
        <v>-</v>
      </c>
      <c r="AC740" s="1" t="str">
        <f t="shared" si="149"/>
        <v>-</v>
      </c>
      <c r="AD740" s="1" t="str">
        <f t="shared" si="150"/>
        <v>-</v>
      </c>
      <c r="AE740" s="43" t="str">
        <f t="shared" si="151"/>
        <v>-</v>
      </c>
      <c r="AF740" s="11" t="str">
        <f t="shared" si="152"/>
        <v>-</v>
      </c>
    </row>
    <row r="741" spans="1:32" x14ac:dyDescent="0.15">
      <c r="A741" s="1">
        <v>740</v>
      </c>
      <c r="B741" s="29" t="str">
        <f>TRIM(基本信息!B741)</f>
        <v/>
      </c>
      <c r="C741" s="1" t="str">
        <f>TRIM(基本信息!C741)</f>
        <v/>
      </c>
      <c r="D741" s="1">
        <f t="shared" si="154"/>
        <v>0</v>
      </c>
      <c r="E741" s="1" t="str">
        <f>IFERROR(INDEX(股票涨跌!E:E,MATCH(B741,股票涨跌!B:B,0)),"-")</f>
        <v>-</v>
      </c>
      <c r="F741" s="1" t="str">
        <f>IFERROR(INDEX(股票涨跌!F:F,MATCH(B741,股票涨跌!B:B,0)),"-")</f>
        <v>-</v>
      </c>
      <c r="G741" s="1" t="str">
        <f>TRIM(基本信息!O741)</f>
        <v/>
      </c>
      <c r="H741" s="1" t="str">
        <f>IFERROR(INDEX(行业涨跌!F:F,MATCH(G741,行业涨跌!C:C,0)),"-")</f>
        <v>-</v>
      </c>
      <c r="I741" s="1" t="str">
        <f>IFERROR(INDEX(行业涨跌!E:E,MATCH(G741,行业涨跌!C:C,0)),"-")</f>
        <v>-</v>
      </c>
      <c r="J741" s="1">
        <v>0</v>
      </c>
      <c r="K741" s="1">
        <v>1</v>
      </c>
      <c r="L741" s="1">
        <v>0</v>
      </c>
      <c r="M741" s="66">
        <f t="shared" si="155"/>
        <v>1</v>
      </c>
      <c r="R741" s="43" t="str">
        <f t="shared" si="153"/>
        <v>-</v>
      </c>
      <c r="S741" s="11">
        <v>43630.625</v>
      </c>
      <c r="V741" s="1">
        <f t="array" ref="V741">SMALL(IF($D$2:$D$4000&gt;0,ROW($D$2:$D$4000),4^8),ROW(A740))</f>
        <v>65536</v>
      </c>
      <c r="W741" s="1" t="str">
        <f t="shared" si="143"/>
        <v>-</v>
      </c>
      <c r="X741" s="1" t="str">
        <f t="shared" si="144"/>
        <v>-</v>
      </c>
      <c r="Y741" s="43" t="str">
        <f t="shared" si="145"/>
        <v>-</v>
      </c>
      <c r="Z741" s="1" t="str">
        <f t="shared" si="146"/>
        <v>-</v>
      </c>
      <c r="AA741" s="1" t="str">
        <f t="shared" si="147"/>
        <v>-</v>
      </c>
      <c r="AB741" s="1" t="str">
        <f t="shared" si="148"/>
        <v>-</v>
      </c>
      <c r="AC741" s="1" t="str">
        <f t="shared" si="149"/>
        <v>-</v>
      </c>
      <c r="AD741" s="1" t="str">
        <f t="shared" si="150"/>
        <v>-</v>
      </c>
      <c r="AE741" s="43" t="str">
        <f t="shared" si="151"/>
        <v>-</v>
      </c>
      <c r="AF741" s="11" t="str">
        <f t="shared" si="152"/>
        <v>-</v>
      </c>
    </row>
    <row r="742" spans="1:32" x14ac:dyDescent="0.15">
      <c r="A742" s="1">
        <v>741</v>
      </c>
      <c r="B742" s="29" t="str">
        <f>TRIM(基本信息!B742)</f>
        <v/>
      </c>
      <c r="C742" s="1" t="str">
        <f>TRIM(基本信息!C742)</f>
        <v/>
      </c>
      <c r="D742" s="1">
        <f t="shared" si="154"/>
        <v>0</v>
      </c>
      <c r="E742" s="1" t="str">
        <f>IFERROR(INDEX(股票涨跌!E:E,MATCH(B742,股票涨跌!B:B,0)),"-")</f>
        <v>-</v>
      </c>
      <c r="F742" s="1" t="str">
        <f>IFERROR(INDEX(股票涨跌!F:F,MATCH(B742,股票涨跌!B:B,0)),"-")</f>
        <v>-</v>
      </c>
      <c r="G742" s="1" t="str">
        <f>TRIM(基本信息!O742)</f>
        <v/>
      </c>
      <c r="H742" s="1" t="str">
        <f>IFERROR(INDEX(行业涨跌!F:F,MATCH(G742,行业涨跌!C:C,0)),"-")</f>
        <v>-</v>
      </c>
      <c r="I742" s="1" t="str">
        <f>IFERROR(INDEX(行业涨跌!E:E,MATCH(G742,行业涨跌!C:C,0)),"-")</f>
        <v>-</v>
      </c>
      <c r="J742" s="1">
        <v>0</v>
      </c>
      <c r="K742" s="1">
        <v>1</v>
      </c>
      <c r="L742" s="1">
        <v>0</v>
      </c>
      <c r="M742" s="66">
        <f t="shared" si="155"/>
        <v>1</v>
      </c>
      <c r="R742" s="43" t="str">
        <f t="shared" si="153"/>
        <v>-</v>
      </c>
      <c r="S742" s="11">
        <v>43630.625</v>
      </c>
      <c r="V742" s="1">
        <f t="array" ref="V742">SMALL(IF($D$2:$D$4000&gt;0,ROW($D$2:$D$4000),4^8),ROW(A741))</f>
        <v>65536</v>
      </c>
      <c r="W742" s="1" t="str">
        <f t="shared" si="143"/>
        <v>-</v>
      </c>
      <c r="X742" s="1" t="str">
        <f t="shared" si="144"/>
        <v>-</v>
      </c>
      <c r="Y742" s="43" t="str">
        <f t="shared" si="145"/>
        <v>-</v>
      </c>
      <c r="Z742" s="1" t="str">
        <f t="shared" si="146"/>
        <v>-</v>
      </c>
      <c r="AA742" s="1" t="str">
        <f t="shared" si="147"/>
        <v>-</v>
      </c>
      <c r="AB742" s="1" t="str">
        <f t="shared" si="148"/>
        <v>-</v>
      </c>
      <c r="AC742" s="1" t="str">
        <f t="shared" si="149"/>
        <v>-</v>
      </c>
      <c r="AD742" s="1" t="str">
        <f t="shared" si="150"/>
        <v>-</v>
      </c>
      <c r="AE742" s="43" t="str">
        <f t="shared" si="151"/>
        <v>-</v>
      </c>
      <c r="AF742" s="11" t="str">
        <f t="shared" si="152"/>
        <v>-</v>
      </c>
    </row>
    <row r="743" spans="1:32" x14ac:dyDescent="0.15">
      <c r="A743" s="1">
        <v>742</v>
      </c>
      <c r="B743" s="29" t="str">
        <f>TRIM(基本信息!B743)</f>
        <v/>
      </c>
      <c r="C743" s="1" t="str">
        <f>TRIM(基本信息!C743)</f>
        <v/>
      </c>
      <c r="D743" s="1">
        <f t="shared" si="154"/>
        <v>0</v>
      </c>
      <c r="E743" s="1" t="str">
        <f>IFERROR(INDEX(股票涨跌!E:E,MATCH(B743,股票涨跌!B:B,0)),"-")</f>
        <v>-</v>
      </c>
      <c r="F743" s="1" t="str">
        <f>IFERROR(INDEX(股票涨跌!F:F,MATCH(B743,股票涨跌!B:B,0)),"-")</f>
        <v>-</v>
      </c>
      <c r="G743" s="1" t="str">
        <f>TRIM(基本信息!O743)</f>
        <v/>
      </c>
      <c r="H743" s="1" t="str">
        <f>IFERROR(INDEX(行业涨跌!F:F,MATCH(G743,行业涨跌!C:C,0)),"-")</f>
        <v>-</v>
      </c>
      <c r="I743" s="1" t="str">
        <f>IFERROR(INDEX(行业涨跌!E:E,MATCH(G743,行业涨跌!C:C,0)),"-")</f>
        <v>-</v>
      </c>
      <c r="J743" s="1">
        <v>0</v>
      </c>
      <c r="K743" s="1">
        <v>0</v>
      </c>
      <c r="L743" s="1">
        <v>0</v>
      </c>
      <c r="M743" s="66">
        <f t="shared" si="155"/>
        <v>0</v>
      </c>
      <c r="R743" s="43" t="str">
        <f t="shared" si="153"/>
        <v>-</v>
      </c>
      <c r="V743" s="1">
        <f t="array" ref="V743">SMALL(IF($D$2:$D$4000&gt;0,ROW($D$2:$D$4000),4^8),ROW(A742))</f>
        <v>65536</v>
      </c>
      <c r="W743" s="1" t="str">
        <f t="shared" si="143"/>
        <v>-</v>
      </c>
      <c r="X743" s="1" t="str">
        <f t="shared" si="144"/>
        <v>-</v>
      </c>
      <c r="Y743" s="43" t="str">
        <f t="shared" si="145"/>
        <v>-</v>
      </c>
      <c r="Z743" s="1" t="str">
        <f t="shared" si="146"/>
        <v>-</v>
      </c>
      <c r="AA743" s="1" t="str">
        <f t="shared" si="147"/>
        <v>-</v>
      </c>
      <c r="AB743" s="1" t="str">
        <f t="shared" si="148"/>
        <v>-</v>
      </c>
      <c r="AC743" s="1" t="str">
        <f t="shared" si="149"/>
        <v>-</v>
      </c>
      <c r="AD743" s="1" t="str">
        <f t="shared" si="150"/>
        <v>-</v>
      </c>
      <c r="AE743" s="43" t="str">
        <f t="shared" si="151"/>
        <v>-</v>
      </c>
      <c r="AF743" s="11" t="str">
        <f t="shared" si="152"/>
        <v>-</v>
      </c>
    </row>
    <row r="744" spans="1:32" x14ac:dyDescent="0.15">
      <c r="A744" s="1">
        <v>743</v>
      </c>
      <c r="B744" s="29" t="str">
        <f>TRIM(基本信息!B744)</f>
        <v/>
      </c>
      <c r="C744" s="1" t="str">
        <f>TRIM(基本信息!C744)</f>
        <v/>
      </c>
      <c r="D744" s="1">
        <f t="shared" si="154"/>
        <v>0</v>
      </c>
      <c r="E744" s="1" t="str">
        <f>IFERROR(INDEX(股票涨跌!E:E,MATCH(B744,股票涨跌!B:B,0)),"-")</f>
        <v>-</v>
      </c>
      <c r="F744" s="1" t="str">
        <f>IFERROR(INDEX(股票涨跌!F:F,MATCH(B744,股票涨跌!B:B,0)),"-")</f>
        <v>-</v>
      </c>
      <c r="G744" s="1" t="str">
        <f>TRIM(基本信息!O744)</f>
        <v/>
      </c>
      <c r="H744" s="1" t="str">
        <f>IFERROR(INDEX(行业涨跌!F:F,MATCH(G744,行业涨跌!C:C,0)),"-")</f>
        <v>-</v>
      </c>
      <c r="I744" s="1" t="str">
        <f>IFERROR(INDEX(行业涨跌!E:E,MATCH(G744,行业涨跌!C:C,0)),"-")</f>
        <v>-</v>
      </c>
      <c r="J744" s="1">
        <v>0</v>
      </c>
      <c r="K744" s="1">
        <v>0</v>
      </c>
      <c r="L744" s="1">
        <v>0</v>
      </c>
      <c r="M744" s="66">
        <f t="shared" si="155"/>
        <v>0</v>
      </c>
      <c r="R744" s="43" t="str">
        <f t="shared" si="153"/>
        <v>-</v>
      </c>
      <c r="V744" s="1">
        <f t="array" ref="V744">SMALL(IF($D$2:$D$4000&gt;0,ROW($D$2:$D$4000),4^8),ROW(A743))</f>
        <v>65536</v>
      </c>
      <c r="W744" s="1" t="str">
        <f t="shared" si="143"/>
        <v>-</v>
      </c>
      <c r="X744" s="1" t="str">
        <f t="shared" si="144"/>
        <v>-</v>
      </c>
      <c r="Y744" s="43" t="str">
        <f t="shared" si="145"/>
        <v>-</v>
      </c>
      <c r="Z744" s="1" t="str">
        <f t="shared" si="146"/>
        <v>-</v>
      </c>
      <c r="AA744" s="1" t="str">
        <f t="shared" si="147"/>
        <v>-</v>
      </c>
      <c r="AB744" s="1" t="str">
        <f t="shared" si="148"/>
        <v>-</v>
      </c>
      <c r="AC744" s="1" t="str">
        <f t="shared" si="149"/>
        <v>-</v>
      </c>
      <c r="AD744" s="1" t="str">
        <f t="shared" si="150"/>
        <v>-</v>
      </c>
      <c r="AE744" s="43" t="str">
        <f t="shared" si="151"/>
        <v>-</v>
      </c>
      <c r="AF744" s="11" t="str">
        <f t="shared" si="152"/>
        <v>-</v>
      </c>
    </row>
    <row r="745" spans="1:32" x14ac:dyDescent="0.15">
      <c r="A745" s="1">
        <v>744</v>
      </c>
      <c r="B745" s="29" t="str">
        <f>TRIM(基本信息!B745)</f>
        <v/>
      </c>
      <c r="C745" s="1" t="str">
        <f>TRIM(基本信息!C745)</f>
        <v/>
      </c>
      <c r="D745" s="1">
        <f t="shared" si="154"/>
        <v>0</v>
      </c>
      <c r="E745" s="1" t="str">
        <f>IFERROR(INDEX(股票涨跌!E:E,MATCH(B745,股票涨跌!B:B,0)),"-")</f>
        <v>-</v>
      </c>
      <c r="F745" s="1" t="str">
        <f>IFERROR(INDEX(股票涨跌!F:F,MATCH(B745,股票涨跌!B:B,0)),"-")</f>
        <v>-</v>
      </c>
      <c r="G745" s="1" t="str">
        <f>TRIM(基本信息!O745)</f>
        <v/>
      </c>
      <c r="H745" s="1" t="str">
        <f>IFERROR(INDEX(行业涨跌!F:F,MATCH(G745,行业涨跌!C:C,0)),"-")</f>
        <v>-</v>
      </c>
      <c r="I745" s="1" t="str">
        <f>IFERROR(INDEX(行业涨跌!E:E,MATCH(G745,行业涨跌!C:C,0)),"-")</f>
        <v>-</v>
      </c>
      <c r="J745" s="1">
        <v>0</v>
      </c>
      <c r="K745" s="1">
        <v>0</v>
      </c>
      <c r="L745" s="1">
        <v>0</v>
      </c>
      <c r="M745" s="66">
        <f t="shared" si="155"/>
        <v>0</v>
      </c>
      <c r="R745" s="43" t="str">
        <f t="shared" si="153"/>
        <v>-</v>
      </c>
      <c r="V745" s="1">
        <f t="array" ref="V745">SMALL(IF($D$2:$D$4000&gt;0,ROW($D$2:$D$4000),4^8),ROW(A744))</f>
        <v>65536</v>
      </c>
      <c r="W745" s="1" t="str">
        <f t="shared" si="143"/>
        <v>-</v>
      </c>
      <c r="X745" s="1" t="str">
        <f t="shared" si="144"/>
        <v>-</v>
      </c>
      <c r="Y745" s="43" t="str">
        <f t="shared" si="145"/>
        <v>-</v>
      </c>
      <c r="Z745" s="1" t="str">
        <f t="shared" si="146"/>
        <v>-</v>
      </c>
      <c r="AA745" s="1" t="str">
        <f t="shared" si="147"/>
        <v>-</v>
      </c>
      <c r="AB745" s="1" t="str">
        <f t="shared" si="148"/>
        <v>-</v>
      </c>
      <c r="AC745" s="1" t="str">
        <f t="shared" si="149"/>
        <v>-</v>
      </c>
      <c r="AD745" s="1" t="str">
        <f t="shared" si="150"/>
        <v>-</v>
      </c>
      <c r="AE745" s="43" t="str">
        <f t="shared" si="151"/>
        <v>-</v>
      </c>
      <c r="AF745" s="11" t="str">
        <f t="shared" si="152"/>
        <v>-</v>
      </c>
    </row>
    <row r="746" spans="1:32" x14ac:dyDescent="0.15">
      <c r="A746" s="1">
        <v>745</v>
      </c>
      <c r="B746" s="29" t="str">
        <f>TRIM(基本信息!B746)</f>
        <v/>
      </c>
      <c r="C746" s="1" t="str">
        <f>TRIM(基本信息!C746)</f>
        <v/>
      </c>
      <c r="D746" s="1">
        <f t="shared" si="154"/>
        <v>0</v>
      </c>
      <c r="E746" s="1" t="str">
        <f>IFERROR(INDEX(股票涨跌!E:E,MATCH(B746,股票涨跌!B:B,0)),"-")</f>
        <v>-</v>
      </c>
      <c r="F746" s="1" t="str">
        <f>IFERROR(INDEX(股票涨跌!F:F,MATCH(B746,股票涨跌!B:B,0)),"-")</f>
        <v>-</v>
      </c>
      <c r="G746" s="1" t="str">
        <f>TRIM(基本信息!O746)</f>
        <v/>
      </c>
      <c r="H746" s="1" t="str">
        <f>IFERROR(INDEX(行业涨跌!F:F,MATCH(G746,行业涨跌!C:C,0)),"-")</f>
        <v>-</v>
      </c>
      <c r="I746" s="1" t="str">
        <f>IFERROR(INDEX(行业涨跌!E:E,MATCH(G746,行业涨跌!C:C,0)),"-")</f>
        <v>-</v>
      </c>
      <c r="J746" s="1">
        <v>0</v>
      </c>
      <c r="K746" s="1">
        <v>0</v>
      </c>
      <c r="L746" s="1">
        <v>0</v>
      </c>
      <c r="M746" s="66">
        <f t="shared" si="155"/>
        <v>0</v>
      </c>
      <c r="R746" s="43" t="str">
        <f t="shared" si="153"/>
        <v>-</v>
      </c>
      <c r="V746" s="1">
        <f t="array" ref="V746">SMALL(IF($D$2:$D$4000&gt;0,ROW($D$2:$D$4000),4^8),ROW(A745))</f>
        <v>65536</v>
      </c>
      <c r="W746" s="1" t="str">
        <f t="shared" si="143"/>
        <v>-</v>
      </c>
      <c r="X746" s="1" t="str">
        <f t="shared" si="144"/>
        <v>-</v>
      </c>
      <c r="Y746" s="43" t="str">
        <f t="shared" si="145"/>
        <v>-</v>
      </c>
      <c r="Z746" s="1" t="str">
        <f t="shared" si="146"/>
        <v>-</v>
      </c>
      <c r="AA746" s="1" t="str">
        <f t="shared" si="147"/>
        <v>-</v>
      </c>
      <c r="AB746" s="1" t="str">
        <f t="shared" si="148"/>
        <v>-</v>
      </c>
      <c r="AC746" s="1" t="str">
        <f t="shared" si="149"/>
        <v>-</v>
      </c>
      <c r="AD746" s="1" t="str">
        <f t="shared" si="150"/>
        <v>-</v>
      </c>
      <c r="AE746" s="43" t="str">
        <f t="shared" si="151"/>
        <v>-</v>
      </c>
      <c r="AF746" s="11" t="str">
        <f t="shared" si="152"/>
        <v>-</v>
      </c>
    </row>
    <row r="747" spans="1:32" x14ac:dyDescent="0.15">
      <c r="A747" s="1">
        <v>746</v>
      </c>
      <c r="B747" s="29" t="str">
        <f>TRIM(基本信息!B747)</f>
        <v/>
      </c>
      <c r="C747" s="1" t="str">
        <f>TRIM(基本信息!C747)</f>
        <v/>
      </c>
      <c r="D747" s="1">
        <f t="shared" si="154"/>
        <v>0</v>
      </c>
      <c r="E747" s="1" t="str">
        <f>IFERROR(INDEX(股票涨跌!E:E,MATCH(B747,股票涨跌!B:B,0)),"-")</f>
        <v>-</v>
      </c>
      <c r="F747" s="1" t="str">
        <f>IFERROR(INDEX(股票涨跌!F:F,MATCH(B747,股票涨跌!B:B,0)),"-")</f>
        <v>-</v>
      </c>
      <c r="G747" s="1" t="str">
        <f>TRIM(基本信息!O747)</f>
        <v/>
      </c>
      <c r="H747" s="1" t="str">
        <f>IFERROR(INDEX(行业涨跌!F:F,MATCH(G747,行业涨跌!C:C,0)),"-")</f>
        <v>-</v>
      </c>
      <c r="I747" s="1" t="str">
        <f>IFERROR(INDEX(行业涨跌!E:E,MATCH(G747,行业涨跌!C:C,0)),"-")</f>
        <v>-</v>
      </c>
      <c r="J747" s="1">
        <v>0</v>
      </c>
      <c r="K747" s="1">
        <v>0</v>
      </c>
      <c r="L747" s="1">
        <v>0</v>
      </c>
      <c r="M747" s="66">
        <f t="shared" si="155"/>
        <v>0</v>
      </c>
      <c r="R747" s="43" t="str">
        <f t="shared" si="153"/>
        <v>-</v>
      </c>
      <c r="V747" s="1">
        <f t="array" ref="V747">SMALL(IF($D$2:$D$4000&gt;0,ROW($D$2:$D$4000),4^8),ROW(A746))</f>
        <v>65536</v>
      </c>
      <c r="W747" s="1" t="str">
        <f t="shared" si="143"/>
        <v>-</v>
      </c>
      <c r="X747" s="1" t="str">
        <f t="shared" si="144"/>
        <v>-</v>
      </c>
      <c r="Y747" s="43" t="str">
        <f t="shared" si="145"/>
        <v>-</v>
      </c>
      <c r="Z747" s="1" t="str">
        <f t="shared" si="146"/>
        <v>-</v>
      </c>
      <c r="AA747" s="1" t="str">
        <f t="shared" si="147"/>
        <v>-</v>
      </c>
      <c r="AB747" s="1" t="str">
        <f t="shared" si="148"/>
        <v>-</v>
      </c>
      <c r="AC747" s="1" t="str">
        <f t="shared" si="149"/>
        <v>-</v>
      </c>
      <c r="AD747" s="1" t="str">
        <f t="shared" si="150"/>
        <v>-</v>
      </c>
      <c r="AE747" s="43" t="str">
        <f t="shared" si="151"/>
        <v>-</v>
      </c>
      <c r="AF747" s="11" t="str">
        <f t="shared" si="152"/>
        <v>-</v>
      </c>
    </row>
    <row r="748" spans="1:32" x14ac:dyDescent="0.15">
      <c r="A748" s="1">
        <v>747</v>
      </c>
      <c r="B748" s="29" t="str">
        <f>TRIM(基本信息!B748)</f>
        <v/>
      </c>
      <c r="C748" s="1" t="str">
        <f>TRIM(基本信息!C748)</f>
        <v/>
      </c>
      <c r="D748" s="1">
        <f t="shared" si="154"/>
        <v>0</v>
      </c>
      <c r="E748" s="1" t="str">
        <f>IFERROR(INDEX(股票涨跌!E:E,MATCH(B748,股票涨跌!B:B,0)),"-")</f>
        <v>-</v>
      </c>
      <c r="F748" s="1" t="str">
        <f>IFERROR(INDEX(股票涨跌!F:F,MATCH(B748,股票涨跌!B:B,0)),"-")</f>
        <v>-</v>
      </c>
      <c r="G748" s="1" t="str">
        <f>TRIM(基本信息!O748)</f>
        <v/>
      </c>
      <c r="H748" s="1" t="str">
        <f>IFERROR(INDEX(行业涨跌!F:F,MATCH(G748,行业涨跌!C:C,0)),"-")</f>
        <v>-</v>
      </c>
      <c r="I748" s="1" t="str">
        <f>IFERROR(INDEX(行业涨跌!E:E,MATCH(G748,行业涨跌!C:C,0)),"-")</f>
        <v>-</v>
      </c>
      <c r="J748" s="1">
        <v>0</v>
      </c>
      <c r="K748" s="1">
        <v>0</v>
      </c>
      <c r="L748" s="1">
        <v>0</v>
      </c>
      <c r="M748" s="66">
        <f t="shared" si="155"/>
        <v>0</v>
      </c>
      <c r="R748" s="43" t="str">
        <f t="shared" si="153"/>
        <v>-</v>
      </c>
      <c r="V748" s="1">
        <f t="array" ref="V748">SMALL(IF($D$2:$D$4000&gt;0,ROW($D$2:$D$4000),4^8),ROW(A747))</f>
        <v>65536</v>
      </c>
      <c r="W748" s="1" t="str">
        <f t="shared" si="143"/>
        <v>-</v>
      </c>
      <c r="X748" s="1" t="str">
        <f t="shared" si="144"/>
        <v>-</v>
      </c>
      <c r="Y748" s="43" t="str">
        <f t="shared" si="145"/>
        <v>-</v>
      </c>
      <c r="Z748" s="1" t="str">
        <f t="shared" si="146"/>
        <v>-</v>
      </c>
      <c r="AA748" s="1" t="str">
        <f t="shared" si="147"/>
        <v>-</v>
      </c>
      <c r="AB748" s="1" t="str">
        <f t="shared" si="148"/>
        <v>-</v>
      </c>
      <c r="AC748" s="1" t="str">
        <f t="shared" si="149"/>
        <v>-</v>
      </c>
      <c r="AD748" s="1" t="str">
        <f t="shared" si="150"/>
        <v>-</v>
      </c>
      <c r="AE748" s="43" t="str">
        <f t="shared" si="151"/>
        <v>-</v>
      </c>
      <c r="AF748" s="11" t="str">
        <f t="shared" si="152"/>
        <v>-</v>
      </c>
    </row>
    <row r="749" spans="1:32" x14ac:dyDescent="0.15">
      <c r="A749" s="1">
        <v>748</v>
      </c>
      <c r="B749" s="29" t="str">
        <f>TRIM(基本信息!B749)</f>
        <v/>
      </c>
      <c r="C749" s="1" t="str">
        <f>TRIM(基本信息!C749)</f>
        <v/>
      </c>
      <c r="D749" s="1">
        <f t="shared" si="154"/>
        <v>0</v>
      </c>
      <c r="E749" s="1" t="str">
        <f>IFERROR(INDEX(股票涨跌!E:E,MATCH(B749,股票涨跌!B:B,0)),"-")</f>
        <v>-</v>
      </c>
      <c r="F749" s="1" t="str">
        <f>IFERROR(INDEX(股票涨跌!F:F,MATCH(B749,股票涨跌!B:B,0)),"-")</f>
        <v>-</v>
      </c>
      <c r="G749" s="1" t="str">
        <f>TRIM(基本信息!O749)</f>
        <v/>
      </c>
      <c r="H749" s="1" t="str">
        <f>IFERROR(INDEX(行业涨跌!F:F,MATCH(G749,行业涨跌!C:C,0)),"-")</f>
        <v>-</v>
      </c>
      <c r="I749" s="1" t="str">
        <f>IFERROR(INDEX(行业涨跌!E:E,MATCH(G749,行业涨跌!C:C,0)),"-")</f>
        <v>-</v>
      </c>
      <c r="J749" s="1">
        <v>0</v>
      </c>
      <c r="K749" s="1">
        <v>0</v>
      </c>
      <c r="L749" s="1">
        <v>0</v>
      </c>
      <c r="M749" s="66">
        <f t="shared" si="155"/>
        <v>0</v>
      </c>
      <c r="R749" s="43" t="str">
        <f t="shared" si="153"/>
        <v>-</v>
      </c>
      <c r="V749" s="1">
        <f t="array" ref="V749">SMALL(IF($D$2:$D$4000&gt;0,ROW($D$2:$D$4000),4^8),ROW(A748))</f>
        <v>65536</v>
      </c>
      <c r="W749" s="1" t="str">
        <f t="shared" si="143"/>
        <v>-</v>
      </c>
      <c r="X749" s="1" t="str">
        <f t="shared" si="144"/>
        <v>-</v>
      </c>
      <c r="Y749" s="43" t="str">
        <f t="shared" si="145"/>
        <v>-</v>
      </c>
      <c r="Z749" s="1" t="str">
        <f t="shared" si="146"/>
        <v>-</v>
      </c>
      <c r="AA749" s="1" t="str">
        <f t="shared" si="147"/>
        <v>-</v>
      </c>
      <c r="AB749" s="1" t="str">
        <f t="shared" si="148"/>
        <v>-</v>
      </c>
      <c r="AC749" s="1" t="str">
        <f t="shared" si="149"/>
        <v>-</v>
      </c>
      <c r="AD749" s="1" t="str">
        <f t="shared" si="150"/>
        <v>-</v>
      </c>
      <c r="AE749" s="43" t="str">
        <f t="shared" si="151"/>
        <v>-</v>
      </c>
      <c r="AF749" s="11" t="str">
        <f t="shared" si="152"/>
        <v>-</v>
      </c>
    </row>
    <row r="750" spans="1:32" x14ac:dyDescent="0.15">
      <c r="A750" s="1">
        <v>749</v>
      </c>
      <c r="B750" s="29" t="str">
        <f>TRIM(基本信息!B750)</f>
        <v/>
      </c>
      <c r="C750" s="1" t="str">
        <f>TRIM(基本信息!C750)</f>
        <v/>
      </c>
      <c r="D750" s="1">
        <f t="shared" si="154"/>
        <v>0</v>
      </c>
      <c r="E750" s="1" t="str">
        <f>IFERROR(INDEX(股票涨跌!E:E,MATCH(B750,股票涨跌!B:B,0)),"-")</f>
        <v>-</v>
      </c>
      <c r="F750" s="1" t="str">
        <f>IFERROR(INDEX(股票涨跌!F:F,MATCH(B750,股票涨跌!B:B,0)),"-")</f>
        <v>-</v>
      </c>
      <c r="G750" s="1" t="str">
        <f>TRIM(基本信息!O750)</f>
        <v/>
      </c>
      <c r="H750" s="1" t="str">
        <f>IFERROR(INDEX(行业涨跌!F:F,MATCH(G750,行业涨跌!C:C,0)),"-")</f>
        <v>-</v>
      </c>
      <c r="I750" s="1" t="str">
        <f>IFERROR(INDEX(行业涨跌!E:E,MATCH(G750,行业涨跌!C:C,0)),"-")</f>
        <v>-</v>
      </c>
      <c r="J750" s="1">
        <v>0</v>
      </c>
      <c r="K750" s="1">
        <v>0</v>
      </c>
      <c r="L750" s="1">
        <v>0</v>
      </c>
      <c r="M750" s="66">
        <f t="shared" si="155"/>
        <v>0</v>
      </c>
      <c r="R750" s="43" t="str">
        <f t="shared" si="153"/>
        <v>-</v>
      </c>
      <c r="V750" s="1">
        <f t="array" ref="V750">SMALL(IF($D$2:$D$4000&gt;0,ROW($D$2:$D$4000),4^8),ROW(A749))</f>
        <v>65536</v>
      </c>
      <c r="W750" s="1" t="str">
        <f t="shared" si="143"/>
        <v>-</v>
      </c>
      <c r="X750" s="1" t="str">
        <f t="shared" si="144"/>
        <v>-</v>
      </c>
      <c r="Y750" s="43" t="str">
        <f t="shared" si="145"/>
        <v>-</v>
      </c>
      <c r="Z750" s="1" t="str">
        <f t="shared" si="146"/>
        <v>-</v>
      </c>
      <c r="AA750" s="1" t="str">
        <f t="shared" si="147"/>
        <v>-</v>
      </c>
      <c r="AB750" s="1" t="str">
        <f t="shared" si="148"/>
        <v>-</v>
      </c>
      <c r="AC750" s="1" t="str">
        <f t="shared" si="149"/>
        <v>-</v>
      </c>
      <c r="AD750" s="1" t="str">
        <f t="shared" si="150"/>
        <v>-</v>
      </c>
      <c r="AE750" s="43" t="str">
        <f t="shared" si="151"/>
        <v>-</v>
      </c>
      <c r="AF750" s="11" t="str">
        <f t="shared" si="152"/>
        <v>-</v>
      </c>
    </row>
    <row r="751" spans="1:32" x14ac:dyDescent="0.15">
      <c r="A751" s="1">
        <v>750</v>
      </c>
      <c r="B751" s="29" t="str">
        <f>TRIM(基本信息!B751)</f>
        <v/>
      </c>
      <c r="C751" s="1" t="str">
        <f>TRIM(基本信息!C751)</f>
        <v/>
      </c>
      <c r="D751" s="1">
        <f t="shared" si="154"/>
        <v>0</v>
      </c>
      <c r="E751" s="1" t="str">
        <f>IFERROR(INDEX(股票涨跌!E:E,MATCH(B751,股票涨跌!B:B,0)),"-")</f>
        <v>-</v>
      </c>
      <c r="F751" s="1" t="str">
        <f>IFERROR(INDEX(股票涨跌!F:F,MATCH(B751,股票涨跌!B:B,0)),"-")</f>
        <v>-</v>
      </c>
      <c r="G751" s="1" t="str">
        <f>TRIM(基本信息!O751)</f>
        <v/>
      </c>
      <c r="H751" s="1" t="str">
        <f>IFERROR(INDEX(行业涨跌!F:F,MATCH(G751,行业涨跌!C:C,0)),"-")</f>
        <v>-</v>
      </c>
      <c r="I751" s="1" t="str">
        <f>IFERROR(INDEX(行业涨跌!E:E,MATCH(G751,行业涨跌!C:C,0)),"-")</f>
        <v>-</v>
      </c>
      <c r="J751" s="1">
        <v>0</v>
      </c>
      <c r="K751" s="1">
        <v>1</v>
      </c>
      <c r="L751" s="1">
        <v>0</v>
      </c>
      <c r="M751" s="66">
        <f t="shared" si="155"/>
        <v>1</v>
      </c>
      <c r="R751" s="43" t="str">
        <f t="shared" si="153"/>
        <v>-</v>
      </c>
      <c r="S751" s="11">
        <v>43630.625</v>
      </c>
      <c r="V751" s="1">
        <f t="array" ref="V751">SMALL(IF($D$2:$D$4000&gt;0,ROW($D$2:$D$4000),4^8),ROW(A750))</f>
        <v>65536</v>
      </c>
      <c r="W751" s="1" t="str">
        <f t="shared" si="143"/>
        <v>-</v>
      </c>
      <c r="X751" s="1" t="str">
        <f t="shared" si="144"/>
        <v>-</v>
      </c>
      <c r="Y751" s="43" t="str">
        <f t="shared" si="145"/>
        <v>-</v>
      </c>
      <c r="Z751" s="1" t="str">
        <f t="shared" si="146"/>
        <v>-</v>
      </c>
      <c r="AA751" s="1" t="str">
        <f t="shared" si="147"/>
        <v>-</v>
      </c>
      <c r="AB751" s="1" t="str">
        <f t="shared" si="148"/>
        <v>-</v>
      </c>
      <c r="AC751" s="1" t="str">
        <f t="shared" si="149"/>
        <v>-</v>
      </c>
      <c r="AD751" s="1" t="str">
        <f t="shared" si="150"/>
        <v>-</v>
      </c>
      <c r="AE751" s="43" t="str">
        <f t="shared" si="151"/>
        <v>-</v>
      </c>
      <c r="AF751" s="11" t="str">
        <f t="shared" si="152"/>
        <v>-</v>
      </c>
    </row>
    <row r="752" spans="1:32" x14ac:dyDescent="0.15">
      <c r="A752" s="1">
        <v>751</v>
      </c>
      <c r="B752" s="29" t="str">
        <f>TRIM(基本信息!B752)</f>
        <v/>
      </c>
      <c r="C752" s="1" t="str">
        <f>TRIM(基本信息!C752)</f>
        <v/>
      </c>
      <c r="D752" s="1">
        <f t="shared" si="154"/>
        <v>0</v>
      </c>
      <c r="E752" s="1" t="str">
        <f>IFERROR(INDEX(股票涨跌!E:E,MATCH(B752,股票涨跌!B:B,0)),"-")</f>
        <v>-</v>
      </c>
      <c r="F752" s="1" t="str">
        <f>IFERROR(INDEX(股票涨跌!F:F,MATCH(B752,股票涨跌!B:B,0)),"-")</f>
        <v>-</v>
      </c>
      <c r="G752" s="1" t="str">
        <f>TRIM(基本信息!O752)</f>
        <v/>
      </c>
      <c r="H752" s="1" t="str">
        <f>IFERROR(INDEX(行业涨跌!F:F,MATCH(G752,行业涨跌!C:C,0)),"-")</f>
        <v>-</v>
      </c>
      <c r="I752" s="1" t="str">
        <f>IFERROR(INDEX(行业涨跌!E:E,MATCH(G752,行业涨跌!C:C,0)),"-")</f>
        <v>-</v>
      </c>
      <c r="J752" s="1">
        <v>0</v>
      </c>
      <c r="K752" s="1">
        <v>0</v>
      </c>
      <c r="L752" s="1">
        <v>0</v>
      </c>
      <c r="M752" s="66">
        <f t="shared" si="155"/>
        <v>0</v>
      </c>
      <c r="R752" s="43" t="str">
        <f t="shared" si="153"/>
        <v>-</v>
      </c>
      <c r="V752" s="1">
        <f t="array" ref="V752">SMALL(IF($D$2:$D$4000&gt;0,ROW($D$2:$D$4000),4^8),ROW(A751))</f>
        <v>65536</v>
      </c>
      <c r="W752" s="1" t="str">
        <f t="shared" si="143"/>
        <v>-</v>
      </c>
      <c r="X752" s="1" t="str">
        <f t="shared" si="144"/>
        <v>-</v>
      </c>
      <c r="Y752" s="43" t="str">
        <f t="shared" si="145"/>
        <v>-</v>
      </c>
      <c r="Z752" s="1" t="str">
        <f t="shared" si="146"/>
        <v>-</v>
      </c>
      <c r="AA752" s="1" t="str">
        <f t="shared" si="147"/>
        <v>-</v>
      </c>
      <c r="AB752" s="1" t="str">
        <f t="shared" si="148"/>
        <v>-</v>
      </c>
      <c r="AC752" s="1" t="str">
        <f t="shared" si="149"/>
        <v>-</v>
      </c>
      <c r="AD752" s="1" t="str">
        <f t="shared" si="150"/>
        <v>-</v>
      </c>
      <c r="AE752" s="43" t="str">
        <f t="shared" si="151"/>
        <v>-</v>
      </c>
      <c r="AF752" s="11" t="str">
        <f t="shared" si="152"/>
        <v>-</v>
      </c>
    </row>
    <row r="753" spans="1:32" x14ac:dyDescent="0.15">
      <c r="A753" s="1">
        <v>752</v>
      </c>
      <c r="B753" s="29" t="str">
        <f>TRIM(基本信息!B753)</f>
        <v/>
      </c>
      <c r="C753" s="1" t="str">
        <f>TRIM(基本信息!C753)</f>
        <v/>
      </c>
      <c r="D753" s="1">
        <f t="shared" si="154"/>
        <v>0</v>
      </c>
      <c r="E753" s="1" t="str">
        <f>IFERROR(INDEX(股票涨跌!E:E,MATCH(B753,股票涨跌!B:B,0)),"-")</f>
        <v>-</v>
      </c>
      <c r="F753" s="1" t="str">
        <f>IFERROR(INDEX(股票涨跌!F:F,MATCH(B753,股票涨跌!B:B,0)),"-")</f>
        <v>-</v>
      </c>
      <c r="G753" s="1" t="str">
        <f>TRIM(基本信息!O753)</f>
        <v/>
      </c>
      <c r="H753" s="1" t="str">
        <f>IFERROR(INDEX(行业涨跌!F:F,MATCH(G753,行业涨跌!C:C,0)),"-")</f>
        <v>-</v>
      </c>
      <c r="I753" s="1" t="str">
        <f>IFERROR(INDEX(行业涨跌!E:E,MATCH(G753,行业涨跌!C:C,0)),"-")</f>
        <v>-</v>
      </c>
      <c r="J753" s="1">
        <v>0</v>
      </c>
      <c r="K753" s="1">
        <v>0</v>
      </c>
      <c r="L753" s="1">
        <v>0</v>
      </c>
      <c r="M753" s="66">
        <f t="shared" si="155"/>
        <v>0</v>
      </c>
      <c r="R753" s="43" t="str">
        <f t="shared" si="153"/>
        <v>-</v>
      </c>
      <c r="V753" s="1">
        <f t="array" ref="V753">SMALL(IF($D$2:$D$4000&gt;0,ROW($D$2:$D$4000),4^8),ROW(A752))</f>
        <v>65536</v>
      </c>
      <c r="W753" s="1" t="str">
        <f t="shared" si="143"/>
        <v>-</v>
      </c>
      <c r="X753" s="1" t="str">
        <f t="shared" si="144"/>
        <v>-</v>
      </c>
      <c r="Y753" s="43" t="str">
        <f t="shared" si="145"/>
        <v>-</v>
      </c>
      <c r="Z753" s="1" t="str">
        <f t="shared" si="146"/>
        <v>-</v>
      </c>
      <c r="AA753" s="1" t="str">
        <f t="shared" si="147"/>
        <v>-</v>
      </c>
      <c r="AB753" s="1" t="str">
        <f t="shared" si="148"/>
        <v>-</v>
      </c>
      <c r="AC753" s="1" t="str">
        <f t="shared" si="149"/>
        <v>-</v>
      </c>
      <c r="AD753" s="1" t="str">
        <f t="shared" si="150"/>
        <v>-</v>
      </c>
      <c r="AE753" s="43" t="str">
        <f t="shared" si="151"/>
        <v>-</v>
      </c>
      <c r="AF753" s="11" t="str">
        <f t="shared" si="152"/>
        <v>-</v>
      </c>
    </row>
    <row r="754" spans="1:32" x14ac:dyDescent="0.15">
      <c r="A754" s="1">
        <v>753</v>
      </c>
      <c r="B754" s="29" t="str">
        <f>TRIM(基本信息!B754)</f>
        <v/>
      </c>
      <c r="C754" s="1" t="str">
        <f>TRIM(基本信息!C754)</f>
        <v/>
      </c>
      <c r="D754" s="1">
        <f t="shared" si="154"/>
        <v>0</v>
      </c>
      <c r="E754" s="1" t="str">
        <f>IFERROR(INDEX(股票涨跌!E:E,MATCH(B754,股票涨跌!B:B,0)),"-")</f>
        <v>-</v>
      </c>
      <c r="F754" s="1" t="str">
        <f>IFERROR(INDEX(股票涨跌!F:F,MATCH(B754,股票涨跌!B:B,0)),"-")</f>
        <v>-</v>
      </c>
      <c r="G754" s="1" t="str">
        <f>TRIM(基本信息!O754)</f>
        <v/>
      </c>
      <c r="H754" s="1" t="str">
        <f>IFERROR(INDEX(行业涨跌!F:F,MATCH(G754,行业涨跌!C:C,0)),"-")</f>
        <v>-</v>
      </c>
      <c r="I754" s="1" t="str">
        <f>IFERROR(INDEX(行业涨跌!E:E,MATCH(G754,行业涨跌!C:C,0)),"-")</f>
        <v>-</v>
      </c>
      <c r="J754" s="1">
        <v>0</v>
      </c>
      <c r="K754" s="1">
        <v>0</v>
      </c>
      <c r="L754" s="1">
        <v>0</v>
      </c>
      <c r="M754" s="66">
        <f t="shared" si="155"/>
        <v>0</v>
      </c>
      <c r="R754" s="43" t="str">
        <f t="shared" si="153"/>
        <v>-</v>
      </c>
      <c r="V754" s="1">
        <f t="array" ref="V754">SMALL(IF($D$2:$D$4000&gt;0,ROW($D$2:$D$4000),4^8),ROW(A753))</f>
        <v>65536</v>
      </c>
      <c r="W754" s="1" t="str">
        <f t="shared" si="143"/>
        <v>-</v>
      </c>
      <c r="X754" s="1" t="str">
        <f t="shared" si="144"/>
        <v>-</v>
      </c>
      <c r="Y754" s="43" t="str">
        <f t="shared" si="145"/>
        <v>-</v>
      </c>
      <c r="Z754" s="1" t="str">
        <f t="shared" si="146"/>
        <v>-</v>
      </c>
      <c r="AA754" s="1" t="str">
        <f t="shared" si="147"/>
        <v>-</v>
      </c>
      <c r="AB754" s="1" t="str">
        <f t="shared" si="148"/>
        <v>-</v>
      </c>
      <c r="AC754" s="1" t="str">
        <f t="shared" si="149"/>
        <v>-</v>
      </c>
      <c r="AD754" s="1" t="str">
        <f t="shared" si="150"/>
        <v>-</v>
      </c>
      <c r="AE754" s="43" t="str">
        <f t="shared" si="151"/>
        <v>-</v>
      </c>
      <c r="AF754" s="11" t="str">
        <f t="shared" si="152"/>
        <v>-</v>
      </c>
    </row>
    <row r="755" spans="1:32" x14ac:dyDescent="0.15">
      <c r="A755" s="1">
        <v>754</v>
      </c>
      <c r="B755" s="29" t="str">
        <f>TRIM(基本信息!B755)</f>
        <v/>
      </c>
      <c r="C755" s="1" t="str">
        <f>TRIM(基本信息!C755)</f>
        <v/>
      </c>
      <c r="D755" s="1">
        <f t="shared" si="154"/>
        <v>0</v>
      </c>
      <c r="E755" s="1" t="str">
        <f>IFERROR(INDEX(股票涨跌!E:E,MATCH(B755,股票涨跌!B:B,0)),"-")</f>
        <v>-</v>
      </c>
      <c r="F755" s="1" t="str">
        <f>IFERROR(INDEX(股票涨跌!F:F,MATCH(B755,股票涨跌!B:B,0)),"-")</f>
        <v>-</v>
      </c>
      <c r="G755" s="1" t="str">
        <f>TRIM(基本信息!O755)</f>
        <v/>
      </c>
      <c r="H755" s="1" t="str">
        <f>IFERROR(INDEX(行业涨跌!F:F,MATCH(G755,行业涨跌!C:C,0)),"-")</f>
        <v>-</v>
      </c>
      <c r="I755" s="1" t="str">
        <f>IFERROR(INDEX(行业涨跌!E:E,MATCH(G755,行业涨跌!C:C,0)),"-")</f>
        <v>-</v>
      </c>
      <c r="J755" s="1">
        <v>0</v>
      </c>
      <c r="K755" s="1">
        <v>0</v>
      </c>
      <c r="L755" s="1">
        <v>0</v>
      </c>
      <c r="M755" s="66">
        <f t="shared" si="155"/>
        <v>0</v>
      </c>
      <c r="R755" s="43" t="str">
        <f t="shared" si="153"/>
        <v>-</v>
      </c>
      <c r="V755" s="1">
        <f t="array" ref="V755">SMALL(IF($D$2:$D$4000&gt;0,ROW($D$2:$D$4000),4^8),ROW(A754))</f>
        <v>65536</v>
      </c>
      <c r="W755" s="1" t="str">
        <f t="shared" si="143"/>
        <v>-</v>
      </c>
      <c r="X755" s="1" t="str">
        <f t="shared" si="144"/>
        <v>-</v>
      </c>
      <c r="Y755" s="43" t="str">
        <f t="shared" si="145"/>
        <v>-</v>
      </c>
      <c r="Z755" s="1" t="str">
        <f t="shared" si="146"/>
        <v>-</v>
      </c>
      <c r="AA755" s="1" t="str">
        <f t="shared" si="147"/>
        <v>-</v>
      </c>
      <c r="AB755" s="1" t="str">
        <f t="shared" si="148"/>
        <v>-</v>
      </c>
      <c r="AC755" s="1" t="str">
        <f t="shared" si="149"/>
        <v>-</v>
      </c>
      <c r="AD755" s="1" t="str">
        <f t="shared" si="150"/>
        <v>-</v>
      </c>
      <c r="AE755" s="43" t="str">
        <f t="shared" si="151"/>
        <v>-</v>
      </c>
      <c r="AF755" s="11" t="str">
        <f t="shared" si="152"/>
        <v>-</v>
      </c>
    </row>
    <row r="756" spans="1:32" x14ac:dyDescent="0.15">
      <c r="A756" s="1">
        <v>755</v>
      </c>
      <c r="B756" s="29" t="str">
        <f>TRIM(基本信息!B756)</f>
        <v/>
      </c>
      <c r="C756" s="1" t="str">
        <f>TRIM(基本信息!C756)</f>
        <v/>
      </c>
      <c r="D756" s="1">
        <f t="shared" si="154"/>
        <v>0</v>
      </c>
      <c r="E756" s="1" t="str">
        <f>IFERROR(INDEX(股票涨跌!E:E,MATCH(B756,股票涨跌!B:B,0)),"-")</f>
        <v>-</v>
      </c>
      <c r="F756" s="1" t="str">
        <f>IFERROR(INDEX(股票涨跌!F:F,MATCH(B756,股票涨跌!B:B,0)),"-")</f>
        <v>-</v>
      </c>
      <c r="G756" s="1" t="str">
        <f>TRIM(基本信息!O756)</f>
        <v/>
      </c>
      <c r="H756" s="1" t="str">
        <f>IFERROR(INDEX(行业涨跌!F:F,MATCH(G756,行业涨跌!C:C,0)),"-")</f>
        <v>-</v>
      </c>
      <c r="I756" s="1" t="str">
        <f>IFERROR(INDEX(行业涨跌!E:E,MATCH(G756,行业涨跌!C:C,0)),"-")</f>
        <v>-</v>
      </c>
      <c r="J756" s="1">
        <v>0</v>
      </c>
      <c r="K756" s="1">
        <v>1</v>
      </c>
      <c r="L756" s="1">
        <v>0</v>
      </c>
      <c r="M756" s="66">
        <f t="shared" si="155"/>
        <v>1</v>
      </c>
      <c r="R756" s="43" t="str">
        <f t="shared" si="153"/>
        <v>-</v>
      </c>
      <c r="S756" s="11">
        <v>43630.625</v>
      </c>
      <c r="V756" s="1">
        <f t="array" ref="V756">SMALL(IF($D$2:$D$4000&gt;0,ROW($D$2:$D$4000),4^8),ROW(A755))</f>
        <v>65536</v>
      </c>
      <c r="W756" s="1" t="str">
        <f t="shared" si="143"/>
        <v>-</v>
      </c>
      <c r="X756" s="1" t="str">
        <f t="shared" si="144"/>
        <v>-</v>
      </c>
      <c r="Y756" s="43" t="str">
        <f t="shared" si="145"/>
        <v>-</v>
      </c>
      <c r="Z756" s="1" t="str">
        <f t="shared" si="146"/>
        <v>-</v>
      </c>
      <c r="AA756" s="1" t="str">
        <f t="shared" si="147"/>
        <v>-</v>
      </c>
      <c r="AB756" s="1" t="str">
        <f t="shared" si="148"/>
        <v>-</v>
      </c>
      <c r="AC756" s="1" t="str">
        <f t="shared" si="149"/>
        <v>-</v>
      </c>
      <c r="AD756" s="1" t="str">
        <f t="shared" si="150"/>
        <v>-</v>
      </c>
      <c r="AE756" s="43" t="str">
        <f t="shared" si="151"/>
        <v>-</v>
      </c>
      <c r="AF756" s="11" t="str">
        <f t="shared" si="152"/>
        <v>-</v>
      </c>
    </row>
    <row r="757" spans="1:32" x14ac:dyDescent="0.15">
      <c r="A757" s="1">
        <v>756</v>
      </c>
      <c r="B757" s="29" t="str">
        <f>TRIM(基本信息!B757)</f>
        <v/>
      </c>
      <c r="C757" s="1" t="str">
        <f>TRIM(基本信息!C757)</f>
        <v/>
      </c>
      <c r="D757" s="1">
        <f t="shared" si="154"/>
        <v>0</v>
      </c>
      <c r="E757" s="1" t="str">
        <f>IFERROR(INDEX(股票涨跌!E:E,MATCH(B757,股票涨跌!B:B,0)),"-")</f>
        <v>-</v>
      </c>
      <c r="F757" s="1" t="str">
        <f>IFERROR(INDEX(股票涨跌!F:F,MATCH(B757,股票涨跌!B:B,0)),"-")</f>
        <v>-</v>
      </c>
      <c r="G757" s="1" t="str">
        <f>TRIM(基本信息!O757)</f>
        <v/>
      </c>
      <c r="H757" s="1" t="str">
        <f>IFERROR(INDEX(行业涨跌!F:F,MATCH(G757,行业涨跌!C:C,0)),"-")</f>
        <v>-</v>
      </c>
      <c r="I757" s="1" t="str">
        <f>IFERROR(INDEX(行业涨跌!E:E,MATCH(G757,行业涨跌!C:C,0)),"-")</f>
        <v>-</v>
      </c>
      <c r="J757" s="1">
        <v>0</v>
      </c>
      <c r="K757" s="1">
        <v>0</v>
      </c>
      <c r="L757" s="1">
        <v>0</v>
      </c>
      <c r="M757" s="66">
        <f t="shared" si="155"/>
        <v>0</v>
      </c>
      <c r="R757" s="43" t="str">
        <f t="shared" si="153"/>
        <v>-</v>
      </c>
      <c r="V757" s="1">
        <f t="array" ref="V757">SMALL(IF($D$2:$D$4000&gt;0,ROW($D$2:$D$4000),4^8),ROW(A756))</f>
        <v>65536</v>
      </c>
      <c r="W757" s="1" t="str">
        <f t="shared" si="143"/>
        <v>-</v>
      </c>
      <c r="X757" s="1" t="str">
        <f t="shared" si="144"/>
        <v>-</v>
      </c>
      <c r="Y757" s="43" t="str">
        <f t="shared" si="145"/>
        <v>-</v>
      </c>
      <c r="Z757" s="1" t="str">
        <f t="shared" si="146"/>
        <v>-</v>
      </c>
      <c r="AA757" s="1" t="str">
        <f t="shared" si="147"/>
        <v>-</v>
      </c>
      <c r="AB757" s="1" t="str">
        <f t="shared" si="148"/>
        <v>-</v>
      </c>
      <c r="AC757" s="1" t="str">
        <f t="shared" si="149"/>
        <v>-</v>
      </c>
      <c r="AD757" s="1" t="str">
        <f t="shared" si="150"/>
        <v>-</v>
      </c>
      <c r="AE757" s="43" t="str">
        <f t="shared" si="151"/>
        <v>-</v>
      </c>
      <c r="AF757" s="11" t="str">
        <f t="shared" si="152"/>
        <v>-</v>
      </c>
    </row>
    <row r="758" spans="1:32" x14ac:dyDescent="0.15">
      <c r="A758" s="1">
        <v>757</v>
      </c>
      <c r="B758" s="29" t="str">
        <f>TRIM(基本信息!B758)</f>
        <v/>
      </c>
      <c r="C758" s="1" t="str">
        <f>TRIM(基本信息!C758)</f>
        <v/>
      </c>
      <c r="D758" s="1">
        <f t="shared" si="154"/>
        <v>0</v>
      </c>
      <c r="E758" s="1" t="str">
        <f>IFERROR(INDEX(股票涨跌!E:E,MATCH(B758,股票涨跌!B:B,0)),"-")</f>
        <v>-</v>
      </c>
      <c r="F758" s="1" t="str">
        <f>IFERROR(INDEX(股票涨跌!F:F,MATCH(B758,股票涨跌!B:B,0)),"-")</f>
        <v>-</v>
      </c>
      <c r="G758" s="1" t="str">
        <f>TRIM(基本信息!O758)</f>
        <v/>
      </c>
      <c r="H758" s="1" t="str">
        <f>IFERROR(INDEX(行业涨跌!F:F,MATCH(G758,行业涨跌!C:C,0)),"-")</f>
        <v>-</v>
      </c>
      <c r="I758" s="1" t="str">
        <f>IFERROR(INDEX(行业涨跌!E:E,MATCH(G758,行业涨跌!C:C,0)),"-")</f>
        <v>-</v>
      </c>
      <c r="J758" s="1">
        <v>0</v>
      </c>
      <c r="K758" s="1">
        <v>0</v>
      </c>
      <c r="L758" s="1">
        <v>0</v>
      </c>
      <c r="M758" s="66">
        <f t="shared" si="155"/>
        <v>0</v>
      </c>
      <c r="R758" s="43" t="str">
        <f t="shared" si="153"/>
        <v>-</v>
      </c>
      <c r="V758" s="1">
        <f t="array" ref="V758">SMALL(IF($D$2:$D$4000&gt;0,ROW($D$2:$D$4000),4^8),ROW(A757))</f>
        <v>65536</v>
      </c>
      <c r="W758" s="1" t="str">
        <f t="shared" ref="W758:W821" si="156">IF(V758&lt;4000,ROW(A757),"-")</f>
        <v>-</v>
      </c>
      <c r="X758" s="1" t="str">
        <f t="shared" ref="X758:X821" si="157">IF(V758&lt;4000,INDEX(B:B,V758),"-")</f>
        <v>-</v>
      </c>
      <c r="Y758" s="43" t="str">
        <f t="shared" ref="Y758:Y821" si="158">IF(V758&lt;4000,INDEX(R:R,V758),"-")</f>
        <v>-</v>
      </c>
      <c r="Z758" s="1" t="str">
        <f t="shared" ref="Z758:Z821" si="159">IF(V758&lt;4000,INDEX(C:C,V758),"-")</f>
        <v>-</v>
      </c>
      <c r="AA758" s="1" t="str">
        <f t="shared" ref="AA758:AA821" si="160">IF(V758&lt;4000,INDEX(E:E,V758),"-")</f>
        <v>-</v>
      </c>
      <c r="AB758" s="1" t="str">
        <f t="shared" ref="AB758:AB821" si="161">IF(V758&lt;4000,INDEX(F:F,V758),"-")</f>
        <v>-</v>
      </c>
      <c r="AC758" s="1" t="str">
        <f t="shared" ref="AC758:AC821" si="162">IF(V758&lt;4000,INDEX(G:G,V758),"-")</f>
        <v>-</v>
      </c>
      <c r="AD758" s="1" t="str">
        <f t="shared" ref="AD758:AD821" si="163">IF(V758&lt;4000,INDEX(H:H,V758),"-")</f>
        <v>-</v>
      </c>
      <c r="AE758" s="43" t="str">
        <f t="shared" ref="AE758:AE821" si="164">IF(V758&lt;4000,INDEX(I:I,V758),"-")</f>
        <v>-</v>
      </c>
      <c r="AF758" s="11" t="str">
        <f t="shared" ref="AF758:AF821" si="165">IF(V758&lt;4000,INDEX(S:S,V758),"-")</f>
        <v>-</v>
      </c>
    </row>
    <row r="759" spans="1:32" x14ac:dyDescent="0.15">
      <c r="A759" s="1">
        <v>758</v>
      </c>
      <c r="B759" s="29" t="str">
        <f>TRIM(基本信息!B759)</f>
        <v/>
      </c>
      <c r="C759" s="1" t="str">
        <f>TRIM(基本信息!C759)</f>
        <v/>
      </c>
      <c r="D759" s="1">
        <f t="shared" si="154"/>
        <v>0</v>
      </c>
      <c r="E759" s="1" t="str">
        <f>IFERROR(INDEX(股票涨跌!E:E,MATCH(B759,股票涨跌!B:B,0)),"-")</f>
        <v>-</v>
      </c>
      <c r="F759" s="1" t="str">
        <f>IFERROR(INDEX(股票涨跌!F:F,MATCH(B759,股票涨跌!B:B,0)),"-")</f>
        <v>-</v>
      </c>
      <c r="G759" s="1" t="str">
        <f>TRIM(基本信息!O759)</f>
        <v/>
      </c>
      <c r="H759" s="1" t="str">
        <f>IFERROR(INDEX(行业涨跌!F:F,MATCH(G759,行业涨跌!C:C,0)),"-")</f>
        <v>-</v>
      </c>
      <c r="I759" s="1" t="str">
        <f>IFERROR(INDEX(行业涨跌!E:E,MATCH(G759,行业涨跌!C:C,0)),"-")</f>
        <v>-</v>
      </c>
      <c r="J759" s="1">
        <v>0</v>
      </c>
      <c r="K759" s="1">
        <v>0</v>
      </c>
      <c r="L759" s="1">
        <v>0</v>
      </c>
      <c r="M759" s="66">
        <f t="shared" si="155"/>
        <v>0</v>
      </c>
      <c r="R759" s="43" t="str">
        <f t="shared" si="153"/>
        <v>-</v>
      </c>
      <c r="V759" s="1">
        <f t="array" ref="V759">SMALL(IF($D$2:$D$4000&gt;0,ROW($D$2:$D$4000),4^8),ROW(A758))</f>
        <v>65536</v>
      </c>
      <c r="W759" s="1" t="str">
        <f t="shared" si="156"/>
        <v>-</v>
      </c>
      <c r="X759" s="1" t="str">
        <f t="shared" si="157"/>
        <v>-</v>
      </c>
      <c r="Y759" s="43" t="str">
        <f t="shared" si="158"/>
        <v>-</v>
      </c>
      <c r="Z759" s="1" t="str">
        <f t="shared" si="159"/>
        <v>-</v>
      </c>
      <c r="AA759" s="1" t="str">
        <f t="shared" si="160"/>
        <v>-</v>
      </c>
      <c r="AB759" s="1" t="str">
        <f t="shared" si="161"/>
        <v>-</v>
      </c>
      <c r="AC759" s="1" t="str">
        <f t="shared" si="162"/>
        <v>-</v>
      </c>
      <c r="AD759" s="1" t="str">
        <f t="shared" si="163"/>
        <v>-</v>
      </c>
      <c r="AE759" s="43" t="str">
        <f t="shared" si="164"/>
        <v>-</v>
      </c>
      <c r="AF759" s="11" t="str">
        <f t="shared" si="165"/>
        <v>-</v>
      </c>
    </row>
    <row r="760" spans="1:32" x14ac:dyDescent="0.15">
      <c r="A760" s="1">
        <v>759</v>
      </c>
      <c r="B760" s="29" t="str">
        <f>TRIM(基本信息!B760)</f>
        <v/>
      </c>
      <c r="C760" s="1" t="str">
        <f>TRIM(基本信息!C760)</f>
        <v/>
      </c>
      <c r="D760" s="1">
        <f t="shared" si="154"/>
        <v>0</v>
      </c>
      <c r="E760" s="1" t="str">
        <f>IFERROR(INDEX(股票涨跌!E:E,MATCH(B760,股票涨跌!B:B,0)),"-")</f>
        <v>-</v>
      </c>
      <c r="F760" s="1" t="str">
        <f>IFERROR(INDEX(股票涨跌!F:F,MATCH(B760,股票涨跌!B:B,0)),"-")</f>
        <v>-</v>
      </c>
      <c r="G760" s="1" t="str">
        <f>TRIM(基本信息!O760)</f>
        <v/>
      </c>
      <c r="H760" s="1" t="str">
        <f>IFERROR(INDEX(行业涨跌!F:F,MATCH(G760,行业涨跌!C:C,0)),"-")</f>
        <v>-</v>
      </c>
      <c r="I760" s="1" t="str">
        <f>IFERROR(INDEX(行业涨跌!E:E,MATCH(G760,行业涨跌!C:C,0)),"-")</f>
        <v>-</v>
      </c>
      <c r="J760" s="1">
        <v>0</v>
      </c>
      <c r="K760" s="1">
        <v>0</v>
      </c>
      <c r="L760" s="1">
        <v>0</v>
      </c>
      <c r="M760" s="66">
        <f t="shared" si="155"/>
        <v>0</v>
      </c>
      <c r="R760" s="43" t="str">
        <f t="shared" si="153"/>
        <v>-</v>
      </c>
      <c r="V760" s="1">
        <f t="array" ref="V760">SMALL(IF($D$2:$D$4000&gt;0,ROW($D$2:$D$4000),4^8),ROW(A759))</f>
        <v>65536</v>
      </c>
      <c r="W760" s="1" t="str">
        <f t="shared" si="156"/>
        <v>-</v>
      </c>
      <c r="X760" s="1" t="str">
        <f t="shared" si="157"/>
        <v>-</v>
      </c>
      <c r="Y760" s="43" t="str">
        <f t="shared" si="158"/>
        <v>-</v>
      </c>
      <c r="Z760" s="1" t="str">
        <f t="shared" si="159"/>
        <v>-</v>
      </c>
      <c r="AA760" s="1" t="str">
        <f t="shared" si="160"/>
        <v>-</v>
      </c>
      <c r="AB760" s="1" t="str">
        <f t="shared" si="161"/>
        <v>-</v>
      </c>
      <c r="AC760" s="1" t="str">
        <f t="shared" si="162"/>
        <v>-</v>
      </c>
      <c r="AD760" s="1" t="str">
        <f t="shared" si="163"/>
        <v>-</v>
      </c>
      <c r="AE760" s="43" t="str">
        <f t="shared" si="164"/>
        <v>-</v>
      </c>
      <c r="AF760" s="11" t="str">
        <f t="shared" si="165"/>
        <v>-</v>
      </c>
    </row>
    <row r="761" spans="1:32" x14ac:dyDescent="0.15">
      <c r="A761" s="1">
        <v>760</v>
      </c>
      <c r="B761" s="29" t="str">
        <f>TRIM(基本信息!B761)</f>
        <v/>
      </c>
      <c r="C761" s="1" t="str">
        <f>TRIM(基本信息!C761)</f>
        <v/>
      </c>
      <c r="D761" s="1">
        <f t="shared" si="154"/>
        <v>0</v>
      </c>
      <c r="E761" s="1" t="str">
        <f>IFERROR(INDEX(股票涨跌!E:E,MATCH(B761,股票涨跌!B:B,0)),"-")</f>
        <v>-</v>
      </c>
      <c r="F761" s="1" t="str">
        <f>IFERROR(INDEX(股票涨跌!F:F,MATCH(B761,股票涨跌!B:B,0)),"-")</f>
        <v>-</v>
      </c>
      <c r="G761" s="1" t="str">
        <f>TRIM(基本信息!O761)</f>
        <v/>
      </c>
      <c r="H761" s="1" t="str">
        <f>IFERROR(INDEX(行业涨跌!F:F,MATCH(G761,行业涨跌!C:C,0)),"-")</f>
        <v>-</v>
      </c>
      <c r="I761" s="1" t="str">
        <f>IFERROR(INDEX(行业涨跌!E:E,MATCH(G761,行业涨跌!C:C,0)),"-")</f>
        <v>-</v>
      </c>
      <c r="J761" s="1">
        <v>0</v>
      </c>
      <c r="K761" s="1">
        <v>0</v>
      </c>
      <c r="L761" s="1">
        <v>0</v>
      </c>
      <c r="M761" s="66">
        <f t="shared" si="155"/>
        <v>0</v>
      </c>
      <c r="R761" s="43" t="str">
        <f t="shared" si="153"/>
        <v>-</v>
      </c>
      <c r="V761" s="1">
        <f t="array" ref="V761">SMALL(IF($D$2:$D$4000&gt;0,ROW($D$2:$D$4000),4^8),ROW(A760))</f>
        <v>65536</v>
      </c>
      <c r="W761" s="1" t="str">
        <f t="shared" si="156"/>
        <v>-</v>
      </c>
      <c r="X761" s="1" t="str">
        <f t="shared" si="157"/>
        <v>-</v>
      </c>
      <c r="Y761" s="43" t="str">
        <f t="shared" si="158"/>
        <v>-</v>
      </c>
      <c r="Z761" s="1" t="str">
        <f t="shared" si="159"/>
        <v>-</v>
      </c>
      <c r="AA761" s="1" t="str">
        <f t="shared" si="160"/>
        <v>-</v>
      </c>
      <c r="AB761" s="1" t="str">
        <f t="shared" si="161"/>
        <v>-</v>
      </c>
      <c r="AC761" s="1" t="str">
        <f t="shared" si="162"/>
        <v>-</v>
      </c>
      <c r="AD761" s="1" t="str">
        <f t="shared" si="163"/>
        <v>-</v>
      </c>
      <c r="AE761" s="43" t="str">
        <f t="shared" si="164"/>
        <v>-</v>
      </c>
      <c r="AF761" s="11" t="str">
        <f t="shared" si="165"/>
        <v>-</v>
      </c>
    </row>
    <row r="762" spans="1:32" x14ac:dyDescent="0.15">
      <c r="A762" s="1">
        <v>761</v>
      </c>
      <c r="B762" s="29" t="str">
        <f>TRIM(基本信息!B762)</f>
        <v/>
      </c>
      <c r="C762" s="1" t="str">
        <f>TRIM(基本信息!C762)</f>
        <v/>
      </c>
      <c r="D762" s="1">
        <f t="shared" si="154"/>
        <v>0</v>
      </c>
      <c r="E762" s="1" t="str">
        <f>IFERROR(INDEX(股票涨跌!E:E,MATCH(B762,股票涨跌!B:B,0)),"-")</f>
        <v>-</v>
      </c>
      <c r="F762" s="1" t="str">
        <f>IFERROR(INDEX(股票涨跌!F:F,MATCH(B762,股票涨跌!B:B,0)),"-")</f>
        <v>-</v>
      </c>
      <c r="G762" s="1" t="str">
        <f>TRIM(基本信息!O762)</f>
        <v/>
      </c>
      <c r="H762" s="1" t="str">
        <f>IFERROR(INDEX(行业涨跌!F:F,MATCH(G762,行业涨跌!C:C,0)),"-")</f>
        <v>-</v>
      </c>
      <c r="I762" s="1" t="str">
        <f>IFERROR(INDEX(行业涨跌!E:E,MATCH(G762,行业涨跌!C:C,0)),"-")</f>
        <v>-</v>
      </c>
      <c r="J762" s="1">
        <v>0</v>
      </c>
      <c r="K762" s="1">
        <v>0</v>
      </c>
      <c r="L762" s="1">
        <v>1</v>
      </c>
      <c r="M762" s="66">
        <f t="shared" si="155"/>
        <v>0</v>
      </c>
      <c r="R762" s="43" t="str">
        <f t="shared" si="153"/>
        <v>-</v>
      </c>
      <c r="V762" s="1">
        <f t="array" ref="V762">SMALL(IF($D$2:$D$4000&gt;0,ROW($D$2:$D$4000),4^8),ROW(A761))</f>
        <v>65536</v>
      </c>
      <c r="W762" s="1" t="str">
        <f t="shared" si="156"/>
        <v>-</v>
      </c>
      <c r="X762" s="1" t="str">
        <f t="shared" si="157"/>
        <v>-</v>
      </c>
      <c r="Y762" s="43" t="str">
        <f t="shared" si="158"/>
        <v>-</v>
      </c>
      <c r="Z762" s="1" t="str">
        <f t="shared" si="159"/>
        <v>-</v>
      </c>
      <c r="AA762" s="1" t="str">
        <f t="shared" si="160"/>
        <v>-</v>
      </c>
      <c r="AB762" s="1" t="str">
        <f t="shared" si="161"/>
        <v>-</v>
      </c>
      <c r="AC762" s="1" t="str">
        <f t="shared" si="162"/>
        <v>-</v>
      </c>
      <c r="AD762" s="1" t="str">
        <f t="shared" si="163"/>
        <v>-</v>
      </c>
      <c r="AE762" s="43" t="str">
        <f t="shared" si="164"/>
        <v>-</v>
      </c>
      <c r="AF762" s="11" t="str">
        <f t="shared" si="165"/>
        <v>-</v>
      </c>
    </row>
    <row r="763" spans="1:32" x14ac:dyDescent="0.15">
      <c r="A763" s="1">
        <v>762</v>
      </c>
      <c r="B763" s="29" t="str">
        <f>TRIM(基本信息!B763)</f>
        <v/>
      </c>
      <c r="C763" s="1" t="str">
        <f>TRIM(基本信息!C763)</f>
        <v/>
      </c>
      <c r="D763" s="1">
        <f t="shared" si="154"/>
        <v>0</v>
      </c>
      <c r="E763" s="1" t="str">
        <f>IFERROR(INDEX(股票涨跌!E:E,MATCH(B763,股票涨跌!B:B,0)),"-")</f>
        <v>-</v>
      </c>
      <c r="F763" s="1" t="str">
        <f>IFERROR(INDEX(股票涨跌!F:F,MATCH(B763,股票涨跌!B:B,0)),"-")</f>
        <v>-</v>
      </c>
      <c r="G763" s="1" t="str">
        <f>TRIM(基本信息!O763)</f>
        <v/>
      </c>
      <c r="H763" s="1" t="str">
        <f>IFERROR(INDEX(行业涨跌!F:F,MATCH(G763,行业涨跌!C:C,0)),"-")</f>
        <v>-</v>
      </c>
      <c r="I763" s="1" t="str">
        <f>IFERROR(INDEX(行业涨跌!E:E,MATCH(G763,行业涨跌!C:C,0)),"-")</f>
        <v>-</v>
      </c>
      <c r="J763" s="1">
        <v>0</v>
      </c>
      <c r="K763" s="1">
        <v>0</v>
      </c>
      <c r="L763" s="1">
        <v>0</v>
      </c>
      <c r="M763" s="66">
        <f t="shared" si="155"/>
        <v>0</v>
      </c>
      <c r="R763" s="43" t="str">
        <f t="shared" si="153"/>
        <v>-</v>
      </c>
      <c r="V763" s="1">
        <f t="array" ref="V763">SMALL(IF($D$2:$D$4000&gt;0,ROW($D$2:$D$4000),4^8),ROW(A762))</f>
        <v>65536</v>
      </c>
      <c r="W763" s="1" t="str">
        <f t="shared" si="156"/>
        <v>-</v>
      </c>
      <c r="X763" s="1" t="str">
        <f t="shared" si="157"/>
        <v>-</v>
      </c>
      <c r="Y763" s="43" t="str">
        <f t="shared" si="158"/>
        <v>-</v>
      </c>
      <c r="Z763" s="1" t="str">
        <f t="shared" si="159"/>
        <v>-</v>
      </c>
      <c r="AA763" s="1" t="str">
        <f t="shared" si="160"/>
        <v>-</v>
      </c>
      <c r="AB763" s="1" t="str">
        <f t="shared" si="161"/>
        <v>-</v>
      </c>
      <c r="AC763" s="1" t="str">
        <f t="shared" si="162"/>
        <v>-</v>
      </c>
      <c r="AD763" s="1" t="str">
        <f t="shared" si="163"/>
        <v>-</v>
      </c>
      <c r="AE763" s="43" t="str">
        <f t="shared" si="164"/>
        <v>-</v>
      </c>
      <c r="AF763" s="11" t="str">
        <f t="shared" si="165"/>
        <v>-</v>
      </c>
    </row>
    <row r="764" spans="1:32" x14ac:dyDescent="0.15">
      <c r="A764" s="1">
        <v>763</v>
      </c>
      <c r="B764" s="29" t="str">
        <f>TRIM(基本信息!B764)</f>
        <v/>
      </c>
      <c r="C764" s="1" t="str">
        <f>TRIM(基本信息!C764)</f>
        <v/>
      </c>
      <c r="D764" s="1">
        <f t="shared" si="154"/>
        <v>0</v>
      </c>
      <c r="E764" s="1" t="str">
        <f>IFERROR(INDEX(股票涨跌!E:E,MATCH(B764,股票涨跌!B:B,0)),"-")</f>
        <v>-</v>
      </c>
      <c r="F764" s="1" t="str">
        <f>IFERROR(INDEX(股票涨跌!F:F,MATCH(B764,股票涨跌!B:B,0)),"-")</f>
        <v>-</v>
      </c>
      <c r="G764" s="1" t="str">
        <f>TRIM(基本信息!O764)</f>
        <v/>
      </c>
      <c r="H764" s="1" t="str">
        <f>IFERROR(INDEX(行业涨跌!F:F,MATCH(G764,行业涨跌!C:C,0)),"-")</f>
        <v>-</v>
      </c>
      <c r="I764" s="1" t="str">
        <f>IFERROR(INDEX(行业涨跌!E:E,MATCH(G764,行业涨跌!C:C,0)),"-")</f>
        <v>-</v>
      </c>
      <c r="J764" s="1">
        <v>0</v>
      </c>
      <c r="K764" s="1">
        <v>0</v>
      </c>
      <c r="L764" s="1">
        <v>0</v>
      </c>
      <c r="M764" s="66">
        <f t="shared" si="155"/>
        <v>0</v>
      </c>
      <c r="R764" s="43" t="str">
        <f t="shared" si="153"/>
        <v>-</v>
      </c>
      <c r="V764" s="1">
        <f t="array" ref="V764">SMALL(IF($D$2:$D$4000&gt;0,ROW($D$2:$D$4000),4^8),ROW(A763))</f>
        <v>65536</v>
      </c>
      <c r="W764" s="1" t="str">
        <f t="shared" si="156"/>
        <v>-</v>
      </c>
      <c r="X764" s="1" t="str">
        <f t="shared" si="157"/>
        <v>-</v>
      </c>
      <c r="Y764" s="43" t="str">
        <f t="shared" si="158"/>
        <v>-</v>
      </c>
      <c r="Z764" s="1" t="str">
        <f t="shared" si="159"/>
        <v>-</v>
      </c>
      <c r="AA764" s="1" t="str">
        <f t="shared" si="160"/>
        <v>-</v>
      </c>
      <c r="AB764" s="1" t="str">
        <f t="shared" si="161"/>
        <v>-</v>
      </c>
      <c r="AC764" s="1" t="str">
        <f t="shared" si="162"/>
        <v>-</v>
      </c>
      <c r="AD764" s="1" t="str">
        <f t="shared" si="163"/>
        <v>-</v>
      </c>
      <c r="AE764" s="43" t="str">
        <f t="shared" si="164"/>
        <v>-</v>
      </c>
      <c r="AF764" s="11" t="str">
        <f t="shared" si="165"/>
        <v>-</v>
      </c>
    </row>
    <row r="765" spans="1:32" x14ac:dyDescent="0.15">
      <c r="A765" s="1">
        <v>764</v>
      </c>
      <c r="B765" s="29" t="str">
        <f>TRIM(基本信息!B765)</f>
        <v/>
      </c>
      <c r="C765" s="1" t="str">
        <f>TRIM(基本信息!C765)</f>
        <v/>
      </c>
      <c r="D765" s="1">
        <f t="shared" si="154"/>
        <v>0</v>
      </c>
      <c r="E765" s="1" t="str">
        <f>IFERROR(INDEX(股票涨跌!E:E,MATCH(B765,股票涨跌!B:B,0)),"-")</f>
        <v>-</v>
      </c>
      <c r="F765" s="1" t="str">
        <f>IFERROR(INDEX(股票涨跌!F:F,MATCH(B765,股票涨跌!B:B,0)),"-")</f>
        <v>-</v>
      </c>
      <c r="G765" s="1" t="str">
        <f>TRIM(基本信息!O765)</f>
        <v/>
      </c>
      <c r="H765" s="1" t="str">
        <f>IFERROR(INDEX(行业涨跌!F:F,MATCH(G765,行业涨跌!C:C,0)),"-")</f>
        <v>-</v>
      </c>
      <c r="I765" s="1" t="str">
        <f>IFERROR(INDEX(行业涨跌!E:E,MATCH(G765,行业涨跌!C:C,0)),"-")</f>
        <v>-</v>
      </c>
      <c r="J765" s="1">
        <v>0</v>
      </c>
      <c r="K765" s="1">
        <v>1</v>
      </c>
      <c r="L765" s="1">
        <v>0</v>
      </c>
      <c r="M765" s="66">
        <f t="shared" si="155"/>
        <v>1</v>
      </c>
      <c r="R765" s="43" t="str">
        <f t="shared" si="153"/>
        <v>-</v>
      </c>
      <c r="S765" s="11">
        <v>43630.625</v>
      </c>
      <c r="V765" s="1">
        <f t="array" ref="V765">SMALL(IF($D$2:$D$4000&gt;0,ROW($D$2:$D$4000),4^8),ROW(A764))</f>
        <v>65536</v>
      </c>
      <c r="W765" s="1" t="str">
        <f t="shared" si="156"/>
        <v>-</v>
      </c>
      <c r="X765" s="1" t="str">
        <f t="shared" si="157"/>
        <v>-</v>
      </c>
      <c r="Y765" s="43" t="str">
        <f t="shared" si="158"/>
        <v>-</v>
      </c>
      <c r="Z765" s="1" t="str">
        <f t="shared" si="159"/>
        <v>-</v>
      </c>
      <c r="AA765" s="1" t="str">
        <f t="shared" si="160"/>
        <v>-</v>
      </c>
      <c r="AB765" s="1" t="str">
        <f t="shared" si="161"/>
        <v>-</v>
      </c>
      <c r="AC765" s="1" t="str">
        <f t="shared" si="162"/>
        <v>-</v>
      </c>
      <c r="AD765" s="1" t="str">
        <f t="shared" si="163"/>
        <v>-</v>
      </c>
      <c r="AE765" s="43" t="str">
        <f t="shared" si="164"/>
        <v>-</v>
      </c>
      <c r="AF765" s="11" t="str">
        <f t="shared" si="165"/>
        <v>-</v>
      </c>
    </row>
    <row r="766" spans="1:32" x14ac:dyDescent="0.15">
      <c r="A766" s="1">
        <v>765</v>
      </c>
      <c r="B766" s="29" t="str">
        <f>TRIM(基本信息!B766)</f>
        <v/>
      </c>
      <c r="C766" s="1" t="str">
        <f>TRIM(基本信息!C766)</f>
        <v/>
      </c>
      <c r="D766" s="1">
        <f t="shared" si="154"/>
        <v>0</v>
      </c>
      <c r="E766" s="1" t="str">
        <f>IFERROR(INDEX(股票涨跌!E:E,MATCH(B766,股票涨跌!B:B,0)),"-")</f>
        <v>-</v>
      </c>
      <c r="F766" s="1" t="str">
        <f>IFERROR(INDEX(股票涨跌!F:F,MATCH(B766,股票涨跌!B:B,0)),"-")</f>
        <v>-</v>
      </c>
      <c r="G766" s="1" t="str">
        <f>TRIM(基本信息!O766)</f>
        <v/>
      </c>
      <c r="H766" s="1" t="str">
        <f>IFERROR(INDEX(行业涨跌!F:F,MATCH(G766,行业涨跌!C:C,0)),"-")</f>
        <v>-</v>
      </c>
      <c r="I766" s="1" t="str">
        <f>IFERROR(INDEX(行业涨跌!E:E,MATCH(G766,行业涨跌!C:C,0)),"-")</f>
        <v>-</v>
      </c>
      <c r="J766" s="1">
        <v>0</v>
      </c>
      <c r="K766" s="1">
        <v>0</v>
      </c>
      <c r="L766" s="1">
        <v>0</v>
      </c>
      <c r="M766" s="66">
        <f t="shared" si="155"/>
        <v>0</v>
      </c>
      <c r="R766" s="43" t="str">
        <f t="shared" si="153"/>
        <v>-</v>
      </c>
      <c r="V766" s="1">
        <f t="array" ref="V766">SMALL(IF($D$2:$D$4000&gt;0,ROW($D$2:$D$4000),4^8),ROW(A765))</f>
        <v>65536</v>
      </c>
      <c r="W766" s="1" t="str">
        <f t="shared" si="156"/>
        <v>-</v>
      </c>
      <c r="X766" s="1" t="str">
        <f t="shared" si="157"/>
        <v>-</v>
      </c>
      <c r="Y766" s="43" t="str">
        <f t="shared" si="158"/>
        <v>-</v>
      </c>
      <c r="Z766" s="1" t="str">
        <f t="shared" si="159"/>
        <v>-</v>
      </c>
      <c r="AA766" s="1" t="str">
        <f t="shared" si="160"/>
        <v>-</v>
      </c>
      <c r="AB766" s="1" t="str">
        <f t="shared" si="161"/>
        <v>-</v>
      </c>
      <c r="AC766" s="1" t="str">
        <f t="shared" si="162"/>
        <v>-</v>
      </c>
      <c r="AD766" s="1" t="str">
        <f t="shared" si="163"/>
        <v>-</v>
      </c>
      <c r="AE766" s="43" t="str">
        <f t="shared" si="164"/>
        <v>-</v>
      </c>
      <c r="AF766" s="11" t="str">
        <f t="shared" si="165"/>
        <v>-</v>
      </c>
    </row>
    <row r="767" spans="1:32" x14ac:dyDescent="0.15">
      <c r="A767" s="1">
        <v>766</v>
      </c>
      <c r="B767" s="29" t="str">
        <f>TRIM(基本信息!B767)</f>
        <v/>
      </c>
      <c r="C767" s="1" t="str">
        <f>TRIM(基本信息!C767)</f>
        <v/>
      </c>
      <c r="D767" s="1">
        <f t="shared" si="154"/>
        <v>0</v>
      </c>
      <c r="E767" s="1" t="str">
        <f>IFERROR(INDEX(股票涨跌!E:E,MATCH(B767,股票涨跌!B:B,0)),"-")</f>
        <v>-</v>
      </c>
      <c r="F767" s="1" t="str">
        <f>IFERROR(INDEX(股票涨跌!F:F,MATCH(B767,股票涨跌!B:B,0)),"-")</f>
        <v>-</v>
      </c>
      <c r="G767" s="1" t="str">
        <f>TRIM(基本信息!O767)</f>
        <v/>
      </c>
      <c r="H767" s="1" t="str">
        <f>IFERROR(INDEX(行业涨跌!F:F,MATCH(G767,行业涨跌!C:C,0)),"-")</f>
        <v>-</v>
      </c>
      <c r="I767" s="1" t="str">
        <f>IFERROR(INDEX(行业涨跌!E:E,MATCH(G767,行业涨跌!C:C,0)),"-")</f>
        <v>-</v>
      </c>
      <c r="J767" s="1">
        <v>0</v>
      </c>
      <c r="K767" s="1">
        <v>0</v>
      </c>
      <c r="L767" s="1">
        <v>0</v>
      </c>
      <c r="M767" s="66">
        <f t="shared" si="155"/>
        <v>0</v>
      </c>
      <c r="R767" s="43" t="str">
        <f t="shared" si="153"/>
        <v>-</v>
      </c>
      <c r="V767" s="1">
        <f t="array" ref="V767">SMALL(IF($D$2:$D$4000&gt;0,ROW($D$2:$D$4000),4^8),ROW(A766))</f>
        <v>65536</v>
      </c>
      <c r="W767" s="1" t="str">
        <f t="shared" si="156"/>
        <v>-</v>
      </c>
      <c r="X767" s="1" t="str">
        <f t="shared" si="157"/>
        <v>-</v>
      </c>
      <c r="Y767" s="43" t="str">
        <f t="shared" si="158"/>
        <v>-</v>
      </c>
      <c r="Z767" s="1" t="str">
        <f t="shared" si="159"/>
        <v>-</v>
      </c>
      <c r="AA767" s="1" t="str">
        <f t="shared" si="160"/>
        <v>-</v>
      </c>
      <c r="AB767" s="1" t="str">
        <f t="shared" si="161"/>
        <v>-</v>
      </c>
      <c r="AC767" s="1" t="str">
        <f t="shared" si="162"/>
        <v>-</v>
      </c>
      <c r="AD767" s="1" t="str">
        <f t="shared" si="163"/>
        <v>-</v>
      </c>
      <c r="AE767" s="43" t="str">
        <f t="shared" si="164"/>
        <v>-</v>
      </c>
      <c r="AF767" s="11" t="str">
        <f t="shared" si="165"/>
        <v>-</v>
      </c>
    </row>
    <row r="768" spans="1:32" x14ac:dyDescent="0.15">
      <c r="A768" s="1">
        <v>767</v>
      </c>
      <c r="B768" s="29" t="str">
        <f>TRIM(基本信息!B768)</f>
        <v/>
      </c>
      <c r="C768" s="1" t="str">
        <f>TRIM(基本信息!C768)</f>
        <v/>
      </c>
      <c r="D768" s="1">
        <f t="shared" si="154"/>
        <v>0</v>
      </c>
      <c r="E768" s="1" t="str">
        <f>IFERROR(INDEX(股票涨跌!E:E,MATCH(B768,股票涨跌!B:B,0)),"-")</f>
        <v>-</v>
      </c>
      <c r="F768" s="1" t="str">
        <f>IFERROR(INDEX(股票涨跌!F:F,MATCH(B768,股票涨跌!B:B,0)),"-")</f>
        <v>-</v>
      </c>
      <c r="G768" s="1" t="str">
        <f>TRIM(基本信息!O768)</f>
        <v/>
      </c>
      <c r="H768" s="1" t="str">
        <f>IFERROR(INDEX(行业涨跌!F:F,MATCH(G768,行业涨跌!C:C,0)),"-")</f>
        <v>-</v>
      </c>
      <c r="I768" s="1" t="str">
        <f>IFERROR(INDEX(行业涨跌!E:E,MATCH(G768,行业涨跌!C:C,0)),"-")</f>
        <v>-</v>
      </c>
      <c r="J768" s="1">
        <v>0</v>
      </c>
      <c r="K768" s="1">
        <v>0</v>
      </c>
      <c r="L768" s="1">
        <v>0</v>
      </c>
      <c r="M768" s="66">
        <f t="shared" si="155"/>
        <v>0</v>
      </c>
      <c r="R768" s="43" t="str">
        <f t="shared" si="153"/>
        <v>-</v>
      </c>
      <c r="V768" s="1">
        <f t="array" ref="V768">SMALL(IF($D$2:$D$4000&gt;0,ROW($D$2:$D$4000),4^8),ROW(A767))</f>
        <v>65536</v>
      </c>
      <c r="W768" s="1" t="str">
        <f t="shared" si="156"/>
        <v>-</v>
      </c>
      <c r="X768" s="1" t="str">
        <f t="shared" si="157"/>
        <v>-</v>
      </c>
      <c r="Y768" s="43" t="str">
        <f t="shared" si="158"/>
        <v>-</v>
      </c>
      <c r="Z768" s="1" t="str">
        <f t="shared" si="159"/>
        <v>-</v>
      </c>
      <c r="AA768" s="1" t="str">
        <f t="shared" si="160"/>
        <v>-</v>
      </c>
      <c r="AB768" s="1" t="str">
        <f t="shared" si="161"/>
        <v>-</v>
      </c>
      <c r="AC768" s="1" t="str">
        <f t="shared" si="162"/>
        <v>-</v>
      </c>
      <c r="AD768" s="1" t="str">
        <f t="shared" si="163"/>
        <v>-</v>
      </c>
      <c r="AE768" s="43" t="str">
        <f t="shared" si="164"/>
        <v>-</v>
      </c>
      <c r="AF768" s="11" t="str">
        <f t="shared" si="165"/>
        <v>-</v>
      </c>
    </row>
    <row r="769" spans="1:32" x14ac:dyDescent="0.15">
      <c r="A769" s="1">
        <v>768</v>
      </c>
      <c r="B769" s="29" t="str">
        <f>TRIM(基本信息!B769)</f>
        <v/>
      </c>
      <c r="C769" s="1" t="str">
        <f>TRIM(基本信息!C769)</f>
        <v/>
      </c>
      <c r="D769" s="1">
        <f t="shared" si="154"/>
        <v>0</v>
      </c>
      <c r="E769" s="1" t="str">
        <f>IFERROR(INDEX(股票涨跌!E:E,MATCH(B769,股票涨跌!B:B,0)),"-")</f>
        <v>-</v>
      </c>
      <c r="F769" s="1" t="str">
        <f>IFERROR(INDEX(股票涨跌!F:F,MATCH(B769,股票涨跌!B:B,0)),"-")</f>
        <v>-</v>
      </c>
      <c r="G769" s="1" t="str">
        <f>TRIM(基本信息!O769)</f>
        <v/>
      </c>
      <c r="H769" s="1" t="str">
        <f>IFERROR(INDEX(行业涨跌!F:F,MATCH(G769,行业涨跌!C:C,0)),"-")</f>
        <v>-</v>
      </c>
      <c r="I769" s="1" t="str">
        <f>IFERROR(INDEX(行业涨跌!E:E,MATCH(G769,行业涨跌!C:C,0)),"-")</f>
        <v>-</v>
      </c>
      <c r="J769" s="1">
        <v>0</v>
      </c>
      <c r="K769" s="1">
        <v>0</v>
      </c>
      <c r="L769" s="1">
        <v>0</v>
      </c>
      <c r="M769" s="66">
        <f t="shared" si="155"/>
        <v>0</v>
      </c>
      <c r="R769" s="43" t="str">
        <f t="shared" si="153"/>
        <v>-</v>
      </c>
      <c r="V769" s="1">
        <f t="array" ref="V769">SMALL(IF($D$2:$D$4000&gt;0,ROW($D$2:$D$4000),4^8),ROW(A768))</f>
        <v>65536</v>
      </c>
      <c r="W769" s="1" t="str">
        <f t="shared" si="156"/>
        <v>-</v>
      </c>
      <c r="X769" s="1" t="str">
        <f t="shared" si="157"/>
        <v>-</v>
      </c>
      <c r="Y769" s="43" t="str">
        <f t="shared" si="158"/>
        <v>-</v>
      </c>
      <c r="Z769" s="1" t="str">
        <f t="shared" si="159"/>
        <v>-</v>
      </c>
      <c r="AA769" s="1" t="str">
        <f t="shared" si="160"/>
        <v>-</v>
      </c>
      <c r="AB769" s="1" t="str">
        <f t="shared" si="161"/>
        <v>-</v>
      </c>
      <c r="AC769" s="1" t="str">
        <f t="shared" si="162"/>
        <v>-</v>
      </c>
      <c r="AD769" s="1" t="str">
        <f t="shared" si="163"/>
        <v>-</v>
      </c>
      <c r="AE769" s="43" t="str">
        <f t="shared" si="164"/>
        <v>-</v>
      </c>
      <c r="AF769" s="11" t="str">
        <f t="shared" si="165"/>
        <v>-</v>
      </c>
    </row>
    <row r="770" spans="1:32" x14ac:dyDescent="0.15">
      <c r="A770" s="1">
        <v>769</v>
      </c>
      <c r="B770" s="29" t="str">
        <f>TRIM(基本信息!B770)</f>
        <v/>
      </c>
      <c r="C770" s="1" t="str">
        <f>TRIM(基本信息!C770)</f>
        <v/>
      </c>
      <c r="D770" s="1">
        <f t="shared" si="154"/>
        <v>0</v>
      </c>
      <c r="E770" s="1" t="str">
        <f>IFERROR(INDEX(股票涨跌!E:E,MATCH(B770,股票涨跌!B:B,0)),"-")</f>
        <v>-</v>
      </c>
      <c r="F770" s="1" t="str">
        <f>IFERROR(INDEX(股票涨跌!F:F,MATCH(B770,股票涨跌!B:B,0)),"-")</f>
        <v>-</v>
      </c>
      <c r="G770" s="1" t="str">
        <f>TRIM(基本信息!O770)</f>
        <v/>
      </c>
      <c r="H770" s="1" t="str">
        <f>IFERROR(INDEX(行业涨跌!F:F,MATCH(G770,行业涨跌!C:C,0)),"-")</f>
        <v>-</v>
      </c>
      <c r="I770" s="1" t="str">
        <f>IFERROR(INDEX(行业涨跌!E:E,MATCH(G770,行业涨跌!C:C,0)),"-")</f>
        <v>-</v>
      </c>
      <c r="J770" s="1">
        <v>0</v>
      </c>
      <c r="K770" s="1">
        <v>0</v>
      </c>
      <c r="L770" s="1">
        <v>0</v>
      </c>
      <c r="M770" s="66">
        <f t="shared" si="155"/>
        <v>0</v>
      </c>
      <c r="R770" s="43" t="str">
        <f t="shared" ref="R770:R833" si="166">IF(D770&gt;0,IF(J770&gt;0,$J$1,"")&amp;IF(K770&gt;0,$K$1,"")&amp;IF(L770&gt;0,$L$1,"")&amp;"+"&amp;IF(N770&gt;0,$N$1,"")&amp;IF(O770&gt;0,$O$1,"")&amp;IF(P770&gt;0,$P$1,"")&amp;IF(Q770&gt;0,$Q$1,""),"-")</f>
        <v>-</v>
      </c>
      <c r="V770" s="1">
        <f t="array" ref="V770">SMALL(IF($D$2:$D$4000&gt;0,ROW($D$2:$D$4000),4^8),ROW(A769))</f>
        <v>65536</v>
      </c>
      <c r="W770" s="1" t="str">
        <f t="shared" si="156"/>
        <v>-</v>
      </c>
      <c r="X770" s="1" t="str">
        <f t="shared" si="157"/>
        <v>-</v>
      </c>
      <c r="Y770" s="43" t="str">
        <f t="shared" si="158"/>
        <v>-</v>
      </c>
      <c r="Z770" s="1" t="str">
        <f t="shared" si="159"/>
        <v>-</v>
      </c>
      <c r="AA770" s="1" t="str">
        <f t="shared" si="160"/>
        <v>-</v>
      </c>
      <c r="AB770" s="1" t="str">
        <f t="shared" si="161"/>
        <v>-</v>
      </c>
      <c r="AC770" s="1" t="str">
        <f t="shared" si="162"/>
        <v>-</v>
      </c>
      <c r="AD770" s="1" t="str">
        <f t="shared" si="163"/>
        <v>-</v>
      </c>
      <c r="AE770" s="43" t="str">
        <f t="shared" si="164"/>
        <v>-</v>
      </c>
      <c r="AF770" s="11" t="str">
        <f t="shared" si="165"/>
        <v>-</v>
      </c>
    </row>
    <row r="771" spans="1:32" x14ac:dyDescent="0.15">
      <c r="A771" s="1">
        <v>770</v>
      </c>
      <c r="B771" s="29" t="str">
        <f>TRIM(基本信息!B771)</f>
        <v/>
      </c>
      <c r="C771" s="1" t="str">
        <f>TRIM(基本信息!C771)</f>
        <v/>
      </c>
      <c r="D771" s="1">
        <f t="shared" ref="D771:D834" si="167">IF(LEN(B771)&gt;2,OR(M771=1,(M771=0.5)*(N771+O771+P771+Q771)&gt;0)+0,0)</f>
        <v>0</v>
      </c>
      <c r="E771" s="1" t="str">
        <f>IFERROR(INDEX(股票涨跌!E:E,MATCH(B771,股票涨跌!B:B,0)),"-")</f>
        <v>-</v>
      </c>
      <c r="F771" s="1" t="str">
        <f>IFERROR(INDEX(股票涨跌!F:F,MATCH(B771,股票涨跌!B:B,0)),"-")</f>
        <v>-</v>
      </c>
      <c r="G771" s="1" t="str">
        <f>TRIM(基本信息!O771)</f>
        <v/>
      </c>
      <c r="H771" s="1" t="str">
        <f>IFERROR(INDEX(行业涨跌!F:F,MATCH(G771,行业涨跌!C:C,0)),"-")</f>
        <v>-</v>
      </c>
      <c r="I771" s="1" t="str">
        <f>IFERROR(INDEX(行业涨跌!E:E,MATCH(G771,行业涨跌!C:C,0)),"-")</f>
        <v>-</v>
      </c>
      <c r="J771" s="1">
        <v>0</v>
      </c>
      <c r="K771" s="1">
        <v>0</v>
      </c>
      <c r="L771" s="1">
        <v>0</v>
      </c>
      <c r="M771" s="66">
        <f t="shared" ref="M771:M834" si="168">IF(K771&gt;0,1,IF(J771&gt;0,0.5,0))</f>
        <v>0</v>
      </c>
      <c r="R771" s="43" t="str">
        <f t="shared" si="166"/>
        <v>-</v>
      </c>
      <c r="V771" s="1">
        <f t="array" ref="V771">SMALL(IF($D$2:$D$4000&gt;0,ROW($D$2:$D$4000),4^8),ROW(A770))</f>
        <v>65536</v>
      </c>
      <c r="W771" s="1" t="str">
        <f t="shared" si="156"/>
        <v>-</v>
      </c>
      <c r="X771" s="1" t="str">
        <f t="shared" si="157"/>
        <v>-</v>
      </c>
      <c r="Y771" s="43" t="str">
        <f t="shared" si="158"/>
        <v>-</v>
      </c>
      <c r="Z771" s="1" t="str">
        <f t="shared" si="159"/>
        <v>-</v>
      </c>
      <c r="AA771" s="1" t="str">
        <f t="shared" si="160"/>
        <v>-</v>
      </c>
      <c r="AB771" s="1" t="str">
        <f t="shared" si="161"/>
        <v>-</v>
      </c>
      <c r="AC771" s="1" t="str">
        <f t="shared" si="162"/>
        <v>-</v>
      </c>
      <c r="AD771" s="1" t="str">
        <f t="shared" si="163"/>
        <v>-</v>
      </c>
      <c r="AE771" s="43" t="str">
        <f t="shared" si="164"/>
        <v>-</v>
      </c>
      <c r="AF771" s="11" t="str">
        <f t="shared" si="165"/>
        <v>-</v>
      </c>
    </row>
    <row r="772" spans="1:32" x14ac:dyDescent="0.15">
      <c r="A772" s="1">
        <v>771</v>
      </c>
      <c r="B772" s="29" t="str">
        <f>TRIM(基本信息!B772)</f>
        <v/>
      </c>
      <c r="C772" s="1" t="str">
        <f>TRIM(基本信息!C772)</f>
        <v/>
      </c>
      <c r="D772" s="1">
        <f t="shared" si="167"/>
        <v>0</v>
      </c>
      <c r="E772" s="1" t="str">
        <f>IFERROR(INDEX(股票涨跌!E:E,MATCH(B772,股票涨跌!B:B,0)),"-")</f>
        <v>-</v>
      </c>
      <c r="F772" s="1" t="str">
        <f>IFERROR(INDEX(股票涨跌!F:F,MATCH(B772,股票涨跌!B:B,0)),"-")</f>
        <v>-</v>
      </c>
      <c r="G772" s="1" t="str">
        <f>TRIM(基本信息!O772)</f>
        <v/>
      </c>
      <c r="H772" s="1" t="str">
        <f>IFERROR(INDEX(行业涨跌!F:F,MATCH(G772,行业涨跌!C:C,0)),"-")</f>
        <v>-</v>
      </c>
      <c r="I772" s="1" t="str">
        <f>IFERROR(INDEX(行业涨跌!E:E,MATCH(G772,行业涨跌!C:C,0)),"-")</f>
        <v>-</v>
      </c>
      <c r="J772" s="1">
        <v>0</v>
      </c>
      <c r="K772" s="1">
        <v>0</v>
      </c>
      <c r="L772" s="1">
        <v>0</v>
      </c>
      <c r="M772" s="66">
        <f t="shared" si="168"/>
        <v>0</v>
      </c>
      <c r="R772" s="43" t="str">
        <f t="shared" si="166"/>
        <v>-</v>
      </c>
      <c r="V772" s="1">
        <f t="array" ref="V772">SMALL(IF($D$2:$D$4000&gt;0,ROW($D$2:$D$4000),4^8),ROW(A771))</f>
        <v>65536</v>
      </c>
      <c r="W772" s="1" t="str">
        <f t="shared" si="156"/>
        <v>-</v>
      </c>
      <c r="X772" s="1" t="str">
        <f t="shared" si="157"/>
        <v>-</v>
      </c>
      <c r="Y772" s="43" t="str">
        <f t="shared" si="158"/>
        <v>-</v>
      </c>
      <c r="Z772" s="1" t="str">
        <f t="shared" si="159"/>
        <v>-</v>
      </c>
      <c r="AA772" s="1" t="str">
        <f t="shared" si="160"/>
        <v>-</v>
      </c>
      <c r="AB772" s="1" t="str">
        <f t="shared" si="161"/>
        <v>-</v>
      </c>
      <c r="AC772" s="1" t="str">
        <f t="shared" si="162"/>
        <v>-</v>
      </c>
      <c r="AD772" s="1" t="str">
        <f t="shared" si="163"/>
        <v>-</v>
      </c>
      <c r="AE772" s="43" t="str">
        <f t="shared" si="164"/>
        <v>-</v>
      </c>
      <c r="AF772" s="11" t="str">
        <f t="shared" si="165"/>
        <v>-</v>
      </c>
    </row>
    <row r="773" spans="1:32" x14ac:dyDescent="0.15">
      <c r="A773" s="1">
        <v>772</v>
      </c>
      <c r="B773" s="29" t="str">
        <f>TRIM(基本信息!B773)</f>
        <v/>
      </c>
      <c r="C773" s="1" t="str">
        <f>TRIM(基本信息!C773)</f>
        <v/>
      </c>
      <c r="D773" s="1">
        <f t="shared" si="167"/>
        <v>0</v>
      </c>
      <c r="E773" s="1" t="str">
        <f>IFERROR(INDEX(股票涨跌!E:E,MATCH(B773,股票涨跌!B:B,0)),"-")</f>
        <v>-</v>
      </c>
      <c r="F773" s="1" t="str">
        <f>IFERROR(INDEX(股票涨跌!F:F,MATCH(B773,股票涨跌!B:B,0)),"-")</f>
        <v>-</v>
      </c>
      <c r="G773" s="1" t="str">
        <f>TRIM(基本信息!O773)</f>
        <v/>
      </c>
      <c r="H773" s="1" t="str">
        <f>IFERROR(INDEX(行业涨跌!F:F,MATCH(G773,行业涨跌!C:C,0)),"-")</f>
        <v>-</v>
      </c>
      <c r="I773" s="1" t="str">
        <f>IFERROR(INDEX(行业涨跌!E:E,MATCH(G773,行业涨跌!C:C,0)),"-")</f>
        <v>-</v>
      </c>
      <c r="J773" s="1">
        <v>0</v>
      </c>
      <c r="K773" s="1">
        <v>0</v>
      </c>
      <c r="L773" s="1">
        <v>0</v>
      </c>
      <c r="M773" s="66">
        <f t="shared" si="168"/>
        <v>0</v>
      </c>
      <c r="R773" s="43" t="str">
        <f t="shared" si="166"/>
        <v>-</v>
      </c>
      <c r="V773" s="1">
        <f t="array" ref="V773">SMALL(IF($D$2:$D$4000&gt;0,ROW($D$2:$D$4000),4^8),ROW(A772))</f>
        <v>65536</v>
      </c>
      <c r="W773" s="1" t="str">
        <f t="shared" si="156"/>
        <v>-</v>
      </c>
      <c r="X773" s="1" t="str">
        <f t="shared" si="157"/>
        <v>-</v>
      </c>
      <c r="Y773" s="43" t="str">
        <f t="shared" si="158"/>
        <v>-</v>
      </c>
      <c r="Z773" s="1" t="str">
        <f t="shared" si="159"/>
        <v>-</v>
      </c>
      <c r="AA773" s="1" t="str">
        <f t="shared" si="160"/>
        <v>-</v>
      </c>
      <c r="AB773" s="1" t="str">
        <f t="shared" si="161"/>
        <v>-</v>
      </c>
      <c r="AC773" s="1" t="str">
        <f t="shared" si="162"/>
        <v>-</v>
      </c>
      <c r="AD773" s="1" t="str">
        <f t="shared" si="163"/>
        <v>-</v>
      </c>
      <c r="AE773" s="43" t="str">
        <f t="shared" si="164"/>
        <v>-</v>
      </c>
      <c r="AF773" s="11" t="str">
        <f t="shared" si="165"/>
        <v>-</v>
      </c>
    </row>
    <row r="774" spans="1:32" x14ac:dyDescent="0.15">
      <c r="A774" s="1">
        <v>773</v>
      </c>
      <c r="B774" s="29" t="str">
        <f>TRIM(基本信息!B774)</f>
        <v/>
      </c>
      <c r="C774" s="1" t="str">
        <f>TRIM(基本信息!C774)</f>
        <v/>
      </c>
      <c r="D774" s="1">
        <f t="shared" si="167"/>
        <v>0</v>
      </c>
      <c r="E774" s="1" t="str">
        <f>IFERROR(INDEX(股票涨跌!E:E,MATCH(B774,股票涨跌!B:B,0)),"-")</f>
        <v>-</v>
      </c>
      <c r="F774" s="1" t="str">
        <f>IFERROR(INDEX(股票涨跌!F:F,MATCH(B774,股票涨跌!B:B,0)),"-")</f>
        <v>-</v>
      </c>
      <c r="G774" s="1" t="str">
        <f>TRIM(基本信息!O774)</f>
        <v/>
      </c>
      <c r="H774" s="1" t="str">
        <f>IFERROR(INDEX(行业涨跌!F:F,MATCH(G774,行业涨跌!C:C,0)),"-")</f>
        <v>-</v>
      </c>
      <c r="I774" s="1" t="str">
        <f>IFERROR(INDEX(行业涨跌!E:E,MATCH(G774,行业涨跌!C:C,0)),"-")</f>
        <v>-</v>
      </c>
      <c r="J774" s="1">
        <v>0</v>
      </c>
      <c r="K774" s="1">
        <v>0</v>
      </c>
      <c r="L774" s="1">
        <v>0</v>
      </c>
      <c r="M774" s="66">
        <f t="shared" si="168"/>
        <v>0</v>
      </c>
      <c r="R774" s="43" t="str">
        <f t="shared" si="166"/>
        <v>-</v>
      </c>
      <c r="V774" s="1">
        <f t="array" ref="V774">SMALL(IF($D$2:$D$4000&gt;0,ROW($D$2:$D$4000),4^8),ROW(A773))</f>
        <v>65536</v>
      </c>
      <c r="W774" s="1" t="str">
        <f t="shared" si="156"/>
        <v>-</v>
      </c>
      <c r="X774" s="1" t="str">
        <f t="shared" si="157"/>
        <v>-</v>
      </c>
      <c r="Y774" s="43" t="str">
        <f t="shared" si="158"/>
        <v>-</v>
      </c>
      <c r="Z774" s="1" t="str">
        <f t="shared" si="159"/>
        <v>-</v>
      </c>
      <c r="AA774" s="1" t="str">
        <f t="shared" si="160"/>
        <v>-</v>
      </c>
      <c r="AB774" s="1" t="str">
        <f t="shared" si="161"/>
        <v>-</v>
      </c>
      <c r="AC774" s="1" t="str">
        <f t="shared" si="162"/>
        <v>-</v>
      </c>
      <c r="AD774" s="1" t="str">
        <f t="shared" si="163"/>
        <v>-</v>
      </c>
      <c r="AE774" s="43" t="str">
        <f t="shared" si="164"/>
        <v>-</v>
      </c>
      <c r="AF774" s="11" t="str">
        <f t="shared" si="165"/>
        <v>-</v>
      </c>
    </row>
    <row r="775" spans="1:32" x14ac:dyDescent="0.15">
      <c r="A775" s="1">
        <v>774</v>
      </c>
      <c r="B775" s="29" t="str">
        <f>TRIM(基本信息!B775)</f>
        <v/>
      </c>
      <c r="C775" s="1" t="str">
        <f>TRIM(基本信息!C775)</f>
        <v/>
      </c>
      <c r="D775" s="1">
        <f t="shared" si="167"/>
        <v>0</v>
      </c>
      <c r="E775" s="1" t="str">
        <f>IFERROR(INDEX(股票涨跌!E:E,MATCH(B775,股票涨跌!B:B,0)),"-")</f>
        <v>-</v>
      </c>
      <c r="F775" s="1" t="str">
        <f>IFERROR(INDEX(股票涨跌!F:F,MATCH(B775,股票涨跌!B:B,0)),"-")</f>
        <v>-</v>
      </c>
      <c r="G775" s="1" t="str">
        <f>TRIM(基本信息!O775)</f>
        <v/>
      </c>
      <c r="H775" s="1" t="str">
        <f>IFERROR(INDEX(行业涨跌!F:F,MATCH(G775,行业涨跌!C:C,0)),"-")</f>
        <v>-</v>
      </c>
      <c r="I775" s="1" t="str">
        <f>IFERROR(INDEX(行业涨跌!E:E,MATCH(G775,行业涨跌!C:C,0)),"-")</f>
        <v>-</v>
      </c>
      <c r="J775" s="1">
        <v>0</v>
      </c>
      <c r="K775" s="1">
        <v>0</v>
      </c>
      <c r="L775" s="1">
        <v>0</v>
      </c>
      <c r="M775" s="66">
        <f t="shared" si="168"/>
        <v>0</v>
      </c>
      <c r="R775" s="43" t="str">
        <f t="shared" si="166"/>
        <v>-</v>
      </c>
      <c r="V775" s="1">
        <f t="array" ref="V775">SMALL(IF($D$2:$D$4000&gt;0,ROW($D$2:$D$4000),4^8),ROW(A774))</f>
        <v>65536</v>
      </c>
      <c r="W775" s="1" t="str">
        <f t="shared" si="156"/>
        <v>-</v>
      </c>
      <c r="X775" s="1" t="str">
        <f t="shared" si="157"/>
        <v>-</v>
      </c>
      <c r="Y775" s="43" t="str">
        <f t="shared" si="158"/>
        <v>-</v>
      </c>
      <c r="Z775" s="1" t="str">
        <f t="shared" si="159"/>
        <v>-</v>
      </c>
      <c r="AA775" s="1" t="str">
        <f t="shared" si="160"/>
        <v>-</v>
      </c>
      <c r="AB775" s="1" t="str">
        <f t="shared" si="161"/>
        <v>-</v>
      </c>
      <c r="AC775" s="1" t="str">
        <f t="shared" si="162"/>
        <v>-</v>
      </c>
      <c r="AD775" s="1" t="str">
        <f t="shared" si="163"/>
        <v>-</v>
      </c>
      <c r="AE775" s="43" t="str">
        <f t="shared" si="164"/>
        <v>-</v>
      </c>
      <c r="AF775" s="11" t="str">
        <f t="shared" si="165"/>
        <v>-</v>
      </c>
    </row>
    <row r="776" spans="1:32" x14ac:dyDescent="0.15">
      <c r="A776" s="1">
        <v>775</v>
      </c>
      <c r="B776" s="29" t="str">
        <f>TRIM(基本信息!B776)</f>
        <v/>
      </c>
      <c r="C776" s="1" t="str">
        <f>TRIM(基本信息!C776)</f>
        <v/>
      </c>
      <c r="D776" s="1">
        <f t="shared" si="167"/>
        <v>0</v>
      </c>
      <c r="E776" s="1" t="str">
        <f>IFERROR(INDEX(股票涨跌!E:E,MATCH(B776,股票涨跌!B:B,0)),"-")</f>
        <v>-</v>
      </c>
      <c r="F776" s="1" t="str">
        <f>IFERROR(INDEX(股票涨跌!F:F,MATCH(B776,股票涨跌!B:B,0)),"-")</f>
        <v>-</v>
      </c>
      <c r="G776" s="1" t="str">
        <f>TRIM(基本信息!O776)</f>
        <v/>
      </c>
      <c r="H776" s="1" t="str">
        <f>IFERROR(INDEX(行业涨跌!F:F,MATCH(G776,行业涨跌!C:C,0)),"-")</f>
        <v>-</v>
      </c>
      <c r="I776" s="1" t="str">
        <f>IFERROR(INDEX(行业涨跌!E:E,MATCH(G776,行业涨跌!C:C,0)),"-")</f>
        <v>-</v>
      </c>
      <c r="J776" s="1">
        <v>0</v>
      </c>
      <c r="K776" s="1">
        <v>0</v>
      </c>
      <c r="L776" s="1">
        <v>0</v>
      </c>
      <c r="M776" s="66">
        <f t="shared" si="168"/>
        <v>0</v>
      </c>
      <c r="R776" s="43" t="str">
        <f t="shared" si="166"/>
        <v>-</v>
      </c>
      <c r="V776" s="1">
        <f t="array" ref="V776">SMALL(IF($D$2:$D$4000&gt;0,ROW($D$2:$D$4000),4^8),ROW(A775))</f>
        <v>65536</v>
      </c>
      <c r="W776" s="1" t="str">
        <f t="shared" si="156"/>
        <v>-</v>
      </c>
      <c r="X776" s="1" t="str">
        <f t="shared" si="157"/>
        <v>-</v>
      </c>
      <c r="Y776" s="43" t="str">
        <f t="shared" si="158"/>
        <v>-</v>
      </c>
      <c r="Z776" s="1" t="str">
        <f t="shared" si="159"/>
        <v>-</v>
      </c>
      <c r="AA776" s="1" t="str">
        <f t="shared" si="160"/>
        <v>-</v>
      </c>
      <c r="AB776" s="1" t="str">
        <f t="shared" si="161"/>
        <v>-</v>
      </c>
      <c r="AC776" s="1" t="str">
        <f t="shared" si="162"/>
        <v>-</v>
      </c>
      <c r="AD776" s="1" t="str">
        <f t="shared" si="163"/>
        <v>-</v>
      </c>
      <c r="AE776" s="43" t="str">
        <f t="shared" si="164"/>
        <v>-</v>
      </c>
      <c r="AF776" s="11" t="str">
        <f t="shared" si="165"/>
        <v>-</v>
      </c>
    </row>
    <row r="777" spans="1:32" x14ac:dyDescent="0.15">
      <c r="A777" s="1">
        <v>776</v>
      </c>
      <c r="B777" s="29" t="str">
        <f>TRIM(基本信息!B777)</f>
        <v/>
      </c>
      <c r="C777" s="1" t="str">
        <f>TRIM(基本信息!C777)</f>
        <v/>
      </c>
      <c r="D777" s="1">
        <f t="shared" si="167"/>
        <v>0</v>
      </c>
      <c r="E777" s="1" t="str">
        <f>IFERROR(INDEX(股票涨跌!E:E,MATCH(B777,股票涨跌!B:B,0)),"-")</f>
        <v>-</v>
      </c>
      <c r="F777" s="1" t="str">
        <f>IFERROR(INDEX(股票涨跌!F:F,MATCH(B777,股票涨跌!B:B,0)),"-")</f>
        <v>-</v>
      </c>
      <c r="G777" s="1" t="str">
        <f>TRIM(基本信息!O777)</f>
        <v/>
      </c>
      <c r="H777" s="1" t="str">
        <f>IFERROR(INDEX(行业涨跌!F:F,MATCH(G777,行业涨跌!C:C,0)),"-")</f>
        <v>-</v>
      </c>
      <c r="I777" s="1" t="str">
        <f>IFERROR(INDEX(行业涨跌!E:E,MATCH(G777,行业涨跌!C:C,0)),"-")</f>
        <v>-</v>
      </c>
      <c r="J777" s="1">
        <v>0</v>
      </c>
      <c r="K777" s="1">
        <v>0</v>
      </c>
      <c r="L777" s="1">
        <v>0</v>
      </c>
      <c r="M777" s="66">
        <f t="shared" si="168"/>
        <v>0</v>
      </c>
      <c r="R777" s="43" t="str">
        <f t="shared" si="166"/>
        <v>-</v>
      </c>
      <c r="V777" s="1">
        <f t="array" ref="V777">SMALL(IF($D$2:$D$4000&gt;0,ROW($D$2:$D$4000),4^8),ROW(A776))</f>
        <v>65536</v>
      </c>
      <c r="W777" s="1" t="str">
        <f t="shared" si="156"/>
        <v>-</v>
      </c>
      <c r="X777" s="1" t="str">
        <f t="shared" si="157"/>
        <v>-</v>
      </c>
      <c r="Y777" s="43" t="str">
        <f t="shared" si="158"/>
        <v>-</v>
      </c>
      <c r="Z777" s="1" t="str">
        <f t="shared" si="159"/>
        <v>-</v>
      </c>
      <c r="AA777" s="1" t="str">
        <f t="shared" si="160"/>
        <v>-</v>
      </c>
      <c r="AB777" s="1" t="str">
        <f t="shared" si="161"/>
        <v>-</v>
      </c>
      <c r="AC777" s="1" t="str">
        <f t="shared" si="162"/>
        <v>-</v>
      </c>
      <c r="AD777" s="1" t="str">
        <f t="shared" si="163"/>
        <v>-</v>
      </c>
      <c r="AE777" s="43" t="str">
        <f t="shared" si="164"/>
        <v>-</v>
      </c>
      <c r="AF777" s="11" t="str">
        <f t="shared" si="165"/>
        <v>-</v>
      </c>
    </row>
    <row r="778" spans="1:32" x14ac:dyDescent="0.15">
      <c r="A778" s="1">
        <v>777</v>
      </c>
      <c r="B778" s="29" t="str">
        <f>TRIM(基本信息!B778)</f>
        <v/>
      </c>
      <c r="C778" s="1" t="str">
        <f>TRIM(基本信息!C778)</f>
        <v/>
      </c>
      <c r="D778" s="1">
        <f t="shared" si="167"/>
        <v>0</v>
      </c>
      <c r="E778" s="1" t="str">
        <f>IFERROR(INDEX(股票涨跌!E:E,MATCH(B778,股票涨跌!B:B,0)),"-")</f>
        <v>-</v>
      </c>
      <c r="F778" s="1" t="str">
        <f>IFERROR(INDEX(股票涨跌!F:F,MATCH(B778,股票涨跌!B:B,0)),"-")</f>
        <v>-</v>
      </c>
      <c r="G778" s="1" t="str">
        <f>TRIM(基本信息!O778)</f>
        <v/>
      </c>
      <c r="H778" s="1" t="str">
        <f>IFERROR(INDEX(行业涨跌!F:F,MATCH(G778,行业涨跌!C:C,0)),"-")</f>
        <v>-</v>
      </c>
      <c r="I778" s="1" t="str">
        <f>IFERROR(INDEX(行业涨跌!E:E,MATCH(G778,行业涨跌!C:C,0)),"-")</f>
        <v>-</v>
      </c>
      <c r="J778" s="1">
        <v>0</v>
      </c>
      <c r="K778" s="1">
        <v>1</v>
      </c>
      <c r="L778" s="1">
        <v>0</v>
      </c>
      <c r="M778" s="66">
        <f t="shared" si="168"/>
        <v>1</v>
      </c>
      <c r="R778" s="43" t="str">
        <f t="shared" si="166"/>
        <v>-</v>
      </c>
      <c r="S778" s="11">
        <v>43630.625</v>
      </c>
      <c r="V778" s="1">
        <f t="array" ref="V778">SMALL(IF($D$2:$D$4000&gt;0,ROW($D$2:$D$4000),4^8),ROW(A777))</f>
        <v>65536</v>
      </c>
      <c r="W778" s="1" t="str">
        <f t="shared" si="156"/>
        <v>-</v>
      </c>
      <c r="X778" s="1" t="str">
        <f t="shared" si="157"/>
        <v>-</v>
      </c>
      <c r="Y778" s="43" t="str">
        <f t="shared" si="158"/>
        <v>-</v>
      </c>
      <c r="Z778" s="1" t="str">
        <f t="shared" si="159"/>
        <v>-</v>
      </c>
      <c r="AA778" s="1" t="str">
        <f t="shared" si="160"/>
        <v>-</v>
      </c>
      <c r="AB778" s="1" t="str">
        <f t="shared" si="161"/>
        <v>-</v>
      </c>
      <c r="AC778" s="1" t="str">
        <f t="shared" si="162"/>
        <v>-</v>
      </c>
      <c r="AD778" s="1" t="str">
        <f t="shared" si="163"/>
        <v>-</v>
      </c>
      <c r="AE778" s="43" t="str">
        <f t="shared" si="164"/>
        <v>-</v>
      </c>
      <c r="AF778" s="11" t="str">
        <f t="shared" si="165"/>
        <v>-</v>
      </c>
    </row>
    <row r="779" spans="1:32" x14ac:dyDescent="0.15">
      <c r="A779" s="1">
        <v>778</v>
      </c>
      <c r="B779" s="29" t="str">
        <f>TRIM(基本信息!B779)</f>
        <v/>
      </c>
      <c r="C779" s="1" t="str">
        <f>TRIM(基本信息!C779)</f>
        <v/>
      </c>
      <c r="D779" s="1">
        <f t="shared" si="167"/>
        <v>0</v>
      </c>
      <c r="E779" s="1" t="str">
        <f>IFERROR(INDEX(股票涨跌!E:E,MATCH(B779,股票涨跌!B:B,0)),"-")</f>
        <v>-</v>
      </c>
      <c r="F779" s="1" t="str">
        <f>IFERROR(INDEX(股票涨跌!F:F,MATCH(B779,股票涨跌!B:B,0)),"-")</f>
        <v>-</v>
      </c>
      <c r="G779" s="1" t="str">
        <f>TRIM(基本信息!O779)</f>
        <v/>
      </c>
      <c r="H779" s="1" t="str">
        <f>IFERROR(INDEX(行业涨跌!F:F,MATCH(G779,行业涨跌!C:C,0)),"-")</f>
        <v>-</v>
      </c>
      <c r="I779" s="1" t="str">
        <f>IFERROR(INDEX(行业涨跌!E:E,MATCH(G779,行业涨跌!C:C,0)),"-")</f>
        <v>-</v>
      </c>
      <c r="J779" s="1">
        <v>0</v>
      </c>
      <c r="K779" s="1">
        <v>0</v>
      </c>
      <c r="L779" s="1">
        <v>0</v>
      </c>
      <c r="M779" s="66">
        <f t="shared" si="168"/>
        <v>0</v>
      </c>
      <c r="R779" s="43" t="str">
        <f t="shared" si="166"/>
        <v>-</v>
      </c>
      <c r="V779" s="1">
        <f t="array" ref="V779">SMALL(IF($D$2:$D$4000&gt;0,ROW($D$2:$D$4000),4^8),ROW(A778))</f>
        <v>65536</v>
      </c>
      <c r="W779" s="1" t="str">
        <f t="shared" si="156"/>
        <v>-</v>
      </c>
      <c r="X779" s="1" t="str">
        <f t="shared" si="157"/>
        <v>-</v>
      </c>
      <c r="Y779" s="43" t="str">
        <f t="shared" si="158"/>
        <v>-</v>
      </c>
      <c r="Z779" s="1" t="str">
        <f t="shared" si="159"/>
        <v>-</v>
      </c>
      <c r="AA779" s="1" t="str">
        <f t="shared" si="160"/>
        <v>-</v>
      </c>
      <c r="AB779" s="1" t="str">
        <f t="shared" si="161"/>
        <v>-</v>
      </c>
      <c r="AC779" s="1" t="str">
        <f t="shared" si="162"/>
        <v>-</v>
      </c>
      <c r="AD779" s="1" t="str">
        <f t="shared" si="163"/>
        <v>-</v>
      </c>
      <c r="AE779" s="43" t="str">
        <f t="shared" si="164"/>
        <v>-</v>
      </c>
      <c r="AF779" s="11" t="str">
        <f t="shared" si="165"/>
        <v>-</v>
      </c>
    </row>
    <row r="780" spans="1:32" x14ac:dyDescent="0.15">
      <c r="A780" s="1">
        <v>779</v>
      </c>
      <c r="B780" s="29" t="str">
        <f>TRIM(基本信息!B780)</f>
        <v/>
      </c>
      <c r="C780" s="1" t="str">
        <f>TRIM(基本信息!C780)</f>
        <v/>
      </c>
      <c r="D780" s="1">
        <f t="shared" si="167"/>
        <v>0</v>
      </c>
      <c r="E780" s="1" t="str">
        <f>IFERROR(INDEX(股票涨跌!E:E,MATCH(B780,股票涨跌!B:B,0)),"-")</f>
        <v>-</v>
      </c>
      <c r="F780" s="1" t="str">
        <f>IFERROR(INDEX(股票涨跌!F:F,MATCH(B780,股票涨跌!B:B,0)),"-")</f>
        <v>-</v>
      </c>
      <c r="G780" s="1" t="str">
        <f>TRIM(基本信息!O780)</f>
        <v/>
      </c>
      <c r="H780" s="1" t="str">
        <f>IFERROR(INDEX(行业涨跌!F:F,MATCH(G780,行业涨跌!C:C,0)),"-")</f>
        <v>-</v>
      </c>
      <c r="I780" s="1" t="str">
        <f>IFERROR(INDEX(行业涨跌!E:E,MATCH(G780,行业涨跌!C:C,0)),"-")</f>
        <v>-</v>
      </c>
      <c r="J780" s="1">
        <v>0</v>
      </c>
      <c r="K780" s="1">
        <v>0</v>
      </c>
      <c r="L780" s="1">
        <v>0</v>
      </c>
      <c r="M780" s="66">
        <f t="shared" si="168"/>
        <v>0</v>
      </c>
      <c r="R780" s="43" t="str">
        <f t="shared" si="166"/>
        <v>-</v>
      </c>
      <c r="V780" s="1">
        <f t="array" ref="V780">SMALL(IF($D$2:$D$4000&gt;0,ROW($D$2:$D$4000),4^8),ROW(A779))</f>
        <v>65536</v>
      </c>
      <c r="W780" s="1" t="str">
        <f t="shared" si="156"/>
        <v>-</v>
      </c>
      <c r="X780" s="1" t="str">
        <f t="shared" si="157"/>
        <v>-</v>
      </c>
      <c r="Y780" s="43" t="str">
        <f t="shared" si="158"/>
        <v>-</v>
      </c>
      <c r="Z780" s="1" t="str">
        <f t="shared" si="159"/>
        <v>-</v>
      </c>
      <c r="AA780" s="1" t="str">
        <f t="shared" si="160"/>
        <v>-</v>
      </c>
      <c r="AB780" s="1" t="str">
        <f t="shared" si="161"/>
        <v>-</v>
      </c>
      <c r="AC780" s="1" t="str">
        <f t="shared" si="162"/>
        <v>-</v>
      </c>
      <c r="AD780" s="1" t="str">
        <f t="shared" si="163"/>
        <v>-</v>
      </c>
      <c r="AE780" s="43" t="str">
        <f t="shared" si="164"/>
        <v>-</v>
      </c>
      <c r="AF780" s="11" t="str">
        <f t="shared" si="165"/>
        <v>-</v>
      </c>
    </row>
    <row r="781" spans="1:32" x14ac:dyDescent="0.15">
      <c r="A781" s="1">
        <v>780</v>
      </c>
      <c r="B781" s="29" t="str">
        <f>TRIM(基本信息!B781)</f>
        <v/>
      </c>
      <c r="C781" s="1" t="str">
        <f>TRIM(基本信息!C781)</f>
        <v/>
      </c>
      <c r="D781" s="1">
        <f t="shared" si="167"/>
        <v>0</v>
      </c>
      <c r="E781" s="1" t="str">
        <f>IFERROR(INDEX(股票涨跌!E:E,MATCH(B781,股票涨跌!B:B,0)),"-")</f>
        <v>-</v>
      </c>
      <c r="F781" s="1" t="str">
        <f>IFERROR(INDEX(股票涨跌!F:F,MATCH(B781,股票涨跌!B:B,0)),"-")</f>
        <v>-</v>
      </c>
      <c r="G781" s="1" t="str">
        <f>TRIM(基本信息!O781)</f>
        <v/>
      </c>
      <c r="H781" s="1" t="str">
        <f>IFERROR(INDEX(行业涨跌!F:F,MATCH(G781,行业涨跌!C:C,0)),"-")</f>
        <v>-</v>
      </c>
      <c r="I781" s="1" t="str">
        <f>IFERROR(INDEX(行业涨跌!E:E,MATCH(G781,行业涨跌!C:C,0)),"-")</f>
        <v>-</v>
      </c>
      <c r="J781" s="1">
        <v>0</v>
      </c>
      <c r="K781" s="1">
        <v>0</v>
      </c>
      <c r="L781" s="1">
        <v>0</v>
      </c>
      <c r="M781" s="66">
        <f t="shared" si="168"/>
        <v>0</v>
      </c>
      <c r="R781" s="43" t="str">
        <f t="shared" si="166"/>
        <v>-</v>
      </c>
      <c r="V781" s="1">
        <f t="array" ref="V781">SMALL(IF($D$2:$D$4000&gt;0,ROW($D$2:$D$4000),4^8),ROW(A780))</f>
        <v>65536</v>
      </c>
      <c r="W781" s="1" t="str">
        <f t="shared" si="156"/>
        <v>-</v>
      </c>
      <c r="X781" s="1" t="str">
        <f t="shared" si="157"/>
        <v>-</v>
      </c>
      <c r="Y781" s="43" t="str">
        <f t="shared" si="158"/>
        <v>-</v>
      </c>
      <c r="Z781" s="1" t="str">
        <f t="shared" si="159"/>
        <v>-</v>
      </c>
      <c r="AA781" s="1" t="str">
        <f t="shared" si="160"/>
        <v>-</v>
      </c>
      <c r="AB781" s="1" t="str">
        <f t="shared" si="161"/>
        <v>-</v>
      </c>
      <c r="AC781" s="1" t="str">
        <f t="shared" si="162"/>
        <v>-</v>
      </c>
      <c r="AD781" s="1" t="str">
        <f t="shared" si="163"/>
        <v>-</v>
      </c>
      <c r="AE781" s="43" t="str">
        <f t="shared" si="164"/>
        <v>-</v>
      </c>
      <c r="AF781" s="11" t="str">
        <f t="shared" si="165"/>
        <v>-</v>
      </c>
    </row>
    <row r="782" spans="1:32" x14ac:dyDescent="0.15">
      <c r="A782" s="1">
        <v>781</v>
      </c>
      <c r="B782" s="29" t="str">
        <f>TRIM(基本信息!B782)</f>
        <v/>
      </c>
      <c r="C782" s="1" t="str">
        <f>TRIM(基本信息!C782)</f>
        <v/>
      </c>
      <c r="D782" s="1">
        <f t="shared" si="167"/>
        <v>0</v>
      </c>
      <c r="E782" s="1" t="str">
        <f>IFERROR(INDEX(股票涨跌!E:E,MATCH(B782,股票涨跌!B:B,0)),"-")</f>
        <v>-</v>
      </c>
      <c r="F782" s="1" t="str">
        <f>IFERROR(INDEX(股票涨跌!F:F,MATCH(B782,股票涨跌!B:B,0)),"-")</f>
        <v>-</v>
      </c>
      <c r="G782" s="1" t="str">
        <f>TRIM(基本信息!O782)</f>
        <v/>
      </c>
      <c r="H782" s="1" t="str">
        <f>IFERROR(INDEX(行业涨跌!F:F,MATCH(G782,行业涨跌!C:C,0)),"-")</f>
        <v>-</v>
      </c>
      <c r="I782" s="1" t="str">
        <f>IFERROR(INDEX(行业涨跌!E:E,MATCH(G782,行业涨跌!C:C,0)),"-")</f>
        <v>-</v>
      </c>
      <c r="J782" s="1">
        <v>0</v>
      </c>
      <c r="K782" s="1">
        <v>0</v>
      </c>
      <c r="L782" s="1">
        <v>0</v>
      </c>
      <c r="M782" s="66">
        <f t="shared" si="168"/>
        <v>0</v>
      </c>
      <c r="R782" s="43" t="str">
        <f t="shared" si="166"/>
        <v>-</v>
      </c>
      <c r="V782" s="1">
        <f t="array" ref="V782">SMALL(IF($D$2:$D$4000&gt;0,ROW($D$2:$D$4000),4^8),ROW(A781))</f>
        <v>65536</v>
      </c>
      <c r="W782" s="1" t="str">
        <f t="shared" si="156"/>
        <v>-</v>
      </c>
      <c r="X782" s="1" t="str">
        <f t="shared" si="157"/>
        <v>-</v>
      </c>
      <c r="Y782" s="43" t="str">
        <f t="shared" si="158"/>
        <v>-</v>
      </c>
      <c r="Z782" s="1" t="str">
        <f t="shared" si="159"/>
        <v>-</v>
      </c>
      <c r="AA782" s="1" t="str">
        <f t="shared" si="160"/>
        <v>-</v>
      </c>
      <c r="AB782" s="1" t="str">
        <f t="shared" si="161"/>
        <v>-</v>
      </c>
      <c r="AC782" s="1" t="str">
        <f t="shared" si="162"/>
        <v>-</v>
      </c>
      <c r="AD782" s="1" t="str">
        <f t="shared" si="163"/>
        <v>-</v>
      </c>
      <c r="AE782" s="43" t="str">
        <f t="shared" si="164"/>
        <v>-</v>
      </c>
      <c r="AF782" s="11" t="str">
        <f t="shared" si="165"/>
        <v>-</v>
      </c>
    </row>
    <row r="783" spans="1:32" x14ac:dyDescent="0.15">
      <c r="A783" s="1">
        <v>782</v>
      </c>
      <c r="B783" s="29" t="str">
        <f>TRIM(基本信息!B783)</f>
        <v/>
      </c>
      <c r="C783" s="1" t="str">
        <f>TRIM(基本信息!C783)</f>
        <v/>
      </c>
      <c r="D783" s="1">
        <f t="shared" si="167"/>
        <v>0</v>
      </c>
      <c r="E783" s="1" t="str">
        <f>IFERROR(INDEX(股票涨跌!E:E,MATCH(B783,股票涨跌!B:B,0)),"-")</f>
        <v>-</v>
      </c>
      <c r="F783" s="1" t="str">
        <f>IFERROR(INDEX(股票涨跌!F:F,MATCH(B783,股票涨跌!B:B,0)),"-")</f>
        <v>-</v>
      </c>
      <c r="G783" s="1" t="str">
        <f>TRIM(基本信息!O783)</f>
        <v/>
      </c>
      <c r="H783" s="1" t="str">
        <f>IFERROR(INDEX(行业涨跌!F:F,MATCH(G783,行业涨跌!C:C,0)),"-")</f>
        <v>-</v>
      </c>
      <c r="I783" s="1" t="str">
        <f>IFERROR(INDEX(行业涨跌!E:E,MATCH(G783,行业涨跌!C:C,0)),"-")</f>
        <v>-</v>
      </c>
      <c r="J783" s="1">
        <v>0</v>
      </c>
      <c r="K783" s="1">
        <v>1</v>
      </c>
      <c r="L783" s="1">
        <v>0</v>
      </c>
      <c r="M783" s="66">
        <f t="shared" si="168"/>
        <v>1</v>
      </c>
      <c r="R783" s="43" t="str">
        <f t="shared" si="166"/>
        <v>-</v>
      </c>
      <c r="S783" s="11">
        <v>43630.625</v>
      </c>
      <c r="V783" s="1">
        <f t="array" ref="V783">SMALL(IF($D$2:$D$4000&gt;0,ROW($D$2:$D$4000),4^8),ROW(A782))</f>
        <v>65536</v>
      </c>
      <c r="W783" s="1" t="str">
        <f t="shared" si="156"/>
        <v>-</v>
      </c>
      <c r="X783" s="1" t="str">
        <f t="shared" si="157"/>
        <v>-</v>
      </c>
      <c r="Y783" s="43" t="str">
        <f t="shared" si="158"/>
        <v>-</v>
      </c>
      <c r="Z783" s="1" t="str">
        <f t="shared" si="159"/>
        <v>-</v>
      </c>
      <c r="AA783" s="1" t="str">
        <f t="shared" si="160"/>
        <v>-</v>
      </c>
      <c r="AB783" s="1" t="str">
        <f t="shared" si="161"/>
        <v>-</v>
      </c>
      <c r="AC783" s="1" t="str">
        <f t="shared" si="162"/>
        <v>-</v>
      </c>
      <c r="AD783" s="1" t="str">
        <f t="shared" si="163"/>
        <v>-</v>
      </c>
      <c r="AE783" s="43" t="str">
        <f t="shared" si="164"/>
        <v>-</v>
      </c>
      <c r="AF783" s="11" t="str">
        <f t="shared" si="165"/>
        <v>-</v>
      </c>
    </row>
    <row r="784" spans="1:32" x14ac:dyDescent="0.15">
      <c r="A784" s="1">
        <v>783</v>
      </c>
      <c r="B784" s="29" t="str">
        <f>TRIM(基本信息!B784)</f>
        <v/>
      </c>
      <c r="C784" s="1" t="str">
        <f>TRIM(基本信息!C784)</f>
        <v/>
      </c>
      <c r="D784" s="1">
        <f t="shared" si="167"/>
        <v>0</v>
      </c>
      <c r="E784" s="1" t="str">
        <f>IFERROR(INDEX(股票涨跌!E:E,MATCH(B784,股票涨跌!B:B,0)),"-")</f>
        <v>-</v>
      </c>
      <c r="F784" s="1" t="str">
        <f>IFERROR(INDEX(股票涨跌!F:F,MATCH(B784,股票涨跌!B:B,0)),"-")</f>
        <v>-</v>
      </c>
      <c r="G784" s="1" t="str">
        <f>TRIM(基本信息!O784)</f>
        <v/>
      </c>
      <c r="H784" s="1" t="str">
        <f>IFERROR(INDEX(行业涨跌!F:F,MATCH(G784,行业涨跌!C:C,0)),"-")</f>
        <v>-</v>
      </c>
      <c r="I784" s="1" t="str">
        <f>IFERROR(INDEX(行业涨跌!E:E,MATCH(G784,行业涨跌!C:C,0)),"-")</f>
        <v>-</v>
      </c>
      <c r="J784" s="1">
        <v>0</v>
      </c>
      <c r="K784" s="1">
        <v>0</v>
      </c>
      <c r="L784" s="1">
        <v>0</v>
      </c>
      <c r="M784" s="66">
        <f t="shared" si="168"/>
        <v>0</v>
      </c>
      <c r="R784" s="43" t="str">
        <f t="shared" si="166"/>
        <v>-</v>
      </c>
      <c r="V784" s="1">
        <f t="array" ref="V784">SMALL(IF($D$2:$D$4000&gt;0,ROW($D$2:$D$4000),4^8),ROW(A783))</f>
        <v>65536</v>
      </c>
      <c r="W784" s="1" t="str">
        <f t="shared" si="156"/>
        <v>-</v>
      </c>
      <c r="X784" s="1" t="str">
        <f t="shared" si="157"/>
        <v>-</v>
      </c>
      <c r="Y784" s="43" t="str">
        <f t="shared" si="158"/>
        <v>-</v>
      </c>
      <c r="Z784" s="1" t="str">
        <f t="shared" si="159"/>
        <v>-</v>
      </c>
      <c r="AA784" s="1" t="str">
        <f t="shared" si="160"/>
        <v>-</v>
      </c>
      <c r="AB784" s="1" t="str">
        <f t="shared" si="161"/>
        <v>-</v>
      </c>
      <c r="AC784" s="1" t="str">
        <f t="shared" si="162"/>
        <v>-</v>
      </c>
      <c r="AD784" s="1" t="str">
        <f t="shared" si="163"/>
        <v>-</v>
      </c>
      <c r="AE784" s="43" t="str">
        <f t="shared" si="164"/>
        <v>-</v>
      </c>
      <c r="AF784" s="11" t="str">
        <f t="shared" si="165"/>
        <v>-</v>
      </c>
    </row>
    <row r="785" spans="1:32" x14ac:dyDescent="0.15">
      <c r="A785" s="1">
        <v>784</v>
      </c>
      <c r="B785" s="29" t="str">
        <f>TRIM(基本信息!B785)</f>
        <v/>
      </c>
      <c r="C785" s="1" t="str">
        <f>TRIM(基本信息!C785)</f>
        <v/>
      </c>
      <c r="D785" s="1">
        <f t="shared" si="167"/>
        <v>0</v>
      </c>
      <c r="E785" s="1" t="str">
        <f>IFERROR(INDEX(股票涨跌!E:E,MATCH(B785,股票涨跌!B:B,0)),"-")</f>
        <v>-</v>
      </c>
      <c r="F785" s="1" t="str">
        <f>IFERROR(INDEX(股票涨跌!F:F,MATCH(B785,股票涨跌!B:B,0)),"-")</f>
        <v>-</v>
      </c>
      <c r="G785" s="1" t="str">
        <f>TRIM(基本信息!O785)</f>
        <v/>
      </c>
      <c r="H785" s="1" t="str">
        <f>IFERROR(INDEX(行业涨跌!F:F,MATCH(G785,行业涨跌!C:C,0)),"-")</f>
        <v>-</v>
      </c>
      <c r="I785" s="1" t="str">
        <f>IFERROR(INDEX(行业涨跌!E:E,MATCH(G785,行业涨跌!C:C,0)),"-")</f>
        <v>-</v>
      </c>
      <c r="J785" s="1">
        <v>0</v>
      </c>
      <c r="K785" s="1">
        <v>1</v>
      </c>
      <c r="L785" s="1">
        <v>0</v>
      </c>
      <c r="M785" s="66">
        <f t="shared" si="168"/>
        <v>1</v>
      </c>
      <c r="R785" s="43" t="str">
        <f t="shared" si="166"/>
        <v>-</v>
      </c>
      <c r="S785" s="11">
        <v>43630.625</v>
      </c>
      <c r="V785" s="1">
        <f t="array" ref="V785">SMALL(IF($D$2:$D$4000&gt;0,ROW($D$2:$D$4000),4^8),ROW(A784))</f>
        <v>65536</v>
      </c>
      <c r="W785" s="1" t="str">
        <f t="shared" si="156"/>
        <v>-</v>
      </c>
      <c r="X785" s="1" t="str">
        <f t="shared" si="157"/>
        <v>-</v>
      </c>
      <c r="Y785" s="43" t="str">
        <f t="shared" si="158"/>
        <v>-</v>
      </c>
      <c r="Z785" s="1" t="str">
        <f t="shared" si="159"/>
        <v>-</v>
      </c>
      <c r="AA785" s="1" t="str">
        <f t="shared" si="160"/>
        <v>-</v>
      </c>
      <c r="AB785" s="1" t="str">
        <f t="shared" si="161"/>
        <v>-</v>
      </c>
      <c r="AC785" s="1" t="str">
        <f t="shared" si="162"/>
        <v>-</v>
      </c>
      <c r="AD785" s="1" t="str">
        <f t="shared" si="163"/>
        <v>-</v>
      </c>
      <c r="AE785" s="43" t="str">
        <f t="shared" si="164"/>
        <v>-</v>
      </c>
      <c r="AF785" s="11" t="str">
        <f t="shared" si="165"/>
        <v>-</v>
      </c>
    </row>
    <row r="786" spans="1:32" x14ac:dyDescent="0.15">
      <c r="A786" s="1">
        <v>785</v>
      </c>
      <c r="B786" s="29" t="str">
        <f>TRIM(基本信息!B786)</f>
        <v/>
      </c>
      <c r="C786" s="1" t="str">
        <f>TRIM(基本信息!C786)</f>
        <v/>
      </c>
      <c r="D786" s="1">
        <f t="shared" si="167"/>
        <v>0</v>
      </c>
      <c r="E786" s="1" t="str">
        <f>IFERROR(INDEX(股票涨跌!E:E,MATCH(B786,股票涨跌!B:B,0)),"-")</f>
        <v>-</v>
      </c>
      <c r="F786" s="1" t="str">
        <f>IFERROR(INDEX(股票涨跌!F:F,MATCH(B786,股票涨跌!B:B,0)),"-")</f>
        <v>-</v>
      </c>
      <c r="G786" s="1" t="str">
        <f>TRIM(基本信息!O786)</f>
        <v/>
      </c>
      <c r="H786" s="1" t="str">
        <f>IFERROR(INDEX(行业涨跌!F:F,MATCH(G786,行业涨跌!C:C,0)),"-")</f>
        <v>-</v>
      </c>
      <c r="I786" s="1" t="str">
        <f>IFERROR(INDEX(行业涨跌!E:E,MATCH(G786,行业涨跌!C:C,0)),"-")</f>
        <v>-</v>
      </c>
      <c r="J786" s="1">
        <v>0</v>
      </c>
      <c r="K786" s="1">
        <v>0</v>
      </c>
      <c r="L786" s="1">
        <v>0</v>
      </c>
      <c r="M786" s="66">
        <f t="shared" si="168"/>
        <v>0</v>
      </c>
      <c r="R786" s="43" t="str">
        <f t="shared" si="166"/>
        <v>-</v>
      </c>
      <c r="V786" s="1">
        <f t="array" ref="V786">SMALL(IF($D$2:$D$4000&gt;0,ROW($D$2:$D$4000),4^8),ROW(A785))</f>
        <v>65536</v>
      </c>
      <c r="W786" s="1" t="str">
        <f t="shared" si="156"/>
        <v>-</v>
      </c>
      <c r="X786" s="1" t="str">
        <f t="shared" si="157"/>
        <v>-</v>
      </c>
      <c r="Y786" s="43" t="str">
        <f t="shared" si="158"/>
        <v>-</v>
      </c>
      <c r="Z786" s="1" t="str">
        <f t="shared" si="159"/>
        <v>-</v>
      </c>
      <c r="AA786" s="1" t="str">
        <f t="shared" si="160"/>
        <v>-</v>
      </c>
      <c r="AB786" s="1" t="str">
        <f t="shared" si="161"/>
        <v>-</v>
      </c>
      <c r="AC786" s="1" t="str">
        <f t="shared" si="162"/>
        <v>-</v>
      </c>
      <c r="AD786" s="1" t="str">
        <f t="shared" si="163"/>
        <v>-</v>
      </c>
      <c r="AE786" s="43" t="str">
        <f t="shared" si="164"/>
        <v>-</v>
      </c>
      <c r="AF786" s="11" t="str">
        <f t="shared" si="165"/>
        <v>-</v>
      </c>
    </row>
    <row r="787" spans="1:32" x14ac:dyDescent="0.15">
      <c r="A787" s="1">
        <v>786</v>
      </c>
      <c r="B787" s="29" t="str">
        <f>TRIM(基本信息!B787)</f>
        <v/>
      </c>
      <c r="C787" s="1" t="str">
        <f>TRIM(基本信息!C787)</f>
        <v/>
      </c>
      <c r="D787" s="1">
        <f t="shared" si="167"/>
        <v>0</v>
      </c>
      <c r="E787" s="1" t="str">
        <f>IFERROR(INDEX(股票涨跌!E:E,MATCH(B787,股票涨跌!B:B,0)),"-")</f>
        <v>-</v>
      </c>
      <c r="F787" s="1" t="str">
        <f>IFERROR(INDEX(股票涨跌!F:F,MATCH(B787,股票涨跌!B:B,0)),"-")</f>
        <v>-</v>
      </c>
      <c r="G787" s="1" t="str">
        <f>TRIM(基本信息!O787)</f>
        <v/>
      </c>
      <c r="H787" s="1" t="str">
        <f>IFERROR(INDEX(行业涨跌!F:F,MATCH(G787,行业涨跌!C:C,0)),"-")</f>
        <v>-</v>
      </c>
      <c r="I787" s="1" t="str">
        <f>IFERROR(INDEX(行业涨跌!E:E,MATCH(G787,行业涨跌!C:C,0)),"-")</f>
        <v>-</v>
      </c>
      <c r="J787" s="1">
        <v>0</v>
      </c>
      <c r="K787" s="1">
        <v>0</v>
      </c>
      <c r="L787" s="1">
        <v>0</v>
      </c>
      <c r="M787" s="66">
        <f t="shared" si="168"/>
        <v>0</v>
      </c>
      <c r="R787" s="43" t="str">
        <f t="shared" si="166"/>
        <v>-</v>
      </c>
      <c r="V787" s="1">
        <f t="array" ref="V787">SMALL(IF($D$2:$D$4000&gt;0,ROW($D$2:$D$4000),4^8),ROW(A786))</f>
        <v>65536</v>
      </c>
      <c r="W787" s="1" t="str">
        <f t="shared" si="156"/>
        <v>-</v>
      </c>
      <c r="X787" s="1" t="str">
        <f t="shared" si="157"/>
        <v>-</v>
      </c>
      <c r="Y787" s="43" t="str">
        <f t="shared" si="158"/>
        <v>-</v>
      </c>
      <c r="Z787" s="1" t="str">
        <f t="shared" si="159"/>
        <v>-</v>
      </c>
      <c r="AA787" s="1" t="str">
        <f t="shared" si="160"/>
        <v>-</v>
      </c>
      <c r="AB787" s="1" t="str">
        <f t="shared" si="161"/>
        <v>-</v>
      </c>
      <c r="AC787" s="1" t="str">
        <f t="shared" si="162"/>
        <v>-</v>
      </c>
      <c r="AD787" s="1" t="str">
        <f t="shared" si="163"/>
        <v>-</v>
      </c>
      <c r="AE787" s="43" t="str">
        <f t="shared" si="164"/>
        <v>-</v>
      </c>
      <c r="AF787" s="11" t="str">
        <f t="shared" si="165"/>
        <v>-</v>
      </c>
    </row>
    <row r="788" spans="1:32" x14ac:dyDescent="0.15">
      <c r="A788" s="1">
        <v>787</v>
      </c>
      <c r="B788" s="29" t="str">
        <f>TRIM(基本信息!B788)</f>
        <v/>
      </c>
      <c r="C788" s="1" t="str">
        <f>TRIM(基本信息!C788)</f>
        <v/>
      </c>
      <c r="D788" s="1">
        <f t="shared" si="167"/>
        <v>0</v>
      </c>
      <c r="E788" s="1" t="str">
        <f>IFERROR(INDEX(股票涨跌!E:E,MATCH(B788,股票涨跌!B:B,0)),"-")</f>
        <v>-</v>
      </c>
      <c r="F788" s="1" t="str">
        <f>IFERROR(INDEX(股票涨跌!F:F,MATCH(B788,股票涨跌!B:B,0)),"-")</f>
        <v>-</v>
      </c>
      <c r="G788" s="1" t="str">
        <f>TRIM(基本信息!O788)</f>
        <v/>
      </c>
      <c r="H788" s="1" t="str">
        <f>IFERROR(INDEX(行业涨跌!F:F,MATCH(G788,行业涨跌!C:C,0)),"-")</f>
        <v>-</v>
      </c>
      <c r="I788" s="1" t="str">
        <f>IFERROR(INDEX(行业涨跌!E:E,MATCH(G788,行业涨跌!C:C,0)),"-")</f>
        <v>-</v>
      </c>
      <c r="J788" s="1">
        <v>0</v>
      </c>
      <c r="K788" s="1">
        <v>1</v>
      </c>
      <c r="L788" s="1">
        <v>0</v>
      </c>
      <c r="M788" s="66">
        <f t="shared" si="168"/>
        <v>1</v>
      </c>
      <c r="R788" s="43" t="str">
        <f t="shared" si="166"/>
        <v>-</v>
      </c>
      <c r="S788" s="11">
        <v>43630.625</v>
      </c>
      <c r="V788" s="1">
        <f t="array" ref="V788">SMALL(IF($D$2:$D$4000&gt;0,ROW($D$2:$D$4000),4^8),ROW(A787))</f>
        <v>65536</v>
      </c>
      <c r="W788" s="1" t="str">
        <f t="shared" si="156"/>
        <v>-</v>
      </c>
      <c r="X788" s="1" t="str">
        <f t="shared" si="157"/>
        <v>-</v>
      </c>
      <c r="Y788" s="43" t="str">
        <f t="shared" si="158"/>
        <v>-</v>
      </c>
      <c r="Z788" s="1" t="str">
        <f t="shared" si="159"/>
        <v>-</v>
      </c>
      <c r="AA788" s="1" t="str">
        <f t="shared" si="160"/>
        <v>-</v>
      </c>
      <c r="AB788" s="1" t="str">
        <f t="shared" si="161"/>
        <v>-</v>
      </c>
      <c r="AC788" s="1" t="str">
        <f t="shared" si="162"/>
        <v>-</v>
      </c>
      <c r="AD788" s="1" t="str">
        <f t="shared" si="163"/>
        <v>-</v>
      </c>
      <c r="AE788" s="43" t="str">
        <f t="shared" si="164"/>
        <v>-</v>
      </c>
      <c r="AF788" s="11" t="str">
        <f t="shared" si="165"/>
        <v>-</v>
      </c>
    </row>
    <row r="789" spans="1:32" x14ac:dyDescent="0.15">
      <c r="A789" s="1">
        <v>788</v>
      </c>
      <c r="B789" s="29" t="str">
        <f>TRIM(基本信息!B789)</f>
        <v/>
      </c>
      <c r="C789" s="1" t="str">
        <f>TRIM(基本信息!C789)</f>
        <v/>
      </c>
      <c r="D789" s="1">
        <f t="shared" si="167"/>
        <v>0</v>
      </c>
      <c r="E789" s="1" t="str">
        <f>IFERROR(INDEX(股票涨跌!E:E,MATCH(B789,股票涨跌!B:B,0)),"-")</f>
        <v>-</v>
      </c>
      <c r="F789" s="1" t="str">
        <f>IFERROR(INDEX(股票涨跌!F:F,MATCH(B789,股票涨跌!B:B,0)),"-")</f>
        <v>-</v>
      </c>
      <c r="G789" s="1" t="str">
        <f>TRIM(基本信息!O789)</f>
        <v/>
      </c>
      <c r="H789" s="1" t="str">
        <f>IFERROR(INDEX(行业涨跌!F:F,MATCH(G789,行业涨跌!C:C,0)),"-")</f>
        <v>-</v>
      </c>
      <c r="I789" s="1" t="str">
        <f>IFERROR(INDEX(行业涨跌!E:E,MATCH(G789,行业涨跌!C:C,0)),"-")</f>
        <v>-</v>
      </c>
      <c r="J789" s="1">
        <v>0</v>
      </c>
      <c r="K789" s="1">
        <v>0</v>
      </c>
      <c r="L789" s="1">
        <v>0</v>
      </c>
      <c r="M789" s="66">
        <f t="shared" si="168"/>
        <v>0</v>
      </c>
      <c r="R789" s="43" t="str">
        <f t="shared" si="166"/>
        <v>-</v>
      </c>
      <c r="V789" s="1">
        <f t="array" ref="V789">SMALL(IF($D$2:$D$4000&gt;0,ROW($D$2:$D$4000),4^8),ROW(A788))</f>
        <v>65536</v>
      </c>
      <c r="W789" s="1" t="str">
        <f t="shared" si="156"/>
        <v>-</v>
      </c>
      <c r="X789" s="1" t="str">
        <f t="shared" si="157"/>
        <v>-</v>
      </c>
      <c r="Y789" s="43" t="str">
        <f t="shared" si="158"/>
        <v>-</v>
      </c>
      <c r="Z789" s="1" t="str">
        <f t="shared" si="159"/>
        <v>-</v>
      </c>
      <c r="AA789" s="1" t="str">
        <f t="shared" si="160"/>
        <v>-</v>
      </c>
      <c r="AB789" s="1" t="str">
        <f t="shared" si="161"/>
        <v>-</v>
      </c>
      <c r="AC789" s="1" t="str">
        <f t="shared" si="162"/>
        <v>-</v>
      </c>
      <c r="AD789" s="1" t="str">
        <f t="shared" si="163"/>
        <v>-</v>
      </c>
      <c r="AE789" s="43" t="str">
        <f t="shared" si="164"/>
        <v>-</v>
      </c>
      <c r="AF789" s="11" t="str">
        <f t="shared" si="165"/>
        <v>-</v>
      </c>
    </row>
    <row r="790" spans="1:32" x14ac:dyDescent="0.15">
      <c r="A790" s="1">
        <v>789</v>
      </c>
      <c r="B790" s="29" t="str">
        <f>TRIM(基本信息!B790)</f>
        <v/>
      </c>
      <c r="C790" s="1" t="str">
        <f>TRIM(基本信息!C790)</f>
        <v/>
      </c>
      <c r="D790" s="1">
        <f t="shared" si="167"/>
        <v>0</v>
      </c>
      <c r="E790" s="1" t="str">
        <f>IFERROR(INDEX(股票涨跌!E:E,MATCH(B790,股票涨跌!B:B,0)),"-")</f>
        <v>-</v>
      </c>
      <c r="F790" s="1" t="str">
        <f>IFERROR(INDEX(股票涨跌!F:F,MATCH(B790,股票涨跌!B:B,0)),"-")</f>
        <v>-</v>
      </c>
      <c r="G790" s="1" t="str">
        <f>TRIM(基本信息!O790)</f>
        <v/>
      </c>
      <c r="H790" s="1" t="str">
        <f>IFERROR(INDEX(行业涨跌!F:F,MATCH(G790,行业涨跌!C:C,0)),"-")</f>
        <v>-</v>
      </c>
      <c r="I790" s="1" t="str">
        <f>IFERROR(INDEX(行业涨跌!E:E,MATCH(G790,行业涨跌!C:C,0)),"-")</f>
        <v>-</v>
      </c>
      <c r="J790" s="1">
        <v>0</v>
      </c>
      <c r="K790" s="1">
        <v>0</v>
      </c>
      <c r="L790" s="1">
        <v>0</v>
      </c>
      <c r="M790" s="66">
        <f t="shared" si="168"/>
        <v>0</v>
      </c>
      <c r="R790" s="43" t="str">
        <f t="shared" si="166"/>
        <v>-</v>
      </c>
      <c r="V790" s="1">
        <f t="array" ref="V790">SMALL(IF($D$2:$D$4000&gt;0,ROW($D$2:$D$4000),4^8),ROW(A789))</f>
        <v>65536</v>
      </c>
      <c r="W790" s="1" t="str">
        <f t="shared" si="156"/>
        <v>-</v>
      </c>
      <c r="X790" s="1" t="str">
        <f t="shared" si="157"/>
        <v>-</v>
      </c>
      <c r="Y790" s="43" t="str">
        <f t="shared" si="158"/>
        <v>-</v>
      </c>
      <c r="Z790" s="1" t="str">
        <f t="shared" si="159"/>
        <v>-</v>
      </c>
      <c r="AA790" s="1" t="str">
        <f t="shared" si="160"/>
        <v>-</v>
      </c>
      <c r="AB790" s="1" t="str">
        <f t="shared" si="161"/>
        <v>-</v>
      </c>
      <c r="AC790" s="1" t="str">
        <f t="shared" si="162"/>
        <v>-</v>
      </c>
      <c r="AD790" s="1" t="str">
        <f t="shared" si="163"/>
        <v>-</v>
      </c>
      <c r="AE790" s="43" t="str">
        <f t="shared" si="164"/>
        <v>-</v>
      </c>
      <c r="AF790" s="11" t="str">
        <f t="shared" si="165"/>
        <v>-</v>
      </c>
    </row>
    <row r="791" spans="1:32" x14ac:dyDescent="0.15">
      <c r="A791" s="1">
        <v>790</v>
      </c>
      <c r="B791" s="29" t="str">
        <f>TRIM(基本信息!B791)</f>
        <v/>
      </c>
      <c r="C791" s="1" t="str">
        <f>TRIM(基本信息!C791)</f>
        <v/>
      </c>
      <c r="D791" s="1">
        <f t="shared" si="167"/>
        <v>0</v>
      </c>
      <c r="E791" s="1" t="str">
        <f>IFERROR(INDEX(股票涨跌!E:E,MATCH(B791,股票涨跌!B:B,0)),"-")</f>
        <v>-</v>
      </c>
      <c r="F791" s="1" t="str">
        <f>IFERROR(INDEX(股票涨跌!F:F,MATCH(B791,股票涨跌!B:B,0)),"-")</f>
        <v>-</v>
      </c>
      <c r="G791" s="1" t="str">
        <f>TRIM(基本信息!O791)</f>
        <v/>
      </c>
      <c r="H791" s="1" t="str">
        <f>IFERROR(INDEX(行业涨跌!F:F,MATCH(G791,行业涨跌!C:C,0)),"-")</f>
        <v>-</v>
      </c>
      <c r="I791" s="1" t="str">
        <f>IFERROR(INDEX(行业涨跌!E:E,MATCH(G791,行业涨跌!C:C,0)),"-")</f>
        <v>-</v>
      </c>
      <c r="J791" s="1">
        <v>0</v>
      </c>
      <c r="K791" s="1">
        <v>1</v>
      </c>
      <c r="L791" s="1">
        <v>0</v>
      </c>
      <c r="M791" s="66">
        <f t="shared" si="168"/>
        <v>1</v>
      </c>
      <c r="R791" s="43" t="str">
        <f t="shared" si="166"/>
        <v>-</v>
      </c>
      <c r="S791" s="11">
        <v>43630.625</v>
      </c>
      <c r="V791" s="1">
        <f t="array" ref="V791">SMALL(IF($D$2:$D$4000&gt;0,ROW($D$2:$D$4000),4^8),ROW(A790))</f>
        <v>65536</v>
      </c>
      <c r="W791" s="1" t="str">
        <f t="shared" si="156"/>
        <v>-</v>
      </c>
      <c r="X791" s="1" t="str">
        <f t="shared" si="157"/>
        <v>-</v>
      </c>
      <c r="Y791" s="43" t="str">
        <f t="shared" si="158"/>
        <v>-</v>
      </c>
      <c r="Z791" s="1" t="str">
        <f t="shared" si="159"/>
        <v>-</v>
      </c>
      <c r="AA791" s="1" t="str">
        <f t="shared" si="160"/>
        <v>-</v>
      </c>
      <c r="AB791" s="1" t="str">
        <f t="shared" si="161"/>
        <v>-</v>
      </c>
      <c r="AC791" s="1" t="str">
        <f t="shared" si="162"/>
        <v>-</v>
      </c>
      <c r="AD791" s="1" t="str">
        <f t="shared" si="163"/>
        <v>-</v>
      </c>
      <c r="AE791" s="43" t="str">
        <f t="shared" si="164"/>
        <v>-</v>
      </c>
      <c r="AF791" s="11" t="str">
        <f t="shared" si="165"/>
        <v>-</v>
      </c>
    </row>
    <row r="792" spans="1:32" x14ac:dyDescent="0.15">
      <c r="A792" s="1">
        <v>791</v>
      </c>
      <c r="B792" s="29" t="str">
        <f>TRIM(基本信息!B792)</f>
        <v/>
      </c>
      <c r="C792" s="1" t="str">
        <f>TRIM(基本信息!C792)</f>
        <v/>
      </c>
      <c r="D792" s="1">
        <f t="shared" si="167"/>
        <v>0</v>
      </c>
      <c r="E792" s="1" t="str">
        <f>IFERROR(INDEX(股票涨跌!E:E,MATCH(B792,股票涨跌!B:B,0)),"-")</f>
        <v>-</v>
      </c>
      <c r="F792" s="1" t="str">
        <f>IFERROR(INDEX(股票涨跌!F:F,MATCH(B792,股票涨跌!B:B,0)),"-")</f>
        <v>-</v>
      </c>
      <c r="G792" s="1" t="str">
        <f>TRIM(基本信息!O792)</f>
        <v/>
      </c>
      <c r="H792" s="1" t="str">
        <f>IFERROR(INDEX(行业涨跌!F:F,MATCH(G792,行业涨跌!C:C,0)),"-")</f>
        <v>-</v>
      </c>
      <c r="I792" s="1" t="str">
        <f>IFERROR(INDEX(行业涨跌!E:E,MATCH(G792,行业涨跌!C:C,0)),"-")</f>
        <v>-</v>
      </c>
      <c r="J792" s="1">
        <v>0</v>
      </c>
      <c r="K792" s="1">
        <v>1</v>
      </c>
      <c r="L792" s="1">
        <v>0</v>
      </c>
      <c r="M792" s="66">
        <f t="shared" si="168"/>
        <v>1</v>
      </c>
      <c r="R792" s="43" t="str">
        <f t="shared" si="166"/>
        <v>-</v>
      </c>
      <c r="S792" s="11">
        <v>43630.625</v>
      </c>
      <c r="V792" s="1">
        <f t="array" ref="V792">SMALL(IF($D$2:$D$4000&gt;0,ROW($D$2:$D$4000),4^8),ROW(A791))</f>
        <v>65536</v>
      </c>
      <c r="W792" s="1" t="str">
        <f t="shared" si="156"/>
        <v>-</v>
      </c>
      <c r="X792" s="1" t="str">
        <f t="shared" si="157"/>
        <v>-</v>
      </c>
      <c r="Y792" s="43" t="str">
        <f t="shared" si="158"/>
        <v>-</v>
      </c>
      <c r="Z792" s="1" t="str">
        <f t="shared" si="159"/>
        <v>-</v>
      </c>
      <c r="AA792" s="1" t="str">
        <f t="shared" si="160"/>
        <v>-</v>
      </c>
      <c r="AB792" s="1" t="str">
        <f t="shared" si="161"/>
        <v>-</v>
      </c>
      <c r="AC792" s="1" t="str">
        <f t="shared" si="162"/>
        <v>-</v>
      </c>
      <c r="AD792" s="1" t="str">
        <f t="shared" si="163"/>
        <v>-</v>
      </c>
      <c r="AE792" s="43" t="str">
        <f t="shared" si="164"/>
        <v>-</v>
      </c>
      <c r="AF792" s="11" t="str">
        <f t="shared" si="165"/>
        <v>-</v>
      </c>
    </row>
    <row r="793" spans="1:32" x14ac:dyDescent="0.15">
      <c r="A793" s="1">
        <v>792</v>
      </c>
      <c r="B793" s="29" t="str">
        <f>TRIM(基本信息!B793)</f>
        <v/>
      </c>
      <c r="C793" s="1" t="str">
        <f>TRIM(基本信息!C793)</f>
        <v/>
      </c>
      <c r="D793" s="1">
        <f t="shared" si="167"/>
        <v>0</v>
      </c>
      <c r="E793" s="1" t="str">
        <f>IFERROR(INDEX(股票涨跌!E:E,MATCH(B793,股票涨跌!B:B,0)),"-")</f>
        <v>-</v>
      </c>
      <c r="F793" s="1" t="str">
        <f>IFERROR(INDEX(股票涨跌!F:F,MATCH(B793,股票涨跌!B:B,0)),"-")</f>
        <v>-</v>
      </c>
      <c r="G793" s="1" t="str">
        <f>TRIM(基本信息!O793)</f>
        <v/>
      </c>
      <c r="H793" s="1" t="str">
        <f>IFERROR(INDEX(行业涨跌!F:F,MATCH(G793,行业涨跌!C:C,0)),"-")</f>
        <v>-</v>
      </c>
      <c r="I793" s="1" t="str">
        <f>IFERROR(INDEX(行业涨跌!E:E,MATCH(G793,行业涨跌!C:C,0)),"-")</f>
        <v>-</v>
      </c>
      <c r="J793" s="1">
        <v>0</v>
      </c>
      <c r="K793" s="1">
        <v>0</v>
      </c>
      <c r="L793" s="1">
        <v>0</v>
      </c>
      <c r="M793" s="66">
        <f t="shared" si="168"/>
        <v>0</v>
      </c>
      <c r="R793" s="43" t="str">
        <f t="shared" si="166"/>
        <v>-</v>
      </c>
      <c r="V793" s="1">
        <f t="array" ref="V793">SMALL(IF($D$2:$D$4000&gt;0,ROW($D$2:$D$4000),4^8),ROW(A792))</f>
        <v>65536</v>
      </c>
      <c r="W793" s="1" t="str">
        <f t="shared" si="156"/>
        <v>-</v>
      </c>
      <c r="X793" s="1" t="str">
        <f t="shared" si="157"/>
        <v>-</v>
      </c>
      <c r="Y793" s="43" t="str">
        <f t="shared" si="158"/>
        <v>-</v>
      </c>
      <c r="Z793" s="1" t="str">
        <f t="shared" si="159"/>
        <v>-</v>
      </c>
      <c r="AA793" s="1" t="str">
        <f t="shared" si="160"/>
        <v>-</v>
      </c>
      <c r="AB793" s="1" t="str">
        <f t="shared" si="161"/>
        <v>-</v>
      </c>
      <c r="AC793" s="1" t="str">
        <f t="shared" si="162"/>
        <v>-</v>
      </c>
      <c r="AD793" s="1" t="str">
        <f t="shared" si="163"/>
        <v>-</v>
      </c>
      <c r="AE793" s="43" t="str">
        <f t="shared" si="164"/>
        <v>-</v>
      </c>
      <c r="AF793" s="11" t="str">
        <f t="shared" si="165"/>
        <v>-</v>
      </c>
    </row>
    <row r="794" spans="1:32" x14ac:dyDescent="0.15">
      <c r="A794" s="1">
        <v>793</v>
      </c>
      <c r="B794" s="29" t="str">
        <f>TRIM(基本信息!B794)</f>
        <v/>
      </c>
      <c r="C794" s="1" t="str">
        <f>TRIM(基本信息!C794)</f>
        <v/>
      </c>
      <c r="D794" s="1">
        <f t="shared" si="167"/>
        <v>0</v>
      </c>
      <c r="E794" s="1" t="str">
        <f>IFERROR(INDEX(股票涨跌!E:E,MATCH(B794,股票涨跌!B:B,0)),"-")</f>
        <v>-</v>
      </c>
      <c r="F794" s="1" t="str">
        <f>IFERROR(INDEX(股票涨跌!F:F,MATCH(B794,股票涨跌!B:B,0)),"-")</f>
        <v>-</v>
      </c>
      <c r="G794" s="1" t="str">
        <f>TRIM(基本信息!O794)</f>
        <v/>
      </c>
      <c r="H794" s="1" t="str">
        <f>IFERROR(INDEX(行业涨跌!F:F,MATCH(G794,行业涨跌!C:C,0)),"-")</f>
        <v>-</v>
      </c>
      <c r="I794" s="1" t="str">
        <f>IFERROR(INDEX(行业涨跌!E:E,MATCH(G794,行业涨跌!C:C,0)),"-")</f>
        <v>-</v>
      </c>
      <c r="J794" s="1">
        <v>0</v>
      </c>
      <c r="K794" s="1">
        <v>0</v>
      </c>
      <c r="L794" s="1">
        <v>0</v>
      </c>
      <c r="M794" s="66">
        <f t="shared" si="168"/>
        <v>0</v>
      </c>
      <c r="R794" s="43" t="str">
        <f t="shared" si="166"/>
        <v>-</v>
      </c>
      <c r="V794" s="1">
        <f t="array" ref="V794">SMALL(IF($D$2:$D$4000&gt;0,ROW($D$2:$D$4000),4^8),ROW(A793))</f>
        <v>65536</v>
      </c>
      <c r="W794" s="1" t="str">
        <f t="shared" si="156"/>
        <v>-</v>
      </c>
      <c r="X794" s="1" t="str">
        <f t="shared" si="157"/>
        <v>-</v>
      </c>
      <c r="Y794" s="43" t="str">
        <f t="shared" si="158"/>
        <v>-</v>
      </c>
      <c r="Z794" s="1" t="str">
        <f t="shared" si="159"/>
        <v>-</v>
      </c>
      <c r="AA794" s="1" t="str">
        <f t="shared" si="160"/>
        <v>-</v>
      </c>
      <c r="AB794" s="1" t="str">
        <f t="shared" si="161"/>
        <v>-</v>
      </c>
      <c r="AC794" s="1" t="str">
        <f t="shared" si="162"/>
        <v>-</v>
      </c>
      <c r="AD794" s="1" t="str">
        <f t="shared" si="163"/>
        <v>-</v>
      </c>
      <c r="AE794" s="43" t="str">
        <f t="shared" si="164"/>
        <v>-</v>
      </c>
      <c r="AF794" s="11" t="str">
        <f t="shared" si="165"/>
        <v>-</v>
      </c>
    </row>
    <row r="795" spans="1:32" x14ac:dyDescent="0.15">
      <c r="A795" s="1">
        <v>794</v>
      </c>
      <c r="B795" s="29" t="str">
        <f>TRIM(基本信息!B795)</f>
        <v/>
      </c>
      <c r="C795" s="1" t="str">
        <f>TRIM(基本信息!C795)</f>
        <v/>
      </c>
      <c r="D795" s="1">
        <f t="shared" si="167"/>
        <v>0</v>
      </c>
      <c r="E795" s="1" t="str">
        <f>IFERROR(INDEX(股票涨跌!E:E,MATCH(B795,股票涨跌!B:B,0)),"-")</f>
        <v>-</v>
      </c>
      <c r="F795" s="1" t="str">
        <f>IFERROR(INDEX(股票涨跌!F:F,MATCH(B795,股票涨跌!B:B,0)),"-")</f>
        <v>-</v>
      </c>
      <c r="G795" s="1" t="str">
        <f>TRIM(基本信息!O795)</f>
        <v/>
      </c>
      <c r="H795" s="1" t="str">
        <f>IFERROR(INDEX(行业涨跌!F:F,MATCH(G795,行业涨跌!C:C,0)),"-")</f>
        <v>-</v>
      </c>
      <c r="I795" s="1" t="str">
        <f>IFERROR(INDEX(行业涨跌!E:E,MATCH(G795,行业涨跌!C:C,0)),"-")</f>
        <v>-</v>
      </c>
      <c r="J795" s="1">
        <v>0</v>
      </c>
      <c r="K795" s="1">
        <v>1</v>
      </c>
      <c r="L795" s="1">
        <v>0</v>
      </c>
      <c r="M795" s="66">
        <f t="shared" si="168"/>
        <v>1</v>
      </c>
      <c r="R795" s="43" t="str">
        <f t="shared" si="166"/>
        <v>-</v>
      </c>
      <c r="S795" s="11">
        <v>43630.625</v>
      </c>
      <c r="V795" s="1">
        <f t="array" ref="V795">SMALL(IF($D$2:$D$4000&gt;0,ROW($D$2:$D$4000),4^8),ROW(A794))</f>
        <v>65536</v>
      </c>
      <c r="W795" s="1" t="str">
        <f t="shared" si="156"/>
        <v>-</v>
      </c>
      <c r="X795" s="1" t="str">
        <f t="shared" si="157"/>
        <v>-</v>
      </c>
      <c r="Y795" s="43" t="str">
        <f t="shared" si="158"/>
        <v>-</v>
      </c>
      <c r="Z795" s="1" t="str">
        <f t="shared" si="159"/>
        <v>-</v>
      </c>
      <c r="AA795" s="1" t="str">
        <f t="shared" si="160"/>
        <v>-</v>
      </c>
      <c r="AB795" s="1" t="str">
        <f t="shared" si="161"/>
        <v>-</v>
      </c>
      <c r="AC795" s="1" t="str">
        <f t="shared" si="162"/>
        <v>-</v>
      </c>
      <c r="AD795" s="1" t="str">
        <f t="shared" si="163"/>
        <v>-</v>
      </c>
      <c r="AE795" s="43" t="str">
        <f t="shared" si="164"/>
        <v>-</v>
      </c>
      <c r="AF795" s="11" t="str">
        <f t="shared" si="165"/>
        <v>-</v>
      </c>
    </row>
    <row r="796" spans="1:32" x14ac:dyDescent="0.15">
      <c r="A796" s="1">
        <v>795</v>
      </c>
      <c r="B796" s="29" t="str">
        <f>TRIM(基本信息!B796)</f>
        <v/>
      </c>
      <c r="C796" s="1" t="str">
        <f>TRIM(基本信息!C796)</f>
        <v/>
      </c>
      <c r="D796" s="1">
        <f t="shared" si="167"/>
        <v>0</v>
      </c>
      <c r="E796" s="1" t="str">
        <f>IFERROR(INDEX(股票涨跌!E:E,MATCH(B796,股票涨跌!B:B,0)),"-")</f>
        <v>-</v>
      </c>
      <c r="F796" s="1" t="str">
        <f>IFERROR(INDEX(股票涨跌!F:F,MATCH(B796,股票涨跌!B:B,0)),"-")</f>
        <v>-</v>
      </c>
      <c r="G796" s="1" t="str">
        <f>TRIM(基本信息!O796)</f>
        <v/>
      </c>
      <c r="H796" s="1" t="str">
        <f>IFERROR(INDEX(行业涨跌!F:F,MATCH(G796,行业涨跌!C:C,0)),"-")</f>
        <v>-</v>
      </c>
      <c r="I796" s="1" t="str">
        <f>IFERROR(INDEX(行业涨跌!E:E,MATCH(G796,行业涨跌!C:C,0)),"-")</f>
        <v>-</v>
      </c>
      <c r="J796" s="1">
        <v>0</v>
      </c>
      <c r="K796" s="1">
        <v>0</v>
      </c>
      <c r="L796" s="1">
        <v>0</v>
      </c>
      <c r="M796" s="66">
        <f t="shared" si="168"/>
        <v>0</v>
      </c>
      <c r="R796" s="43" t="str">
        <f t="shared" si="166"/>
        <v>-</v>
      </c>
      <c r="V796" s="1">
        <f t="array" ref="V796">SMALL(IF($D$2:$D$4000&gt;0,ROW($D$2:$D$4000),4^8),ROW(A795))</f>
        <v>65536</v>
      </c>
      <c r="W796" s="1" t="str">
        <f t="shared" si="156"/>
        <v>-</v>
      </c>
      <c r="X796" s="1" t="str">
        <f t="shared" si="157"/>
        <v>-</v>
      </c>
      <c r="Y796" s="43" t="str">
        <f t="shared" si="158"/>
        <v>-</v>
      </c>
      <c r="Z796" s="1" t="str">
        <f t="shared" si="159"/>
        <v>-</v>
      </c>
      <c r="AA796" s="1" t="str">
        <f t="shared" si="160"/>
        <v>-</v>
      </c>
      <c r="AB796" s="1" t="str">
        <f t="shared" si="161"/>
        <v>-</v>
      </c>
      <c r="AC796" s="1" t="str">
        <f t="shared" si="162"/>
        <v>-</v>
      </c>
      <c r="AD796" s="1" t="str">
        <f t="shared" si="163"/>
        <v>-</v>
      </c>
      <c r="AE796" s="43" t="str">
        <f t="shared" si="164"/>
        <v>-</v>
      </c>
      <c r="AF796" s="11" t="str">
        <f t="shared" si="165"/>
        <v>-</v>
      </c>
    </row>
    <row r="797" spans="1:32" x14ac:dyDescent="0.15">
      <c r="A797" s="1">
        <v>796</v>
      </c>
      <c r="B797" s="29" t="str">
        <f>TRIM(基本信息!B797)</f>
        <v/>
      </c>
      <c r="C797" s="1" t="str">
        <f>TRIM(基本信息!C797)</f>
        <v/>
      </c>
      <c r="D797" s="1">
        <f t="shared" si="167"/>
        <v>0</v>
      </c>
      <c r="E797" s="1" t="str">
        <f>IFERROR(INDEX(股票涨跌!E:E,MATCH(B797,股票涨跌!B:B,0)),"-")</f>
        <v>-</v>
      </c>
      <c r="F797" s="1" t="str">
        <f>IFERROR(INDEX(股票涨跌!F:F,MATCH(B797,股票涨跌!B:B,0)),"-")</f>
        <v>-</v>
      </c>
      <c r="G797" s="1" t="str">
        <f>TRIM(基本信息!O797)</f>
        <v/>
      </c>
      <c r="H797" s="1" t="str">
        <f>IFERROR(INDEX(行业涨跌!F:F,MATCH(G797,行业涨跌!C:C,0)),"-")</f>
        <v>-</v>
      </c>
      <c r="I797" s="1" t="str">
        <f>IFERROR(INDEX(行业涨跌!E:E,MATCH(G797,行业涨跌!C:C,0)),"-")</f>
        <v>-</v>
      </c>
      <c r="J797" s="1">
        <v>0</v>
      </c>
      <c r="K797" s="1">
        <v>0</v>
      </c>
      <c r="L797" s="1">
        <v>0</v>
      </c>
      <c r="M797" s="66">
        <f t="shared" si="168"/>
        <v>0</v>
      </c>
      <c r="R797" s="43" t="str">
        <f t="shared" si="166"/>
        <v>-</v>
      </c>
      <c r="V797" s="1">
        <f t="array" ref="V797">SMALL(IF($D$2:$D$4000&gt;0,ROW($D$2:$D$4000),4^8),ROW(A796))</f>
        <v>65536</v>
      </c>
      <c r="W797" s="1" t="str">
        <f t="shared" si="156"/>
        <v>-</v>
      </c>
      <c r="X797" s="1" t="str">
        <f t="shared" si="157"/>
        <v>-</v>
      </c>
      <c r="Y797" s="43" t="str">
        <f t="shared" si="158"/>
        <v>-</v>
      </c>
      <c r="Z797" s="1" t="str">
        <f t="shared" si="159"/>
        <v>-</v>
      </c>
      <c r="AA797" s="1" t="str">
        <f t="shared" si="160"/>
        <v>-</v>
      </c>
      <c r="AB797" s="1" t="str">
        <f t="shared" si="161"/>
        <v>-</v>
      </c>
      <c r="AC797" s="1" t="str">
        <f t="shared" si="162"/>
        <v>-</v>
      </c>
      <c r="AD797" s="1" t="str">
        <f t="shared" si="163"/>
        <v>-</v>
      </c>
      <c r="AE797" s="43" t="str">
        <f t="shared" si="164"/>
        <v>-</v>
      </c>
      <c r="AF797" s="11" t="str">
        <f t="shared" si="165"/>
        <v>-</v>
      </c>
    </row>
    <row r="798" spans="1:32" x14ac:dyDescent="0.15">
      <c r="A798" s="1">
        <v>797</v>
      </c>
      <c r="B798" s="29" t="str">
        <f>TRIM(基本信息!B798)</f>
        <v/>
      </c>
      <c r="C798" s="1" t="str">
        <f>TRIM(基本信息!C798)</f>
        <v/>
      </c>
      <c r="D798" s="1">
        <f t="shared" si="167"/>
        <v>0</v>
      </c>
      <c r="E798" s="1" t="str">
        <f>IFERROR(INDEX(股票涨跌!E:E,MATCH(B798,股票涨跌!B:B,0)),"-")</f>
        <v>-</v>
      </c>
      <c r="F798" s="1" t="str">
        <f>IFERROR(INDEX(股票涨跌!F:F,MATCH(B798,股票涨跌!B:B,0)),"-")</f>
        <v>-</v>
      </c>
      <c r="G798" s="1" t="str">
        <f>TRIM(基本信息!O798)</f>
        <v/>
      </c>
      <c r="H798" s="1" t="str">
        <f>IFERROR(INDEX(行业涨跌!F:F,MATCH(G798,行业涨跌!C:C,0)),"-")</f>
        <v>-</v>
      </c>
      <c r="I798" s="1" t="str">
        <f>IFERROR(INDEX(行业涨跌!E:E,MATCH(G798,行业涨跌!C:C,0)),"-")</f>
        <v>-</v>
      </c>
      <c r="J798" s="1">
        <v>0</v>
      </c>
      <c r="K798" s="1">
        <v>0</v>
      </c>
      <c r="L798" s="1">
        <v>0</v>
      </c>
      <c r="M798" s="66">
        <f t="shared" si="168"/>
        <v>0</v>
      </c>
      <c r="R798" s="43" t="str">
        <f t="shared" si="166"/>
        <v>-</v>
      </c>
      <c r="V798" s="1">
        <f t="array" ref="V798">SMALL(IF($D$2:$D$4000&gt;0,ROW($D$2:$D$4000),4^8),ROW(A797))</f>
        <v>65536</v>
      </c>
      <c r="W798" s="1" t="str">
        <f t="shared" si="156"/>
        <v>-</v>
      </c>
      <c r="X798" s="1" t="str">
        <f t="shared" si="157"/>
        <v>-</v>
      </c>
      <c r="Y798" s="43" t="str">
        <f t="shared" si="158"/>
        <v>-</v>
      </c>
      <c r="Z798" s="1" t="str">
        <f t="shared" si="159"/>
        <v>-</v>
      </c>
      <c r="AA798" s="1" t="str">
        <f t="shared" si="160"/>
        <v>-</v>
      </c>
      <c r="AB798" s="1" t="str">
        <f t="shared" si="161"/>
        <v>-</v>
      </c>
      <c r="AC798" s="1" t="str">
        <f t="shared" si="162"/>
        <v>-</v>
      </c>
      <c r="AD798" s="1" t="str">
        <f t="shared" si="163"/>
        <v>-</v>
      </c>
      <c r="AE798" s="43" t="str">
        <f t="shared" si="164"/>
        <v>-</v>
      </c>
      <c r="AF798" s="11" t="str">
        <f t="shared" si="165"/>
        <v>-</v>
      </c>
    </row>
    <row r="799" spans="1:32" x14ac:dyDescent="0.15">
      <c r="A799" s="1">
        <v>798</v>
      </c>
      <c r="B799" s="29" t="str">
        <f>TRIM(基本信息!B799)</f>
        <v/>
      </c>
      <c r="C799" s="1" t="str">
        <f>TRIM(基本信息!C799)</f>
        <v/>
      </c>
      <c r="D799" s="1">
        <f t="shared" si="167"/>
        <v>0</v>
      </c>
      <c r="E799" s="1" t="str">
        <f>IFERROR(INDEX(股票涨跌!E:E,MATCH(B799,股票涨跌!B:B,0)),"-")</f>
        <v>-</v>
      </c>
      <c r="F799" s="1" t="str">
        <f>IFERROR(INDEX(股票涨跌!F:F,MATCH(B799,股票涨跌!B:B,0)),"-")</f>
        <v>-</v>
      </c>
      <c r="G799" s="1" t="str">
        <f>TRIM(基本信息!O799)</f>
        <v/>
      </c>
      <c r="H799" s="1" t="str">
        <f>IFERROR(INDEX(行业涨跌!F:F,MATCH(G799,行业涨跌!C:C,0)),"-")</f>
        <v>-</v>
      </c>
      <c r="I799" s="1" t="str">
        <f>IFERROR(INDEX(行业涨跌!E:E,MATCH(G799,行业涨跌!C:C,0)),"-")</f>
        <v>-</v>
      </c>
      <c r="J799" s="1">
        <v>0</v>
      </c>
      <c r="K799" s="1">
        <v>0</v>
      </c>
      <c r="L799" s="1">
        <v>0</v>
      </c>
      <c r="M799" s="66">
        <f t="shared" si="168"/>
        <v>0</v>
      </c>
      <c r="R799" s="43" t="str">
        <f t="shared" si="166"/>
        <v>-</v>
      </c>
      <c r="V799" s="1">
        <f t="array" ref="V799">SMALL(IF($D$2:$D$4000&gt;0,ROW($D$2:$D$4000),4^8),ROW(A798))</f>
        <v>65536</v>
      </c>
      <c r="W799" s="1" t="str">
        <f t="shared" si="156"/>
        <v>-</v>
      </c>
      <c r="X799" s="1" t="str">
        <f t="shared" si="157"/>
        <v>-</v>
      </c>
      <c r="Y799" s="43" t="str">
        <f t="shared" si="158"/>
        <v>-</v>
      </c>
      <c r="Z799" s="1" t="str">
        <f t="shared" si="159"/>
        <v>-</v>
      </c>
      <c r="AA799" s="1" t="str">
        <f t="shared" si="160"/>
        <v>-</v>
      </c>
      <c r="AB799" s="1" t="str">
        <f t="shared" si="161"/>
        <v>-</v>
      </c>
      <c r="AC799" s="1" t="str">
        <f t="shared" si="162"/>
        <v>-</v>
      </c>
      <c r="AD799" s="1" t="str">
        <f t="shared" si="163"/>
        <v>-</v>
      </c>
      <c r="AE799" s="43" t="str">
        <f t="shared" si="164"/>
        <v>-</v>
      </c>
      <c r="AF799" s="11" t="str">
        <f t="shared" si="165"/>
        <v>-</v>
      </c>
    </row>
    <row r="800" spans="1:32" x14ac:dyDescent="0.15">
      <c r="A800" s="1">
        <v>799</v>
      </c>
      <c r="B800" s="29" t="str">
        <f>TRIM(基本信息!B800)</f>
        <v/>
      </c>
      <c r="C800" s="1" t="str">
        <f>TRIM(基本信息!C800)</f>
        <v/>
      </c>
      <c r="D800" s="1">
        <f t="shared" si="167"/>
        <v>0</v>
      </c>
      <c r="E800" s="1" t="str">
        <f>IFERROR(INDEX(股票涨跌!E:E,MATCH(B800,股票涨跌!B:B,0)),"-")</f>
        <v>-</v>
      </c>
      <c r="F800" s="1" t="str">
        <f>IFERROR(INDEX(股票涨跌!F:F,MATCH(B800,股票涨跌!B:B,0)),"-")</f>
        <v>-</v>
      </c>
      <c r="G800" s="1" t="str">
        <f>TRIM(基本信息!O800)</f>
        <v/>
      </c>
      <c r="H800" s="1" t="str">
        <f>IFERROR(INDEX(行业涨跌!F:F,MATCH(G800,行业涨跌!C:C,0)),"-")</f>
        <v>-</v>
      </c>
      <c r="I800" s="1" t="str">
        <f>IFERROR(INDEX(行业涨跌!E:E,MATCH(G800,行业涨跌!C:C,0)),"-")</f>
        <v>-</v>
      </c>
      <c r="J800" s="1">
        <v>0</v>
      </c>
      <c r="K800" s="1">
        <v>0</v>
      </c>
      <c r="L800" s="1">
        <v>0</v>
      </c>
      <c r="M800" s="66">
        <f t="shared" si="168"/>
        <v>0</v>
      </c>
      <c r="R800" s="43" t="str">
        <f t="shared" si="166"/>
        <v>-</v>
      </c>
      <c r="V800" s="1">
        <f t="array" ref="V800">SMALL(IF($D$2:$D$4000&gt;0,ROW($D$2:$D$4000),4^8),ROW(A799))</f>
        <v>65536</v>
      </c>
      <c r="W800" s="1" t="str">
        <f t="shared" si="156"/>
        <v>-</v>
      </c>
      <c r="X800" s="1" t="str">
        <f t="shared" si="157"/>
        <v>-</v>
      </c>
      <c r="Y800" s="43" t="str">
        <f t="shared" si="158"/>
        <v>-</v>
      </c>
      <c r="Z800" s="1" t="str">
        <f t="shared" si="159"/>
        <v>-</v>
      </c>
      <c r="AA800" s="1" t="str">
        <f t="shared" si="160"/>
        <v>-</v>
      </c>
      <c r="AB800" s="1" t="str">
        <f t="shared" si="161"/>
        <v>-</v>
      </c>
      <c r="AC800" s="1" t="str">
        <f t="shared" si="162"/>
        <v>-</v>
      </c>
      <c r="AD800" s="1" t="str">
        <f t="shared" si="163"/>
        <v>-</v>
      </c>
      <c r="AE800" s="43" t="str">
        <f t="shared" si="164"/>
        <v>-</v>
      </c>
      <c r="AF800" s="11" t="str">
        <f t="shared" si="165"/>
        <v>-</v>
      </c>
    </row>
    <row r="801" spans="1:32" x14ac:dyDescent="0.15">
      <c r="A801" s="1">
        <v>800</v>
      </c>
      <c r="B801" s="29" t="str">
        <f>TRIM(基本信息!B801)</f>
        <v/>
      </c>
      <c r="C801" s="1" t="str">
        <f>TRIM(基本信息!C801)</f>
        <v/>
      </c>
      <c r="D801" s="1">
        <f t="shared" si="167"/>
        <v>0</v>
      </c>
      <c r="E801" s="1" t="str">
        <f>IFERROR(INDEX(股票涨跌!E:E,MATCH(B801,股票涨跌!B:B,0)),"-")</f>
        <v>-</v>
      </c>
      <c r="F801" s="1" t="str">
        <f>IFERROR(INDEX(股票涨跌!F:F,MATCH(B801,股票涨跌!B:B,0)),"-")</f>
        <v>-</v>
      </c>
      <c r="G801" s="1" t="str">
        <f>TRIM(基本信息!O801)</f>
        <v/>
      </c>
      <c r="H801" s="1" t="str">
        <f>IFERROR(INDEX(行业涨跌!F:F,MATCH(G801,行业涨跌!C:C,0)),"-")</f>
        <v>-</v>
      </c>
      <c r="I801" s="1" t="str">
        <f>IFERROR(INDEX(行业涨跌!E:E,MATCH(G801,行业涨跌!C:C,0)),"-")</f>
        <v>-</v>
      </c>
      <c r="J801" s="1">
        <v>0</v>
      </c>
      <c r="K801" s="1">
        <v>0</v>
      </c>
      <c r="L801" s="1">
        <v>0</v>
      </c>
      <c r="M801" s="66">
        <f t="shared" si="168"/>
        <v>0</v>
      </c>
      <c r="R801" s="43" t="str">
        <f t="shared" si="166"/>
        <v>-</v>
      </c>
      <c r="V801" s="1">
        <f t="array" ref="V801">SMALL(IF($D$2:$D$4000&gt;0,ROW($D$2:$D$4000),4^8),ROW(A800))</f>
        <v>65536</v>
      </c>
      <c r="W801" s="1" t="str">
        <f t="shared" si="156"/>
        <v>-</v>
      </c>
      <c r="X801" s="1" t="str">
        <f t="shared" si="157"/>
        <v>-</v>
      </c>
      <c r="Y801" s="43" t="str">
        <f t="shared" si="158"/>
        <v>-</v>
      </c>
      <c r="Z801" s="1" t="str">
        <f t="shared" si="159"/>
        <v>-</v>
      </c>
      <c r="AA801" s="1" t="str">
        <f t="shared" si="160"/>
        <v>-</v>
      </c>
      <c r="AB801" s="1" t="str">
        <f t="shared" si="161"/>
        <v>-</v>
      </c>
      <c r="AC801" s="1" t="str">
        <f t="shared" si="162"/>
        <v>-</v>
      </c>
      <c r="AD801" s="1" t="str">
        <f t="shared" si="163"/>
        <v>-</v>
      </c>
      <c r="AE801" s="43" t="str">
        <f t="shared" si="164"/>
        <v>-</v>
      </c>
      <c r="AF801" s="11" t="str">
        <f t="shared" si="165"/>
        <v>-</v>
      </c>
    </row>
    <row r="802" spans="1:32" x14ac:dyDescent="0.15">
      <c r="A802" s="1">
        <v>801</v>
      </c>
      <c r="B802" s="29" t="str">
        <f>TRIM(基本信息!B802)</f>
        <v/>
      </c>
      <c r="C802" s="1" t="str">
        <f>TRIM(基本信息!C802)</f>
        <v/>
      </c>
      <c r="D802" s="1">
        <f t="shared" si="167"/>
        <v>0</v>
      </c>
      <c r="E802" s="1" t="str">
        <f>IFERROR(INDEX(股票涨跌!E:E,MATCH(B802,股票涨跌!B:B,0)),"-")</f>
        <v>-</v>
      </c>
      <c r="F802" s="1" t="str">
        <f>IFERROR(INDEX(股票涨跌!F:F,MATCH(B802,股票涨跌!B:B,0)),"-")</f>
        <v>-</v>
      </c>
      <c r="G802" s="1" t="str">
        <f>TRIM(基本信息!O802)</f>
        <v/>
      </c>
      <c r="H802" s="1" t="str">
        <f>IFERROR(INDEX(行业涨跌!F:F,MATCH(G802,行业涨跌!C:C,0)),"-")</f>
        <v>-</v>
      </c>
      <c r="I802" s="1" t="str">
        <f>IFERROR(INDEX(行业涨跌!E:E,MATCH(G802,行业涨跌!C:C,0)),"-")</f>
        <v>-</v>
      </c>
      <c r="J802" s="1">
        <v>0</v>
      </c>
      <c r="K802" s="1">
        <v>1</v>
      </c>
      <c r="L802" s="1">
        <v>0</v>
      </c>
      <c r="M802" s="66">
        <f t="shared" si="168"/>
        <v>1</v>
      </c>
      <c r="R802" s="43" t="str">
        <f t="shared" si="166"/>
        <v>-</v>
      </c>
      <c r="S802" s="11">
        <v>43630.625</v>
      </c>
      <c r="V802" s="1">
        <f t="array" ref="V802">SMALL(IF($D$2:$D$4000&gt;0,ROW($D$2:$D$4000),4^8),ROW(A801))</f>
        <v>65536</v>
      </c>
      <c r="W802" s="1" t="str">
        <f t="shared" si="156"/>
        <v>-</v>
      </c>
      <c r="X802" s="1" t="str">
        <f t="shared" si="157"/>
        <v>-</v>
      </c>
      <c r="Y802" s="43" t="str">
        <f t="shared" si="158"/>
        <v>-</v>
      </c>
      <c r="Z802" s="1" t="str">
        <f t="shared" si="159"/>
        <v>-</v>
      </c>
      <c r="AA802" s="1" t="str">
        <f t="shared" si="160"/>
        <v>-</v>
      </c>
      <c r="AB802" s="1" t="str">
        <f t="shared" si="161"/>
        <v>-</v>
      </c>
      <c r="AC802" s="1" t="str">
        <f t="shared" si="162"/>
        <v>-</v>
      </c>
      <c r="AD802" s="1" t="str">
        <f t="shared" si="163"/>
        <v>-</v>
      </c>
      <c r="AE802" s="43" t="str">
        <f t="shared" si="164"/>
        <v>-</v>
      </c>
      <c r="AF802" s="11" t="str">
        <f t="shared" si="165"/>
        <v>-</v>
      </c>
    </row>
    <row r="803" spans="1:32" x14ac:dyDescent="0.15">
      <c r="A803" s="1">
        <v>802</v>
      </c>
      <c r="B803" s="29" t="str">
        <f>TRIM(基本信息!B803)</f>
        <v/>
      </c>
      <c r="C803" s="1" t="str">
        <f>TRIM(基本信息!C803)</f>
        <v/>
      </c>
      <c r="D803" s="1">
        <f t="shared" si="167"/>
        <v>0</v>
      </c>
      <c r="E803" s="1" t="str">
        <f>IFERROR(INDEX(股票涨跌!E:E,MATCH(B803,股票涨跌!B:B,0)),"-")</f>
        <v>-</v>
      </c>
      <c r="F803" s="1" t="str">
        <f>IFERROR(INDEX(股票涨跌!F:F,MATCH(B803,股票涨跌!B:B,0)),"-")</f>
        <v>-</v>
      </c>
      <c r="G803" s="1" t="str">
        <f>TRIM(基本信息!O803)</f>
        <v/>
      </c>
      <c r="H803" s="1" t="str">
        <f>IFERROR(INDEX(行业涨跌!F:F,MATCH(G803,行业涨跌!C:C,0)),"-")</f>
        <v>-</v>
      </c>
      <c r="I803" s="1" t="str">
        <f>IFERROR(INDEX(行业涨跌!E:E,MATCH(G803,行业涨跌!C:C,0)),"-")</f>
        <v>-</v>
      </c>
      <c r="J803" s="1">
        <v>0</v>
      </c>
      <c r="K803" s="1">
        <v>0</v>
      </c>
      <c r="L803" s="1">
        <v>0</v>
      </c>
      <c r="M803" s="66">
        <f t="shared" si="168"/>
        <v>0</v>
      </c>
      <c r="R803" s="43" t="str">
        <f t="shared" si="166"/>
        <v>-</v>
      </c>
      <c r="V803" s="1">
        <f t="array" ref="V803">SMALL(IF($D$2:$D$4000&gt;0,ROW($D$2:$D$4000),4^8),ROW(A802))</f>
        <v>65536</v>
      </c>
      <c r="W803" s="1" t="str">
        <f t="shared" si="156"/>
        <v>-</v>
      </c>
      <c r="X803" s="1" t="str">
        <f t="shared" si="157"/>
        <v>-</v>
      </c>
      <c r="Y803" s="43" t="str">
        <f t="shared" si="158"/>
        <v>-</v>
      </c>
      <c r="Z803" s="1" t="str">
        <f t="shared" si="159"/>
        <v>-</v>
      </c>
      <c r="AA803" s="1" t="str">
        <f t="shared" si="160"/>
        <v>-</v>
      </c>
      <c r="AB803" s="1" t="str">
        <f t="shared" si="161"/>
        <v>-</v>
      </c>
      <c r="AC803" s="1" t="str">
        <f t="shared" si="162"/>
        <v>-</v>
      </c>
      <c r="AD803" s="1" t="str">
        <f t="shared" si="163"/>
        <v>-</v>
      </c>
      <c r="AE803" s="43" t="str">
        <f t="shared" si="164"/>
        <v>-</v>
      </c>
      <c r="AF803" s="11" t="str">
        <f t="shared" si="165"/>
        <v>-</v>
      </c>
    </row>
    <row r="804" spans="1:32" x14ac:dyDescent="0.15">
      <c r="A804" s="1">
        <v>803</v>
      </c>
      <c r="B804" s="29" t="str">
        <f>TRIM(基本信息!B804)</f>
        <v/>
      </c>
      <c r="C804" s="1" t="str">
        <f>TRIM(基本信息!C804)</f>
        <v/>
      </c>
      <c r="D804" s="1">
        <f t="shared" si="167"/>
        <v>0</v>
      </c>
      <c r="E804" s="1" t="str">
        <f>IFERROR(INDEX(股票涨跌!E:E,MATCH(B804,股票涨跌!B:B,0)),"-")</f>
        <v>-</v>
      </c>
      <c r="F804" s="1" t="str">
        <f>IFERROR(INDEX(股票涨跌!F:F,MATCH(B804,股票涨跌!B:B,0)),"-")</f>
        <v>-</v>
      </c>
      <c r="G804" s="1" t="str">
        <f>TRIM(基本信息!O804)</f>
        <v/>
      </c>
      <c r="H804" s="1" t="str">
        <f>IFERROR(INDEX(行业涨跌!F:F,MATCH(G804,行业涨跌!C:C,0)),"-")</f>
        <v>-</v>
      </c>
      <c r="I804" s="1" t="str">
        <f>IFERROR(INDEX(行业涨跌!E:E,MATCH(G804,行业涨跌!C:C,0)),"-")</f>
        <v>-</v>
      </c>
      <c r="J804" s="1">
        <v>0</v>
      </c>
      <c r="K804" s="1">
        <v>0</v>
      </c>
      <c r="L804" s="1">
        <v>0</v>
      </c>
      <c r="M804" s="66">
        <f t="shared" si="168"/>
        <v>0</v>
      </c>
      <c r="R804" s="43" t="str">
        <f t="shared" si="166"/>
        <v>-</v>
      </c>
      <c r="V804" s="1">
        <f t="array" ref="V804">SMALL(IF($D$2:$D$4000&gt;0,ROW($D$2:$D$4000),4^8),ROW(A803))</f>
        <v>65536</v>
      </c>
      <c r="W804" s="1" t="str">
        <f t="shared" si="156"/>
        <v>-</v>
      </c>
      <c r="X804" s="1" t="str">
        <f t="shared" si="157"/>
        <v>-</v>
      </c>
      <c r="Y804" s="43" t="str">
        <f t="shared" si="158"/>
        <v>-</v>
      </c>
      <c r="Z804" s="1" t="str">
        <f t="shared" si="159"/>
        <v>-</v>
      </c>
      <c r="AA804" s="1" t="str">
        <f t="shared" si="160"/>
        <v>-</v>
      </c>
      <c r="AB804" s="1" t="str">
        <f t="shared" si="161"/>
        <v>-</v>
      </c>
      <c r="AC804" s="1" t="str">
        <f t="shared" si="162"/>
        <v>-</v>
      </c>
      <c r="AD804" s="1" t="str">
        <f t="shared" si="163"/>
        <v>-</v>
      </c>
      <c r="AE804" s="43" t="str">
        <f t="shared" si="164"/>
        <v>-</v>
      </c>
      <c r="AF804" s="11" t="str">
        <f t="shared" si="165"/>
        <v>-</v>
      </c>
    </row>
    <row r="805" spans="1:32" x14ac:dyDescent="0.15">
      <c r="A805" s="1">
        <v>804</v>
      </c>
      <c r="B805" s="29" t="str">
        <f>TRIM(基本信息!B805)</f>
        <v/>
      </c>
      <c r="C805" s="1" t="str">
        <f>TRIM(基本信息!C805)</f>
        <v/>
      </c>
      <c r="D805" s="1">
        <f t="shared" si="167"/>
        <v>0</v>
      </c>
      <c r="E805" s="1" t="str">
        <f>IFERROR(INDEX(股票涨跌!E:E,MATCH(B805,股票涨跌!B:B,0)),"-")</f>
        <v>-</v>
      </c>
      <c r="F805" s="1" t="str">
        <f>IFERROR(INDEX(股票涨跌!F:F,MATCH(B805,股票涨跌!B:B,0)),"-")</f>
        <v>-</v>
      </c>
      <c r="G805" s="1" t="str">
        <f>TRIM(基本信息!O805)</f>
        <v/>
      </c>
      <c r="H805" s="1" t="str">
        <f>IFERROR(INDEX(行业涨跌!F:F,MATCH(G805,行业涨跌!C:C,0)),"-")</f>
        <v>-</v>
      </c>
      <c r="I805" s="1" t="str">
        <f>IFERROR(INDEX(行业涨跌!E:E,MATCH(G805,行业涨跌!C:C,0)),"-")</f>
        <v>-</v>
      </c>
      <c r="J805" s="1">
        <v>0</v>
      </c>
      <c r="K805" s="1">
        <v>0</v>
      </c>
      <c r="L805" s="1">
        <v>0</v>
      </c>
      <c r="M805" s="66">
        <f t="shared" si="168"/>
        <v>0</v>
      </c>
      <c r="R805" s="43" t="str">
        <f t="shared" si="166"/>
        <v>-</v>
      </c>
      <c r="V805" s="1">
        <f t="array" ref="V805">SMALL(IF($D$2:$D$4000&gt;0,ROW($D$2:$D$4000),4^8),ROW(A804))</f>
        <v>65536</v>
      </c>
      <c r="W805" s="1" t="str">
        <f t="shared" si="156"/>
        <v>-</v>
      </c>
      <c r="X805" s="1" t="str">
        <f t="shared" si="157"/>
        <v>-</v>
      </c>
      <c r="Y805" s="43" t="str">
        <f t="shared" si="158"/>
        <v>-</v>
      </c>
      <c r="Z805" s="1" t="str">
        <f t="shared" si="159"/>
        <v>-</v>
      </c>
      <c r="AA805" s="1" t="str">
        <f t="shared" si="160"/>
        <v>-</v>
      </c>
      <c r="AB805" s="1" t="str">
        <f t="shared" si="161"/>
        <v>-</v>
      </c>
      <c r="AC805" s="1" t="str">
        <f t="shared" si="162"/>
        <v>-</v>
      </c>
      <c r="AD805" s="1" t="str">
        <f t="shared" si="163"/>
        <v>-</v>
      </c>
      <c r="AE805" s="43" t="str">
        <f t="shared" si="164"/>
        <v>-</v>
      </c>
      <c r="AF805" s="11" t="str">
        <f t="shared" si="165"/>
        <v>-</v>
      </c>
    </row>
    <row r="806" spans="1:32" x14ac:dyDescent="0.15">
      <c r="A806" s="1">
        <v>805</v>
      </c>
      <c r="B806" s="29" t="str">
        <f>TRIM(基本信息!B806)</f>
        <v/>
      </c>
      <c r="C806" s="1" t="str">
        <f>TRIM(基本信息!C806)</f>
        <v/>
      </c>
      <c r="D806" s="1">
        <f t="shared" si="167"/>
        <v>0</v>
      </c>
      <c r="E806" s="1" t="str">
        <f>IFERROR(INDEX(股票涨跌!E:E,MATCH(B806,股票涨跌!B:B,0)),"-")</f>
        <v>-</v>
      </c>
      <c r="F806" s="1" t="str">
        <f>IFERROR(INDEX(股票涨跌!F:F,MATCH(B806,股票涨跌!B:B,0)),"-")</f>
        <v>-</v>
      </c>
      <c r="G806" s="1" t="str">
        <f>TRIM(基本信息!O806)</f>
        <v/>
      </c>
      <c r="H806" s="1" t="str">
        <f>IFERROR(INDEX(行业涨跌!F:F,MATCH(G806,行业涨跌!C:C,0)),"-")</f>
        <v>-</v>
      </c>
      <c r="I806" s="1" t="str">
        <f>IFERROR(INDEX(行业涨跌!E:E,MATCH(G806,行业涨跌!C:C,0)),"-")</f>
        <v>-</v>
      </c>
      <c r="J806" s="1">
        <v>0</v>
      </c>
      <c r="K806" s="1">
        <v>0</v>
      </c>
      <c r="L806" s="1">
        <v>0</v>
      </c>
      <c r="M806" s="66">
        <f t="shared" si="168"/>
        <v>0</v>
      </c>
      <c r="R806" s="43" t="str">
        <f t="shared" si="166"/>
        <v>-</v>
      </c>
      <c r="V806" s="1">
        <f t="array" ref="V806">SMALL(IF($D$2:$D$4000&gt;0,ROW($D$2:$D$4000),4^8),ROW(A805))</f>
        <v>65536</v>
      </c>
      <c r="W806" s="1" t="str">
        <f t="shared" si="156"/>
        <v>-</v>
      </c>
      <c r="X806" s="1" t="str">
        <f t="shared" si="157"/>
        <v>-</v>
      </c>
      <c r="Y806" s="43" t="str">
        <f t="shared" si="158"/>
        <v>-</v>
      </c>
      <c r="Z806" s="1" t="str">
        <f t="shared" si="159"/>
        <v>-</v>
      </c>
      <c r="AA806" s="1" t="str">
        <f t="shared" si="160"/>
        <v>-</v>
      </c>
      <c r="AB806" s="1" t="str">
        <f t="shared" si="161"/>
        <v>-</v>
      </c>
      <c r="AC806" s="1" t="str">
        <f t="shared" si="162"/>
        <v>-</v>
      </c>
      <c r="AD806" s="1" t="str">
        <f t="shared" si="163"/>
        <v>-</v>
      </c>
      <c r="AE806" s="43" t="str">
        <f t="shared" si="164"/>
        <v>-</v>
      </c>
      <c r="AF806" s="11" t="str">
        <f t="shared" si="165"/>
        <v>-</v>
      </c>
    </row>
    <row r="807" spans="1:32" x14ac:dyDescent="0.15">
      <c r="A807" s="1">
        <v>806</v>
      </c>
      <c r="B807" s="29" t="str">
        <f>TRIM(基本信息!B807)</f>
        <v/>
      </c>
      <c r="C807" s="1" t="str">
        <f>TRIM(基本信息!C807)</f>
        <v/>
      </c>
      <c r="D807" s="1">
        <f t="shared" si="167"/>
        <v>0</v>
      </c>
      <c r="E807" s="1" t="str">
        <f>IFERROR(INDEX(股票涨跌!E:E,MATCH(B807,股票涨跌!B:B,0)),"-")</f>
        <v>-</v>
      </c>
      <c r="F807" s="1" t="str">
        <f>IFERROR(INDEX(股票涨跌!F:F,MATCH(B807,股票涨跌!B:B,0)),"-")</f>
        <v>-</v>
      </c>
      <c r="G807" s="1" t="str">
        <f>TRIM(基本信息!O807)</f>
        <v/>
      </c>
      <c r="H807" s="1" t="str">
        <f>IFERROR(INDEX(行业涨跌!F:F,MATCH(G807,行业涨跌!C:C,0)),"-")</f>
        <v>-</v>
      </c>
      <c r="I807" s="1" t="str">
        <f>IFERROR(INDEX(行业涨跌!E:E,MATCH(G807,行业涨跌!C:C,0)),"-")</f>
        <v>-</v>
      </c>
      <c r="J807" s="1">
        <v>0</v>
      </c>
      <c r="K807" s="1">
        <v>0</v>
      </c>
      <c r="L807" s="1">
        <v>0</v>
      </c>
      <c r="M807" s="66">
        <f t="shared" si="168"/>
        <v>0</v>
      </c>
      <c r="R807" s="43" t="str">
        <f t="shared" si="166"/>
        <v>-</v>
      </c>
      <c r="V807" s="1">
        <f t="array" ref="V807">SMALL(IF($D$2:$D$4000&gt;0,ROW($D$2:$D$4000),4^8),ROW(A806))</f>
        <v>65536</v>
      </c>
      <c r="W807" s="1" t="str">
        <f t="shared" si="156"/>
        <v>-</v>
      </c>
      <c r="X807" s="1" t="str">
        <f t="shared" si="157"/>
        <v>-</v>
      </c>
      <c r="Y807" s="43" t="str">
        <f t="shared" si="158"/>
        <v>-</v>
      </c>
      <c r="Z807" s="1" t="str">
        <f t="shared" si="159"/>
        <v>-</v>
      </c>
      <c r="AA807" s="1" t="str">
        <f t="shared" si="160"/>
        <v>-</v>
      </c>
      <c r="AB807" s="1" t="str">
        <f t="shared" si="161"/>
        <v>-</v>
      </c>
      <c r="AC807" s="1" t="str">
        <f t="shared" si="162"/>
        <v>-</v>
      </c>
      <c r="AD807" s="1" t="str">
        <f t="shared" si="163"/>
        <v>-</v>
      </c>
      <c r="AE807" s="43" t="str">
        <f t="shared" si="164"/>
        <v>-</v>
      </c>
      <c r="AF807" s="11" t="str">
        <f t="shared" si="165"/>
        <v>-</v>
      </c>
    </row>
    <row r="808" spans="1:32" x14ac:dyDescent="0.15">
      <c r="A808" s="1">
        <v>807</v>
      </c>
      <c r="B808" s="29" t="str">
        <f>TRIM(基本信息!B808)</f>
        <v/>
      </c>
      <c r="C808" s="1" t="str">
        <f>TRIM(基本信息!C808)</f>
        <v/>
      </c>
      <c r="D808" s="1">
        <f t="shared" si="167"/>
        <v>0</v>
      </c>
      <c r="E808" s="1" t="str">
        <f>IFERROR(INDEX(股票涨跌!E:E,MATCH(B808,股票涨跌!B:B,0)),"-")</f>
        <v>-</v>
      </c>
      <c r="F808" s="1" t="str">
        <f>IFERROR(INDEX(股票涨跌!F:F,MATCH(B808,股票涨跌!B:B,0)),"-")</f>
        <v>-</v>
      </c>
      <c r="G808" s="1" t="str">
        <f>TRIM(基本信息!O808)</f>
        <v/>
      </c>
      <c r="H808" s="1" t="str">
        <f>IFERROR(INDEX(行业涨跌!F:F,MATCH(G808,行业涨跌!C:C,0)),"-")</f>
        <v>-</v>
      </c>
      <c r="I808" s="1" t="str">
        <f>IFERROR(INDEX(行业涨跌!E:E,MATCH(G808,行业涨跌!C:C,0)),"-")</f>
        <v>-</v>
      </c>
      <c r="J808" s="1">
        <v>0</v>
      </c>
      <c r="K808" s="1">
        <v>0</v>
      </c>
      <c r="L808" s="1">
        <v>0</v>
      </c>
      <c r="M808" s="66">
        <f t="shared" si="168"/>
        <v>0</v>
      </c>
      <c r="R808" s="43" t="str">
        <f t="shared" si="166"/>
        <v>-</v>
      </c>
      <c r="V808" s="1">
        <f t="array" ref="V808">SMALL(IF($D$2:$D$4000&gt;0,ROW($D$2:$D$4000),4^8),ROW(A807))</f>
        <v>65536</v>
      </c>
      <c r="W808" s="1" t="str">
        <f t="shared" si="156"/>
        <v>-</v>
      </c>
      <c r="X808" s="1" t="str">
        <f t="shared" si="157"/>
        <v>-</v>
      </c>
      <c r="Y808" s="43" t="str">
        <f t="shared" si="158"/>
        <v>-</v>
      </c>
      <c r="Z808" s="1" t="str">
        <f t="shared" si="159"/>
        <v>-</v>
      </c>
      <c r="AA808" s="1" t="str">
        <f t="shared" si="160"/>
        <v>-</v>
      </c>
      <c r="AB808" s="1" t="str">
        <f t="shared" si="161"/>
        <v>-</v>
      </c>
      <c r="AC808" s="1" t="str">
        <f t="shared" si="162"/>
        <v>-</v>
      </c>
      <c r="AD808" s="1" t="str">
        <f t="shared" si="163"/>
        <v>-</v>
      </c>
      <c r="AE808" s="43" t="str">
        <f t="shared" si="164"/>
        <v>-</v>
      </c>
      <c r="AF808" s="11" t="str">
        <f t="shared" si="165"/>
        <v>-</v>
      </c>
    </row>
    <row r="809" spans="1:32" x14ac:dyDescent="0.15">
      <c r="A809" s="1">
        <v>808</v>
      </c>
      <c r="B809" s="29" t="str">
        <f>TRIM(基本信息!B809)</f>
        <v/>
      </c>
      <c r="C809" s="1" t="str">
        <f>TRIM(基本信息!C809)</f>
        <v/>
      </c>
      <c r="D809" s="1">
        <f t="shared" si="167"/>
        <v>0</v>
      </c>
      <c r="E809" s="1" t="str">
        <f>IFERROR(INDEX(股票涨跌!E:E,MATCH(B809,股票涨跌!B:B,0)),"-")</f>
        <v>-</v>
      </c>
      <c r="F809" s="1" t="str">
        <f>IFERROR(INDEX(股票涨跌!F:F,MATCH(B809,股票涨跌!B:B,0)),"-")</f>
        <v>-</v>
      </c>
      <c r="G809" s="1" t="str">
        <f>TRIM(基本信息!O809)</f>
        <v/>
      </c>
      <c r="H809" s="1" t="str">
        <f>IFERROR(INDEX(行业涨跌!F:F,MATCH(G809,行业涨跌!C:C,0)),"-")</f>
        <v>-</v>
      </c>
      <c r="I809" s="1" t="str">
        <f>IFERROR(INDEX(行业涨跌!E:E,MATCH(G809,行业涨跌!C:C,0)),"-")</f>
        <v>-</v>
      </c>
      <c r="J809" s="1">
        <v>0</v>
      </c>
      <c r="K809" s="1">
        <v>1</v>
      </c>
      <c r="L809" s="1">
        <v>0</v>
      </c>
      <c r="M809" s="66">
        <f t="shared" si="168"/>
        <v>1</v>
      </c>
      <c r="R809" s="43" t="str">
        <f t="shared" si="166"/>
        <v>-</v>
      </c>
      <c r="S809" s="11">
        <v>43630.625</v>
      </c>
      <c r="V809" s="1">
        <f t="array" ref="V809">SMALL(IF($D$2:$D$4000&gt;0,ROW($D$2:$D$4000),4^8),ROW(A808))</f>
        <v>65536</v>
      </c>
      <c r="W809" s="1" t="str">
        <f t="shared" si="156"/>
        <v>-</v>
      </c>
      <c r="X809" s="1" t="str">
        <f t="shared" si="157"/>
        <v>-</v>
      </c>
      <c r="Y809" s="43" t="str">
        <f t="shared" si="158"/>
        <v>-</v>
      </c>
      <c r="Z809" s="1" t="str">
        <f t="shared" si="159"/>
        <v>-</v>
      </c>
      <c r="AA809" s="1" t="str">
        <f t="shared" si="160"/>
        <v>-</v>
      </c>
      <c r="AB809" s="1" t="str">
        <f t="shared" si="161"/>
        <v>-</v>
      </c>
      <c r="AC809" s="1" t="str">
        <f t="shared" si="162"/>
        <v>-</v>
      </c>
      <c r="AD809" s="1" t="str">
        <f t="shared" si="163"/>
        <v>-</v>
      </c>
      <c r="AE809" s="43" t="str">
        <f t="shared" si="164"/>
        <v>-</v>
      </c>
      <c r="AF809" s="11" t="str">
        <f t="shared" si="165"/>
        <v>-</v>
      </c>
    </row>
    <row r="810" spans="1:32" x14ac:dyDescent="0.15">
      <c r="A810" s="1">
        <v>809</v>
      </c>
      <c r="B810" s="29" t="str">
        <f>TRIM(基本信息!B810)</f>
        <v/>
      </c>
      <c r="C810" s="1" t="str">
        <f>TRIM(基本信息!C810)</f>
        <v/>
      </c>
      <c r="D810" s="1">
        <f t="shared" si="167"/>
        <v>0</v>
      </c>
      <c r="E810" s="1" t="str">
        <f>IFERROR(INDEX(股票涨跌!E:E,MATCH(B810,股票涨跌!B:B,0)),"-")</f>
        <v>-</v>
      </c>
      <c r="F810" s="1" t="str">
        <f>IFERROR(INDEX(股票涨跌!F:F,MATCH(B810,股票涨跌!B:B,0)),"-")</f>
        <v>-</v>
      </c>
      <c r="G810" s="1" t="str">
        <f>TRIM(基本信息!O810)</f>
        <v/>
      </c>
      <c r="H810" s="1" t="str">
        <f>IFERROR(INDEX(行业涨跌!F:F,MATCH(G810,行业涨跌!C:C,0)),"-")</f>
        <v>-</v>
      </c>
      <c r="I810" s="1" t="str">
        <f>IFERROR(INDEX(行业涨跌!E:E,MATCH(G810,行业涨跌!C:C,0)),"-")</f>
        <v>-</v>
      </c>
      <c r="J810" s="1">
        <v>0</v>
      </c>
      <c r="K810" s="1">
        <v>0</v>
      </c>
      <c r="L810" s="1">
        <v>0</v>
      </c>
      <c r="M810" s="66">
        <f t="shared" si="168"/>
        <v>0</v>
      </c>
      <c r="R810" s="43" t="str">
        <f t="shared" si="166"/>
        <v>-</v>
      </c>
      <c r="V810" s="1">
        <f t="array" ref="V810">SMALL(IF($D$2:$D$4000&gt;0,ROW($D$2:$D$4000),4^8),ROW(A809))</f>
        <v>65536</v>
      </c>
      <c r="W810" s="1" t="str">
        <f t="shared" si="156"/>
        <v>-</v>
      </c>
      <c r="X810" s="1" t="str">
        <f t="shared" si="157"/>
        <v>-</v>
      </c>
      <c r="Y810" s="43" t="str">
        <f t="shared" si="158"/>
        <v>-</v>
      </c>
      <c r="Z810" s="1" t="str">
        <f t="shared" si="159"/>
        <v>-</v>
      </c>
      <c r="AA810" s="1" t="str">
        <f t="shared" si="160"/>
        <v>-</v>
      </c>
      <c r="AB810" s="1" t="str">
        <f t="shared" si="161"/>
        <v>-</v>
      </c>
      <c r="AC810" s="1" t="str">
        <f t="shared" si="162"/>
        <v>-</v>
      </c>
      <c r="AD810" s="1" t="str">
        <f t="shared" si="163"/>
        <v>-</v>
      </c>
      <c r="AE810" s="43" t="str">
        <f t="shared" si="164"/>
        <v>-</v>
      </c>
      <c r="AF810" s="11" t="str">
        <f t="shared" si="165"/>
        <v>-</v>
      </c>
    </row>
    <row r="811" spans="1:32" x14ac:dyDescent="0.15">
      <c r="A811" s="1">
        <v>810</v>
      </c>
      <c r="B811" s="29" t="str">
        <f>TRIM(基本信息!B811)</f>
        <v/>
      </c>
      <c r="C811" s="1" t="str">
        <f>TRIM(基本信息!C811)</f>
        <v/>
      </c>
      <c r="D811" s="1">
        <f t="shared" si="167"/>
        <v>0</v>
      </c>
      <c r="E811" s="1" t="str">
        <f>IFERROR(INDEX(股票涨跌!E:E,MATCH(B811,股票涨跌!B:B,0)),"-")</f>
        <v>-</v>
      </c>
      <c r="F811" s="1" t="str">
        <f>IFERROR(INDEX(股票涨跌!F:F,MATCH(B811,股票涨跌!B:B,0)),"-")</f>
        <v>-</v>
      </c>
      <c r="G811" s="1" t="str">
        <f>TRIM(基本信息!O811)</f>
        <v/>
      </c>
      <c r="H811" s="1" t="str">
        <f>IFERROR(INDEX(行业涨跌!F:F,MATCH(G811,行业涨跌!C:C,0)),"-")</f>
        <v>-</v>
      </c>
      <c r="I811" s="1" t="str">
        <f>IFERROR(INDEX(行业涨跌!E:E,MATCH(G811,行业涨跌!C:C,0)),"-")</f>
        <v>-</v>
      </c>
      <c r="J811" s="1">
        <v>0</v>
      </c>
      <c r="K811" s="1">
        <v>0</v>
      </c>
      <c r="L811" s="1">
        <v>0</v>
      </c>
      <c r="M811" s="66">
        <f t="shared" si="168"/>
        <v>0</v>
      </c>
      <c r="R811" s="43" t="str">
        <f t="shared" si="166"/>
        <v>-</v>
      </c>
      <c r="V811" s="1">
        <f t="array" ref="V811">SMALL(IF($D$2:$D$4000&gt;0,ROW($D$2:$D$4000),4^8),ROW(A810))</f>
        <v>65536</v>
      </c>
      <c r="W811" s="1" t="str">
        <f t="shared" si="156"/>
        <v>-</v>
      </c>
      <c r="X811" s="1" t="str">
        <f t="shared" si="157"/>
        <v>-</v>
      </c>
      <c r="Y811" s="43" t="str">
        <f t="shared" si="158"/>
        <v>-</v>
      </c>
      <c r="Z811" s="1" t="str">
        <f t="shared" si="159"/>
        <v>-</v>
      </c>
      <c r="AA811" s="1" t="str">
        <f t="shared" si="160"/>
        <v>-</v>
      </c>
      <c r="AB811" s="1" t="str">
        <f t="shared" si="161"/>
        <v>-</v>
      </c>
      <c r="AC811" s="1" t="str">
        <f t="shared" si="162"/>
        <v>-</v>
      </c>
      <c r="AD811" s="1" t="str">
        <f t="shared" si="163"/>
        <v>-</v>
      </c>
      <c r="AE811" s="43" t="str">
        <f t="shared" si="164"/>
        <v>-</v>
      </c>
      <c r="AF811" s="11" t="str">
        <f t="shared" si="165"/>
        <v>-</v>
      </c>
    </row>
    <row r="812" spans="1:32" x14ac:dyDescent="0.15">
      <c r="A812" s="1">
        <v>811</v>
      </c>
      <c r="B812" s="29" t="str">
        <f>TRIM(基本信息!B812)</f>
        <v/>
      </c>
      <c r="C812" s="1" t="str">
        <f>TRIM(基本信息!C812)</f>
        <v/>
      </c>
      <c r="D812" s="1">
        <f t="shared" si="167"/>
        <v>0</v>
      </c>
      <c r="E812" s="1" t="str">
        <f>IFERROR(INDEX(股票涨跌!E:E,MATCH(B812,股票涨跌!B:B,0)),"-")</f>
        <v>-</v>
      </c>
      <c r="F812" s="1" t="str">
        <f>IFERROR(INDEX(股票涨跌!F:F,MATCH(B812,股票涨跌!B:B,0)),"-")</f>
        <v>-</v>
      </c>
      <c r="G812" s="1" t="str">
        <f>TRIM(基本信息!O812)</f>
        <v/>
      </c>
      <c r="H812" s="1" t="str">
        <f>IFERROR(INDEX(行业涨跌!F:F,MATCH(G812,行业涨跌!C:C,0)),"-")</f>
        <v>-</v>
      </c>
      <c r="I812" s="1" t="str">
        <f>IFERROR(INDEX(行业涨跌!E:E,MATCH(G812,行业涨跌!C:C,0)),"-")</f>
        <v>-</v>
      </c>
      <c r="J812" s="1">
        <v>0</v>
      </c>
      <c r="K812" s="1">
        <v>0</v>
      </c>
      <c r="L812" s="1">
        <v>0</v>
      </c>
      <c r="M812" s="66">
        <f t="shared" si="168"/>
        <v>0</v>
      </c>
      <c r="R812" s="43" t="str">
        <f t="shared" si="166"/>
        <v>-</v>
      </c>
      <c r="V812" s="1">
        <f t="array" ref="V812">SMALL(IF($D$2:$D$4000&gt;0,ROW($D$2:$D$4000),4^8),ROW(A811))</f>
        <v>65536</v>
      </c>
      <c r="W812" s="1" t="str">
        <f t="shared" si="156"/>
        <v>-</v>
      </c>
      <c r="X812" s="1" t="str">
        <f t="shared" si="157"/>
        <v>-</v>
      </c>
      <c r="Y812" s="43" t="str">
        <f t="shared" si="158"/>
        <v>-</v>
      </c>
      <c r="Z812" s="1" t="str">
        <f t="shared" si="159"/>
        <v>-</v>
      </c>
      <c r="AA812" s="1" t="str">
        <f t="shared" si="160"/>
        <v>-</v>
      </c>
      <c r="AB812" s="1" t="str">
        <f t="shared" si="161"/>
        <v>-</v>
      </c>
      <c r="AC812" s="1" t="str">
        <f t="shared" si="162"/>
        <v>-</v>
      </c>
      <c r="AD812" s="1" t="str">
        <f t="shared" si="163"/>
        <v>-</v>
      </c>
      <c r="AE812" s="43" t="str">
        <f t="shared" si="164"/>
        <v>-</v>
      </c>
      <c r="AF812" s="11" t="str">
        <f t="shared" si="165"/>
        <v>-</v>
      </c>
    </row>
    <row r="813" spans="1:32" x14ac:dyDescent="0.15">
      <c r="A813" s="1">
        <v>812</v>
      </c>
      <c r="B813" s="29" t="str">
        <f>TRIM(基本信息!B813)</f>
        <v/>
      </c>
      <c r="C813" s="1" t="str">
        <f>TRIM(基本信息!C813)</f>
        <v/>
      </c>
      <c r="D813" s="1">
        <f t="shared" si="167"/>
        <v>0</v>
      </c>
      <c r="E813" s="1" t="str">
        <f>IFERROR(INDEX(股票涨跌!E:E,MATCH(B813,股票涨跌!B:B,0)),"-")</f>
        <v>-</v>
      </c>
      <c r="F813" s="1" t="str">
        <f>IFERROR(INDEX(股票涨跌!F:F,MATCH(B813,股票涨跌!B:B,0)),"-")</f>
        <v>-</v>
      </c>
      <c r="G813" s="1" t="str">
        <f>TRIM(基本信息!O813)</f>
        <v/>
      </c>
      <c r="H813" s="1" t="str">
        <f>IFERROR(INDEX(行业涨跌!F:F,MATCH(G813,行业涨跌!C:C,0)),"-")</f>
        <v>-</v>
      </c>
      <c r="I813" s="1" t="str">
        <f>IFERROR(INDEX(行业涨跌!E:E,MATCH(G813,行业涨跌!C:C,0)),"-")</f>
        <v>-</v>
      </c>
      <c r="J813" s="1">
        <v>0</v>
      </c>
      <c r="K813" s="1">
        <v>0</v>
      </c>
      <c r="L813" s="1">
        <v>0</v>
      </c>
      <c r="M813" s="66">
        <f t="shared" si="168"/>
        <v>0</v>
      </c>
      <c r="R813" s="43" t="str">
        <f t="shared" si="166"/>
        <v>-</v>
      </c>
      <c r="V813" s="1">
        <f t="array" ref="V813">SMALL(IF($D$2:$D$4000&gt;0,ROW($D$2:$D$4000),4^8),ROW(A812))</f>
        <v>65536</v>
      </c>
      <c r="W813" s="1" t="str">
        <f t="shared" si="156"/>
        <v>-</v>
      </c>
      <c r="X813" s="1" t="str">
        <f t="shared" si="157"/>
        <v>-</v>
      </c>
      <c r="Y813" s="43" t="str">
        <f t="shared" si="158"/>
        <v>-</v>
      </c>
      <c r="Z813" s="1" t="str">
        <f t="shared" si="159"/>
        <v>-</v>
      </c>
      <c r="AA813" s="1" t="str">
        <f t="shared" si="160"/>
        <v>-</v>
      </c>
      <c r="AB813" s="1" t="str">
        <f t="shared" si="161"/>
        <v>-</v>
      </c>
      <c r="AC813" s="1" t="str">
        <f t="shared" si="162"/>
        <v>-</v>
      </c>
      <c r="AD813" s="1" t="str">
        <f t="shared" si="163"/>
        <v>-</v>
      </c>
      <c r="AE813" s="43" t="str">
        <f t="shared" si="164"/>
        <v>-</v>
      </c>
      <c r="AF813" s="11" t="str">
        <f t="shared" si="165"/>
        <v>-</v>
      </c>
    </row>
    <row r="814" spans="1:32" x14ac:dyDescent="0.15">
      <c r="A814" s="1">
        <v>813</v>
      </c>
      <c r="B814" s="29" t="str">
        <f>TRIM(基本信息!B814)</f>
        <v/>
      </c>
      <c r="C814" s="1" t="str">
        <f>TRIM(基本信息!C814)</f>
        <v/>
      </c>
      <c r="D814" s="1">
        <f t="shared" si="167"/>
        <v>0</v>
      </c>
      <c r="E814" s="1" t="str">
        <f>IFERROR(INDEX(股票涨跌!E:E,MATCH(B814,股票涨跌!B:B,0)),"-")</f>
        <v>-</v>
      </c>
      <c r="F814" s="1" t="str">
        <f>IFERROR(INDEX(股票涨跌!F:F,MATCH(B814,股票涨跌!B:B,0)),"-")</f>
        <v>-</v>
      </c>
      <c r="G814" s="1" t="str">
        <f>TRIM(基本信息!O814)</f>
        <v/>
      </c>
      <c r="H814" s="1" t="str">
        <f>IFERROR(INDEX(行业涨跌!F:F,MATCH(G814,行业涨跌!C:C,0)),"-")</f>
        <v>-</v>
      </c>
      <c r="I814" s="1" t="str">
        <f>IFERROR(INDEX(行业涨跌!E:E,MATCH(G814,行业涨跌!C:C,0)),"-")</f>
        <v>-</v>
      </c>
      <c r="J814" s="1">
        <v>0</v>
      </c>
      <c r="K814" s="1">
        <v>0</v>
      </c>
      <c r="L814" s="1">
        <v>0</v>
      </c>
      <c r="M814" s="66">
        <f t="shared" si="168"/>
        <v>0</v>
      </c>
      <c r="R814" s="43" t="str">
        <f t="shared" si="166"/>
        <v>-</v>
      </c>
      <c r="V814" s="1">
        <f t="array" ref="V814">SMALL(IF($D$2:$D$4000&gt;0,ROW($D$2:$D$4000),4^8),ROW(A813))</f>
        <v>65536</v>
      </c>
      <c r="W814" s="1" t="str">
        <f t="shared" si="156"/>
        <v>-</v>
      </c>
      <c r="X814" s="1" t="str">
        <f t="shared" si="157"/>
        <v>-</v>
      </c>
      <c r="Y814" s="43" t="str">
        <f t="shared" si="158"/>
        <v>-</v>
      </c>
      <c r="Z814" s="1" t="str">
        <f t="shared" si="159"/>
        <v>-</v>
      </c>
      <c r="AA814" s="1" t="str">
        <f t="shared" si="160"/>
        <v>-</v>
      </c>
      <c r="AB814" s="1" t="str">
        <f t="shared" si="161"/>
        <v>-</v>
      </c>
      <c r="AC814" s="1" t="str">
        <f t="shared" si="162"/>
        <v>-</v>
      </c>
      <c r="AD814" s="1" t="str">
        <f t="shared" si="163"/>
        <v>-</v>
      </c>
      <c r="AE814" s="43" t="str">
        <f t="shared" si="164"/>
        <v>-</v>
      </c>
      <c r="AF814" s="11" t="str">
        <f t="shared" si="165"/>
        <v>-</v>
      </c>
    </row>
    <row r="815" spans="1:32" x14ac:dyDescent="0.15">
      <c r="A815" s="1">
        <v>814</v>
      </c>
      <c r="B815" s="29" t="str">
        <f>TRIM(基本信息!B815)</f>
        <v/>
      </c>
      <c r="C815" s="1" t="str">
        <f>TRIM(基本信息!C815)</f>
        <v/>
      </c>
      <c r="D815" s="1">
        <f t="shared" si="167"/>
        <v>0</v>
      </c>
      <c r="E815" s="1" t="str">
        <f>IFERROR(INDEX(股票涨跌!E:E,MATCH(B815,股票涨跌!B:B,0)),"-")</f>
        <v>-</v>
      </c>
      <c r="F815" s="1" t="str">
        <f>IFERROR(INDEX(股票涨跌!F:F,MATCH(B815,股票涨跌!B:B,0)),"-")</f>
        <v>-</v>
      </c>
      <c r="G815" s="1" t="str">
        <f>TRIM(基本信息!O815)</f>
        <v/>
      </c>
      <c r="H815" s="1" t="str">
        <f>IFERROR(INDEX(行业涨跌!F:F,MATCH(G815,行业涨跌!C:C,0)),"-")</f>
        <v>-</v>
      </c>
      <c r="I815" s="1" t="str">
        <f>IFERROR(INDEX(行业涨跌!E:E,MATCH(G815,行业涨跌!C:C,0)),"-")</f>
        <v>-</v>
      </c>
      <c r="J815" s="1">
        <v>0</v>
      </c>
      <c r="K815" s="1">
        <v>0</v>
      </c>
      <c r="L815" s="1">
        <v>0</v>
      </c>
      <c r="M815" s="66">
        <f t="shared" si="168"/>
        <v>0</v>
      </c>
      <c r="R815" s="43" t="str">
        <f t="shared" si="166"/>
        <v>-</v>
      </c>
      <c r="V815" s="1">
        <f t="array" ref="V815">SMALL(IF($D$2:$D$4000&gt;0,ROW($D$2:$D$4000),4^8),ROW(A814))</f>
        <v>65536</v>
      </c>
      <c r="W815" s="1" t="str">
        <f t="shared" si="156"/>
        <v>-</v>
      </c>
      <c r="X815" s="1" t="str">
        <f t="shared" si="157"/>
        <v>-</v>
      </c>
      <c r="Y815" s="43" t="str">
        <f t="shared" si="158"/>
        <v>-</v>
      </c>
      <c r="Z815" s="1" t="str">
        <f t="shared" si="159"/>
        <v>-</v>
      </c>
      <c r="AA815" s="1" t="str">
        <f t="shared" si="160"/>
        <v>-</v>
      </c>
      <c r="AB815" s="1" t="str">
        <f t="shared" si="161"/>
        <v>-</v>
      </c>
      <c r="AC815" s="1" t="str">
        <f t="shared" si="162"/>
        <v>-</v>
      </c>
      <c r="AD815" s="1" t="str">
        <f t="shared" si="163"/>
        <v>-</v>
      </c>
      <c r="AE815" s="43" t="str">
        <f t="shared" si="164"/>
        <v>-</v>
      </c>
      <c r="AF815" s="11" t="str">
        <f t="shared" si="165"/>
        <v>-</v>
      </c>
    </row>
    <row r="816" spans="1:32" x14ac:dyDescent="0.15">
      <c r="A816" s="1">
        <v>815</v>
      </c>
      <c r="B816" s="29" t="str">
        <f>TRIM(基本信息!B816)</f>
        <v/>
      </c>
      <c r="C816" s="1" t="str">
        <f>TRIM(基本信息!C816)</f>
        <v/>
      </c>
      <c r="D816" s="1">
        <f t="shared" si="167"/>
        <v>0</v>
      </c>
      <c r="E816" s="1" t="str">
        <f>IFERROR(INDEX(股票涨跌!E:E,MATCH(B816,股票涨跌!B:B,0)),"-")</f>
        <v>-</v>
      </c>
      <c r="F816" s="1" t="str">
        <f>IFERROR(INDEX(股票涨跌!F:F,MATCH(B816,股票涨跌!B:B,0)),"-")</f>
        <v>-</v>
      </c>
      <c r="G816" s="1" t="str">
        <f>TRIM(基本信息!O816)</f>
        <v/>
      </c>
      <c r="H816" s="1" t="str">
        <f>IFERROR(INDEX(行业涨跌!F:F,MATCH(G816,行业涨跌!C:C,0)),"-")</f>
        <v>-</v>
      </c>
      <c r="I816" s="1" t="str">
        <f>IFERROR(INDEX(行业涨跌!E:E,MATCH(G816,行业涨跌!C:C,0)),"-")</f>
        <v>-</v>
      </c>
      <c r="J816" s="1">
        <v>0</v>
      </c>
      <c r="K816" s="1">
        <v>0</v>
      </c>
      <c r="L816" s="1">
        <v>0</v>
      </c>
      <c r="M816" s="66">
        <f t="shared" si="168"/>
        <v>0</v>
      </c>
      <c r="R816" s="43" t="str">
        <f t="shared" si="166"/>
        <v>-</v>
      </c>
      <c r="V816" s="1">
        <f t="array" ref="V816">SMALL(IF($D$2:$D$4000&gt;0,ROW($D$2:$D$4000),4^8),ROW(A815))</f>
        <v>65536</v>
      </c>
      <c r="W816" s="1" t="str">
        <f t="shared" si="156"/>
        <v>-</v>
      </c>
      <c r="X816" s="1" t="str">
        <f t="shared" si="157"/>
        <v>-</v>
      </c>
      <c r="Y816" s="43" t="str">
        <f t="shared" si="158"/>
        <v>-</v>
      </c>
      <c r="Z816" s="1" t="str">
        <f t="shared" si="159"/>
        <v>-</v>
      </c>
      <c r="AA816" s="1" t="str">
        <f t="shared" si="160"/>
        <v>-</v>
      </c>
      <c r="AB816" s="1" t="str">
        <f t="shared" si="161"/>
        <v>-</v>
      </c>
      <c r="AC816" s="1" t="str">
        <f t="shared" si="162"/>
        <v>-</v>
      </c>
      <c r="AD816" s="1" t="str">
        <f t="shared" si="163"/>
        <v>-</v>
      </c>
      <c r="AE816" s="43" t="str">
        <f t="shared" si="164"/>
        <v>-</v>
      </c>
      <c r="AF816" s="11" t="str">
        <f t="shared" si="165"/>
        <v>-</v>
      </c>
    </row>
    <row r="817" spans="1:32" x14ac:dyDescent="0.15">
      <c r="A817" s="1">
        <v>816</v>
      </c>
      <c r="B817" s="29" t="str">
        <f>TRIM(基本信息!B817)</f>
        <v/>
      </c>
      <c r="C817" s="1" t="str">
        <f>TRIM(基本信息!C817)</f>
        <v/>
      </c>
      <c r="D817" s="1">
        <f t="shared" si="167"/>
        <v>0</v>
      </c>
      <c r="E817" s="1" t="str">
        <f>IFERROR(INDEX(股票涨跌!E:E,MATCH(B817,股票涨跌!B:B,0)),"-")</f>
        <v>-</v>
      </c>
      <c r="F817" s="1" t="str">
        <f>IFERROR(INDEX(股票涨跌!F:F,MATCH(B817,股票涨跌!B:B,0)),"-")</f>
        <v>-</v>
      </c>
      <c r="G817" s="1" t="str">
        <f>TRIM(基本信息!O817)</f>
        <v/>
      </c>
      <c r="H817" s="1" t="str">
        <f>IFERROR(INDEX(行业涨跌!F:F,MATCH(G817,行业涨跌!C:C,0)),"-")</f>
        <v>-</v>
      </c>
      <c r="I817" s="1" t="str">
        <f>IFERROR(INDEX(行业涨跌!E:E,MATCH(G817,行业涨跌!C:C,0)),"-")</f>
        <v>-</v>
      </c>
      <c r="J817" s="1">
        <v>0</v>
      </c>
      <c r="K817" s="1">
        <v>0</v>
      </c>
      <c r="L817" s="1">
        <v>0</v>
      </c>
      <c r="M817" s="66">
        <f t="shared" si="168"/>
        <v>0</v>
      </c>
      <c r="R817" s="43" t="str">
        <f t="shared" si="166"/>
        <v>-</v>
      </c>
      <c r="V817" s="1">
        <f t="array" ref="V817">SMALL(IF($D$2:$D$4000&gt;0,ROW($D$2:$D$4000),4^8),ROW(A816))</f>
        <v>65536</v>
      </c>
      <c r="W817" s="1" t="str">
        <f t="shared" si="156"/>
        <v>-</v>
      </c>
      <c r="X817" s="1" t="str">
        <f t="shared" si="157"/>
        <v>-</v>
      </c>
      <c r="Y817" s="43" t="str">
        <f t="shared" si="158"/>
        <v>-</v>
      </c>
      <c r="Z817" s="1" t="str">
        <f t="shared" si="159"/>
        <v>-</v>
      </c>
      <c r="AA817" s="1" t="str">
        <f t="shared" si="160"/>
        <v>-</v>
      </c>
      <c r="AB817" s="1" t="str">
        <f t="shared" si="161"/>
        <v>-</v>
      </c>
      <c r="AC817" s="1" t="str">
        <f t="shared" si="162"/>
        <v>-</v>
      </c>
      <c r="AD817" s="1" t="str">
        <f t="shared" si="163"/>
        <v>-</v>
      </c>
      <c r="AE817" s="43" t="str">
        <f t="shared" si="164"/>
        <v>-</v>
      </c>
      <c r="AF817" s="11" t="str">
        <f t="shared" si="165"/>
        <v>-</v>
      </c>
    </row>
    <row r="818" spans="1:32" x14ac:dyDescent="0.15">
      <c r="A818" s="1">
        <v>817</v>
      </c>
      <c r="B818" s="29" t="str">
        <f>TRIM(基本信息!B818)</f>
        <v/>
      </c>
      <c r="C818" s="1" t="str">
        <f>TRIM(基本信息!C818)</f>
        <v/>
      </c>
      <c r="D818" s="1">
        <f t="shared" si="167"/>
        <v>0</v>
      </c>
      <c r="E818" s="1" t="str">
        <f>IFERROR(INDEX(股票涨跌!E:E,MATCH(B818,股票涨跌!B:B,0)),"-")</f>
        <v>-</v>
      </c>
      <c r="F818" s="1" t="str">
        <f>IFERROR(INDEX(股票涨跌!F:F,MATCH(B818,股票涨跌!B:B,0)),"-")</f>
        <v>-</v>
      </c>
      <c r="G818" s="1" t="str">
        <f>TRIM(基本信息!O818)</f>
        <v/>
      </c>
      <c r="H818" s="1" t="str">
        <f>IFERROR(INDEX(行业涨跌!F:F,MATCH(G818,行业涨跌!C:C,0)),"-")</f>
        <v>-</v>
      </c>
      <c r="I818" s="1" t="str">
        <f>IFERROR(INDEX(行业涨跌!E:E,MATCH(G818,行业涨跌!C:C,0)),"-")</f>
        <v>-</v>
      </c>
      <c r="J818" s="1">
        <v>0</v>
      </c>
      <c r="K818" s="1">
        <v>0</v>
      </c>
      <c r="L818" s="1">
        <v>0</v>
      </c>
      <c r="M818" s="66">
        <f t="shared" si="168"/>
        <v>0</v>
      </c>
      <c r="R818" s="43" t="str">
        <f t="shared" si="166"/>
        <v>-</v>
      </c>
      <c r="V818" s="1">
        <f t="array" ref="V818">SMALL(IF($D$2:$D$4000&gt;0,ROW($D$2:$D$4000),4^8),ROW(A817))</f>
        <v>65536</v>
      </c>
      <c r="W818" s="1" t="str">
        <f t="shared" si="156"/>
        <v>-</v>
      </c>
      <c r="X818" s="1" t="str">
        <f t="shared" si="157"/>
        <v>-</v>
      </c>
      <c r="Y818" s="43" t="str">
        <f t="shared" si="158"/>
        <v>-</v>
      </c>
      <c r="Z818" s="1" t="str">
        <f t="shared" si="159"/>
        <v>-</v>
      </c>
      <c r="AA818" s="1" t="str">
        <f t="shared" si="160"/>
        <v>-</v>
      </c>
      <c r="AB818" s="1" t="str">
        <f t="shared" si="161"/>
        <v>-</v>
      </c>
      <c r="AC818" s="1" t="str">
        <f t="shared" si="162"/>
        <v>-</v>
      </c>
      <c r="AD818" s="1" t="str">
        <f t="shared" si="163"/>
        <v>-</v>
      </c>
      <c r="AE818" s="43" t="str">
        <f t="shared" si="164"/>
        <v>-</v>
      </c>
      <c r="AF818" s="11" t="str">
        <f t="shared" si="165"/>
        <v>-</v>
      </c>
    </row>
    <row r="819" spans="1:32" x14ac:dyDescent="0.15">
      <c r="A819" s="1">
        <v>818</v>
      </c>
      <c r="B819" s="29" t="str">
        <f>TRIM(基本信息!B819)</f>
        <v/>
      </c>
      <c r="C819" s="1" t="str">
        <f>TRIM(基本信息!C819)</f>
        <v/>
      </c>
      <c r="D819" s="1">
        <f t="shared" si="167"/>
        <v>0</v>
      </c>
      <c r="E819" s="1" t="str">
        <f>IFERROR(INDEX(股票涨跌!E:E,MATCH(B819,股票涨跌!B:B,0)),"-")</f>
        <v>-</v>
      </c>
      <c r="F819" s="1" t="str">
        <f>IFERROR(INDEX(股票涨跌!F:F,MATCH(B819,股票涨跌!B:B,0)),"-")</f>
        <v>-</v>
      </c>
      <c r="G819" s="1" t="str">
        <f>TRIM(基本信息!O819)</f>
        <v/>
      </c>
      <c r="H819" s="1" t="str">
        <f>IFERROR(INDEX(行业涨跌!F:F,MATCH(G819,行业涨跌!C:C,0)),"-")</f>
        <v>-</v>
      </c>
      <c r="I819" s="1" t="str">
        <f>IFERROR(INDEX(行业涨跌!E:E,MATCH(G819,行业涨跌!C:C,0)),"-")</f>
        <v>-</v>
      </c>
      <c r="J819" s="1">
        <v>0</v>
      </c>
      <c r="K819" s="1">
        <v>0</v>
      </c>
      <c r="L819" s="1">
        <v>0</v>
      </c>
      <c r="M819" s="66">
        <f t="shared" si="168"/>
        <v>0</v>
      </c>
      <c r="R819" s="43" t="str">
        <f t="shared" si="166"/>
        <v>-</v>
      </c>
      <c r="V819" s="1">
        <f t="array" ref="V819">SMALL(IF($D$2:$D$4000&gt;0,ROW($D$2:$D$4000),4^8),ROW(A818))</f>
        <v>65536</v>
      </c>
      <c r="W819" s="1" t="str">
        <f t="shared" si="156"/>
        <v>-</v>
      </c>
      <c r="X819" s="1" t="str">
        <f t="shared" si="157"/>
        <v>-</v>
      </c>
      <c r="Y819" s="43" t="str">
        <f t="shared" si="158"/>
        <v>-</v>
      </c>
      <c r="Z819" s="1" t="str">
        <f t="shared" si="159"/>
        <v>-</v>
      </c>
      <c r="AA819" s="1" t="str">
        <f t="shared" si="160"/>
        <v>-</v>
      </c>
      <c r="AB819" s="1" t="str">
        <f t="shared" si="161"/>
        <v>-</v>
      </c>
      <c r="AC819" s="1" t="str">
        <f t="shared" si="162"/>
        <v>-</v>
      </c>
      <c r="AD819" s="1" t="str">
        <f t="shared" si="163"/>
        <v>-</v>
      </c>
      <c r="AE819" s="43" t="str">
        <f t="shared" si="164"/>
        <v>-</v>
      </c>
      <c r="AF819" s="11" t="str">
        <f t="shared" si="165"/>
        <v>-</v>
      </c>
    </row>
    <row r="820" spans="1:32" x14ac:dyDescent="0.15">
      <c r="A820" s="1">
        <v>819</v>
      </c>
      <c r="B820" s="29" t="str">
        <f>TRIM(基本信息!B820)</f>
        <v/>
      </c>
      <c r="C820" s="1" t="str">
        <f>TRIM(基本信息!C820)</f>
        <v/>
      </c>
      <c r="D820" s="1">
        <f t="shared" si="167"/>
        <v>0</v>
      </c>
      <c r="E820" s="1" t="str">
        <f>IFERROR(INDEX(股票涨跌!E:E,MATCH(B820,股票涨跌!B:B,0)),"-")</f>
        <v>-</v>
      </c>
      <c r="F820" s="1" t="str">
        <f>IFERROR(INDEX(股票涨跌!F:F,MATCH(B820,股票涨跌!B:B,0)),"-")</f>
        <v>-</v>
      </c>
      <c r="G820" s="1" t="str">
        <f>TRIM(基本信息!O820)</f>
        <v/>
      </c>
      <c r="H820" s="1" t="str">
        <f>IFERROR(INDEX(行业涨跌!F:F,MATCH(G820,行业涨跌!C:C,0)),"-")</f>
        <v>-</v>
      </c>
      <c r="I820" s="1" t="str">
        <f>IFERROR(INDEX(行业涨跌!E:E,MATCH(G820,行业涨跌!C:C,0)),"-")</f>
        <v>-</v>
      </c>
      <c r="J820" s="1">
        <v>0</v>
      </c>
      <c r="K820" s="1">
        <v>0</v>
      </c>
      <c r="L820" s="1">
        <v>0</v>
      </c>
      <c r="M820" s="66">
        <f t="shared" si="168"/>
        <v>0</v>
      </c>
      <c r="R820" s="43" t="str">
        <f t="shared" si="166"/>
        <v>-</v>
      </c>
      <c r="V820" s="1">
        <f t="array" ref="V820">SMALL(IF($D$2:$D$4000&gt;0,ROW($D$2:$D$4000),4^8),ROW(A819))</f>
        <v>65536</v>
      </c>
      <c r="W820" s="1" t="str">
        <f t="shared" si="156"/>
        <v>-</v>
      </c>
      <c r="X820" s="1" t="str">
        <f t="shared" si="157"/>
        <v>-</v>
      </c>
      <c r="Y820" s="43" t="str">
        <f t="shared" si="158"/>
        <v>-</v>
      </c>
      <c r="Z820" s="1" t="str">
        <f t="shared" si="159"/>
        <v>-</v>
      </c>
      <c r="AA820" s="1" t="str">
        <f t="shared" si="160"/>
        <v>-</v>
      </c>
      <c r="AB820" s="1" t="str">
        <f t="shared" si="161"/>
        <v>-</v>
      </c>
      <c r="AC820" s="1" t="str">
        <f t="shared" si="162"/>
        <v>-</v>
      </c>
      <c r="AD820" s="1" t="str">
        <f t="shared" si="163"/>
        <v>-</v>
      </c>
      <c r="AE820" s="43" t="str">
        <f t="shared" si="164"/>
        <v>-</v>
      </c>
      <c r="AF820" s="11" t="str">
        <f t="shared" si="165"/>
        <v>-</v>
      </c>
    </row>
    <row r="821" spans="1:32" x14ac:dyDescent="0.15">
      <c r="A821" s="1">
        <v>820</v>
      </c>
      <c r="B821" s="29" t="str">
        <f>TRIM(基本信息!B821)</f>
        <v/>
      </c>
      <c r="C821" s="1" t="str">
        <f>TRIM(基本信息!C821)</f>
        <v/>
      </c>
      <c r="D821" s="1">
        <f t="shared" si="167"/>
        <v>0</v>
      </c>
      <c r="E821" s="1" t="str">
        <f>IFERROR(INDEX(股票涨跌!E:E,MATCH(B821,股票涨跌!B:B,0)),"-")</f>
        <v>-</v>
      </c>
      <c r="F821" s="1" t="str">
        <f>IFERROR(INDEX(股票涨跌!F:F,MATCH(B821,股票涨跌!B:B,0)),"-")</f>
        <v>-</v>
      </c>
      <c r="G821" s="1" t="str">
        <f>TRIM(基本信息!O821)</f>
        <v/>
      </c>
      <c r="H821" s="1" t="str">
        <f>IFERROR(INDEX(行业涨跌!F:F,MATCH(G821,行业涨跌!C:C,0)),"-")</f>
        <v>-</v>
      </c>
      <c r="I821" s="1" t="str">
        <f>IFERROR(INDEX(行业涨跌!E:E,MATCH(G821,行业涨跌!C:C,0)),"-")</f>
        <v>-</v>
      </c>
      <c r="J821" s="1">
        <v>0</v>
      </c>
      <c r="K821" s="1">
        <v>0</v>
      </c>
      <c r="L821" s="1">
        <v>1</v>
      </c>
      <c r="M821" s="66">
        <f t="shared" si="168"/>
        <v>0</v>
      </c>
      <c r="R821" s="43" t="str">
        <f t="shared" si="166"/>
        <v>-</v>
      </c>
      <c r="V821" s="1">
        <f t="array" ref="V821">SMALL(IF($D$2:$D$4000&gt;0,ROW($D$2:$D$4000),4^8),ROW(A820))</f>
        <v>65536</v>
      </c>
      <c r="W821" s="1" t="str">
        <f t="shared" si="156"/>
        <v>-</v>
      </c>
      <c r="X821" s="1" t="str">
        <f t="shared" si="157"/>
        <v>-</v>
      </c>
      <c r="Y821" s="43" t="str">
        <f t="shared" si="158"/>
        <v>-</v>
      </c>
      <c r="Z821" s="1" t="str">
        <f t="shared" si="159"/>
        <v>-</v>
      </c>
      <c r="AA821" s="1" t="str">
        <f t="shared" si="160"/>
        <v>-</v>
      </c>
      <c r="AB821" s="1" t="str">
        <f t="shared" si="161"/>
        <v>-</v>
      </c>
      <c r="AC821" s="1" t="str">
        <f t="shared" si="162"/>
        <v>-</v>
      </c>
      <c r="AD821" s="1" t="str">
        <f t="shared" si="163"/>
        <v>-</v>
      </c>
      <c r="AE821" s="43" t="str">
        <f t="shared" si="164"/>
        <v>-</v>
      </c>
      <c r="AF821" s="11" t="str">
        <f t="shared" si="165"/>
        <v>-</v>
      </c>
    </row>
    <row r="822" spans="1:32" x14ac:dyDescent="0.15">
      <c r="A822" s="1">
        <v>821</v>
      </c>
      <c r="B822" s="29" t="str">
        <f>TRIM(基本信息!B822)</f>
        <v/>
      </c>
      <c r="C822" s="1" t="str">
        <f>TRIM(基本信息!C822)</f>
        <v/>
      </c>
      <c r="D822" s="1">
        <f t="shared" si="167"/>
        <v>0</v>
      </c>
      <c r="E822" s="1" t="str">
        <f>IFERROR(INDEX(股票涨跌!E:E,MATCH(B822,股票涨跌!B:B,0)),"-")</f>
        <v>-</v>
      </c>
      <c r="F822" s="1" t="str">
        <f>IFERROR(INDEX(股票涨跌!F:F,MATCH(B822,股票涨跌!B:B,0)),"-")</f>
        <v>-</v>
      </c>
      <c r="G822" s="1" t="str">
        <f>TRIM(基本信息!O822)</f>
        <v/>
      </c>
      <c r="H822" s="1" t="str">
        <f>IFERROR(INDEX(行业涨跌!F:F,MATCH(G822,行业涨跌!C:C,0)),"-")</f>
        <v>-</v>
      </c>
      <c r="I822" s="1" t="str">
        <f>IFERROR(INDEX(行业涨跌!E:E,MATCH(G822,行业涨跌!C:C,0)),"-")</f>
        <v>-</v>
      </c>
      <c r="J822" s="1">
        <v>0</v>
      </c>
      <c r="K822" s="1">
        <v>0</v>
      </c>
      <c r="L822" s="1">
        <v>0</v>
      </c>
      <c r="M822" s="66">
        <f t="shared" si="168"/>
        <v>0</v>
      </c>
      <c r="R822" s="43" t="str">
        <f t="shared" si="166"/>
        <v>-</v>
      </c>
      <c r="V822" s="1">
        <f t="array" ref="V822">SMALL(IF($D$2:$D$4000&gt;0,ROW($D$2:$D$4000),4^8),ROW(A821))</f>
        <v>65536</v>
      </c>
      <c r="W822" s="1" t="str">
        <f t="shared" ref="W822:W885" si="169">IF(V822&lt;4000,ROW(A821),"-")</f>
        <v>-</v>
      </c>
      <c r="X822" s="1" t="str">
        <f t="shared" ref="X822:X885" si="170">IF(V822&lt;4000,INDEX(B:B,V822),"-")</f>
        <v>-</v>
      </c>
      <c r="Y822" s="43" t="str">
        <f t="shared" ref="Y822:Y885" si="171">IF(V822&lt;4000,INDEX(R:R,V822),"-")</f>
        <v>-</v>
      </c>
      <c r="Z822" s="1" t="str">
        <f t="shared" ref="Z822:Z885" si="172">IF(V822&lt;4000,INDEX(C:C,V822),"-")</f>
        <v>-</v>
      </c>
      <c r="AA822" s="1" t="str">
        <f t="shared" ref="AA822:AA885" si="173">IF(V822&lt;4000,INDEX(E:E,V822),"-")</f>
        <v>-</v>
      </c>
      <c r="AB822" s="1" t="str">
        <f t="shared" ref="AB822:AB885" si="174">IF(V822&lt;4000,INDEX(F:F,V822),"-")</f>
        <v>-</v>
      </c>
      <c r="AC822" s="1" t="str">
        <f t="shared" ref="AC822:AC885" si="175">IF(V822&lt;4000,INDEX(G:G,V822),"-")</f>
        <v>-</v>
      </c>
      <c r="AD822" s="1" t="str">
        <f t="shared" ref="AD822:AD885" si="176">IF(V822&lt;4000,INDEX(H:H,V822),"-")</f>
        <v>-</v>
      </c>
      <c r="AE822" s="43" t="str">
        <f t="shared" ref="AE822:AE885" si="177">IF(V822&lt;4000,INDEX(I:I,V822),"-")</f>
        <v>-</v>
      </c>
      <c r="AF822" s="11" t="str">
        <f t="shared" ref="AF822:AF885" si="178">IF(V822&lt;4000,INDEX(S:S,V822),"-")</f>
        <v>-</v>
      </c>
    </row>
    <row r="823" spans="1:32" x14ac:dyDescent="0.15">
      <c r="A823" s="1">
        <v>822</v>
      </c>
      <c r="B823" s="29" t="str">
        <f>TRIM(基本信息!B823)</f>
        <v/>
      </c>
      <c r="C823" s="1" t="str">
        <f>TRIM(基本信息!C823)</f>
        <v/>
      </c>
      <c r="D823" s="1">
        <f t="shared" si="167"/>
        <v>0</v>
      </c>
      <c r="E823" s="1" t="str">
        <f>IFERROR(INDEX(股票涨跌!E:E,MATCH(B823,股票涨跌!B:B,0)),"-")</f>
        <v>-</v>
      </c>
      <c r="F823" s="1" t="str">
        <f>IFERROR(INDEX(股票涨跌!F:F,MATCH(B823,股票涨跌!B:B,0)),"-")</f>
        <v>-</v>
      </c>
      <c r="G823" s="1" t="str">
        <f>TRIM(基本信息!O823)</f>
        <v/>
      </c>
      <c r="H823" s="1" t="str">
        <f>IFERROR(INDEX(行业涨跌!F:F,MATCH(G823,行业涨跌!C:C,0)),"-")</f>
        <v>-</v>
      </c>
      <c r="I823" s="1" t="str">
        <f>IFERROR(INDEX(行业涨跌!E:E,MATCH(G823,行业涨跌!C:C,0)),"-")</f>
        <v>-</v>
      </c>
      <c r="J823" s="1">
        <v>0</v>
      </c>
      <c r="K823" s="1">
        <v>1</v>
      </c>
      <c r="L823" s="1">
        <v>0</v>
      </c>
      <c r="M823" s="66">
        <f t="shared" si="168"/>
        <v>1</v>
      </c>
      <c r="R823" s="43" t="str">
        <f t="shared" si="166"/>
        <v>-</v>
      </c>
      <c r="S823" s="11">
        <v>43630.625</v>
      </c>
      <c r="V823" s="1">
        <f t="array" ref="V823">SMALL(IF($D$2:$D$4000&gt;0,ROW($D$2:$D$4000),4^8),ROW(A822))</f>
        <v>65536</v>
      </c>
      <c r="W823" s="1" t="str">
        <f t="shared" si="169"/>
        <v>-</v>
      </c>
      <c r="X823" s="1" t="str">
        <f t="shared" si="170"/>
        <v>-</v>
      </c>
      <c r="Y823" s="43" t="str">
        <f t="shared" si="171"/>
        <v>-</v>
      </c>
      <c r="Z823" s="1" t="str">
        <f t="shared" si="172"/>
        <v>-</v>
      </c>
      <c r="AA823" s="1" t="str">
        <f t="shared" si="173"/>
        <v>-</v>
      </c>
      <c r="AB823" s="1" t="str">
        <f t="shared" si="174"/>
        <v>-</v>
      </c>
      <c r="AC823" s="1" t="str">
        <f t="shared" si="175"/>
        <v>-</v>
      </c>
      <c r="AD823" s="1" t="str">
        <f t="shared" si="176"/>
        <v>-</v>
      </c>
      <c r="AE823" s="43" t="str">
        <f t="shared" si="177"/>
        <v>-</v>
      </c>
      <c r="AF823" s="11" t="str">
        <f t="shared" si="178"/>
        <v>-</v>
      </c>
    </row>
    <row r="824" spans="1:32" x14ac:dyDescent="0.15">
      <c r="A824" s="1">
        <v>823</v>
      </c>
      <c r="B824" s="29" t="str">
        <f>TRIM(基本信息!B824)</f>
        <v/>
      </c>
      <c r="C824" s="1" t="str">
        <f>TRIM(基本信息!C824)</f>
        <v/>
      </c>
      <c r="D824" s="1">
        <f t="shared" si="167"/>
        <v>0</v>
      </c>
      <c r="E824" s="1" t="str">
        <f>IFERROR(INDEX(股票涨跌!E:E,MATCH(B824,股票涨跌!B:B,0)),"-")</f>
        <v>-</v>
      </c>
      <c r="F824" s="1" t="str">
        <f>IFERROR(INDEX(股票涨跌!F:F,MATCH(B824,股票涨跌!B:B,0)),"-")</f>
        <v>-</v>
      </c>
      <c r="G824" s="1" t="str">
        <f>TRIM(基本信息!O824)</f>
        <v/>
      </c>
      <c r="H824" s="1" t="str">
        <f>IFERROR(INDEX(行业涨跌!F:F,MATCH(G824,行业涨跌!C:C,0)),"-")</f>
        <v>-</v>
      </c>
      <c r="I824" s="1" t="str">
        <f>IFERROR(INDEX(行业涨跌!E:E,MATCH(G824,行业涨跌!C:C,0)),"-")</f>
        <v>-</v>
      </c>
      <c r="J824" s="1">
        <v>0</v>
      </c>
      <c r="K824" s="1">
        <v>0</v>
      </c>
      <c r="L824" s="1">
        <v>0</v>
      </c>
      <c r="M824" s="66">
        <f t="shared" si="168"/>
        <v>0</v>
      </c>
      <c r="R824" s="43" t="str">
        <f t="shared" si="166"/>
        <v>-</v>
      </c>
      <c r="V824" s="1">
        <f t="array" ref="V824">SMALL(IF($D$2:$D$4000&gt;0,ROW($D$2:$D$4000),4^8),ROW(A823))</f>
        <v>65536</v>
      </c>
      <c r="W824" s="1" t="str">
        <f t="shared" si="169"/>
        <v>-</v>
      </c>
      <c r="X824" s="1" t="str">
        <f t="shared" si="170"/>
        <v>-</v>
      </c>
      <c r="Y824" s="43" t="str">
        <f t="shared" si="171"/>
        <v>-</v>
      </c>
      <c r="Z824" s="1" t="str">
        <f t="shared" si="172"/>
        <v>-</v>
      </c>
      <c r="AA824" s="1" t="str">
        <f t="shared" si="173"/>
        <v>-</v>
      </c>
      <c r="AB824" s="1" t="str">
        <f t="shared" si="174"/>
        <v>-</v>
      </c>
      <c r="AC824" s="1" t="str">
        <f t="shared" si="175"/>
        <v>-</v>
      </c>
      <c r="AD824" s="1" t="str">
        <f t="shared" si="176"/>
        <v>-</v>
      </c>
      <c r="AE824" s="43" t="str">
        <f t="shared" si="177"/>
        <v>-</v>
      </c>
      <c r="AF824" s="11" t="str">
        <f t="shared" si="178"/>
        <v>-</v>
      </c>
    </row>
    <row r="825" spans="1:32" x14ac:dyDescent="0.15">
      <c r="A825" s="1">
        <v>824</v>
      </c>
      <c r="B825" s="29" t="str">
        <f>TRIM(基本信息!B825)</f>
        <v/>
      </c>
      <c r="C825" s="1" t="str">
        <f>TRIM(基本信息!C825)</f>
        <v/>
      </c>
      <c r="D825" s="1">
        <f t="shared" si="167"/>
        <v>0</v>
      </c>
      <c r="E825" s="1" t="str">
        <f>IFERROR(INDEX(股票涨跌!E:E,MATCH(B825,股票涨跌!B:B,0)),"-")</f>
        <v>-</v>
      </c>
      <c r="F825" s="1" t="str">
        <f>IFERROR(INDEX(股票涨跌!F:F,MATCH(B825,股票涨跌!B:B,0)),"-")</f>
        <v>-</v>
      </c>
      <c r="G825" s="1" t="str">
        <f>TRIM(基本信息!O825)</f>
        <v/>
      </c>
      <c r="H825" s="1" t="str">
        <f>IFERROR(INDEX(行业涨跌!F:F,MATCH(G825,行业涨跌!C:C,0)),"-")</f>
        <v>-</v>
      </c>
      <c r="I825" s="1" t="str">
        <f>IFERROR(INDEX(行业涨跌!E:E,MATCH(G825,行业涨跌!C:C,0)),"-")</f>
        <v>-</v>
      </c>
      <c r="J825" s="1">
        <v>0</v>
      </c>
      <c r="K825" s="1">
        <v>0</v>
      </c>
      <c r="L825" s="1">
        <v>0</v>
      </c>
      <c r="M825" s="66">
        <f t="shared" si="168"/>
        <v>0</v>
      </c>
      <c r="R825" s="43" t="str">
        <f t="shared" si="166"/>
        <v>-</v>
      </c>
      <c r="V825" s="1">
        <f t="array" ref="V825">SMALL(IF($D$2:$D$4000&gt;0,ROW($D$2:$D$4000),4^8),ROW(A824))</f>
        <v>65536</v>
      </c>
      <c r="W825" s="1" t="str">
        <f t="shared" si="169"/>
        <v>-</v>
      </c>
      <c r="X825" s="1" t="str">
        <f t="shared" si="170"/>
        <v>-</v>
      </c>
      <c r="Y825" s="43" t="str">
        <f t="shared" si="171"/>
        <v>-</v>
      </c>
      <c r="Z825" s="1" t="str">
        <f t="shared" si="172"/>
        <v>-</v>
      </c>
      <c r="AA825" s="1" t="str">
        <f t="shared" si="173"/>
        <v>-</v>
      </c>
      <c r="AB825" s="1" t="str">
        <f t="shared" si="174"/>
        <v>-</v>
      </c>
      <c r="AC825" s="1" t="str">
        <f t="shared" si="175"/>
        <v>-</v>
      </c>
      <c r="AD825" s="1" t="str">
        <f t="shared" si="176"/>
        <v>-</v>
      </c>
      <c r="AE825" s="43" t="str">
        <f t="shared" si="177"/>
        <v>-</v>
      </c>
      <c r="AF825" s="11" t="str">
        <f t="shared" si="178"/>
        <v>-</v>
      </c>
    </row>
    <row r="826" spans="1:32" x14ac:dyDescent="0.15">
      <c r="A826" s="1">
        <v>825</v>
      </c>
      <c r="B826" s="29" t="str">
        <f>TRIM(基本信息!B826)</f>
        <v/>
      </c>
      <c r="C826" s="1" t="str">
        <f>TRIM(基本信息!C826)</f>
        <v/>
      </c>
      <c r="D826" s="1">
        <f t="shared" si="167"/>
        <v>0</v>
      </c>
      <c r="E826" s="1" t="str">
        <f>IFERROR(INDEX(股票涨跌!E:E,MATCH(B826,股票涨跌!B:B,0)),"-")</f>
        <v>-</v>
      </c>
      <c r="F826" s="1" t="str">
        <f>IFERROR(INDEX(股票涨跌!F:F,MATCH(B826,股票涨跌!B:B,0)),"-")</f>
        <v>-</v>
      </c>
      <c r="G826" s="1" t="str">
        <f>TRIM(基本信息!O826)</f>
        <v/>
      </c>
      <c r="H826" s="1" t="str">
        <f>IFERROR(INDEX(行业涨跌!F:F,MATCH(G826,行业涨跌!C:C,0)),"-")</f>
        <v>-</v>
      </c>
      <c r="I826" s="1" t="str">
        <f>IFERROR(INDEX(行业涨跌!E:E,MATCH(G826,行业涨跌!C:C,0)),"-")</f>
        <v>-</v>
      </c>
      <c r="J826" s="1">
        <v>0</v>
      </c>
      <c r="K826" s="1">
        <v>0</v>
      </c>
      <c r="L826" s="1">
        <v>0</v>
      </c>
      <c r="M826" s="66">
        <f t="shared" si="168"/>
        <v>0</v>
      </c>
      <c r="R826" s="43" t="str">
        <f t="shared" si="166"/>
        <v>-</v>
      </c>
      <c r="V826" s="1">
        <f t="array" ref="V826">SMALL(IF($D$2:$D$4000&gt;0,ROW($D$2:$D$4000),4^8),ROW(A825))</f>
        <v>65536</v>
      </c>
      <c r="W826" s="1" t="str">
        <f t="shared" si="169"/>
        <v>-</v>
      </c>
      <c r="X826" s="1" t="str">
        <f t="shared" si="170"/>
        <v>-</v>
      </c>
      <c r="Y826" s="43" t="str">
        <f t="shared" si="171"/>
        <v>-</v>
      </c>
      <c r="Z826" s="1" t="str">
        <f t="shared" si="172"/>
        <v>-</v>
      </c>
      <c r="AA826" s="1" t="str">
        <f t="shared" si="173"/>
        <v>-</v>
      </c>
      <c r="AB826" s="1" t="str">
        <f t="shared" si="174"/>
        <v>-</v>
      </c>
      <c r="AC826" s="1" t="str">
        <f t="shared" si="175"/>
        <v>-</v>
      </c>
      <c r="AD826" s="1" t="str">
        <f t="shared" si="176"/>
        <v>-</v>
      </c>
      <c r="AE826" s="43" t="str">
        <f t="shared" si="177"/>
        <v>-</v>
      </c>
      <c r="AF826" s="11" t="str">
        <f t="shared" si="178"/>
        <v>-</v>
      </c>
    </row>
    <row r="827" spans="1:32" x14ac:dyDescent="0.15">
      <c r="A827" s="1">
        <v>826</v>
      </c>
      <c r="B827" s="29" t="str">
        <f>TRIM(基本信息!B827)</f>
        <v/>
      </c>
      <c r="C827" s="1" t="str">
        <f>TRIM(基本信息!C827)</f>
        <v/>
      </c>
      <c r="D827" s="1">
        <f t="shared" si="167"/>
        <v>0</v>
      </c>
      <c r="E827" s="1" t="str">
        <f>IFERROR(INDEX(股票涨跌!E:E,MATCH(B827,股票涨跌!B:B,0)),"-")</f>
        <v>-</v>
      </c>
      <c r="F827" s="1" t="str">
        <f>IFERROR(INDEX(股票涨跌!F:F,MATCH(B827,股票涨跌!B:B,0)),"-")</f>
        <v>-</v>
      </c>
      <c r="G827" s="1" t="str">
        <f>TRIM(基本信息!O827)</f>
        <v/>
      </c>
      <c r="H827" s="1" t="str">
        <f>IFERROR(INDEX(行业涨跌!F:F,MATCH(G827,行业涨跌!C:C,0)),"-")</f>
        <v>-</v>
      </c>
      <c r="I827" s="1" t="str">
        <f>IFERROR(INDEX(行业涨跌!E:E,MATCH(G827,行业涨跌!C:C,0)),"-")</f>
        <v>-</v>
      </c>
      <c r="J827" s="1">
        <v>0</v>
      </c>
      <c r="K827" s="1">
        <v>1</v>
      </c>
      <c r="L827" s="1">
        <v>0</v>
      </c>
      <c r="M827" s="66">
        <f t="shared" si="168"/>
        <v>1</v>
      </c>
      <c r="R827" s="43" t="str">
        <f t="shared" si="166"/>
        <v>-</v>
      </c>
      <c r="S827" s="11">
        <v>43630.625</v>
      </c>
      <c r="V827" s="1">
        <f t="array" ref="V827">SMALL(IF($D$2:$D$4000&gt;0,ROW($D$2:$D$4000),4^8),ROW(A826))</f>
        <v>65536</v>
      </c>
      <c r="W827" s="1" t="str">
        <f t="shared" si="169"/>
        <v>-</v>
      </c>
      <c r="X827" s="1" t="str">
        <f t="shared" si="170"/>
        <v>-</v>
      </c>
      <c r="Y827" s="43" t="str">
        <f t="shared" si="171"/>
        <v>-</v>
      </c>
      <c r="Z827" s="1" t="str">
        <f t="shared" si="172"/>
        <v>-</v>
      </c>
      <c r="AA827" s="1" t="str">
        <f t="shared" si="173"/>
        <v>-</v>
      </c>
      <c r="AB827" s="1" t="str">
        <f t="shared" si="174"/>
        <v>-</v>
      </c>
      <c r="AC827" s="1" t="str">
        <f t="shared" si="175"/>
        <v>-</v>
      </c>
      <c r="AD827" s="1" t="str">
        <f t="shared" si="176"/>
        <v>-</v>
      </c>
      <c r="AE827" s="43" t="str">
        <f t="shared" si="177"/>
        <v>-</v>
      </c>
      <c r="AF827" s="11" t="str">
        <f t="shared" si="178"/>
        <v>-</v>
      </c>
    </row>
    <row r="828" spans="1:32" x14ac:dyDescent="0.15">
      <c r="A828" s="1">
        <v>827</v>
      </c>
      <c r="B828" s="29" t="str">
        <f>TRIM(基本信息!B828)</f>
        <v/>
      </c>
      <c r="C828" s="1" t="str">
        <f>TRIM(基本信息!C828)</f>
        <v/>
      </c>
      <c r="D828" s="1">
        <f t="shared" si="167"/>
        <v>0</v>
      </c>
      <c r="E828" s="1" t="str">
        <f>IFERROR(INDEX(股票涨跌!E:E,MATCH(B828,股票涨跌!B:B,0)),"-")</f>
        <v>-</v>
      </c>
      <c r="F828" s="1" t="str">
        <f>IFERROR(INDEX(股票涨跌!F:F,MATCH(B828,股票涨跌!B:B,0)),"-")</f>
        <v>-</v>
      </c>
      <c r="G828" s="1" t="str">
        <f>TRIM(基本信息!O828)</f>
        <v/>
      </c>
      <c r="H828" s="1" t="str">
        <f>IFERROR(INDEX(行业涨跌!F:F,MATCH(G828,行业涨跌!C:C,0)),"-")</f>
        <v>-</v>
      </c>
      <c r="I828" s="1" t="str">
        <f>IFERROR(INDEX(行业涨跌!E:E,MATCH(G828,行业涨跌!C:C,0)),"-")</f>
        <v>-</v>
      </c>
      <c r="J828" s="1">
        <v>0</v>
      </c>
      <c r="K828" s="1">
        <v>0</v>
      </c>
      <c r="L828" s="1">
        <v>0</v>
      </c>
      <c r="M828" s="66">
        <f t="shared" si="168"/>
        <v>0</v>
      </c>
      <c r="R828" s="43" t="str">
        <f t="shared" si="166"/>
        <v>-</v>
      </c>
      <c r="V828" s="1">
        <f t="array" ref="V828">SMALL(IF($D$2:$D$4000&gt;0,ROW($D$2:$D$4000),4^8),ROW(A827))</f>
        <v>65536</v>
      </c>
      <c r="W828" s="1" t="str">
        <f t="shared" si="169"/>
        <v>-</v>
      </c>
      <c r="X828" s="1" t="str">
        <f t="shared" si="170"/>
        <v>-</v>
      </c>
      <c r="Y828" s="43" t="str">
        <f t="shared" si="171"/>
        <v>-</v>
      </c>
      <c r="Z828" s="1" t="str">
        <f t="shared" si="172"/>
        <v>-</v>
      </c>
      <c r="AA828" s="1" t="str">
        <f t="shared" si="173"/>
        <v>-</v>
      </c>
      <c r="AB828" s="1" t="str">
        <f t="shared" si="174"/>
        <v>-</v>
      </c>
      <c r="AC828" s="1" t="str">
        <f t="shared" si="175"/>
        <v>-</v>
      </c>
      <c r="AD828" s="1" t="str">
        <f t="shared" si="176"/>
        <v>-</v>
      </c>
      <c r="AE828" s="43" t="str">
        <f t="shared" si="177"/>
        <v>-</v>
      </c>
      <c r="AF828" s="11" t="str">
        <f t="shared" si="178"/>
        <v>-</v>
      </c>
    </row>
    <row r="829" spans="1:32" x14ac:dyDescent="0.15">
      <c r="A829" s="1">
        <v>828</v>
      </c>
      <c r="B829" s="29" t="str">
        <f>TRIM(基本信息!B829)</f>
        <v/>
      </c>
      <c r="C829" s="1" t="str">
        <f>TRIM(基本信息!C829)</f>
        <v/>
      </c>
      <c r="D829" s="1">
        <f t="shared" si="167"/>
        <v>0</v>
      </c>
      <c r="E829" s="1" t="str">
        <f>IFERROR(INDEX(股票涨跌!E:E,MATCH(B829,股票涨跌!B:B,0)),"-")</f>
        <v>-</v>
      </c>
      <c r="F829" s="1" t="str">
        <f>IFERROR(INDEX(股票涨跌!F:F,MATCH(B829,股票涨跌!B:B,0)),"-")</f>
        <v>-</v>
      </c>
      <c r="G829" s="1" t="str">
        <f>TRIM(基本信息!O829)</f>
        <v/>
      </c>
      <c r="H829" s="1" t="str">
        <f>IFERROR(INDEX(行业涨跌!F:F,MATCH(G829,行业涨跌!C:C,0)),"-")</f>
        <v>-</v>
      </c>
      <c r="I829" s="1" t="str">
        <f>IFERROR(INDEX(行业涨跌!E:E,MATCH(G829,行业涨跌!C:C,0)),"-")</f>
        <v>-</v>
      </c>
      <c r="J829" s="1">
        <v>0</v>
      </c>
      <c r="K829" s="1">
        <v>0</v>
      </c>
      <c r="L829" s="1">
        <v>0</v>
      </c>
      <c r="M829" s="66">
        <f t="shared" si="168"/>
        <v>0</v>
      </c>
      <c r="R829" s="43" t="str">
        <f t="shared" si="166"/>
        <v>-</v>
      </c>
      <c r="V829" s="1">
        <f t="array" ref="V829">SMALL(IF($D$2:$D$4000&gt;0,ROW($D$2:$D$4000),4^8),ROW(A828))</f>
        <v>65536</v>
      </c>
      <c r="W829" s="1" t="str">
        <f t="shared" si="169"/>
        <v>-</v>
      </c>
      <c r="X829" s="1" t="str">
        <f t="shared" si="170"/>
        <v>-</v>
      </c>
      <c r="Y829" s="43" t="str">
        <f t="shared" si="171"/>
        <v>-</v>
      </c>
      <c r="Z829" s="1" t="str">
        <f t="shared" si="172"/>
        <v>-</v>
      </c>
      <c r="AA829" s="1" t="str">
        <f t="shared" si="173"/>
        <v>-</v>
      </c>
      <c r="AB829" s="1" t="str">
        <f t="shared" si="174"/>
        <v>-</v>
      </c>
      <c r="AC829" s="1" t="str">
        <f t="shared" si="175"/>
        <v>-</v>
      </c>
      <c r="AD829" s="1" t="str">
        <f t="shared" si="176"/>
        <v>-</v>
      </c>
      <c r="AE829" s="43" t="str">
        <f t="shared" si="177"/>
        <v>-</v>
      </c>
      <c r="AF829" s="11" t="str">
        <f t="shared" si="178"/>
        <v>-</v>
      </c>
    </row>
    <row r="830" spans="1:32" x14ac:dyDescent="0.15">
      <c r="A830" s="1">
        <v>829</v>
      </c>
      <c r="B830" s="29" t="str">
        <f>TRIM(基本信息!B830)</f>
        <v/>
      </c>
      <c r="C830" s="1" t="str">
        <f>TRIM(基本信息!C830)</f>
        <v/>
      </c>
      <c r="D830" s="1">
        <f t="shared" si="167"/>
        <v>0</v>
      </c>
      <c r="E830" s="1" t="str">
        <f>IFERROR(INDEX(股票涨跌!E:E,MATCH(B830,股票涨跌!B:B,0)),"-")</f>
        <v>-</v>
      </c>
      <c r="F830" s="1" t="str">
        <f>IFERROR(INDEX(股票涨跌!F:F,MATCH(B830,股票涨跌!B:B,0)),"-")</f>
        <v>-</v>
      </c>
      <c r="G830" s="1" t="str">
        <f>TRIM(基本信息!O830)</f>
        <v/>
      </c>
      <c r="H830" s="1" t="str">
        <f>IFERROR(INDEX(行业涨跌!F:F,MATCH(G830,行业涨跌!C:C,0)),"-")</f>
        <v>-</v>
      </c>
      <c r="I830" s="1" t="str">
        <f>IFERROR(INDEX(行业涨跌!E:E,MATCH(G830,行业涨跌!C:C,0)),"-")</f>
        <v>-</v>
      </c>
      <c r="J830" s="1">
        <v>0</v>
      </c>
      <c r="K830" s="1">
        <v>0</v>
      </c>
      <c r="L830" s="1">
        <v>0</v>
      </c>
      <c r="M830" s="66">
        <f t="shared" si="168"/>
        <v>0</v>
      </c>
      <c r="R830" s="43" t="str">
        <f t="shared" si="166"/>
        <v>-</v>
      </c>
      <c r="V830" s="1">
        <f t="array" ref="V830">SMALL(IF($D$2:$D$4000&gt;0,ROW($D$2:$D$4000),4^8),ROW(A829))</f>
        <v>65536</v>
      </c>
      <c r="W830" s="1" t="str">
        <f t="shared" si="169"/>
        <v>-</v>
      </c>
      <c r="X830" s="1" t="str">
        <f t="shared" si="170"/>
        <v>-</v>
      </c>
      <c r="Y830" s="43" t="str">
        <f t="shared" si="171"/>
        <v>-</v>
      </c>
      <c r="Z830" s="1" t="str">
        <f t="shared" si="172"/>
        <v>-</v>
      </c>
      <c r="AA830" s="1" t="str">
        <f t="shared" si="173"/>
        <v>-</v>
      </c>
      <c r="AB830" s="1" t="str">
        <f t="shared" si="174"/>
        <v>-</v>
      </c>
      <c r="AC830" s="1" t="str">
        <f t="shared" si="175"/>
        <v>-</v>
      </c>
      <c r="AD830" s="1" t="str">
        <f t="shared" si="176"/>
        <v>-</v>
      </c>
      <c r="AE830" s="43" t="str">
        <f t="shared" si="177"/>
        <v>-</v>
      </c>
      <c r="AF830" s="11" t="str">
        <f t="shared" si="178"/>
        <v>-</v>
      </c>
    </row>
    <row r="831" spans="1:32" x14ac:dyDescent="0.15">
      <c r="A831" s="1">
        <v>830</v>
      </c>
      <c r="B831" s="29" t="str">
        <f>TRIM(基本信息!B831)</f>
        <v/>
      </c>
      <c r="C831" s="1" t="str">
        <f>TRIM(基本信息!C831)</f>
        <v/>
      </c>
      <c r="D831" s="1">
        <f t="shared" si="167"/>
        <v>0</v>
      </c>
      <c r="E831" s="1" t="str">
        <f>IFERROR(INDEX(股票涨跌!E:E,MATCH(B831,股票涨跌!B:B,0)),"-")</f>
        <v>-</v>
      </c>
      <c r="F831" s="1" t="str">
        <f>IFERROR(INDEX(股票涨跌!F:F,MATCH(B831,股票涨跌!B:B,0)),"-")</f>
        <v>-</v>
      </c>
      <c r="G831" s="1" t="str">
        <f>TRIM(基本信息!O831)</f>
        <v/>
      </c>
      <c r="H831" s="1" t="str">
        <f>IFERROR(INDEX(行业涨跌!F:F,MATCH(G831,行业涨跌!C:C,0)),"-")</f>
        <v>-</v>
      </c>
      <c r="I831" s="1" t="str">
        <f>IFERROR(INDEX(行业涨跌!E:E,MATCH(G831,行业涨跌!C:C,0)),"-")</f>
        <v>-</v>
      </c>
      <c r="J831" s="1">
        <v>0</v>
      </c>
      <c r="K831" s="1">
        <v>1</v>
      </c>
      <c r="L831" s="1">
        <v>0</v>
      </c>
      <c r="M831" s="66">
        <f t="shared" si="168"/>
        <v>1</v>
      </c>
      <c r="R831" s="43" t="str">
        <f t="shared" si="166"/>
        <v>-</v>
      </c>
      <c r="S831" s="11">
        <v>43630.625</v>
      </c>
      <c r="V831" s="1">
        <f t="array" ref="V831">SMALL(IF($D$2:$D$4000&gt;0,ROW($D$2:$D$4000),4^8),ROW(A830))</f>
        <v>65536</v>
      </c>
      <c r="W831" s="1" t="str">
        <f t="shared" si="169"/>
        <v>-</v>
      </c>
      <c r="X831" s="1" t="str">
        <f t="shared" si="170"/>
        <v>-</v>
      </c>
      <c r="Y831" s="43" t="str">
        <f t="shared" si="171"/>
        <v>-</v>
      </c>
      <c r="Z831" s="1" t="str">
        <f t="shared" si="172"/>
        <v>-</v>
      </c>
      <c r="AA831" s="1" t="str">
        <f t="shared" si="173"/>
        <v>-</v>
      </c>
      <c r="AB831" s="1" t="str">
        <f t="shared" si="174"/>
        <v>-</v>
      </c>
      <c r="AC831" s="1" t="str">
        <f t="shared" si="175"/>
        <v>-</v>
      </c>
      <c r="AD831" s="1" t="str">
        <f t="shared" si="176"/>
        <v>-</v>
      </c>
      <c r="AE831" s="43" t="str">
        <f t="shared" si="177"/>
        <v>-</v>
      </c>
      <c r="AF831" s="11" t="str">
        <f t="shared" si="178"/>
        <v>-</v>
      </c>
    </row>
    <row r="832" spans="1:32" x14ac:dyDescent="0.15">
      <c r="A832" s="1">
        <v>831</v>
      </c>
      <c r="B832" s="29" t="str">
        <f>TRIM(基本信息!B832)</f>
        <v/>
      </c>
      <c r="C832" s="1" t="str">
        <f>TRIM(基本信息!C832)</f>
        <v/>
      </c>
      <c r="D832" s="1">
        <f t="shared" si="167"/>
        <v>0</v>
      </c>
      <c r="E832" s="1" t="str">
        <f>IFERROR(INDEX(股票涨跌!E:E,MATCH(B832,股票涨跌!B:B,0)),"-")</f>
        <v>-</v>
      </c>
      <c r="F832" s="1" t="str">
        <f>IFERROR(INDEX(股票涨跌!F:F,MATCH(B832,股票涨跌!B:B,0)),"-")</f>
        <v>-</v>
      </c>
      <c r="G832" s="1" t="str">
        <f>TRIM(基本信息!O832)</f>
        <v/>
      </c>
      <c r="H832" s="1" t="str">
        <f>IFERROR(INDEX(行业涨跌!F:F,MATCH(G832,行业涨跌!C:C,0)),"-")</f>
        <v>-</v>
      </c>
      <c r="I832" s="1" t="str">
        <f>IFERROR(INDEX(行业涨跌!E:E,MATCH(G832,行业涨跌!C:C,0)),"-")</f>
        <v>-</v>
      </c>
      <c r="J832" s="1">
        <v>0</v>
      </c>
      <c r="K832" s="1">
        <v>0</v>
      </c>
      <c r="L832" s="1">
        <v>0</v>
      </c>
      <c r="M832" s="66">
        <f t="shared" si="168"/>
        <v>0</v>
      </c>
      <c r="R832" s="43" t="str">
        <f t="shared" si="166"/>
        <v>-</v>
      </c>
      <c r="V832" s="1">
        <f t="array" ref="V832">SMALL(IF($D$2:$D$4000&gt;0,ROW($D$2:$D$4000),4^8),ROW(A831))</f>
        <v>65536</v>
      </c>
      <c r="W832" s="1" t="str">
        <f t="shared" si="169"/>
        <v>-</v>
      </c>
      <c r="X832" s="1" t="str">
        <f t="shared" si="170"/>
        <v>-</v>
      </c>
      <c r="Y832" s="43" t="str">
        <f t="shared" si="171"/>
        <v>-</v>
      </c>
      <c r="Z832" s="1" t="str">
        <f t="shared" si="172"/>
        <v>-</v>
      </c>
      <c r="AA832" s="1" t="str">
        <f t="shared" si="173"/>
        <v>-</v>
      </c>
      <c r="AB832" s="1" t="str">
        <f t="shared" si="174"/>
        <v>-</v>
      </c>
      <c r="AC832" s="1" t="str">
        <f t="shared" si="175"/>
        <v>-</v>
      </c>
      <c r="AD832" s="1" t="str">
        <f t="shared" si="176"/>
        <v>-</v>
      </c>
      <c r="AE832" s="43" t="str">
        <f t="shared" si="177"/>
        <v>-</v>
      </c>
      <c r="AF832" s="11" t="str">
        <f t="shared" si="178"/>
        <v>-</v>
      </c>
    </row>
    <row r="833" spans="1:32" x14ac:dyDescent="0.15">
      <c r="A833" s="1">
        <v>832</v>
      </c>
      <c r="B833" s="29" t="str">
        <f>TRIM(基本信息!B833)</f>
        <v/>
      </c>
      <c r="C833" s="1" t="str">
        <f>TRIM(基本信息!C833)</f>
        <v/>
      </c>
      <c r="D833" s="1">
        <f t="shared" si="167"/>
        <v>0</v>
      </c>
      <c r="E833" s="1" t="str">
        <f>IFERROR(INDEX(股票涨跌!E:E,MATCH(B833,股票涨跌!B:B,0)),"-")</f>
        <v>-</v>
      </c>
      <c r="F833" s="1" t="str">
        <f>IFERROR(INDEX(股票涨跌!F:F,MATCH(B833,股票涨跌!B:B,0)),"-")</f>
        <v>-</v>
      </c>
      <c r="G833" s="1" t="str">
        <f>TRIM(基本信息!O833)</f>
        <v/>
      </c>
      <c r="H833" s="1" t="str">
        <f>IFERROR(INDEX(行业涨跌!F:F,MATCH(G833,行业涨跌!C:C,0)),"-")</f>
        <v>-</v>
      </c>
      <c r="I833" s="1" t="str">
        <f>IFERROR(INDEX(行业涨跌!E:E,MATCH(G833,行业涨跌!C:C,0)),"-")</f>
        <v>-</v>
      </c>
      <c r="J833" s="1">
        <v>0</v>
      </c>
      <c r="K833" s="1">
        <v>0</v>
      </c>
      <c r="L833" s="1">
        <v>0</v>
      </c>
      <c r="M833" s="66">
        <f t="shared" si="168"/>
        <v>0</v>
      </c>
      <c r="R833" s="43" t="str">
        <f t="shared" si="166"/>
        <v>-</v>
      </c>
      <c r="V833" s="1">
        <f t="array" ref="V833">SMALL(IF($D$2:$D$4000&gt;0,ROW($D$2:$D$4000),4^8),ROW(A832))</f>
        <v>65536</v>
      </c>
      <c r="W833" s="1" t="str">
        <f t="shared" si="169"/>
        <v>-</v>
      </c>
      <c r="X833" s="1" t="str">
        <f t="shared" si="170"/>
        <v>-</v>
      </c>
      <c r="Y833" s="43" t="str">
        <f t="shared" si="171"/>
        <v>-</v>
      </c>
      <c r="Z833" s="1" t="str">
        <f t="shared" si="172"/>
        <v>-</v>
      </c>
      <c r="AA833" s="1" t="str">
        <f t="shared" si="173"/>
        <v>-</v>
      </c>
      <c r="AB833" s="1" t="str">
        <f t="shared" si="174"/>
        <v>-</v>
      </c>
      <c r="AC833" s="1" t="str">
        <f t="shared" si="175"/>
        <v>-</v>
      </c>
      <c r="AD833" s="1" t="str">
        <f t="shared" si="176"/>
        <v>-</v>
      </c>
      <c r="AE833" s="43" t="str">
        <f t="shared" si="177"/>
        <v>-</v>
      </c>
      <c r="AF833" s="11" t="str">
        <f t="shared" si="178"/>
        <v>-</v>
      </c>
    </row>
    <row r="834" spans="1:32" x14ac:dyDescent="0.15">
      <c r="A834" s="1">
        <v>833</v>
      </c>
      <c r="B834" s="29" t="str">
        <f>TRIM(基本信息!B834)</f>
        <v/>
      </c>
      <c r="C834" s="1" t="str">
        <f>TRIM(基本信息!C834)</f>
        <v/>
      </c>
      <c r="D834" s="1">
        <f t="shared" si="167"/>
        <v>0</v>
      </c>
      <c r="E834" s="1" t="str">
        <f>IFERROR(INDEX(股票涨跌!E:E,MATCH(B834,股票涨跌!B:B,0)),"-")</f>
        <v>-</v>
      </c>
      <c r="F834" s="1" t="str">
        <f>IFERROR(INDEX(股票涨跌!F:F,MATCH(B834,股票涨跌!B:B,0)),"-")</f>
        <v>-</v>
      </c>
      <c r="G834" s="1" t="str">
        <f>TRIM(基本信息!O834)</f>
        <v/>
      </c>
      <c r="H834" s="1" t="str">
        <f>IFERROR(INDEX(行业涨跌!F:F,MATCH(G834,行业涨跌!C:C,0)),"-")</f>
        <v>-</v>
      </c>
      <c r="I834" s="1" t="str">
        <f>IFERROR(INDEX(行业涨跌!E:E,MATCH(G834,行业涨跌!C:C,0)),"-")</f>
        <v>-</v>
      </c>
      <c r="J834" s="1">
        <v>0</v>
      </c>
      <c r="K834" s="1">
        <v>0</v>
      </c>
      <c r="L834" s="1">
        <v>0</v>
      </c>
      <c r="M834" s="66">
        <f t="shared" si="168"/>
        <v>0</v>
      </c>
      <c r="R834" s="43" t="str">
        <f t="shared" ref="R834:R897" si="179">IF(D834&gt;0,IF(J834&gt;0,$J$1,"")&amp;IF(K834&gt;0,$K$1,"")&amp;IF(L834&gt;0,$L$1,"")&amp;"+"&amp;IF(N834&gt;0,$N$1,"")&amp;IF(O834&gt;0,$O$1,"")&amp;IF(P834&gt;0,$P$1,"")&amp;IF(Q834&gt;0,$Q$1,""),"-")</f>
        <v>-</v>
      </c>
      <c r="V834" s="1">
        <f t="array" ref="V834">SMALL(IF($D$2:$D$4000&gt;0,ROW($D$2:$D$4000),4^8),ROW(A833))</f>
        <v>65536</v>
      </c>
      <c r="W834" s="1" t="str">
        <f t="shared" si="169"/>
        <v>-</v>
      </c>
      <c r="X834" s="1" t="str">
        <f t="shared" si="170"/>
        <v>-</v>
      </c>
      <c r="Y834" s="43" t="str">
        <f t="shared" si="171"/>
        <v>-</v>
      </c>
      <c r="Z834" s="1" t="str">
        <f t="shared" si="172"/>
        <v>-</v>
      </c>
      <c r="AA834" s="1" t="str">
        <f t="shared" si="173"/>
        <v>-</v>
      </c>
      <c r="AB834" s="1" t="str">
        <f t="shared" si="174"/>
        <v>-</v>
      </c>
      <c r="AC834" s="1" t="str">
        <f t="shared" si="175"/>
        <v>-</v>
      </c>
      <c r="AD834" s="1" t="str">
        <f t="shared" si="176"/>
        <v>-</v>
      </c>
      <c r="AE834" s="43" t="str">
        <f t="shared" si="177"/>
        <v>-</v>
      </c>
      <c r="AF834" s="11" t="str">
        <f t="shared" si="178"/>
        <v>-</v>
      </c>
    </row>
    <row r="835" spans="1:32" x14ac:dyDescent="0.15">
      <c r="A835" s="1">
        <v>834</v>
      </c>
      <c r="B835" s="29" t="str">
        <f>TRIM(基本信息!B835)</f>
        <v/>
      </c>
      <c r="C835" s="1" t="str">
        <f>TRIM(基本信息!C835)</f>
        <v/>
      </c>
      <c r="D835" s="1">
        <f t="shared" ref="D835:D898" si="180">IF(LEN(B835)&gt;2,OR(M835=1,(M835=0.5)*(N835+O835+P835+Q835)&gt;0)+0,0)</f>
        <v>0</v>
      </c>
      <c r="E835" s="1" t="str">
        <f>IFERROR(INDEX(股票涨跌!E:E,MATCH(B835,股票涨跌!B:B,0)),"-")</f>
        <v>-</v>
      </c>
      <c r="F835" s="1" t="str">
        <f>IFERROR(INDEX(股票涨跌!F:F,MATCH(B835,股票涨跌!B:B,0)),"-")</f>
        <v>-</v>
      </c>
      <c r="G835" s="1" t="str">
        <f>TRIM(基本信息!O835)</f>
        <v/>
      </c>
      <c r="H835" s="1" t="str">
        <f>IFERROR(INDEX(行业涨跌!F:F,MATCH(G835,行业涨跌!C:C,0)),"-")</f>
        <v>-</v>
      </c>
      <c r="I835" s="1" t="str">
        <f>IFERROR(INDEX(行业涨跌!E:E,MATCH(G835,行业涨跌!C:C,0)),"-")</f>
        <v>-</v>
      </c>
      <c r="J835" s="1">
        <v>0</v>
      </c>
      <c r="K835" s="1">
        <v>0</v>
      </c>
      <c r="L835" s="1">
        <v>0</v>
      </c>
      <c r="M835" s="66">
        <f t="shared" ref="M835:M898" si="181">IF(K835&gt;0,1,IF(J835&gt;0,0.5,0))</f>
        <v>0</v>
      </c>
      <c r="R835" s="43" t="str">
        <f t="shared" si="179"/>
        <v>-</v>
      </c>
      <c r="V835" s="1">
        <f t="array" ref="V835">SMALL(IF($D$2:$D$4000&gt;0,ROW($D$2:$D$4000),4^8),ROW(A834))</f>
        <v>65536</v>
      </c>
      <c r="W835" s="1" t="str">
        <f t="shared" si="169"/>
        <v>-</v>
      </c>
      <c r="X835" s="1" t="str">
        <f t="shared" si="170"/>
        <v>-</v>
      </c>
      <c r="Y835" s="43" t="str">
        <f t="shared" si="171"/>
        <v>-</v>
      </c>
      <c r="Z835" s="1" t="str">
        <f t="shared" si="172"/>
        <v>-</v>
      </c>
      <c r="AA835" s="1" t="str">
        <f t="shared" si="173"/>
        <v>-</v>
      </c>
      <c r="AB835" s="1" t="str">
        <f t="shared" si="174"/>
        <v>-</v>
      </c>
      <c r="AC835" s="1" t="str">
        <f t="shared" si="175"/>
        <v>-</v>
      </c>
      <c r="AD835" s="1" t="str">
        <f t="shared" si="176"/>
        <v>-</v>
      </c>
      <c r="AE835" s="43" t="str">
        <f t="shared" si="177"/>
        <v>-</v>
      </c>
      <c r="AF835" s="11" t="str">
        <f t="shared" si="178"/>
        <v>-</v>
      </c>
    </row>
    <row r="836" spans="1:32" x14ac:dyDescent="0.15">
      <c r="A836" s="1">
        <v>835</v>
      </c>
      <c r="B836" s="29" t="str">
        <f>TRIM(基本信息!B836)</f>
        <v/>
      </c>
      <c r="C836" s="1" t="str">
        <f>TRIM(基本信息!C836)</f>
        <v/>
      </c>
      <c r="D836" s="1">
        <f t="shared" si="180"/>
        <v>0</v>
      </c>
      <c r="E836" s="1" t="str">
        <f>IFERROR(INDEX(股票涨跌!E:E,MATCH(B836,股票涨跌!B:B,0)),"-")</f>
        <v>-</v>
      </c>
      <c r="F836" s="1" t="str">
        <f>IFERROR(INDEX(股票涨跌!F:F,MATCH(B836,股票涨跌!B:B,0)),"-")</f>
        <v>-</v>
      </c>
      <c r="G836" s="1" t="str">
        <f>TRIM(基本信息!O836)</f>
        <v/>
      </c>
      <c r="H836" s="1" t="str">
        <f>IFERROR(INDEX(行业涨跌!F:F,MATCH(G836,行业涨跌!C:C,0)),"-")</f>
        <v>-</v>
      </c>
      <c r="I836" s="1" t="str">
        <f>IFERROR(INDEX(行业涨跌!E:E,MATCH(G836,行业涨跌!C:C,0)),"-")</f>
        <v>-</v>
      </c>
      <c r="J836" s="1">
        <v>0</v>
      </c>
      <c r="K836" s="1">
        <v>0</v>
      </c>
      <c r="L836" s="1">
        <v>0</v>
      </c>
      <c r="M836" s="66">
        <f t="shared" si="181"/>
        <v>0</v>
      </c>
      <c r="R836" s="43" t="str">
        <f t="shared" si="179"/>
        <v>-</v>
      </c>
      <c r="V836" s="1">
        <f t="array" ref="V836">SMALL(IF($D$2:$D$4000&gt;0,ROW($D$2:$D$4000),4^8),ROW(A835))</f>
        <v>65536</v>
      </c>
      <c r="W836" s="1" t="str">
        <f t="shared" si="169"/>
        <v>-</v>
      </c>
      <c r="X836" s="1" t="str">
        <f t="shared" si="170"/>
        <v>-</v>
      </c>
      <c r="Y836" s="43" t="str">
        <f t="shared" si="171"/>
        <v>-</v>
      </c>
      <c r="Z836" s="1" t="str">
        <f t="shared" si="172"/>
        <v>-</v>
      </c>
      <c r="AA836" s="1" t="str">
        <f t="shared" si="173"/>
        <v>-</v>
      </c>
      <c r="AB836" s="1" t="str">
        <f t="shared" si="174"/>
        <v>-</v>
      </c>
      <c r="AC836" s="1" t="str">
        <f t="shared" si="175"/>
        <v>-</v>
      </c>
      <c r="AD836" s="1" t="str">
        <f t="shared" si="176"/>
        <v>-</v>
      </c>
      <c r="AE836" s="43" t="str">
        <f t="shared" si="177"/>
        <v>-</v>
      </c>
      <c r="AF836" s="11" t="str">
        <f t="shared" si="178"/>
        <v>-</v>
      </c>
    </row>
    <row r="837" spans="1:32" x14ac:dyDescent="0.15">
      <c r="A837" s="1">
        <v>836</v>
      </c>
      <c r="B837" s="29" t="str">
        <f>TRIM(基本信息!B837)</f>
        <v/>
      </c>
      <c r="C837" s="1" t="str">
        <f>TRIM(基本信息!C837)</f>
        <v/>
      </c>
      <c r="D837" s="1">
        <f t="shared" si="180"/>
        <v>0</v>
      </c>
      <c r="E837" s="1" t="str">
        <f>IFERROR(INDEX(股票涨跌!E:E,MATCH(B837,股票涨跌!B:B,0)),"-")</f>
        <v>-</v>
      </c>
      <c r="F837" s="1" t="str">
        <f>IFERROR(INDEX(股票涨跌!F:F,MATCH(B837,股票涨跌!B:B,0)),"-")</f>
        <v>-</v>
      </c>
      <c r="G837" s="1" t="str">
        <f>TRIM(基本信息!O837)</f>
        <v/>
      </c>
      <c r="H837" s="1" t="str">
        <f>IFERROR(INDEX(行业涨跌!F:F,MATCH(G837,行业涨跌!C:C,0)),"-")</f>
        <v>-</v>
      </c>
      <c r="I837" s="1" t="str">
        <f>IFERROR(INDEX(行业涨跌!E:E,MATCH(G837,行业涨跌!C:C,0)),"-")</f>
        <v>-</v>
      </c>
      <c r="J837" s="1">
        <v>0</v>
      </c>
      <c r="K837" s="1">
        <v>0</v>
      </c>
      <c r="L837" s="1">
        <v>0</v>
      </c>
      <c r="M837" s="66">
        <f t="shared" si="181"/>
        <v>0</v>
      </c>
      <c r="R837" s="43" t="str">
        <f t="shared" si="179"/>
        <v>-</v>
      </c>
      <c r="V837" s="1">
        <f t="array" ref="V837">SMALL(IF($D$2:$D$4000&gt;0,ROW($D$2:$D$4000),4^8),ROW(A836))</f>
        <v>65536</v>
      </c>
      <c r="W837" s="1" t="str">
        <f t="shared" si="169"/>
        <v>-</v>
      </c>
      <c r="X837" s="1" t="str">
        <f t="shared" si="170"/>
        <v>-</v>
      </c>
      <c r="Y837" s="43" t="str">
        <f t="shared" si="171"/>
        <v>-</v>
      </c>
      <c r="Z837" s="1" t="str">
        <f t="shared" si="172"/>
        <v>-</v>
      </c>
      <c r="AA837" s="1" t="str">
        <f t="shared" si="173"/>
        <v>-</v>
      </c>
      <c r="AB837" s="1" t="str">
        <f t="shared" si="174"/>
        <v>-</v>
      </c>
      <c r="AC837" s="1" t="str">
        <f t="shared" si="175"/>
        <v>-</v>
      </c>
      <c r="AD837" s="1" t="str">
        <f t="shared" si="176"/>
        <v>-</v>
      </c>
      <c r="AE837" s="43" t="str">
        <f t="shared" si="177"/>
        <v>-</v>
      </c>
      <c r="AF837" s="11" t="str">
        <f t="shared" si="178"/>
        <v>-</v>
      </c>
    </row>
    <row r="838" spans="1:32" x14ac:dyDescent="0.15">
      <c r="A838" s="1">
        <v>837</v>
      </c>
      <c r="B838" s="29" t="str">
        <f>TRIM(基本信息!B838)</f>
        <v/>
      </c>
      <c r="C838" s="1" t="str">
        <f>TRIM(基本信息!C838)</f>
        <v/>
      </c>
      <c r="D838" s="1">
        <f t="shared" si="180"/>
        <v>0</v>
      </c>
      <c r="E838" s="1" t="str">
        <f>IFERROR(INDEX(股票涨跌!E:E,MATCH(B838,股票涨跌!B:B,0)),"-")</f>
        <v>-</v>
      </c>
      <c r="F838" s="1" t="str">
        <f>IFERROR(INDEX(股票涨跌!F:F,MATCH(B838,股票涨跌!B:B,0)),"-")</f>
        <v>-</v>
      </c>
      <c r="G838" s="1" t="str">
        <f>TRIM(基本信息!O838)</f>
        <v/>
      </c>
      <c r="H838" s="1" t="str">
        <f>IFERROR(INDEX(行业涨跌!F:F,MATCH(G838,行业涨跌!C:C,0)),"-")</f>
        <v>-</v>
      </c>
      <c r="I838" s="1" t="str">
        <f>IFERROR(INDEX(行业涨跌!E:E,MATCH(G838,行业涨跌!C:C,0)),"-")</f>
        <v>-</v>
      </c>
      <c r="J838" s="1">
        <v>0</v>
      </c>
      <c r="K838" s="1">
        <v>0</v>
      </c>
      <c r="L838" s="1">
        <v>0</v>
      </c>
      <c r="M838" s="66">
        <f t="shared" si="181"/>
        <v>0</v>
      </c>
      <c r="R838" s="43" t="str">
        <f t="shared" si="179"/>
        <v>-</v>
      </c>
      <c r="V838" s="1">
        <f t="array" ref="V838">SMALL(IF($D$2:$D$4000&gt;0,ROW($D$2:$D$4000),4^8),ROW(A837))</f>
        <v>65536</v>
      </c>
      <c r="W838" s="1" t="str">
        <f t="shared" si="169"/>
        <v>-</v>
      </c>
      <c r="X838" s="1" t="str">
        <f t="shared" si="170"/>
        <v>-</v>
      </c>
      <c r="Y838" s="43" t="str">
        <f t="shared" si="171"/>
        <v>-</v>
      </c>
      <c r="Z838" s="1" t="str">
        <f t="shared" si="172"/>
        <v>-</v>
      </c>
      <c r="AA838" s="1" t="str">
        <f t="shared" si="173"/>
        <v>-</v>
      </c>
      <c r="AB838" s="1" t="str">
        <f t="shared" si="174"/>
        <v>-</v>
      </c>
      <c r="AC838" s="1" t="str">
        <f t="shared" si="175"/>
        <v>-</v>
      </c>
      <c r="AD838" s="1" t="str">
        <f t="shared" si="176"/>
        <v>-</v>
      </c>
      <c r="AE838" s="43" t="str">
        <f t="shared" si="177"/>
        <v>-</v>
      </c>
      <c r="AF838" s="11" t="str">
        <f t="shared" si="178"/>
        <v>-</v>
      </c>
    </row>
    <row r="839" spans="1:32" x14ac:dyDescent="0.15">
      <c r="A839" s="1">
        <v>838</v>
      </c>
      <c r="B839" s="29" t="str">
        <f>TRIM(基本信息!B839)</f>
        <v/>
      </c>
      <c r="C839" s="1" t="str">
        <f>TRIM(基本信息!C839)</f>
        <v/>
      </c>
      <c r="D839" s="1">
        <f t="shared" si="180"/>
        <v>0</v>
      </c>
      <c r="E839" s="1" t="str">
        <f>IFERROR(INDEX(股票涨跌!E:E,MATCH(B839,股票涨跌!B:B,0)),"-")</f>
        <v>-</v>
      </c>
      <c r="F839" s="1" t="str">
        <f>IFERROR(INDEX(股票涨跌!F:F,MATCH(B839,股票涨跌!B:B,0)),"-")</f>
        <v>-</v>
      </c>
      <c r="G839" s="1" t="str">
        <f>TRIM(基本信息!O839)</f>
        <v/>
      </c>
      <c r="H839" s="1" t="str">
        <f>IFERROR(INDEX(行业涨跌!F:F,MATCH(G839,行业涨跌!C:C,0)),"-")</f>
        <v>-</v>
      </c>
      <c r="I839" s="1" t="str">
        <f>IFERROR(INDEX(行业涨跌!E:E,MATCH(G839,行业涨跌!C:C,0)),"-")</f>
        <v>-</v>
      </c>
      <c r="J839" s="1">
        <v>0</v>
      </c>
      <c r="K839" s="1">
        <v>0</v>
      </c>
      <c r="L839" s="1">
        <v>0</v>
      </c>
      <c r="M839" s="66">
        <f t="shared" si="181"/>
        <v>0</v>
      </c>
      <c r="R839" s="43" t="str">
        <f t="shared" si="179"/>
        <v>-</v>
      </c>
      <c r="V839" s="1">
        <f t="array" ref="V839">SMALL(IF($D$2:$D$4000&gt;0,ROW($D$2:$D$4000),4^8),ROW(A838))</f>
        <v>65536</v>
      </c>
      <c r="W839" s="1" t="str">
        <f t="shared" si="169"/>
        <v>-</v>
      </c>
      <c r="X839" s="1" t="str">
        <f t="shared" si="170"/>
        <v>-</v>
      </c>
      <c r="Y839" s="43" t="str">
        <f t="shared" si="171"/>
        <v>-</v>
      </c>
      <c r="Z839" s="1" t="str">
        <f t="shared" si="172"/>
        <v>-</v>
      </c>
      <c r="AA839" s="1" t="str">
        <f t="shared" si="173"/>
        <v>-</v>
      </c>
      <c r="AB839" s="1" t="str">
        <f t="shared" si="174"/>
        <v>-</v>
      </c>
      <c r="AC839" s="1" t="str">
        <f t="shared" si="175"/>
        <v>-</v>
      </c>
      <c r="AD839" s="1" t="str">
        <f t="shared" si="176"/>
        <v>-</v>
      </c>
      <c r="AE839" s="43" t="str">
        <f t="shared" si="177"/>
        <v>-</v>
      </c>
      <c r="AF839" s="11" t="str">
        <f t="shared" si="178"/>
        <v>-</v>
      </c>
    </row>
    <row r="840" spans="1:32" x14ac:dyDescent="0.15">
      <c r="A840" s="1">
        <v>839</v>
      </c>
      <c r="B840" s="29" t="str">
        <f>TRIM(基本信息!B840)</f>
        <v/>
      </c>
      <c r="C840" s="1" t="str">
        <f>TRIM(基本信息!C840)</f>
        <v/>
      </c>
      <c r="D840" s="1">
        <f t="shared" si="180"/>
        <v>0</v>
      </c>
      <c r="E840" s="1" t="str">
        <f>IFERROR(INDEX(股票涨跌!E:E,MATCH(B840,股票涨跌!B:B,0)),"-")</f>
        <v>-</v>
      </c>
      <c r="F840" s="1" t="str">
        <f>IFERROR(INDEX(股票涨跌!F:F,MATCH(B840,股票涨跌!B:B,0)),"-")</f>
        <v>-</v>
      </c>
      <c r="G840" s="1" t="str">
        <f>TRIM(基本信息!O840)</f>
        <v/>
      </c>
      <c r="H840" s="1" t="str">
        <f>IFERROR(INDEX(行业涨跌!F:F,MATCH(G840,行业涨跌!C:C,0)),"-")</f>
        <v>-</v>
      </c>
      <c r="I840" s="1" t="str">
        <f>IFERROR(INDEX(行业涨跌!E:E,MATCH(G840,行业涨跌!C:C,0)),"-")</f>
        <v>-</v>
      </c>
      <c r="J840" s="1">
        <v>0</v>
      </c>
      <c r="K840" s="1">
        <v>0</v>
      </c>
      <c r="L840" s="1">
        <v>0</v>
      </c>
      <c r="M840" s="66">
        <f t="shared" si="181"/>
        <v>0</v>
      </c>
      <c r="R840" s="43" t="str">
        <f t="shared" si="179"/>
        <v>-</v>
      </c>
      <c r="V840" s="1">
        <f t="array" ref="V840">SMALL(IF($D$2:$D$4000&gt;0,ROW($D$2:$D$4000),4^8),ROW(A839))</f>
        <v>65536</v>
      </c>
      <c r="W840" s="1" t="str">
        <f t="shared" si="169"/>
        <v>-</v>
      </c>
      <c r="X840" s="1" t="str">
        <f t="shared" si="170"/>
        <v>-</v>
      </c>
      <c r="Y840" s="43" t="str">
        <f t="shared" si="171"/>
        <v>-</v>
      </c>
      <c r="Z840" s="1" t="str">
        <f t="shared" si="172"/>
        <v>-</v>
      </c>
      <c r="AA840" s="1" t="str">
        <f t="shared" si="173"/>
        <v>-</v>
      </c>
      <c r="AB840" s="1" t="str">
        <f t="shared" si="174"/>
        <v>-</v>
      </c>
      <c r="AC840" s="1" t="str">
        <f t="shared" si="175"/>
        <v>-</v>
      </c>
      <c r="AD840" s="1" t="str">
        <f t="shared" si="176"/>
        <v>-</v>
      </c>
      <c r="AE840" s="43" t="str">
        <f t="shared" si="177"/>
        <v>-</v>
      </c>
      <c r="AF840" s="11" t="str">
        <f t="shared" si="178"/>
        <v>-</v>
      </c>
    </row>
    <row r="841" spans="1:32" x14ac:dyDescent="0.15">
      <c r="A841" s="1">
        <v>840</v>
      </c>
      <c r="B841" s="29" t="str">
        <f>TRIM(基本信息!B841)</f>
        <v/>
      </c>
      <c r="C841" s="1" t="str">
        <f>TRIM(基本信息!C841)</f>
        <v/>
      </c>
      <c r="D841" s="1">
        <f t="shared" si="180"/>
        <v>0</v>
      </c>
      <c r="E841" s="1" t="str">
        <f>IFERROR(INDEX(股票涨跌!E:E,MATCH(B841,股票涨跌!B:B,0)),"-")</f>
        <v>-</v>
      </c>
      <c r="F841" s="1" t="str">
        <f>IFERROR(INDEX(股票涨跌!F:F,MATCH(B841,股票涨跌!B:B,0)),"-")</f>
        <v>-</v>
      </c>
      <c r="G841" s="1" t="str">
        <f>TRIM(基本信息!O841)</f>
        <v/>
      </c>
      <c r="H841" s="1" t="str">
        <f>IFERROR(INDEX(行业涨跌!F:F,MATCH(G841,行业涨跌!C:C,0)),"-")</f>
        <v>-</v>
      </c>
      <c r="I841" s="1" t="str">
        <f>IFERROR(INDEX(行业涨跌!E:E,MATCH(G841,行业涨跌!C:C,0)),"-")</f>
        <v>-</v>
      </c>
      <c r="J841" s="1">
        <v>0</v>
      </c>
      <c r="K841" s="1">
        <v>0</v>
      </c>
      <c r="L841" s="1">
        <v>0</v>
      </c>
      <c r="M841" s="66">
        <f t="shared" si="181"/>
        <v>0</v>
      </c>
      <c r="R841" s="43" t="str">
        <f t="shared" si="179"/>
        <v>-</v>
      </c>
      <c r="V841" s="1">
        <f t="array" ref="V841">SMALL(IF($D$2:$D$4000&gt;0,ROW($D$2:$D$4000),4^8),ROW(A840))</f>
        <v>65536</v>
      </c>
      <c r="W841" s="1" t="str">
        <f t="shared" si="169"/>
        <v>-</v>
      </c>
      <c r="X841" s="1" t="str">
        <f t="shared" si="170"/>
        <v>-</v>
      </c>
      <c r="Y841" s="43" t="str">
        <f t="shared" si="171"/>
        <v>-</v>
      </c>
      <c r="Z841" s="1" t="str">
        <f t="shared" si="172"/>
        <v>-</v>
      </c>
      <c r="AA841" s="1" t="str">
        <f t="shared" si="173"/>
        <v>-</v>
      </c>
      <c r="AB841" s="1" t="str">
        <f t="shared" si="174"/>
        <v>-</v>
      </c>
      <c r="AC841" s="1" t="str">
        <f t="shared" si="175"/>
        <v>-</v>
      </c>
      <c r="AD841" s="1" t="str">
        <f t="shared" si="176"/>
        <v>-</v>
      </c>
      <c r="AE841" s="43" t="str">
        <f t="shared" si="177"/>
        <v>-</v>
      </c>
      <c r="AF841" s="11" t="str">
        <f t="shared" si="178"/>
        <v>-</v>
      </c>
    </row>
    <row r="842" spans="1:32" x14ac:dyDescent="0.15">
      <c r="A842" s="1">
        <v>841</v>
      </c>
      <c r="B842" s="29" t="str">
        <f>TRIM(基本信息!B842)</f>
        <v/>
      </c>
      <c r="C842" s="1" t="str">
        <f>TRIM(基本信息!C842)</f>
        <v/>
      </c>
      <c r="D842" s="1">
        <f t="shared" si="180"/>
        <v>0</v>
      </c>
      <c r="E842" s="1" t="str">
        <f>IFERROR(INDEX(股票涨跌!E:E,MATCH(B842,股票涨跌!B:B,0)),"-")</f>
        <v>-</v>
      </c>
      <c r="F842" s="1" t="str">
        <f>IFERROR(INDEX(股票涨跌!F:F,MATCH(B842,股票涨跌!B:B,0)),"-")</f>
        <v>-</v>
      </c>
      <c r="G842" s="1" t="str">
        <f>TRIM(基本信息!O842)</f>
        <v/>
      </c>
      <c r="H842" s="1" t="str">
        <f>IFERROR(INDEX(行业涨跌!F:F,MATCH(G842,行业涨跌!C:C,0)),"-")</f>
        <v>-</v>
      </c>
      <c r="I842" s="1" t="str">
        <f>IFERROR(INDEX(行业涨跌!E:E,MATCH(G842,行业涨跌!C:C,0)),"-")</f>
        <v>-</v>
      </c>
      <c r="J842" s="1">
        <v>0</v>
      </c>
      <c r="K842" s="1">
        <v>0</v>
      </c>
      <c r="L842" s="1">
        <v>0</v>
      </c>
      <c r="M842" s="66">
        <f t="shared" si="181"/>
        <v>0</v>
      </c>
      <c r="R842" s="43" t="str">
        <f t="shared" si="179"/>
        <v>-</v>
      </c>
      <c r="V842" s="1">
        <f t="array" ref="V842">SMALL(IF($D$2:$D$4000&gt;0,ROW($D$2:$D$4000),4^8),ROW(A841))</f>
        <v>65536</v>
      </c>
      <c r="W842" s="1" t="str">
        <f t="shared" si="169"/>
        <v>-</v>
      </c>
      <c r="X842" s="1" t="str">
        <f t="shared" si="170"/>
        <v>-</v>
      </c>
      <c r="Y842" s="43" t="str">
        <f t="shared" si="171"/>
        <v>-</v>
      </c>
      <c r="Z842" s="1" t="str">
        <f t="shared" si="172"/>
        <v>-</v>
      </c>
      <c r="AA842" s="1" t="str">
        <f t="shared" si="173"/>
        <v>-</v>
      </c>
      <c r="AB842" s="1" t="str">
        <f t="shared" si="174"/>
        <v>-</v>
      </c>
      <c r="AC842" s="1" t="str">
        <f t="shared" si="175"/>
        <v>-</v>
      </c>
      <c r="AD842" s="1" t="str">
        <f t="shared" si="176"/>
        <v>-</v>
      </c>
      <c r="AE842" s="43" t="str">
        <f t="shared" si="177"/>
        <v>-</v>
      </c>
      <c r="AF842" s="11" t="str">
        <f t="shared" si="178"/>
        <v>-</v>
      </c>
    </row>
    <row r="843" spans="1:32" x14ac:dyDescent="0.15">
      <c r="A843" s="1">
        <v>842</v>
      </c>
      <c r="B843" s="29" t="str">
        <f>TRIM(基本信息!B843)</f>
        <v/>
      </c>
      <c r="C843" s="1" t="str">
        <f>TRIM(基本信息!C843)</f>
        <v/>
      </c>
      <c r="D843" s="1">
        <f t="shared" si="180"/>
        <v>0</v>
      </c>
      <c r="E843" s="1" t="str">
        <f>IFERROR(INDEX(股票涨跌!E:E,MATCH(B843,股票涨跌!B:B,0)),"-")</f>
        <v>-</v>
      </c>
      <c r="F843" s="1" t="str">
        <f>IFERROR(INDEX(股票涨跌!F:F,MATCH(B843,股票涨跌!B:B,0)),"-")</f>
        <v>-</v>
      </c>
      <c r="G843" s="1" t="str">
        <f>TRIM(基本信息!O843)</f>
        <v/>
      </c>
      <c r="H843" s="1" t="str">
        <f>IFERROR(INDEX(行业涨跌!F:F,MATCH(G843,行业涨跌!C:C,0)),"-")</f>
        <v>-</v>
      </c>
      <c r="I843" s="1" t="str">
        <f>IFERROR(INDEX(行业涨跌!E:E,MATCH(G843,行业涨跌!C:C,0)),"-")</f>
        <v>-</v>
      </c>
      <c r="J843" s="1">
        <v>1</v>
      </c>
      <c r="K843" s="1">
        <v>0</v>
      </c>
      <c r="L843" s="1">
        <v>0</v>
      </c>
      <c r="M843" s="66">
        <f t="shared" si="181"/>
        <v>0.5</v>
      </c>
      <c r="N843" s="1">
        <v>0</v>
      </c>
      <c r="O843" s="1">
        <v>1</v>
      </c>
      <c r="P843" s="1">
        <v>1</v>
      </c>
      <c r="Q843" s="1">
        <v>0</v>
      </c>
      <c r="R843" s="43" t="str">
        <f t="shared" si="179"/>
        <v>-</v>
      </c>
      <c r="S843" s="11">
        <v>43630.625</v>
      </c>
      <c r="V843" s="1">
        <f t="array" ref="V843">SMALL(IF($D$2:$D$4000&gt;0,ROW($D$2:$D$4000),4^8),ROW(A842))</f>
        <v>65536</v>
      </c>
      <c r="W843" s="1" t="str">
        <f t="shared" si="169"/>
        <v>-</v>
      </c>
      <c r="X843" s="1" t="str">
        <f t="shared" si="170"/>
        <v>-</v>
      </c>
      <c r="Y843" s="43" t="str">
        <f t="shared" si="171"/>
        <v>-</v>
      </c>
      <c r="Z843" s="1" t="str">
        <f t="shared" si="172"/>
        <v>-</v>
      </c>
      <c r="AA843" s="1" t="str">
        <f t="shared" si="173"/>
        <v>-</v>
      </c>
      <c r="AB843" s="1" t="str">
        <f t="shared" si="174"/>
        <v>-</v>
      </c>
      <c r="AC843" s="1" t="str">
        <f t="shared" si="175"/>
        <v>-</v>
      </c>
      <c r="AD843" s="1" t="str">
        <f t="shared" si="176"/>
        <v>-</v>
      </c>
      <c r="AE843" s="43" t="str">
        <f t="shared" si="177"/>
        <v>-</v>
      </c>
      <c r="AF843" s="11" t="str">
        <f t="shared" si="178"/>
        <v>-</v>
      </c>
    </row>
    <row r="844" spans="1:32" x14ac:dyDescent="0.15">
      <c r="A844" s="1">
        <v>843</v>
      </c>
      <c r="B844" s="29" t="str">
        <f>TRIM(基本信息!B844)</f>
        <v/>
      </c>
      <c r="C844" s="1" t="str">
        <f>TRIM(基本信息!C844)</f>
        <v/>
      </c>
      <c r="D844" s="1">
        <f t="shared" si="180"/>
        <v>0</v>
      </c>
      <c r="E844" s="1" t="str">
        <f>IFERROR(INDEX(股票涨跌!E:E,MATCH(B844,股票涨跌!B:B,0)),"-")</f>
        <v>-</v>
      </c>
      <c r="F844" s="1" t="str">
        <f>IFERROR(INDEX(股票涨跌!F:F,MATCH(B844,股票涨跌!B:B,0)),"-")</f>
        <v>-</v>
      </c>
      <c r="G844" s="1" t="str">
        <f>TRIM(基本信息!O844)</f>
        <v/>
      </c>
      <c r="H844" s="1" t="str">
        <f>IFERROR(INDEX(行业涨跌!F:F,MATCH(G844,行业涨跌!C:C,0)),"-")</f>
        <v>-</v>
      </c>
      <c r="I844" s="1" t="str">
        <f>IFERROR(INDEX(行业涨跌!E:E,MATCH(G844,行业涨跌!C:C,0)),"-")</f>
        <v>-</v>
      </c>
      <c r="J844" s="1">
        <v>0</v>
      </c>
      <c r="K844" s="1">
        <v>0</v>
      </c>
      <c r="L844" s="1">
        <v>0</v>
      </c>
      <c r="M844" s="66">
        <f t="shared" si="181"/>
        <v>0</v>
      </c>
      <c r="R844" s="43" t="str">
        <f t="shared" si="179"/>
        <v>-</v>
      </c>
      <c r="V844" s="1">
        <f t="array" ref="V844">SMALL(IF($D$2:$D$4000&gt;0,ROW($D$2:$D$4000),4^8),ROW(A843))</f>
        <v>65536</v>
      </c>
      <c r="W844" s="1" t="str">
        <f t="shared" si="169"/>
        <v>-</v>
      </c>
      <c r="X844" s="1" t="str">
        <f t="shared" si="170"/>
        <v>-</v>
      </c>
      <c r="Y844" s="43" t="str">
        <f t="shared" si="171"/>
        <v>-</v>
      </c>
      <c r="Z844" s="1" t="str">
        <f t="shared" si="172"/>
        <v>-</v>
      </c>
      <c r="AA844" s="1" t="str">
        <f t="shared" si="173"/>
        <v>-</v>
      </c>
      <c r="AB844" s="1" t="str">
        <f t="shared" si="174"/>
        <v>-</v>
      </c>
      <c r="AC844" s="1" t="str">
        <f t="shared" si="175"/>
        <v>-</v>
      </c>
      <c r="AD844" s="1" t="str">
        <f t="shared" si="176"/>
        <v>-</v>
      </c>
      <c r="AE844" s="43" t="str">
        <f t="shared" si="177"/>
        <v>-</v>
      </c>
      <c r="AF844" s="11" t="str">
        <f t="shared" si="178"/>
        <v>-</v>
      </c>
    </row>
    <row r="845" spans="1:32" x14ac:dyDescent="0.15">
      <c r="A845" s="1">
        <v>844</v>
      </c>
      <c r="B845" s="29" t="str">
        <f>TRIM(基本信息!B845)</f>
        <v/>
      </c>
      <c r="C845" s="1" t="str">
        <f>TRIM(基本信息!C845)</f>
        <v/>
      </c>
      <c r="D845" s="1">
        <f t="shared" si="180"/>
        <v>0</v>
      </c>
      <c r="E845" s="1" t="str">
        <f>IFERROR(INDEX(股票涨跌!E:E,MATCH(B845,股票涨跌!B:B,0)),"-")</f>
        <v>-</v>
      </c>
      <c r="F845" s="1" t="str">
        <f>IFERROR(INDEX(股票涨跌!F:F,MATCH(B845,股票涨跌!B:B,0)),"-")</f>
        <v>-</v>
      </c>
      <c r="G845" s="1" t="str">
        <f>TRIM(基本信息!O845)</f>
        <v/>
      </c>
      <c r="H845" s="1" t="str">
        <f>IFERROR(INDEX(行业涨跌!F:F,MATCH(G845,行业涨跌!C:C,0)),"-")</f>
        <v>-</v>
      </c>
      <c r="I845" s="1" t="str">
        <f>IFERROR(INDEX(行业涨跌!E:E,MATCH(G845,行业涨跌!C:C,0)),"-")</f>
        <v>-</v>
      </c>
      <c r="J845" s="1">
        <v>0</v>
      </c>
      <c r="K845" s="1">
        <v>0</v>
      </c>
      <c r="L845" s="1">
        <v>0</v>
      </c>
      <c r="M845" s="66">
        <f t="shared" si="181"/>
        <v>0</v>
      </c>
      <c r="R845" s="43" t="str">
        <f t="shared" si="179"/>
        <v>-</v>
      </c>
      <c r="V845" s="1">
        <f t="array" ref="V845">SMALL(IF($D$2:$D$4000&gt;0,ROW($D$2:$D$4000),4^8),ROW(A844))</f>
        <v>65536</v>
      </c>
      <c r="W845" s="1" t="str">
        <f t="shared" si="169"/>
        <v>-</v>
      </c>
      <c r="X845" s="1" t="str">
        <f t="shared" si="170"/>
        <v>-</v>
      </c>
      <c r="Y845" s="43" t="str">
        <f t="shared" si="171"/>
        <v>-</v>
      </c>
      <c r="Z845" s="1" t="str">
        <f t="shared" si="172"/>
        <v>-</v>
      </c>
      <c r="AA845" s="1" t="str">
        <f t="shared" si="173"/>
        <v>-</v>
      </c>
      <c r="AB845" s="1" t="str">
        <f t="shared" si="174"/>
        <v>-</v>
      </c>
      <c r="AC845" s="1" t="str">
        <f t="shared" si="175"/>
        <v>-</v>
      </c>
      <c r="AD845" s="1" t="str">
        <f t="shared" si="176"/>
        <v>-</v>
      </c>
      <c r="AE845" s="43" t="str">
        <f t="shared" si="177"/>
        <v>-</v>
      </c>
      <c r="AF845" s="11" t="str">
        <f t="shared" si="178"/>
        <v>-</v>
      </c>
    </row>
    <row r="846" spans="1:32" x14ac:dyDescent="0.15">
      <c r="A846" s="1">
        <v>845</v>
      </c>
      <c r="B846" s="29" t="str">
        <f>TRIM(基本信息!B846)</f>
        <v/>
      </c>
      <c r="C846" s="1" t="str">
        <f>TRIM(基本信息!C846)</f>
        <v/>
      </c>
      <c r="D846" s="1">
        <f t="shared" si="180"/>
        <v>0</v>
      </c>
      <c r="E846" s="1" t="str">
        <f>IFERROR(INDEX(股票涨跌!E:E,MATCH(B846,股票涨跌!B:B,0)),"-")</f>
        <v>-</v>
      </c>
      <c r="F846" s="1" t="str">
        <f>IFERROR(INDEX(股票涨跌!F:F,MATCH(B846,股票涨跌!B:B,0)),"-")</f>
        <v>-</v>
      </c>
      <c r="G846" s="1" t="str">
        <f>TRIM(基本信息!O846)</f>
        <v/>
      </c>
      <c r="H846" s="1" t="str">
        <f>IFERROR(INDEX(行业涨跌!F:F,MATCH(G846,行业涨跌!C:C,0)),"-")</f>
        <v>-</v>
      </c>
      <c r="I846" s="1" t="str">
        <f>IFERROR(INDEX(行业涨跌!E:E,MATCH(G846,行业涨跌!C:C,0)),"-")</f>
        <v>-</v>
      </c>
      <c r="J846" s="1">
        <v>0</v>
      </c>
      <c r="K846" s="1">
        <v>0</v>
      </c>
      <c r="L846" s="1">
        <v>0</v>
      </c>
      <c r="M846" s="66">
        <f t="shared" si="181"/>
        <v>0</v>
      </c>
      <c r="R846" s="43" t="str">
        <f t="shared" si="179"/>
        <v>-</v>
      </c>
      <c r="V846" s="1">
        <f t="array" ref="V846">SMALL(IF($D$2:$D$4000&gt;0,ROW($D$2:$D$4000),4^8),ROW(A845))</f>
        <v>65536</v>
      </c>
      <c r="W846" s="1" t="str">
        <f t="shared" si="169"/>
        <v>-</v>
      </c>
      <c r="X846" s="1" t="str">
        <f t="shared" si="170"/>
        <v>-</v>
      </c>
      <c r="Y846" s="43" t="str">
        <f t="shared" si="171"/>
        <v>-</v>
      </c>
      <c r="Z846" s="1" t="str">
        <f t="shared" si="172"/>
        <v>-</v>
      </c>
      <c r="AA846" s="1" t="str">
        <f t="shared" si="173"/>
        <v>-</v>
      </c>
      <c r="AB846" s="1" t="str">
        <f t="shared" si="174"/>
        <v>-</v>
      </c>
      <c r="AC846" s="1" t="str">
        <f t="shared" si="175"/>
        <v>-</v>
      </c>
      <c r="AD846" s="1" t="str">
        <f t="shared" si="176"/>
        <v>-</v>
      </c>
      <c r="AE846" s="43" t="str">
        <f t="shared" si="177"/>
        <v>-</v>
      </c>
      <c r="AF846" s="11" t="str">
        <f t="shared" si="178"/>
        <v>-</v>
      </c>
    </row>
    <row r="847" spans="1:32" x14ac:dyDescent="0.15">
      <c r="A847" s="1">
        <v>846</v>
      </c>
      <c r="B847" s="29" t="str">
        <f>TRIM(基本信息!B847)</f>
        <v/>
      </c>
      <c r="C847" s="1" t="str">
        <f>TRIM(基本信息!C847)</f>
        <v/>
      </c>
      <c r="D847" s="1">
        <f t="shared" si="180"/>
        <v>0</v>
      </c>
      <c r="E847" s="1" t="str">
        <f>IFERROR(INDEX(股票涨跌!E:E,MATCH(B847,股票涨跌!B:B,0)),"-")</f>
        <v>-</v>
      </c>
      <c r="F847" s="1" t="str">
        <f>IFERROR(INDEX(股票涨跌!F:F,MATCH(B847,股票涨跌!B:B,0)),"-")</f>
        <v>-</v>
      </c>
      <c r="G847" s="1" t="str">
        <f>TRIM(基本信息!O847)</f>
        <v/>
      </c>
      <c r="H847" s="1" t="str">
        <f>IFERROR(INDEX(行业涨跌!F:F,MATCH(G847,行业涨跌!C:C,0)),"-")</f>
        <v>-</v>
      </c>
      <c r="I847" s="1" t="str">
        <f>IFERROR(INDEX(行业涨跌!E:E,MATCH(G847,行业涨跌!C:C,0)),"-")</f>
        <v>-</v>
      </c>
      <c r="J847" s="1">
        <v>0</v>
      </c>
      <c r="K847" s="1">
        <v>1</v>
      </c>
      <c r="L847" s="1">
        <v>0</v>
      </c>
      <c r="M847" s="66">
        <f t="shared" si="181"/>
        <v>1</v>
      </c>
      <c r="R847" s="43" t="str">
        <f t="shared" si="179"/>
        <v>-</v>
      </c>
      <c r="S847" s="11">
        <v>43630.625</v>
      </c>
      <c r="V847" s="1">
        <f t="array" ref="V847">SMALL(IF($D$2:$D$4000&gt;0,ROW($D$2:$D$4000),4^8),ROW(A846))</f>
        <v>65536</v>
      </c>
      <c r="W847" s="1" t="str">
        <f t="shared" si="169"/>
        <v>-</v>
      </c>
      <c r="X847" s="1" t="str">
        <f t="shared" si="170"/>
        <v>-</v>
      </c>
      <c r="Y847" s="43" t="str">
        <f t="shared" si="171"/>
        <v>-</v>
      </c>
      <c r="Z847" s="1" t="str">
        <f t="shared" si="172"/>
        <v>-</v>
      </c>
      <c r="AA847" s="1" t="str">
        <f t="shared" si="173"/>
        <v>-</v>
      </c>
      <c r="AB847" s="1" t="str">
        <f t="shared" si="174"/>
        <v>-</v>
      </c>
      <c r="AC847" s="1" t="str">
        <f t="shared" si="175"/>
        <v>-</v>
      </c>
      <c r="AD847" s="1" t="str">
        <f t="shared" si="176"/>
        <v>-</v>
      </c>
      <c r="AE847" s="43" t="str">
        <f t="shared" si="177"/>
        <v>-</v>
      </c>
      <c r="AF847" s="11" t="str">
        <f t="shared" si="178"/>
        <v>-</v>
      </c>
    </row>
    <row r="848" spans="1:32" x14ac:dyDescent="0.15">
      <c r="A848" s="1">
        <v>847</v>
      </c>
      <c r="B848" s="29" t="str">
        <f>TRIM(基本信息!B848)</f>
        <v/>
      </c>
      <c r="C848" s="1" t="str">
        <f>TRIM(基本信息!C848)</f>
        <v/>
      </c>
      <c r="D848" s="1">
        <f t="shared" si="180"/>
        <v>0</v>
      </c>
      <c r="E848" s="1" t="str">
        <f>IFERROR(INDEX(股票涨跌!E:E,MATCH(B848,股票涨跌!B:B,0)),"-")</f>
        <v>-</v>
      </c>
      <c r="F848" s="1" t="str">
        <f>IFERROR(INDEX(股票涨跌!F:F,MATCH(B848,股票涨跌!B:B,0)),"-")</f>
        <v>-</v>
      </c>
      <c r="G848" s="1" t="str">
        <f>TRIM(基本信息!O848)</f>
        <v/>
      </c>
      <c r="H848" s="1" t="str">
        <f>IFERROR(INDEX(行业涨跌!F:F,MATCH(G848,行业涨跌!C:C,0)),"-")</f>
        <v>-</v>
      </c>
      <c r="I848" s="1" t="str">
        <f>IFERROR(INDEX(行业涨跌!E:E,MATCH(G848,行业涨跌!C:C,0)),"-")</f>
        <v>-</v>
      </c>
      <c r="J848" s="1">
        <v>0</v>
      </c>
      <c r="K848" s="1">
        <v>0</v>
      </c>
      <c r="L848" s="1">
        <v>0</v>
      </c>
      <c r="M848" s="66">
        <f t="shared" si="181"/>
        <v>0</v>
      </c>
      <c r="R848" s="43" t="str">
        <f t="shared" si="179"/>
        <v>-</v>
      </c>
      <c r="V848" s="1">
        <f t="array" ref="V848">SMALL(IF($D$2:$D$4000&gt;0,ROW($D$2:$D$4000),4^8),ROW(A847))</f>
        <v>65536</v>
      </c>
      <c r="W848" s="1" t="str">
        <f t="shared" si="169"/>
        <v>-</v>
      </c>
      <c r="X848" s="1" t="str">
        <f t="shared" si="170"/>
        <v>-</v>
      </c>
      <c r="Y848" s="43" t="str">
        <f t="shared" si="171"/>
        <v>-</v>
      </c>
      <c r="Z848" s="1" t="str">
        <f t="shared" si="172"/>
        <v>-</v>
      </c>
      <c r="AA848" s="1" t="str">
        <f t="shared" si="173"/>
        <v>-</v>
      </c>
      <c r="AB848" s="1" t="str">
        <f t="shared" si="174"/>
        <v>-</v>
      </c>
      <c r="AC848" s="1" t="str">
        <f t="shared" si="175"/>
        <v>-</v>
      </c>
      <c r="AD848" s="1" t="str">
        <f t="shared" si="176"/>
        <v>-</v>
      </c>
      <c r="AE848" s="43" t="str">
        <f t="shared" si="177"/>
        <v>-</v>
      </c>
      <c r="AF848" s="11" t="str">
        <f t="shared" si="178"/>
        <v>-</v>
      </c>
    </row>
    <row r="849" spans="1:32" x14ac:dyDescent="0.15">
      <c r="A849" s="1">
        <v>848</v>
      </c>
      <c r="B849" s="29" t="str">
        <f>TRIM(基本信息!B849)</f>
        <v/>
      </c>
      <c r="C849" s="1" t="str">
        <f>TRIM(基本信息!C849)</f>
        <v/>
      </c>
      <c r="D849" s="1">
        <f t="shared" si="180"/>
        <v>0</v>
      </c>
      <c r="E849" s="1" t="str">
        <f>IFERROR(INDEX(股票涨跌!E:E,MATCH(B849,股票涨跌!B:B,0)),"-")</f>
        <v>-</v>
      </c>
      <c r="F849" s="1" t="str">
        <f>IFERROR(INDEX(股票涨跌!F:F,MATCH(B849,股票涨跌!B:B,0)),"-")</f>
        <v>-</v>
      </c>
      <c r="G849" s="1" t="str">
        <f>TRIM(基本信息!O849)</f>
        <v/>
      </c>
      <c r="H849" s="1" t="str">
        <f>IFERROR(INDEX(行业涨跌!F:F,MATCH(G849,行业涨跌!C:C,0)),"-")</f>
        <v>-</v>
      </c>
      <c r="I849" s="1" t="str">
        <f>IFERROR(INDEX(行业涨跌!E:E,MATCH(G849,行业涨跌!C:C,0)),"-")</f>
        <v>-</v>
      </c>
      <c r="J849" s="1">
        <v>0</v>
      </c>
      <c r="K849" s="1">
        <v>0</v>
      </c>
      <c r="L849" s="1">
        <v>0</v>
      </c>
      <c r="M849" s="66">
        <f t="shared" si="181"/>
        <v>0</v>
      </c>
      <c r="R849" s="43" t="str">
        <f t="shared" si="179"/>
        <v>-</v>
      </c>
      <c r="V849" s="1">
        <f t="array" ref="V849">SMALL(IF($D$2:$D$4000&gt;0,ROW($D$2:$D$4000),4^8),ROW(A848))</f>
        <v>65536</v>
      </c>
      <c r="W849" s="1" t="str">
        <f t="shared" si="169"/>
        <v>-</v>
      </c>
      <c r="X849" s="1" t="str">
        <f t="shared" si="170"/>
        <v>-</v>
      </c>
      <c r="Y849" s="43" t="str">
        <f t="shared" si="171"/>
        <v>-</v>
      </c>
      <c r="Z849" s="1" t="str">
        <f t="shared" si="172"/>
        <v>-</v>
      </c>
      <c r="AA849" s="1" t="str">
        <f t="shared" si="173"/>
        <v>-</v>
      </c>
      <c r="AB849" s="1" t="str">
        <f t="shared" si="174"/>
        <v>-</v>
      </c>
      <c r="AC849" s="1" t="str">
        <f t="shared" si="175"/>
        <v>-</v>
      </c>
      <c r="AD849" s="1" t="str">
        <f t="shared" si="176"/>
        <v>-</v>
      </c>
      <c r="AE849" s="43" t="str">
        <f t="shared" si="177"/>
        <v>-</v>
      </c>
      <c r="AF849" s="11" t="str">
        <f t="shared" si="178"/>
        <v>-</v>
      </c>
    </row>
    <row r="850" spans="1:32" x14ac:dyDescent="0.15">
      <c r="A850" s="1">
        <v>849</v>
      </c>
      <c r="B850" s="29" t="str">
        <f>TRIM(基本信息!B850)</f>
        <v/>
      </c>
      <c r="C850" s="1" t="str">
        <f>TRIM(基本信息!C850)</f>
        <v/>
      </c>
      <c r="D850" s="1">
        <f t="shared" si="180"/>
        <v>0</v>
      </c>
      <c r="E850" s="1" t="str">
        <f>IFERROR(INDEX(股票涨跌!E:E,MATCH(B850,股票涨跌!B:B,0)),"-")</f>
        <v>-</v>
      </c>
      <c r="F850" s="1" t="str">
        <f>IFERROR(INDEX(股票涨跌!F:F,MATCH(B850,股票涨跌!B:B,0)),"-")</f>
        <v>-</v>
      </c>
      <c r="G850" s="1" t="str">
        <f>TRIM(基本信息!O850)</f>
        <v/>
      </c>
      <c r="H850" s="1" t="str">
        <f>IFERROR(INDEX(行业涨跌!F:F,MATCH(G850,行业涨跌!C:C,0)),"-")</f>
        <v>-</v>
      </c>
      <c r="I850" s="1" t="str">
        <f>IFERROR(INDEX(行业涨跌!E:E,MATCH(G850,行业涨跌!C:C,0)),"-")</f>
        <v>-</v>
      </c>
      <c r="J850" s="1">
        <v>0</v>
      </c>
      <c r="K850" s="1">
        <v>0</v>
      </c>
      <c r="L850" s="1">
        <v>0</v>
      </c>
      <c r="M850" s="66">
        <f t="shared" si="181"/>
        <v>0</v>
      </c>
      <c r="R850" s="43" t="str">
        <f t="shared" si="179"/>
        <v>-</v>
      </c>
      <c r="V850" s="1">
        <f t="array" ref="V850">SMALL(IF($D$2:$D$4000&gt;0,ROW($D$2:$D$4000),4^8),ROW(A849))</f>
        <v>65536</v>
      </c>
      <c r="W850" s="1" t="str">
        <f t="shared" si="169"/>
        <v>-</v>
      </c>
      <c r="X850" s="1" t="str">
        <f t="shared" si="170"/>
        <v>-</v>
      </c>
      <c r="Y850" s="43" t="str">
        <f t="shared" si="171"/>
        <v>-</v>
      </c>
      <c r="Z850" s="1" t="str">
        <f t="shared" si="172"/>
        <v>-</v>
      </c>
      <c r="AA850" s="1" t="str">
        <f t="shared" si="173"/>
        <v>-</v>
      </c>
      <c r="AB850" s="1" t="str">
        <f t="shared" si="174"/>
        <v>-</v>
      </c>
      <c r="AC850" s="1" t="str">
        <f t="shared" si="175"/>
        <v>-</v>
      </c>
      <c r="AD850" s="1" t="str">
        <f t="shared" si="176"/>
        <v>-</v>
      </c>
      <c r="AE850" s="43" t="str">
        <f t="shared" si="177"/>
        <v>-</v>
      </c>
      <c r="AF850" s="11" t="str">
        <f t="shared" si="178"/>
        <v>-</v>
      </c>
    </row>
    <row r="851" spans="1:32" x14ac:dyDescent="0.15">
      <c r="A851" s="1">
        <v>850</v>
      </c>
      <c r="B851" s="29" t="str">
        <f>TRIM(基本信息!B851)</f>
        <v/>
      </c>
      <c r="C851" s="1" t="str">
        <f>TRIM(基本信息!C851)</f>
        <v/>
      </c>
      <c r="D851" s="1">
        <f t="shared" si="180"/>
        <v>0</v>
      </c>
      <c r="E851" s="1" t="str">
        <f>IFERROR(INDEX(股票涨跌!E:E,MATCH(B851,股票涨跌!B:B,0)),"-")</f>
        <v>-</v>
      </c>
      <c r="F851" s="1" t="str">
        <f>IFERROR(INDEX(股票涨跌!F:F,MATCH(B851,股票涨跌!B:B,0)),"-")</f>
        <v>-</v>
      </c>
      <c r="G851" s="1" t="str">
        <f>TRIM(基本信息!O851)</f>
        <v/>
      </c>
      <c r="H851" s="1" t="str">
        <f>IFERROR(INDEX(行业涨跌!F:F,MATCH(G851,行业涨跌!C:C,0)),"-")</f>
        <v>-</v>
      </c>
      <c r="I851" s="1" t="str">
        <f>IFERROR(INDEX(行业涨跌!E:E,MATCH(G851,行业涨跌!C:C,0)),"-")</f>
        <v>-</v>
      </c>
      <c r="J851" s="1">
        <v>0</v>
      </c>
      <c r="K851" s="1">
        <v>0</v>
      </c>
      <c r="L851" s="1">
        <v>0</v>
      </c>
      <c r="M851" s="66">
        <f t="shared" si="181"/>
        <v>0</v>
      </c>
      <c r="R851" s="43" t="str">
        <f t="shared" si="179"/>
        <v>-</v>
      </c>
      <c r="V851" s="1">
        <f t="array" ref="V851">SMALL(IF($D$2:$D$4000&gt;0,ROW($D$2:$D$4000),4^8),ROW(A850))</f>
        <v>65536</v>
      </c>
      <c r="W851" s="1" t="str">
        <f t="shared" si="169"/>
        <v>-</v>
      </c>
      <c r="X851" s="1" t="str">
        <f t="shared" si="170"/>
        <v>-</v>
      </c>
      <c r="Y851" s="43" t="str">
        <f t="shared" si="171"/>
        <v>-</v>
      </c>
      <c r="Z851" s="1" t="str">
        <f t="shared" si="172"/>
        <v>-</v>
      </c>
      <c r="AA851" s="1" t="str">
        <f t="shared" si="173"/>
        <v>-</v>
      </c>
      <c r="AB851" s="1" t="str">
        <f t="shared" si="174"/>
        <v>-</v>
      </c>
      <c r="AC851" s="1" t="str">
        <f t="shared" si="175"/>
        <v>-</v>
      </c>
      <c r="AD851" s="1" t="str">
        <f t="shared" si="176"/>
        <v>-</v>
      </c>
      <c r="AE851" s="43" t="str">
        <f t="shared" si="177"/>
        <v>-</v>
      </c>
      <c r="AF851" s="11" t="str">
        <f t="shared" si="178"/>
        <v>-</v>
      </c>
    </row>
    <row r="852" spans="1:32" x14ac:dyDescent="0.15">
      <c r="A852" s="1">
        <v>851</v>
      </c>
      <c r="B852" s="29" t="str">
        <f>TRIM(基本信息!B852)</f>
        <v/>
      </c>
      <c r="C852" s="1" t="str">
        <f>TRIM(基本信息!C852)</f>
        <v/>
      </c>
      <c r="D852" s="1">
        <f t="shared" si="180"/>
        <v>0</v>
      </c>
      <c r="E852" s="1" t="str">
        <f>IFERROR(INDEX(股票涨跌!E:E,MATCH(B852,股票涨跌!B:B,0)),"-")</f>
        <v>-</v>
      </c>
      <c r="F852" s="1" t="str">
        <f>IFERROR(INDEX(股票涨跌!F:F,MATCH(B852,股票涨跌!B:B,0)),"-")</f>
        <v>-</v>
      </c>
      <c r="G852" s="1" t="str">
        <f>TRIM(基本信息!O852)</f>
        <v/>
      </c>
      <c r="H852" s="1" t="str">
        <f>IFERROR(INDEX(行业涨跌!F:F,MATCH(G852,行业涨跌!C:C,0)),"-")</f>
        <v>-</v>
      </c>
      <c r="I852" s="1" t="str">
        <f>IFERROR(INDEX(行业涨跌!E:E,MATCH(G852,行业涨跌!C:C,0)),"-")</f>
        <v>-</v>
      </c>
      <c r="J852" s="1">
        <v>0</v>
      </c>
      <c r="K852" s="1">
        <v>0</v>
      </c>
      <c r="L852" s="1">
        <v>0</v>
      </c>
      <c r="M852" s="66">
        <f t="shared" si="181"/>
        <v>0</v>
      </c>
      <c r="R852" s="43" t="str">
        <f t="shared" si="179"/>
        <v>-</v>
      </c>
      <c r="V852" s="1">
        <f t="array" ref="V852">SMALL(IF($D$2:$D$4000&gt;0,ROW($D$2:$D$4000),4^8),ROW(A851))</f>
        <v>65536</v>
      </c>
      <c r="W852" s="1" t="str">
        <f t="shared" si="169"/>
        <v>-</v>
      </c>
      <c r="X852" s="1" t="str">
        <f t="shared" si="170"/>
        <v>-</v>
      </c>
      <c r="Y852" s="43" t="str">
        <f t="shared" si="171"/>
        <v>-</v>
      </c>
      <c r="Z852" s="1" t="str">
        <f t="shared" si="172"/>
        <v>-</v>
      </c>
      <c r="AA852" s="1" t="str">
        <f t="shared" si="173"/>
        <v>-</v>
      </c>
      <c r="AB852" s="1" t="str">
        <f t="shared" si="174"/>
        <v>-</v>
      </c>
      <c r="AC852" s="1" t="str">
        <f t="shared" si="175"/>
        <v>-</v>
      </c>
      <c r="AD852" s="1" t="str">
        <f t="shared" si="176"/>
        <v>-</v>
      </c>
      <c r="AE852" s="43" t="str">
        <f t="shared" si="177"/>
        <v>-</v>
      </c>
      <c r="AF852" s="11" t="str">
        <f t="shared" si="178"/>
        <v>-</v>
      </c>
    </row>
    <row r="853" spans="1:32" x14ac:dyDescent="0.15">
      <c r="A853" s="1">
        <v>852</v>
      </c>
      <c r="B853" s="29" t="str">
        <f>TRIM(基本信息!B853)</f>
        <v/>
      </c>
      <c r="C853" s="1" t="str">
        <f>TRIM(基本信息!C853)</f>
        <v/>
      </c>
      <c r="D853" s="1">
        <f t="shared" si="180"/>
        <v>0</v>
      </c>
      <c r="E853" s="1" t="str">
        <f>IFERROR(INDEX(股票涨跌!E:E,MATCH(B853,股票涨跌!B:B,0)),"-")</f>
        <v>-</v>
      </c>
      <c r="F853" s="1" t="str">
        <f>IFERROR(INDEX(股票涨跌!F:F,MATCH(B853,股票涨跌!B:B,0)),"-")</f>
        <v>-</v>
      </c>
      <c r="G853" s="1" t="str">
        <f>TRIM(基本信息!O853)</f>
        <v/>
      </c>
      <c r="H853" s="1" t="str">
        <f>IFERROR(INDEX(行业涨跌!F:F,MATCH(G853,行业涨跌!C:C,0)),"-")</f>
        <v>-</v>
      </c>
      <c r="I853" s="1" t="str">
        <f>IFERROR(INDEX(行业涨跌!E:E,MATCH(G853,行业涨跌!C:C,0)),"-")</f>
        <v>-</v>
      </c>
      <c r="J853" s="1">
        <v>0</v>
      </c>
      <c r="K853" s="1">
        <v>0</v>
      </c>
      <c r="L853" s="1">
        <v>0</v>
      </c>
      <c r="M853" s="66">
        <f t="shared" si="181"/>
        <v>0</v>
      </c>
      <c r="R853" s="43" t="str">
        <f t="shared" si="179"/>
        <v>-</v>
      </c>
      <c r="V853" s="1">
        <f t="array" ref="V853">SMALL(IF($D$2:$D$4000&gt;0,ROW($D$2:$D$4000),4^8),ROW(A852))</f>
        <v>65536</v>
      </c>
      <c r="W853" s="1" t="str">
        <f t="shared" si="169"/>
        <v>-</v>
      </c>
      <c r="X853" s="1" t="str">
        <f t="shared" si="170"/>
        <v>-</v>
      </c>
      <c r="Y853" s="43" t="str">
        <f t="shared" si="171"/>
        <v>-</v>
      </c>
      <c r="Z853" s="1" t="str">
        <f t="shared" si="172"/>
        <v>-</v>
      </c>
      <c r="AA853" s="1" t="str">
        <f t="shared" si="173"/>
        <v>-</v>
      </c>
      <c r="AB853" s="1" t="str">
        <f t="shared" si="174"/>
        <v>-</v>
      </c>
      <c r="AC853" s="1" t="str">
        <f t="shared" si="175"/>
        <v>-</v>
      </c>
      <c r="AD853" s="1" t="str">
        <f t="shared" si="176"/>
        <v>-</v>
      </c>
      <c r="AE853" s="43" t="str">
        <f t="shared" si="177"/>
        <v>-</v>
      </c>
      <c r="AF853" s="11" t="str">
        <f t="shared" si="178"/>
        <v>-</v>
      </c>
    </row>
    <row r="854" spans="1:32" x14ac:dyDescent="0.15">
      <c r="A854" s="1">
        <v>853</v>
      </c>
      <c r="B854" s="29" t="str">
        <f>TRIM(基本信息!B854)</f>
        <v/>
      </c>
      <c r="C854" s="1" t="str">
        <f>TRIM(基本信息!C854)</f>
        <v/>
      </c>
      <c r="D854" s="1">
        <f t="shared" si="180"/>
        <v>0</v>
      </c>
      <c r="E854" s="1" t="str">
        <f>IFERROR(INDEX(股票涨跌!E:E,MATCH(B854,股票涨跌!B:B,0)),"-")</f>
        <v>-</v>
      </c>
      <c r="F854" s="1" t="str">
        <f>IFERROR(INDEX(股票涨跌!F:F,MATCH(B854,股票涨跌!B:B,0)),"-")</f>
        <v>-</v>
      </c>
      <c r="G854" s="1" t="str">
        <f>TRIM(基本信息!O854)</f>
        <v/>
      </c>
      <c r="H854" s="1" t="str">
        <f>IFERROR(INDEX(行业涨跌!F:F,MATCH(G854,行业涨跌!C:C,0)),"-")</f>
        <v>-</v>
      </c>
      <c r="I854" s="1" t="str">
        <f>IFERROR(INDEX(行业涨跌!E:E,MATCH(G854,行业涨跌!C:C,0)),"-")</f>
        <v>-</v>
      </c>
      <c r="J854" s="1">
        <v>0</v>
      </c>
      <c r="K854" s="1">
        <v>0</v>
      </c>
      <c r="L854" s="1">
        <v>0</v>
      </c>
      <c r="M854" s="66">
        <f t="shared" si="181"/>
        <v>0</v>
      </c>
      <c r="R854" s="43" t="str">
        <f t="shared" si="179"/>
        <v>-</v>
      </c>
      <c r="V854" s="1">
        <f t="array" ref="V854">SMALL(IF($D$2:$D$4000&gt;0,ROW($D$2:$D$4000),4^8),ROW(A853))</f>
        <v>65536</v>
      </c>
      <c r="W854" s="1" t="str">
        <f t="shared" si="169"/>
        <v>-</v>
      </c>
      <c r="X854" s="1" t="str">
        <f t="shared" si="170"/>
        <v>-</v>
      </c>
      <c r="Y854" s="43" t="str">
        <f t="shared" si="171"/>
        <v>-</v>
      </c>
      <c r="Z854" s="1" t="str">
        <f t="shared" si="172"/>
        <v>-</v>
      </c>
      <c r="AA854" s="1" t="str">
        <f t="shared" si="173"/>
        <v>-</v>
      </c>
      <c r="AB854" s="1" t="str">
        <f t="shared" si="174"/>
        <v>-</v>
      </c>
      <c r="AC854" s="1" t="str">
        <f t="shared" si="175"/>
        <v>-</v>
      </c>
      <c r="AD854" s="1" t="str">
        <f t="shared" si="176"/>
        <v>-</v>
      </c>
      <c r="AE854" s="43" t="str">
        <f t="shared" si="177"/>
        <v>-</v>
      </c>
      <c r="AF854" s="11" t="str">
        <f t="shared" si="178"/>
        <v>-</v>
      </c>
    </row>
    <row r="855" spans="1:32" x14ac:dyDescent="0.15">
      <c r="A855" s="1">
        <v>854</v>
      </c>
      <c r="B855" s="29" t="str">
        <f>TRIM(基本信息!B855)</f>
        <v/>
      </c>
      <c r="C855" s="1" t="str">
        <f>TRIM(基本信息!C855)</f>
        <v/>
      </c>
      <c r="D855" s="1">
        <f t="shared" si="180"/>
        <v>0</v>
      </c>
      <c r="E855" s="1" t="str">
        <f>IFERROR(INDEX(股票涨跌!E:E,MATCH(B855,股票涨跌!B:B,0)),"-")</f>
        <v>-</v>
      </c>
      <c r="F855" s="1" t="str">
        <f>IFERROR(INDEX(股票涨跌!F:F,MATCH(B855,股票涨跌!B:B,0)),"-")</f>
        <v>-</v>
      </c>
      <c r="G855" s="1" t="str">
        <f>TRIM(基本信息!O855)</f>
        <v/>
      </c>
      <c r="H855" s="1" t="str">
        <f>IFERROR(INDEX(行业涨跌!F:F,MATCH(G855,行业涨跌!C:C,0)),"-")</f>
        <v>-</v>
      </c>
      <c r="I855" s="1" t="str">
        <f>IFERROR(INDEX(行业涨跌!E:E,MATCH(G855,行业涨跌!C:C,0)),"-")</f>
        <v>-</v>
      </c>
      <c r="J855" s="1">
        <v>0</v>
      </c>
      <c r="K855" s="1">
        <v>0</v>
      </c>
      <c r="L855" s="1">
        <v>0</v>
      </c>
      <c r="M855" s="66">
        <f t="shared" si="181"/>
        <v>0</v>
      </c>
      <c r="R855" s="43" t="str">
        <f t="shared" si="179"/>
        <v>-</v>
      </c>
      <c r="V855" s="1">
        <f t="array" ref="V855">SMALL(IF($D$2:$D$4000&gt;0,ROW($D$2:$D$4000),4^8),ROW(A854))</f>
        <v>65536</v>
      </c>
      <c r="W855" s="1" t="str">
        <f t="shared" si="169"/>
        <v>-</v>
      </c>
      <c r="X855" s="1" t="str">
        <f t="shared" si="170"/>
        <v>-</v>
      </c>
      <c r="Y855" s="43" t="str">
        <f t="shared" si="171"/>
        <v>-</v>
      </c>
      <c r="Z855" s="1" t="str">
        <f t="shared" si="172"/>
        <v>-</v>
      </c>
      <c r="AA855" s="1" t="str">
        <f t="shared" si="173"/>
        <v>-</v>
      </c>
      <c r="AB855" s="1" t="str">
        <f t="shared" si="174"/>
        <v>-</v>
      </c>
      <c r="AC855" s="1" t="str">
        <f t="shared" si="175"/>
        <v>-</v>
      </c>
      <c r="AD855" s="1" t="str">
        <f t="shared" si="176"/>
        <v>-</v>
      </c>
      <c r="AE855" s="43" t="str">
        <f t="shared" si="177"/>
        <v>-</v>
      </c>
      <c r="AF855" s="11" t="str">
        <f t="shared" si="178"/>
        <v>-</v>
      </c>
    </row>
    <row r="856" spans="1:32" x14ac:dyDescent="0.15">
      <c r="A856" s="1">
        <v>855</v>
      </c>
      <c r="B856" s="29" t="str">
        <f>TRIM(基本信息!B856)</f>
        <v/>
      </c>
      <c r="C856" s="1" t="str">
        <f>TRIM(基本信息!C856)</f>
        <v/>
      </c>
      <c r="D856" s="1">
        <f t="shared" si="180"/>
        <v>0</v>
      </c>
      <c r="E856" s="1" t="str">
        <f>IFERROR(INDEX(股票涨跌!E:E,MATCH(B856,股票涨跌!B:B,0)),"-")</f>
        <v>-</v>
      </c>
      <c r="F856" s="1" t="str">
        <f>IFERROR(INDEX(股票涨跌!F:F,MATCH(B856,股票涨跌!B:B,0)),"-")</f>
        <v>-</v>
      </c>
      <c r="G856" s="1" t="str">
        <f>TRIM(基本信息!O856)</f>
        <v/>
      </c>
      <c r="H856" s="1" t="str">
        <f>IFERROR(INDEX(行业涨跌!F:F,MATCH(G856,行业涨跌!C:C,0)),"-")</f>
        <v>-</v>
      </c>
      <c r="I856" s="1" t="str">
        <f>IFERROR(INDEX(行业涨跌!E:E,MATCH(G856,行业涨跌!C:C,0)),"-")</f>
        <v>-</v>
      </c>
      <c r="J856" s="1">
        <v>0</v>
      </c>
      <c r="K856" s="1">
        <v>0</v>
      </c>
      <c r="L856" s="1">
        <v>0</v>
      </c>
      <c r="M856" s="66">
        <f t="shared" si="181"/>
        <v>0</v>
      </c>
      <c r="R856" s="43" t="str">
        <f t="shared" si="179"/>
        <v>-</v>
      </c>
      <c r="V856" s="1">
        <f t="array" ref="V856">SMALL(IF($D$2:$D$4000&gt;0,ROW($D$2:$D$4000),4^8),ROW(A855))</f>
        <v>65536</v>
      </c>
      <c r="W856" s="1" t="str">
        <f t="shared" si="169"/>
        <v>-</v>
      </c>
      <c r="X856" s="1" t="str">
        <f t="shared" si="170"/>
        <v>-</v>
      </c>
      <c r="Y856" s="43" t="str">
        <f t="shared" si="171"/>
        <v>-</v>
      </c>
      <c r="Z856" s="1" t="str">
        <f t="shared" si="172"/>
        <v>-</v>
      </c>
      <c r="AA856" s="1" t="str">
        <f t="shared" si="173"/>
        <v>-</v>
      </c>
      <c r="AB856" s="1" t="str">
        <f t="shared" si="174"/>
        <v>-</v>
      </c>
      <c r="AC856" s="1" t="str">
        <f t="shared" si="175"/>
        <v>-</v>
      </c>
      <c r="AD856" s="1" t="str">
        <f t="shared" si="176"/>
        <v>-</v>
      </c>
      <c r="AE856" s="43" t="str">
        <f t="shared" si="177"/>
        <v>-</v>
      </c>
      <c r="AF856" s="11" t="str">
        <f t="shared" si="178"/>
        <v>-</v>
      </c>
    </row>
    <row r="857" spans="1:32" x14ac:dyDescent="0.15">
      <c r="A857" s="1">
        <v>856</v>
      </c>
      <c r="B857" s="29" t="str">
        <f>TRIM(基本信息!B857)</f>
        <v/>
      </c>
      <c r="C857" s="1" t="str">
        <f>TRIM(基本信息!C857)</f>
        <v/>
      </c>
      <c r="D857" s="1">
        <f t="shared" si="180"/>
        <v>0</v>
      </c>
      <c r="E857" s="1" t="str">
        <f>IFERROR(INDEX(股票涨跌!E:E,MATCH(B857,股票涨跌!B:B,0)),"-")</f>
        <v>-</v>
      </c>
      <c r="F857" s="1" t="str">
        <f>IFERROR(INDEX(股票涨跌!F:F,MATCH(B857,股票涨跌!B:B,0)),"-")</f>
        <v>-</v>
      </c>
      <c r="G857" s="1" t="str">
        <f>TRIM(基本信息!O857)</f>
        <v/>
      </c>
      <c r="H857" s="1" t="str">
        <f>IFERROR(INDEX(行业涨跌!F:F,MATCH(G857,行业涨跌!C:C,0)),"-")</f>
        <v>-</v>
      </c>
      <c r="I857" s="1" t="str">
        <f>IFERROR(INDEX(行业涨跌!E:E,MATCH(G857,行业涨跌!C:C,0)),"-")</f>
        <v>-</v>
      </c>
      <c r="J857" s="1">
        <v>0</v>
      </c>
      <c r="K857" s="1">
        <v>0</v>
      </c>
      <c r="L857" s="1">
        <v>0</v>
      </c>
      <c r="M857" s="66">
        <f t="shared" si="181"/>
        <v>0</v>
      </c>
      <c r="R857" s="43" t="str">
        <f t="shared" si="179"/>
        <v>-</v>
      </c>
      <c r="V857" s="1">
        <f t="array" ref="V857">SMALL(IF($D$2:$D$4000&gt;0,ROW($D$2:$D$4000),4^8),ROW(A856))</f>
        <v>65536</v>
      </c>
      <c r="W857" s="1" t="str">
        <f t="shared" si="169"/>
        <v>-</v>
      </c>
      <c r="X857" s="1" t="str">
        <f t="shared" si="170"/>
        <v>-</v>
      </c>
      <c r="Y857" s="43" t="str">
        <f t="shared" si="171"/>
        <v>-</v>
      </c>
      <c r="Z857" s="1" t="str">
        <f t="shared" si="172"/>
        <v>-</v>
      </c>
      <c r="AA857" s="1" t="str">
        <f t="shared" si="173"/>
        <v>-</v>
      </c>
      <c r="AB857" s="1" t="str">
        <f t="shared" si="174"/>
        <v>-</v>
      </c>
      <c r="AC857" s="1" t="str">
        <f t="shared" si="175"/>
        <v>-</v>
      </c>
      <c r="AD857" s="1" t="str">
        <f t="shared" si="176"/>
        <v>-</v>
      </c>
      <c r="AE857" s="43" t="str">
        <f t="shared" si="177"/>
        <v>-</v>
      </c>
      <c r="AF857" s="11" t="str">
        <f t="shared" si="178"/>
        <v>-</v>
      </c>
    </row>
    <row r="858" spans="1:32" x14ac:dyDescent="0.15">
      <c r="A858" s="1">
        <v>857</v>
      </c>
      <c r="B858" s="29" t="str">
        <f>TRIM(基本信息!B858)</f>
        <v/>
      </c>
      <c r="C858" s="1" t="str">
        <f>TRIM(基本信息!C858)</f>
        <v/>
      </c>
      <c r="D858" s="1">
        <f t="shared" si="180"/>
        <v>0</v>
      </c>
      <c r="E858" s="1" t="str">
        <f>IFERROR(INDEX(股票涨跌!E:E,MATCH(B858,股票涨跌!B:B,0)),"-")</f>
        <v>-</v>
      </c>
      <c r="F858" s="1" t="str">
        <f>IFERROR(INDEX(股票涨跌!F:F,MATCH(B858,股票涨跌!B:B,0)),"-")</f>
        <v>-</v>
      </c>
      <c r="G858" s="1" t="str">
        <f>TRIM(基本信息!O858)</f>
        <v/>
      </c>
      <c r="H858" s="1" t="str">
        <f>IFERROR(INDEX(行业涨跌!F:F,MATCH(G858,行业涨跌!C:C,0)),"-")</f>
        <v>-</v>
      </c>
      <c r="I858" s="1" t="str">
        <f>IFERROR(INDEX(行业涨跌!E:E,MATCH(G858,行业涨跌!C:C,0)),"-")</f>
        <v>-</v>
      </c>
      <c r="J858" s="1">
        <v>0</v>
      </c>
      <c r="K858" s="1">
        <v>0</v>
      </c>
      <c r="L858" s="1">
        <v>0</v>
      </c>
      <c r="M858" s="66">
        <f t="shared" si="181"/>
        <v>0</v>
      </c>
      <c r="R858" s="43" t="str">
        <f t="shared" si="179"/>
        <v>-</v>
      </c>
      <c r="V858" s="1">
        <f t="array" ref="V858">SMALL(IF($D$2:$D$4000&gt;0,ROW($D$2:$D$4000),4^8),ROW(A857))</f>
        <v>65536</v>
      </c>
      <c r="W858" s="1" t="str">
        <f t="shared" si="169"/>
        <v>-</v>
      </c>
      <c r="X858" s="1" t="str">
        <f t="shared" si="170"/>
        <v>-</v>
      </c>
      <c r="Y858" s="43" t="str">
        <f t="shared" si="171"/>
        <v>-</v>
      </c>
      <c r="Z858" s="1" t="str">
        <f t="shared" si="172"/>
        <v>-</v>
      </c>
      <c r="AA858" s="1" t="str">
        <f t="shared" si="173"/>
        <v>-</v>
      </c>
      <c r="AB858" s="1" t="str">
        <f t="shared" si="174"/>
        <v>-</v>
      </c>
      <c r="AC858" s="1" t="str">
        <f t="shared" si="175"/>
        <v>-</v>
      </c>
      <c r="AD858" s="1" t="str">
        <f t="shared" si="176"/>
        <v>-</v>
      </c>
      <c r="AE858" s="43" t="str">
        <f t="shared" si="177"/>
        <v>-</v>
      </c>
      <c r="AF858" s="11" t="str">
        <f t="shared" si="178"/>
        <v>-</v>
      </c>
    </row>
    <row r="859" spans="1:32" x14ac:dyDescent="0.15">
      <c r="A859" s="1">
        <v>858</v>
      </c>
      <c r="B859" s="29" t="str">
        <f>TRIM(基本信息!B859)</f>
        <v/>
      </c>
      <c r="C859" s="1" t="str">
        <f>TRIM(基本信息!C859)</f>
        <v/>
      </c>
      <c r="D859" s="1">
        <f t="shared" si="180"/>
        <v>0</v>
      </c>
      <c r="E859" s="1" t="str">
        <f>IFERROR(INDEX(股票涨跌!E:E,MATCH(B859,股票涨跌!B:B,0)),"-")</f>
        <v>-</v>
      </c>
      <c r="F859" s="1" t="str">
        <f>IFERROR(INDEX(股票涨跌!F:F,MATCH(B859,股票涨跌!B:B,0)),"-")</f>
        <v>-</v>
      </c>
      <c r="G859" s="1" t="str">
        <f>TRIM(基本信息!O859)</f>
        <v/>
      </c>
      <c r="H859" s="1" t="str">
        <f>IFERROR(INDEX(行业涨跌!F:F,MATCH(G859,行业涨跌!C:C,0)),"-")</f>
        <v>-</v>
      </c>
      <c r="I859" s="1" t="str">
        <f>IFERROR(INDEX(行业涨跌!E:E,MATCH(G859,行业涨跌!C:C,0)),"-")</f>
        <v>-</v>
      </c>
      <c r="J859" s="1">
        <v>0</v>
      </c>
      <c r="K859" s="1">
        <v>0</v>
      </c>
      <c r="L859" s="1">
        <v>0</v>
      </c>
      <c r="M859" s="66">
        <f t="shared" si="181"/>
        <v>0</v>
      </c>
      <c r="R859" s="43" t="str">
        <f t="shared" si="179"/>
        <v>-</v>
      </c>
      <c r="V859" s="1">
        <f t="array" ref="V859">SMALL(IF($D$2:$D$4000&gt;0,ROW($D$2:$D$4000),4^8),ROW(A858))</f>
        <v>65536</v>
      </c>
      <c r="W859" s="1" t="str">
        <f t="shared" si="169"/>
        <v>-</v>
      </c>
      <c r="X859" s="1" t="str">
        <f t="shared" si="170"/>
        <v>-</v>
      </c>
      <c r="Y859" s="43" t="str">
        <f t="shared" si="171"/>
        <v>-</v>
      </c>
      <c r="Z859" s="1" t="str">
        <f t="shared" si="172"/>
        <v>-</v>
      </c>
      <c r="AA859" s="1" t="str">
        <f t="shared" si="173"/>
        <v>-</v>
      </c>
      <c r="AB859" s="1" t="str">
        <f t="shared" si="174"/>
        <v>-</v>
      </c>
      <c r="AC859" s="1" t="str">
        <f t="shared" si="175"/>
        <v>-</v>
      </c>
      <c r="AD859" s="1" t="str">
        <f t="shared" si="176"/>
        <v>-</v>
      </c>
      <c r="AE859" s="43" t="str">
        <f t="shared" si="177"/>
        <v>-</v>
      </c>
      <c r="AF859" s="11" t="str">
        <f t="shared" si="178"/>
        <v>-</v>
      </c>
    </row>
    <row r="860" spans="1:32" x14ac:dyDescent="0.15">
      <c r="A860" s="1">
        <v>859</v>
      </c>
      <c r="B860" s="29" t="str">
        <f>TRIM(基本信息!B860)</f>
        <v/>
      </c>
      <c r="C860" s="1" t="str">
        <f>TRIM(基本信息!C860)</f>
        <v/>
      </c>
      <c r="D860" s="1">
        <f t="shared" si="180"/>
        <v>0</v>
      </c>
      <c r="E860" s="1" t="str">
        <f>IFERROR(INDEX(股票涨跌!E:E,MATCH(B860,股票涨跌!B:B,0)),"-")</f>
        <v>-</v>
      </c>
      <c r="F860" s="1" t="str">
        <f>IFERROR(INDEX(股票涨跌!F:F,MATCH(B860,股票涨跌!B:B,0)),"-")</f>
        <v>-</v>
      </c>
      <c r="G860" s="1" t="str">
        <f>TRIM(基本信息!O860)</f>
        <v/>
      </c>
      <c r="H860" s="1" t="str">
        <f>IFERROR(INDEX(行业涨跌!F:F,MATCH(G860,行业涨跌!C:C,0)),"-")</f>
        <v>-</v>
      </c>
      <c r="I860" s="1" t="str">
        <f>IFERROR(INDEX(行业涨跌!E:E,MATCH(G860,行业涨跌!C:C,0)),"-")</f>
        <v>-</v>
      </c>
      <c r="J860" s="1">
        <v>0</v>
      </c>
      <c r="K860" s="1">
        <v>0</v>
      </c>
      <c r="L860" s="1">
        <v>0</v>
      </c>
      <c r="M860" s="66">
        <f t="shared" si="181"/>
        <v>0</v>
      </c>
      <c r="R860" s="43" t="str">
        <f t="shared" si="179"/>
        <v>-</v>
      </c>
      <c r="V860" s="1">
        <f t="array" ref="V860">SMALL(IF($D$2:$D$4000&gt;0,ROW($D$2:$D$4000),4^8),ROW(A859))</f>
        <v>65536</v>
      </c>
      <c r="W860" s="1" t="str">
        <f t="shared" si="169"/>
        <v>-</v>
      </c>
      <c r="X860" s="1" t="str">
        <f t="shared" si="170"/>
        <v>-</v>
      </c>
      <c r="Y860" s="43" t="str">
        <f t="shared" si="171"/>
        <v>-</v>
      </c>
      <c r="Z860" s="1" t="str">
        <f t="shared" si="172"/>
        <v>-</v>
      </c>
      <c r="AA860" s="1" t="str">
        <f t="shared" si="173"/>
        <v>-</v>
      </c>
      <c r="AB860" s="1" t="str">
        <f t="shared" si="174"/>
        <v>-</v>
      </c>
      <c r="AC860" s="1" t="str">
        <f t="shared" si="175"/>
        <v>-</v>
      </c>
      <c r="AD860" s="1" t="str">
        <f t="shared" si="176"/>
        <v>-</v>
      </c>
      <c r="AE860" s="43" t="str">
        <f t="shared" si="177"/>
        <v>-</v>
      </c>
      <c r="AF860" s="11" t="str">
        <f t="shared" si="178"/>
        <v>-</v>
      </c>
    </row>
    <row r="861" spans="1:32" x14ac:dyDescent="0.15">
      <c r="A861" s="1">
        <v>860</v>
      </c>
      <c r="B861" s="29" t="str">
        <f>TRIM(基本信息!B861)</f>
        <v/>
      </c>
      <c r="C861" s="1" t="str">
        <f>TRIM(基本信息!C861)</f>
        <v/>
      </c>
      <c r="D861" s="1">
        <f t="shared" si="180"/>
        <v>0</v>
      </c>
      <c r="E861" s="1" t="str">
        <f>IFERROR(INDEX(股票涨跌!E:E,MATCH(B861,股票涨跌!B:B,0)),"-")</f>
        <v>-</v>
      </c>
      <c r="F861" s="1" t="str">
        <f>IFERROR(INDEX(股票涨跌!F:F,MATCH(B861,股票涨跌!B:B,0)),"-")</f>
        <v>-</v>
      </c>
      <c r="G861" s="1" t="str">
        <f>TRIM(基本信息!O861)</f>
        <v/>
      </c>
      <c r="H861" s="1" t="str">
        <f>IFERROR(INDEX(行业涨跌!F:F,MATCH(G861,行业涨跌!C:C,0)),"-")</f>
        <v>-</v>
      </c>
      <c r="I861" s="1" t="str">
        <f>IFERROR(INDEX(行业涨跌!E:E,MATCH(G861,行业涨跌!C:C,0)),"-")</f>
        <v>-</v>
      </c>
      <c r="J861" s="1">
        <v>0</v>
      </c>
      <c r="K861" s="1">
        <v>0</v>
      </c>
      <c r="L861" s="1">
        <v>0</v>
      </c>
      <c r="M861" s="66">
        <f t="shared" si="181"/>
        <v>0</v>
      </c>
      <c r="R861" s="43" t="str">
        <f t="shared" si="179"/>
        <v>-</v>
      </c>
      <c r="V861" s="1">
        <f t="array" ref="V861">SMALL(IF($D$2:$D$4000&gt;0,ROW($D$2:$D$4000),4^8),ROW(A860))</f>
        <v>65536</v>
      </c>
      <c r="W861" s="1" t="str">
        <f t="shared" si="169"/>
        <v>-</v>
      </c>
      <c r="X861" s="1" t="str">
        <f t="shared" si="170"/>
        <v>-</v>
      </c>
      <c r="Y861" s="43" t="str">
        <f t="shared" si="171"/>
        <v>-</v>
      </c>
      <c r="Z861" s="1" t="str">
        <f t="shared" si="172"/>
        <v>-</v>
      </c>
      <c r="AA861" s="1" t="str">
        <f t="shared" si="173"/>
        <v>-</v>
      </c>
      <c r="AB861" s="1" t="str">
        <f t="shared" si="174"/>
        <v>-</v>
      </c>
      <c r="AC861" s="1" t="str">
        <f t="shared" si="175"/>
        <v>-</v>
      </c>
      <c r="AD861" s="1" t="str">
        <f t="shared" si="176"/>
        <v>-</v>
      </c>
      <c r="AE861" s="43" t="str">
        <f t="shared" si="177"/>
        <v>-</v>
      </c>
      <c r="AF861" s="11" t="str">
        <f t="shared" si="178"/>
        <v>-</v>
      </c>
    </row>
    <row r="862" spans="1:32" x14ac:dyDescent="0.15">
      <c r="A862" s="1">
        <v>861</v>
      </c>
      <c r="B862" s="29" t="str">
        <f>TRIM(基本信息!B862)</f>
        <v/>
      </c>
      <c r="C862" s="1" t="str">
        <f>TRIM(基本信息!C862)</f>
        <v/>
      </c>
      <c r="D862" s="1">
        <f t="shared" si="180"/>
        <v>0</v>
      </c>
      <c r="E862" s="1" t="str">
        <f>IFERROR(INDEX(股票涨跌!E:E,MATCH(B862,股票涨跌!B:B,0)),"-")</f>
        <v>-</v>
      </c>
      <c r="F862" s="1" t="str">
        <f>IFERROR(INDEX(股票涨跌!F:F,MATCH(B862,股票涨跌!B:B,0)),"-")</f>
        <v>-</v>
      </c>
      <c r="G862" s="1" t="str">
        <f>TRIM(基本信息!O862)</f>
        <v/>
      </c>
      <c r="H862" s="1" t="str">
        <f>IFERROR(INDEX(行业涨跌!F:F,MATCH(G862,行业涨跌!C:C,0)),"-")</f>
        <v>-</v>
      </c>
      <c r="I862" s="1" t="str">
        <f>IFERROR(INDEX(行业涨跌!E:E,MATCH(G862,行业涨跌!C:C,0)),"-")</f>
        <v>-</v>
      </c>
      <c r="J862" s="1">
        <v>0</v>
      </c>
      <c r="K862" s="1">
        <v>0</v>
      </c>
      <c r="L862" s="1">
        <v>0</v>
      </c>
      <c r="M862" s="66">
        <f t="shared" si="181"/>
        <v>0</v>
      </c>
      <c r="R862" s="43" t="str">
        <f t="shared" si="179"/>
        <v>-</v>
      </c>
      <c r="V862" s="1">
        <f t="array" ref="V862">SMALL(IF($D$2:$D$4000&gt;0,ROW($D$2:$D$4000),4^8),ROW(A861))</f>
        <v>65536</v>
      </c>
      <c r="W862" s="1" t="str">
        <f t="shared" si="169"/>
        <v>-</v>
      </c>
      <c r="X862" s="1" t="str">
        <f t="shared" si="170"/>
        <v>-</v>
      </c>
      <c r="Y862" s="43" t="str">
        <f t="shared" si="171"/>
        <v>-</v>
      </c>
      <c r="Z862" s="1" t="str">
        <f t="shared" si="172"/>
        <v>-</v>
      </c>
      <c r="AA862" s="1" t="str">
        <f t="shared" si="173"/>
        <v>-</v>
      </c>
      <c r="AB862" s="1" t="str">
        <f t="shared" si="174"/>
        <v>-</v>
      </c>
      <c r="AC862" s="1" t="str">
        <f t="shared" si="175"/>
        <v>-</v>
      </c>
      <c r="AD862" s="1" t="str">
        <f t="shared" si="176"/>
        <v>-</v>
      </c>
      <c r="AE862" s="43" t="str">
        <f t="shared" si="177"/>
        <v>-</v>
      </c>
      <c r="AF862" s="11" t="str">
        <f t="shared" si="178"/>
        <v>-</v>
      </c>
    </row>
    <row r="863" spans="1:32" x14ac:dyDescent="0.15">
      <c r="A863" s="1">
        <v>862</v>
      </c>
      <c r="B863" s="29" t="str">
        <f>TRIM(基本信息!B863)</f>
        <v/>
      </c>
      <c r="C863" s="1" t="str">
        <f>TRIM(基本信息!C863)</f>
        <v/>
      </c>
      <c r="D863" s="1">
        <f t="shared" si="180"/>
        <v>0</v>
      </c>
      <c r="E863" s="1" t="str">
        <f>IFERROR(INDEX(股票涨跌!E:E,MATCH(B863,股票涨跌!B:B,0)),"-")</f>
        <v>-</v>
      </c>
      <c r="F863" s="1" t="str">
        <f>IFERROR(INDEX(股票涨跌!F:F,MATCH(B863,股票涨跌!B:B,0)),"-")</f>
        <v>-</v>
      </c>
      <c r="G863" s="1" t="str">
        <f>TRIM(基本信息!O863)</f>
        <v/>
      </c>
      <c r="H863" s="1" t="str">
        <f>IFERROR(INDEX(行业涨跌!F:F,MATCH(G863,行业涨跌!C:C,0)),"-")</f>
        <v>-</v>
      </c>
      <c r="I863" s="1" t="str">
        <f>IFERROR(INDEX(行业涨跌!E:E,MATCH(G863,行业涨跌!C:C,0)),"-")</f>
        <v>-</v>
      </c>
      <c r="J863" s="1">
        <v>0</v>
      </c>
      <c r="K863" s="1">
        <v>0</v>
      </c>
      <c r="L863" s="1">
        <v>0</v>
      </c>
      <c r="M863" s="66">
        <f t="shared" si="181"/>
        <v>0</v>
      </c>
      <c r="R863" s="43" t="str">
        <f t="shared" si="179"/>
        <v>-</v>
      </c>
      <c r="V863" s="1">
        <f t="array" ref="V863">SMALL(IF($D$2:$D$4000&gt;0,ROW($D$2:$D$4000),4^8),ROW(A862))</f>
        <v>65536</v>
      </c>
      <c r="W863" s="1" t="str">
        <f t="shared" si="169"/>
        <v>-</v>
      </c>
      <c r="X863" s="1" t="str">
        <f t="shared" si="170"/>
        <v>-</v>
      </c>
      <c r="Y863" s="43" t="str">
        <f t="shared" si="171"/>
        <v>-</v>
      </c>
      <c r="Z863" s="1" t="str">
        <f t="shared" si="172"/>
        <v>-</v>
      </c>
      <c r="AA863" s="1" t="str">
        <f t="shared" si="173"/>
        <v>-</v>
      </c>
      <c r="AB863" s="1" t="str">
        <f t="shared" si="174"/>
        <v>-</v>
      </c>
      <c r="AC863" s="1" t="str">
        <f t="shared" si="175"/>
        <v>-</v>
      </c>
      <c r="AD863" s="1" t="str">
        <f t="shared" si="176"/>
        <v>-</v>
      </c>
      <c r="AE863" s="43" t="str">
        <f t="shared" si="177"/>
        <v>-</v>
      </c>
      <c r="AF863" s="11" t="str">
        <f t="shared" si="178"/>
        <v>-</v>
      </c>
    </row>
    <row r="864" spans="1:32" x14ac:dyDescent="0.15">
      <c r="A864" s="1">
        <v>863</v>
      </c>
      <c r="B864" s="29" t="str">
        <f>TRIM(基本信息!B864)</f>
        <v/>
      </c>
      <c r="C864" s="1" t="str">
        <f>TRIM(基本信息!C864)</f>
        <v/>
      </c>
      <c r="D864" s="1">
        <f t="shared" si="180"/>
        <v>0</v>
      </c>
      <c r="E864" s="1" t="str">
        <f>IFERROR(INDEX(股票涨跌!E:E,MATCH(B864,股票涨跌!B:B,0)),"-")</f>
        <v>-</v>
      </c>
      <c r="F864" s="1" t="str">
        <f>IFERROR(INDEX(股票涨跌!F:F,MATCH(B864,股票涨跌!B:B,0)),"-")</f>
        <v>-</v>
      </c>
      <c r="G864" s="1" t="str">
        <f>TRIM(基本信息!O864)</f>
        <v/>
      </c>
      <c r="H864" s="1" t="str">
        <f>IFERROR(INDEX(行业涨跌!F:F,MATCH(G864,行业涨跌!C:C,0)),"-")</f>
        <v>-</v>
      </c>
      <c r="I864" s="1" t="str">
        <f>IFERROR(INDEX(行业涨跌!E:E,MATCH(G864,行业涨跌!C:C,0)),"-")</f>
        <v>-</v>
      </c>
      <c r="J864" s="1">
        <v>0</v>
      </c>
      <c r="K864" s="1">
        <v>0</v>
      </c>
      <c r="L864" s="1">
        <v>0</v>
      </c>
      <c r="M864" s="66">
        <f t="shared" si="181"/>
        <v>0</v>
      </c>
      <c r="R864" s="43" t="str">
        <f t="shared" si="179"/>
        <v>-</v>
      </c>
      <c r="V864" s="1">
        <f t="array" ref="V864">SMALL(IF($D$2:$D$4000&gt;0,ROW($D$2:$D$4000),4^8),ROW(A863))</f>
        <v>65536</v>
      </c>
      <c r="W864" s="1" t="str">
        <f t="shared" si="169"/>
        <v>-</v>
      </c>
      <c r="X864" s="1" t="str">
        <f t="shared" si="170"/>
        <v>-</v>
      </c>
      <c r="Y864" s="43" t="str">
        <f t="shared" si="171"/>
        <v>-</v>
      </c>
      <c r="Z864" s="1" t="str">
        <f t="shared" si="172"/>
        <v>-</v>
      </c>
      <c r="AA864" s="1" t="str">
        <f t="shared" si="173"/>
        <v>-</v>
      </c>
      <c r="AB864" s="1" t="str">
        <f t="shared" si="174"/>
        <v>-</v>
      </c>
      <c r="AC864" s="1" t="str">
        <f t="shared" si="175"/>
        <v>-</v>
      </c>
      <c r="AD864" s="1" t="str">
        <f t="shared" si="176"/>
        <v>-</v>
      </c>
      <c r="AE864" s="43" t="str">
        <f t="shared" si="177"/>
        <v>-</v>
      </c>
      <c r="AF864" s="11" t="str">
        <f t="shared" si="178"/>
        <v>-</v>
      </c>
    </row>
    <row r="865" spans="1:32" x14ac:dyDescent="0.15">
      <c r="A865" s="1">
        <v>864</v>
      </c>
      <c r="B865" s="29" t="str">
        <f>TRIM(基本信息!B865)</f>
        <v/>
      </c>
      <c r="C865" s="1" t="str">
        <f>TRIM(基本信息!C865)</f>
        <v/>
      </c>
      <c r="D865" s="1">
        <f t="shared" si="180"/>
        <v>0</v>
      </c>
      <c r="E865" s="1" t="str">
        <f>IFERROR(INDEX(股票涨跌!E:E,MATCH(B865,股票涨跌!B:B,0)),"-")</f>
        <v>-</v>
      </c>
      <c r="F865" s="1" t="str">
        <f>IFERROR(INDEX(股票涨跌!F:F,MATCH(B865,股票涨跌!B:B,0)),"-")</f>
        <v>-</v>
      </c>
      <c r="G865" s="1" t="str">
        <f>TRIM(基本信息!O865)</f>
        <v/>
      </c>
      <c r="H865" s="1" t="str">
        <f>IFERROR(INDEX(行业涨跌!F:F,MATCH(G865,行业涨跌!C:C,0)),"-")</f>
        <v>-</v>
      </c>
      <c r="I865" s="1" t="str">
        <f>IFERROR(INDEX(行业涨跌!E:E,MATCH(G865,行业涨跌!C:C,0)),"-")</f>
        <v>-</v>
      </c>
      <c r="J865" s="1">
        <v>0</v>
      </c>
      <c r="K865" s="1">
        <v>0</v>
      </c>
      <c r="L865" s="1">
        <v>0</v>
      </c>
      <c r="M865" s="66">
        <f t="shared" si="181"/>
        <v>0</v>
      </c>
      <c r="R865" s="43" t="str">
        <f t="shared" si="179"/>
        <v>-</v>
      </c>
      <c r="V865" s="1">
        <f t="array" ref="V865">SMALL(IF($D$2:$D$4000&gt;0,ROW($D$2:$D$4000),4^8),ROW(A864))</f>
        <v>65536</v>
      </c>
      <c r="W865" s="1" t="str">
        <f t="shared" si="169"/>
        <v>-</v>
      </c>
      <c r="X865" s="1" t="str">
        <f t="shared" si="170"/>
        <v>-</v>
      </c>
      <c r="Y865" s="43" t="str">
        <f t="shared" si="171"/>
        <v>-</v>
      </c>
      <c r="Z865" s="1" t="str">
        <f t="shared" si="172"/>
        <v>-</v>
      </c>
      <c r="AA865" s="1" t="str">
        <f t="shared" si="173"/>
        <v>-</v>
      </c>
      <c r="AB865" s="1" t="str">
        <f t="shared" si="174"/>
        <v>-</v>
      </c>
      <c r="AC865" s="1" t="str">
        <f t="shared" si="175"/>
        <v>-</v>
      </c>
      <c r="AD865" s="1" t="str">
        <f t="shared" si="176"/>
        <v>-</v>
      </c>
      <c r="AE865" s="43" t="str">
        <f t="shared" si="177"/>
        <v>-</v>
      </c>
      <c r="AF865" s="11" t="str">
        <f t="shared" si="178"/>
        <v>-</v>
      </c>
    </row>
    <row r="866" spans="1:32" x14ac:dyDescent="0.15">
      <c r="A866" s="1">
        <v>865</v>
      </c>
      <c r="B866" s="29" t="str">
        <f>TRIM(基本信息!B866)</f>
        <v/>
      </c>
      <c r="C866" s="1" t="str">
        <f>TRIM(基本信息!C866)</f>
        <v/>
      </c>
      <c r="D866" s="1">
        <f t="shared" si="180"/>
        <v>0</v>
      </c>
      <c r="E866" s="1" t="str">
        <f>IFERROR(INDEX(股票涨跌!E:E,MATCH(B866,股票涨跌!B:B,0)),"-")</f>
        <v>-</v>
      </c>
      <c r="F866" s="1" t="str">
        <f>IFERROR(INDEX(股票涨跌!F:F,MATCH(B866,股票涨跌!B:B,0)),"-")</f>
        <v>-</v>
      </c>
      <c r="G866" s="1" t="str">
        <f>TRIM(基本信息!O866)</f>
        <v/>
      </c>
      <c r="H866" s="1" t="str">
        <f>IFERROR(INDEX(行业涨跌!F:F,MATCH(G866,行业涨跌!C:C,0)),"-")</f>
        <v>-</v>
      </c>
      <c r="I866" s="1" t="str">
        <f>IFERROR(INDEX(行业涨跌!E:E,MATCH(G866,行业涨跌!C:C,0)),"-")</f>
        <v>-</v>
      </c>
      <c r="J866" s="1">
        <v>0</v>
      </c>
      <c r="K866" s="1">
        <v>0</v>
      </c>
      <c r="L866" s="1">
        <v>0</v>
      </c>
      <c r="M866" s="66">
        <f t="shared" si="181"/>
        <v>0</v>
      </c>
      <c r="R866" s="43" t="str">
        <f t="shared" si="179"/>
        <v>-</v>
      </c>
      <c r="V866" s="1">
        <f t="array" ref="V866">SMALL(IF($D$2:$D$4000&gt;0,ROW($D$2:$D$4000),4^8),ROW(A865))</f>
        <v>65536</v>
      </c>
      <c r="W866" s="1" t="str">
        <f t="shared" si="169"/>
        <v>-</v>
      </c>
      <c r="X866" s="1" t="str">
        <f t="shared" si="170"/>
        <v>-</v>
      </c>
      <c r="Y866" s="43" t="str">
        <f t="shared" si="171"/>
        <v>-</v>
      </c>
      <c r="Z866" s="1" t="str">
        <f t="shared" si="172"/>
        <v>-</v>
      </c>
      <c r="AA866" s="1" t="str">
        <f t="shared" si="173"/>
        <v>-</v>
      </c>
      <c r="AB866" s="1" t="str">
        <f t="shared" si="174"/>
        <v>-</v>
      </c>
      <c r="AC866" s="1" t="str">
        <f t="shared" si="175"/>
        <v>-</v>
      </c>
      <c r="AD866" s="1" t="str">
        <f t="shared" si="176"/>
        <v>-</v>
      </c>
      <c r="AE866" s="43" t="str">
        <f t="shared" si="177"/>
        <v>-</v>
      </c>
      <c r="AF866" s="11" t="str">
        <f t="shared" si="178"/>
        <v>-</v>
      </c>
    </row>
    <row r="867" spans="1:32" x14ac:dyDescent="0.15">
      <c r="A867" s="1">
        <v>866</v>
      </c>
      <c r="B867" s="29" t="str">
        <f>TRIM(基本信息!B867)</f>
        <v/>
      </c>
      <c r="C867" s="1" t="str">
        <f>TRIM(基本信息!C867)</f>
        <v/>
      </c>
      <c r="D867" s="1">
        <f t="shared" si="180"/>
        <v>0</v>
      </c>
      <c r="E867" s="1" t="str">
        <f>IFERROR(INDEX(股票涨跌!E:E,MATCH(B867,股票涨跌!B:B,0)),"-")</f>
        <v>-</v>
      </c>
      <c r="F867" s="1" t="str">
        <f>IFERROR(INDEX(股票涨跌!F:F,MATCH(B867,股票涨跌!B:B,0)),"-")</f>
        <v>-</v>
      </c>
      <c r="G867" s="1" t="str">
        <f>TRIM(基本信息!O867)</f>
        <v/>
      </c>
      <c r="H867" s="1" t="str">
        <f>IFERROR(INDEX(行业涨跌!F:F,MATCH(G867,行业涨跌!C:C,0)),"-")</f>
        <v>-</v>
      </c>
      <c r="I867" s="1" t="str">
        <f>IFERROR(INDEX(行业涨跌!E:E,MATCH(G867,行业涨跌!C:C,0)),"-")</f>
        <v>-</v>
      </c>
      <c r="J867" s="1">
        <v>0</v>
      </c>
      <c r="K867" s="1">
        <v>0</v>
      </c>
      <c r="L867" s="1">
        <v>0</v>
      </c>
      <c r="M867" s="66">
        <f t="shared" si="181"/>
        <v>0</v>
      </c>
      <c r="R867" s="43" t="str">
        <f t="shared" si="179"/>
        <v>-</v>
      </c>
      <c r="V867" s="1">
        <f t="array" ref="V867">SMALL(IF($D$2:$D$4000&gt;0,ROW($D$2:$D$4000),4^8),ROW(A866))</f>
        <v>65536</v>
      </c>
      <c r="W867" s="1" t="str">
        <f t="shared" si="169"/>
        <v>-</v>
      </c>
      <c r="X867" s="1" t="str">
        <f t="shared" si="170"/>
        <v>-</v>
      </c>
      <c r="Y867" s="43" t="str">
        <f t="shared" si="171"/>
        <v>-</v>
      </c>
      <c r="Z867" s="1" t="str">
        <f t="shared" si="172"/>
        <v>-</v>
      </c>
      <c r="AA867" s="1" t="str">
        <f t="shared" si="173"/>
        <v>-</v>
      </c>
      <c r="AB867" s="1" t="str">
        <f t="shared" si="174"/>
        <v>-</v>
      </c>
      <c r="AC867" s="1" t="str">
        <f t="shared" si="175"/>
        <v>-</v>
      </c>
      <c r="AD867" s="1" t="str">
        <f t="shared" si="176"/>
        <v>-</v>
      </c>
      <c r="AE867" s="43" t="str">
        <f t="shared" si="177"/>
        <v>-</v>
      </c>
      <c r="AF867" s="11" t="str">
        <f t="shared" si="178"/>
        <v>-</v>
      </c>
    </row>
    <row r="868" spans="1:32" x14ac:dyDescent="0.15">
      <c r="A868" s="1">
        <v>867</v>
      </c>
      <c r="B868" s="29" t="str">
        <f>TRIM(基本信息!B868)</f>
        <v/>
      </c>
      <c r="C868" s="1" t="str">
        <f>TRIM(基本信息!C868)</f>
        <v/>
      </c>
      <c r="D868" s="1">
        <f t="shared" si="180"/>
        <v>0</v>
      </c>
      <c r="E868" s="1" t="str">
        <f>IFERROR(INDEX(股票涨跌!E:E,MATCH(B868,股票涨跌!B:B,0)),"-")</f>
        <v>-</v>
      </c>
      <c r="F868" s="1" t="str">
        <f>IFERROR(INDEX(股票涨跌!F:F,MATCH(B868,股票涨跌!B:B,0)),"-")</f>
        <v>-</v>
      </c>
      <c r="G868" s="1" t="str">
        <f>TRIM(基本信息!O868)</f>
        <v/>
      </c>
      <c r="H868" s="1" t="str">
        <f>IFERROR(INDEX(行业涨跌!F:F,MATCH(G868,行业涨跌!C:C,0)),"-")</f>
        <v>-</v>
      </c>
      <c r="I868" s="1" t="str">
        <f>IFERROR(INDEX(行业涨跌!E:E,MATCH(G868,行业涨跌!C:C,0)),"-")</f>
        <v>-</v>
      </c>
      <c r="J868" s="1">
        <v>0</v>
      </c>
      <c r="K868" s="1">
        <v>0</v>
      </c>
      <c r="L868" s="1">
        <v>0</v>
      </c>
      <c r="M868" s="66">
        <f t="shared" si="181"/>
        <v>0</v>
      </c>
      <c r="R868" s="43" t="str">
        <f t="shared" si="179"/>
        <v>-</v>
      </c>
      <c r="V868" s="1">
        <f t="array" ref="V868">SMALL(IF($D$2:$D$4000&gt;0,ROW($D$2:$D$4000),4^8),ROW(A867))</f>
        <v>65536</v>
      </c>
      <c r="W868" s="1" t="str">
        <f t="shared" si="169"/>
        <v>-</v>
      </c>
      <c r="X868" s="1" t="str">
        <f t="shared" si="170"/>
        <v>-</v>
      </c>
      <c r="Y868" s="43" t="str">
        <f t="shared" si="171"/>
        <v>-</v>
      </c>
      <c r="Z868" s="1" t="str">
        <f t="shared" si="172"/>
        <v>-</v>
      </c>
      <c r="AA868" s="1" t="str">
        <f t="shared" si="173"/>
        <v>-</v>
      </c>
      <c r="AB868" s="1" t="str">
        <f t="shared" si="174"/>
        <v>-</v>
      </c>
      <c r="AC868" s="1" t="str">
        <f t="shared" si="175"/>
        <v>-</v>
      </c>
      <c r="AD868" s="1" t="str">
        <f t="shared" si="176"/>
        <v>-</v>
      </c>
      <c r="AE868" s="43" t="str">
        <f t="shared" si="177"/>
        <v>-</v>
      </c>
      <c r="AF868" s="11" t="str">
        <f t="shared" si="178"/>
        <v>-</v>
      </c>
    </row>
    <row r="869" spans="1:32" x14ac:dyDescent="0.15">
      <c r="A869" s="1">
        <v>868</v>
      </c>
      <c r="B869" s="29" t="str">
        <f>TRIM(基本信息!B869)</f>
        <v/>
      </c>
      <c r="C869" s="1" t="str">
        <f>TRIM(基本信息!C869)</f>
        <v/>
      </c>
      <c r="D869" s="1">
        <f t="shared" si="180"/>
        <v>0</v>
      </c>
      <c r="E869" s="1" t="str">
        <f>IFERROR(INDEX(股票涨跌!E:E,MATCH(B869,股票涨跌!B:B,0)),"-")</f>
        <v>-</v>
      </c>
      <c r="F869" s="1" t="str">
        <f>IFERROR(INDEX(股票涨跌!F:F,MATCH(B869,股票涨跌!B:B,0)),"-")</f>
        <v>-</v>
      </c>
      <c r="G869" s="1" t="str">
        <f>TRIM(基本信息!O869)</f>
        <v/>
      </c>
      <c r="H869" s="1" t="str">
        <f>IFERROR(INDEX(行业涨跌!F:F,MATCH(G869,行业涨跌!C:C,0)),"-")</f>
        <v>-</v>
      </c>
      <c r="I869" s="1" t="str">
        <f>IFERROR(INDEX(行业涨跌!E:E,MATCH(G869,行业涨跌!C:C,0)),"-")</f>
        <v>-</v>
      </c>
      <c r="J869" s="1">
        <v>0</v>
      </c>
      <c r="K869" s="1">
        <v>0</v>
      </c>
      <c r="L869" s="1">
        <v>0</v>
      </c>
      <c r="M869" s="66">
        <f t="shared" si="181"/>
        <v>0</v>
      </c>
      <c r="R869" s="43" t="str">
        <f t="shared" si="179"/>
        <v>-</v>
      </c>
      <c r="V869" s="1">
        <f t="array" ref="V869">SMALL(IF($D$2:$D$4000&gt;0,ROW($D$2:$D$4000),4^8),ROW(A868))</f>
        <v>65536</v>
      </c>
      <c r="W869" s="1" t="str">
        <f t="shared" si="169"/>
        <v>-</v>
      </c>
      <c r="X869" s="1" t="str">
        <f t="shared" si="170"/>
        <v>-</v>
      </c>
      <c r="Y869" s="43" t="str">
        <f t="shared" si="171"/>
        <v>-</v>
      </c>
      <c r="Z869" s="1" t="str">
        <f t="shared" si="172"/>
        <v>-</v>
      </c>
      <c r="AA869" s="1" t="str">
        <f t="shared" si="173"/>
        <v>-</v>
      </c>
      <c r="AB869" s="1" t="str">
        <f t="shared" si="174"/>
        <v>-</v>
      </c>
      <c r="AC869" s="1" t="str">
        <f t="shared" si="175"/>
        <v>-</v>
      </c>
      <c r="AD869" s="1" t="str">
        <f t="shared" si="176"/>
        <v>-</v>
      </c>
      <c r="AE869" s="43" t="str">
        <f t="shared" si="177"/>
        <v>-</v>
      </c>
      <c r="AF869" s="11" t="str">
        <f t="shared" si="178"/>
        <v>-</v>
      </c>
    </row>
    <row r="870" spans="1:32" x14ac:dyDescent="0.15">
      <c r="A870" s="1">
        <v>869</v>
      </c>
      <c r="B870" s="29" t="str">
        <f>TRIM(基本信息!B870)</f>
        <v/>
      </c>
      <c r="C870" s="1" t="str">
        <f>TRIM(基本信息!C870)</f>
        <v/>
      </c>
      <c r="D870" s="1">
        <f t="shared" si="180"/>
        <v>0</v>
      </c>
      <c r="E870" s="1" t="str">
        <f>IFERROR(INDEX(股票涨跌!E:E,MATCH(B870,股票涨跌!B:B,0)),"-")</f>
        <v>-</v>
      </c>
      <c r="F870" s="1" t="str">
        <f>IFERROR(INDEX(股票涨跌!F:F,MATCH(B870,股票涨跌!B:B,0)),"-")</f>
        <v>-</v>
      </c>
      <c r="G870" s="1" t="str">
        <f>TRIM(基本信息!O870)</f>
        <v/>
      </c>
      <c r="H870" s="1" t="str">
        <f>IFERROR(INDEX(行业涨跌!F:F,MATCH(G870,行业涨跌!C:C,0)),"-")</f>
        <v>-</v>
      </c>
      <c r="I870" s="1" t="str">
        <f>IFERROR(INDEX(行业涨跌!E:E,MATCH(G870,行业涨跌!C:C,0)),"-")</f>
        <v>-</v>
      </c>
      <c r="J870" s="1">
        <v>0</v>
      </c>
      <c r="K870" s="1">
        <v>0</v>
      </c>
      <c r="L870" s="1">
        <v>0</v>
      </c>
      <c r="M870" s="66">
        <f t="shared" si="181"/>
        <v>0</v>
      </c>
      <c r="R870" s="43" t="str">
        <f t="shared" si="179"/>
        <v>-</v>
      </c>
      <c r="V870" s="1">
        <f t="array" ref="V870">SMALL(IF($D$2:$D$4000&gt;0,ROW($D$2:$D$4000),4^8),ROW(A869))</f>
        <v>65536</v>
      </c>
      <c r="W870" s="1" t="str">
        <f t="shared" si="169"/>
        <v>-</v>
      </c>
      <c r="X870" s="1" t="str">
        <f t="shared" si="170"/>
        <v>-</v>
      </c>
      <c r="Y870" s="43" t="str">
        <f t="shared" si="171"/>
        <v>-</v>
      </c>
      <c r="Z870" s="1" t="str">
        <f t="shared" si="172"/>
        <v>-</v>
      </c>
      <c r="AA870" s="1" t="str">
        <f t="shared" si="173"/>
        <v>-</v>
      </c>
      <c r="AB870" s="1" t="str">
        <f t="shared" si="174"/>
        <v>-</v>
      </c>
      <c r="AC870" s="1" t="str">
        <f t="shared" si="175"/>
        <v>-</v>
      </c>
      <c r="AD870" s="1" t="str">
        <f t="shared" si="176"/>
        <v>-</v>
      </c>
      <c r="AE870" s="43" t="str">
        <f t="shared" si="177"/>
        <v>-</v>
      </c>
      <c r="AF870" s="11" t="str">
        <f t="shared" si="178"/>
        <v>-</v>
      </c>
    </row>
    <row r="871" spans="1:32" x14ac:dyDescent="0.15">
      <c r="A871" s="1">
        <v>870</v>
      </c>
      <c r="B871" s="29" t="str">
        <f>TRIM(基本信息!B871)</f>
        <v/>
      </c>
      <c r="C871" s="1" t="str">
        <f>TRIM(基本信息!C871)</f>
        <v/>
      </c>
      <c r="D871" s="1">
        <f t="shared" si="180"/>
        <v>0</v>
      </c>
      <c r="E871" s="1" t="str">
        <f>IFERROR(INDEX(股票涨跌!E:E,MATCH(B871,股票涨跌!B:B,0)),"-")</f>
        <v>-</v>
      </c>
      <c r="F871" s="1" t="str">
        <f>IFERROR(INDEX(股票涨跌!F:F,MATCH(B871,股票涨跌!B:B,0)),"-")</f>
        <v>-</v>
      </c>
      <c r="G871" s="1" t="str">
        <f>TRIM(基本信息!O871)</f>
        <v/>
      </c>
      <c r="H871" s="1" t="str">
        <f>IFERROR(INDEX(行业涨跌!F:F,MATCH(G871,行业涨跌!C:C,0)),"-")</f>
        <v>-</v>
      </c>
      <c r="I871" s="1" t="str">
        <f>IFERROR(INDEX(行业涨跌!E:E,MATCH(G871,行业涨跌!C:C,0)),"-")</f>
        <v>-</v>
      </c>
      <c r="J871" s="1">
        <v>0</v>
      </c>
      <c r="K871" s="1">
        <v>0</v>
      </c>
      <c r="L871" s="1">
        <v>0</v>
      </c>
      <c r="M871" s="66">
        <f t="shared" si="181"/>
        <v>0</v>
      </c>
      <c r="R871" s="43" t="str">
        <f t="shared" si="179"/>
        <v>-</v>
      </c>
      <c r="V871" s="1">
        <f t="array" ref="V871">SMALL(IF($D$2:$D$4000&gt;0,ROW($D$2:$D$4000),4^8),ROW(A870))</f>
        <v>65536</v>
      </c>
      <c r="W871" s="1" t="str">
        <f t="shared" si="169"/>
        <v>-</v>
      </c>
      <c r="X871" s="1" t="str">
        <f t="shared" si="170"/>
        <v>-</v>
      </c>
      <c r="Y871" s="43" t="str">
        <f t="shared" si="171"/>
        <v>-</v>
      </c>
      <c r="Z871" s="1" t="str">
        <f t="shared" si="172"/>
        <v>-</v>
      </c>
      <c r="AA871" s="1" t="str">
        <f t="shared" si="173"/>
        <v>-</v>
      </c>
      <c r="AB871" s="1" t="str">
        <f t="shared" si="174"/>
        <v>-</v>
      </c>
      <c r="AC871" s="1" t="str">
        <f t="shared" si="175"/>
        <v>-</v>
      </c>
      <c r="AD871" s="1" t="str">
        <f t="shared" si="176"/>
        <v>-</v>
      </c>
      <c r="AE871" s="43" t="str">
        <f t="shared" si="177"/>
        <v>-</v>
      </c>
      <c r="AF871" s="11" t="str">
        <f t="shared" si="178"/>
        <v>-</v>
      </c>
    </row>
    <row r="872" spans="1:32" x14ac:dyDescent="0.15">
      <c r="A872" s="1">
        <v>871</v>
      </c>
      <c r="B872" s="29" t="str">
        <f>TRIM(基本信息!B872)</f>
        <v/>
      </c>
      <c r="C872" s="1" t="str">
        <f>TRIM(基本信息!C872)</f>
        <v/>
      </c>
      <c r="D872" s="1">
        <f t="shared" si="180"/>
        <v>0</v>
      </c>
      <c r="E872" s="1" t="str">
        <f>IFERROR(INDEX(股票涨跌!E:E,MATCH(B872,股票涨跌!B:B,0)),"-")</f>
        <v>-</v>
      </c>
      <c r="F872" s="1" t="str">
        <f>IFERROR(INDEX(股票涨跌!F:F,MATCH(B872,股票涨跌!B:B,0)),"-")</f>
        <v>-</v>
      </c>
      <c r="G872" s="1" t="str">
        <f>TRIM(基本信息!O872)</f>
        <v/>
      </c>
      <c r="H872" s="1" t="str">
        <f>IFERROR(INDEX(行业涨跌!F:F,MATCH(G872,行业涨跌!C:C,0)),"-")</f>
        <v>-</v>
      </c>
      <c r="I872" s="1" t="str">
        <f>IFERROR(INDEX(行业涨跌!E:E,MATCH(G872,行业涨跌!C:C,0)),"-")</f>
        <v>-</v>
      </c>
      <c r="J872" s="1">
        <v>0</v>
      </c>
      <c r="K872" s="1">
        <v>0</v>
      </c>
      <c r="L872" s="1">
        <v>0</v>
      </c>
      <c r="M872" s="66">
        <f t="shared" si="181"/>
        <v>0</v>
      </c>
      <c r="R872" s="43" t="str">
        <f t="shared" si="179"/>
        <v>-</v>
      </c>
      <c r="V872" s="1">
        <f t="array" ref="V872">SMALL(IF($D$2:$D$4000&gt;0,ROW($D$2:$D$4000),4^8),ROW(A871))</f>
        <v>65536</v>
      </c>
      <c r="W872" s="1" t="str">
        <f t="shared" si="169"/>
        <v>-</v>
      </c>
      <c r="X872" s="1" t="str">
        <f t="shared" si="170"/>
        <v>-</v>
      </c>
      <c r="Y872" s="43" t="str">
        <f t="shared" si="171"/>
        <v>-</v>
      </c>
      <c r="Z872" s="1" t="str">
        <f t="shared" si="172"/>
        <v>-</v>
      </c>
      <c r="AA872" s="1" t="str">
        <f t="shared" si="173"/>
        <v>-</v>
      </c>
      <c r="AB872" s="1" t="str">
        <f t="shared" si="174"/>
        <v>-</v>
      </c>
      <c r="AC872" s="1" t="str">
        <f t="shared" si="175"/>
        <v>-</v>
      </c>
      <c r="AD872" s="1" t="str">
        <f t="shared" si="176"/>
        <v>-</v>
      </c>
      <c r="AE872" s="43" t="str">
        <f t="shared" si="177"/>
        <v>-</v>
      </c>
      <c r="AF872" s="11" t="str">
        <f t="shared" si="178"/>
        <v>-</v>
      </c>
    </row>
    <row r="873" spans="1:32" x14ac:dyDescent="0.15">
      <c r="A873" s="1">
        <v>872</v>
      </c>
      <c r="B873" s="29" t="str">
        <f>TRIM(基本信息!B873)</f>
        <v/>
      </c>
      <c r="C873" s="1" t="str">
        <f>TRIM(基本信息!C873)</f>
        <v/>
      </c>
      <c r="D873" s="1">
        <f t="shared" si="180"/>
        <v>0</v>
      </c>
      <c r="E873" s="1" t="str">
        <f>IFERROR(INDEX(股票涨跌!E:E,MATCH(B873,股票涨跌!B:B,0)),"-")</f>
        <v>-</v>
      </c>
      <c r="F873" s="1" t="str">
        <f>IFERROR(INDEX(股票涨跌!F:F,MATCH(B873,股票涨跌!B:B,0)),"-")</f>
        <v>-</v>
      </c>
      <c r="G873" s="1" t="str">
        <f>TRIM(基本信息!O873)</f>
        <v/>
      </c>
      <c r="H873" s="1" t="str">
        <f>IFERROR(INDEX(行业涨跌!F:F,MATCH(G873,行业涨跌!C:C,0)),"-")</f>
        <v>-</v>
      </c>
      <c r="I873" s="1" t="str">
        <f>IFERROR(INDEX(行业涨跌!E:E,MATCH(G873,行业涨跌!C:C,0)),"-")</f>
        <v>-</v>
      </c>
      <c r="J873" s="1">
        <v>0</v>
      </c>
      <c r="K873" s="1">
        <v>0</v>
      </c>
      <c r="L873" s="1">
        <v>0</v>
      </c>
      <c r="M873" s="66">
        <f t="shared" si="181"/>
        <v>0</v>
      </c>
      <c r="R873" s="43" t="str">
        <f t="shared" si="179"/>
        <v>-</v>
      </c>
      <c r="V873" s="1">
        <f t="array" ref="V873">SMALL(IF($D$2:$D$4000&gt;0,ROW($D$2:$D$4000),4^8),ROW(A872))</f>
        <v>65536</v>
      </c>
      <c r="W873" s="1" t="str">
        <f t="shared" si="169"/>
        <v>-</v>
      </c>
      <c r="X873" s="1" t="str">
        <f t="shared" si="170"/>
        <v>-</v>
      </c>
      <c r="Y873" s="43" t="str">
        <f t="shared" si="171"/>
        <v>-</v>
      </c>
      <c r="Z873" s="1" t="str">
        <f t="shared" si="172"/>
        <v>-</v>
      </c>
      <c r="AA873" s="1" t="str">
        <f t="shared" si="173"/>
        <v>-</v>
      </c>
      <c r="AB873" s="1" t="str">
        <f t="shared" si="174"/>
        <v>-</v>
      </c>
      <c r="AC873" s="1" t="str">
        <f t="shared" si="175"/>
        <v>-</v>
      </c>
      <c r="AD873" s="1" t="str">
        <f t="shared" si="176"/>
        <v>-</v>
      </c>
      <c r="AE873" s="43" t="str">
        <f t="shared" si="177"/>
        <v>-</v>
      </c>
      <c r="AF873" s="11" t="str">
        <f t="shared" si="178"/>
        <v>-</v>
      </c>
    </row>
    <row r="874" spans="1:32" x14ac:dyDescent="0.15">
      <c r="A874" s="1">
        <v>873</v>
      </c>
      <c r="B874" s="29" t="str">
        <f>TRIM(基本信息!B874)</f>
        <v/>
      </c>
      <c r="C874" s="1" t="str">
        <f>TRIM(基本信息!C874)</f>
        <v/>
      </c>
      <c r="D874" s="1">
        <f t="shared" si="180"/>
        <v>0</v>
      </c>
      <c r="E874" s="1" t="str">
        <f>IFERROR(INDEX(股票涨跌!E:E,MATCH(B874,股票涨跌!B:B,0)),"-")</f>
        <v>-</v>
      </c>
      <c r="F874" s="1" t="str">
        <f>IFERROR(INDEX(股票涨跌!F:F,MATCH(B874,股票涨跌!B:B,0)),"-")</f>
        <v>-</v>
      </c>
      <c r="G874" s="1" t="str">
        <f>TRIM(基本信息!O874)</f>
        <v/>
      </c>
      <c r="H874" s="1" t="str">
        <f>IFERROR(INDEX(行业涨跌!F:F,MATCH(G874,行业涨跌!C:C,0)),"-")</f>
        <v>-</v>
      </c>
      <c r="I874" s="1" t="str">
        <f>IFERROR(INDEX(行业涨跌!E:E,MATCH(G874,行业涨跌!C:C,0)),"-")</f>
        <v>-</v>
      </c>
      <c r="J874" s="1">
        <v>0</v>
      </c>
      <c r="K874" s="1">
        <v>1</v>
      </c>
      <c r="L874" s="1">
        <v>0</v>
      </c>
      <c r="M874" s="66">
        <f t="shared" si="181"/>
        <v>1</v>
      </c>
      <c r="R874" s="43" t="str">
        <f t="shared" si="179"/>
        <v>-</v>
      </c>
      <c r="S874" s="11">
        <v>43630.625</v>
      </c>
      <c r="V874" s="1">
        <f t="array" ref="V874">SMALL(IF($D$2:$D$4000&gt;0,ROW($D$2:$D$4000),4^8),ROW(A873))</f>
        <v>65536</v>
      </c>
      <c r="W874" s="1" t="str">
        <f t="shared" si="169"/>
        <v>-</v>
      </c>
      <c r="X874" s="1" t="str">
        <f t="shared" si="170"/>
        <v>-</v>
      </c>
      <c r="Y874" s="43" t="str">
        <f t="shared" si="171"/>
        <v>-</v>
      </c>
      <c r="Z874" s="1" t="str">
        <f t="shared" si="172"/>
        <v>-</v>
      </c>
      <c r="AA874" s="1" t="str">
        <f t="shared" si="173"/>
        <v>-</v>
      </c>
      <c r="AB874" s="1" t="str">
        <f t="shared" si="174"/>
        <v>-</v>
      </c>
      <c r="AC874" s="1" t="str">
        <f t="shared" si="175"/>
        <v>-</v>
      </c>
      <c r="AD874" s="1" t="str">
        <f t="shared" si="176"/>
        <v>-</v>
      </c>
      <c r="AE874" s="43" t="str">
        <f t="shared" si="177"/>
        <v>-</v>
      </c>
      <c r="AF874" s="11" t="str">
        <f t="shared" si="178"/>
        <v>-</v>
      </c>
    </row>
    <row r="875" spans="1:32" x14ac:dyDescent="0.15">
      <c r="A875" s="1">
        <v>874</v>
      </c>
      <c r="B875" s="29" t="str">
        <f>TRIM(基本信息!B875)</f>
        <v/>
      </c>
      <c r="C875" s="1" t="str">
        <f>TRIM(基本信息!C875)</f>
        <v/>
      </c>
      <c r="D875" s="1">
        <f t="shared" si="180"/>
        <v>0</v>
      </c>
      <c r="E875" s="1" t="str">
        <f>IFERROR(INDEX(股票涨跌!E:E,MATCH(B875,股票涨跌!B:B,0)),"-")</f>
        <v>-</v>
      </c>
      <c r="F875" s="1" t="str">
        <f>IFERROR(INDEX(股票涨跌!F:F,MATCH(B875,股票涨跌!B:B,0)),"-")</f>
        <v>-</v>
      </c>
      <c r="G875" s="1" t="str">
        <f>TRIM(基本信息!O875)</f>
        <v/>
      </c>
      <c r="H875" s="1" t="str">
        <f>IFERROR(INDEX(行业涨跌!F:F,MATCH(G875,行业涨跌!C:C,0)),"-")</f>
        <v>-</v>
      </c>
      <c r="I875" s="1" t="str">
        <f>IFERROR(INDEX(行业涨跌!E:E,MATCH(G875,行业涨跌!C:C,0)),"-")</f>
        <v>-</v>
      </c>
      <c r="J875" s="1">
        <v>0</v>
      </c>
      <c r="K875" s="1">
        <v>0</v>
      </c>
      <c r="L875" s="1">
        <v>1</v>
      </c>
      <c r="M875" s="66">
        <f t="shared" si="181"/>
        <v>0</v>
      </c>
      <c r="R875" s="43" t="str">
        <f t="shared" si="179"/>
        <v>-</v>
      </c>
      <c r="V875" s="1">
        <f t="array" ref="V875">SMALL(IF($D$2:$D$4000&gt;0,ROW($D$2:$D$4000),4^8),ROW(A874))</f>
        <v>65536</v>
      </c>
      <c r="W875" s="1" t="str">
        <f t="shared" si="169"/>
        <v>-</v>
      </c>
      <c r="X875" s="1" t="str">
        <f t="shared" si="170"/>
        <v>-</v>
      </c>
      <c r="Y875" s="43" t="str">
        <f t="shared" si="171"/>
        <v>-</v>
      </c>
      <c r="Z875" s="1" t="str">
        <f t="shared" si="172"/>
        <v>-</v>
      </c>
      <c r="AA875" s="1" t="str">
        <f t="shared" si="173"/>
        <v>-</v>
      </c>
      <c r="AB875" s="1" t="str">
        <f t="shared" si="174"/>
        <v>-</v>
      </c>
      <c r="AC875" s="1" t="str">
        <f t="shared" si="175"/>
        <v>-</v>
      </c>
      <c r="AD875" s="1" t="str">
        <f t="shared" si="176"/>
        <v>-</v>
      </c>
      <c r="AE875" s="43" t="str">
        <f t="shared" si="177"/>
        <v>-</v>
      </c>
      <c r="AF875" s="11" t="str">
        <f t="shared" si="178"/>
        <v>-</v>
      </c>
    </row>
    <row r="876" spans="1:32" x14ac:dyDescent="0.15">
      <c r="A876" s="1">
        <v>875</v>
      </c>
      <c r="B876" s="29" t="str">
        <f>TRIM(基本信息!B876)</f>
        <v/>
      </c>
      <c r="C876" s="1" t="str">
        <f>TRIM(基本信息!C876)</f>
        <v/>
      </c>
      <c r="D876" s="1">
        <f t="shared" si="180"/>
        <v>0</v>
      </c>
      <c r="E876" s="1" t="str">
        <f>IFERROR(INDEX(股票涨跌!E:E,MATCH(B876,股票涨跌!B:B,0)),"-")</f>
        <v>-</v>
      </c>
      <c r="F876" s="1" t="str">
        <f>IFERROR(INDEX(股票涨跌!F:F,MATCH(B876,股票涨跌!B:B,0)),"-")</f>
        <v>-</v>
      </c>
      <c r="G876" s="1" t="str">
        <f>TRIM(基本信息!O876)</f>
        <v/>
      </c>
      <c r="H876" s="1" t="str">
        <f>IFERROR(INDEX(行业涨跌!F:F,MATCH(G876,行业涨跌!C:C,0)),"-")</f>
        <v>-</v>
      </c>
      <c r="I876" s="1" t="str">
        <f>IFERROR(INDEX(行业涨跌!E:E,MATCH(G876,行业涨跌!C:C,0)),"-")</f>
        <v>-</v>
      </c>
      <c r="J876" s="1">
        <v>0</v>
      </c>
      <c r="K876" s="1">
        <v>1</v>
      </c>
      <c r="L876" s="1">
        <v>0</v>
      </c>
      <c r="M876" s="66">
        <f t="shared" si="181"/>
        <v>1</v>
      </c>
      <c r="R876" s="43" t="str">
        <f t="shared" si="179"/>
        <v>-</v>
      </c>
      <c r="S876" s="11">
        <v>43630.625</v>
      </c>
      <c r="V876" s="1">
        <f t="array" ref="V876">SMALL(IF($D$2:$D$4000&gt;0,ROW($D$2:$D$4000),4^8),ROW(A875))</f>
        <v>65536</v>
      </c>
      <c r="W876" s="1" t="str">
        <f t="shared" si="169"/>
        <v>-</v>
      </c>
      <c r="X876" s="1" t="str">
        <f t="shared" si="170"/>
        <v>-</v>
      </c>
      <c r="Y876" s="43" t="str">
        <f t="shared" si="171"/>
        <v>-</v>
      </c>
      <c r="Z876" s="1" t="str">
        <f t="shared" si="172"/>
        <v>-</v>
      </c>
      <c r="AA876" s="1" t="str">
        <f t="shared" si="173"/>
        <v>-</v>
      </c>
      <c r="AB876" s="1" t="str">
        <f t="shared" si="174"/>
        <v>-</v>
      </c>
      <c r="AC876" s="1" t="str">
        <f t="shared" si="175"/>
        <v>-</v>
      </c>
      <c r="AD876" s="1" t="str">
        <f t="shared" si="176"/>
        <v>-</v>
      </c>
      <c r="AE876" s="43" t="str">
        <f t="shared" si="177"/>
        <v>-</v>
      </c>
      <c r="AF876" s="11" t="str">
        <f t="shared" si="178"/>
        <v>-</v>
      </c>
    </row>
    <row r="877" spans="1:32" x14ac:dyDescent="0.15">
      <c r="A877" s="1">
        <v>876</v>
      </c>
      <c r="B877" s="29" t="str">
        <f>TRIM(基本信息!B877)</f>
        <v/>
      </c>
      <c r="C877" s="1" t="str">
        <f>TRIM(基本信息!C877)</f>
        <v/>
      </c>
      <c r="D877" s="1">
        <f t="shared" si="180"/>
        <v>0</v>
      </c>
      <c r="E877" s="1" t="str">
        <f>IFERROR(INDEX(股票涨跌!E:E,MATCH(B877,股票涨跌!B:B,0)),"-")</f>
        <v>-</v>
      </c>
      <c r="F877" s="1" t="str">
        <f>IFERROR(INDEX(股票涨跌!F:F,MATCH(B877,股票涨跌!B:B,0)),"-")</f>
        <v>-</v>
      </c>
      <c r="G877" s="1" t="str">
        <f>TRIM(基本信息!O877)</f>
        <v/>
      </c>
      <c r="H877" s="1" t="str">
        <f>IFERROR(INDEX(行业涨跌!F:F,MATCH(G877,行业涨跌!C:C,0)),"-")</f>
        <v>-</v>
      </c>
      <c r="I877" s="1" t="str">
        <f>IFERROR(INDEX(行业涨跌!E:E,MATCH(G877,行业涨跌!C:C,0)),"-")</f>
        <v>-</v>
      </c>
      <c r="J877" s="1">
        <v>0</v>
      </c>
      <c r="K877" s="1">
        <v>0</v>
      </c>
      <c r="L877" s="1">
        <v>0</v>
      </c>
      <c r="M877" s="66">
        <f t="shared" si="181"/>
        <v>0</v>
      </c>
      <c r="R877" s="43" t="str">
        <f t="shared" si="179"/>
        <v>-</v>
      </c>
      <c r="V877" s="1">
        <f t="array" ref="V877">SMALL(IF($D$2:$D$4000&gt;0,ROW($D$2:$D$4000),4^8),ROW(A876))</f>
        <v>65536</v>
      </c>
      <c r="W877" s="1" t="str">
        <f t="shared" si="169"/>
        <v>-</v>
      </c>
      <c r="X877" s="1" t="str">
        <f t="shared" si="170"/>
        <v>-</v>
      </c>
      <c r="Y877" s="43" t="str">
        <f t="shared" si="171"/>
        <v>-</v>
      </c>
      <c r="Z877" s="1" t="str">
        <f t="shared" si="172"/>
        <v>-</v>
      </c>
      <c r="AA877" s="1" t="str">
        <f t="shared" si="173"/>
        <v>-</v>
      </c>
      <c r="AB877" s="1" t="str">
        <f t="shared" si="174"/>
        <v>-</v>
      </c>
      <c r="AC877" s="1" t="str">
        <f t="shared" si="175"/>
        <v>-</v>
      </c>
      <c r="AD877" s="1" t="str">
        <f t="shared" si="176"/>
        <v>-</v>
      </c>
      <c r="AE877" s="43" t="str">
        <f t="shared" si="177"/>
        <v>-</v>
      </c>
      <c r="AF877" s="11" t="str">
        <f t="shared" si="178"/>
        <v>-</v>
      </c>
    </row>
    <row r="878" spans="1:32" x14ac:dyDescent="0.15">
      <c r="A878" s="1">
        <v>877</v>
      </c>
      <c r="B878" s="29" t="str">
        <f>TRIM(基本信息!B878)</f>
        <v/>
      </c>
      <c r="C878" s="1" t="str">
        <f>TRIM(基本信息!C878)</f>
        <v/>
      </c>
      <c r="D878" s="1">
        <f t="shared" si="180"/>
        <v>0</v>
      </c>
      <c r="E878" s="1" t="str">
        <f>IFERROR(INDEX(股票涨跌!E:E,MATCH(B878,股票涨跌!B:B,0)),"-")</f>
        <v>-</v>
      </c>
      <c r="F878" s="1" t="str">
        <f>IFERROR(INDEX(股票涨跌!F:F,MATCH(B878,股票涨跌!B:B,0)),"-")</f>
        <v>-</v>
      </c>
      <c r="G878" s="1" t="str">
        <f>TRIM(基本信息!O878)</f>
        <v/>
      </c>
      <c r="H878" s="1" t="str">
        <f>IFERROR(INDEX(行业涨跌!F:F,MATCH(G878,行业涨跌!C:C,0)),"-")</f>
        <v>-</v>
      </c>
      <c r="I878" s="1" t="str">
        <f>IFERROR(INDEX(行业涨跌!E:E,MATCH(G878,行业涨跌!C:C,0)),"-")</f>
        <v>-</v>
      </c>
      <c r="J878" s="1">
        <v>0</v>
      </c>
      <c r="K878" s="1">
        <v>0</v>
      </c>
      <c r="L878" s="1">
        <v>0</v>
      </c>
      <c r="M878" s="66">
        <f t="shared" si="181"/>
        <v>0</v>
      </c>
      <c r="R878" s="43" t="str">
        <f t="shared" si="179"/>
        <v>-</v>
      </c>
      <c r="V878" s="1">
        <f t="array" ref="V878">SMALL(IF($D$2:$D$4000&gt;0,ROW($D$2:$D$4000),4^8),ROW(A877))</f>
        <v>65536</v>
      </c>
      <c r="W878" s="1" t="str">
        <f t="shared" si="169"/>
        <v>-</v>
      </c>
      <c r="X878" s="1" t="str">
        <f t="shared" si="170"/>
        <v>-</v>
      </c>
      <c r="Y878" s="43" t="str">
        <f t="shared" si="171"/>
        <v>-</v>
      </c>
      <c r="Z878" s="1" t="str">
        <f t="shared" si="172"/>
        <v>-</v>
      </c>
      <c r="AA878" s="1" t="str">
        <f t="shared" si="173"/>
        <v>-</v>
      </c>
      <c r="AB878" s="1" t="str">
        <f t="shared" si="174"/>
        <v>-</v>
      </c>
      <c r="AC878" s="1" t="str">
        <f t="shared" si="175"/>
        <v>-</v>
      </c>
      <c r="AD878" s="1" t="str">
        <f t="shared" si="176"/>
        <v>-</v>
      </c>
      <c r="AE878" s="43" t="str">
        <f t="shared" si="177"/>
        <v>-</v>
      </c>
      <c r="AF878" s="11" t="str">
        <f t="shared" si="178"/>
        <v>-</v>
      </c>
    </row>
    <row r="879" spans="1:32" x14ac:dyDescent="0.15">
      <c r="A879" s="1">
        <v>878</v>
      </c>
      <c r="B879" s="29" t="str">
        <f>TRIM(基本信息!B879)</f>
        <v/>
      </c>
      <c r="C879" s="1" t="str">
        <f>TRIM(基本信息!C879)</f>
        <v/>
      </c>
      <c r="D879" s="1">
        <f t="shared" si="180"/>
        <v>0</v>
      </c>
      <c r="E879" s="1" t="str">
        <f>IFERROR(INDEX(股票涨跌!E:E,MATCH(B879,股票涨跌!B:B,0)),"-")</f>
        <v>-</v>
      </c>
      <c r="F879" s="1" t="str">
        <f>IFERROR(INDEX(股票涨跌!F:F,MATCH(B879,股票涨跌!B:B,0)),"-")</f>
        <v>-</v>
      </c>
      <c r="G879" s="1" t="str">
        <f>TRIM(基本信息!O879)</f>
        <v/>
      </c>
      <c r="H879" s="1" t="str">
        <f>IFERROR(INDEX(行业涨跌!F:F,MATCH(G879,行业涨跌!C:C,0)),"-")</f>
        <v>-</v>
      </c>
      <c r="I879" s="1" t="str">
        <f>IFERROR(INDEX(行业涨跌!E:E,MATCH(G879,行业涨跌!C:C,0)),"-")</f>
        <v>-</v>
      </c>
      <c r="J879" s="1">
        <v>0</v>
      </c>
      <c r="K879" s="1">
        <v>0</v>
      </c>
      <c r="L879" s="1">
        <v>0</v>
      </c>
      <c r="M879" s="66">
        <f t="shared" si="181"/>
        <v>0</v>
      </c>
      <c r="R879" s="43" t="str">
        <f t="shared" si="179"/>
        <v>-</v>
      </c>
      <c r="V879" s="1">
        <f t="array" ref="V879">SMALL(IF($D$2:$D$4000&gt;0,ROW($D$2:$D$4000),4^8),ROW(A878))</f>
        <v>65536</v>
      </c>
      <c r="W879" s="1" t="str">
        <f t="shared" si="169"/>
        <v>-</v>
      </c>
      <c r="X879" s="1" t="str">
        <f t="shared" si="170"/>
        <v>-</v>
      </c>
      <c r="Y879" s="43" t="str">
        <f t="shared" si="171"/>
        <v>-</v>
      </c>
      <c r="Z879" s="1" t="str">
        <f t="shared" si="172"/>
        <v>-</v>
      </c>
      <c r="AA879" s="1" t="str">
        <f t="shared" si="173"/>
        <v>-</v>
      </c>
      <c r="AB879" s="1" t="str">
        <f t="shared" si="174"/>
        <v>-</v>
      </c>
      <c r="AC879" s="1" t="str">
        <f t="shared" si="175"/>
        <v>-</v>
      </c>
      <c r="AD879" s="1" t="str">
        <f t="shared" si="176"/>
        <v>-</v>
      </c>
      <c r="AE879" s="43" t="str">
        <f t="shared" si="177"/>
        <v>-</v>
      </c>
      <c r="AF879" s="11" t="str">
        <f t="shared" si="178"/>
        <v>-</v>
      </c>
    </row>
    <row r="880" spans="1:32" x14ac:dyDescent="0.15">
      <c r="A880" s="1">
        <v>879</v>
      </c>
      <c r="B880" s="29" t="str">
        <f>TRIM(基本信息!B880)</f>
        <v/>
      </c>
      <c r="C880" s="1" t="str">
        <f>TRIM(基本信息!C880)</f>
        <v/>
      </c>
      <c r="D880" s="1">
        <f t="shared" si="180"/>
        <v>0</v>
      </c>
      <c r="E880" s="1" t="str">
        <f>IFERROR(INDEX(股票涨跌!E:E,MATCH(B880,股票涨跌!B:B,0)),"-")</f>
        <v>-</v>
      </c>
      <c r="F880" s="1" t="str">
        <f>IFERROR(INDEX(股票涨跌!F:F,MATCH(B880,股票涨跌!B:B,0)),"-")</f>
        <v>-</v>
      </c>
      <c r="G880" s="1" t="str">
        <f>TRIM(基本信息!O880)</f>
        <v/>
      </c>
      <c r="H880" s="1" t="str">
        <f>IFERROR(INDEX(行业涨跌!F:F,MATCH(G880,行业涨跌!C:C,0)),"-")</f>
        <v>-</v>
      </c>
      <c r="I880" s="1" t="str">
        <f>IFERROR(INDEX(行业涨跌!E:E,MATCH(G880,行业涨跌!C:C,0)),"-")</f>
        <v>-</v>
      </c>
      <c r="J880" s="1">
        <v>0</v>
      </c>
      <c r="K880" s="1">
        <v>1</v>
      </c>
      <c r="L880" s="1">
        <v>0</v>
      </c>
      <c r="M880" s="66">
        <f t="shared" si="181"/>
        <v>1</v>
      </c>
      <c r="R880" s="43" t="str">
        <f t="shared" si="179"/>
        <v>-</v>
      </c>
      <c r="S880" s="11">
        <v>43630.625</v>
      </c>
      <c r="V880" s="1">
        <f t="array" ref="V880">SMALL(IF($D$2:$D$4000&gt;0,ROW($D$2:$D$4000),4^8),ROW(A879))</f>
        <v>65536</v>
      </c>
      <c r="W880" s="1" t="str">
        <f t="shared" si="169"/>
        <v>-</v>
      </c>
      <c r="X880" s="1" t="str">
        <f t="shared" si="170"/>
        <v>-</v>
      </c>
      <c r="Y880" s="43" t="str">
        <f t="shared" si="171"/>
        <v>-</v>
      </c>
      <c r="Z880" s="1" t="str">
        <f t="shared" si="172"/>
        <v>-</v>
      </c>
      <c r="AA880" s="1" t="str">
        <f t="shared" si="173"/>
        <v>-</v>
      </c>
      <c r="AB880" s="1" t="str">
        <f t="shared" si="174"/>
        <v>-</v>
      </c>
      <c r="AC880" s="1" t="str">
        <f t="shared" si="175"/>
        <v>-</v>
      </c>
      <c r="AD880" s="1" t="str">
        <f t="shared" si="176"/>
        <v>-</v>
      </c>
      <c r="AE880" s="43" t="str">
        <f t="shared" si="177"/>
        <v>-</v>
      </c>
      <c r="AF880" s="11" t="str">
        <f t="shared" si="178"/>
        <v>-</v>
      </c>
    </row>
    <row r="881" spans="1:32" x14ac:dyDescent="0.15">
      <c r="A881" s="1">
        <v>880</v>
      </c>
      <c r="B881" s="29" t="str">
        <f>TRIM(基本信息!B881)</f>
        <v/>
      </c>
      <c r="C881" s="1" t="str">
        <f>TRIM(基本信息!C881)</f>
        <v/>
      </c>
      <c r="D881" s="1">
        <f t="shared" si="180"/>
        <v>0</v>
      </c>
      <c r="E881" s="1" t="str">
        <f>IFERROR(INDEX(股票涨跌!E:E,MATCH(B881,股票涨跌!B:B,0)),"-")</f>
        <v>-</v>
      </c>
      <c r="F881" s="1" t="str">
        <f>IFERROR(INDEX(股票涨跌!F:F,MATCH(B881,股票涨跌!B:B,0)),"-")</f>
        <v>-</v>
      </c>
      <c r="G881" s="1" t="str">
        <f>TRIM(基本信息!O881)</f>
        <v/>
      </c>
      <c r="H881" s="1" t="str">
        <f>IFERROR(INDEX(行业涨跌!F:F,MATCH(G881,行业涨跌!C:C,0)),"-")</f>
        <v>-</v>
      </c>
      <c r="I881" s="1" t="str">
        <f>IFERROR(INDEX(行业涨跌!E:E,MATCH(G881,行业涨跌!C:C,0)),"-")</f>
        <v>-</v>
      </c>
      <c r="J881" s="1">
        <v>0</v>
      </c>
      <c r="K881" s="1">
        <v>1</v>
      </c>
      <c r="L881" s="1">
        <v>0</v>
      </c>
      <c r="M881" s="66">
        <f t="shared" si="181"/>
        <v>1</v>
      </c>
      <c r="R881" s="43" t="str">
        <f t="shared" si="179"/>
        <v>-</v>
      </c>
      <c r="S881" s="11">
        <v>43630.625</v>
      </c>
      <c r="V881" s="1">
        <f t="array" ref="V881">SMALL(IF($D$2:$D$4000&gt;0,ROW($D$2:$D$4000),4^8),ROW(A880))</f>
        <v>65536</v>
      </c>
      <c r="W881" s="1" t="str">
        <f t="shared" si="169"/>
        <v>-</v>
      </c>
      <c r="X881" s="1" t="str">
        <f t="shared" si="170"/>
        <v>-</v>
      </c>
      <c r="Y881" s="43" t="str">
        <f t="shared" si="171"/>
        <v>-</v>
      </c>
      <c r="Z881" s="1" t="str">
        <f t="shared" si="172"/>
        <v>-</v>
      </c>
      <c r="AA881" s="1" t="str">
        <f t="shared" si="173"/>
        <v>-</v>
      </c>
      <c r="AB881" s="1" t="str">
        <f t="shared" si="174"/>
        <v>-</v>
      </c>
      <c r="AC881" s="1" t="str">
        <f t="shared" si="175"/>
        <v>-</v>
      </c>
      <c r="AD881" s="1" t="str">
        <f t="shared" si="176"/>
        <v>-</v>
      </c>
      <c r="AE881" s="43" t="str">
        <f t="shared" si="177"/>
        <v>-</v>
      </c>
      <c r="AF881" s="11" t="str">
        <f t="shared" si="178"/>
        <v>-</v>
      </c>
    </row>
    <row r="882" spans="1:32" x14ac:dyDescent="0.15">
      <c r="A882" s="1">
        <v>881</v>
      </c>
      <c r="B882" s="29" t="str">
        <f>TRIM(基本信息!B882)</f>
        <v/>
      </c>
      <c r="C882" s="1" t="str">
        <f>TRIM(基本信息!C882)</f>
        <v/>
      </c>
      <c r="D882" s="1">
        <f t="shared" si="180"/>
        <v>0</v>
      </c>
      <c r="E882" s="1" t="str">
        <f>IFERROR(INDEX(股票涨跌!E:E,MATCH(B882,股票涨跌!B:B,0)),"-")</f>
        <v>-</v>
      </c>
      <c r="F882" s="1" t="str">
        <f>IFERROR(INDEX(股票涨跌!F:F,MATCH(B882,股票涨跌!B:B,0)),"-")</f>
        <v>-</v>
      </c>
      <c r="G882" s="1" t="str">
        <f>TRIM(基本信息!O882)</f>
        <v/>
      </c>
      <c r="H882" s="1" t="str">
        <f>IFERROR(INDEX(行业涨跌!F:F,MATCH(G882,行业涨跌!C:C,0)),"-")</f>
        <v>-</v>
      </c>
      <c r="I882" s="1" t="str">
        <f>IFERROR(INDEX(行业涨跌!E:E,MATCH(G882,行业涨跌!C:C,0)),"-")</f>
        <v>-</v>
      </c>
      <c r="J882" s="1">
        <v>0</v>
      </c>
      <c r="K882" s="1">
        <v>0</v>
      </c>
      <c r="L882" s="1">
        <v>0</v>
      </c>
      <c r="M882" s="66">
        <f t="shared" si="181"/>
        <v>0</v>
      </c>
      <c r="R882" s="43" t="str">
        <f t="shared" si="179"/>
        <v>-</v>
      </c>
      <c r="V882" s="1">
        <f t="array" ref="V882">SMALL(IF($D$2:$D$4000&gt;0,ROW($D$2:$D$4000),4^8),ROW(A881))</f>
        <v>65536</v>
      </c>
      <c r="W882" s="1" t="str">
        <f t="shared" si="169"/>
        <v>-</v>
      </c>
      <c r="X882" s="1" t="str">
        <f t="shared" si="170"/>
        <v>-</v>
      </c>
      <c r="Y882" s="43" t="str">
        <f t="shared" si="171"/>
        <v>-</v>
      </c>
      <c r="Z882" s="1" t="str">
        <f t="shared" si="172"/>
        <v>-</v>
      </c>
      <c r="AA882" s="1" t="str">
        <f t="shared" si="173"/>
        <v>-</v>
      </c>
      <c r="AB882" s="1" t="str">
        <f t="shared" si="174"/>
        <v>-</v>
      </c>
      <c r="AC882" s="1" t="str">
        <f t="shared" si="175"/>
        <v>-</v>
      </c>
      <c r="AD882" s="1" t="str">
        <f t="shared" si="176"/>
        <v>-</v>
      </c>
      <c r="AE882" s="43" t="str">
        <f t="shared" si="177"/>
        <v>-</v>
      </c>
      <c r="AF882" s="11" t="str">
        <f t="shared" si="178"/>
        <v>-</v>
      </c>
    </row>
    <row r="883" spans="1:32" x14ac:dyDescent="0.15">
      <c r="A883" s="1">
        <v>882</v>
      </c>
      <c r="B883" s="29" t="str">
        <f>TRIM(基本信息!B883)</f>
        <v/>
      </c>
      <c r="C883" s="1" t="str">
        <f>TRIM(基本信息!C883)</f>
        <v/>
      </c>
      <c r="D883" s="1">
        <f t="shared" si="180"/>
        <v>0</v>
      </c>
      <c r="E883" s="1" t="str">
        <f>IFERROR(INDEX(股票涨跌!E:E,MATCH(B883,股票涨跌!B:B,0)),"-")</f>
        <v>-</v>
      </c>
      <c r="F883" s="1" t="str">
        <f>IFERROR(INDEX(股票涨跌!F:F,MATCH(B883,股票涨跌!B:B,0)),"-")</f>
        <v>-</v>
      </c>
      <c r="G883" s="1" t="str">
        <f>TRIM(基本信息!O883)</f>
        <v/>
      </c>
      <c r="H883" s="1" t="str">
        <f>IFERROR(INDEX(行业涨跌!F:F,MATCH(G883,行业涨跌!C:C,0)),"-")</f>
        <v>-</v>
      </c>
      <c r="I883" s="1" t="str">
        <f>IFERROR(INDEX(行业涨跌!E:E,MATCH(G883,行业涨跌!C:C,0)),"-")</f>
        <v>-</v>
      </c>
      <c r="J883" s="1">
        <v>0</v>
      </c>
      <c r="K883" s="1">
        <v>0</v>
      </c>
      <c r="L883" s="1">
        <v>0</v>
      </c>
      <c r="M883" s="66">
        <f t="shared" si="181"/>
        <v>0</v>
      </c>
      <c r="R883" s="43" t="str">
        <f t="shared" si="179"/>
        <v>-</v>
      </c>
      <c r="V883" s="1">
        <f t="array" ref="V883">SMALL(IF($D$2:$D$4000&gt;0,ROW($D$2:$D$4000),4^8),ROW(A882))</f>
        <v>65536</v>
      </c>
      <c r="W883" s="1" t="str">
        <f t="shared" si="169"/>
        <v>-</v>
      </c>
      <c r="X883" s="1" t="str">
        <f t="shared" si="170"/>
        <v>-</v>
      </c>
      <c r="Y883" s="43" t="str">
        <f t="shared" si="171"/>
        <v>-</v>
      </c>
      <c r="Z883" s="1" t="str">
        <f t="shared" si="172"/>
        <v>-</v>
      </c>
      <c r="AA883" s="1" t="str">
        <f t="shared" si="173"/>
        <v>-</v>
      </c>
      <c r="AB883" s="1" t="str">
        <f t="shared" si="174"/>
        <v>-</v>
      </c>
      <c r="AC883" s="1" t="str">
        <f t="shared" si="175"/>
        <v>-</v>
      </c>
      <c r="AD883" s="1" t="str">
        <f t="shared" si="176"/>
        <v>-</v>
      </c>
      <c r="AE883" s="43" t="str">
        <f t="shared" si="177"/>
        <v>-</v>
      </c>
      <c r="AF883" s="11" t="str">
        <f t="shared" si="178"/>
        <v>-</v>
      </c>
    </row>
    <row r="884" spans="1:32" x14ac:dyDescent="0.15">
      <c r="A884" s="1">
        <v>883</v>
      </c>
      <c r="B884" s="29" t="str">
        <f>TRIM(基本信息!B884)</f>
        <v/>
      </c>
      <c r="C884" s="1" t="str">
        <f>TRIM(基本信息!C884)</f>
        <v/>
      </c>
      <c r="D884" s="1">
        <f t="shared" si="180"/>
        <v>0</v>
      </c>
      <c r="E884" s="1" t="str">
        <f>IFERROR(INDEX(股票涨跌!E:E,MATCH(B884,股票涨跌!B:B,0)),"-")</f>
        <v>-</v>
      </c>
      <c r="F884" s="1" t="str">
        <f>IFERROR(INDEX(股票涨跌!F:F,MATCH(B884,股票涨跌!B:B,0)),"-")</f>
        <v>-</v>
      </c>
      <c r="G884" s="1" t="str">
        <f>TRIM(基本信息!O884)</f>
        <v/>
      </c>
      <c r="H884" s="1" t="str">
        <f>IFERROR(INDEX(行业涨跌!F:F,MATCH(G884,行业涨跌!C:C,0)),"-")</f>
        <v>-</v>
      </c>
      <c r="I884" s="1" t="str">
        <f>IFERROR(INDEX(行业涨跌!E:E,MATCH(G884,行业涨跌!C:C,0)),"-")</f>
        <v>-</v>
      </c>
      <c r="J884" s="1">
        <v>0</v>
      </c>
      <c r="K884" s="1">
        <v>0</v>
      </c>
      <c r="L884" s="1">
        <v>0</v>
      </c>
      <c r="M884" s="66">
        <f t="shared" si="181"/>
        <v>0</v>
      </c>
      <c r="R884" s="43" t="str">
        <f t="shared" si="179"/>
        <v>-</v>
      </c>
      <c r="V884" s="1">
        <f t="array" ref="V884">SMALL(IF($D$2:$D$4000&gt;0,ROW($D$2:$D$4000),4^8),ROW(A883))</f>
        <v>65536</v>
      </c>
      <c r="W884" s="1" t="str">
        <f t="shared" si="169"/>
        <v>-</v>
      </c>
      <c r="X884" s="1" t="str">
        <f t="shared" si="170"/>
        <v>-</v>
      </c>
      <c r="Y884" s="43" t="str">
        <f t="shared" si="171"/>
        <v>-</v>
      </c>
      <c r="Z884" s="1" t="str">
        <f t="shared" si="172"/>
        <v>-</v>
      </c>
      <c r="AA884" s="1" t="str">
        <f t="shared" si="173"/>
        <v>-</v>
      </c>
      <c r="AB884" s="1" t="str">
        <f t="shared" si="174"/>
        <v>-</v>
      </c>
      <c r="AC884" s="1" t="str">
        <f t="shared" si="175"/>
        <v>-</v>
      </c>
      <c r="AD884" s="1" t="str">
        <f t="shared" si="176"/>
        <v>-</v>
      </c>
      <c r="AE884" s="43" t="str">
        <f t="shared" si="177"/>
        <v>-</v>
      </c>
      <c r="AF884" s="11" t="str">
        <f t="shared" si="178"/>
        <v>-</v>
      </c>
    </row>
    <row r="885" spans="1:32" x14ac:dyDescent="0.15">
      <c r="A885" s="1">
        <v>884</v>
      </c>
      <c r="B885" s="29" t="str">
        <f>TRIM(基本信息!B885)</f>
        <v/>
      </c>
      <c r="C885" s="1" t="str">
        <f>TRIM(基本信息!C885)</f>
        <v/>
      </c>
      <c r="D885" s="1">
        <f t="shared" si="180"/>
        <v>0</v>
      </c>
      <c r="E885" s="1" t="str">
        <f>IFERROR(INDEX(股票涨跌!E:E,MATCH(B885,股票涨跌!B:B,0)),"-")</f>
        <v>-</v>
      </c>
      <c r="F885" s="1" t="str">
        <f>IFERROR(INDEX(股票涨跌!F:F,MATCH(B885,股票涨跌!B:B,0)),"-")</f>
        <v>-</v>
      </c>
      <c r="G885" s="1" t="str">
        <f>TRIM(基本信息!O885)</f>
        <v/>
      </c>
      <c r="H885" s="1" t="str">
        <f>IFERROR(INDEX(行业涨跌!F:F,MATCH(G885,行业涨跌!C:C,0)),"-")</f>
        <v>-</v>
      </c>
      <c r="I885" s="1" t="str">
        <f>IFERROR(INDEX(行业涨跌!E:E,MATCH(G885,行业涨跌!C:C,0)),"-")</f>
        <v>-</v>
      </c>
      <c r="J885" s="1">
        <v>0</v>
      </c>
      <c r="K885" s="1">
        <v>0</v>
      </c>
      <c r="L885" s="1">
        <v>0</v>
      </c>
      <c r="M885" s="66">
        <f t="shared" si="181"/>
        <v>0</v>
      </c>
      <c r="R885" s="43" t="str">
        <f t="shared" si="179"/>
        <v>-</v>
      </c>
      <c r="V885" s="1">
        <f t="array" ref="V885">SMALL(IF($D$2:$D$4000&gt;0,ROW($D$2:$D$4000),4^8),ROW(A884))</f>
        <v>65536</v>
      </c>
      <c r="W885" s="1" t="str">
        <f t="shared" si="169"/>
        <v>-</v>
      </c>
      <c r="X885" s="1" t="str">
        <f t="shared" si="170"/>
        <v>-</v>
      </c>
      <c r="Y885" s="43" t="str">
        <f t="shared" si="171"/>
        <v>-</v>
      </c>
      <c r="Z885" s="1" t="str">
        <f t="shared" si="172"/>
        <v>-</v>
      </c>
      <c r="AA885" s="1" t="str">
        <f t="shared" si="173"/>
        <v>-</v>
      </c>
      <c r="AB885" s="1" t="str">
        <f t="shared" si="174"/>
        <v>-</v>
      </c>
      <c r="AC885" s="1" t="str">
        <f t="shared" si="175"/>
        <v>-</v>
      </c>
      <c r="AD885" s="1" t="str">
        <f t="shared" si="176"/>
        <v>-</v>
      </c>
      <c r="AE885" s="43" t="str">
        <f t="shared" si="177"/>
        <v>-</v>
      </c>
      <c r="AF885" s="11" t="str">
        <f t="shared" si="178"/>
        <v>-</v>
      </c>
    </row>
    <row r="886" spans="1:32" x14ac:dyDescent="0.15">
      <c r="A886" s="1">
        <v>885</v>
      </c>
      <c r="B886" s="29" t="str">
        <f>TRIM(基本信息!B886)</f>
        <v/>
      </c>
      <c r="C886" s="1" t="str">
        <f>TRIM(基本信息!C886)</f>
        <v/>
      </c>
      <c r="D886" s="1">
        <f t="shared" si="180"/>
        <v>0</v>
      </c>
      <c r="E886" s="1" t="str">
        <f>IFERROR(INDEX(股票涨跌!E:E,MATCH(B886,股票涨跌!B:B,0)),"-")</f>
        <v>-</v>
      </c>
      <c r="F886" s="1" t="str">
        <f>IFERROR(INDEX(股票涨跌!F:F,MATCH(B886,股票涨跌!B:B,0)),"-")</f>
        <v>-</v>
      </c>
      <c r="G886" s="1" t="str">
        <f>TRIM(基本信息!O886)</f>
        <v/>
      </c>
      <c r="H886" s="1" t="str">
        <f>IFERROR(INDEX(行业涨跌!F:F,MATCH(G886,行业涨跌!C:C,0)),"-")</f>
        <v>-</v>
      </c>
      <c r="I886" s="1" t="str">
        <f>IFERROR(INDEX(行业涨跌!E:E,MATCH(G886,行业涨跌!C:C,0)),"-")</f>
        <v>-</v>
      </c>
      <c r="J886" s="1">
        <v>0</v>
      </c>
      <c r="K886" s="1">
        <v>0</v>
      </c>
      <c r="L886" s="1">
        <v>0</v>
      </c>
      <c r="M886" s="66">
        <f t="shared" si="181"/>
        <v>0</v>
      </c>
      <c r="R886" s="43" t="str">
        <f t="shared" si="179"/>
        <v>-</v>
      </c>
      <c r="V886" s="1">
        <f t="array" ref="V886">SMALL(IF($D$2:$D$4000&gt;0,ROW($D$2:$D$4000),4^8),ROW(A885))</f>
        <v>65536</v>
      </c>
      <c r="W886" s="1" t="str">
        <f t="shared" ref="W886:W949" si="182">IF(V886&lt;4000,ROW(A885),"-")</f>
        <v>-</v>
      </c>
      <c r="X886" s="1" t="str">
        <f t="shared" ref="X886:X949" si="183">IF(V886&lt;4000,INDEX(B:B,V886),"-")</f>
        <v>-</v>
      </c>
      <c r="Y886" s="43" t="str">
        <f t="shared" ref="Y886:Y949" si="184">IF(V886&lt;4000,INDEX(R:R,V886),"-")</f>
        <v>-</v>
      </c>
      <c r="Z886" s="1" t="str">
        <f t="shared" ref="Z886:Z949" si="185">IF(V886&lt;4000,INDEX(C:C,V886),"-")</f>
        <v>-</v>
      </c>
      <c r="AA886" s="1" t="str">
        <f t="shared" ref="AA886:AA949" si="186">IF(V886&lt;4000,INDEX(E:E,V886),"-")</f>
        <v>-</v>
      </c>
      <c r="AB886" s="1" t="str">
        <f t="shared" ref="AB886:AB949" si="187">IF(V886&lt;4000,INDEX(F:F,V886),"-")</f>
        <v>-</v>
      </c>
      <c r="AC886" s="1" t="str">
        <f t="shared" ref="AC886:AC949" si="188">IF(V886&lt;4000,INDEX(G:G,V886),"-")</f>
        <v>-</v>
      </c>
      <c r="AD886" s="1" t="str">
        <f t="shared" ref="AD886:AD949" si="189">IF(V886&lt;4000,INDEX(H:H,V886),"-")</f>
        <v>-</v>
      </c>
      <c r="AE886" s="43" t="str">
        <f t="shared" ref="AE886:AE949" si="190">IF(V886&lt;4000,INDEX(I:I,V886),"-")</f>
        <v>-</v>
      </c>
      <c r="AF886" s="11" t="str">
        <f t="shared" ref="AF886:AF949" si="191">IF(V886&lt;4000,INDEX(S:S,V886),"-")</f>
        <v>-</v>
      </c>
    </row>
    <row r="887" spans="1:32" x14ac:dyDescent="0.15">
      <c r="A887" s="1">
        <v>886</v>
      </c>
      <c r="B887" s="29" t="str">
        <f>TRIM(基本信息!B887)</f>
        <v/>
      </c>
      <c r="C887" s="1" t="str">
        <f>TRIM(基本信息!C887)</f>
        <v/>
      </c>
      <c r="D887" s="1">
        <f t="shared" si="180"/>
        <v>0</v>
      </c>
      <c r="E887" s="1" t="str">
        <f>IFERROR(INDEX(股票涨跌!E:E,MATCH(B887,股票涨跌!B:B,0)),"-")</f>
        <v>-</v>
      </c>
      <c r="F887" s="1" t="str">
        <f>IFERROR(INDEX(股票涨跌!F:F,MATCH(B887,股票涨跌!B:B,0)),"-")</f>
        <v>-</v>
      </c>
      <c r="G887" s="1" t="str">
        <f>TRIM(基本信息!O887)</f>
        <v/>
      </c>
      <c r="H887" s="1" t="str">
        <f>IFERROR(INDEX(行业涨跌!F:F,MATCH(G887,行业涨跌!C:C,0)),"-")</f>
        <v>-</v>
      </c>
      <c r="I887" s="1" t="str">
        <f>IFERROR(INDEX(行业涨跌!E:E,MATCH(G887,行业涨跌!C:C,0)),"-")</f>
        <v>-</v>
      </c>
      <c r="J887" s="1">
        <v>0</v>
      </c>
      <c r="K887" s="1">
        <v>0</v>
      </c>
      <c r="L887" s="1">
        <v>0</v>
      </c>
      <c r="M887" s="66">
        <f t="shared" si="181"/>
        <v>0</v>
      </c>
      <c r="R887" s="43" t="str">
        <f t="shared" si="179"/>
        <v>-</v>
      </c>
      <c r="V887" s="1">
        <f t="array" ref="V887">SMALL(IF($D$2:$D$4000&gt;0,ROW($D$2:$D$4000),4^8),ROW(A886))</f>
        <v>65536</v>
      </c>
      <c r="W887" s="1" t="str">
        <f t="shared" si="182"/>
        <v>-</v>
      </c>
      <c r="X887" s="1" t="str">
        <f t="shared" si="183"/>
        <v>-</v>
      </c>
      <c r="Y887" s="43" t="str">
        <f t="shared" si="184"/>
        <v>-</v>
      </c>
      <c r="Z887" s="1" t="str">
        <f t="shared" si="185"/>
        <v>-</v>
      </c>
      <c r="AA887" s="1" t="str">
        <f t="shared" si="186"/>
        <v>-</v>
      </c>
      <c r="AB887" s="1" t="str">
        <f t="shared" si="187"/>
        <v>-</v>
      </c>
      <c r="AC887" s="1" t="str">
        <f t="shared" si="188"/>
        <v>-</v>
      </c>
      <c r="AD887" s="1" t="str">
        <f t="shared" si="189"/>
        <v>-</v>
      </c>
      <c r="AE887" s="43" t="str">
        <f t="shared" si="190"/>
        <v>-</v>
      </c>
      <c r="AF887" s="11" t="str">
        <f t="shared" si="191"/>
        <v>-</v>
      </c>
    </row>
    <row r="888" spans="1:32" x14ac:dyDescent="0.15">
      <c r="A888" s="1">
        <v>887</v>
      </c>
      <c r="B888" s="29" t="str">
        <f>TRIM(基本信息!B888)</f>
        <v/>
      </c>
      <c r="C888" s="1" t="str">
        <f>TRIM(基本信息!C888)</f>
        <v/>
      </c>
      <c r="D888" s="1">
        <f t="shared" si="180"/>
        <v>0</v>
      </c>
      <c r="E888" s="1" t="str">
        <f>IFERROR(INDEX(股票涨跌!E:E,MATCH(B888,股票涨跌!B:B,0)),"-")</f>
        <v>-</v>
      </c>
      <c r="F888" s="1" t="str">
        <f>IFERROR(INDEX(股票涨跌!F:F,MATCH(B888,股票涨跌!B:B,0)),"-")</f>
        <v>-</v>
      </c>
      <c r="G888" s="1" t="str">
        <f>TRIM(基本信息!O888)</f>
        <v/>
      </c>
      <c r="H888" s="1" t="str">
        <f>IFERROR(INDEX(行业涨跌!F:F,MATCH(G888,行业涨跌!C:C,0)),"-")</f>
        <v>-</v>
      </c>
      <c r="I888" s="1" t="str">
        <f>IFERROR(INDEX(行业涨跌!E:E,MATCH(G888,行业涨跌!C:C,0)),"-")</f>
        <v>-</v>
      </c>
      <c r="J888" s="1">
        <v>0</v>
      </c>
      <c r="K888" s="1">
        <v>0</v>
      </c>
      <c r="L888" s="1">
        <v>0</v>
      </c>
      <c r="M888" s="66">
        <f t="shared" si="181"/>
        <v>0</v>
      </c>
      <c r="R888" s="43" t="str">
        <f t="shared" si="179"/>
        <v>-</v>
      </c>
      <c r="V888" s="1">
        <f t="array" ref="V888">SMALL(IF($D$2:$D$4000&gt;0,ROW($D$2:$D$4000),4^8),ROW(A887))</f>
        <v>65536</v>
      </c>
      <c r="W888" s="1" t="str">
        <f t="shared" si="182"/>
        <v>-</v>
      </c>
      <c r="X888" s="1" t="str">
        <f t="shared" si="183"/>
        <v>-</v>
      </c>
      <c r="Y888" s="43" t="str">
        <f t="shared" si="184"/>
        <v>-</v>
      </c>
      <c r="Z888" s="1" t="str">
        <f t="shared" si="185"/>
        <v>-</v>
      </c>
      <c r="AA888" s="1" t="str">
        <f t="shared" si="186"/>
        <v>-</v>
      </c>
      <c r="AB888" s="1" t="str">
        <f t="shared" si="187"/>
        <v>-</v>
      </c>
      <c r="AC888" s="1" t="str">
        <f t="shared" si="188"/>
        <v>-</v>
      </c>
      <c r="AD888" s="1" t="str">
        <f t="shared" si="189"/>
        <v>-</v>
      </c>
      <c r="AE888" s="43" t="str">
        <f t="shared" si="190"/>
        <v>-</v>
      </c>
      <c r="AF888" s="11" t="str">
        <f t="shared" si="191"/>
        <v>-</v>
      </c>
    </row>
    <row r="889" spans="1:32" x14ac:dyDescent="0.15">
      <c r="A889" s="1">
        <v>888</v>
      </c>
      <c r="B889" s="29" t="str">
        <f>TRIM(基本信息!B889)</f>
        <v/>
      </c>
      <c r="C889" s="1" t="str">
        <f>TRIM(基本信息!C889)</f>
        <v/>
      </c>
      <c r="D889" s="1">
        <f t="shared" si="180"/>
        <v>0</v>
      </c>
      <c r="E889" s="1" t="str">
        <f>IFERROR(INDEX(股票涨跌!E:E,MATCH(B889,股票涨跌!B:B,0)),"-")</f>
        <v>-</v>
      </c>
      <c r="F889" s="1" t="str">
        <f>IFERROR(INDEX(股票涨跌!F:F,MATCH(B889,股票涨跌!B:B,0)),"-")</f>
        <v>-</v>
      </c>
      <c r="G889" s="1" t="str">
        <f>TRIM(基本信息!O889)</f>
        <v/>
      </c>
      <c r="H889" s="1" t="str">
        <f>IFERROR(INDEX(行业涨跌!F:F,MATCH(G889,行业涨跌!C:C,0)),"-")</f>
        <v>-</v>
      </c>
      <c r="I889" s="1" t="str">
        <f>IFERROR(INDEX(行业涨跌!E:E,MATCH(G889,行业涨跌!C:C,0)),"-")</f>
        <v>-</v>
      </c>
      <c r="J889" s="1">
        <v>0</v>
      </c>
      <c r="K889" s="1">
        <v>0</v>
      </c>
      <c r="L889" s="1">
        <v>0</v>
      </c>
      <c r="M889" s="66">
        <f t="shared" si="181"/>
        <v>0</v>
      </c>
      <c r="R889" s="43" t="str">
        <f t="shared" si="179"/>
        <v>-</v>
      </c>
      <c r="V889" s="1">
        <f t="array" ref="V889">SMALL(IF($D$2:$D$4000&gt;0,ROW($D$2:$D$4000),4^8),ROW(A888))</f>
        <v>65536</v>
      </c>
      <c r="W889" s="1" t="str">
        <f t="shared" si="182"/>
        <v>-</v>
      </c>
      <c r="X889" s="1" t="str">
        <f t="shared" si="183"/>
        <v>-</v>
      </c>
      <c r="Y889" s="43" t="str">
        <f t="shared" si="184"/>
        <v>-</v>
      </c>
      <c r="Z889" s="1" t="str">
        <f t="shared" si="185"/>
        <v>-</v>
      </c>
      <c r="AA889" s="1" t="str">
        <f t="shared" si="186"/>
        <v>-</v>
      </c>
      <c r="AB889" s="1" t="str">
        <f t="shared" si="187"/>
        <v>-</v>
      </c>
      <c r="AC889" s="1" t="str">
        <f t="shared" si="188"/>
        <v>-</v>
      </c>
      <c r="AD889" s="1" t="str">
        <f t="shared" si="189"/>
        <v>-</v>
      </c>
      <c r="AE889" s="43" t="str">
        <f t="shared" si="190"/>
        <v>-</v>
      </c>
      <c r="AF889" s="11" t="str">
        <f t="shared" si="191"/>
        <v>-</v>
      </c>
    </row>
    <row r="890" spans="1:32" x14ac:dyDescent="0.15">
      <c r="A890" s="1">
        <v>889</v>
      </c>
      <c r="B890" s="29" t="str">
        <f>TRIM(基本信息!B890)</f>
        <v/>
      </c>
      <c r="C890" s="1" t="str">
        <f>TRIM(基本信息!C890)</f>
        <v/>
      </c>
      <c r="D890" s="1">
        <f t="shared" si="180"/>
        <v>0</v>
      </c>
      <c r="E890" s="1" t="str">
        <f>IFERROR(INDEX(股票涨跌!E:E,MATCH(B890,股票涨跌!B:B,0)),"-")</f>
        <v>-</v>
      </c>
      <c r="F890" s="1" t="str">
        <f>IFERROR(INDEX(股票涨跌!F:F,MATCH(B890,股票涨跌!B:B,0)),"-")</f>
        <v>-</v>
      </c>
      <c r="G890" s="1" t="str">
        <f>TRIM(基本信息!O890)</f>
        <v/>
      </c>
      <c r="H890" s="1" t="str">
        <f>IFERROR(INDEX(行业涨跌!F:F,MATCH(G890,行业涨跌!C:C,0)),"-")</f>
        <v>-</v>
      </c>
      <c r="I890" s="1" t="str">
        <f>IFERROR(INDEX(行业涨跌!E:E,MATCH(G890,行业涨跌!C:C,0)),"-")</f>
        <v>-</v>
      </c>
      <c r="J890" s="1">
        <v>0</v>
      </c>
      <c r="K890" s="1">
        <v>0</v>
      </c>
      <c r="L890" s="1">
        <v>0</v>
      </c>
      <c r="M890" s="66">
        <f t="shared" si="181"/>
        <v>0</v>
      </c>
      <c r="R890" s="43" t="str">
        <f t="shared" si="179"/>
        <v>-</v>
      </c>
      <c r="V890" s="1">
        <f t="array" ref="V890">SMALL(IF($D$2:$D$4000&gt;0,ROW($D$2:$D$4000),4^8),ROW(A889))</f>
        <v>65536</v>
      </c>
      <c r="W890" s="1" t="str">
        <f t="shared" si="182"/>
        <v>-</v>
      </c>
      <c r="X890" s="1" t="str">
        <f t="shared" si="183"/>
        <v>-</v>
      </c>
      <c r="Y890" s="43" t="str">
        <f t="shared" si="184"/>
        <v>-</v>
      </c>
      <c r="Z890" s="1" t="str">
        <f t="shared" si="185"/>
        <v>-</v>
      </c>
      <c r="AA890" s="1" t="str">
        <f t="shared" si="186"/>
        <v>-</v>
      </c>
      <c r="AB890" s="1" t="str">
        <f t="shared" si="187"/>
        <v>-</v>
      </c>
      <c r="AC890" s="1" t="str">
        <f t="shared" si="188"/>
        <v>-</v>
      </c>
      <c r="AD890" s="1" t="str">
        <f t="shared" si="189"/>
        <v>-</v>
      </c>
      <c r="AE890" s="43" t="str">
        <f t="shared" si="190"/>
        <v>-</v>
      </c>
      <c r="AF890" s="11" t="str">
        <f t="shared" si="191"/>
        <v>-</v>
      </c>
    </row>
    <row r="891" spans="1:32" x14ac:dyDescent="0.15">
      <c r="A891" s="1">
        <v>890</v>
      </c>
      <c r="B891" s="29" t="str">
        <f>TRIM(基本信息!B891)</f>
        <v/>
      </c>
      <c r="C891" s="1" t="str">
        <f>TRIM(基本信息!C891)</f>
        <v/>
      </c>
      <c r="D891" s="1">
        <f t="shared" si="180"/>
        <v>0</v>
      </c>
      <c r="E891" s="1" t="str">
        <f>IFERROR(INDEX(股票涨跌!E:E,MATCH(B891,股票涨跌!B:B,0)),"-")</f>
        <v>-</v>
      </c>
      <c r="F891" s="1" t="str">
        <f>IFERROR(INDEX(股票涨跌!F:F,MATCH(B891,股票涨跌!B:B,0)),"-")</f>
        <v>-</v>
      </c>
      <c r="G891" s="1" t="str">
        <f>TRIM(基本信息!O891)</f>
        <v/>
      </c>
      <c r="H891" s="1" t="str">
        <f>IFERROR(INDEX(行业涨跌!F:F,MATCH(G891,行业涨跌!C:C,0)),"-")</f>
        <v>-</v>
      </c>
      <c r="I891" s="1" t="str">
        <f>IFERROR(INDEX(行业涨跌!E:E,MATCH(G891,行业涨跌!C:C,0)),"-")</f>
        <v>-</v>
      </c>
      <c r="J891" s="1">
        <v>0</v>
      </c>
      <c r="K891" s="1">
        <v>0</v>
      </c>
      <c r="L891" s="1">
        <v>0</v>
      </c>
      <c r="M891" s="66">
        <f t="shared" si="181"/>
        <v>0</v>
      </c>
      <c r="R891" s="43" t="str">
        <f t="shared" si="179"/>
        <v>-</v>
      </c>
      <c r="V891" s="1">
        <f t="array" ref="V891">SMALL(IF($D$2:$D$4000&gt;0,ROW($D$2:$D$4000),4^8),ROW(A890))</f>
        <v>65536</v>
      </c>
      <c r="W891" s="1" t="str">
        <f t="shared" si="182"/>
        <v>-</v>
      </c>
      <c r="X891" s="1" t="str">
        <f t="shared" si="183"/>
        <v>-</v>
      </c>
      <c r="Y891" s="43" t="str">
        <f t="shared" si="184"/>
        <v>-</v>
      </c>
      <c r="Z891" s="1" t="str">
        <f t="shared" si="185"/>
        <v>-</v>
      </c>
      <c r="AA891" s="1" t="str">
        <f t="shared" si="186"/>
        <v>-</v>
      </c>
      <c r="AB891" s="1" t="str">
        <f t="shared" si="187"/>
        <v>-</v>
      </c>
      <c r="AC891" s="1" t="str">
        <f t="shared" si="188"/>
        <v>-</v>
      </c>
      <c r="AD891" s="1" t="str">
        <f t="shared" si="189"/>
        <v>-</v>
      </c>
      <c r="AE891" s="43" t="str">
        <f t="shared" si="190"/>
        <v>-</v>
      </c>
      <c r="AF891" s="11" t="str">
        <f t="shared" si="191"/>
        <v>-</v>
      </c>
    </row>
    <row r="892" spans="1:32" x14ac:dyDescent="0.15">
      <c r="A892" s="1">
        <v>891</v>
      </c>
      <c r="B892" s="29" t="str">
        <f>TRIM(基本信息!B892)</f>
        <v/>
      </c>
      <c r="C892" s="1" t="str">
        <f>TRIM(基本信息!C892)</f>
        <v/>
      </c>
      <c r="D892" s="1">
        <f t="shared" si="180"/>
        <v>0</v>
      </c>
      <c r="E892" s="1" t="str">
        <f>IFERROR(INDEX(股票涨跌!E:E,MATCH(B892,股票涨跌!B:B,0)),"-")</f>
        <v>-</v>
      </c>
      <c r="F892" s="1" t="str">
        <f>IFERROR(INDEX(股票涨跌!F:F,MATCH(B892,股票涨跌!B:B,0)),"-")</f>
        <v>-</v>
      </c>
      <c r="G892" s="1" t="str">
        <f>TRIM(基本信息!O892)</f>
        <v/>
      </c>
      <c r="H892" s="1" t="str">
        <f>IFERROR(INDEX(行业涨跌!F:F,MATCH(G892,行业涨跌!C:C,0)),"-")</f>
        <v>-</v>
      </c>
      <c r="I892" s="1" t="str">
        <f>IFERROR(INDEX(行业涨跌!E:E,MATCH(G892,行业涨跌!C:C,0)),"-")</f>
        <v>-</v>
      </c>
      <c r="J892" s="1">
        <v>0</v>
      </c>
      <c r="K892" s="1">
        <v>0</v>
      </c>
      <c r="L892" s="1">
        <v>0</v>
      </c>
      <c r="M892" s="66">
        <f t="shared" si="181"/>
        <v>0</v>
      </c>
      <c r="R892" s="43" t="str">
        <f t="shared" si="179"/>
        <v>-</v>
      </c>
      <c r="V892" s="1">
        <f t="array" ref="V892">SMALL(IF($D$2:$D$4000&gt;0,ROW($D$2:$D$4000),4^8),ROW(A891))</f>
        <v>65536</v>
      </c>
      <c r="W892" s="1" t="str">
        <f t="shared" si="182"/>
        <v>-</v>
      </c>
      <c r="X892" s="1" t="str">
        <f t="shared" si="183"/>
        <v>-</v>
      </c>
      <c r="Y892" s="43" t="str">
        <f t="shared" si="184"/>
        <v>-</v>
      </c>
      <c r="Z892" s="1" t="str">
        <f t="shared" si="185"/>
        <v>-</v>
      </c>
      <c r="AA892" s="1" t="str">
        <f t="shared" si="186"/>
        <v>-</v>
      </c>
      <c r="AB892" s="1" t="str">
        <f t="shared" si="187"/>
        <v>-</v>
      </c>
      <c r="AC892" s="1" t="str">
        <f t="shared" si="188"/>
        <v>-</v>
      </c>
      <c r="AD892" s="1" t="str">
        <f t="shared" si="189"/>
        <v>-</v>
      </c>
      <c r="AE892" s="43" t="str">
        <f t="shared" si="190"/>
        <v>-</v>
      </c>
      <c r="AF892" s="11" t="str">
        <f t="shared" si="191"/>
        <v>-</v>
      </c>
    </row>
    <row r="893" spans="1:32" x14ac:dyDescent="0.15">
      <c r="A893" s="1">
        <v>892</v>
      </c>
      <c r="B893" s="29" t="str">
        <f>TRIM(基本信息!B893)</f>
        <v/>
      </c>
      <c r="C893" s="1" t="str">
        <f>TRIM(基本信息!C893)</f>
        <v/>
      </c>
      <c r="D893" s="1">
        <f t="shared" si="180"/>
        <v>0</v>
      </c>
      <c r="E893" s="1" t="str">
        <f>IFERROR(INDEX(股票涨跌!E:E,MATCH(B893,股票涨跌!B:B,0)),"-")</f>
        <v>-</v>
      </c>
      <c r="F893" s="1" t="str">
        <f>IFERROR(INDEX(股票涨跌!F:F,MATCH(B893,股票涨跌!B:B,0)),"-")</f>
        <v>-</v>
      </c>
      <c r="G893" s="1" t="str">
        <f>TRIM(基本信息!O893)</f>
        <v/>
      </c>
      <c r="H893" s="1" t="str">
        <f>IFERROR(INDEX(行业涨跌!F:F,MATCH(G893,行业涨跌!C:C,0)),"-")</f>
        <v>-</v>
      </c>
      <c r="I893" s="1" t="str">
        <f>IFERROR(INDEX(行业涨跌!E:E,MATCH(G893,行业涨跌!C:C,0)),"-")</f>
        <v>-</v>
      </c>
      <c r="J893" s="1">
        <v>0</v>
      </c>
      <c r="K893" s="1">
        <v>0</v>
      </c>
      <c r="L893" s="1">
        <v>0</v>
      </c>
      <c r="M893" s="66">
        <f t="shared" si="181"/>
        <v>0</v>
      </c>
      <c r="R893" s="43" t="str">
        <f t="shared" si="179"/>
        <v>-</v>
      </c>
      <c r="V893" s="1">
        <f t="array" ref="V893">SMALL(IF($D$2:$D$4000&gt;0,ROW($D$2:$D$4000),4^8),ROW(A892))</f>
        <v>65536</v>
      </c>
      <c r="W893" s="1" t="str">
        <f t="shared" si="182"/>
        <v>-</v>
      </c>
      <c r="X893" s="1" t="str">
        <f t="shared" si="183"/>
        <v>-</v>
      </c>
      <c r="Y893" s="43" t="str">
        <f t="shared" si="184"/>
        <v>-</v>
      </c>
      <c r="Z893" s="1" t="str">
        <f t="shared" si="185"/>
        <v>-</v>
      </c>
      <c r="AA893" s="1" t="str">
        <f t="shared" si="186"/>
        <v>-</v>
      </c>
      <c r="AB893" s="1" t="str">
        <f t="shared" si="187"/>
        <v>-</v>
      </c>
      <c r="AC893" s="1" t="str">
        <f t="shared" si="188"/>
        <v>-</v>
      </c>
      <c r="AD893" s="1" t="str">
        <f t="shared" si="189"/>
        <v>-</v>
      </c>
      <c r="AE893" s="43" t="str">
        <f t="shared" si="190"/>
        <v>-</v>
      </c>
      <c r="AF893" s="11" t="str">
        <f t="shared" si="191"/>
        <v>-</v>
      </c>
    </row>
    <row r="894" spans="1:32" x14ac:dyDescent="0.15">
      <c r="A894" s="1">
        <v>893</v>
      </c>
      <c r="B894" s="29" t="str">
        <f>TRIM(基本信息!B894)</f>
        <v/>
      </c>
      <c r="C894" s="1" t="str">
        <f>TRIM(基本信息!C894)</f>
        <v/>
      </c>
      <c r="D894" s="1">
        <f t="shared" si="180"/>
        <v>0</v>
      </c>
      <c r="E894" s="1" t="str">
        <f>IFERROR(INDEX(股票涨跌!E:E,MATCH(B894,股票涨跌!B:B,0)),"-")</f>
        <v>-</v>
      </c>
      <c r="F894" s="1" t="str">
        <f>IFERROR(INDEX(股票涨跌!F:F,MATCH(B894,股票涨跌!B:B,0)),"-")</f>
        <v>-</v>
      </c>
      <c r="G894" s="1" t="str">
        <f>TRIM(基本信息!O894)</f>
        <v/>
      </c>
      <c r="H894" s="1" t="str">
        <f>IFERROR(INDEX(行业涨跌!F:F,MATCH(G894,行业涨跌!C:C,0)),"-")</f>
        <v>-</v>
      </c>
      <c r="I894" s="1" t="str">
        <f>IFERROR(INDEX(行业涨跌!E:E,MATCH(G894,行业涨跌!C:C,0)),"-")</f>
        <v>-</v>
      </c>
      <c r="J894" s="1">
        <v>0</v>
      </c>
      <c r="K894" s="1">
        <v>0</v>
      </c>
      <c r="L894" s="1">
        <v>0</v>
      </c>
      <c r="M894" s="66">
        <f t="shared" si="181"/>
        <v>0</v>
      </c>
      <c r="R894" s="43" t="str">
        <f t="shared" si="179"/>
        <v>-</v>
      </c>
      <c r="V894" s="1">
        <f t="array" ref="V894">SMALL(IF($D$2:$D$4000&gt;0,ROW($D$2:$D$4000),4^8),ROW(A893))</f>
        <v>65536</v>
      </c>
      <c r="W894" s="1" t="str">
        <f t="shared" si="182"/>
        <v>-</v>
      </c>
      <c r="X894" s="1" t="str">
        <f t="shared" si="183"/>
        <v>-</v>
      </c>
      <c r="Y894" s="43" t="str">
        <f t="shared" si="184"/>
        <v>-</v>
      </c>
      <c r="Z894" s="1" t="str">
        <f t="shared" si="185"/>
        <v>-</v>
      </c>
      <c r="AA894" s="1" t="str">
        <f t="shared" si="186"/>
        <v>-</v>
      </c>
      <c r="AB894" s="1" t="str">
        <f t="shared" si="187"/>
        <v>-</v>
      </c>
      <c r="AC894" s="1" t="str">
        <f t="shared" si="188"/>
        <v>-</v>
      </c>
      <c r="AD894" s="1" t="str">
        <f t="shared" si="189"/>
        <v>-</v>
      </c>
      <c r="AE894" s="43" t="str">
        <f t="shared" si="190"/>
        <v>-</v>
      </c>
      <c r="AF894" s="11" t="str">
        <f t="shared" si="191"/>
        <v>-</v>
      </c>
    </row>
    <row r="895" spans="1:32" x14ac:dyDescent="0.15">
      <c r="A895" s="1">
        <v>894</v>
      </c>
      <c r="B895" s="29" t="str">
        <f>TRIM(基本信息!B895)</f>
        <v/>
      </c>
      <c r="C895" s="1" t="str">
        <f>TRIM(基本信息!C895)</f>
        <v/>
      </c>
      <c r="D895" s="1">
        <f t="shared" si="180"/>
        <v>0</v>
      </c>
      <c r="E895" s="1" t="str">
        <f>IFERROR(INDEX(股票涨跌!E:E,MATCH(B895,股票涨跌!B:B,0)),"-")</f>
        <v>-</v>
      </c>
      <c r="F895" s="1" t="str">
        <f>IFERROR(INDEX(股票涨跌!F:F,MATCH(B895,股票涨跌!B:B,0)),"-")</f>
        <v>-</v>
      </c>
      <c r="G895" s="1" t="str">
        <f>TRIM(基本信息!O895)</f>
        <v/>
      </c>
      <c r="H895" s="1" t="str">
        <f>IFERROR(INDEX(行业涨跌!F:F,MATCH(G895,行业涨跌!C:C,0)),"-")</f>
        <v>-</v>
      </c>
      <c r="I895" s="1" t="str">
        <f>IFERROR(INDEX(行业涨跌!E:E,MATCH(G895,行业涨跌!C:C,0)),"-")</f>
        <v>-</v>
      </c>
      <c r="J895" s="1">
        <v>0</v>
      </c>
      <c r="K895" s="1">
        <v>1</v>
      </c>
      <c r="L895" s="1">
        <v>0</v>
      </c>
      <c r="M895" s="66">
        <f t="shared" si="181"/>
        <v>1</v>
      </c>
      <c r="R895" s="43" t="str">
        <f t="shared" si="179"/>
        <v>-</v>
      </c>
      <c r="S895" s="11">
        <v>43630.625</v>
      </c>
      <c r="V895" s="1">
        <f t="array" ref="V895">SMALL(IF($D$2:$D$4000&gt;0,ROW($D$2:$D$4000),4^8),ROW(A894))</f>
        <v>65536</v>
      </c>
      <c r="W895" s="1" t="str">
        <f t="shared" si="182"/>
        <v>-</v>
      </c>
      <c r="X895" s="1" t="str">
        <f t="shared" si="183"/>
        <v>-</v>
      </c>
      <c r="Y895" s="43" t="str">
        <f t="shared" si="184"/>
        <v>-</v>
      </c>
      <c r="Z895" s="1" t="str">
        <f t="shared" si="185"/>
        <v>-</v>
      </c>
      <c r="AA895" s="1" t="str">
        <f t="shared" si="186"/>
        <v>-</v>
      </c>
      <c r="AB895" s="1" t="str">
        <f t="shared" si="187"/>
        <v>-</v>
      </c>
      <c r="AC895" s="1" t="str">
        <f t="shared" si="188"/>
        <v>-</v>
      </c>
      <c r="AD895" s="1" t="str">
        <f t="shared" si="189"/>
        <v>-</v>
      </c>
      <c r="AE895" s="43" t="str">
        <f t="shared" si="190"/>
        <v>-</v>
      </c>
      <c r="AF895" s="11" t="str">
        <f t="shared" si="191"/>
        <v>-</v>
      </c>
    </row>
    <row r="896" spans="1:32" x14ac:dyDescent="0.15">
      <c r="A896" s="1">
        <v>895</v>
      </c>
      <c r="B896" s="29" t="str">
        <f>TRIM(基本信息!B896)</f>
        <v/>
      </c>
      <c r="C896" s="1" t="str">
        <f>TRIM(基本信息!C896)</f>
        <v/>
      </c>
      <c r="D896" s="1">
        <f t="shared" si="180"/>
        <v>0</v>
      </c>
      <c r="E896" s="1" t="str">
        <f>IFERROR(INDEX(股票涨跌!E:E,MATCH(B896,股票涨跌!B:B,0)),"-")</f>
        <v>-</v>
      </c>
      <c r="F896" s="1" t="str">
        <f>IFERROR(INDEX(股票涨跌!F:F,MATCH(B896,股票涨跌!B:B,0)),"-")</f>
        <v>-</v>
      </c>
      <c r="G896" s="1" t="str">
        <f>TRIM(基本信息!O896)</f>
        <v/>
      </c>
      <c r="H896" s="1" t="str">
        <f>IFERROR(INDEX(行业涨跌!F:F,MATCH(G896,行业涨跌!C:C,0)),"-")</f>
        <v>-</v>
      </c>
      <c r="I896" s="1" t="str">
        <f>IFERROR(INDEX(行业涨跌!E:E,MATCH(G896,行业涨跌!C:C,0)),"-")</f>
        <v>-</v>
      </c>
      <c r="J896" s="1">
        <v>0</v>
      </c>
      <c r="K896" s="1">
        <v>0</v>
      </c>
      <c r="L896" s="1">
        <v>0</v>
      </c>
      <c r="M896" s="66">
        <f t="shared" si="181"/>
        <v>0</v>
      </c>
      <c r="R896" s="43" t="str">
        <f t="shared" si="179"/>
        <v>-</v>
      </c>
      <c r="V896" s="1">
        <f t="array" ref="V896">SMALL(IF($D$2:$D$4000&gt;0,ROW($D$2:$D$4000),4^8),ROW(A895))</f>
        <v>65536</v>
      </c>
      <c r="W896" s="1" t="str">
        <f t="shared" si="182"/>
        <v>-</v>
      </c>
      <c r="X896" s="1" t="str">
        <f t="shared" si="183"/>
        <v>-</v>
      </c>
      <c r="Y896" s="43" t="str">
        <f t="shared" si="184"/>
        <v>-</v>
      </c>
      <c r="Z896" s="1" t="str">
        <f t="shared" si="185"/>
        <v>-</v>
      </c>
      <c r="AA896" s="1" t="str">
        <f t="shared" si="186"/>
        <v>-</v>
      </c>
      <c r="AB896" s="1" t="str">
        <f t="shared" si="187"/>
        <v>-</v>
      </c>
      <c r="AC896" s="1" t="str">
        <f t="shared" si="188"/>
        <v>-</v>
      </c>
      <c r="AD896" s="1" t="str">
        <f t="shared" si="189"/>
        <v>-</v>
      </c>
      <c r="AE896" s="43" t="str">
        <f t="shared" si="190"/>
        <v>-</v>
      </c>
      <c r="AF896" s="11" t="str">
        <f t="shared" si="191"/>
        <v>-</v>
      </c>
    </row>
    <row r="897" spans="1:32" x14ac:dyDescent="0.15">
      <c r="A897" s="1">
        <v>896</v>
      </c>
      <c r="B897" s="29" t="str">
        <f>TRIM(基本信息!B897)</f>
        <v/>
      </c>
      <c r="C897" s="1" t="str">
        <f>TRIM(基本信息!C897)</f>
        <v/>
      </c>
      <c r="D897" s="1">
        <f t="shared" si="180"/>
        <v>0</v>
      </c>
      <c r="E897" s="1" t="str">
        <f>IFERROR(INDEX(股票涨跌!E:E,MATCH(B897,股票涨跌!B:B,0)),"-")</f>
        <v>-</v>
      </c>
      <c r="F897" s="1" t="str">
        <f>IFERROR(INDEX(股票涨跌!F:F,MATCH(B897,股票涨跌!B:B,0)),"-")</f>
        <v>-</v>
      </c>
      <c r="G897" s="1" t="str">
        <f>TRIM(基本信息!O897)</f>
        <v/>
      </c>
      <c r="H897" s="1" t="str">
        <f>IFERROR(INDEX(行业涨跌!F:F,MATCH(G897,行业涨跌!C:C,0)),"-")</f>
        <v>-</v>
      </c>
      <c r="I897" s="1" t="str">
        <f>IFERROR(INDEX(行业涨跌!E:E,MATCH(G897,行业涨跌!C:C,0)),"-")</f>
        <v>-</v>
      </c>
      <c r="J897" s="1">
        <v>0</v>
      </c>
      <c r="K897" s="1">
        <v>0</v>
      </c>
      <c r="L897" s="1">
        <v>0</v>
      </c>
      <c r="M897" s="66">
        <f t="shared" si="181"/>
        <v>0</v>
      </c>
      <c r="R897" s="43" t="str">
        <f t="shared" si="179"/>
        <v>-</v>
      </c>
      <c r="V897" s="1">
        <f t="array" ref="V897">SMALL(IF($D$2:$D$4000&gt;0,ROW($D$2:$D$4000),4^8),ROW(A896))</f>
        <v>65536</v>
      </c>
      <c r="W897" s="1" t="str">
        <f t="shared" si="182"/>
        <v>-</v>
      </c>
      <c r="X897" s="1" t="str">
        <f t="shared" si="183"/>
        <v>-</v>
      </c>
      <c r="Y897" s="43" t="str">
        <f t="shared" si="184"/>
        <v>-</v>
      </c>
      <c r="Z897" s="1" t="str">
        <f t="shared" si="185"/>
        <v>-</v>
      </c>
      <c r="AA897" s="1" t="str">
        <f t="shared" si="186"/>
        <v>-</v>
      </c>
      <c r="AB897" s="1" t="str">
        <f t="shared" si="187"/>
        <v>-</v>
      </c>
      <c r="AC897" s="1" t="str">
        <f t="shared" si="188"/>
        <v>-</v>
      </c>
      <c r="AD897" s="1" t="str">
        <f t="shared" si="189"/>
        <v>-</v>
      </c>
      <c r="AE897" s="43" t="str">
        <f t="shared" si="190"/>
        <v>-</v>
      </c>
      <c r="AF897" s="11" t="str">
        <f t="shared" si="191"/>
        <v>-</v>
      </c>
    </row>
    <row r="898" spans="1:32" x14ac:dyDescent="0.15">
      <c r="A898" s="1">
        <v>897</v>
      </c>
      <c r="B898" s="29" t="str">
        <f>TRIM(基本信息!B898)</f>
        <v/>
      </c>
      <c r="C898" s="1" t="str">
        <f>TRIM(基本信息!C898)</f>
        <v/>
      </c>
      <c r="D898" s="1">
        <f t="shared" si="180"/>
        <v>0</v>
      </c>
      <c r="E898" s="1" t="str">
        <f>IFERROR(INDEX(股票涨跌!E:E,MATCH(B898,股票涨跌!B:B,0)),"-")</f>
        <v>-</v>
      </c>
      <c r="F898" s="1" t="str">
        <f>IFERROR(INDEX(股票涨跌!F:F,MATCH(B898,股票涨跌!B:B,0)),"-")</f>
        <v>-</v>
      </c>
      <c r="G898" s="1" t="str">
        <f>TRIM(基本信息!O898)</f>
        <v/>
      </c>
      <c r="H898" s="1" t="str">
        <f>IFERROR(INDEX(行业涨跌!F:F,MATCH(G898,行业涨跌!C:C,0)),"-")</f>
        <v>-</v>
      </c>
      <c r="I898" s="1" t="str">
        <f>IFERROR(INDEX(行业涨跌!E:E,MATCH(G898,行业涨跌!C:C,0)),"-")</f>
        <v>-</v>
      </c>
      <c r="J898" s="1">
        <v>0</v>
      </c>
      <c r="K898" s="1">
        <v>0</v>
      </c>
      <c r="L898" s="1">
        <v>0</v>
      </c>
      <c r="M898" s="66">
        <f t="shared" si="181"/>
        <v>0</v>
      </c>
      <c r="R898" s="43" t="str">
        <f t="shared" ref="R898:R961" si="192">IF(D898&gt;0,IF(J898&gt;0,$J$1,"")&amp;IF(K898&gt;0,$K$1,"")&amp;IF(L898&gt;0,$L$1,"")&amp;"+"&amp;IF(N898&gt;0,$N$1,"")&amp;IF(O898&gt;0,$O$1,"")&amp;IF(P898&gt;0,$P$1,"")&amp;IF(Q898&gt;0,$Q$1,""),"-")</f>
        <v>-</v>
      </c>
      <c r="V898" s="1">
        <f t="array" ref="V898">SMALL(IF($D$2:$D$4000&gt;0,ROW($D$2:$D$4000),4^8),ROW(A897))</f>
        <v>65536</v>
      </c>
      <c r="W898" s="1" t="str">
        <f t="shared" si="182"/>
        <v>-</v>
      </c>
      <c r="X898" s="1" t="str">
        <f t="shared" si="183"/>
        <v>-</v>
      </c>
      <c r="Y898" s="43" t="str">
        <f t="shared" si="184"/>
        <v>-</v>
      </c>
      <c r="Z898" s="1" t="str">
        <f t="shared" si="185"/>
        <v>-</v>
      </c>
      <c r="AA898" s="1" t="str">
        <f t="shared" si="186"/>
        <v>-</v>
      </c>
      <c r="AB898" s="1" t="str">
        <f t="shared" si="187"/>
        <v>-</v>
      </c>
      <c r="AC898" s="1" t="str">
        <f t="shared" si="188"/>
        <v>-</v>
      </c>
      <c r="AD898" s="1" t="str">
        <f t="shared" si="189"/>
        <v>-</v>
      </c>
      <c r="AE898" s="43" t="str">
        <f t="shared" si="190"/>
        <v>-</v>
      </c>
      <c r="AF898" s="11" t="str">
        <f t="shared" si="191"/>
        <v>-</v>
      </c>
    </row>
    <row r="899" spans="1:32" x14ac:dyDescent="0.15">
      <c r="A899" s="1">
        <v>898</v>
      </c>
      <c r="B899" s="29" t="str">
        <f>TRIM(基本信息!B899)</f>
        <v/>
      </c>
      <c r="C899" s="1" t="str">
        <f>TRIM(基本信息!C899)</f>
        <v/>
      </c>
      <c r="D899" s="1">
        <f t="shared" ref="D899:D962" si="193">IF(LEN(B899)&gt;2,OR(M899=1,(M899=0.5)*(N899+O899+P899+Q899)&gt;0)+0,0)</f>
        <v>0</v>
      </c>
      <c r="E899" s="1" t="str">
        <f>IFERROR(INDEX(股票涨跌!E:E,MATCH(B899,股票涨跌!B:B,0)),"-")</f>
        <v>-</v>
      </c>
      <c r="F899" s="1" t="str">
        <f>IFERROR(INDEX(股票涨跌!F:F,MATCH(B899,股票涨跌!B:B,0)),"-")</f>
        <v>-</v>
      </c>
      <c r="G899" s="1" t="str">
        <f>TRIM(基本信息!O899)</f>
        <v/>
      </c>
      <c r="H899" s="1" t="str">
        <f>IFERROR(INDEX(行业涨跌!F:F,MATCH(G899,行业涨跌!C:C,0)),"-")</f>
        <v>-</v>
      </c>
      <c r="I899" s="1" t="str">
        <f>IFERROR(INDEX(行业涨跌!E:E,MATCH(G899,行业涨跌!C:C,0)),"-")</f>
        <v>-</v>
      </c>
      <c r="J899" s="1">
        <v>0</v>
      </c>
      <c r="K899" s="1">
        <v>1</v>
      </c>
      <c r="L899" s="1">
        <v>0</v>
      </c>
      <c r="M899" s="66">
        <f t="shared" ref="M899:M962" si="194">IF(K899&gt;0,1,IF(J899&gt;0,0.5,0))</f>
        <v>1</v>
      </c>
      <c r="R899" s="43" t="str">
        <f t="shared" si="192"/>
        <v>-</v>
      </c>
      <c r="S899" s="11">
        <v>43630.625</v>
      </c>
      <c r="V899" s="1">
        <f t="array" ref="V899">SMALL(IF($D$2:$D$4000&gt;0,ROW($D$2:$D$4000),4^8),ROW(A898))</f>
        <v>65536</v>
      </c>
      <c r="W899" s="1" t="str">
        <f t="shared" si="182"/>
        <v>-</v>
      </c>
      <c r="X899" s="1" t="str">
        <f t="shared" si="183"/>
        <v>-</v>
      </c>
      <c r="Y899" s="43" t="str">
        <f t="shared" si="184"/>
        <v>-</v>
      </c>
      <c r="Z899" s="1" t="str">
        <f t="shared" si="185"/>
        <v>-</v>
      </c>
      <c r="AA899" s="1" t="str">
        <f t="shared" si="186"/>
        <v>-</v>
      </c>
      <c r="AB899" s="1" t="str">
        <f t="shared" si="187"/>
        <v>-</v>
      </c>
      <c r="AC899" s="1" t="str">
        <f t="shared" si="188"/>
        <v>-</v>
      </c>
      <c r="AD899" s="1" t="str">
        <f t="shared" si="189"/>
        <v>-</v>
      </c>
      <c r="AE899" s="43" t="str">
        <f t="shared" si="190"/>
        <v>-</v>
      </c>
      <c r="AF899" s="11" t="str">
        <f t="shared" si="191"/>
        <v>-</v>
      </c>
    </row>
    <row r="900" spans="1:32" x14ac:dyDescent="0.15">
      <c r="A900" s="1">
        <v>899</v>
      </c>
      <c r="B900" s="29" t="str">
        <f>TRIM(基本信息!B900)</f>
        <v/>
      </c>
      <c r="C900" s="1" t="str">
        <f>TRIM(基本信息!C900)</f>
        <v/>
      </c>
      <c r="D900" s="1">
        <f t="shared" si="193"/>
        <v>0</v>
      </c>
      <c r="E900" s="1" t="str">
        <f>IFERROR(INDEX(股票涨跌!E:E,MATCH(B900,股票涨跌!B:B,0)),"-")</f>
        <v>-</v>
      </c>
      <c r="F900" s="1" t="str">
        <f>IFERROR(INDEX(股票涨跌!F:F,MATCH(B900,股票涨跌!B:B,0)),"-")</f>
        <v>-</v>
      </c>
      <c r="G900" s="1" t="str">
        <f>TRIM(基本信息!O900)</f>
        <v/>
      </c>
      <c r="H900" s="1" t="str">
        <f>IFERROR(INDEX(行业涨跌!F:F,MATCH(G900,行业涨跌!C:C,0)),"-")</f>
        <v>-</v>
      </c>
      <c r="I900" s="1" t="str">
        <f>IFERROR(INDEX(行业涨跌!E:E,MATCH(G900,行业涨跌!C:C,0)),"-")</f>
        <v>-</v>
      </c>
      <c r="J900" s="1">
        <v>0</v>
      </c>
      <c r="K900" s="1">
        <v>0</v>
      </c>
      <c r="L900" s="1">
        <v>0</v>
      </c>
      <c r="M900" s="66">
        <f t="shared" si="194"/>
        <v>0</v>
      </c>
      <c r="R900" s="43" t="str">
        <f t="shared" si="192"/>
        <v>-</v>
      </c>
      <c r="V900" s="1">
        <f t="array" ref="V900">SMALL(IF($D$2:$D$4000&gt;0,ROW($D$2:$D$4000),4^8),ROW(A899))</f>
        <v>65536</v>
      </c>
      <c r="W900" s="1" t="str">
        <f t="shared" si="182"/>
        <v>-</v>
      </c>
      <c r="X900" s="1" t="str">
        <f t="shared" si="183"/>
        <v>-</v>
      </c>
      <c r="Y900" s="43" t="str">
        <f t="shared" si="184"/>
        <v>-</v>
      </c>
      <c r="Z900" s="1" t="str">
        <f t="shared" si="185"/>
        <v>-</v>
      </c>
      <c r="AA900" s="1" t="str">
        <f t="shared" si="186"/>
        <v>-</v>
      </c>
      <c r="AB900" s="1" t="str">
        <f t="shared" si="187"/>
        <v>-</v>
      </c>
      <c r="AC900" s="1" t="str">
        <f t="shared" si="188"/>
        <v>-</v>
      </c>
      <c r="AD900" s="1" t="str">
        <f t="shared" si="189"/>
        <v>-</v>
      </c>
      <c r="AE900" s="43" t="str">
        <f t="shared" si="190"/>
        <v>-</v>
      </c>
      <c r="AF900" s="11" t="str">
        <f t="shared" si="191"/>
        <v>-</v>
      </c>
    </row>
    <row r="901" spans="1:32" x14ac:dyDescent="0.15">
      <c r="A901" s="1">
        <v>900</v>
      </c>
      <c r="B901" s="29" t="str">
        <f>TRIM(基本信息!B901)</f>
        <v/>
      </c>
      <c r="C901" s="1" t="str">
        <f>TRIM(基本信息!C901)</f>
        <v/>
      </c>
      <c r="D901" s="1">
        <f t="shared" si="193"/>
        <v>0</v>
      </c>
      <c r="E901" s="1" t="str">
        <f>IFERROR(INDEX(股票涨跌!E:E,MATCH(B901,股票涨跌!B:B,0)),"-")</f>
        <v>-</v>
      </c>
      <c r="F901" s="1" t="str">
        <f>IFERROR(INDEX(股票涨跌!F:F,MATCH(B901,股票涨跌!B:B,0)),"-")</f>
        <v>-</v>
      </c>
      <c r="G901" s="1" t="str">
        <f>TRIM(基本信息!O901)</f>
        <v/>
      </c>
      <c r="H901" s="1" t="str">
        <f>IFERROR(INDEX(行业涨跌!F:F,MATCH(G901,行业涨跌!C:C,0)),"-")</f>
        <v>-</v>
      </c>
      <c r="I901" s="1" t="str">
        <f>IFERROR(INDEX(行业涨跌!E:E,MATCH(G901,行业涨跌!C:C,0)),"-")</f>
        <v>-</v>
      </c>
      <c r="J901" s="1">
        <v>0</v>
      </c>
      <c r="K901" s="1">
        <v>0</v>
      </c>
      <c r="L901" s="1">
        <v>0</v>
      </c>
      <c r="M901" s="66">
        <f t="shared" si="194"/>
        <v>0</v>
      </c>
      <c r="R901" s="43" t="str">
        <f t="shared" si="192"/>
        <v>-</v>
      </c>
      <c r="V901" s="1">
        <f t="array" ref="V901">SMALL(IF($D$2:$D$4000&gt;0,ROW($D$2:$D$4000),4^8),ROW(A900))</f>
        <v>65536</v>
      </c>
      <c r="W901" s="1" t="str">
        <f t="shared" si="182"/>
        <v>-</v>
      </c>
      <c r="X901" s="1" t="str">
        <f t="shared" si="183"/>
        <v>-</v>
      </c>
      <c r="Y901" s="43" t="str">
        <f t="shared" si="184"/>
        <v>-</v>
      </c>
      <c r="Z901" s="1" t="str">
        <f t="shared" si="185"/>
        <v>-</v>
      </c>
      <c r="AA901" s="1" t="str">
        <f t="shared" si="186"/>
        <v>-</v>
      </c>
      <c r="AB901" s="1" t="str">
        <f t="shared" si="187"/>
        <v>-</v>
      </c>
      <c r="AC901" s="1" t="str">
        <f t="shared" si="188"/>
        <v>-</v>
      </c>
      <c r="AD901" s="1" t="str">
        <f t="shared" si="189"/>
        <v>-</v>
      </c>
      <c r="AE901" s="43" t="str">
        <f t="shared" si="190"/>
        <v>-</v>
      </c>
      <c r="AF901" s="11" t="str">
        <f t="shared" si="191"/>
        <v>-</v>
      </c>
    </row>
    <row r="902" spans="1:32" x14ac:dyDescent="0.15">
      <c r="A902" s="1">
        <v>901</v>
      </c>
      <c r="B902" s="29" t="str">
        <f>TRIM(基本信息!B902)</f>
        <v/>
      </c>
      <c r="C902" s="1" t="str">
        <f>TRIM(基本信息!C902)</f>
        <v/>
      </c>
      <c r="D902" s="1">
        <f t="shared" si="193"/>
        <v>0</v>
      </c>
      <c r="E902" s="1" t="str">
        <f>IFERROR(INDEX(股票涨跌!E:E,MATCH(B902,股票涨跌!B:B,0)),"-")</f>
        <v>-</v>
      </c>
      <c r="F902" s="1" t="str">
        <f>IFERROR(INDEX(股票涨跌!F:F,MATCH(B902,股票涨跌!B:B,0)),"-")</f>
        <v>-</v>
      </c>
      <c r="G902" s="1" t="str">
        <f>TRIM(基本信息!O902)</f>
        <v/>
      </c>
      <c r="H902" s="1" t="str">
        <f>IFERROR(INDEX(行业涨跌!F:F,MATCH(G902,行业涨跌!C:C,0)),"-")</f>
        <v>-</v>
      </c>
      <c r="I902" s="1" t="str">
        <f>IFERROR(INDEX(行业涨跌!E:E,MATCH(G902,行业涨跌!C:C,0)),"-")</f>
        <v>-</v>
      </c>
      <c r="J902" s="1">
        <v>0</v>
      </c>
      <c r="K902" s="1">
        <v>0</v>
      </c>
      <c r="L902" s="1">
        <v>0</v>
      </c>
      <c r="M902" s="66">
        <f t="shared" si="194"/>
        <v>0</v>
      </c>
      <c r="R902" s="43" t="str">
        <f t="shared" si="192"/>
        <v>-</v>
      </c>
      <c r="V902" s="1">
        <f t="array" ref="V902">SMALL(IF($D$2:$D$4000&gt;0,ROW($D$2:$D$4000),4^8),ROW(A901))</f>
        <v>65536</v>
      </c>
      <c r="W902" s="1" t="str">
        <f t="shared" si="182"/>
        <v>-</v>
      </c>
      <c r="X902" s="1" t="str">
        <f t="shared" si="183"/>
        <v>-</v>
      </c>
      <c r="Y902" s="43" t="str">
        <f t="shared" si="184"/>
        <v>-</v>
      </c>
      <c r="Z902" s="1" t="str">
        <f t="shared" si="185"/>
        <v>-</v>
      </c>
      <c r="AA902" s="1" t="str">
        <f t="shared" si="186"/>
        <v>-</v>
      </c>
      <c r="AB902" s="1" t="str">
        <f t="shared" si="187"/>
        <v>-</v>
      </c>
      <c r="AC902" s="1" t="str">
        <f t="shared" si="188"/>
        <v>-</v>
      </c>
      <c r="AD902" s="1" t="str">
        <f t="shared" si="189"/>
        <v>-</v>
      </c>
      <c r="AE902" s="43" t="str">
        <f t="shared" si="190"/>
        <v>-</v>
      </c>
      <c r="AF902" s="11" t="str">
        <f t="shared" si="191"/>
        <v>-</v>
      </c>
    </row>
    <row r="903" spans="1:32" x14ac:dyDescent="0.15">
      <c r="A903" s="1">
        <v>902</v>
      </c>
      <c r="B903" s="29" t="str">
        <f>TRIM(基本信息!B903)</f>
        <v/>
      </c>
      <c r="C903" s="1" t="str">
        <f>TRIM(基本信息!C903)</f>
        <v/>
      </c>
      <c r="D903" s="1">
        <f t="shared" si="193"/>
        <v>0</v>
      </c>
      <c r="E903" s="1" t="str">
        <f>IFERROR(INDEX(股票涨跌!E:E,MATCH(B903,股票涨跌!B:B,0)),"-")</f>
        <v>-</v>
      </c>
      <c r="F903" s="1" t="str">
        <f>IFERROR(INDEX(股票涨跌!F:F,MATCH(B903,股票涨跌!B:B,0)),"-")</f>
        <v>-</v>
      </c>
      <c r="G903" s="1" t="str">
        <f>TRIM(基本信息!O903)</f>
        <v/>
      </c>
      <c r="H903" s="1" t="str">
        <f>IFERROR(INDEX(行业涨跌!F:F,MATCH(G903,行业涨跌!C:C,0)),"-")</f>
        <v>-</v>
      </c>
      <c r="I903" s="1" t="str">
        <f>IFERROR(INDEX(行业涨跌!E:E,MATCH(G903,行业涨跌!C:C,0)),"-")</f>
        <v>-</v>
      </c>
      <c r="J903" s="1">
        <v>0</v>
      </c>
      <c r="K903" s="1">
        <v>1</v>
      </c>
      <c r="L903" s="1">
        <v>0</v>
      </c>
      <c r="M903" s="66">
        <f t="shared" si="194"/>
        <v>1</v>
      </c>
      <c r="R903" s="43" t="str">
        <f t="shared" si="192"/>
        <v>-</v>
      </c>
      <c r="S903" s="11">
        <v>43630.625</v>
      </c>
      <c r="V903" s="1">
        <f t="array" ref="V903">SMALL(IF($D$2:$D$4000&gt;0,ROW($D$2:$D$4000),4^8),ROW(A902))</f>
        <v>65536</v>
      </c>
      <c r="W903" s="1" t="str">
        <f t="shared" si="182"/>
        <v>-</v>
      </c>
      <c r="X903" s="1" t="str">
        <f t="shared" si="183"/>
        <v>-</v>
      </c>
      <c r="Y903" s="43" t="str">
        <f t="shared" si="184"/>
        <v>-</v>
      </c>
      <c r="Z903" s="1" t="str">
        <f t="shared" si="185"/>
        <v>-</v>
      </c>
      <c r="AA903" s="1" t="str">
        <f t="shared" si="186"/>
        <v>-</v>
      </c>
      <c r="AB903" s="1" t="str">
        <f t="shared" si="187"/>
        <v>-</v>
      </c>
      <c r="AC903" s="1" t="str">
        <f t="shared" si="188"/>
        <v>-</v>
      </c>
      <c r="AD903" s="1" t="str">
        <f t="shared" si="189"/>
        <v>-</v>
      </c>
      <c r="AE903" s="43" t="str">
        <f t="shared" si="190"/>
        <v>-</v>
      </c>
      <c r="AF903" s="11" t="str">
        <f t="shared" si="191"/>
        <v>-</v>
      </c>
    </row>
    <row r="904" spans="1:32" x14ac:dyDescent="0.15">
      <c r="A904" s="1">
        <v>903</v>
      </c>
      <c r="B904" s="29" t="str">
        <f>TRIM(基本信息!B904)</f>
        <v/>
      </c>
      <c r="C904" s="1" t="str">
        <f>TRIM(基本信息!C904)</f>
        <v/>
      </c>
      <c r="D904" s="1">
        <f t="shared" si="193"/>
        <v>0</v>
      </c>
      <c r="E904" s="1" t="str">
        <f>IFERROR(INDEX(股票涨跌!E:E,MATCH(B904,股票涨跌!B:B,0)),"-")</f>
        <v>-</v>
      </c>
      <c r="F904" s="1" t="str">
        <f>IFERROR(INDEX(股票涨跌!F:F,MATCH(B904,股票涨跌!B:B,0)),"-")</f>
        <v>-</v>
      </c>
      <c r="G904" s="1" t="str">
        <f>TRIM(基本信息!O904)</f>
        <v/>
      </c>
      <c r="H904" s="1" t="str">
        <f>IFERROR(INDEX(行业涨跌!F:F,MATCH(G904,行业涨跌!C:C,0)),"-")</f>
        <v>-</v>
      </c>
      <c r="I904" s="1" t="str">
        <f>IFERROR(INDEX(行业涨跌!E:E,MATCH(G904,行业涨跌!C:C,0)),"-")</f>
        <v>-</v>
      </c>
      <c r="J904" s="1">
        <v>0</v>
      </c>
      <c r="K904" s="1">
        <v>1</v>
      </c>
      <c r="L904" s="1">
        <v>0</v>
      </c>
      <c r="M904" s="66">
        <f t="shared" si="194"/>
        <v>1</v>
      </c>
      <c r="R904" s="43" t="str">
        <f t="shared" si="192"/>
        <v>-</v>
      </c>
      <c r="S904" s="11">
        <v>43630.625</v>
      </c>
      <c r="V904" s="1">
        <f t="array" ref="V904">SMALL(IF($D$2:$D$4000&gt;0,ROW($D$2:$D$4000),4^8),ROW(A903))</f>
        <v>65536</v>
      </c>
      <c r="W904" s="1" t="str">
        <f t="shared" si="182"/>
        <v>-</v>
      </c>
      <c r="X904" s="1" t="str">
        <f t="shared" si="183"/>
        <v>-</v>
      </c>
      <c r="Y904" s="43" t="str">
        <f t="shared" si="184"/>
        <v>-</v>
      </c>
      <c r="Z904" s="1" t="str">
        <f t="shared" si="185"/>
        <v>-</v>
      </c>
      <c r="AA904" s="1" t="str">
        <f t="shared" si="186"/>
        <v>-</v>
      </c>
      <c r="AB904" s="1" t="str">
        <f t="shared" si="187"/>
        <v>-</v>
      </c>
      <c r="AC904" s="1" t="str">
        <f t="shared" si="188"/>
        <v>-</v>
      </c>
      <c r="AD904" s="1" t="str">
        <f t="shared" si="189"/>
        <v>-</v>
      </c>
      <c r="AE904" s="43" t="str">
        <f t="shared" si="190"/>
        <v>-</v>
      </c>
      <c r="AF904" s="11" t="str">
        <f t="shared" si="191"/>
        <v>-</v>
      </c>
    </row>
    <row r="905" spans="1:32" x14ac:dyDescent="0.15">
      <c r="A905" s="1">
        <v>904</v>
      </c>
      <c r="B905" s="29" t="str">
        <f>TRIM(基本信息!B905)</f>
        <v/>
      </c>
      <c r="C905" s="1" t="str">
        <f>TRIM(基本信息!C905)</f>
        <v/>
      </c>
      <c r="D905" s="1">
        <f t="shared" si="193"/>
        <v>0</v>
      </c>
      <c r="E905" s="1" t="str">
        <f>IFERROR(INDEX(股票涨跌!E:E,MATCH(B905,股票涨跌!B:B,0)),"-")</f>
        <v>-</v>
      </c>
      <c r="F905" s="1" t="str">
        <f>IFERROR(INDEX(股票涨跌!F:F,MATCH(B905,股票涨跌!B:B,0)),"-")</f>
        <v>-</v>
      </c>
      <c r="G905" s="1" t="str">
        <f>TRIM(基本信息!O905)</f>
        <v/>
      </c>
      <c r="H905" s="1" t="str">
        <f>IFERROR(INDEX(行业涨跌!F:F,MATCH(G905,行业涨跌!C:C,0)),"-")</f>
        <v>-</v>
      </c>
      <c r="I905" s="1" t="str">
        <f>IFERROR(INDEX(行业涨跌!E:E,MATCH(G905,行业涨跌!C:C,0)),"-")</f>
        <v>-</v>
      </c>
      <c r="J905" s="1">
        <v>0</v>
      </c>
      <c r="K905" s="1">
        <v>1</v>
      </c>
      <c r="L905" s="1">
        <v>0</v>
      </c>
      <c r="M905" s="66">
        <f t="shared" si="194"/>
        <v>1</v>
      </c>
      <c r="R905" s="43" t="str">
        <f t="shared" si="192"/>
        <v>-</v>
      </c>
      <c r="S905" s="11">
        <v>43630.625</v>
      </c>
      <c r="V905" s="1">
        <f t="array" ref="V905">SMALL(IF($D$2:$D$4000&gt;0,ROW($D$2:$D$4000),4^8),ROW(A904))</f>
        <v>65536</v>
      </c>
      <c r="W905" s="1" t="str">
        <f t="shared" si="182"/>
        <v>-</v>
      </c>
      <c r="X905" s="1" t="str">
        <f t="shared" si="183"/>
        <v>-</v>
      </c>
      <c r="Y905" s="43" t="str">
        <f t="shared" si="184"/>
        <v>-</v>
      </c>
      <c r="Z905" s="1" t="str">
        <f t="shared" si="185"/>
        <v>-</v>
      </c>
      <c r="AA905" s="1" t="str">
        <f t="shared" si="186"/>
        <v>-</v>
      </c>
      <c r="AB905" s="1" t="str">
        <f t="shared" si="187"/>
        <v>-</v>
      </c>
      <c r="AC905" s="1" t="str">
        <f t="shared" si="188"/>
        <v>-</v>
      </c>
      <c r="AD905" s="1" t="str">
        <f t="shared" si="189"/>
        <v>-</v>
      </c>
      <c r="AE905" s="43" t="str">
        <f t="shared" si="190"/>
        <v>-</v>
      </c>
      <c r="AF905" s="11" t="str">
        <f t="shared" si="191"/>
        <v>-</v>
      </c>
    </row>
    <row r="906" spans="1:32" x14ac:dyDescent="0.15">
      <c r="A906" s="1">
        <v>905</v>
      </c>
      <c r="B906" s="29" t="str">
        <f>TRIM(基本信息!B906)</f>
        <v/>
      </c>
      <c r="C906" s="1" t="str">
        <f>TRIM(基本信息!C906)</f>
        <v/>
      </c>
      <c r="D906" s="1">
        <f t="shared" si="193"/>
        <v>0</v>
      </c>
      <c r="E906" s="1" t="str">
        <f>IFERROR(INDEX(股票涨跌!E:E,MATCH(B906,股票涨跌!B:B,0)),"-")</f>
        <v>-</v>
      </c>
      <c r="F906" s="1" t="str">
        <f>IFERROR(INDEX(股票涨跌!F:F,MATCH(B906,股票涨跌!B:B,0)),"-")</f>
        <v>-</v>
      </c>
      <c r="G906" s="1" t="str">
        <f>TRIM(基本信息!O906)</f>
        <v/>
      </c>
      <c r="H906" s="1" t="str">
        <f>IFERROR(INDEX(行业涨跌!F:F,MATCH(G906,行业涨跌!C:C,0)),"-")</f>
        <v>-</v>
      </c>
      <c r="I906" s="1" t="str">
        <f>IFERROR(INDEX(行业涨跌!E:E,MATCH(G906,行业涨跌!C:C,0)),"-")</f>
        <v>-</v>
      </c>
      <c r="J906" s="1">
        <v>0</v>
      </c>
      <c r="K906" s="1">
        <v>0</v>
      </c>
      <c r="L906" s="1">
        <v>0</v>
      </c>
      <c r="M906" s="66">
        <f t="shared" si="194"/>
        <v>0</v>
      </c>
      <c r="R906" s="43" t="str">
        <f t="shared" si="192"/>
        <v>-</v>
      </c>
      <c r="V906" s="1">
        <f t="array" ref="V906">SMALL(IF($D$2:$D$4000&gt;0,ROW($D$2:$D$4000),4^8),ROW(A905))</f>
        <v>65536</v>
      </c>
      <c r="W906" s="1" t="str">
        <f t="shared" si="182"/>
        <v>-</v>
      </c>
      <c r="X906" s="1" t="str">
        <f t="shared" si="183"/>
        <v>-</v>
      </c>
      <c r="Y906" s="43" t="str">
        <f t="shared" si="184"/>
        <v>-</v>
      </c>
      <c r="Z906" s="1" t="str">
        <f t="shared" si="185"/>
        <v>-</v>
      </c>
      <c r="AA906" s="1" t="str">
        <f t="shared" si="186"/>
        <v>-</v>
      </c>
      <c r="AB906" s="1" t="str">
        <f t="shared" si="187"/>
        <v>-</v>
      </c>
      <c r="AC906" s="1" t="str">
        <f t="shared" si="188"/>
        <v>-</v>
      </c>
      <c r="AD906" s="1" t="str">
        <f t="shared" si="189"/>
        <v>-</v>
      </c>
      <c r="AE906" s="43" t="str">
        <f t="shared" si="190"/>
        <v>-</v>
      </c>
      <c r="AF906" s="11" t="str">
        <f t="shared" si="191"/>
        <v>-</v>
      </c>
    </row>
    <row r="907" spans="1:32" x14ac:dyDescent="0.15">
      <c r="A907" s="1">
        <v>906</v>
      </c>
      <c r="B907" s="29" t="str">
        <f>TRIM(基本信息!B907)</f>
        <v/>
      </c>
      <c r="C907" s="1" t="str">
        <f>TRIM(基本信息!C907)</f>
        <v/>
      </c>
      <c r="D907" s="1">
        <f t="shared" si="193"/>
        <v>0</v>
      </c>
      <c r="E907" s="1" t="str">
        <f>IFERROR(INDEX(股票涨跌!E:E,MATCH(B907,股票涨跌!B:B,0)),"-")</f>
        <v>-</v>
      </c>
      <c r="F907" s="1" t="str">
        <f>IFERROR(INDEX(股票涨跌!F:F,MATCH(B907,股票涨跌!B:B,0)),"-")</f>
        <v>-</v>
      </c>
      <c r="G907" s="1" t="str">
        <f>TRIM(基本信息!O907)</f>
        <v/>
      </c>
      <c r="H907" s="1" t="str">
        <f>IFERROR(INDEX(行业涨跌!F:F,MATCH(G907,行业涨跌!C:C,0)),"-")</f>
        <v>-</v>
      </c>
      <c r="I907" s="1" t="str">
        <f>IFERROR(INDEX(行业涨跌!E:E,MATCH(G907,行业涨跌!C:C,0)),"-")</f>
        <v>-</v>
      </c>
      <c r="J907" s="1">
        <v>0</v>
      </c>
      <c r="K907" s="1">
        <v>1</v>
      </c>
      <c r="L907" s="1">
        <v>0</v>
      </c>
      <c r="M907" s="66">
        <f t="shared" si="194"/>
        <v>1</v>
      </c>
      <c r="R907" s="43" t="str">
        <f t="shared" si="192"/>
        <v>-</v>
      </c>
      <c r="S907" s="11">
        <v>43630.625</v>
      </c>
      <c r="V907" s="1">
        <f t="array" ref="V907">SMALL(IF($D$2:$D$4000&gt;0,ROW($D$2:$D$4000),4^8),ROW(A906))</f>
        <v>65536</v>
      </c>
      <c r="W907" s="1" t="str">
        <f t="shared" si="182"/>
        <v>-</v>
      </c>
      <c r="X907" s="1" t="str">
        <f t="shared" si="183"/>
        <v>-</v>
      </c>
      <c r="Y907" s="43" t="str">
        <f t="shared" si="184"/>
        <v>-</v>
      </c>
      <c r="Z907" s="1" t="str">
        <f t="shared" si="185"/>
        <v>-</v>
      </c>
      <c r="AA907" s="1" t="str">
        <f t="shared" si="186"/>
        <v>-</v>
      </c>
      <c r="AB907" s="1" t="str">
        <f t="shared" si="187"/>
        <v>-</v>
      </c>
      <c r="AC907" s="1" t="str">
        <f t="shared" si="188"/>
        <v>-</v>
      </c>
      <c r="AD907" s="1" t="str">
        <f t="shared" si="189"/>
        <v>-</v>
      </c>
      <c r="AE907" s="43" t="str">
        <f t="shared" si="190"/>
        <v>-</v>
      </c>
      <c r="AF907" s="11" t="str">
        <f t="shared" si="191"/>
        <v>-</v>
      </c>
    </row>
    <row r="908" spans="1:32" x14ac:dyDescent="0.15">
      <c r="A908" s="1">
        <v>907</v>
      </c>
      <c r="B908" s="29" t="str">
        <f>TRIM(基本信息!B908)</f>
        <v/>
      </c>
      <c r="C908" s="1" t="str">
        <f>TRIM(基本信息!C908)</f>
        <v/>
      </c>
      <c r="D908" s="1">
        <f t="shared" si="193"/>
        <v>0</v>
      </c>
      <c r="E908" s="1" t="str">
        <f>IFERROR(INDEX(股票涨跌!E:E,MATCH(B908,股票涨跌!B:B,0)),"-")</f>
        <v>-</v>
      </c>
      <c r="F908" s="1" t="str">
        <f>IFERROR(INDEX(股票涨跌!F:F,MATCH(B908,股票涨跌!B:B,0)),"-")</f>
        <v>-</v>
      </c>
      <c r="G908" s="1" t="str">
        <f>TRIM(基本信息!O908)</f>
        <v/>
      </c>
      <c r="H908" s="1" t="str">
        <f>IFERROR(INDEX(行业涨跌!F:F,MATCH(G908,行业涨跌!C:C,0)),"-")</f>
        <v>-</v>
      </c>
      <c r="I908" s="1" t="str">
        <f>IFERROR(INDEX(行业涨跌!E:E,MATCH(G908,行业涨跌!C:C,0)),"-")</f>
        <v>-</v>
      </c>
      <c r="J908" s="1">
        <v>0</v>
      </c>
      <c r="K908" s="1">
        <v>0</v>
      </c>
      <c r="L908" s="1">
        <v>0</v>
      </c>
      <c r="M908" s="66">
        <f t="shared" si="194"/>
        <v>0</v>
      </c>
      <c r="R908" s="43" t="str">
        <f t="shared" si="192"/>
        <v>-</v>
      </c>
      <c r="V908" s="1">
        <f t="array" ref="V908">SMALL(IF($D$2:$D$4000&gt;0,ROW($D$2:$D$4000),4^8),ROW(A907))</f>
        <v>65536</v>
      </c>
      <c r="W908" s="1" t="str">
        <f t="shared" si="182"/>
        <v>-</v>
      </c>
      <c r="X908" s="1" t="str">
        <f t="shared" si="183"/>
        <v>-</v>
      </c>
      <c r="Y908" s="43" t="str">
        <f t="shared" si="184"/>
        <v>-</v>
      </c>
      <c r="Z908" s="1" t="str">
        <f t="shared" si="185"/>
        <v>-</v>
      </c>
      <c r="AA908" s="1" t="str">
        <f t="shared" si="186"/>
        <v>-</v>
      </c>
      <c r="AB908" s="1" t="str">
        <f t="shared" si="187"/>
        <v>-</v>
      </c>
      <c r="AC908" s="1" t="str">
        <f t="shared" si="188"/>
        <v>-</v>
      </c>
      <c r="AD908" s="1" t="str">
        <f t="shared" si="189"/>
        <v>-</v>
      </c>
      <c r="AE908" s="43" t="str">
        <f t="shared" si="190"/>
        <v>-</v>
      </c>
      <c r="AF908" s="11" t="str">
        <f t="shared" si="191"/>
        <v>-</v>
      </c>
    </row>
    <row r="909" spans="1:32" x14ac:dyDescent="0.15">
      <c r="A909" s="1">
        <v>908</v>
      </c>
      <c r="B909" s="29" t="str">
        <f>TRIM(基本信息!B909)</f>
        <v/>
      </c>
      <c r="C909" s="1" t="str">
        <f>TRIM(基本信息!C909)</f>
        <v/>
      </c>
      <c r="D909" s="1">
        <f t="shared" si="193"/>
        <v>0</v>
      </c>
      <c r="E909" s="1" t="str">
        <f>IFERROR(INDEX(股票涨跌!E:E,MATCH(B909,股票涨跌!B:B,0)),"-")</f>
        <v>-</v>
      </c>
      <c r="F909" s="1" t="str">
        <f>IFERROR(INDEX(股票涨跌!F:F,MATCH(B909,股票涨跌!B:B,0)),"-")</f>
        <v>-</v>
      </c>
      <c r="G909" s="1" t="str">
        <f>TRIM(基本信息!O909)</f>
        <v/>
      </c>
      <c r="H909" s="1" t="str">
        <f>IFERROR(INDEX(行业涨跌!F:F,MATCH(G909,行业涨跌!C:C,0)),"-")</f>
        <v>-</v>
      </c>
      <c r="I909" s="1" t="str">
        <f>IFERROR(INDEX(行业涨跌!E:E,MATCH(G909,行业涨跌!C:C,0)),"-")</f>
        <v>-</v>
      </c>
      <c r="J909" s="1">
        <v>0</v>
      </c>
      <c r="K909" s="1">
        <v>0</v>
      </c>
      <c r="L909" s="1">
        <v>0</v>
      </c>
      <c r="M909" s="66">
        <f t="shared" si="194"/>
        <v>0</v>
      </c>
      <c r="R909" s="43" t="str">
        <f t="shared" si="192"/>
        <v>-</v>
      </c>
      <c r="V909" s="1">
        <f t="array" ref="V909">SMALL(IF($D$2:$D$4000&gt;0,ROW($D$2:$D$4000),4^8),ROW(A908))</f>
        <v>65536</v>
      </c>
      <c r="W909" s="1" t="str">
        <f t="shared" si="182"/>
        <v>-</v>
      </c>
      <c r="X909" s="1" t="str">
        <f t="shared" si="183"/>
        <v>-</v>
      </c>
      <c r="Y909" s="43" t="str">
        <f t="shared" si="184"/>
        <v>-</v>
      </c>
      <c r="Z909" s="1" t="str">
        <f t="shared" si="185"/>
        <v>-</v>
      </c>
      <c r="AA909" s="1" t="str">
        <f t="shared" si="186"/>
        <v>-</v>
      </c>
      <c r="AB909" s="1" t="str">
        <f t="shared" si="187"/>
        <v>-</v>
      </c>
      <c r="AC909" s="1" t="str">
        <f t="shared" si="188"/>
        <v>-</v>
      </c>
      <c r="AD909" s="1" t="str">
        <f t="shared" si="189"/>
        <v>-</v>
      </c>
      <c r="AE909" s="43" t="str">
        <f t="shared" si="190"/>
        <v>-</v>
      </c>
      <c r="AF909" s="11" t="str">
        <f t="shared" si="191"/>
        <v>-</v>
      </c>
    </row>
    <row r="910" spans="1:32" x14ac:dyDescent="0.15">
      <c r="A910" s="1">
        <v>909</v>
      </c>
      <c r="B910" s="29" t="str">
        <f>TRIM(基本信息!B910)</f>
        <v/>
      </c>
      <c r="C910" s="1" t="str">
        <f>TRIM(基本信息!C910)</f>
        <v/>
      </c>
      <c r="D910" s="1">
        <f t="shared" si="193"/>
        <v>0</v>
      </c>
      <c r="E910" s="1" t="str">
        <f>IFERROR(INDEX(股票涨跌!E:E,MATCH(B910,股票涨跌!B:B,0)),"-")</f>
        <v>-</v>
      </c>
      <c r="F910" s="1" t="str">
        <f>IFERROR(INDEX(股票涨跌!F:F,MATCH(B910,股票涨跌!B:B,0)),"-")</f>
        <v>-</v>
      </c>
      <c r="G910" s="1" t="str">
        <f>TRIM(基本信息!O910)</f>
        <v/>
      </c>
      <c r="H910" s="1" t="str">
        <f>IFERROR(INDEX(行业涨跌!F:F,MATCH(G910,行业涨跌!C:C,0)),"-")</f>
        <v>-</v>
      </c>
      <c r="I910" s="1" t="str">
        <f>IFERROR(INDEX(行业涨跌!E:E,MATCH(G910,行业涨跌!C:C,0)),"-")</f>
        <v>-</v>
      </c>
      <c r="J910" s="1">
        <v>0</v>
      </c>
      <c r="K910" s="1">
        <v>0</v>
      </c>
      <c r="L910" s="1">
        <v>0</v>
      </c>
      <c r="M910" s="66">
        <f t="shared" si="194"/>
        <v>0</v>
      </c>
      <c r="R910" s="43" t="str">
        <f t="shared" si="192"/>
        <v>-</v>
      </c>
      <c r="V910" s="1">
        <f t="array" ref="V910">SMALL(IF($D$2:$D$4000&gt;0,ROW($D$2:$D$4000),4^8),ROW(A909))</f>
        <v>65536</v>
      </c>
      <c r="W910" s="1" t="str">
        <f t="shared" si="182"/>
        <v>-</v>
      </c>
      <c r="X910" s="1" t="str">
        <f t="shared" si="183"/>
        <v>-</v>
      </c>
      <c r="Y910" s="43" t="str">
        <f t="shared" si="184"/>
        <v>-</v>
      </c>
      <c r="Z910" s="1" t="str">
        <f t="shared" si="185"/>
        <v>-</v>
      </c>
      <c r="AA910" s="1" t="str">
        <f t="shared" si="186"/>
        <v>-</v>
      </c>
      <c r="AB910" s="1" t="str">
        <f t="shared" si="187"/>
        <v>-</v>
      </c>
      <c r="AC910" s="1" t="str">
        <f t="shared" si="188"/>
        <v>-</v>
      </c>
      <c r="AD910" s="1" t="str">
        <f t="shared" si="189"/>
        <v>-</v>
      </c>
      <c r="AE910" s="43" t="str">
        <f t="shared" si="190"/>
        <v>-</v>
      </c>
      <c r="AF910" s="11" t="str">
        <f t="shared" si="191"/>
        <v>-</v>
      </c>
    </row>
    <row r="911" spans="1:32" x14ac:dyDescent="0.15">
      <c r="A911" s="1">
        <v>910</v>
      </c>
      <c r="B911" s="29" t="str">
        <f>TRIM(基本信息!B911)</f>
        <v/>
      </c>
      <c r="C911" s="1" t="str">
        <f>TRIM(基本信息!C911)</f>
        <v/>
      </c>
      <c r="D911" s="1">
        <f t="shared" si="193"/>
        <v>0</v>
      </c>
      <c r="E911" s="1" t="str">
        <f>IFERROR(INDEX(股票涨跌!E:E,MATCH(B911,股票涨跌!B:B,0)),"-")</f>
        <v>-</v>
      </c>
      <c r="F911" s="1" t="str">
        <f>IFERROR(INDEX(股票涨跌!F:F,MATCH(B911,股票涨跌!B:B,0)),"-")</f>
        <v>-</v>
      </c>
      <c r="G911" s="1" t="str">
        <f>TRIM(基本信息!O911)</f>
        <v/>
      </c>
      <c r="H911" s="1" t="str">
        <f>IFERROR(INDEX(行业涨跌!F:F,MATCH(G911,行业涨跌!C:C,0)),"-")</f>
        <v>-</v>
      </c>
      <c r="I911" s="1" t="str">
        <f>IFERROR(INDEX(行业涨跌!E:E,MATCH(G911,行业涨跌!C:C,0)),"-")</f>
        <v>-</v>
      </c>
      <c r="J911" s="1">
        <v>0</v>
      </c>
      <c r="K911" s="1">
        <v>0</v>
      </c>
      <c r="L911" s="1">
        <v>1</v>
      </c>
      <c r="M911" s="66">
        <f t="shared" si="194"/>
        <v>0</v>
      </c>
      <c r="R911" s="43" t="str">
        <f t="shared" si="192"/>
        <v>-</v>
      </c>
      <c r="V911" s="1">
        <f t="array" ref="V911">SMALL(IF($D$2:$D$4000&gt;0,ROW($D$2:$D$4000),4^8),ROW(A910))</f>
        <v>65536</v>
      </c>
      <c r="W911" s="1" t="str">
        <f t="shared" si="182"/>
        <v>-</v>
      </c>
      <c r="X911" s="1" t="str">
        <f t="shared" si="183"/>
        <v>-</v>
      </c>
      <c r="Y911" s="43" t="str">
        <f t="shared" si="184"/>
        <v>-</v>
      </c>
      <c r="Z911" s="1" t="str">
        <f t="shared" si="185"/>
        <v>-</v>
      </c>
      <c r="AA911" s="1" t="str">
        <f t="shared" si="186"/>
        <v>-</v>
      </c>
      <c r="AB911" s="1" t="str">
        <f t="shared" si="187"/>
        <v>-</v>
      </c>
      <c r="AC911" s="1" t="str">
        <f t="shared" si="188"/>
        <v>-</v>
      </c>
      <c r="AD911" s="1" t="str">
        <f t="shared" si="189"/>
        <v>-</v>
      </c>
      <c r="AE911" s="43" t="str">
        <f t="shared" si="190"/>
        <v>-</v>
      </c>
      <c r="AF911" s="11" t="str">
        <f t="shared" si="191"/>
        <v>-</v>
      </c>
    </row>
    <row r="912" spans="1:32" x14ac:dyDescent="0.15">
      <c r="A912" s="1">
        <v>911</v>
      </c>
      <c r="B912" s="29" t="str">
        <f>TRIM(基本信息!B912)</f>
        <v/>
      </c>
      <c r="C912" s="1" t="str">
        <f>TRIM(基本信息!C912)</f>
        <v/>
      </c>
      <c r="D912" s="1">
        <f t="shared" si="193"/>
        <v>0</v>
      </c>
      <c r="E912" s="1" t="str">
        <f>IFERROR(INDEX(股票涨跌!E:E,MATCH(B912,股票涨跌!B:B,0)),"-")</f>
        <v>-</v>
      </c>
      <c r="F912" s="1" t="str">
        <f>IFERROR(INDEX(股票涨跌!F:F,MATCH(B912,股票涨跌!B:B,0)),"-")</f>
        <v>-</v>
      </c>
      <c r="G912" s="1" t="str">
        <f>TRIM(基本信息!O912)</f>
        <v/>
      </c>
      <c r="H912" s="1" t="str">
        <f>IFERROR(INDEX(行业涨跌!F:F,MATCH(G912,行业涨跌!C:C,0)),"-")</f>
        <v>-</v>
      </c>
      <c r="I912" s="1" t="str">
        <f>IFERROR(INDEX(行业涨跌!E:E,MATCH(G912,行业涨跌!C:C,0)),"-")</f>
        <v>-</v>
      </c>
      <c r="J912" s="1">
        <v>0</v>
      </c>
      <c r="K912" s="1">
        <v>1</v>
      </c>
      <c r="L912" s="1">
        <v>0</v>
      </c>
      <c r="M912" s="66">
        <f t="shared" si="194"/>
        <v>1</v>
      </c>
      <c r="R912" s="43" t="str">
        <f t="shared" si="192"/>
        <v>-</v>
      </c>
      <c r="S912" s="11">
        <v>43630.625</v>
      </c>
      <c r="V912" s="1">
        <f t="array" ref="V912">SMALL(IF($D$2:$D$4000&gt;0,ROW($D$2:$D$4000),4^8),ROW(A911))</f>
        <v>65536</v>
      </c>
      <c r="W912" s="1" t="str">
        <f t="shared" si="182"/>
        <v>-</v>
      </c>
      <c r="X912" s="1" t="str">
        <f t="shared" si="183"/>
        <v>-</v>
      </c>
      <c r="Y912" s="43" t="str">
        <f t="shared" si="184"/>
        <v>-</v>
      </c>
      <c r="Z912" s="1" t="str">
        <f t="shared" si="185"/>
        <v>-</v>
      </c>
      <c r="AA912" s="1" t="str">
        <f t="shared" si="186"/>
        <v>-</v>
      </c>
      <c r="AB912" s="1" t="str">
        <f t="shared" si="187"/>
        <v>-</v>
      </c>
      <c r="AC912" s="1" t="str">
        <f t="shared" si="188"/>
        <v>-</v>
      </c>
      <c r="AD912" s="1" t="str">
        <f t="shared" si="189"/>
        <v>-</v>
      </c>
      <c r="AE912" s="43" t="str">
        <f t="shared" si="190"/>
        <v>-</v>
      </c>
      <c r="AF912" s="11" t="str">
        <f t="shared" si="191"/>
        <v>-</v>
      </c>
    </row>
    <row r="913" spans="1:32" x14ac:dyDescent="0.15">
      <c r="A913" s="1">
        <v>912</v>
      </c>
      <c r="B913" s="29" t="str">
        <f>TRIM(基本信息!B913)</f>
        <v/>
      </c>
      <c r="C913" s="1" t="str">
        <f>TRIM(基本信息!C913)</f>
        <v/>
      </c>
      <c r="D913" s="1">
        <f t="shared" si="193"/>
        <v>0</v>
      </c>
      <c r="E913" s="1" t="str">
        <f>IFERROR(INDEX(股票涨跌!E:E,MATCH(B913,股票涨跌!B:B,0)),"-")</f>
        <v>-</v>
      </c>
      <c r="F913" s="1" t="str">
        <f>IFERROR(INDEX(股票涨跌!F:F,MATCH(B913,股票涨跌!B:B,0)),"-")</f>
        <v>-</v>
      </c>
      <c r="G913" s="1" t="str">
        <f>TRIM(基本信息!O913)</f>
        <v/>
      </c>
      <c r="H913" s="1" t="str">
        <f>IFERROR(INDEX(行业涨跌!F:F,MATCH(G913,行业涨跌!C:C,0)),"-")</f>
        <v>-</v>
      </c>
      <c r="I913" s="1" t="str">
        <f>IFERROR(INDEX(行业涨跌!E:E,MATCH(G913,行业涨跌!C:C,0)),"-")</f>
        <v>-</v>
      </c>
      <c r="J913" s="1">
        <v>0</v>
      </c>
      <c r="K913" s="1">
        <v>0</v>
      </c>
      <c r="L913" s="1">
        <v>0</v>
      </c>
      <c r="M913" s="66">
        <f t="shared" si="194"/>
        <v>0</v>
      </c>
      <c r="R913" s="43" t="str">
        <f t="shared" si="192"/>
        <v>-</v>
      </c>
      <c r="V913" s="1">
        <f t="array" ref="V913">SMALL(IF($D$2:$D$4000&gt;0,ROW($D$2:$D$4000),4^8),ROW(A912))</f>
        <v>65536</v>
      </c>
      <c r="W913" s="1" t="str">
        <f t="shared" si="182"/>
        <v>-</v>
      </c>
      <c r="X913" s="1" t="str">
        <f t="shared" si="183"/>
        <v>-</v>
      </c>
      <c r="Y913" s="43" t="str">
        <f t="shared" si="184"/>
        <v>-</v>
      </c>
      <c r="Z913" s="1" t="str">
        <f t="shared" si="185"/>
        <v>-</v>
      </c>
      <c r="AA913" s="1" t="str">
        <f t="shared" si="186"/>
        <v>-</v>
      </c>
      <c r="AB913" s="1" t="str">
        <f t="shared" si="187"/>
        <v>-</v>
      </c>
      <c r="AC913" s="1" t="str">
        <f t="shared" si="188"/>
        <v>-</v>
      </c>
      <c r="AD913" s="1" t="str">
        <f t="shared" si="189"/>
        <v>-</v>
      </c>
      <c r="AE913" s="43" t="str">
        <f t="shared" si="190"/>
        <v>-</v>
      </c>
      <c r="AF913" s="11" t="str">
        <f t="shared" si="191"/>
        <v>-</v>
      </c>
    </row>
    <row r="914" spans="1:32" x14ac:dyDescent="0.15">
      <c r="A914" s="1">
        <v>913</v>
      </c>
      <c r="B914" s="29" t="str">
        <f>TRIM(基本信息!B914)</f>
        <v/>
      </c>
      <c r="C914" s="1" t="str">
        <f>TRIM(基本信息!C914)</f>
        <v/>
      </c>
      <c r="D914" s="1">
        <f t="shared" si="193"/>
        <v>0</v>
      </c>
      <c r="E914" s="1" t="str">
        <f>IFERROR(INDEX(股票涨跌!E:E,MATCH(B914,股票涨跌!B:B,0)),"-")</f>
        <v>-</v>
      </c>
      <c r="F914" s="1" t="str">
        <f>IFERROR(INDEX(股票涨跌!F:F,MATCH(B914,股票涨跌!B:B,0)),"-")</f>
        <v>-</v>
      </c>
      <c r="G914" s="1" t="str">
        <f>TRIM(基本信息!O914)</f>
        <v/>
      </c>
      <c r="H914" s="1" t="str">
        <f>IFERROR(INDEX(行业涨跌!F:F,MATCH(G914,行业涨跌!C:C,0)),"-")</f>
        <v>-</v>
      </c>
      <c r="I914" s="1" t="str">
        <f>IFERROR(INDEX(行业涨跌!E:E,MATCH(G914,行业涨跌!C:C,0)),"-")</f>
        <v>-</v>
      </c>
      <c r="J914" s="1">
        <v>0</v>
      </c>
      <c r="K914" s="1">
        <v>0</v>
      </c>
      <c r="L914" s="1">
        <v>0</v>
      </c>
      <c r="M914" s="66">
        <f t="shared" si="194"/>
        <v>0</v>
      </c>
      <c r="R914" s="43" t="str">
        <f t="shared" si="192"/>
        <v>-</v>
      </c>
      <c r="V914" s="1">
        <f t="array" ref="V914">SMALL(IF($D$2:$D$4000&gt;0,ROW($D$2:$D$4000),4^8),ROW(A913))</f>
        <v>65536</v>
      </c>
      <c r="W914" s="1" t="str">
        <f t="shared" si="182"/>
        <v>-</v>
      </c>
      <c r="X914" s="1" t="str">
        <f t="shared" si="183"/>
        <v>-</v>
      </c>
      <c r="Y914" s="43" t="str">
        <f t="shared" si="184"/>
        <v>-</v>
      </c>
      <c r="Z914" s="1" t="str">
        <f t="shared" si="185"/>
        <v>-</v>
      </c>
      <c r="AA914" s="1" t="str">
        <f t="shared" si="186"/>
        <v>-</v>
      </c>
      <c r="AB914" s="1" t="str">
        <f t="shared" si="187"/>
        <v>-</v>
      </c>
      <c r="AC914" s="1" t="str">
        <f t="shared" si="188"/>
        <v>-</v>
      </c>
      <c r="AD914" s="1" t="str">
        <f t="shared" si="189"/>
        <v>-</v>
      </c>
      <c r="AE914" s="43" t="str">
        <f t="shared" si="190"/>
        <v>-</v>
      </c>
      <c r="AF914" s="11" t="str">
        <f t="shared" si="191"/>
        <v>-</v>
      </c>
    </row>
    <row r="915" spans="1:32" x14ac:dyDescent="0.15">
      <c r="A915" s="1">
        <v>914</v>
      </c>
      <c r="B915" s="29" t="str">
        <f>TRIM(基本信息!B915)</f>
        <v/>
      </c>
      <c r="C915" s="1" t="str">
        <f>TRIM(基本信息!C915)</f>
        <v/>
      </c>
      <c r="D915" s="1">
        <f t="shared" si="193"/>
        <v>0</v>
      </c>
      <c r="E915" s="1" t="str">
        <f>IFERROR(INDEX(股票涨跌!E:E,MATCH(B915,股票涨跌!B:B,0)),"-")</f>
        <v>-</v>
      </c>
      <c r="F915" s="1" t="str">
        <f>IFERROR(INDEX(股票涨跌!F:F,MATCH(B915,股票涨跌!B:B,0)),"-")</f>
        <v>-</v>
      </c>
      <c r="G915" s="1" t="str">
        <f>TRIM(基本信息!O915)</f>
        <v/>
      </c>
      <c r="H915" s="1" t="str">
        <f>IFERROR(INDEX(行业涨跌!F:F,MATCH(G915,行业涨跌!C:C,0)),"-")</f>
        <v>-</v>
      </c>
      <c r="I915" s="1" t="str">
        <f>IFERROR(INDEX(行业涨跌!E:E,MATCH(G915,行业涨跌!C:C,0)),"-")</f>
        <v>-</v>
      </c>
      <c r="J915" s="1">
        <v>0</v>
      </c>
      <c r="K915" s="1">
        <v>1</v>
      </c>
      <c r="L915" s="1">
        <v>0</v>
      </c>
      <c r="M915" s="66">
        <f t="shared" si="194"/>
        <v>1</v>
      </c>
      <c r="R915" s="43" t="str">
        <f t="shared" si="192"/>
        <v>-</v>
      </c>
      <c r="S915" s="11">
        <v>43630.625</v>
      </c>
      <c r="V915" s="1">
        <f t="array" ref="V915">SMALL(IF($D$2:$D$4000&gt;0,ROW($D$2:$D$4000),4^8),ROW(A914))</f>
        <v>65536</v>
      </c>
      <c r="W915" s="1" t="str">
        <f t="shared" si="182"/>
        <v>-</v>
      </c>
      <c r="X915" s="1" t="str">
        <f t="shared" si="183"/>
        <v>-</v>
      </c>
      <c r="Y915" s="43" t="str">
        <f t="shared" si="184"/>
        <v>-</v>
      </c>
      <c r="Z915" s="1" t="str">
        <f t="shared" si="185"/>
        <v>-</v>
      </c>
      <c r="AA915" s="1" t="str">
        <f t="shared" si="186"/>
        <v>-</v>
      </c>
      <c r="AB915" s="1" t="str">
        <f t="shared" si="187"/>
        <v>-</v>
      </c>
      <c r="AC915" s="1" t="str">
        <f t="shared" si="188"/>
        <v>-</v>
      </c>
      <c r="AD915" s="1" t="str">
        <f t="shared" si="189"/>
        <v>-</v>
      </c>
      <c r="AE915" s="43" t="str">
        <f t="shared" si="190"/>
        <v>-</v>
      </c>
      <c r="AF915" s="11" t="str">
        <f t="shared" si="191"/>
        <v>-</v>
      </c>
    </row>
    <row r="916" spans="1:32" x14ac:dyDescent="0.15">
      <c r="A916" s="1">
        <v>915</v>
      </c>
      <c r="B916" s="29" t="str">
        <f>TRIM(基本信息!B916)</f>
        <v/>
      </c>
      <c r="C916" s="1" t="str">
        <f>TRIM(基本信息!C916)</f>
        <v/>
      </c>
      <c r="D916" s="1">
        <f t="shared" si="193"/>
        <v>0</v>
      </c>
      <c r="E916" s="1" t="str">
        <f>IFERROR(INDEX(股票涨跌!E:E,MATCH(B916,股票涨跌!B:B,0)),"-")</f>
        <v>-</v>
      </c>
      <c r="F916" s="1" t="str">
        <f>IFERROR(INDEX(股票涨跌!F:F,MATCH(B916,股票涨跌!B:B,0)),"-")</f>
        <v>-</v>
      </c>
      <c r="G916" s="1" t="str">
        <f>TRIM(基本信息!O916)</f>
        <v/>
      </c>
      <c r="H916" s="1" t="str">
        <f>IFERROR(INDEX(行业涨跌!F:F,MATCH(G916,行业涨跌!C:C,0)),"-")</f>
        <v>-</v>
      </c>
      <c r="I916" s="1" t="str">
        <f>IFERROR(INDEX(行业涨跌!E:E,MATCH(G916,行业涨跌!C:C,0)),"-")</f>
        <v>-</v>
      </c>
      <c r="J916" s="1">
        <v>0</v>
      </c>
      <c r="K916" s="1">
        <v>0</v>
      </c>
      <c r="L916" s="1">
        <v>0</v>
      </c>
      <c r="M916" s="66">
        <f t="shared" si="194"/>
        <v>0</v>
      </c>
      <c r="R916" s="43" t="str">
        <f t="shared" si="192"/>
        <v>-</v>
      </c>
      <c r="V916" s="1">
        <f t="array" ref="V916">SMALL(IF($D$2:$D$4000&gt;0,ROW($D$2:$D$4000),4^8),ROW(A915))</f>
        <v>65536</v>
      </c>
      <c r="W916" s="1" t="str">
        <f t="shared" si="182"/>
        <v>-</v>
      </c>
      <c r="X916" s="1" t="str">
        <f t="shared" si="183"/>
        <v>-</v>
      </c>
      <c r="Y916" s="43" t="str">
        <f t="shared" si="184"/>
        <v>-</v>
      </c>
      <c r="Z916" s="1" t="str">
        <f t="shared" si="185"/>
        <v>-</v>
      </c>
      <c r="AA916" s="1" t="str">
        <f t="shared" si="186"/>
        <v>-</v>
      </c>
      <c r="AB916" s="1" t="str">
        <f t="shared" si="187"/>
        <v>-</v>
      </c>
      <c r="AC916" s="1" t="str">
        <f t="shared" si="188"/>
        <v>-</v>
      </c>
      <c r="AD916" s="1" t="str">
        <f t="shared" si="189"/>
        <v>-</v>
      </c>
      <c r="AE916" s="43" t="str">
        <f t="shared" si="190"/>
        <v>-</v>
      </c>
      <c r="AF916" s="11" t="str">
        <f t="shared" si="191"/>
        <v>-</v>
      </c>
    </row>
    <row r="917" spans="1:32" x14ac:dyDescent="0.15">
      <c r="A917" s="1">
        <v>916</v>
      </c>
      <c r="B917" s="29" t="str">
        <f>TRIM(基本信息!B917)</f>
        <v/>
      </c>
      <c r="C917" s="1" t="str">
        <f>TRIM(基本信息!C917)</f>
        <v/>
      </c>
      <c r="D917" s="1">
        <f t="shared" si="193"/>
        <v>0</v>
      </c>
      <c r="E917" s="1" t="str">
        <f>IFERROR(INDEX(股票涨跌!E:E,MATCH(B917,股票涨跌!B:B,0)),"-")</f>
        <v>-</v>
      </c>
      <c r="F917" s="1" t="str">
        <f>IFERROR(INDEX(股票涨跌!F:F,MATCH(B917,股票涨跌!B:B,0)),"-")</f>
        <v>-</v>
      </c>
      <c r="G917" s="1" t="str">
        <f>TRIM(基本信息!O917)</f>
        <v/>
      </c>
      <c r="H917" s="1" t="str">
        <f>IFERROR(INDEX(行业涨跌!F:F,MATCH(G917,行业涨跌!C:C,0)),"-")</f>
        <v>-</v>
      </c>
      <c r="I917" s="1" t="str">
        <f>IFERROR(INDEX(行业涨跌!E:E,MATCH(G917,行业涨跌!C:C,0)),"-")</f>
        <v>-</v>
      </c>
      <c r="J917" s="1">
        <v>0</v>
      </c>
      <c r="K917" s="1">
        <v>0</v>
      </c>
      <c r="L917" s="1">
        <v>0</v>
      </c>
      <c r="M917" s="66">
        <f t="shared" si="194"/>
        <v>0</v>
      </c>
      <c r="R917" s="43" t="str">
        <f t="shared" si="192"/>
        <v>-</v>
      </c>
      <c r="V917" s="1">
        <f t="array" ref="V917">SMALL(IF($D$2:$D$4000&gt;0,ROW($D$2:$D$4000),4^8),ROW(A916))</f>
        <v>65536</v>
      </c>
      <c r="W917" s="1" t="str">
        <f t="shared" si="182"/>
        <v>-</v>
      </c>
      <c r="X917" s="1" t="str">
        <f t="shared" si="183"/>
        <v>-</v>
      </c>
      <c r="Y917" s="43" t="str">
        <f t="shared" si="184"/>
        <v>-</v>
      </c>
      <c r="Z917" s="1" t="str">
        <f t="shared" si="185"/>
        <v>-</v>
      </c>
      <c r="AA917" s="1" t="str">
        <f t="shared" si="186"/>
        <v>-</v>
      </c>
      <c r="AB917" s="1" t="str">
        <f t="shared" si="187"/>
        <v>-</v>
      </c>
      <c r="AC917" s="1" t="str">
        <f t="shared" si="188"/>
        <v>-</v>
      </c>
      <c r="AD917" s="1" t="str">
        <f t="shared" si="189"/>
        <v>-</v>
      </c>
      <c r="AE917" s="43" t="str">
        <f t="shared" si="190"/>
        <v>-</v>
      </c>
      <c r="AF917" s="11" t="str">
        <f t="shared" si="191"/>
        <v>-</v>
      </c>
    </row>
    <row r="918" spans="1:32" x14ac:dyDescent="0.15">
      <c r="A918" s="1">
        <v>917</v>
      </c>
      <c r="B918" s="29" t="str">
        <f>TRIM(基本信息!B918)</f>
        <v/>
      </c>
      <c r="C918" s="1" t="str">
        <f>TRIM(基本信息!C918)</f>
        <v/>
      </c>
      <c r="D918" s="1">
        <f t="shared" si="193"/>
        <v>0</v>
      </c>
      <c r="E918" s="1" t="str">
        <f>IFERROR(INDEX(股票涨跌!E:E,MATCH(B918,股票涨跌!B:B,0)),"-")</f>
        <v>-</v>
      </c>
      <c r="F918" s="1" t="str">
        <f>IFERROR(INDEX(股票涨跌!F:F,MATCH(B918,股票涨跌!B:B,0)),"-")</f>
        <v>-</v>
      </c>
      <c r="G918" s="1" t="str">
        <f>TRIM(基本信息!O918)</f>
        <v/>
      </c>
      <c r="H918" s="1" t="str">
        <f>IFERROR(INDEX(行业涨跌!F:F,MATCH(G918,行业涨跌!C:C,0)),"-")</f>
        <v>-</v>
      </c>
      <c r="I918" s="1" t="str">
        <f>IFERROR(INDEX(行业涨跌!E:E,MATCH(G918,行业涨跌!C:C,0)),"-")</f>
        <v>-</v>
      </c>
      <c r="J918" s="1">
        <v>0</v>
      </c>
      <c r="K918" s="1">
        <v>0</v>
      </c>
      <c r="L918" s="1">
        <v>0</v>
      </c>
      <c r="M918" s="66">
        <f t="shared" si="194"/>
        <v>0</v>
      </c>
      <c r="R918" s="43" t="str">
        <f t="shared" si="192"/>
        <v>-</v>
      </c>
      <c r="V918" s="1">
        <f t="array" ref="V918">SMALL(IF($D$2:$D$4000&gt;0,ROW($D$2:$D$4000),4^8),ROW(A917))</f>
        <v>65536</v>
      </c>
      <c r="W918" s="1" t="str">
        <f t="shared" si="182"/>
        <v>-</v>
      </c>
      <c r="X918" s="1" t="str">
        <f t="shared" si="183"/>
        <v>-</v>
      </c>
      <c r="Y918" s="43" t="str">
        <f t="shared" si="184"/>
        <v>-</v>
      </c>
      <c r="Z918" s="1" t="str">
        <f t="shared" si="185"/>
        <v>-</v>
      </c>
      <c r="AA918" s="1" t="str">
        <f t="shared" si="186"/>
        <v>-</v>
      </c>
      <c r="AB918" s="1" t="str">
        <f t="shared" si="187"/>
        <v>-</v>
      </c>
      <c r="AC918" s="1" t="str">
        <f t="shared" si="188"/>
        <v>-</v>
      </c>
      <c r="AD918" s="1" t="str">
        <f t="shared" si="189"/>
        <v>-</v>
      </c>
      <c r="AE918" s="43" t="str">
        <f t="shared" si="190"/>
        <v>-</v>
      </c>
      <c r="AF918" s="11" t="str">
        <f t="shared" si="191"/>
        <v>-</v>
      </c>
    </row>
    <row r="919" spans="1:32" x14ac:dyDescent="0.15">
      <c r="A919" s="1">
        <v>918</v>
      </c>
      <c r="B919" s="29" t="str">
        <f>TRIM(基本信息!B919)</f>
        <v/>
      </c>
      <c r="C919" s="1" t="str">
        <f>TRIM(基本信息!C919)</f>
        <v/>
      </c>
      <c r="D919" s="1">
        <f t="shared" si="193"/>
        <v>0</v>
      </c>
      <c r="E919" s="1" t="str">
        <f>IFERROR(INDEX(股票涨跌!E:E,MATCH(B919,股票涨跌!B:B,0)),"-")</f>
        <v>-</v>
      </c>
      <c r="F919" s="1" t="str">
        <f>IFERROR(INDEX(股票涨跌!F:F,MATCH(B919,股票涨跌!B:B,0)),"-")</f>
        <v>-</v>
      </c>
      <c r="G919" s="1" t="str">
        <f>TRIM(基本信息!O919)</f>
        <v/>
      </c>
      <c r="H919" s="1" t="str">
        <f>IFERROR(INDEX(行业涨跌!F:F,MATCH(G919,行业涨跌!C:C,0)),"-")</f>
        <v>-</v>
      </c>
      <c r="I919" s="1" t="str">
        <f>IFERROR(INDEX(行业涨跌!E:E,MATCH(G919,行业涨跌!C:C,0)),"-")</f>
        <v>-</v>
      </c>
      <c r="J919" s="1">
        <v>0</v>
      </c>
      <c r="K919" s="1">
        <v>0</v>
      </c>
      <c r="L919" s="1">
        <v>0</v>
      </c>
      <c r="M919" s="66">
        <f t="shared" si="194"/>
        <v>0</v>
      </c>
      <c r="R919" s="43" t="str">
        <f t="shared" si="192"/>
        <v>-</v>
      </c>
      <c r="V919" s="1">
        <f t="array" ref="V919">SMALL(IF($D$2:$D$4000&gt;0,ROW($D$2:$D$4000),4^8),ROW(A918))</f>
        <v>65536</v>
      </c>
      <c r="W919" s="1" t="str">
        <f t="shared" si="182"/>
        <v>-</v>
      </c>
      <c r="X919" s="1" t="str">
        <f t="shared" si="183"/>
        <v>-</v>
      </c>
      <c r="Y919" s="43" t="str">
        <f t="shared" si="184"/>
        <v>-</v>
      </c>
      <c r="Z919" s="1" t="str">
        <f t="shared" si="185"/>
        <v>-</v>
      </c>
      <c r="AA919" s="1" t="str">
        <f t="shared" si="186"/>
        <v>-</v>
      </c>
      <c r="AB919" s="1" t="str">
        <f t="shared" si="187"/>
        <v>-</v>
      </c>
      <c r="AC919" s="1" t="str">
        <f t="shared" si="188"/>
        <v>-</v>
      </c>
      <c r="AD919" s="1" t="str">
        <f t="shared" si="189"/>
        <v>-</v>
      </c>
      <c r="AE919" s="43" t="str">
        <f t="shared" si="190"/>
        <v>-</v>
      </c>
      <c r="AF919" s="11" t="str">
        <f t="shared" si="191"/>
        <v>-</v>
      </c>
    </row>
    <row r="920" spans="1:32" x14ac:dyDescent="0.15">
      <c r="A920" s="1">
        <v>919</v>
      </c>
      <c r="B920" s="29" t="str">
        <f>TRIM(基本信息!B920)</f>
        <v/>
      </c>
      <c r="C920" s="1" t="str">
        <f>TRIM(基本信息!C920)</f>
        <v/>
      </c>
      <c r="D920" s="1">
        <f t="shared" si="193"/>
        <v>0</v>
      </c>
      <c r="E920" s="1" t="str">
        <f>IFERROR(INDEX(股票涨跌!E:E,MATCH(B920,股票涨跌!B:B,0)),"-")</f>
        <v>-</v>
      </c>
      <c r="F920" s="1" t="str">
        <f>IFERROR(INDEX(股票涨跌!F:F,MATCH(B920,股票涨跌!B:B,0)),"-")</f>
        <v>-</v>
      </c>
      <c r="G920" s="1" t="str">
        <f>TRIM(基本信息!O920)</f>
        <v/>
      </c>
      <c r="H920" s="1" t="str">
        <f>IFERROR(INDEX(行业涨跌!F:F,MATCH(G920,行业涨跌!C:C,0)),"-")</f>
        <v>-</v>
      </c>
      <c r="I920" s="1" t="str">
        <f>IFERROR(INDEX(行业涨跌!E:E,MATCH(G920,行业涨跌!C:C,0)),"-")</f>
        <v>-</v>
      </c>
      <c r="J920" s="1">
        <v>0</v>
      </c>
      <c r="K920" s="1">
        <v>0</v>
      </c>
      <c r="L920" s="1">
        <v>0</v>
      </c>
      <c r="M920" s="66">
        <f t="shared" si="194"/>
        <v>0</v>
      </c>
      <c r="R920" s="43" t="str">
        <f t="shared" si="192"/>
        <v>-</v>
      </c>
      <c r="V920" s="1">
        <f t="array" ref="V920">SMALL(IF($D$2:$D$4000&gt;0,ROW($D$2:$D$4000),4^8),ROW(A919))</f>
        <v>65536</v>
      </c>
      <c r="W920" s="1" t="str">
        <f t="shared" si="182"/>
        <v>-</v>
      </c>
      <c r="X920" s="1" t="str">
        <f t="shared" si="183"/>
        <v>-</v>
      </c>
      <c r="Y920" s="43" t="str">
        <f t="shared" si="184"/>
        <v>-</v>
      </c>
      <c r="Z920" s="1" t="str">
        <f t="shared" si="185"/>
        <v>-</v>
      </c>
      <c r="AA920" s="1" t="str">
        <f t="shared" si="186"/>
        <v>-</v>
      </c>
      <c r="AB920" s="1" t="str">
        <f t="shared" si="187"/>
        <v>-</v>
      </c>
      <c r="AC920" s="1" t="str">
        <f t="shared" si="188"/>
        <v>-</v>
      </c>
      <c r="AD920" s="1" t="str">
        <f t="shared" si="189"/>
        <v>-</v>
      </c>
      <c r="AE920" s="43" t="str">
        <f t="shared" si="190"/>
        <v>-</v>
      </c>
      <c r="AF920" s="11" t="str">
        <f t="shared" si="191"/>
        <v>-</v>
      </c>
    </row>
    <row r="921" spans="1:32" x14ac:dyDescent="0.15">
      <c r="A921" s="1">
        <v>920</v>
      </c>
      <c r="B921" s="29" t="str">
        <f>TRIM(基本信息!B921)</f>
        <v/>
      </c>
      <c r="C921" s="1" t="str">
        <f>TRIM(基本信息!C921)</f>
        <v/>
      </c>
      <c r="D921" s="1">
        <f t="shared" si="193"/>
        <v>0</v>
      </c>
      <c r="E921" s="1" t="str">
        <f>IFERROR(INDEX(股票涨跌!E:E,MATCH(B921,股票涨跌!B:B,0)),"-")</f>
        <v>-</v>
      </c>
      <c r="F921" s="1" t="str">
        <f>IFERROR(INDEX(股票涨跌!F:F,MATCH(B921,股票涨跌!B:B,0)),"-")</f>
        <v>-</v>
      </c>
      <c r="G921" s="1" t="str">
        <f>TRIM(基本信息!O921)</f>
        <v/>
      </c>
      <c r="H921" s="1" t="str">
        <f>IFERROR(INDEX(行业涨跌!F:F,MATCH(G921,行业涨跌!C:C,0)),"-")</f>
        <v>-</v>
      </c>
      <c r="I921" s="1" t="str">
        <f>IFERROR(INDEX(行业涨跌!E:E,MATCH(G921,行业涨跌!C:C,0)),"-")</f>
        <v>-</v>
      </c>
      <c r="J921" s="1">
        <v>0</v>
      </c>
      <c r="K921" s="1">
        <v>0</v>
      </c>
      <c r="L921" s="1">
        <v>0</v>
      </c>
      <c r="M921" s="66">
        <f t="shared" si="194"/>
        <v>0</v>
      </c>
      <c r="R921" s="43" t="str">
        <f t="shared" si="192"/>
        <v>-</v>
      </c>
      <c r="V921" s="1">
        <f t="array" ref="V921">SMALL(IF($D$2:$D$4000&gt;0,ROW($D$2:$D$4000),4^8),ROW(A920))</f>
        <v>65536</v>
      </c>
      <c r="W921" s="1" t="str">
        <f t="shared" si="182"/>
        <v>-</v>
      </c>
      <c r="X921" s="1" t="str">
        <f t="shared" si="183"/>
        <v>-</v>
      </c>
      <c r="Y921" s="43" t="str">
        <f t="shared" si="184"/>
        <v>-</v>
      </c>
      <c r="Z921" s="1" t="str">
        <f t="shared" si="185"/>
        <v>-</v>
      </c>
      <c r="AA921" s="1" t="str">
        <f t="shared" si="186"/>
        <v>-</v>
      </c>
      <c r="AB921" s="1" t="str">
        <f t="shared" si="187"/>
        <v>-</v>
      </c>
      <c r="AC921" s="1" t="str">
        <f t="shared" si="188"/>
        <v>-</v>
      </c>
      <c r="AD921" s="1" t="str">
        <f t="shared" si="189"/>
        <v>-</v>
      </c>
      <c r="AE921" s="43" t="str">
        <f t="shared" si="190"/>
        <v>-</v>
      </c>
      <c r="AF921" s="11" t="str">
        <f t="shared" si="191"/>
        <v>-</v>
      </c>
    </row>
    <row r="922" spans="1:32" x14ac:dyDescent="0.15">
      <c r="A922" s="1">
        <v>921</v>
      </c>
      <c r="B922" s="29" t="str">
        <f>TRIM(基本信息!B922)</f>
        <v/>
      </c>
      <c r="C922" s="1" t="str">
        <f>TRIM(基本信息!C922)</f>
        <v/>
      </c>
      <c r="D922" s="1">
        <f t="shared" si="193"/>
        <v>0</v>
      </c>
      <c r="E922" s="1" t="str">
        <f>IFERROR(INDEX(股票涨跌!E:E,MATCH(B922,股票涨跌!B:B,0)),"-")</f>
        <v>-</v>
      </c>
      <c r="F922" s="1" t="str">
        <f>IFERROR(INDEX(股票涨跌!F:F,MATCH(B922,股票涨跌!B:B,0)),"-")</f>
        <v>-</v>
      </c>
      <c r="G922" s="1" t="str">
        <f>TRIM(基本信息!O922)</f>
        <v/>
      </c>
      <c r="H922" s="1" t="str">
        <f>IFERROR(INDEX(行业涨跌!F:F,MATCH(G922,行业涨跌!C:C,0)),"-")</f>
        <v>-</v>
      </c>
      <c r="I922" s="1" t="str">
        <f>IFERROR(INDEX(行业涨跌!E:E,MATCH(G922,行业涨跌!C:C,0)),"-")</f>
        <v>-</v>
      </c>
      <c r="J922" s="1">
        <v>0</v>
      </c>
      <c r="K922" s="1">
        <v>1</v>
      </c>
      <c r="L922" s="1">
        <v>0</v>
      </c>
      <c r="M922" s="66">
        <f t="shared" si="194"/>
        <v>1</v>
      </c>
      <c r="R922" s="43" t="str">
        <f t="shared" si="192"/>
        <v>-</v>
      </c>
      <c r="S922" s="11">
        <v>43630.625</v>
      </c>
      <c r="V922" s="1">
        <f t="array" ref="V922">SMALL(IF($D$2:$D$4000&gt;0,ROW($D$2:$D$4000),4^8),ROW(A921))</f>
        <v>65536</v>
      </c>
      <c r="W922" s="1" t="str">
        <f t="shared" si="182"/>
        <v>-</v>
      </c>
      <c r="X922" s="1" t="str">
        <f t="shared" si="183"/>
        <v>-</v>
      </c>
      <c r="Y922" s="43" t="str">
        <f t="shared" si="184"/>
        <v>-</v>
      </c>
      <c r="Z922" s="1" t="str">
        <f t="shared" si="185"/>
        <v>-</v>
      </c>
      <c r="AA922" s="1" t="str">
        <f t="shared" si="186"/>
        <v>-</v>
      </c>
      <c r="AB922" s="1" t="str">
        <f t="shared" si="187"/>
        <v>-</v>
      </c>
      <c r="AC922" s="1" t="str">
        <f t="shared" si="188"/>
        <v>-</v>
      </c>
      <c r="AD922" s="1" t="str">
        <f t="shared" si="189"/>
        <v>-</v>
      </c>
      <c r="AE922" s="43" t="str">
        <f t="shared" si="190"/>
        <v>-</v>
      </c>
      <c r="AF922" s="11" t="str">
        <f t="shared" si="191"/>
        <v>-</v>
      </c>
    </row>
    <row r="923" spans="1:32" x14ac:dyDescent="0.15">
      <c r="A923" s="1">
        <v>922</v>
      </c>
      <c r="B923" s="29" t="str">
        <f>TRIM(基本信息!B923)</f>
        <v/>
      </c>
      <c r="C923" s="1" t="str">
        <f>TRIM(基本信息!C923)</f>
        <v/>
      </c>
      <c r="D923" s="1">
        <f t="shared" si="193"/>
        <v>0</v>
      </c>
      <c r="E923" s="1" t="str">
        <f>IFERROR(INDEX(股票涨跌!E:E,MATCH(B923,股票涨跌!B:B,0)),"-")</f>
        <v>-</v>
      </c>
      <c r="F923" s="1" t="str">
        <f>IFERROR(INDEX(股票涨跌!F:F,MATCH(B923,股票涨跌!B:B,0)),"-")</f>
        <v>-</v>
      </c>
      <c r="G923" s="1" t="str">
        <f>TRIM(基本信息!O923)</f>
        <v/>
      </c>
      <c r="H923" s="1" t="str">
        <f>IFERROR(INDEX(行业涨跌!F:F,MATCH(G923,行业涨跌!C:C,0)),"-")</f>
        <v>-</v>
      </c>
      <c r="I923" s="1" t="str">
        <f>IFERROR(INDEX(行业涨跌!E:E,MATCH(G923,行业涨跌!C:C,0)),"-")</f>
        <v>-</v>
      </c>
      <c r="J923" s="1">
        <v>0</v>
      </c>
      <c r="K923" s="1">
        <v>0</v>
      </c>
      <c r="L923" s="1">
        <v>0</v>
      </c>
      <c r="M923" s="66">
        <f t="shared" si="194"/>
        <v>0</v>
      </c>
      <c r="R923" s="43" t="str">
        <f t="shared" si="192"/>
        <v>-</v>
      </c>
      <c r="V923" s="1">
        <f t="array" ref="V923">SMALL(IF($D$2:$D$4000&gt;0,ROW($D$2:$D$4000),4^8),ROW(A922))</f>
        <v>65536</v>
      </c>
      <c r="W923" s="1" t="str">
        <f t="shared" si="182"/>
        <v>-</v>
      </c>
      <c r="X923" s="1" t="str">
        <f t="shared" si="183"/>
        <v>-</v>
      </c>
      <c r="Y923" s="43" t="str">
        <f t="shared" si="184"/>
        <v>-</v>
      </c>
      <c r="Z923" s="1" t="str">
        <f t="shared" si="185"/>
        <v>-</v>
      </c>
      <c r="AA923" s="1" t="str">
        <f t="shared" si="186"/>
        <v>-</v>
      </c>
      <c r="AB923" s="1" t="str">
        <f t="shared" si="187"/>
        <v>-</v>
      </c>
      <c r="AC923" s="1" t="str">
        <f t="shared" si="188"/>
        <v>-</v>
      </c>
      <c r="AD923" s="1" t="str">
        <f t="shared" si="189"/>
        <v>-</v>
      </c>
      <c r="AE923" s="43" t="str">
        <f t="shared" si="190"/>
        <v>-</v>
      </c>
      <c r="AF923" s="11" t="str">
        <f t="shared" si="191"/>
        <v>-</v>
      </c>
    </row>
    <row r="924" spans="1:32" x14ac:dyDescent="0.15">
      <c r="A924" s="1">
        <v>923</v>
      </c>
      <c r="B924" s="29" t="str">
        <f>TRIM(基本信息!B924)</f>
        <v/>
      </c>
      <c r="C924" s="1" t="str">
        <f>TRIM(基本信息!C924)</f>
        <v/>
      </c>
      <c r="D924" s="1">
        <f t="shared" si="193"/>
        <v>0</v>
      </c>
      <c r="E924" s="1" t="str">
        <f>IFERROR(INDEX(股票涨跌!E:E,MATCH(B924,股票涨跌!B:B,0)),"-")</f>
        <v>-</v>
      </c>
      <c r="F924" s="1" t="str">
        <f>IFERROR(INDEX(股票涨跌!F:F,MATCH(B924,股票涨跌!B:B,0)),"-")</f>
        <v>-</v>
      </c>
      <c r="G924" s="1" t="str">
        <f>TRIM(基本信息!O924)</f>
        <v/>
      </c>
      <c r="H924" s="1" t="str">
        <f>IFERROR(INDEX(行业涨跌!F:F,MATCH(G924,行业涨跌!C:C,0)),"-")</f>
        <v>-</v>
      </c>
      <c r="I924" s="1" t="str">
        <f>IFERROR(INDEX(行业涨跌!E:E,MATCH(G924,行业涨跌!C:C,0)),"-")</f>
        <v>-</v>
      </c>
      <c r="J924" s="1">
        <v>0</v>
      </c>
      <c r="K924" s="1">
        <v>1</v>
      </c>
      <c r="L924" s="1">
        <v>0</v>
      </c>
      <c r="M924" s="66">
        <f t="shared" si="194"/>
        <v>1</v>
      </c>
      <c r="R924" s="43" t="str">
        <f t="shared" si="192"/>
        <v>-</v>
      </c>
      <c r="S924" s="11">
        <v>43630.625</v>
      </c>
      <c r="V924" s="1">
        <f t="array" ref="V924">SMALL(IF($D$2:$D$4000&gt;0,ROW($D$2:$D$4000),4^8),ROW(A923))</f>
        <v>65536</v>
      </c>
      <c r="W924" s="1" t="str">
        <f t="shared" si="182"/>
        <v>-</v>
      </c>
      <c r="X924" s="1" t="str">
        <f t="shared" si="183"/>
        <v>-</v>
      </c>
      <c r="Y924" s="43" t="str">
        <f t="shared" si="184"/>
        <v>-</v>
      </c>
      <c r="Z924" s="1" t="str">
        <f t="shared" si="185"/>
        <v>-</v>
      </c>
      <c r="AA924" s="1" t="str">
        <f t="shared" si="186"/>
        <v>-</v>
      </c>
      <c r="AB924" s="1" t="str">
        <f t="shared" si="187"/>
        <v>-</v>
      </c>
      <c r="AC924" s="1" t="str">
        <f t="shared" si="188"/>
        <v>-</v>
      </c>
      <c r="AD924" s="1" t="str">
        <f t="shared" si="189"/>
        <v>-</v>
      </c>
      <c r="AE924" s="43" t="str">
        <f t="shared" si="190"/>
        <v>-</v>
      </c>
      <c r="AF924" s="11" t="str">
        <f t="shared" si="191"/>
        <v>-</v>
      </c>
    </row>
    <row r="925" spans="1:32" x14ac:dyDescent="0.15">
      <c r="A925" s="1">
        <v>924</v>
      </c>
      <c r="B925" s="29" t="str">
        <f>TRIM(基本信息!B925)</f>
        <v/>
      </c>
      <c r="C925" s="1" t="str">
        <f>TRIM(基本信息!C925)</f>
        <v/>
      </c>
      <c r="D925" s="1">
        <f t="shared" si="193"/>
        <v>0</v>
      </c>
      <c r="E925" s="1" t="str">
        <f>IFERROR(INDEX(股票涨跌!E:E,MATCH(B925,股票涨跌!B:B,0)),"-")</f>
        <v>-</v>
      </c>
      <c r="F925" s="1" t="str">
        <f>IFERROR(INDEX(股票涨跌!F:F,MATCH(B925,股票涨跌!B:B,0)),"-")</f>
        <v>-</v>
      </c>
      <c r="G925" s="1" t="str">
        <f>TRIM(基本信息!O925)</f>
        <v/>
      </c>
      <c r="H925" s="1" t="str">
        <f>IFERROR(INDEX(行业涨跌!F:F,MATCH(G925,行业涨跌!C:C,0)),"-")</f>
        <v>-</v>
      </c>
      <c r="I925" s="1" t="str">
        <f>IFERROR(INDEX(行业涨跌!E:E,MATCH(G925,行业涨跌!C:C,0)),"-")</f>
        <v>-</v>
      </c>
      <c r="J925" s="1">
        <v>1</v>
      </c>
      <c r="K925" s="1">
        <v>0</v>
      </c>
      <c r="L925" s="1">
        <v>0</v>
      </c>
      <c r="M925" s="66">
        <f t="shared" si="194"/>
        <v>0.5</v>
      </c>
      <c r="N925" s="1">
        <v>0</v>
      </c>
      <c r="O925" s="1">
        <v>1</v>
      </c>
      <c r="P925" s="1">
        <v>1</v>
      </c>
      <c r="Q925" s="1">
        <v>0</v>
      </c>
      <c r="R925" s="43" t="str">
        <f t="shared" si="192"/>
        <v>-</v>
      </c>
      <c r="S925" s="11">
        <v>43630.625</v>
      </c>
      <c r="V925" s="1">
        <f t="array" ref="V925">SMALL(IF($D$2:$D$4000&gt;0,ROW($D$2:$D$4000),4^8),ROW(A924))</f>
        <v>65536</v>
      </c>
      <c r="W925" s="1" t="str">
        <f t="shared" si="182"/>
        <v>-</v>
      </c>
      <c r="X925" s="1" t="str">
        <f t="shared" si="183"/>
        <v>-</v>
      </c>
      <c r="Y925" s="43" t="str">
        <f t="shared" si="184"/>
        <v>-</v>
      </c>
      <c r="Z925" s="1" t="str">
        <f t="shared" si="185"/>
        <v>-</v>
      </c>
      <c r="AA925" s="1" t="str">
        <f t="shared" si="186"/>
        <v>-</v>
      </c>
      <c r="AB925" s="1" t="str">
        <f t="shared" si="187"/>
        <v>-</v>
      </c>
      <c r="AC925" s="1" t="str">
        <f t="shared" si="188"/>
        <v>-</v>
      </c>
      <c r="AD925" s="1" t="str">
        <f t="shared" si="189"/>
        <v>-</v>
      </c>
      <c r="AE925" s="43" t="str">
        <f t="shared" si="190"/>
        <v>-</v>
      </c>
      <c r="AF925" s="11" t="str">
        <f t="shared" si="191"/>
        <v>-</v>
      </c>
    </row>
    <row r="926" spans="1:32" x14ac:dyDescent="0.15">
      <c r="A926" s="1">
        <v>925</v>
      </c>
      <c r="B926" s="29" t="str">
        <f>TRIM(基本信息!B926)</f>
        <v/>
      </c>
      <c r="C926" s="1" t="str">
        <f>TRIM(基本信息!C926)</f>
        <v/>
      </c>
      <c r="D926" s="1">
        <f t="shared" si="193"/>
        <v>0</v>
      </c>
      <c r="E926" s="1" t="str">
        <f>IFERROR(INDEX(股票涨跌!E:E,MATCH(B926,股票涨跌!B:B,0)),"-")</f>
        <v>-</v>
      </c>
      <c r="F926" s="1" t="str">
        <f>IFERROR(INDEX(股票涨跌!F:F,MATCH(B926,股票涨跌!B:B,0)),"-")</f>
        <v>-</v>
      </c>
      <c r="G926" s="1" t="str">
        <f>TRIM(基本信息!O926)</f>
        <v/>
      </c>
      <c r="H926" s="1" t="str">
        <f>IFERROR(INDEX(行业涨跌!F:F,MATCH(G926,行业涨跌!C:C,0)),"-")</f>
        <v>-</v>
      </c>
      <c r="I926" s="1" t="str">
        <f>IFERROR(INDEX(行业涨跌!E:E,MATCH(G926,行业涨跌!C:C,0)),"-")</f>
        <v>-</v>
      </c>
      <c r="J926" s="1">
        <v>0</v>
      </c>
      <c r="K926" s="1">
        <v>0</v>
      </c>
      <c r="L926" s="1">
        <v>0</v>
      </c>
      <c r="M926" s="66">
        <f t="shared" si="194"/>
        <v>0</v>
      </c>
      <c r="R926" s="43" t="str">
        <f t="shared" si="192"/>
        <v>-</v>
      </c>
      <c r="V926" s="1">
        <f t="array" ref="V926">SMALL(IF($D$2:$D$4000&gt;0,ROW($D$2:$D$4000),4^8),ROW(A925))</f>
        <v>65536</v>
      </c>
      <c r="W926" s="1" t="str">
        <f t="shared" si="182"/>
        <v>-</v>
      </c>
      <c r="X926" s="1" t="str">
        <f t="shared" si="183"/>
        <v>-</v>
      </c>
      <c r="Y926" s="43" t="str">
        <f t="shared" si="184"/>
        <v>-</v>
      </c>
      <c r="Z926" s="1" t="str">
        <f t="shared" si="185"/>
        <v>-</v>
      </c>
      <c r="AA926" s="1" t="str">
        <f t="shared" si="186"/>
        <v>-</v>
      </c>
      <c r="AB926" s="1" t="str">
        <f t="shared" si="187"/>
        <v>-</v>
      </c>
      <c r="AC926" s="1" t="str">
        <f t="shared" si="188"/>
        <v>-</v>
      </c>
      <c r="AD926" s="1" t="str">
        <f t="shared" si="189"/>
        <v>-</v>
      </c>
      <c r="AE926" s="43" t="str">
        <f t="shared" si="190"/>
        <v>-</v>
      </c>
      <c r="AF926" s="11" t="str">
        <f t="shared" si="191"/>
        <v>-</v>
      </c>
    </row>
    <row r="927" spans="1:32" x14ac:dyDescent="0.15">
      <c r="A927" s="1">
        <v>926</v>
      </c>
      <c r="B927" s="29" t="str">
        <f>TRIM(基本信息!B927)</f>
        <v/>
      </c>
      <c r="C927" s="1" t="str">
        <f>TRIM(基本信息!C927)</f>
        <v/>
      </c>
      <c r="D927" s="1">
        <f t="shared" si="193"/>
        <v>0</v>
      </c>
      <c r="E927" s="1" t="str">
        <f>IFERROR(INDEX(股票涨跌!E:E,MATCH(B927,股票涨跌!B:B,0)),"-")</f>
        <v>-</v>
      </c>
      <c r="F927" s="1" t="str">
        <f>IFERROR(INDEX(股票涨跌!F:F,MATCH(B927,股票涨跌!B:B,0)),"-")</f>
        <v>-</v>
      </c>
      <c r="G927" s="1" t="str">
        <f>TRIM(基本信息!O927)</f>
        <v/>
      </c>
      <c r="H927" s="1" t="str">
        <f>IFERROR(INDEX(行业涨跌!F:F,MATCH(G927,行业涨跌!C:C,0)),"-")</f>
        <v>-</v>
      </c>
      <c r="I927" s="1" t="str">
        <f>IFERROR(INDEX(行业涨跌!E:E,MATCH(G927,行业涨跌!C:C,0)),"-")</f>
        <v>-</v>
      </c>
      <c r="J927" s="1">
        <v>0</v>
      </c>
      <c r="K927" s="1">
        <v>0</v>
      </c>
      <c r="L927" s="1">
        <v>0</v>
      </c>
      <c r="M927" s="66">
        <f t="shared" si="194"/>
        <v>0</v>
      </c>
      <c r="R927" s="43" t="str">
        <f t="shared" si="192"/>
        <v>-</v>
      </c>
      <c r="V927" s="1">
        <f t="array" ref="V927">SMALL(IF($D$2:$D$4000&gt;0,ROW($D$2:$D$4000),4^8),ROW(A926))</f>
        <v>65536</v>
      </c>
      <c r="W927" s="1" t="str">
        <f t="shared" si="182"/>
        <v>-</v>
      </c>
      <c r="X927" s="1" t="str">
        <f t="shared" si="183"/>
        <v>-</v>
      </c>
      <c r="Y927" s="43" t="str">
        <f t="shared" si="184"/>
        <v>-</v>
      </c>
      <c r="Z927" s="1" t="str">
        <f t="shared" si="185"/>
        <v>-</v>
      </c>
      <c r="AA927" s="1" t="str">
        <f t="shared" si="186"/>
        <v>-</v>
      </c>
      <c r="AB927" s="1" t="str">
        <f t="shared" si="187"/>
        <v>-</v>
      </c>
      <c r="AC927" s="1" t="str">
        <f t="shared" si="188"/>
        <v>-</v>
      </c>
      <c r="AD927" s="1" t="str">
        <f t="shared" si="189"/>
        <v>-</v>
      </c>
      <c r="AE927" s="43" t="str">
        <f t="shared" si="190"/>
        <v>-</v>
      </c>
      <c r="AF927" s="11" t="str">
        <f t="shared" si="191"/>
        <v>-</v>
      </c>
    </row>
    <row r="928" spans="1:32" x14ac:dyDescent="0.15">
      <c r="A928" s="1">
        <v>927</v>
      </c>
      <c r="B928" s="29" t="str">
        <f>TRIM(基本信息!B928)</f>
        <v/>
      </c>
      <c r="C928" s="1" t="str">
        <f>TRIM(基本信息!C928)</f>
        <v/>
      </c>
      <c r="D928" s="1">
        <f t="shared" si="193"/>
        <v>0</v>
      </c>
      <c r="E928" s="1" t="str">
        <f>IFERROR(INDEX(股票涨跌!E:E,MATCH(B928,股票涨跌!B:B,0)),"-")</f>
        <v>-</v>
      </c>
      <c r="F928" s="1" t="str">
        <f>IFERROR(INDEX(股票涨跌!F:F,MATCH(B928,股票涨跌!B:B,0)),"-")</f>
        <v>-</v>
      </c>
      <c r="G928" s="1" t="str">
        <f>TRIM(基本信息!O928)</f>
        <v/>
      </c>
      <c r="H928" s="1" t="str">
        <f>IFERROR(INDEX(行业涨跌!F:F,MATCH(G928,行业涨跌!C:C,0)),"-")</f>
        <v>-</v>
      </c>
      <c r="I928" s="1" t="str">
        <f>IFERROR(INDEX(行业涨跌!E:E,MATCH(G928,行业涨跌!C:C,0)),"-")</f>
        <v>-</v>
      </c>
      <c r="J928" s="1">
        <v>0</v>
      </c>
      <c r="K928" s="1">
        <v>1</v>
      </c>
      <c r="L928" s="1">
        <v>0</v>
      </c>
      <c r="M928" s="66">
        <f t="shared" si="194"/>
        <v>1</v>
      </c>
      <c r="R928" s="43" t="str">
        <f t="shared" si="192"/>
        <v>-</v>
      </c>
      <c r="S928" s="11">
        <v>43630.625</v>
      </c>
      <c r="V928" s="1">
        <f t="array" ref="V928">SMALL(IF($D$2:$D$4000&gt;0,ROW($D$2:$D$4000),4^8),ROW(A927))</f>
        <v>65536</v>
      </c>
      <c r="W928" s="1" t="str">
        <f t="shared" si="182"/>
        <v>-</v>
      </c>
      <c r="X928" s="1" t="str">
        <f t="shared" si="183"/>
        <v>-</v>
      </c>
      <c r="Y928" s="43" t="str">
        <f t="shared" si="184"/>
        <v>-</v>
      </c>
      <c r="Z928" s="1" t="str">
        <f t="shared" si="185"/>
        <v>-</v>
      </c>
      <c r="AA928" s="1" t="str">
        <f t="shared" si="186"/>
        <v>-</v>
      </c>
      <c r="AB928" s="1" t="str">
        <f t="shared" si="187"/>
        <v>-</v>
      </c>
      <c r="AC928" s="1" t="str">
        <f t="shared" si="188"/>
        <v>-</v>
      </c>
      <c r="AD928" s="1" t="str">
        <f t="shared" si="189"/>
        <v>-</v>
      </c>
      <c r="AE928" s="43" t="str">
        <f t="shared" si="190"/>
        <v>-</v>
      </c>
      <c r="AF928" s="11" t="str">
        <f t="shared" si="191"/>
        <v>-</v>
      </c>
    </row>
    <row r="929" spans="1:32" x14ac:dyDescent="0.15">
      <c r="A929" s="1">
        <v>928</v>
      </c>
      <c r="B929" s="29" t="str">
        <f>TRIM(基本信息!B929)</f>
        <v/>
      </c>
      <c r="C929" s="1" t="str">
        <f>TRIM(基本信息!C929)</f>
        <v/>
      </c>
      <c r="D929" s="1">
        <f t="shared" si="193"/>
        <v>0</v>
      </c>
      <c r="E929" s="1" t="str">
        <f>IFERROR(INDEX(股票涨跌!E:E,MATCH(B929,股票涨跌!B:B,0)),"-")</f>
        <v>-</v>
      </c>
      <c r="F929" s="1" t="str">
        <f>IFERROR(INDEX(股票涨跌!F:F,MATCH(B929,股票涨跌!B:B,0)),"-")</f>
        <v>-</v>
      </c>
      <c r="G929" s="1" t="str">
        <f>TRIM(基本信息!O929)</f>
        <v/>
      </c>
      <c r="H929" s="1" t="str">
        <f>IFERROR(INDEX(行业涨跌!F:F,MATCH(G929,行业涨跌!C:C,0)),"-")</f>
        <v>-</v>
      </c>
      <c r="I929" s="1" t="str">
        <f>IFERROR(INDEX(行业涨跌!E:E,MATCH(G929,行业涨跌!C:C,0)),"-")</f>
        <v>-</v>
      </c>
      <c r="J929" s="1">
        <v>0</v>
      </c>
      <c r="K929" s="1">
        <v>0</v>
      </c>
      <c r="L929" s="1">
        <v>0</v>
      </c>
      <c r="M929" s="66">
        <f t="shared" si="194"/>
        <v>0</v>
      </c>
      <c r="R929" s="43" t="str">
        <f t="shared" si="192"/>
        <v>-</v>
      </c>
      <c r="V929" s="1">
        <f t="array" ref="V929">SMALL(IF($D$2:$D$4000&gt;0,ROW($D$2:$D$4000),4^8),ROW(A928))</f>
        <v>65536</v>
      </c>
      <c r="W929" s="1" t="str">
        <f t="shared" si="182"/>
        <v>-</v>
      </c>
      <c r="X929" s="1" t="str">
        <f t="shared" si="183"/>
        <v>-</v>
      </c>
      <c r="Y929" s="43" t="str">
        <f t="shared" si="184"/>
        <v>-</v>
      </c>
      <c r="Z929" s="1" t="str">
        <f t="shared" si="185"/>
        <v>-</v>
      </c>
      <c r="AA929" s="1" t="str">
        <f t="shared" si="186"/>
        <v>-</v>
      </c>
      <c r="AB929" s="1" t="str">
        <f t="shared" si="187"/>
        <v>-</v>
      </c>
      <c r="AC929" s="1" t="str">
        <f t="shared" si="188"/>
        <v>-</v>
      </c>
      <c r="AD929" s="1" t="str">
        <f t="shared" si="189"/>
        <v>-</v>
      </c>
      <c r="AE929" s="43" t="str">
        <f t="shared" si="190"/>
        <v>-</v>
      </c>
      <c r="AF929" s="11" t="str">
        <f t="shared" si="191"/>
        <v>-</v>
      </c>
    </row>
    <row r="930" spans="1:32" x14ac:dyDescent="0.15">
      <c r="A930" s="1">
        <v>929</v>
      </c>
      <c r="B930" s="29" t="str">
        <f>TRIM(基本信息!B930)</f>
        <v/>
      </c>
      <c r="C930" s="1" t="str">
        <f>TRIM(基本信息!C930)</f>
        <v/>
      </c>
      <c r="D930" s="1">
        <f t="shared" si="193"/>
        <v>0</v>
      </c>
      <c r="E930" s="1" t="str">
        <f>IFERROR(INDEX(股票涨跌!E:E,MATCH(B930,股票涨跌!B:B,0)),"-")</f>
        <v>-</v>
      </c>
      <c r="F930" s="1" t="str">
        <f>IFERROR(INDEX(股票涨跌!F:F,MATCH(B930,股票涨跌!B:B,0)),"-")</f>
        <v>-</v>
      </c>
      <c r="G930" s="1" t="str">
        <f>TRIM(基本信息!O930)</f>
        <v/>
      </c>
      <c r="H930" s="1" t="str">
        <f>IFERROR(INDEX(行业涨跌!F:F,MATCH(G930,行业涨跌!C:C,0)),"-")</f>
        <v>-</v>
      </c>
      <c r="I930" s="1" t="str">
        <f>IFERROR(INDEX(行业涨跌!E:E,MATCH(G930,行业涨跌!C:C,0)),"-")</f>
        <v>-</v>
      </c>
      <c r="J930" s="1">
        <v>0</v>
      </c>
      <c r="K930" s="1">
        <v>0</v>
      </c>
      <c r="L930" s="1">
        <v>0</v>
      </c>
      <c r="M930" s="66">
        <f t="shared" si="194"/>
        <v>0</v>
      </c>
      <c r="R930" s="43" t="str">
        <f t="shared" si="192"/>
        <v>-</v>
      </c>
      <c r="V930" s="1">
        <f t="array" ref="V930">SMALL(IF($D$2:$D$4000&gt;0,ROW($D$2:$D$4000),4^8),ROW(A929))</f>
        <v>65536</v>
      </c>
      <c r="W930" s="1" t="str">
        <f t="shared" si="182"/>
        <v>-</v>
      </c>
      <c r="X930" s="1" t="str">
        <f t="shared" si="183"/>
        <v>-</v>
      </c>
      <c r="Y930" s="43" t="str">
        <f t="shared" si="184"/>
        <v>-</v>
      </c>
      <c r="Z930" s="1" t="str">
        <f t="shared" si="185"/>
        <v>-</v>
      </c>
      <c r="AA930" s="1" t="str">
        <f t="shared" si="186"/>
        <v>-</v>
      </c>
      <c r="AB930" s="1" t="str">
        <f t="shared" si="187"/>
        <v>-</v>
      </c>
      <c r="AC930" s="1" t="str">
        <f t="shared" si="188"/>
        <v>-</v>
      </c>
      <c r="AD930" s="1" t="str">
        <f t="shared" si="189"/>
        <v>-</v>
      </c>
      <c r="AE930" s="43" t="str">
        <f t="shared" si="190"/>
        <v>-</v>
      </c>
      <c r="AF930" s="11" t="str">
        <f t="shared" si="191"/>
        <v>-</v>
      </c>
    </row>
    <row r="931" spans="1:32" x14ac:dyDescent="0.15">
      <c r="A931" s="1">
        <v>930</v>
      </c>
      <c r="B931" s="29" t="str">
        <f>TRIM(基本信息!B931)</f>
        <v/>
      </c>
      <c r="C931" s="1" t="str">
        <f>TRIM(基本信息!C931)</f>
        <v/>
      </c>
      <c r="D931" s="1">
        <f t="shared" si="193"/>
        <v>0</v>
      </c>
      <c r="E931" s="1" t="str">
        <f>IFERROR(INDEX(股票涨跌!E:E,MATCH(B931,股票涨跌!B:B,0)),"-")</f>
        <v>-</v>
      </c>
      <c r="F931" s="1" t="str">
        <f>IFERROR(INDEX(股票涨跌!F:F,MATCH(B931,股票涨跌!B:B,0)),"-")</f>
        <v>-</v>
      </c>
      <c r="G931" s="1" t="str">
        <f>TRIM(基本信息!O931)</f>
        <v/>
      </c>
      <c r="H931" s="1" t="str">
        <f>IFERROR(INDEX(行业涨跌!F:F,MATCH(G931,行业涨跌!C:C,0)),"-")</f>
        <v>-</v>
      </c>
      <c r="I931" s="1" t="str">
        <f>IFERROR(INDEX(行业涨跌!E:E,MATCH(G931,行业涨跌!C:C,0)),"-")</f>
        <v>-</v>
      </c>
      <c r="J931" s="1">
        <v>0</v>
      </c>
      <c r="K931" s="1">
        <v>0</v>
      </c>
      <c r="L931" s="1">
        <v>0</v>
      </c>
      <c r="M931" s="66">
        <f t="shared" si="194"/>
        <v>0</v>
      </c>
      <c r="R931" s="43" t="str">
        <f t="shared" si="192"/>
        <v>-</v>
      </c>
      <c r="V931" s="1">
        <f t="array" ref="V931">SMALL(IF($D$2:$D$4000&gt;0,ROW($D$2:$D$4000),4^8),ROW(A930))</f>
        <v>65536</v>
      </c>
      <c r="W931" s="1" t="str">
        <f t="shared" si="182"/>
        <v>-</v>
      </c>
      <c r="X931" s="1" t="str">
        <f t="shared" si="183"/>
        <v>-</v>
      </c>
      <c r="Y931" s="43" t="str">
        <f t="shared" si="184"/>
        <v>-</v>
      </c>
      <c r="Z931" s="1" t="str">
        <f t="shared" si="185"/>
        <v>-</v>
      </c>
      <c r="AA931" s="1" t="str">
        <f t="shared" si="186"/>
        <v>-</v>
      </c>
      <c r="AB931" s="1" t="str">
        <f t="shared" si="187"/>
        <v>-</v>
      </c>
      <c r="AC931" s="1" t="str">
        <f t="shared" si="188"/>
        <v>-</v>
      </c>
      <c r="AD931" s="1" t="str">
        <f t="shared" si="189"/>
        <v>-</v>
      </c>
      <c r="AE931" s="43" t="str">
        <f t="shared" si="190"/>
        <v>-</v>
      </c>
      <c r="AF931" s="11" t="str">
        <f t="shared" si="191"/>
        <v>-</v>
      </c>
    </row>
    <row r="932" spans="1:32" x14ac:dyDescent="0.15">
      <c r="A932" s="1">
        <v>931</v>
      </c>
      <c r="B932" s="29" t="str">
        <f>TRIM(基本信息!B932)</f>
        <v/>
      </c>
      <c r="C932" s="1" t="str">
        <f>TRIM(基本信息!C932)</f>
        <v/>
      </c>
      <c r="D932" s="1">
        <f t="shared" si="193"/>
        <v>0</v>
      </c>
      <c r="E932" s="1" t="str">
        <f>IFERROR(INDEX(股票涨跌!E:E,MATCH(B932,股票涨跌!B:B,0)),"-")</f>
        <v>-</v>
      </c>
      <c r="F932" s="1" t="str">
        <f>IFERROR(INDEX(股票涨跌!F:F,MATCH(B932,股票涨跌!B:B,0)),"-")</f>
        <v>-</v>
      </c>
      <c r="G932" s="1" t="str">
        <f>TRIM(基本信息!O932)</f>
        <v/>
      </c>
      <c r="H932" s="1" t="str">
        <f>IFERROR(INDEX(行业涨跌!F:F,MATCH(G932,行业涨跌!C:C,0)),"-")</f>
        <v>-</v>
      </c>
      <c r="I932" s="1" t="str">
        <f>IFERROR(INDEX(行业涨跌!E:E,MATCH(G932,行业涨跌!C:C,0)),"-")</f>
        <v>-</v>
      </c>
      <c r="J932" s="1">
        <v>0</v>
      </c>
      <c r="K932" s="1">
        <v>0</v>
      </c>
      <c r="L932" s="1">
        <v>0</v>
      </c>
      <c r="M932" s="66">
        <f t="shared" si="194"/>
        <v>0</v>
      </c>
      <c r="R932" s="43" t="str">
        <f t="shared" si="192"/>
        <v>-</v>
      </c>
      <c r="V932" s="1">
        <f t="array" ref="V932">SMALL(IF($D$2:$D$4000&gt;0,ROW($D$2:$D$4000),4^8),ROW(A931))</f>
        <v>65536</v>
      </c>
      <c r="W932" s="1" t="str">
        <f t="shared" si="182"/>
        <v>-</v>
      </c>
      <c r="X932" s="1" t="str">
        <f t="shared" si="183"/>
        <v>-</v>
      </c>
      <c r="Y932" s="43" t="str">
        <f t="shared" si="184"/>
        <v>-</v>
      </c>
      <c r="Z932" s="1" t="str">
        <f t="shared" si="185"/>
        <v>-</v>
      </c>
      <c r="AA932" s="1" t="str">
        <f t="shared" si="186"/>
        <v>-</v>
      </c>
      <c r="AB932" s="1" t="str">
        <f t="shared" si="187"/>
        <v>-</v>
      </c>
      <c r="AC932" s="1" t="str">
        <f t="shared" si="188"/>
        <v>-</v>
      </c>
      <c r="AD932" s="1" t="str">
        <f t="shared" si="189"/>
        <v>-</v>
      </c>
      <c r="AE932" s="43" t="str">
        <f t="shared" si="190"/>
        <v>-</v>
      </c>
      <c r="AF932" s="11" t="str">
        <f t="shared" si="191"/>
        <v>-</v>
      </c>
    </row>
    <row r="933" spans="1:32" x14ac:dyDescent="0.15">
      <c r="A933" s="1">
        <v>932</v>
      </c>
      <c r="B933" s="29" t="str">
        <f>TRIM(基本信息!B933)</f>
        <v/>
      </c>
      <c r="C933" s="1" t="str">
        <f>TRIM(基本信息!C933)</f>
        <v/>
      </c>
      <c r="D933" s="1">
        <f t="shared" si="193"/>
        <v>0</v>
      </c>
      <c r="E933" s="1" t="str">
        <f>IFERROR(INDEX(股票涨跌!E:E,MATCH(B933,股票涨跌!B:B,0)),"-")</f>
        <v>-</v>
      </c>
      <c r="F933" s="1" t="str">
        <f>IFERROR(INDEX(股票涨跌!F:F,MATCH(B933,股票涨跌!B:B,0)),"-")</f>
        <v>-</v>
      </c>
      <c r="G933" s="1" t="str">
        <f>TRIM(基本信息!O933)</f>
        <v/>
      </c>
      <c r="H933" s="1" t="str">
        <f>IFERROR(INDEX(行业涨跌!F:F,MATCH(G933,行业涨跌!C:C,0)),"-")</f>
        <v>-</v>
      </c>
      <c r="I933" s="1" t="str">
        <f>IFERROR(INDEX(行业涨跌!E:E,MATCH(G933,行业涨跌!C:C,0)),"-")</f>
        <v>-</v>
      </c>
      <c r="J933" s="1">
        <v>0</v>
      </c>
      <c r="K933" s="1">
        <v>0</v>
      </c>
      <c r="L933" s="1">
        <v>0</v>
      </c>
      <c r="M933" s="66">
        <f t="shared" si="194"/>
        <v>0</v>
      </c>
      <c r="R933" s="43" t="str">
        <f t="shared" si="192"/>
        <v>-</v>
      </c>
      <c r="V933" s="1">
        <f t="array" ref="V933">SMALL(IF($D$2:$D$4000&gt;0,ROW($D$2:$D$4000),4^8),ROW(A932))</f>
        <v>65536</v>
      </c>
      <c r="W933" s="1" t="str">
        <f t="shared" si="182"/>
        <v>-</v>
      </c>
      <c r="X933" s="1" t="str">
        <f t="shared" si="183"/>
        <v>-</v>
      </c>
      <c r="Y933" s="43" t="str">
        <f t="shared" si="184"/>
        <v>-</v>
      </c>
      <c r="Z933" s="1" t="str">
        <f t="shared" si="185"/>
        <v>-</v>
      </c>
      <c r="AA933" s="1" t="str">
        <f t="shared" si="186"/>
        <v>-</v>
      </c>
      <c r="AB933" s="1" t="str">
        <f t="shared" si="187"/>
        <v>-</v>
      </c>
      <c r="AC933" s="1" t="str">
        <f t="shared" si="188"/>
        <v>-</v>
      </c>
      <c r="AD933" s="1" t="str">
        <f t="shared" si="189"/>
        <v>-</v>
      </c>
      <c r="AE933" s="43" t="str">
        <f t="shared" si="190"/>
        <v>-</v>
      </c>
      <c r="AF933" s="11" t="str">
        <f t="shared" si="191"/>
        <v>-</v>
      </c>
    </row>
    <row r="934" spans="1:32" x14ac:dyDescent="0.15">
      <c r="A934" s="1">
        <v>933</v>
      </c>
      <c r="B934" s="29" t="str">
        <f>TRIM(基本信息!B934)</f>
        <v/>
      </c>
      <c r="C934" s="1" t="str">
        <f>TRIM(基本信息!C934)</f>
        <v/>
      </c>
      <c r="D934" s="1">
        <f t="shared" si="193"/>
        <v>0</v>
      </c>
      <c r="E934" s="1" t="str">
        <f>IFERROR(INDEX(股票涨跌!E:E,MATCH(B934,股票涨跌!B:B,0)),"-")</f>
        <v>-</v>
      </c>
      <c r="F934" s="1" t="str">
        <f>IFERROR(INDEX(股票涨跌!F:F,MATCH(B934,股票涨跌!B:B,0)),"-")</f>
        <v>-</v>
      </c>
      <c r="G934" s="1" t="str">
        <f>TRIM(基本信息!O934)</f>
        <v/>
      </c>
      <c r="H934" s="1" t="str">
        <f>IFERROR(INDEX(行业涨跌!F:F,MATCH(G934,行业涨跌!C:C,0)),"-")</f>
        <v>-</v>
      </c>
      <c r="I934" s="1" t="str">
        <f>IFERROR(INDEX(行业涨跌!E:E,MATCH(G934,行业涨跌!C:C,0)),"-")</f>
        <v>-</v>
      </c>
      <c r="J934" s="1">
        <v>0</v>
      </c>
      <c r="K934" s="1">
        <v>0</v>
      </c>
      <c r="L934" s="1">
        <v>0</v>
      </c>
      <c r="M934" s="66">
        <f t="shared" si="194"/>
        <v>0</v>
      </c>
      <c r="R934" s="43" t="str">
        <f t="shared" si="192"/>
        <v>-</v>
      </c>
      <c r="V934" s="1">
        <f t="array" ref="V934">SMALL(IF($D$2:$D$4000&gt;0,ROW($D$2:$D$4000),4^8),ROW(A933))</f>
        <v>65536</v>
      </c>
      <c r="W934" s="1" t="str">
        <f t="shared" si="182"/>
        <v>-</v>
      </c>
      <c r="X934" s="1" t="str">
        <f t="shared" si="183"/>
        <v>-</v>
      </c>
      <c r="Y934" s="43" t="str">
        <f t="shared" si="184"/>
        <v>-</v>
      </c>
      <c r="Z934" s="1" t="str">
        <f t="shared" si="185"/>
        <v>-</v>
      </c>
      <c r="AA934" s="1" t="str">
        <f t="shared" si="186"/>
        <v>-</v>
      </c>
      <c r="AB934" s="1" t="str">
        <f t="shared" si="187"/>
        <v>-</v>
      </c>
      <c r="AC934" s="1" t="str">
        <f t="shared" si="188"/>
        <v>-</v>
      </c>
      <c r="AD934" s="1" t="str">
        <f t="shared" si="189"/>
        <v>-</v>
      </c>
      <c r="AE934" s="43" t="str">
        <f t="shared" si="190"/>
        <v>-</v>
      </c>
      <c r="AF934" s="11" t="str">
        <f t="shared" si="191"/>
        <v>-</v>
      </c>
    </row>
    <row r="935" spans="1:32" x14ac:dyDescent="0.15">
      <c r="A935" s="1">
        <v>934</v>
      </c>
      <c r="B935" s="29" t="str">
        <f>TRIM(基本信息!B935)</f>
        <v/>
      </c>
      <c r="C935" s="1" t="str">
        <f>TRIM(基本信息!C935)</f>
        <v/>
      </c>
      <c r="D935" s="1">
        <f t="shared" si="193"/>
        <v>0</v>
      </c>
      <c r="E935" s="1" t="str">
        <f>IFERROR(INDEX(股票涨跌!E:E,MATCH(B935,股票涨跌!B:B,0)),"-")</f>
        <v>-</v>
      </c>
      <c r="F935" s="1" t="str">
        <f>IFERROR(INDEX(股票涨跌!F:F,MATCH(B935,股票涨跌!B:B,0)),"-")</f>
        <v>-</v>
      </c>
      <c r="G935" s="1" t="str">
        <f>TRIM(基本信息!O935)</f>
        <v/>
      </c>
      <c r="H935" s="1" t="str">
        <f>IFERROR(INDEX(行业涨跌!F:F,MATCH(G935,行业涨跌!C:C,0)),"-")</f>
        <v>-</v>
      </c>
      <c r="I935" s="1" t="str">
        <f>IFERROR(INDEX(行业涨跌!E:E,MATCH(G935,行业涨跌!C:C,0)),"-")</f>
        <v>-</v>
      </c>
      <c r="J935" s="1">
        <v>0</v>
      </c>
      <c r="K935" s="1">
        <v>0</v>
      </c>
      <c r="L935" s="1">
        <v>0</v>
      </c>
      <c r="M935" s="66">
        <f t="shared" si="194"/>
        <v>0</v>
      </c>
      <c r="R935" s="43" t="str">
        <f t="shared" si="192"/>
        <v>-</v>
      </c>
      <c r="V935" s="1">
        <f t="array" ref="V935">SMALL(IF($D$2:$D$4000&gt;0,ROW($D$2:$D$4000),4^8),ROW(A934))</f>
        <v>65536</v>
      </c>
      <c r="W935" s="1" t="str">
        <f t="shared" si="182"/>
        <v>-</v>
      </c>
      <c r="X935" s="1" t="str">
        <f t="shared" si="183"/>
        <v>-</v>
      </c>
      <c r="Y935" s="43" t="str">
        <f t="shared" si="184"/>
        <v>-</v>
      </c>
      <c r="Z935" s="1" t="str">
        <f t="shared" si="185"/>
        <v>-</v>
      </c>
      <c r="AA935" s="1" t="str">
        <f t="shared" si="186"/>
        <v>-</v>
      </c>
      <c r="AB935" s="1" t="str">
        <f t="shared" si="187"/>
        <v>-</v>
      </c>
      <c r="AC935" s="1" t="str">
        <f t="shared" si="188"/>
        <v>-</v>
      </c>
      <c r="AD935" s="1" t="str">
        <f t="shared" si="189"/>
        <v>-</v>
      </c>
      <c r="AE935" s="43" t="str">
        <f t="shared" si="190"/>
        <v>-</v>
      </c>
      <c r="AF935" s="11" t="str">
        <f t="shared" si="191"/>
        <v>-</v>
      </c>
    </row>
    <row r="936" spans="1:32" x14ac:dyDescent="0.15">
      <c r="A936" s="1">
        <v>935</v>
      </c>
      <c r="B936" s="29" t="str">
        <f>TRIM(基本信息!B936)</f>
        <v/>
      </c>
      <c r="C936" s="1" t="str">
        <f>TRIM(基本信息!C936)</f>
        <v/>
      </c>
      <c r="D936" s="1">
        <f t="shared" si="193"/>
        <v>0</v>
      </c>
      <c r="E936" s="1" t="str">
        <f>IFERROR(INDEX(股票涨跌!E:E,MATCH(B936,股票涨跌!B:B,0)),"-")</f>
        <v>-</v>
      </c>
      <c r="F936" s="1" t="str">
        <f>IFERROR(INDEX(股票涨跌!F:F,MATCH(B936,股票涨跌!B:B,0)),"-")</f>
        <v>-</v>
      </c>
      <c r="G936" s="1" t="str">
        <f>TRIM(基本信息!O936)</f>
        <v/>
      </c>
      <c r="H936" s="1" t="str">
        <f>IFERROR(INDEX(行业涨跌!F:F,MATCH(G936,行业涨跌!C:C,0)),"-")</f>
        <v>-</v>
      </c>
      <c r="I936" s="1" t="str">
        <f>IFERROR(INDEX(行业涨跌!E:E,MATCH(G936,行业涨跌!C:C,0)),"-")</f>
        <v>-</v>
      </c>
      <c r="J936" s="1">
        <v>0</v>
      </c>
      <c r="K936" s="1">
        <v>0</v>
      </c>
      <c r="L936" s="1">
        <v>0</v>
      </c>
      <c r="M936" s="66">
        <f t="shared" si="194"/>
        <v>0</v>
      </c>
      <c r="R936" s="43" t="str">
        <f t="shared" si="192"/>
        <v>-</v>
      </c>
      <c r="V936" s="1">
        <f t="array" ref="V936">SMALL(IF($D$2:$D$4000&gt;0,ROW($D$2:$D$4000),4^8),ROW(A935))</f>
        <v>65536</v>
      </c>
      <c r="W936" s="1" t="str">
        <f t="shared" si="182"/>
        <v>-</v>
      </c>
      <c r="X936" s="1" t="str">
        <f t="shared" si="183"/>
        <v>-</v>
      </c>
      <c r="Y936" s="43" t="str">
        <f t="shared" si="184"/>
        <v>-</v>
      </c>
      <c r="Z936" s="1" t="str">
        <f t="shared" si="185"/>
        <v>-</v>
      </c>
      <c r="AA936" s="1" t="str">
        <f t="shared" si="186"/>
        <v>-</v>
      </c>
      <c r="AB936" s="1" t="str">
        <f t="shared" si="187"/>
        <v>-</v>
      </c>
      <c r="AC936" s="1" t="str">
        <f t="shared" si="188"/>
        <v>-</v>
      </c>
      <c r="AD936" s="1" t="str">
        <f t="shared" si="189"/>
        <v>-</v>
      </c>
      <c r="AE936" s="43" t="str">
        <f t="shared" si="190"/>
        <v>-</v>
      </c>
      <c r="AF936" s="11" t="str">
        <f t="shared" si="191"/>
        <v>-</v>
      </c>
    </row>
    <row r="937" spans="1:32" x14ac:dyDescent="0.15">
      <c r="A937" s="1">
        <v>936</v>
      </c>
      <c r="B937" s="29" t="str">
        <f>TRIM(基本信息!B937)</f>
        <v/>
      </c>
      <c r="C937" s="1" t="str">
        <f>TRIM(基本信息!C937)</f>
        <v/>
      </c>
      <c r="D937" s="1">
        <f t="shared" si="193"/>
        <v>0</v>
      </c>
      <c r="E937" s="1" t="str">
        <f>IFERROR(INDEX(股票涨跌!E:E,MATCH(B937,股票涨跌!B:B,0)),"-")</f>
        <v>-</v>
      </c>
      <c r="F937" s="1" t="str">
        <f>IFERROR(INDEX(股票涨跌!F:F,MATCH(B937,股票涨跌!B:B,0)),"-")</f>
        <v>-</v>
      </c>
      <c r="G937" s="1" t="str">
        <f>TRIM(基本信息!O937)</f>
        <v/>
      </c>
      <c r="H937" s="1" t="str">
        <f>IFERROR(INDEX(行业涨跌!F:F,MATCH(G937,行业涨跌!C:C,0)),"-")</f>
        <v>-</v>
      </c>
      <c r="I937" s="1" t="str">
        <f>IFERROR(INDEX(行业涨跌!E:E,MATCH(G937,行业涨跌!C:C,0)),"-")</f>
        <v>-</v>
      </c>
      <c r="J937" s="1">
        <v>0</v>
      </c>
      <c r="K937" s="1">
        <v>0</v>
      </c>
      <c r="L937" s="1">
        <v>0</v>
      </c>
      <c r="M937" s="66">
        <f t="shared" si="194"/>
        <v>0</v>
      </c>
      <c r="R937" s="43" t="str">
        <f t="shared" si="192"/>
        <v>-</v>
      </c>
      <c r="V937" s="1">
        <f t="array" ref="V937">SMALL(IF($D$2:$D$4000&gt;0,ROW($D$2:$D$4000),4^8),ROW(A936))</f>
        <v>65536</v>
      </c>
      <c r="W937" s="1" t="str">
        <f t="shared" si="182"/>
        <v>-</v>
      </c>
      <c r="X937" s="1" t="str">
        <f t="shared" si="183"/>
        <v>-</v>
      </c>
      <c r="Y937" s="43" t="str">
        <f t="shared" si="184"/>
        <v>-</v>
      </c>
      <c r="Z937" s="1" t="str">
        <f t="shared" si="185"/>
        <v>-</v>
      </c>
      <c r="AA937" s="1" t="str">
        <f t="shared" si="186"/>
        <v>-</v>
      </c>
      <c r="AB937" s="1" t="str">
        <f t="shared" si="187"/>
        <v>-</v>
      </c>
      <c r="AC937" s="1" t="str">
        <f t="shared" si="188"/>
        <v>-</v>
      </c>
      <c r="AD937" s="1" t="str">
        <f t="shared" si="189"/>
        <v>-</v>
      </c>
      <c r="AE937" s="43" t="str">
        <f t="shared" si="190"/>
        <v>-</v>
      </c>
      <c r="AF937" s="11" t="str">
        <f t="shared" si="191"/>
        <v>-</v>
      </c>
    </row>
    <row r="938" spans="1:32" x14ac:dyDescent="0.15">
      <c r="A938" s="1">
        <v>937</v>
      </c>
      <c r="B938" s="29" t="str">
        <f>TRIM(基本信息!B938)</f>
        <v/>
      </c>
      <c r="C938" s="1" t="str">
        <f>TRIM(基本信息!C938)</f>
        <v/>
      </c>
      <c r="D938" s="1">
        <f t="shared" si="193"/>
        <v>0</v>
      </c>
      <c r="E938" s="1" t="str">
        <f>IFERROR(INDEX(股票涨跌!E:E,MATCH(B938,股票涨跌!B:B,0)),"-")</f>
        <v>-</v>
      </c>
      <c r="F938" s="1" t="str">
        <f>IFERROR(INDEX(股票涨跌!F:F,MATCH(B938,股票涨跌!B:B,0)),"-")</f>
        <v>-</v>
      </c>
      <c r="G938" s="1" t="str">
        <f>TRIM(基本信息!O938)</f>
        <v/>
      </c>
      <c r="H938" s="1" t="str">
        <f>IFERROR(INDEX(行业涨跌!F:F,MATCH(G938,行业涨跌!C:C,0)),"-")</f>
        <v>-</v>
      </c>
      <c r="I938" s="1" t="str">
        <f>IFERROR(INDEX(行业涨跌!E:E,MATCH(G938,行业涨跌!C:C,0)),"-")</f>
        <v>-</v>
      </c>
      <c r="J938" s="1">
        <v>0</v>
      </c>
      <c r="K938" s="1">
        <v>0</v>
      </c>
      <c r="L938" s="1">
        <v>0</v>
      </c>
      <c r="M938" s="66">
        <f t="shared" si="194"/>
        <v>0</v>
      </c>
      <c r="R938" s="43" t="str">
        <f t="shared" si="192"/>
        <v>-</v>
      </c>
      <c r="V938" s="1">
        <f t="array" ref="V938">SMALL(IF($D$2:$D$4000&gt;0,ROW($D$2:$D$4000),4^8),ROW(A937))</f>
        <v>65536</v>
      </c>
      <c r="W938" s="1" t="str">
        <f t="shared" si="182"/>
        <v>-</v>
      </c>
      <c r="X938" s="1" t="str">
        <f t="shared" si="183"/>
        <v>-</v>
      </c>
      <c r="Y938" s="43" t="str">
        <f t="shared" si="184"/>
        <v>-</v>
      </c>
      <c r="Z938" s="1" t="str">
        <f t="shared" si="185"/>
        <v>-</v>
      </c>
      <c r="AA938" s="1" t="str">
        <f t="shared" si="186"/>
        <v>-</v>
      </c>
      <c r="AB938" s="1" t="str">
        <f t="shared" si="187"/>
        <v>-</v>
      </c>
      <c r="AC938" s="1" t="str">
        <f t="shared" si="188"/>
        <v>-</v>
      </c>
      <c r="AD938" s="1" t="str">
        <f t="shared" si="189"/>
        <v>-</v>
      </c>
      <c r="AE938" s="43" t="str">
        <f t="shared" si="190"/>
        <v>-</v>
      </c>
      <c r="AF938" s="11" t="str">
        <f t="shared" si="191"/>
        <v>-</v>
      </c>
    </row>
    <row r="939" spans="1:32" x14ac:dyDescent="0.15">
      <c r="A939" s="1">
        <v>938</v>
      </c>
      <c r="B939" s="29" t="str">
        <f>TRIM(基本信息!B939)</f>
        <v/>
      </c>
      <c r="C939" s="1" t="str">
        <f>TRIM(基本信息!C939)</f>
        <v/>
      </c>
      <c r="D939" s="1">
        <f t="shared" si="193"/>
        <v>0</v>
      </c>
      <c r="E939" s="1" t="str">
        <f>IFERROR(INDEX(股票涨跌!E:E,MATCH(B939,股票涨跌!B:B,0)),"-")</f>
        <v>-</v>
      </c>
      <c r="F939" s="1" t="str">
        <f>IFERROR(INDEX(股票涨跌!F:F,MATCH(B939,股票涨跌!B:B,0)),"-")</f>
        <v>-</v>
      </c>
      <c r="G939" s="1" t="str">
        <f>TRIM(基本信息!O939)</f>
        <v/>
      </c>
      <c r="H939" s="1" t="str">
        <f>IFERROR(INDEX(行业涨跌!F:F,MATCH(G939,行业涨跌!C:C,0)),"-")</f>
        <v>-</v>
      </c>
      <c r="I939" s="1" t="str">
        <f>IFERROR(INDEX(行业涨跌!E:E,MATCH(G939,行业涨跌!C:C,0)),"-")</f>
        <v>-</v>
      </c>
      <c r="J939" s="1">
        <v>0</v>
      </c>
      <c r="K939" s="1">
        <v>1</v>
      </c>
      <c r="L939" s="1">
        <v>0</v>
      </c>
      <c r="M939" s="66">
        <f t="shared" si="194"/>
        <v>1</v>
      </c>
      <c r="R939" s="43" t="str">
        <f t="shared" si="192"/>
        <v>-</v>
      </c>
      <c r="S939" s="11">
        <v>43630.625</v>
      </c>
      <c r="V939" s="1">
        <f t="array" ref="V939">SMALL(IF($D$2:$D$4000&gt;0,ROW($D$2:$D$4000),4^8),ROW(A938))</f>
        <v>65536</v>
      </c>
      <c r="W939" s="1" t="str">
        <f t="shared" si="182"/>
        <v>-</v>
      </c>
      <c r="X939" s="1" t="str">
        <f t="shared" si="183"/>
        <v>-</v>
      </c>
      <c r="Y939" s="43" t="str">
        <f t="shared" si="184"/>
        <v>-</v>
      </c>
      <c r="Z939" s="1" t="str">
        <f t="shared" si="185"/>
        <v>-</v>
      </c>
      <c r="AA939" s="1" t="str">
        <f t="shared" si="186"/>
        <v>-</v>
      </c>
      <c r="AB939" s="1" t="str">
        <f t="shared" si="187"/>
        <v>-</v>
      </c>
      <c r="AC939" s="1" t="str">
        <f t="shared" si="188"/>
        <v>-</v>
      </c>
      <c r="AD939" s="1" t="str">
        <f t="shared" si="189"/>
        <v>-</v>
      </c>
      <c r="AE939" s="43" t="str">
        <f t="shared" si="190"/>
        <v>-</v>
      </c>
      <c r="AF939" s="11" t="str">
        <f t="shared" si="191"/>
        <v>-</v>
      </c>
    </row>
    <row r="940" spans="1:32" x14ac:dyDescent="0.15">
      <c r="A940" s="1">
        <v>939</v>
      </c>
      <c r="B940" s="29" t="str">
        <f>TRIM(基本信息!B940)</f>
        <v/>
      </c>
      <c r="C940" s="1" t="str">
        <f>TRIM(基本信息!C940)</f>
        <v/>
      </c>
      <c r="D940" s="1">
        <f t="shared" si="193"/>
        <v>0</v>
      </c>
      <c r="E940" s="1" t="str">
        <f>IFERROR(INDEX(股票涨跌!E:E,MATCH(B940,股票涨跌!B:B,0)),"-")</f>
        <v>-</v>
      </c>
      <c r="F940" s="1" t="str">
        <f>IFERROR(INDEX(股票涨跌!F:F,MATCH(B940,股票涨跌!B:B,0)),"-")</f>
        <v>-</v>
      </c>
      <c r="G940" s="1" t="str">
        <f>TRIM(基本信息!O940)</f>
        <v/>
      </c>
      <c r="H940" s="1" t="str">
        <f>IFERROR(INDEX(行业涨跌!F:F,MATCH(G940,行业涨跌!C:C,0)),"-")</f>
        <v>-</v>
      </c>
      <c r="I940" s="1" t="str">
        <f>IFERROR(INDEX(行业涨跌!E:E,MATCH(G940,行业涨跌!C:C,0)),"-")</f>
        <v>-</v>
      </c>
      <c r="J940" s="1">
        <v>0</v>
      </c>
      <c r="K940" s="1">
        <v>0</v>
      </c>
      <c r="L940" s="1">
        <v>0</v>
      </c>
      <c r="M940" s="66">
        <f t="shared" si="194"/>
        <v>0</v>
      </c>
      <c r="R940" s="43" t="str">
        <f t="shared" si="192"/>
        <v>-</v>
      </c>
      <c r="V940" s="1">
        <f t="array" ref="V940">SMALL(IF($D$2:$D$4000&gt;0,ROW($D$2:$D$4000),4^8),ROW(A939))</f>
        <v>65536</v>
      </c>
      <c r="W940" s="1" t="str">
        <f t="shared" si="182"/>
        <v>-</v>
      </c>
      <c r="X940" s="1" t="str">
        <f t="shared" si="183"/>
        <v>-</v>
      </c>
      <c r="Y940" s="43" t="str">
        <f t="shared" si="184"/>
        <v>-</v>
      </c>
      <c r="Z940" s="1" t="str">
        <f t="shared" si="185"/>
        <v>-</v>
      </c>
      <c r="AA940" s="1" t="str">
        <f t="shared" si="186"/>
        <v>-</v>
      </c>
      <c r="AB940" s="1" t="str">
        <f t="shared" si="187"/>
        <v>-</v>
      </c>
      <c r="AC940" s="1" t="str">
        <f t="shared" si="188"/>
        <v>-</v>
      </c>
      <c r="AD940" s="1" t="str">
        <f t="shared" si="189"/>
        <v>-</v>
      </c>
      <c r="AE940" s="43" t="str">
        <f t="shared" si="190"/>
        <v>-</v>
      </c>
      <c r="AF940" s="11" t="str">
        <f t="shared" si="191"/>
        <v>-</v>
      </c>
    </row>
    <row r="941" spans="1:32" x14ac:dyDescent="0.15">
      <c r="A941" s="1">
        <v>940</v>
      </c>
      <c r="B941" s="29" t="str">
        <f>TRIM(基本信息!B941)</f>
        <v/>
      </c>
      <c r="C941" s="1" t="str">
        <f>TRIM(基本信息!C941)</f>
        <v/>
      </c>
      <c r="D941" s="1">
        <f t="shared" si="193"/>
        <v>0</v>
      </c>
      <c r="E941" s="1" t="str">
        <f>IFERROR(INDEX(股票涨跌!E:E,MATCH(B941,股票涨跌!B:B,0)),"-")</f>
        <v>-</v>
      </c>
      <c r="F941" s="1" t="str">
        <f>IFERROR(INDEX(股票涨跌!F:F,MATCH(B941,股票涨跌!B:B,0)),"-")</f>
        <v>-</v>
      </c>
      <c r="G941" s="1" t="str">
        <f>TRIM(基本信息!O941)</f>
        <v/>
      </c>
      <c r="H941" s="1" t="str">
        <f>IFERROR(INDEX(行业涨跌!F:F,MATCH(G941,行业涨跌!C:C,0)),"-")</f>
        <v>-</v>
      </c>
      <c r="I941" s="1" t="str">
        <f>IFERROR(INDEX(行业涨跌!E:E,MATCH(G941,行业涨跌!C:C,0)),"-")</f>
        <v>-</v>
      </c>
      <c r="J941" s="1">
        <v>0</v>
      </c>
      <c r="K941" s="1">
        <v>0</v>
      </c>
      <c r="L941" s="1">
        <v>0</v>
      </c>
      <c r="M941" s="66">
        <f t="shared" si="194"/>
        <v>0</v>
      </c>
      <c r="R941" s="43" t="str">
        <f t="shared" si="192"/>
        <v>-</v>
      </c>
      <c r="V941" s="1">
        <f t="array" ref="V941">SMALL(IF($D$2:$D$4000&gt;0,ROW($D$2:$D$4000),4^8),ROW(A940))</f>
        <v>65536</v>
      </c>
      <c r="W941" s="1" t="str">
        <f t="shared" si="182"/>
        <v>-</v>
      </c>
      <c r="X941" s="1" t="str">
        <f t="shared" si="183"/>
        <v>-</v>
      </c>
      <c r="Y941" s="43" t="str">
        <f t="shared" si="184"/>
        <v>-</v>
      </c>
      <c r="Z941" s="1" t="str">
        <f t="shared" si="185"/>
        <v>-</v>
      </c>
      <c r="AA941" s="1" t="str">
        <f t="shared" si="186"/>
        <v>-</v>
      </c>
      <c r="AB941" s="1" t="str">
        <f t="shared" si="187"/>
        <v>-</v>
      </c>
      <c r="AC941" s="1" t="str">
        <f t="shared" si="188"/>
        <v>-</v>
      </c>
      <c r="AD941" s="1" t="str">
        <f t="shared" si="189"/>
        <v>-</v>
      </c>
      <c r="AE941" s="43" t="str">
        <f t="shared" si="190"/>
        <v>-</v>
      </c>
      <c r="AF941" s="11" t="str">
        <f t="shared" si="191"/>
        <v>-</v>
      </c>
    </row>
    <row r="942" spans="1:32" x14ac:dyDescent="0.15">
      <c r="A942" s="1">
        <v>941</v>
      </c>
      <c r="B942" s="29" t="str">
        <f>TRIM(基本信息!B942)</f>
        <v/>
      </c>
      <c r="C942" s="1" t="str">
        <f>TRIM(基本信息!C942)</f>
        <v/>
      </c>
      <c r="D942" s="1">
        <f t="shared" si="193"/>
        <v>0</v>
      </c>
      <c r="E942" s="1" t="str">
        <f>IFERROR(INDEX(股票涨跌!E:E,MATCH(B942,股票涨跌!B:B,0)),"-")</f>
        <v>-</v>
      </c>
      <c r="F942" s="1" t="str">
        <f>IFERROR(INDEX(股票涨跌!F:F,MATCH(B942,股票涨跌!B:B,0)),"-")</f>
        <v>-</v>
      </c>
      <c r="G942" s="1" t="str">
        <f>TRIM(基本信息!O942)</f>
        <v/>
      </c>
      <c r="H942" s="1" t="str">
        <f>IFERROR(INDEX(行业涨跌!F:F,MATCH(G942,行业涨跌!C:C,0)),"-")</f>
        <v>-</v>
      </c>
      <c r="I942" s="1" t="str">
        <f>IFERROR(INDEX(行业涨跌!E:E,MATCH(G942,行业涨跌!C:C,0)),"-")</f>
        <v>-</v>
      </c>
      <c r="J942" s="1">
        <v>0</v>
      </c>
      <c r="K942" s="1">
        <v>0</v>
      </c>
      <c r="L942" s="1">
        <v>0</v>
      </c>
      <c r="M942" s="66">
        <f t="shared" si="194"/>
        <v>0</v>
      </c>
      <c r="R942" s="43" t="str">
        <f t="shared" si="192"/>
        <v>-</v>
      </c>
      <c r="V942" s="1">
        <f t="array" ref="V942">SMALL(IF($D$2:$D$4000&gt;0,ROW($D$2:$D$4000),4^8),ROW(A941))</f>
        <v>65536</v>
      </c>
      <c r="W942" s="1" t="str">
        <f t="shared" si="182"/>
        <v>-</v>
      </c>
      <c r="X942" s="1" t="str">
        <f t="shared" si="183"/>
        <v>-</v>
      </c>
      <c r="Y942" s="43" t="str">
        <f t="shared" si="184"/>
        <v>-</v>
      </c>
      <c r="Z942" s="1" t="str">
        <f t="shared" si="185"/>
        <v>-</v>
      </c>
      <c r="AA942" s="1" t="str">
        <f t="shared" si="186"/>
        <v>-</v>
      </c>
      <c r="AB942" s="1" t="str">
        <f t="shared" si="187"/>
        <v>-</v>
      </c>
      <c r="AC942" s="1" t="str">
        <f t="shared" si="188"/>
        <v>-</v>
      </c>
      <c r="AD942" s="1" t="str">
        <f t="shared" si="189"/>
        <v>-</v>
      </c>
      <c r="AE942" s="43" t="str">
        <f t="shared" si="190"/>
        <v>-</v>
      </c>
      <c r="AF942" s="11" t="str">
        <f t="shared" si="191"/>
        <v>-</v>
      </c>
    </row>
    <row r="943" spans="1:32" x14ac:dyDescent="0.15">
      <c r="A943" s="1">
        <v>942</v>
      </c>
      <c r="B943" s="29" t="str">
        <f>TRIM(基本信息!B943)</f>
        <v/>
      </c>
      <c r="C943" s="1" t="str">
        <f>TRIM(基本信息!C943)</f>
        <v/>
      </c>
      <c r="D943" s="1">
        <f t="shared" si="193"/>
        <v>0</v>
      </c>
      <c r="E943" s="1" t="str">
        <f>IFERROR(INDEX(股票涨跌!E:E,MATCH(B943,股票涨跌!B:B,0)),"-")</f>
        <v>-</v>
      </c>
      <c r="F943" s="1" t="str">
        <f>IFERROR(INDEX(股票涨跌!F:F,MATCH(B943,股票涨跌!B:B,0)),"-")</f>
        <v>-</v>
      </c>
      <c r="G943" s="1" t="str">
        <f>TRIM(基本信息!O943)</f>
        <v/>
      </c>
      <c r="H943" s="1" t="str">
        <f>IFERROR(INDEX(行业涨跌!F:F,MATCH(G943,行业涨跌!C:C,0)),"-")</f>
        <v>-</v>
      </c>
      <c r="I943" s="1" t="str">
        <f>IFERROR(INDEX(行业涨跌!E:E,MATCH(G943,行业涨跌!C:C,0)),"-")</f>
        <v>-</v>
      </c>
      <c r="J943" s="1">
        <v>0</v>
      </c>
      <c r="K943" s="1">
        <v>0</v>
      </c>
      <c r="L943" s="1">
        <v>0</v>
      </c>
      <c r="M943" s="66">
        <f t="shared" si="194"/>
        <v>0</v>
      </c>
      <c r="R943" s="43" t="str">
        <f t="shared" si="192"/>
        <v>-</v>
      </c>
      <c r="V943" s="1">
        <f t="array" ref="V943">SMALL(IF($D$2:$D$4000&gt;0,ROW($D$2:$D$4000),4^8),ROW(A942))</f>
        <v>65536</v>
      </c>
      <c r="W943" s="1" t="str">
        <f t="shared" si="182"/>
        <v>-</v>
      </c>
      <c r="X943" s="1" t="str">
        <f t="shared" si="183"/>
        <v>-</v>
      </c>
      <c r="Y943" s="43" t="str">
        <f t="shared" si="184"/>
        <v>-</v>
      </c>
      <c r="Z943" s="1" t="str">
        <f t="shared" si="185"/>
        <v>-</v>
      </c>
      <c r="AA943" s="1" t="str">
        <f t="shared" si="186"/>
        <v>-</v>
      </c>
      <c r="AB943" s="1" t="str">
        <f t="shared" si="187"/>
        <v>-</v>
      </c>
      <c r="AC943" s="1" t="str">
        <f t="shared" si="188"/>
        <v>-</v>
      </c>
      <c r="AD943" s="1" t="str">
        <f t="shared" si="189"/>
        <v>-</v>
      </c>
      <c r="AE943" s="43" t="str">
        <f t="shared" si="190"/>
        <v>-</v>
      </c>
      <c r="AF943" s="11" t="str">
        <f t="shared" si="191"/>
        <v>-</v>
      </c>
    </row>
    <row r="944" spans="1:32" x14ac:dyDescent="0.15">
      <c r="A944" s="1">
        <v>943</v>
      </c>
      <c r="B944" s="29" t="str">
        <f>TRIM(基本信息!B944)</f>
        <v/>
      </c>
      <c r="C944" s="1" t="str">
        <f>TRIM(基本信息!C944)</f>
        <v/>
      </c>
      <c r="D944" s="1">
        <f t="shared" si="193"/>
        <v>0</v>
      </c>
      <c r="E944" s="1" t="str">
        <f>IFERROR(INDEX(股票涨跌!E:E,MATCH(B944,股票涨跌!B:B,0)),"-")</f>
        <v>-</v>
      </c>
      <c r="F944" s="1" t="str">
        <f>IFERROR(INDEX(股票涨跌!F:F,MATCH(B944,股票涨跌!B:B,0)),"-")</f>
        <v>-</v>
      </c>
      <c r="G944" s="1" t="str">
        <f>TRIM(基本信息!O944)</f>
        <v/>
      </c>
      <c r="H944" s="1" t="str">
        <f>IFERROR(INDEX(行业涨跌!F:F,MATCH(G944,行业涨跌!C:C,0)),"-")</f>
        <v>-</v>
      </c>
      <c r="I944" s="1" t="str">
        <f>IFERROR(INDEX(行业涨跌!E:E,MATCH(G944,行业涨跌!C:C,0)),"-")</f>
        <v>-</v>
      </c>
      <c r="J944" s="1">
        <v>0</v>
      </c>
      <c r="K944" s="1">
        <v>1</v>
      </c>
      <c r="L944" s="1">
        <v>0</v>
      </c>
      <c r="M944" s="66">
        <f t="shared" si="194"/>
        <v>1</v>
      </c>
      <c r="R944" s="43" t="str">
        <f t="shared" si="192"/>
        <v>-</v>
      </c>
      <c r="S944" s="11">
        <v>43630.625</v>
      </c>
      <c r="V944" s="1">
        <f t="array" ref="V944">SMALL(IF($D$2:$D$4000&gt;0,ROW($D$2:$D$4000),4^8),ROW(A943))</f>
        <v>65536</v>
      </c>
      <c r="W944" s="1" t="str">
        <f t="shared" si="182"/>
        <v>-</v>
      </c>
      <c r="X944" s="1" t="str">
        <f t="shared" si="183"/>
        <v>-</v>
      </c>
      <c r="Y944" s="43" t="str">
        <f t="shared" si="184"/>
        <v>-</v>
      </c>
      <c r="Z944" s="1" t="str">
        <f t="shared" si="185"/>
        <v>-</v>
      </c>
      <c r="AA944" s="1" t="str">
        <f t="shared" si="186"/>
        <v>-</v>
      </c>
      <c r="AB944" s="1" t="str">
        <f t="shared" si="187"/>
        <v>-</v>
      </c>
      <c r="AC944" s="1" t="str">
        <f t="shared" si="188"/>
        <v>-</v>
      </c>
      <c r="AD944" s="1" t="str">
        <f t="shared" si="189"/>
        <v>-</v>
      </c>
      <c r="AE944" s="43" t="str">
        <f t="shared" si="190"/>
        <v>-</v>
      </c>
      <c r="AF944" s="11" t="str">
        <f t="shared" si="191"/>
        <v>-</v>
      </c>
    </row>
    <row r="945" spans="1:32" x14ac:dyDescent="0.15">
      <c r="A945" s="1">
        <v>944</v>
      </c>
      <c r="B945" s="29" t="str">
        <f>TRIM(基本信息!B945)</f>
        <v/>
      </c>
      <c r="C945" s="1" t="str">
        <f>TRIM(基本信息!C945)</f>
        <v/>
      </c>
      <c r="D945" s="1">
        <f t="shared" si="193"/>
        <v>0</v>
      </c>
      <c r="E945" s="1" t="str">
        <f>IFERROR(INDEX(股票涨跌!E:E,MATCH(B945,股票涨跌!B:B,0)),"-")</f>
        <v>-</v>
      </c>
      <c r="F945" s="1" t="str">
        <f>IFERROR(INDEX(股票涨跌!F:F,MATCH(B945,股票涨跌!B:B,0)),"-")</f>
        <v>-</v>
      </c>
      <c r="G945" s="1" t="str">
        <f>TRIM(基本信息!O945)</f>
        <v/>
      </c>
      <c r="H945" s="1" t="str">
        <f>IFERROR(INDEX(行业涨跌!F:F,MATCH(G945,行业涨跌!C:C,0)),"-")</f>
        <v>-</v>
      </c>
      <c r="I945" s="1" t="str">
        <f>IFERROR(INDEX(行业涨跌!E:E,MATCH(G945,行业涨跌!C:C,0)),"-")</f>
        <v>-</v>
      </c>
      <c r="J945" s="1">
        <v>0</v>
      </c>
      <c r="K945" s="1">
        <v>0</v>
      </c>
      <c r="L945" s="1">
        <v>0</v>
      </c>
      <c r="M945" s="66">
        <f t="shared" si="194"/>
        <v>0</v>
      </c>
      <c r="R945" s="43" t="str">
        <f t="shared" si="192"/>
        <v>-</v>
      </c>
      <c r="V945" s="1">
        <f t="array" ref="V945">SMALL(IF($D$2:$D$4000&gt;0,ROW($D$2:$D$4000),4^8),ROW(A944))</f>
        <v>65536</v>
      </c>
      <c r="W945" s="1" t="str">
        <f t="shared" si="182"/>
        <v>-</v>
      </c>
      <c r="X945" s="1" t="str">
        <f t="shared" si="183"/>
        <v>-</v>
      </c>
      <c r="Y945" s="43" t="str">
        <f t="shared" si="184"/>
        <v>-</v>
      </c>
      <c r="Z945" s="1" t="str">
        <f t="shared" si="185"/>
        <v>-</v>
      </c>
      <c r="AA945" s="1" t="str">
        <f t="shared" si="186"/>
        <v>-</v>
      </c>
      <c r="AB945" s="1" t="str">
        <f t="shared" si="187"/>
        <v>-</v>
      </c>
      <c r="AC945" s="1" t="str">
        <f t="shared" si="188"/>
        <v>-</v>
      </c>
      <c r="AD945" s="1" t="str">
        <f t="shared" si="189"/>
        <v>-</v>
      </c>
      <c r="AE945" s="43" t="str">
        <f t="shared" si="190"/>
        <v>-</v>
      </c>
      <c r="AF945" s="11" t="str">
        <f t="shared" si="191"/>
        <v>-</v>
      </c>
    </row>
    <row r="946" spans="1:32" x14ac:dyDescent="0.15">
      <c r="A946" s="1">
        <v>945</v>
      </c>
      <c r="B946" s="29" t="str">
        <f>TRIM(基本信息!B946)</f>
        <v/>
      </c>
      <c r="C946" s="1" t="str">
        <f>TRIM(基本信息!C946)</f>
        <v/>
      </c>
      <c r="D946" s="1">
        <f t="shared" si="193"/>
        <v>0</v>
      </c>
      <c r="E946" s="1" t="str">
        <f>IFERROR(INDEX(股票涨跌!E:E,MATCH(B946,股票涨跌!B:B,0)),"-")</f>
        <v>-</v>
      </c>
      <c r="F946" s="1" t="str">
        <f>IFERROR(INDEX(股票涨跌!F:F,MATCH(B946,股票涨跌!B:B,0)),"-")</f>
        <v>-</v>
      </c>
      <c r="G946" s="1" t="str">
        <f>TRIM(基本信息!O946)</f>
        <v/>
      </c>
      <c r="H946" s="1" t="str">
        <f>IFERROR(INDEX(行业涨跌!F:F,MATCH(G946,行业涨跌!C:C,0)),"-")</f>
        <v>-</v>
      </c>
      <c r="I946" s="1" t="str">
        <f>IFERROR(INDEX(行业涨跌!E:E,MATCH(G946,行业涨跌!C:C,0)),"-")</f>
        <v>-</v>
      </c>
      <c r="J946" s="1">
        <v>0</v>
      </c>
      <c r="K946" s="1">
        <v>0</v>
      </c>
      <c r="L946" s="1">
        <v>0</v>
      </c>
      <c r="M946" s="66">
        <f t="shared" si="194"/>
        <v>0</v>
      </c>
      <c r="R946" s="43" t="str">
        <f t="shared" si="192"/>
        <v>-</v>
      </c>
      <c r="V946" s="1">
        <f t="array" ref="V946">SMALL(IF($D$2:$D$4000&gt;0,ROW($D$2:$D$4000),4^8),ROW(A945))</f>
        <v>65536</v>
      </c>
      <c r="W946" s="1" t="str">
        <f t="shared" si="182"/>
        <v>-</v>
      </c>
      <c r="X946" s="1" t="str">
        <f t="shared" si="183"/>
        <v>-</v>
      </c>
      <c r="Y946" s="43" t="str">
        <f t="shared" si="184"/>
        <v>-</v>
      </c>
      <c r="Z946" s="1" t="str">
        <f t="shared" si="185"/>
        <v>-</v>
      </c>
      <c r="AA946" s="1" t="str">
        <f t="shared" si="186"/>
        <v>-</v>
      </c>
      <c r="AB946" s="1" t="str">
        <f t="shared" si="187"/>
        <v>-</v>
      </c>
      <c r="AC946" s="1" t="str">
        <f t="shared" si="188"/>
        <v>-</v>
      </c>
      <c r="AD946" s="1" t="str">
        <f t="shared" si="189"/>
        <v>-</v>
      </c>
      <c r="AE946" s="43" t="str">
        <f t="shared" si="190"/>
        <v>-</v>
      </c>
      <c r="AF946" s="11" t="str">
        <f t="shared" si="191"/>
        <v>-</v>
      </c>
    </row>
    <row r="947" spans="1:32" x14ac:dyDescent="0.15">
      <c r="A947" s="1">
        <v>946</v>
      </c>
      <c r="B947" s="29" t="str">
        <f>TRIM(基本信息!B947)</f>
        <v/>
      </c>
      <c r="C947" s="1" t="str">
        <f>TRIM(基本信息!C947)</f>
        <v/>
      </c>
      <c r="D947" s="1">
        <f t="shared" si="193"/>
        <v>0</v>
      </c>
      <c r="E947" s="1" t="str">
        <f>IFERROR(INDEX(股票涨跌!E:E,MATCH(B947,股票涨跌!B:B,0)),"-")</f>
        <v>-</v>
      </c>
      <c r="F947" s="1" t="str">
        <f>IFERROR(INDEX(股票涨跌!F:F,MATCH(B947,股票涨跌!B:B,0)),"-")</f>
        <v>-</v>
      </c>
      <c r="G947" s="1" t="str">
        <f>TRIM(基本信息!O947)</f>
        <v/>
      </c>
      <c r="H947" s="1" t="str">
        <f>IFERROR(INDEX(行业涨跌!F:F,MATCH(G947,行业涨跌!C:C,0)),"-")</f>
        <v>-</v>
      </c>
      <c r="I947" s="1" t="str">
        <f>IFERROR(INDEX(行业涨跌!E:E,MATCH(G947,行业涨跌!C:C,0)),"-")</f>
        <v>-</v>
      </c>
      <c r="J947" s="1">
        <v>0</v>
      </c>
      <c r="K947" s="1">
        <v>0</v>
      </c>
      <c r="L947" s="1">
        <v>0</v>
      </c>
      <c r="M947" s="66">
        <f t="shared" si="194"/>
        <v>0</v>
      </c>
      <c r="R947" s="43" t="str">
        <f t="shared" si="192"/>
        <v>-</v>
      </c>
      <c r="V947" s="1">
        <f t="array" ref="V947">SMALL(IF($D$2:$D$4000&gt;0,ROW($D$2:$D$4000),4^8),ROW(A946))</f>
        <v>65536</v>
      </c>
      <c r="W947" s="1" t="str">
        <f t="shared" si="182"/>
        <v>-</v>
      </c>
      <c r="X947" s="1" t="str">
        <f t="shared" si="183"/>
        <v>-</v>
      </c>
      <c r="Y947" s="43" t="str">
        <f t="shared" si="184"/>
        <v>-</v>
      </c>
      <c r="Z947" s="1" t="str">
        <f t="shared" si="185"/>
        <v>-</v>
      </c>
      <c r="AA947" s="1" t="str">
        <f t="shared" si="186"/>
        <v>-</v>
      </c>
      <c r="AB947" s="1" t="str">
        <f t="shared" si="187"/>
        <v>-</v>
      </c>
      <c r="AC947" s="1" t="str">
        <f t="shared" si="188"/>
        <v>-</v>
      </c>
      <c r="AD947" s="1" t="str">
        <f t="shared" si="189"/>
        <v>-</v>
      </c>
      <c r="AE947" s="43" t="str">
        <f t="shared" si="190"/>
        <v>-</v>
      </c>
      <c r="AF947" s="11" t="str">
        <f t="shared" si="191"/>
        <v>-</v>
      </c>
    </row>
    <row r="948" spans="1:32" x14ac:dyDescent="0.15">
      <c r="A948" s="1">
        <v>947</v>
      </c>
      <c r="B948" s="29" t="str">
        <f>TRIM(基本信息!B948)</f>
        <v/>
      </c>
      <c r="C948" s="1" t="str">
        <f>TRIM(基本信息!C948)</f>
        <v/>
      </c>
      <c r="D948" s="1">
        <f t="shared" si="193"/>
        <v>0</v>
      </c>
      <c r="E948" s="1" t="str">
        <f>IFERROR(INDEX(股票涨跌!E:E,MATCH(B948,股票涨跌!B:B,0)),"-")</f>
        <v>-</v>
      </c>
      <c r="F948" s="1" t="str">
        <f>IFERROR(INDEX(股票涨跌!F:F,MATCH(B948,股票涨跌!B:B,0)),"-")</f>
        <v>-</v>
      </c>
      <c r="G948" s="1" t="str">
        <f>TRIM(基本信息!O948)</f>
        <v/>
      </c>
      <c r="H948" s="1" t="str">
        <f>IFERROR(INDEX(行业涨跌!F:F,MATCH(G948,行业涨跌!C:C,0)),"-")</f>
        <v>-</v>
      </c>
      <c r="I948" s="1" t="str">
        <f>IFERROR(INDEX(行业涨跌!E:E,MATCH(G948,行业涨跌!C:C,0)),"-")</f>
        <v>-</v>
      </c>
      <c r="J948" s="1">
        <v>0</v>
      </c>
      <c r="K948" s="1">
        <v>0</v>
      </c>
      <c r="L948" s="1">
        <v>0</v>
      </c>
      <c r="M948" s="66">
        <f t="shared" si="194"/>
        <v>0</v>
      </c>
      <c r="R948" s="43" t="str">
        <f t="shared" si="192"/>
        <v>-</v>
      </c>
      <c r="V948" s="1">
        <f t="array" ref="V948">SMALL(IF($D$2:$D$4000&gt;0,ROW($D$2:$D$4000),4^8),ROW(A947))</f>
        <v>65536</v>
      </c>
      <c r="W948" s="1" t="str">
        <f t="shared" si="182"/>
        <v>-</v>
      </c>
      <c r="X948" s="1" t="str">
        <f t="shared" si="183"/>
        <v>-</v>
      </c>
      <c r="Y948" s="43" t="str">
        <f t="shared" si="184"/>
        <v>-</v>
      </c>
      <c r="Z948" s="1" t="str">
        <f t="shared" si="185"/>
        <v>-</v>
      </c>
      <c r="AA948" s="1" t="str">
        <f t="shared" si="186"/>
        <v>-</v>
      </c>
      <c r="AB948" s="1" t="str">
        <f t="shared" si="187"/>
        <v>-</v>
      </c>
      <c r="AC948" s="1" t="str">
        <f t="shared" si="188"/>
        <v>-</v>
      </c>
      <c r="AD948" s="1" t="str">
        <f t="shared" si="189"/>
        <v>-</v>
      </c>
      <c r="AE948" s="43" t="str">
        <f t="shared" si="190"/>
        <v>-</v>
      </c>
      <c r="AF948" s="11" t="str">
        <f t="shared" si="191"/>
        <v>-</v>
      </c>
    </row>
    <row r="949" spans="1:32" x14ac:dyDescent="0.15">
      <c r="A949" s="1">
        <v>948</v>
      </c>
      <c r="B949" s="29" t="str">
        <f>TRIM(基本信息!B949)</f>
        <v/>
      </c>
      <c r="C949" s="1" t="str">
        <f>TRIM(基本信息!C949)</f>
        <v/>
      </c>
      <c r="D949" s="1">
        <f t="shared" si="193"/>
        <v>0</v>
      </c>
      <c r="E949" s="1" t="str">
        <f>IFERROR(INDEX(股票涨跌!E:E,MATCH(B949,股票涨跌!B:B,0)),"-")</f>
        <v>-</v>
      </c>
      <c r="F949" s="1" t="str">
        <f>IFERROR(INDEX(股票涨跌!F:F,MATCH(B949,股票涨跌!B:B,0)),"-")</f>
        <v>-</v>
      </c>
      <c r="G949" s="1" t="str">
        <f>TRIM(基本信息!O949)</f>
        <v/>
      </c>
      <c r="H949" s="1" t="str">
        <f>IFERROR(INDEX(行业涨跌!F:F,MATCH(G949,行业涨跌!C:C,0)),"-")</f>
        <v>-</v>
      </c>
      <c r="I949" s="1" t="str">
        <f>IFERROR(INDEX(行业涨跌!E:E,MATCH(G949,行业涨跌!C:C,0)),"-")</f>
        <v>-</v>
      </c>
      <c r="J949" s="1">
        <v>0</v>
      </c>
      <c r="K949" s="1">
        <v>0</v>
      </c>
      <c r="L949" s="1">
        <v>0</v>
      </c>
      <c r="M949" s="66">
        <f t="shared" si="194"/>
        <v>0</v>
      </c>
      <c r="R949" s="43" t="str">
        <f t="shared" si="192"/>
        <v>-</v>
      </c>
      <c r="V949" s="1">
        <f t="array" ref="V949">SMALL(IF($D$2:$D$4000&gt;0,ROW($D$2:$D$4000),4^8),ROW(A948))</f>
        <v>65536</v>
      </c>
      <c r="W949" s="1" t="str">
        <f t="shared" si="182"/>
        <v>-</v>
      </c>
      <c r="X949" s="1" t="str">
        <f t="shared" si="183"/>
        <v>-</v>
      </c>
      <c r="Y949" s="43" t="str">
        <f t="shared" si="184"/>
        <v>-</v>
      </c>
      <c r="Z949" s="1" t="str">
        <f t="shared" si="185"/>
        <v>-</v>
      </c>
      <c r="AA949" s="1" t="str">
        <f t="shared" si="186"/>
        <v>-</v>
      </c>
      <c r="AB949" s="1" t="str">
        <f t="shared" si="187"/>
        <v>-</v>
      </c>
      <c r="AC949" s="1" t="str">
        <f t="shared" si="188"/>
        <v>-</v>
      </c>
      <c r="AD949" s="1" t="str">
        <f t="shared" si="189"/>
        <v>-</v>
      </c>
      <c r="AE949" s="43" t="str">
        <f t="shared" si="190"/>
        <v>-</v>
      </c>
      <c r="AF949" s="11" t="str">
        <f t="shared" si="191"/>
        <v>-</v>
      </c>
    </row>
    <row r="950" spans="1:32" x14ac:dyDescent="0.15">
      <c r="A950" s="1">
        <v>949</v>
      </c>
      <c r="B950" s="29" t="str">
        <f>TRIM(基本信息!B950)</f>
        <v/>
      </c>
      <c r="C950" s="1" t="str">
        <f>TRIM(基本信息!C950)</f>
        <v/>
      </c>
      <c r="D950" s="1">
        <f t="shared" si="193"/>
        <v>0</v>
      </c>
      <c r="E950" s="1" t="str">
        <f>IFERROR(INDEX(股票涨跌!E:E,MATCH(B950,股票涨跌!B:B,0)),"-")</f>
        <v>-</v>
      </c>
      <c r="F950" s="1" t="str">
        <f>IFERROR(INDEX(股票涨跌!F:F,MATCH(B950,股票涨跌!B:B,0)),"-")</f>
        <v>-</v>
      </c>
      <c r="G950" s="1" t="str">
        <f>TRIM(基本信息!O950)</f>
        <v/>
      </c>
      <c r="H950" s="1" t="str">
        <f>IFERROR(INDEX(行业涨跌!F:F,MATCH(G950,行业涨跌!C:C,0)),"-")</f>
        <v>-</v>
      </c>
      <c r="I950" s="1" t="str">
        <f>IFERROR(INDEX(行业涨跌!E:E,MATCH(G950,行业涨跌!C:C,0)),"-")</f>
        <v>-</v>
      </c>
      <c r="J950" s="1">
        <v>0</v>
      </c>
      <c r="K950" s="1">
        <v>0</v>
      </c>
      <c r="L950" s="1">
        <v>0</v>
      </c>
      <c r="M950" s="66">
        <f t="shared" si="194"/>
        <v>0</v>
      </c>
      <c r="R950" s="43" t="str">
        <f t="shared" si="192"/>
        <v>-</v>
      </c>
      <c r="V950" s="1">
        <f t="array" ref="V950">SMALL(IF($D$2:$D$4000&gt;0,ROW($D$2:$D$4000),4^8),ROW(A949))</f>
        <v>65536</v>
      </c>
      <c r="W950" s="1" t="str">
        <f t="shared" ref="W950:W1000" si="195">IF(V950&lt;4000,ROW(A949),"-")</f>
        <v>-</v>
      </c>
      <c r="X950" s="1" t="str">
        <f t="shared" ref="X950:X1000" si="196">IF(V950&lt;4000,INDEX(B:B,V950),"-")</f>
        <v>-</v>
      </c>
      <c r="Y950" s="43" t="str">
        <f t="shared" ref="Y950:Y1000" si="197">IF(V950&lt;4000,INDEX(R:R,V950),"-")</f>
        <v>-</v>
      </c>
      <c r="Z950" s="1" t="str">
        <f t="shared" ref="Z950:Z1000" si="198">IF(V950&lt;4000,INDEX(C:C,V950),"-")</f>
        <v>-</v>
      </c>
      <c r="AA950" s="1" t="str">
        <f t="shared" ref="AA950:AA1000" si="199">IF(V950&lt;4000,INDEX(E:E,V950),"-")</f>
        <v>-</v>
      </c>
      <c r="AB950" s="1" t="str">
        <f t="shared" ref="AB950:AB1000" si="200">IF(V950&lt;4000,INDEX(F:F,V950),"-")</f>
        <v>-</v>
      </c>
      <c r="AC950" s="1" t="str">
        <f t="shared" ref="AC950:AC1000" si="201">IF(V950&lt;4000,INDEX(G:G,V950),"-")</f>
        <v>-</v>
      </c>
      <c r="AD950" s="1" t="str">
        <f t="shared" ref="AD950:AD1000" si="202">IF(V950&lt;4000,INDEX(H:H,V950),"-")</f>
        <v>-</v>
      </c>
      <c r="AE950" s="43" t="str">
        <f t="shared" ref="AE950:AE1000" si="203">IF(V950&lt;4000,INDEX(I:I,V950),"-")</f>
        <v>-</v>
      </c>
      <c r="AF950" s="11" t="str">
        <f t="shared" ref="AF950:AF1000" si="204">IF(V950&lt;4000,INDEX(S:S,V950),"-")</f>
        <v>-</v>
      </c>
    </row>
    <row r="951" spans="1:32" x14ac:dyDescent="0.15">
      <c r="A951" s="1">
        <v>950</v>
      </c>
      <c r="B951" s="29" t="str">
        <f>TRIM(基本信息!B951)</f>
        <v/>
      </c>
      <c r="C951" s="1" t="str">
        <f>TRIM(基本信息!C951)</f>
        <v/>
      </c>
      <c r="D951" s="1">
        <f t="shared" si="193"/>
        <v>0</v>
      </c>
      <c r="E951" s="1" t="str">
        <f>IFERROR(INDEX(股票涨跌!E:E,MATCH(B951,股票涨跌!B:B,0)),"-")</f>
        <v>-</v>
      </c>
      <c r="F951" s="1" t="str">
        <f>IFERROR(INDEX(股票涨跌!F:F,MATCH(B951,股票涨跌!B:B,0)),"-")</f>
        <v>-</v>
      </c>
      <c r="G951" s="1" t="str">
        <f>TRIM(基本信息!O951)</f>
        <v/>
      </c>
      <c r="H951" s="1" t="str">
        <f>IFERROR(INDEX(行业涨跌!F:F,MATCH(G951,行业涨跌!C:C,0)),"-")</f>
        <v>-</v>
      </c>
      <c r="I951" s="1" t="str">
        <f>IFERROR(INDEX(行业涨跌!E:E,MATCH(G951,行业涨跌!C:C,0)),"-")</f>
        <v>-</v>
      </c>
      <c r="J951" s="1">
        <v>0</v>
      </c>
      <c r="K951" s="1">
        <v>0</v>
      </c>
      <c r="L951" s="1">
        <v>0</v>
      </c>
      <c r="M951" s="66">
        <f t="shared" si="194"/>
        <v>0</v>
      </c>
      <c r="R951" s="43" t="str">
        <f t="shared" si="192"/>
        <v>-</v>
      </c>
      <c r="V951" s="1">
        <f t="array" ref="V951">SMALL(IF($D$2:$D$4000&gt;0,ROW($D$2:$D$4000),4^8),ROW(A950))</f>
        <v>65536</v>
      </c>
      <c r="W951" s="1" t="str">
        <f t="shared" si="195"/>
        <v>-</v>
      </c>
      <c r="X951" s="1" t="str">
        <f t="shared" si="196"/>
        <v>-</v>
      </c>
      <c r="Y951" s="43" t="str">
        <f t="shared" si="197"/>
        <v>-</v>
      </c>
      <c r="Z951" s="1" t="str">
        <f t="shared" si="198"/>
        <v>-</v>
      </c>
      <c r="AA951" s="1" t="str">
        <f t="shared" si="199"/>
        <v>-</v>
      </c>
      <c r="AB951" s="1" t="str">
        <f t="shared" si="200"/>
        <v>-</v>
      </c>
      <c r="AC951" s="1" t="str">
        <f t="shared" si="201"/>
        <v>-</v>
      </c>
      <c r="AD951" s="1" t="str">
        <f t="shared" si="202"/>
        <v>-</v>
      </c>
      <c r="AE951" s="43" t="str">
        <f t="shared" si="203"/>
        <v>-</v>
      </c>
      <c r="AF951" s="11" t="str">
        <f t="shared" si="204"/>
        <v>-</v>
      </c>
    </row>
    <row r="952" spans="1:32" x14ac:dyDescent="0.15">
      <c r="A952" s="1">
        <v>951</v>
      </c>
      <c r="B952" s="29" t="str">
        <f>TRIM(基本信息!B952)</f>
        <v/>
      </c>
      <c r="C952" s="1" t="str">
        <f>TRIM(基本信息!C952)</f>
        <v/>
      </c>
      <c r="D952" s="1">
        <f t="shared" si="193"/>
        <v>0</v>
      </c>
      <c r="E952" s="1" t="str">
        <f>IFERROR(INDEX(股票涨跌!E:E,MATCH(B952,股票涨跌!B:B,0)),"-")</f>
        <v>-</v>
      </c>
      <c r="F952" s="1" t="str">
        <f>IFERROR(INDEX(股票涨跌!F:F,MATCH(B952,股票涨跌!B:B,0)),"-")</f>
        <v>-</v>
      </c>
      <c r="G952" s="1" t="str">
        <f>TRIM(基本信息!O952)</f>
        <v/>
      </c>
      <c r="H952" s="1" t="str">
        <f>IFERROR(INDEX(行业涨跌!F:F,MATCH(G952,行业涨跌!C:C,0)),"-")</f>
        <v>-</v>
      </c>
      <c r="I952" s="1" t="str">
        <f>IFERROR(INDEX(行业涨跌!E:E,MATCH(G952,行业涨跌!C:C,0)),"-")</f>
        <v>-</v>
      </c>
      <c r="J952" s="1">
        <v>0</v>
      </c>
      <c r="K952" s="1">
        <v>1</v>
      </c>
      <c r="L952" s="1">
        <v>0</v>
      </c>
      <c r="M952" s="66">
        <f t="shared" si="194"/>
        <v>1</v>
      </c>
      <c r="R952" s="43" t="str">
        <f t="shared" si="192"/>
        <v>-</v>
      </c>
      <c r="S952" s="11">
        <v>43630.625</v>
      </c>
      <c r="V952" s="1">
        <f t="array" ref="V952">SMALL(IF($D$2:$D$4000&gt;0,ROW($D$2:$D$4000),4^8),ROW(A951))</f>
        <v>65536</v>
      </c>
      <c r="W952" s="1" t="str">
        <f t="shared" si="195"/>
        <v>-</v>
      </c>
      <c r="X952" s="1" t="str">
        <f t="shared" si="196"/>
        <v>-</v>
      </c>
      <c r="Y952" s="43" t="str">
        <f t="shared" si="197"/>
        <v>-</v>
      </c>
      <c r="Z952" s="1" t="str">
        <f t="shared" si="198"/>
        <v>-</v>
      </c>
      <c r="AA952" s="1" t="str">
        <f t="shared" si="199"/>
        <v>-</v>
      </c>
      <c r="AB952" s="1" t="str">
        <f t="shared" si="200"/>
        <v>-</v>
      </c>
      <c r="AC952" s="1" t="str">
        <f t="shared" si="201"/>
        <v>-</v>
      </c>
      <c r="AD952" s="1" t="str">
        <f t="shared" si="202"/>
        <v>-</v>
      </c>
      <c r="AE952" s="43" t="str">
        <f t="shared" si="203"/>
        <v>-</v>
      </c>
      <c r="AF952" s="11" t="str">
        <f t="shared" si="204"/>
        <v>-</v>
      </c>
    </row>
    <row r="953" spans="1:32" x14ac:dyDescent="0.15">
      <c r="A953" s="1">
        <v>952</v>
      </c>
      <c r="B953" s="29" t="str">
        <f>TRIM(基本信息!B953)</f>
        <v/>
      </c>
      <c r="C953" s="1" t="str">
        <f>TRIM(基本信息!C953)</f>
        <v/>
      </c>
      <c r="D953" s="1">
        <f t="shared" si="193"/>
        <v>0</v>
      </c>
      <c r="E953" s="1" t="str">
        <f>IFERROR(INDEX(股票涨跌!E:E,MATCH(B953,股票涨跌!B:B,0)),"-")</f>
        <v>-</v>
      </c>
      <c r="F953" s="1" t="str">
        <f>IFERROR(INDEX(股票涨跌!F:F,MATCH(B953,股票涨跌!B:B,0)),"-")</f>
        <v>-</v>
      </c>
      <c r="G953" s="1" t="str">
        <f>TRIM(基本信息!O953)</f>
        <v/>
      </c>
      <c r="H953" s="1" t="str">
        <f>IFERROR(INDEX(行业涨跌!F:F,MATCH(G953,行业涨跌!C:C,0)),"-")</f>
        <v>-</v>
      </c>
      <c r="I953" s="1" t="str">
        <f>IFERROR(INDEX(行业涨跌!E:E,MATCH(G953,行业涨跌!C:C,0)),"-")</f>
        <v>-</v>
      </c>
      <c r="J953" s="1">
        <v>0</v>
      </c>
      <c r="K953" s="1">
        <v>0</v>
      </c>
      <c r="L953" s="1">
        <v>0</v>
      </c>
      <c r="M953" s="66">
        <f t="shared" si="194"/>
        <v>0</v>
      </c>
      <c r="R953" s="43" t="str">
        <f t="shared" si="192"/>
        <v>-</v>
      </c>
      <c r="V953" s="1">
        <f t="array" ref="V953">SMALL(IF($D$2:$D$4000&gt;0,ROW($D$2:$D$4000),4^8),ROW(A952))</f>
        <v>65536</v>
      </c>
      <c r="W953" s="1" t="str">
        <f t="shared" si="195"/>
        <v>-</v>
      </c>
      <c r="X953" s="1" t="str">
        <f t="shared" si="196"/>
        <v>-</v>
      </c>
      <c r="Y953" s="43" t="str">
        <f t="shared" si="197"/>
        <v>-</v>
      </c>
      <c r="Z953" s="1" t="str">
        <f t="shared" si="198"/>
        <v>-</v>
      </c>
      <c r="AA953" s="1" t="str">
        <f t="shared" si="199"/>
        <v>-</v>
      </c>
      <c r="AB953" s="1" t="str">
        <f t="shared" si="200"/>
        <v>-</v>
      </c>
      <c r="AC953" s="1" t="str">
        <f t="shared" si="201"/>
        <v>-</v>
      </c>
      <c r="AD953" s="1" t="str">
        <f t="shared" si="202"/>
        <v>-</v>
      </c>
      <c r="AE953" s="43" t="str">
        <f t="shared" si="203"/>
        <v>-</v>
      </c>
      <c r="AF953" s="11" t="str">
        <f t="shared" si="204"/>
        <v>-</v>
      </c>
    </row>
    <row r="954" spans="1:32" x14ac:dyDescent="0.15">
      <c r="A954" s="1">
        <v>953</v>
      </c>
      <c r="B954" s="29" t="str">
        <f>TRIM(基本信息!B954)</f>
        <v/>
      </c>
      <c r="C954" s="1" t="str">
        <f>TRIM(基本信息!C954)</f>
        <v/>
      </c>
      <c r="D954" s="1">
        <f t="shared" si="193"/>
        <v>0</v>
      </c>
      <c r="E954" s="1" t="str">
        <f>IFERROR(INDEX(股票涨跌!E:E,MATCH(B954,股票涨跌!B:B,0)),"-")</f>
        <v>-</v>
      </c>
      <c r="F954" s="1" t="str">
        <f>IFERROR(INDEX(股票涨跌!F:F,MATCH(B954,股票涨跌!B:B,0)),"-")</f>
        <v>-</v>
      </c>
      <c r="G954" s="1" t="str">
        <f>TRIM(基本信息!O954)</f>
        <v/>
      </c>
      <c r="H954" s="1" t="str">
        <f>IFERROR(INDEX(行业涨跌!F:F,MATCH(G954,行业涨跌!C:C,0)),"-")</f>
        <v>-</v>
      </c>
      <c r="I954" s="1" t="str">
        <f>IFERROR(INDEX(行业涨跌!E:E,MATCH(G954,行业涨跌!C:C,0)),"-")</f>
        <v>-</v>
      </c>
      <c r="J954" s="1">
        <v>0</v>
      </c>
      <c r="K954" s="1">
        <v>0</v>
      </c>
      <c r="L954" s="1">
        <v>0</v>
      </c>
      <c r="M954" s="66">
        <f t="shared" si="194"/>
        <v>0</v>
      </c>
      <c r="R954" s="43" t="str">
        <f t="shared" si="192"/>
        <v>-</v>
      </c>
      <c r="V954" s="1">
        <f t="array" ref="V954">SMALL(IF($D$2:$D$4000&gt;0,ROW($D$2:$D$4000),4^8),ROW(A953))</f>
        <v>65536</v>
      </c>
      <c r="W954" s="1" t="str">
        <f t="shared" si="195"/>
        <v>-</v>
      </c>
      <c r="X954" s="1" t="str">
        <f t="shared" si="196"/>
        <v>-</v>
      </c>
      <c r="Y954" s="43" t="str">
        <f t="shared" si="197"/>
        <v>-</v>
      </c>
      <c r="Z954" s="1" t="str">
        <f t="shared" si="198"/>
        <v>-</v>
      </c>
      <c r="AA954" s="1" t="str">
        <f t="shared" si="199"/>
        <v>-</v>
      </c>
      <c r="AB954" s="1" t="str">
        <f t="shared" si="200"/>
        <v>-</v>
      </c>
      <c r="AC954" s="1" t="str">
        <f t="shared" si="201"/>
        <v>-</v>
      </c>
      <c r="AD954" s="1" t="str">
        <f t="shared" si="202"/>
        <v>-</v>
      </c>
      <c r="AE954" s="43" t="str">
        <f t="shared" si="203"/>
        <v>-</v>
      </c>
      <c r="AF954" s="11" t="str">
        <f t="shared" si="204"/>
        <v>-</v>
      </c>
    </row>
    <row r="955" spans="1:32" x14ac:dyDescent="0.15">
      <c r="A955" s="1">
        <v>954</v>
      </c>
      <c r="B955" s="29" t="str">
        <f>TRIM(基本信息!B955)</f>
        <v/>
      </c>
      <c r="C955" s="1" t="str">
        <f>TRIM(基本信息!C955)</f>
        <v/>
      </c>
      <c r="D955" s="1">
        <f t="shared" si="193"/>
        <v>0</v>
      </c>
      <c r="E955" s="1" t="str">
        <f>IFERROR(INDEX(股票涨跌!E:E,MATCH(B955,股票涨跌!B:B,0)),"-")</f>
        <v>-</v>
      </c>
      <c r="F955" s="1" t="str">
        <f>IFERROR(INDEX(股票涨跌!F:F,MATCH(B955,股票涨跌!B:B,0)),"-")</f>
        <v>-</v>
      </c>
      <c r="G955" s="1" t="str">
        <f>TRIM(基本信息!O955)</f>
        <v/>
      </c>
      <c r="H955" s="1" t="str">
        <f>IFERROR(INDEX(行业涨跌!F:F,MATCH(G955,行业涨跌!C:C,0)),"-")</f>
        <v>-</v>
      </c>
      <c r="I955" s="1" t="str">
        <f>IFERROR(INDEX(行业涨跌!E:E,MATCH(G955,行业涨跌!C:C,0)),"-")</f>
        <v>-</v>
      </c>
      <c r="J955" s="1">
        <v>0</v>
      </c>
      <c r="K955" s="1">
        <v>0</v>
      </c>
      <c r="L955" s="1">
        <v>0</v>
      </c>
      <c r="M955" s="66">
        <f t="shared" si="194"/>
        <v>0</v>
      </c>
      <c r="R955" s="43" t="str">
        <f t="shared" si="192"/>
        <v>-</v>
      </c>
      <c r="V955" s="1">
        <f t="array" ref="V955">SMALL(IF($D$2:$D$4000&gt;0,ROW($D$2:$D$4000),4^8),ROW(A954))</f>
        <v>65536</v>
      </c>
      <c r="W955" s="1" t="str">
        <f t="shared" si="195"/>
        <v>-</v>
      </c>
      <c r="X955" s="1" t="str">
        <f t="shared" si="196"/>
        <v>-</v>
      </c>
      <c r="Y955" s="43" t="str">
        <f t="shared" si="197"/>
        <v>-</v>
      </c>
      <c r="Z955" s="1" t="str">
        <f t="shared" si="198"/>
        <v>-</v>
      </c>
      <c r="AA955" s="1" t="str">
        <f t="shared" si="199"/>
        <v>-</v>
      </c>
      <c r="AB955" s="1" t="str">
        <f t="shared" si="200"/>
        <v>-</v>
      </c>
      <c r="AC955" s="1" t="str">
        <f t="shared" si="201"/>
        <v>-</v>
      </c>
      <c r="AD955" s="1" t="str">
        <f t="shared" si="202"/>
        <v>-</v>
      </c>
      <c r="AE955" s="43" t="str">
        <f t="shared" si="203"/>
        <v>-</v>
      </c>
      <c r="AF955" s="11" t="str">
        <f t="shared" si="204"/>
        <v>-</v>
      </c>
    </row>
    <row r="956" spans="1:32" x14ac:dyDescent="0.15">
      <c r="A956" s="1">
        <v>955</v>
      </c>
      <c r="B956" s="29" t="str">
        <f>TRIM(基本信息!B956)</f>
        <v/>
      </c>
      <c r="C956" s="1" t="str">
        <f>TRIM(基本信息!C956)</f>
        <v/>
      </c>
      <c r="D956" s="1">
        <f t="shared" si="193"/>
        <v>0</v>
      </c>
      <c r="E956" s="1" t="str">
        <f>IFERROR(INDEX(股票涨跌!E:E,MATCH(B956,股票涨跌!B:B,0)),"-")</f>
        <v>-</v>
      </c>
      <c r="F956" s="1" t="str">
        <f>IFERROR(INDEX(股票涨跌!F:F,MATCH(B956,股票涨跌!B:B,0)),"-")</f>
        <v>-</v>
      </c>
      <c r="G956" s="1" t="str">
        <f>TRIM(基本信息!O956)</f>
        <v/>
      </c>
      <c r="H956" s="1" t="str">
        <f>IFERROR(INDEX(行业涨跌!F:F,MATCH(G956,行业涨跌!C:C,0)),"-")</f>
        <v>-</v>
      </c>
      <c r="I956" s="1" t="str">
        <f>IFERROR(INDEX(行业涨跌!E:E,MATCH(G956,行业涨跌!C:C,0)),"-")</f>
        <v>-</v>
      </c>
      <c r="J956" s="1">
        <v>1</v>
      </c>
      <c r="K956" s="1">
        <v>0</v>
      </c>
      <c r="L956" s="1">
        <v>0</v>
      </c>
      <c r="M956" s="66">
        <f t="shared" si="194"/>
        <v>0.5</v>
      </c>
      <c r="N956" s="1">
        <v>0</v>
      </c>
      <c r="O956" s="1">
        <v>0</v>
      </c>
      <c r="P956" s="1">
        <v>1</v>
      </c>
      <c r="Q956" s="1">
        <v>0</v>
      </c>
      <c r="R956" s="43" t="str">
        <f t="shared" si="192"/>
        <v>-</v>
      </c>
      <c r="S956" s="11">
        <v>43630.625</v>
      </c>
      <c r="V956" s="1">
        <f t="array" ref="V956">SMALL(IF($D$2:$D$4000&gt;0,ROW($D$2:$D$4000),4^8),ROW(A955))</f>
        <v>65536</v>
      </c>
      <c r="W956" s="1" t="str">
        <f t="shared" si="195"/>
        <v>-</v>
      </c>
      <c r="X956" s="1" t="str">
        <f t="shared" si="196"/>
        <v>-</v>
      </c>
      <c r="Y956" s="43" t="str">
        <f t="shared" si="197"/>
        <v>-</v>
      </c>
      <c r="Z956" s="1" t="str">
        <f t="shared" si="198"/>
        <v>-</v>
      </c>
      <c r="AA956" s="1" t="str">
        <f t="shared" si="199"/>
        <v>-</v>
      </c>
      <c r="AB956" s="1" t="str">
        <f t="shared" si="200"/>
        <v>-</v>
      </c>
      <c r="AC956" s="1" t="str">
        <f t="shared" si="201"/>
        <v>-</v>
      </c>
      <c r="AD956" s="1" t="str">
        <f t="shared" si="202"/>
        <v>-</v>
      </c>
      <c r="AE956" s="43" t="str">
        <f t="shared" si="203"/>
        <v>-</v>
      </c>
      <c r="AF956" s="11" t="str">
        <f t="shared" si="204"/>
        <v>-</v>
      </c>
    </row>
    <row r="957" spans="1:32" x14ac:dyDescent="0.15">
      <c r="A957" s="1">
        <v>956</v>
      </c>
      <c r="B957" s="29" t="str">
        <f>TRIM(基本信息!B957)</f>
        <v/>
      </c>
      <c r="C957" s="1" t="str">
        <f>TRIM(基本信息!C957)</f>
        <v/>
      </c>
      <c r="D957" s="1">
        <f t="shared" si="193"/>
        <v>0</v>
      </c>
      <c r="E957" s="1" t="str">
        <f>IFERROR(INDEX(股票涨跌!E:E,MATCH(B957,股票涨跌!B:B,0)),"-")</f>
        <v>-</v>
      </c>
      <c r="F957" s="1" t="str">
        <f>IFERROR(INDEX(股票涨跌!F:F,MATCH(B957,股票涨跌!B:B,0)),"-")</f>
        <v>-</v>
      </c>
      <c r="G957" s="1" t="str">
        <f>TRIM(基本信息!O957)</f>
        <v/>
      </c>
      <c r="H957" s="1" t="str">
        <f>IFERROR(INDEX(行业涨跌!F:F,MATCH(G957,行业涨跌!C:C,0)),"-")</f>
        <v>-</v>
      </c>
      <c r="I957" s="1" t="str">
        <f>IFERROR(INDEX(行业涨跌!E:E,MATCH(G957,行业涨跌!C:C,0)),"-")</f>
        <v>-</v>
      </c>
      <c r="J957" s="1">
        <v>0</v>
      </c>
      <c r="K957" s="1">
        <v>1</v>
      </c>
      <c r="L957" s="1">
        <v>0</v>
      </c>
      <c r="M957" s="66">
        <f t="shared" si="194"/>
        <v>1</v>
      </c>
      <c r="R957" s="43" t="str">
        <f t="shared" si="192"/>
        <v>-</v>
      </c>
      <c r="S957" s="11">
        <v>43630.625</v>
      </c>
      <c r="V957" s="1">
        <f t="array" ref="V957">SMALL(IF($D$2:$D$4000&gt;0,ROW($D$2:$D$4000),4^8),ROW(A956))</f>
        <v>65536</v>
      </c>
      <c r="W957" s="1" t="str">
        <f t="shared" si="195"/>
        <v>-</v>
      </c>
      <c r="X957" s="1" t="str">
        <f t="shared" si="196"/>
        <v>-</v>
      </c>
      <c r="Y957" s="43" t="str">
        <f t="shared" si="197"/>
        <v>-</v>
      </c>
      <c r="Z957" s="1" t="str">
        <f t="shared" si="198"/>
        <v>-</v>
      </c>
      <c r="AA957" s="1" t="str">
        <f t="shared" si="199"/>
        <v>-</v>
      </c>
      <c r="AB957" s="1" t="str">
        <f t="shared" si="200"/>
        <v>-</v>
      </c>
      <c r="AC957" s="1" t="str">
        <f t="shared" si="201"/>
        <v>-</v>
      </c>
      <c r="AD957" s="1" t="str">
        <f t="shared" si="202"/>
        <v>-</v>
      </c>
      <c r="AE957" s="43" t="str">
        <f t="shared" si="203"/>
        <v>-</v>
      </c>
      <c r="AF957" s="11" t="str">
        <f t="shared" si="204"/>
        <v>-</v>
      </c>
    </row>
    <row r="958" spans="1:32" x14ac:dyDescent="0.15">
      <c r="A958" s="1">
        <v>957</v>
      </c>
      <c r="B958" s="29" t="str">
        <f>TRIM(基本信息!B958)</f>
        <v/>
      </c>
      <c r="C958" s="1" t="str">
        <f>TRIM(基本信息!C958)</f>
        <v/>
      </c>
      <c r="D958" s="1">
        <f t="shared" si="193"/>
        <v>0</v>
      </c>
      <c r="E958" s="1" t="str">
        <f>IFERROR(INDEX(股票涨跌!E:E,MATCH(B958,股票涨跌!B:B,0)),"-")</f>
        <v>-</v>
      </c>
      <c r="F958" s="1" t="str">
        <f>IFERROR(INDEX(股票涨跌!F:F,MATCH(B958,股票涨跌!B:B,0)),"-")</f>
        <v>-</v>
      </c>
      <c r="G958" s="1" t="str">
        <f>TRIM(基本信息!O958)</f>
        <v/>
      </c>
      <c r="H958" s="1" t="str">
        <f>IFERROR(INDEX(行业涨跌!F:F,MATCH(G958,行业涨跌!C:C,0)),"-")</f>
        <v>-</v>
      </c>
      <c r="I958" s="1" t="str">
        <f>IFERROR(INDEX(行业涨跌!E:E,MATCH(G958,行业涨跌!C:C,0)),"-")</f>
        <v>-</v>
      </c>
      <c r="J958" s="1">
        <v>0</v>
      </c>
      <c r="K958" s="1">
        <v>1</v>
      </c>
      <c r="L958" s="1">
        <v>0</v>
      </c>
      <c r="M958" s="66">
        <f t="shared" si="194"/>
        <v>1</v>
      </c>
      <c r="R958" s="43" t="str">
        <f t="shared" si="192"/>
        <v>-</v>
      </c>
      <c r="S958" s="11">
        <v>43630.625</v>
      </c>
      <c r="V958" s="1">
        <f t="array" ref="V958">SMALL(IF($D$2:$D$4000&gt;0,ROW($D$2:$D$4000),4^8),ROW(A957))</f>
        <v>65536</v>
      </c>
      <c r="W958" s="1" t="str">
        <f t="shared" si="195"/>
        <v>-</v>
      </c>
      <c r="X958" s="1" t="str">
        <f t="shared" si="196"/>
        <v>-</v>
      </c>
      <c r="Y958" s="43" t="str">
        <f t="shared" si="197"/>
        <v>-</v>
      </c>
      <c r="Z958" s="1" t="str">
        <f t="shared" si="198"/>
        <v>-</v>
      </c>
      <c r="AA958" s="1" t="str">
        <f t="shared" si="199"/>
        <v>-</v>
      </c>
      <c r="AB958" s="1" t="str">
        <f t="shared" si="200"/>
        <v>-</v>
      </c>
      <c r="AC958" s="1" t="str">
        <f t="shared" si="201"/>
        <v>-</v>
      </c>
      <c r="AD958" s="1" t="str">
        <f t="shared" si="202"/>
        <v>-</v>
      </c>
      <c r="AE958" s="43" t="str">
        <f t="shared" si="203"/>
        <v>-</v>
      </c>
      <c r="AF958" s="11" t="str">
        <f t="shared" si="204"/>
        <v>-</v>
      </c>
    </row>
    <row r="959" spans="1:32" x14ac:dyDescent="0.15">
      <c r="A959" s="1">
        <v>958</v>
      </c>
      <c r="B959" s="29" t="str">
        <f>TRIM(基本信息!B959)</f>
        <v/>
      </c>
      <c r="C959" s="1" t="str">
        <f>TRIM(基本信息!C959)</f>
        <v/>
      </c>
      <c r="D959" s="1">
        <f t="shared" si="193"/>
        <v>0</v>
      </c>
      <c r="E959" s="1" t="str">
        <f>IFERROR(INDEX(股票涨跌!E:E,MATCH(B959,股票涨跌!B:B,0)),"-")</f>
        <v>-</v>
      </c>
      <c r="F959" s="1" t="str">
        <f>IFERROR(INDEX(股票涨跌!F:F,MATCH(B959,股票涨跌!B:B,0)),"-")</f>
        <v>-</v>
      </c>
      <c r="G959" s="1" t="str">
        <f>TRIM(基本信息!O959)</f>
        <v/>
      </c>
      <c r="H959" s="1" t="str">
        <f>IFERROR(INDEX(行业涨跌!F:F,MATCH(G959,行业涨跌!C:C,0)),"-")</f>
        <v>-</v>
      </c>
      <c r="I959" s="1" t="str">
        <f>IFERROR(INDEX(行业涨跌!E:E,MATCH(G959,行业涨跌!C:C,0)),"-")</f>
        <v>-</v>
      </c>
      <c r="J959" s="1">
        <v>0</v>
      </c>
      <c r="K959" s="1">
        <v>0</v>
      </c>
      <c r="L959" s="1">
        <v>0</v>
      </c>
      <c r="M959" s="66">
        <f t="shared" si="194"/>
        <v>0</v>
      </c>
      <c r="R959" s="43" t="str">
        <f t="shared" si="192"/>
        <v>-</v>
      </c>
      <c r="V959" s="1">
        <f t="array" ref="V959">SMALL(IF($D$2:$D$4000&gt;0,ROW($D$2:$D$4000),4^8),ROW(A958))</f>
        <v>65536</v>
      </c>
      <c r="W959" s="1" t="str">
        <f t="shared" si="195"/>
        <v>-</v>
      </c>
      <c r="X959" s="1" t="str">
        <f t="shared" si="196"/>
        <v>-</v>
      </c>
      <c r="Y959" s="43" t="str">
        <f t="shared" si="197"/>
        <v>-</v>
      </c>
      <c r="Z959" s="1" t="str">
        <f t="shared" si="198"/>
        <v>-</v>
      </c>
      <c r="AA959" s="1" t="str">
        <f t="shared" si="199"/>
        <v>-</v>
      </c>
      <c r="AB959" s="1" t="str">
        <f t="shared" si="200"/>
        <v>-</v>
      </c>
      <c r="AC959" s="1" t="str">
        <f t="shared" si="201"/>
        <v>-</v>
      </c>
      <c r="AD959" s="1" t="str">
        <f t="shared" si="202"/>
        <v>-</v>
      </c>
      <c r="AE959" s="43" t="str">
        <f t="shared" si="203"/>
        <v>-</v>
      </c>
      <c r="AF959" s="11" t="str">
        <f t="shared" si="204"/>
        <v>-</v>
      </c>
    </row>
    <row r="960" spans="1:32" x14ac:dyDescent="0.15">
      <c r="A960" s="1">
        <v>959</v>
      </c>
      <c r="B960" s="29" t="str">
        <f>TRIM(基本信息!B960)</f>
        <v/>
      </c>
      <c r="C960" s="1" t="str">
        <f>TRIM(基本信息!C960)</f>
        <v/>
      </c>
      <c r="D960" s="1">
        <f t="shared" si="193"/>
        <v>0</v>
      </c>
      <c r="E960" s="1" t="str">
        <f>IFERROR(INDEX(股票涨跌!E:E,MATCH(B960,股票涨跌!B:B,0)),"-")</f>
        <v>-</v>
      </c>
      <c r="F960" s="1" t="str">
        <f>IFERROR(INDEX(股票涨跌!F:F,MATCH(B960,股票涨跌!B:B,0)),"-")</f>
        <v>-</v>
      </c>
      <c r="G960" s="1" t="str">
        <f>TRIM(基本信息!O960)</f>
        <v/>
      </c>
      <c r="H960" s="1" t="str">
        <f>IFERROR(INDEX(行业涨跌!F:F,MATCH(G960,行业涨跌!C:C,0)),"-")</f>
        <v>-</v>
      </c>
      <c r="I960" s="1" t="str">
        <f>IFERROR(INDEX(行业涨跌!E:E,MATCH(G960,行业涨跌!C:C,0)),"-")</f>
        <v>-</v>
      </c>
      <c r="J960" s="1">
        <v>0</v>
      </c>
      <c r="K960" s="1">
        <v>0</v>
      </c>
      <c r="L960" s="1">
        <v>0</v>
      </c>
      <c r="M960" s="66">
        <f t="shared" si="194"/>
        <v>0</v>
      </c>
      <c r="R960" s="43" t="str">
        <f t="shared" si="192"/>
        <v>-</v>
      </c>
      <c r="V960" s="1">
        <f t="array" ref="V960">SMALL(IF($D$2:$D$4000&gt;0,ROW($D$2:$D$4000),4^8),ROW(A959))</f>
        <v>65536</v>
      </c>
      <c r="W960" s="1" t="str">
        <f t="shared" si="195"/>
        <v>-</v>
      </c>
      <c r="X960" s="1" t="str">
        <f t="shared" si="196"/>
        <v>-</v>
      </c>
      <c r="Y960" s="43" t="str">
        <f t="shared" si="197"/>
        <v>-</v>
      </c>
      <c r="Z960" s="1" t="str">
        <f t="shared" si="198"/>
        <v>-</v>
      </c>
      <c r="AA960" s="1" t="str">
        <f t="shared" si="199"/>
        <v>-</v>
      </c>
      <c r="AB960" s="1" t="str">
        <f t="shared" si="200"/>
        <v>-</v>
      </c>
      <c r="AC960" s="1" t="str">
        <f t="shared" si="201"/>
        <v>-</v>
      </c>
      <c r="AD960" s="1" t="str">
        <f t="shared" si="202"/>
        <v>-</v>
      </c>
      <c r="AE960" s="43" t="str">
        <f t="shared" si="203"/>
        <v>-</v>
      </c>
      <c r="AF960" s="11" t="str">
        <f t="shared" si="204"/>
        <v>-</v>
      </c>
    </row>
    <row r="961" spans="1:32" x14ac:dyDescent="0.15">
      <c r="A961" s="1">
        <v>960</v>
      </c>
      <c r="B961" s="29" t="str">
        <f>TRIM(基本信息!B961)</f>
        <v/>
      </c>
      <c r="C961" s="1" t="str">
        <f>TRIM(基本信息!C961)</f>
        <v/>
      </c>
      <c r="D961" s="1">
        <f t="shared" si="193"/>
        <v>0</v>
      </c>
      <c r="E961" s="1" t="str">
        <f>IFERROR(INDEX(股票涨跌!E:E,MATCH(B961,股票涨跌!B:B,0)),"-")</f>
        <v>-</v>
      </c>
      <c r="F961" s="1" t="str">
        <f>IFERROR(INDEX(股票涨跌!F:F,MATCH(B961,股票涨跌!B:B,0)),"-")</f>
        <v>-</v>
      </c>
      <c r="G961" s="1" t="str">
        <f>TRIM(基本信息!O961)</f>
        <v/>
      </c>
      <c r="H961" s="1" t="str">
        <f>IFERROR(INDEX(行业涨跌!F:F,MATCH(G961,行业涨跌!C:C,0)),"-")</f>
        <v>-</v>
      </c>
      <c r="I961" s="1" t="str">
        <f>IFERROR(INDEX(行业涨跌!E:E,MATCH(G961,行业涨跌!C:C,0)),"-")</f>
        <v>-</v>
      </c>
      <c r="J961" s="1">
        <v>0</v>
      </c>
      <c r="K961" s="1">
        <v>0</v>
      </c>
      <c r="L961" s="1">
        <v>0</v>
      </c>
      <c r="M961" s="66">
        <f t="shared" si="194"/>
        <v>0</v>
      </c>
      <c r="R961" s="43" t="str">
        <f t="shared" si="192"/>
        <v>-</v>
      </c>
      <c r="V961" s="1">
        <f t="array" ref="V961">SMALL(IF($D$2:$D$4000&gt;0,ROW($D$2:$D$4000),4^8),ROW(A960))</f>
        <v>65536</v>
      </c>
      <c r="W961" s="1" t="str">
        <f t="shared" si="195"/>
        <v>-</v>
      </c>
      <c r="X961" s="1" t="str">
        <f t="shared" si="196"/>
        <v>-</v>
      </c>
      <c r="Y961" s="43" t="str">
        <f t="shared" si="197"/>
        <v>-</v>
      </c>
      <c r="Z961" s="1" t="str">
        <f t="shared" si="198"/>
        <v>-</v>
      </c>
      <c r="AA961" s="1" t="str">
        <f t="shared" si="199"/>
        <v>-</v>
      </c>
      <c r="AB961" s="1" t="str">
        <f t="shared" si="200"/>
        <v>-</v>
      </c>
      <c r="AC961" s="1" t="str">
        <f t="shared" si="201"/>
        <v>-</v>
      </c>
      <c r="AD961" s="1" t="str">
        <f t="shared" si="202"/>
        <v>-</v>
      </c>
      <c r="AE961" s="43" t="str">
        <f t="shared" si="203"/>
        <v>-</v>
      </c>
      <c r="AF961" s="11" t="str">
        <f t="shared" si="204"/>
        <v>-</v>
      </c>
    </row>
    <row r="962" spans="1:32" x14ac:dyDescent="0.15">
      <c r="A962" s="1">
        <v>961</v>
      </c>
      <c r="B962" s="29" t="str">
        <f>TRIM(基本信息!B962)</f>
        <v/>
      </c>
      <c r="C962" s="1" t="str">
        <f>TRIM(基本信息!C962)</f>
        <v/>
      </c>
      <c r="D962" s="1">
        <f t="shared" si="193"/>
        <v>0</v>
      </c>
      <c r="E962" s="1" t="str">
        <f>IFERROR(INDEX(股票涨跌!E:E,MATCH(B962,股票涨跌!B:B,0)),"-")</f>
        <v>-</v>
      </c>
      <c r="F962" s="1" t="str">
        <f>IFERROR(INDEX(股票涨跌!F:F,MATCH(B962,股票涨跌!B:B,0)),"-")</f>
        <v>-</v>
      </c>
      <c r="G962" s="1" t="str">
        <f>TRIM(基本信息!O962)</f>
        <v/>
      </c>
      <c r="H962" s="1" t="str">
        <f>IFERROR(INDEX(行业涨跌!F:F,MATCH(G962,行业涨跌!C:C,0)),"-")</f>
        <v>-</v>
      </c>
      <c r="I962" s="1" t="str">
        <f>IFERROR(INDEX(行业涨跌!E:E,MATCH(G962,行业涨跌!C:C,0)),"-")</f>
        <v>-</v>
      </c>
      <c r="J962" s="1">
        <v>0</v>
      </c>
      <c r="K962" s="1">
        <v>0</v>
      </c>
      <c r="L962" s="1">
        <v>0</v>
      </c>
      <c r="M962" s="66">
        <f t="shared" si="194"/>
        <v>0</v>
      </c>
      <c r="R962" s="43" t="str">
        <f t="shared" ref="R962:R1025" si="205">IF(D962&gt;0,IF(J962&gt;0,$J$1,"")&amp;IF(K962&gt;0,$K$1,"")&amp;IF(L962&gt;0,$L$1,"")&amp;"+"&amp;IF(N962&gt;0,$N$1,"")&amp;IF(O962&gt;0,$O$1,"")&amp;IF(P962&gt;0,$P$1,"")&amp;IF(Q962&gt;0,$Q$1,""),"-")</f>
        <v>-</v>
      </c>
      <c r="V962" s="1">
        <f t="array" ref="V962">SMALL(IF($D$2:$D$4000&gt;0,ROW($D$2:$D$4000),4^8),ROW(A961))</f>
        <v>65536</v>
      </c>
      <c r="W962" s="1" t="str">
        <f t="shared" si="195"/>
        <v>-</v>
      </c>
      <c r="X962" s="1" t="str">
        <f t="shared" si="196"/>
        <v>-</v>
      </c>
      <c r="Y962" s="43" t="str">
        <f t="shared" si="197"/>
        <v>-</v>
      </c>
      <c r="Z962" s="1" t="str">
        <f t="shared" si="198"/>
        <v>-</v>
      </c>
      <c r="AA962" s="1" t="str">
        <f t="shared" si="199"/>
        <v>-</v>
      </c>
      <c r="AB962" s="1" t="str">
        <f t="shared" si="200"/>
        <v>-</v>
      </c>
      <c r="AC962" s="1" t="str">
        <f t="shared" si="201"/>
        <v>-</v>
      </c>
      <c r="AD962" s="1" t="str">
        <f t="shared" si="202"/>
        <v>-</v>
      </c>
      <c r="AE962" s="43" t="str">
        <f t="shared" si="203"/>
        <v>-</v>
      </c>
      <c r="AF962" s="11" t="str">
        <f t="shared" si="204"/>
        <v>-</v>
      </c>
    </row>
    <row r="963" spans="1:32" x14ac:dyDescent="0.15">
      <c r="A963" s="1">
        <v>962</v>
      </c>
      <c r="B963" s="29" t="str">
        <f>TRIM(基本信息!B963)</f>
        <v/>
      </c>
      <c r="C963" s="1" t="str">
        <f>TRIM(基本信息!C963)</f>
        <v/>
      </c>
      <c r="D963" s="1">
        <f t="shared" ref="D963:D1026" si="206">IF(LEN(B963)&gt;2,OR(M963=1,(M963=0.5)*(N963+O963+P963+Q963)&gt;0)+0,0)</f>
        <v>0</v>
      </c>
      <c r="E963" s="1" t="str">
        <f>IFERROR(INDEX(股票涨跌!E:E,MATCH(B963,股票涨跌!B:B,0)),"-")</f>
        <v>-</v>
      </c>
      <c r="F963" s="1" t="str">
        <f>IFERROR(INDEX(股票涨跌!F:F,MATCH(B963,股票涨跌!B:B,0)),"-")</f>
        <v>-</v>
      </c>
      <c r="G963" s="1" t="str">
        <f>TRIM(基本信息!O963)</f>
        <v/>
      </c>
      <c r="H963" s="1" t="str">
        <f>IFERROR(INDEX(行业涨跌!F:F,MATCH(G963,行业涨跌!C:C,0)),"-")</f>
        <v>-</v>
      </c>
      <c r="I963" s="1" t="str">
        <f>IFERROR(INDEX(行业涨跌!E:E,MATCH(G963,行业涨跌!C:C,0)),"-")</f>
        <v>-</v>
      </c>
      <c r="J963" s="1">
        <v>0</v>
      </c>
      <c r="K963" s="1">
        <v>0</v>
      </c>
      <c r="L963" s="1">
        <v>0</v>
      </c>
      <c r="M963" s="66">
        <f t="shared" ref="M963:M1026" si="207">IF(K963&gt;0,1,IF(J963&gt;0,0.5,0))</f>
        <v>0</v>
      </c>
      <c r="R963" s="43" t="str">
        <f t="shared" si="205"/>
        <v>-</v>
      </c>
      <c r="V963" s="1">
        <f t="array" ref="V963">SMALL(IF($D$2:$D$4000&gt;0,ROW($D$2:$D$4000),4^8),ROW(A962))</f>
        <v>65536</v>
      </c>
      <c r="W963" s="1" t="str">
        <f t="shared" si="195"/>
        <v>-</v>
      </c>
      <c r="X963" s="1" t="str">
        <f t="shared" si="196"/>
        <v>-</v>
      </c>
      <c r="Y963" s="43" t="str">
        <f t="shared" si="197"/>
        <v>-</v>
      </c>
      <c r="Z963" s="1" t="str">
        <f t="shared" si="198"/>
        <v>-</v>
      </c>
      <c r="AA963" s="1" t="str">
        <f t="shared" si="199"/>
        <v>-</v>
      </c>
      <c r="AB963" s="1" t="str">
        <f t="shared" si="200"/>
        <v>-</v>
      </c>
      <c r="AC963" s="1" t="str">
        <f t="shared" si="201"/>
        <v>-</v>
      </c>
      <c r="AD963" s="1" t="str">
        <f t="shared" si="202"/>
        <v>-</v>
      </c>
      <c r="AE963" s="43" t="str">
        <f t="shared" si="203"/>
        <v>-</v>
      </c>
      <c r="AF963" s="11" t="str">
        <f t="shared" si="204"/>
        <v>-</v>
      </c>
    </row>
    <row r="964" spans="1:32" x14ac:dyDescent="0.15">
      <c r="A964" s="1">
        <v>963</v>
      </c>
      <c r="B964" s="29" t="str">
        <f>TRIM(基本信息!B964)</f>
        <v/>
      </c>
      <c r="C964" s="1" t="str">
        <f>TRIM(基本信息!C964)</f>
        <v/>
      </c>
      <c r="D964" s="1">
        <f t="shared" si="206"/>
        <v>0</v>
      </c>
      <c r="E964" s="1" t="str">
        <f>IFERROR(INDEX(股票涨跌!E:E,MATCH(B964,股票涨跌!B:B,0)),"-")</f>
        <v>-</v>
      </c>
      <c r="F964" s="1" t="str">
        <f>IFERROR(INDEX(股票涨跌!F:F,MATCH(B964,股票涨跌!B:B,0)),"-")</f>
        <v>-</v>
      </c>
      <c r="G964" s="1" t="str">
        <f>TRIM(基本信息!O964)</f>
        <v/>
      </c>
      <c r="H964" s="1" t="str">
        <f>IFERROR(INDEX(行业涨跌!F:F,MATCH(G964,行业涨跌!C:C,0)),"-")</f>
        <v>-</v>
      </c>
      <c r="I964" s="1" t="str">
        <f>IFERROR(INDEX(行业涨跌!E:E,MATCH(G964,行业涨跌!C:C,0)),"-")</f>
        <v>-</v>
      </c>
      <c r="J964" s="1">
        <v>0</v>
      </c>
      <c r="K964" s="1">
        <v>1</v>
      </c>
      <c r="L964" s="1">
        <v>0</v>
      </c>
      <c r="M964" s="66">
        <f t="shared" si="207"/>
        <v>1</v>
      </c>
      <c r="R964" s="43" t="str">
        <f t="shared" si="205"/>
        <v>-</v>
      </c>
      <c r="S964" s="11">
        <v>43630.625</v>
      </c>
      <c r="V964" s="1">
        <f t="array" ref="V964">SMALL(IF($D$2:$D$4000&gt;0,ROW($D$2:$D$4000),4^8),ROW(A963))</f>
        <v>65536</v>
      </c>
      <c r="W964" s="1" t="str">
        <f t="shared" si="195"/>
        <v>-</v>
      </c>
      <c r="X964" s="1" t="str">
        <f t="shared" si="196"/>
        <v>-</v>
      </c>
      <c r="Y964" s="43" t="str">
        <f t="shared" si="197"/>
        <v>-</v>
      </c>
      <c r="Z964" s="1" t="str">
        <f t="shared" si="198"/>
        <v>-</v>
      </c>
      <c r="AA964" s="1" t="str">
        <f t="shared" si="199"/>
        <v>-</v>
      </c>
      <c r="AB964" s="1" t="str">
        <f t="shared" si="200"/>
        <v>-</v>
      </c>
      <c r="AC964" s="1" t="str">
        <f t="shared" si="201"/>
        <v>-</v>
      </c>
      <c r="AD964" s="1" t="str">
        <f t="shared" si="202"/>
        <v>-</v>
      </c>
      <c r="AE964" s="43" t="str">
        <f t="shared" si="203"/>
        <v>-</v>
      </c>
      <c r="AF964" s="11" t="str">
        <f t="shared" si="204"/>
        <v>-</v>
      </c>
    </row>
    <row r="965" spans="1:32" x14ac:dyDescent="0.15">
      <c r="A965" s="1">
        <v>964</v>
      </c>
      <c r="B965" s="29" t="str">
        <f>TRIM(基本信息!B965)</f>
        <v/>
      </c>
      <c r="C965" s="1" t="str">
        <f>TRIM(基本信息!C965)</f>
        <v/>
      </c>
      <c r="D965" s="1">
        <f t="shared" si="206"/>
        <v>0</v>
      </c>
      <c r="E965" s="1" t="str">
        <f>IFERROR(INDEX(股票涨跌!E:E,MATCH(B965,股票涨跌!B:B,0)),"-")</f>
        <v>-</v>
      </c>
      <c r="F965" s="1" t="str">
        <f>IFERROR(INDEX(股票涨跌!F:F,MATCH(B965,股票涨跌!B:B,0)),"-")</f>
        <v>-</v>
      </c>
      <c r="G965" s="1" t="str">
        <f>TRIM(基本信息!O965)</f>
        <v/>
      </c>
      <c r="H965" s="1" t="str">
        <f>IFERROR(INDEX(行业涨跌!F:F,MATCH(G965,行业涨跌!C:C,0)),"-")</f>
        <v>-</v>
      </c>
      <c r="I965" s="1" t="str">
        <f>IFERROR(INDEX(行业涨跌!E:E,MATCH(G965,行业涨跌!C:C,0)),"-")</f>
        <v>-</v>
      </c>
      <c r="J965" s="1">
        <v>0</v>
      </c>
      <c r="K965" s="1">
        <v>1</v>
      </c>
      <c r="L965" s="1">
        <v>0</v>
      </c>
      <c r="M965" s="66">
        <f t="shared" si="207"/>
        <v>1</v>
      </c>
      <c r="R965" s="43" t="str">
        <f t="shared" si="205"/>
        <v>-</v>
      </c>
      <c r="S965" s="11">
        <v>43630.625</v>
      </c>
      <c r="V965" s="1">
        <f t="array" ref="V965">SMALL(IF($D$2:$D$4000&gt;0,ROW($D$2:$D$4000),4^8),ROW(A964))</f>
        <v>65536</v>
      </c>
      <c r="W965" s="1" t="str">
        <f t="shared" si="195"/>
        <v>-</v>
      </c>
      <c r="X965" s="1" t="str">
        <f t="shared" si="196"/>
        <v>-</v>
      </c>
      <c r="Y965" s="43" t="str">
        <f t="shared" si="197"/>
        <v>-</v>
      </c>
      <c r="Z965" s="1" t="str">
        <f t="shared" si="198"/>
        <v>-</v>
      </c>
      <c r="AA965" s="1" t="str">
        <f t="shared" si="199"/>
        <v>-</v>
      </c>
      <c r="AB965" s="1" t="str">
        <f t="shared" si="200"/>
        <v>-</v>
      </c>
      <c r="AC965" s="1" t="str">
        <f t="shared" si="201"/>
        <v>-</v>
      </c>
      <c r="AD965" s="1" t="str">
        <f t="shared" si="202"/>
        <v>-</v>
      </c>
      <c r="AE965" s="43" t="str">
        <f t="shared" si="203"/>
        <v>-</v>
      </c>
      <c r="AF965" s="11" t="str">
        <f t="shared" si="204"/>
        <v>-</v>
      </c>
    </row>
    <row r="966" spans="1:32" x14ac:dyDescent="0.15">
      <c r="A966" s="1">
        <v>965</v>
      </c>
      <c r="B966" s="29" t="str">
        <f>TRIM(基本信息!B966)</f>
        <v/>
      </c>
      <c r="C966" s="1" t="str">
        <f>TRIM(基本信息!C966)</f>
        <v/>
      </c>
      <c r="D966" s="1">
        <f t="shared" si="206"/>
        <v>0</v>
      </c>
      <c r="E966" s="1" t="str">
        <f>IFERROR(INDEX(股票涨跌!E:E,MATCH(B966,股票涨跌!B:B,0)),"-")</f>
        <v>-</v>
      </c>
      <c r="F966" s="1" t="str">
        <f>IFERROR(INDEX(股票涨跌!F:F,MATCH(B966,股票涨跌!B:B,0)),"-")</f>
        <v>-</v>
      </c>
      <c r="G966" s="1" t="str">
        <f>TRIM(基本信息!O966)</f>
        <v/>
      </c>
      <c r="H966" s="1" t="str">
        <f>IFERROR(INDEX(行业涨跌!F:F,MATCH(G966,行业涨跌!C:C,0)),"-")</f>
        <v>-</v>
      </c>
      <c r="I966" s="1" t="str">
        <f>IFERROR(INDEX(行业涨跌!E:E,MATCH(G966,行业涨跌!C:C,0)),"-")</f>
        <v>-</v>
      </c>
      <c r="J966" s="1">
        <v>0</v>
      </c>
      <c r="K966" s="1">
        <v>0</v>
      </c>
      <c r="L966" s="1">
        <v>0</v>
      </c>
      <c r="M966" s="66">
        <f t="shared" si="207"/>
        <v>0</v>
      </c>
      <c r="R966" s="43" t="str">
        <f t="shared" si="205"/>
        <v>-</v>
      </c>
      <c r="V966" s="1">
        <f t="array" ref="V966">SMALL(IF($D$2:$D$4000&gt;0,ROW($D$2:$D$4000),4^8),ROW(A965))</f>
        <v>65536</v>
      </c>
      <c r="W966" s="1" t="str">
        <f t="shared" si="195"/>
        <v>-</v>
      </c>
      <c r="X966" s="1" t="str">
        <f t="shared" si="196"/>
        <v>-</v>
      </c>
      <c r="Y966" s="43" t="str">
        <f t="shared" si="197"/>
        <v>-</v>
      </c>
      <c r="Z966" s="1" t="str">
        <f t="shared" si="198"/>
        <v>-</v>
      </c>
      <c r="AA966" s="1" t="str">
        <f t="shared" si="199"/>
        <v>-</v>
      </c>
      <c r="AB966" s="1" t="str">
        <f t="shared" si="200"/>
        <v>-</v>
      </c>
      <c r="AC966" s="1" t="str">
        <f t="shared" si="201"/>
        <v>-</v>
      </c>
      <c r="AD966" s="1" t="str">
        <f t="shared" si="202"/>
        <v>-</v>
      </c>
      <c r="AE966" s="43" t="str">
        <f t="shared" si="203"/>
        <v>-</v>
      </c>
      <c r="AF966" s="11" t="str">
        <f t="shared" si="204"/>
        <v>-</v>
      </c>
    </row>
    <row r="967" spans="1:32" x14ac:dyDescent="0.15">
      <c r="A967" s="1">
        <v>966</v>
      </c>
      <c r="B967" s="29" t="str">
        <f>TRIM(基本信息!B967)</f>
        <v/>
      </c>
      <c r="C967" s="1" t="str">
        <f>TRIM(基本信息!C967)</f>
        <v/>
      </c>
      <c r="D967" s="1">
        <f t="shared" si="206"/>
        <v>0</v>
      </c>
      <c r="E967" s="1" t="str">
        <f>IFERROR(INDEX(股票涨跌!E:E,MATCH(B967,股票涨跌!B:B,0)),"-")</f>
        <v>-</v>
      </c>
      <c r="F967" s="1" t="str">
        <f>IFERROR(INDEX(股票涨跌!F:F,MATCH(B967,股票涨跌!B:B,0)),"-")</f>
        <v>-</v>
      </c>
      <c r="G967" s="1" t="str">
        <f>TRIM(基本信息!O967)</f>
        <v/>
      </c>
      <c r="H967" s="1" t="str">
        <f>IFERROR(INDEX(行业涨跌!F:F,MATCH(G967,行业涨跌!C:C,0)),"-")</f>
        <v>-</v>
      </c>
      <c r="I967" s="1" t="str">
        <f>IFERROR(INDEX(行业涨跌!E:E,MATCH(G967,行业涨跌!C:C,0)),"-")</f>
        <v>-</v>
      </c>
      <c r="J967" s="1">
        <v>0</v>
      </c>
      <c r="K967" s="1">
        <v>0</v>
      </c>
      <c r="L967" s="1">
        <v>0</v>
      </c>
      <c r="M967" s="66">
        <f t="shared" si="207"/>
        <v>0</v>
      </c>
      <c r="R967" s="43" t="str">
        <f t="shared" si="205"/>
        <v>-</v>
      </c>
      <c r="V967" s="1">
        <f t="array" ref="V967">SMALL(IF($D$2:$D$4000&gt;0,ROW($D$2:$D$4000),4^8),ROW(A966))</f>
        <v>65536</v>
      </c>
      <c r="W967" s="1" t="str">
        <f t="shared" si="195"/>
        <v>-</v>
      </c>
      <c r="X967" s="1" t="str">
        <f t="shared" si="196"/>
        <v>-</v>
      </c>
      <c r="Y967" s="43" t="str">
        <f t="shared" si="197"/>
        <v>-</v>
      </c>
      <c r="Z967" s="1" t="str">
        <f t="shared" si="198"/>
        <v>-</v>
      </c>
      <c r="AA967" s="1" t="str">
        <f t="shared" si="199"/>
        <v>-</v>
      </c>
      <c r="AB967" s="1" t="str">
        <f t="shared" si="200"/>
        <v>-</v>
      </c>
      <c r="AC967" s="1" t="str">
        <f t="shared" si="201"/>
        <v>-</v>
      </c>
      <c r="AD967" s="1" t="str">
        <f t="shared" si="202"/>
        <v>-</v>
      </c>
      <c r="AE967" s="43" t="str">
        <f t="shared" si="203"/>
        <v>-</v>
      </c>
      <c r="AF967" s="11" t="str">
        <f t="shared" si="204"/>
        <v>-</v>
      </c>
    </row>
    <row r="968" spans="1:32" x14ac:dyDescent="0.15">
      <c r="A968" s="1">
        <v>967</v>
      </c>
      <c r="B968" s="29" t="str">
        <f>TRIM(基本信息!B968)</f>
        <v/>
      </c>
      <c r="C968" s="1" t="str">
        <f>TRIM(基本信息!C968)</f>
        <v/>
      </c>
      <c r="D968" s="1">
        <f t="shared" si="206"/>
        <v>0</v>
      </c>
      <c r="E968" s="1" t="str">
        <f>IFERROR(INDEX(股票涨跌!E:E,MATCH(B968,股票涨跌!B:B,0)),"-")</f>
        <v>-</v>
      </c>
      <c r="F968" s="1" t="str">
        <f>IFERROR(INDEX(股票涨跌!F:F,MATCH(B968,股票涨跌!B:B,0)),"-")</f>
        <v>-</v>
      </c>
      <c r="G968" s="1" t="str">
        <f>TRIM(基本信息!O968)</f>
        <v/>
      </c>
      <c r="H968" s="1" t="str">
        <f>IFERROR(INDEX(行业涨跌!F:F,MATCH(G968,行业涨跌!C:C,0)),"-")</f>
        <v>-</v>
      </c>
      <c r="I968" s="1" t="str">
        <f>IFERROR(INDEX(行业涨跌!E:E,MATCH(G968,行业涨跌!C:C,0)),"-")</f>
        <v>-</v>
      </c>
      <c r="J968" s="1">
        <v>0</v>
      </c>
      <c r="K968" s="1">
        <v>0</v>
      </c>
      <c r="L968" s="1">
        <v>0</v>
      </c>
      <c r="M968" s="66">
        <f t="shared" si="207"/>
        <v>0</v>
      </c>
      <c r="R968" s="43" t="str">
        <f t="shared" si="205"/>
        <v>-</v>
      </c>
      <c r="V968" s="1">
        <f t="array" ref="V968">SMALL(IF($D$2:$D$4000&gt;0,ROW($D$2:$D$4000),4^8),ROW(A967))</f>
        <v>65536</v>
      </c>
      <c r="W968" s="1" t="str">
        <f t="shared" si="195"/>
        <v>-</v>
      </c>
      <c r="X968" s="1" t="str">
        <f t="shared" si="196"/>
        <v>-</v>
      </c>
      <c r="Y968" s="43" t="str">
        <f t="shared" si="197"/>
        <v>-</v>
      </c>
      <c r="Z968" s="1" t="str">
        <f t="shared" si="198"/>
        <v>-</v>
      </c>
      <c r="AA968" s="1" t="str">
        <f t="shared" si="199"/>
        <v>-</v>
      </c>
      <c r="AB968" s="1" t="str">
        <f t="shared" si="200"/>
        <v>-</v>
      </c>
      <c r="AC968" s="1" t="str">
        <f t="shared" si="201"/>
        <v>-</v>
      </c>
      <c r="AD968" s="1" t="str">
        <f t="shared" si="202"/>
        <v>-</v>
      </c>
      <c r="AE968" s="43" t="str">
        <f t="shared" si="203"/>
        <v>-</v>
      </c>
      <c r="AF968" s="11" t="str">
        <f t="shared" si="204"/>
        <v>-</v>
      </c>
    </row>
    <row r="969" spans="1:32" x14ac:dyDescent="0.15">
      <c r="A969" s="1">
        <v>968</v>
      </c>
      <c r="B969" s="29" t="str">
        <f>TRIM(基本信息!B969)</f>
        <v/>
      </c>
      <c r="C969" s="1" t="str">
        <f>TRIM(基本信息!C969)</f>
        <v/>
      </c>
      <c r="D969" s="1">
        <f t="shared" si="206"/>
        <v>0</v>
      </c>
      <c r="E969" s="1" t="str">
        <f>IFERROR(INDEX(股票涨跌!E:E,MATCH(B969,股票涨跌!B:B,0)),"-")</f>
        <v>-</v>
      </c>
      <c r="F969" s="1" t="str">
        <f>IFERROR(INDEX(股票涨跌!F:F,MATCH(B969,股票涨跌!B:B,0)),"-")</f>
        <v>-</v>
      </c>
      <c r="G969" s="1" t="str">
        <f>TRIM(基本信息!O969)</f>
        <v/>
      </c>
      <c r="H969" s="1" t="str">
        <f>IFERROR(INDEX(行业涨跌!F:F,MATCH(G969,行业涨跌!C:C,0)),"-")</f>
        <v>-</v>
      </c>
      <c r="I969" s="1" t="str">
        <f>IFERROR(INDEX(行业涨跌!E:E,MATCH(G969,行业涨跌!C:C,0)),"-")</f>
        <v>-</v>
      </c>
      <c r="J969" s="1">
        <v>0</v>
      </c>
      <c r="K969" s="1">
        <v>1</v>
      </c>
      <c r="L969" s="1">
        <v>0</v>
      </c>
      <c r="M969" s="66">
        <f t="shared" si="207"/>
        <v>1</v>
      </c>
      <c r="R969" s="43" t="str">
        <f t="shared" si="205"/>
        <v>-</v>
      </c>
      <c r="S969" s="11">
        <v>43630.625</v>
      </c>
      <c r="V969" s="1">
        <f t="array" ref="V969">SMALL(IF($D$2:$D$4000&gt;0,ROW($D$2:$D$4000),4^8),ROW(A968))</f>
        <v>65536</v>
      </c>
      <c r="W969" s="1" t="str">
        <f t="shared" si="195"/>
        <v>-</v>
      </c>
      <c r="X969" s="1" t="str">
        <f t="shared" si="196"/>
        <v>-</v>
      </c>
      <c r="Y969" s="43" t="str">
        <f t="shared" si="197"/>
        <v>-</v>
      </c>
      <c r="Z969" s="1" t="str">
        <f t="shared" si="198"/>
        <v>-</v>
      </c>
      <c r="AA969" s="1" t="str">
        <f t="shared" si="199"/>
        <v>-</v>
      </c>
      <c r="AB969" s="1" t="str">
        <f t="shared" si="200"/>
        <v>-</v>
      </c>
      <c r="AC969" s="1" t="str">
        <f t="shared" si="201"/>
        <v>-</v>
      </c>
      <c r="AD969" s="1" t="str">
        <f t="shared" si="202"/>
        <v>-</v>
      </c>
      <c r="AE969" s="43" t="str">
        <f t="shared" si="203"/>
        <v>-</v>
      </c>
      <c r="AF969" s="11" t="str">
        <f t="shared" si="204"/>
        <v>-</v>
      </c>
    </row>
    <row r="970" spans="1:32" x14ac:dyDescent="0.15">
      <c r="A970" s="1">
        <v>969</v>
      </c>
      <c r="B970" s="29" t="str">
        <f>TRIM(基本信息!B970)</f>
        <v/>
      </c>
      <c r="C970" s="1" t="str">
        <f>TRIM(基本信息!C970)</f>
        <v/>
      </c>
      <c r="D970" s="1">
        <f t="shared" si="206"/>
        <v>0</v>
      </c>
      <c r="E970" s="1" t="str">
        <f>IFERROR(INDEX(股票涨跌!E:E,MATCH(B970,股票涨跌!B:B,0)),"-")</f>
        <v>-</v>
      </c>
      <c r="F970" s="1" t="str">
        <f>IFERROR(INDEX(股票涨跌!F:F,MATCH(B970,股票涨跌!B:B,0)),"-")</f>
        <v>-</v>
      </c>
      <c r="G970" s="1" t="str">
        <f>TRIM(基本信息!O970)</f>
        <v/>
      </c>
      <c r="H970" s="1" t="str">
        <f>IFERROR(INDEX(行业涨跌!F:F,MATCH(G970,行业涨跌!C:C,0)),"-")</f>
        <v>-</v>
      </c>
      <c r="I970" s="1" t="str">
        <f>IFERROR(INDEX(行业涨跌!E:E,MATCH(G970,行业涨跌!C:C,0)),"-")</f>
        <v>-</v>
      </c>
      <c r="J970" s="1">
        <v>0</v>
      </c>
      <c r="K970" s="1">
        <v>0</v>
      </c>
      <c r="L970" s="1">
        <v>0</v>
      </c>
      <c r="M970" s="66">
        <f t="shared" si="207"/>
        <v>0</v>
      </c>
      <c r="R970" s="43" t="str">
        <f t="shared" si="205"/>
        <v>-</v>
      </c>
      <c r="V970" s="1">
        <f t="array" ref="V970">SMALL(IF($D$2:$D$4000&gt;0,ROW($D$2:$D$4000),4^8),ROW(A969))</f>
        <v>65536</v>
      </c>
      <c r="W970" s="1" t="str">
        <f t="shared" si="195"/>
        <v>-</v>
      </c>
      <c r="X970" s="1" t="str">
        <f t="shared" si="196"/>
        <v>-</v>
      </c>
      <c r="Y970" s="43" t="str">
        <f t="shared" si="197"/>
        <v>-</v>
      </c>
      <c r="Z970" s="1" t="str">
        <f t="shared" si="198"/>
        <v>-</v>
      </c>
      <c r="AA970" s="1" t="str">
        <f t="shared" si="199"/>
        <v>-</v>
      </c>
      <c r="AB970" s="1" t="str">
        <f t="shared" si="200"/>
        <v>-</v>
      </c>
      <c r="AC970" s="1" t="str">
        <f t="shared" si="201"/>
        <v>-</v>
      </c>
      <c r="AD970" s="1" t="str">
        <f t="shared" si="202"/>
        <v>-</v>
      </c>
      <c r="AE970" s="43" t="str">
        <f t="shared" si="203"/>
        <v>-</v>
      </c>
      <c r="AF970" s="11" t="str">
        <f t="shared" si="204"/>
        <v>-</v>
      </c>
    </row>
    <row r="971" spans="1:32" x14ac:dyDescent="0.15">
      <c r="A971" s="1">
        <v>970</v>
      </c>
      <c r="B971" s="29" t="str">
        <f>TRIM(基本信息!B971)</f>
        <v/>
      </c>
      <c r="C971" s="1" t="str">
        <f>TRIM(基本信息!C971)</f>
        <v/>
      </c>
      <c r="D971" s="1">
        <f t="shared" si="206"/>
        <v>0</v>
      </c>
      <c r="E971" s="1" t="str">
        <f>IFERROR(INDEX(股票涨跌!E:E,MATCH(B971,股票涨跌!B:B,0)),"-")</f>
        <v>-</v>
      </c>
      <c r="F971" s="1" t="str">
        <f>IFERROR(INDEX(股票涨跌!F:F,MATCH(B971,股票涨跌!B:B,0)),"-")</f>
        <v>-</v>
      </c>
      <c r="G971" s="1" t="str">
        <f>TRIM(基本信息!O971)</f>
        <v/>
      </c>
      <c r="H971" s="1" t="str">
        <f>IFERROR(INDEX(行业涨跌!F:F,MATCH(G971,行业涨跌!C:C,0)),"-")</f>
        <v>-</v>
      </c>
      <c r="I971" s="1" t="str">
        <f>IFERROR(INDEX(行业涨跌!E:E,MATCH(G971,行业涨跌!C:C,0)),"-")</f>
        <v>-</v>
      </c>
      <c r="J971" s="1">
        <v>0</v>
      </c>
      <c r="K971" s="1">
        <v>0</v>
      </c>
      <c r="L971" s="1">
        <v>0</v>
      </c>
      <c r="M971" s="66">
        <f t="shared" si="207"/>
        <v>0</v>
      </c>
      <c r="R971" s="43" t="str">
        <f t="shared" si="205"/>
        <v>-</v>
      </c>
      <c r="V971" s="1">
        <f t="array" ref="V971">SMALL(IF($D$2:$D$4000&gt;0,ROW($D$2:$D$4000),4^8),ROW(A970))</f>
        <v>65536</v>
      </c>
      <c r="W971" s="1" t="str">
        <f t="shared" si="195"/>
        <v>-</v>
      </c>
      <c r="X971" s="1" t="str">
        <f t="shared" si="196"/>
        <v>-</v>
      </c>
      <c r="Y971" s="43" t="str">
        <f t="shared" si="197"/>
        <v>-</v>
      </c>
      <c r="Z971" s="1" t="str">
        <f t="shared" si="198"/>
        <v>-</v>
      </c>
      <c r="AA971" s="1" t="str">
        <f t="shared" si="199"/>
        <v>-</v>
      </c>
      <c r="AB971" s="1" t="str">
        <f t="shared" si="200"/>
        <v>-</v>
      </c>
      <c r="AC971" s="1" t="str">
        <f t="shared" si="201"/>
        <v>-</v>
      </c>
      <c r="AD971" s="1" t="str">
        <f t="shared" si="202"/>
        <v>-</v>
      </c>
      <c r="AE971" s="43" t="str">
        <f t="shared" si="203"/>
        <v>-</v>
      </c>
      <c r="AF971" s="11" t="str">
        <f t="shared" si="204"/>
        <v>-</v>
      </c>
    </row>
    <row r="972" spans="1:32" x14ac:dyDescent="0.15">
      <c r="A972" s="1">
        <v>971</v>
      </c>
      <c r="B972" s="29" t="str">
        <f>TRIM(基本信息!B972)</f>
        <v/>
      </c>
      <c r="C972" s="1" t="str">
        <f>TRIM(基本信息!C972)</f>
        <v/>
      </c>
      <c r="D972" s="1">
        <f t="shared" si="206"/>
        <v>0</v>
      </c>
      <c r="E972" s="1" t="str">
        <f>IFERROR(INDEX(股票涨跌!E:E,MATCH(B972,股票涨跌!B:B,0)),"-")</f>
        <v>-</v>
      </c>
      <c r="F972" s="1" t="str">
        <f>IFERROR(INDEX(股票涨跌!F:F,MATCH(B972,股票涨跌!B:B,0)),"-")</f>
        <v>-</v>
      </c>
      <c r="G972" s="1" t="str">
        <f>TRIM(基本信息!O972)</f>
        <v/>
      </c>
      <c r="H972" s="1" t="str">
        <f>IFERROR(INDEX(行业涨跌!F:F,MATCH(G972,行业涨跌!C:C,0)),"-")</f>
        <v>-</v>
      </c>
      <c r="I972" s="1" t="str">
        <f>IFERROR(INDEX(行业涨跌!E:E,MATCH(G972,行业涨跌!C:C,0)),"-")</f>
        <v>-</v>
      </c>
      <c r="J972" s="1">
        <v>0</v>
      </c>
      <c r="K972" s="1">
        <v>0</v>
      </c>
      <c r="L972" s="1">
        <v>0</v>
      </c>
      <c r="M972" s="66">
        <f t="shared" si="207"/>
        <v>0</v>
      </c>
      <c r="R972" s="43" t="str">
        <f t="shared" si="205"/>
        <v>-</v>
      </c>
      <c r="V972" s="1">
        <f t="array" ref="V972">SMALL(IF($D$2:$D$4000&gt;0,ROW($D$2:$D$4000),4^8),ROW(A971))</f>
        <v>65536</v>
      </c>
      <c r="W972" s="1" t="str">
        <f t="shared" si="195"/>
        <v>-</v>
      </c>
      <c r="X972" s="1" t="str">
        <f t="shared" si="196"/>
        <v>-</v>
      </c>
      <c r="Y972" s="43" t="str">
        <f t="shared" si="197"/>
        <v>-</v>
      </c>
      <c r="Z972" s="1" t="str">
        <f t="shared" si="198"/>
        <v>-</v>
      </c>
      <c r="AA972" s="1" t="str">
        <f t="shared" si="199"/>
        <v>-</v>
      </c>
      <c r="AB972" s="1" t="str">
        <f t="shared" si="200"/>
        <v>-</v>
      </c>
      <c r="AC972" s="1" t="str">
        <f t="shared" si="201"/>
        <v>-</v>
      </c>
      <c r="AD972" s="1" t="str">
        <f t="shared" si="202"/>
        <v>-</v>
      </c>
      <c r="AE972" s="43" t="str">
        <f t="shared" si="203"/>
        <v>-</v>
      </c>
      <c r="AF972" s="11" t="str">
        <f t="shared" si="204"/>
        <v>-</v>
      </c>
    </row>
    <row r="973" spans="1:32" x14ac:dyDescent="0.15">
      <c r="A973" s="1">
        <v>972</v>
      </c>
      <c r="B973" s="29" t="str">
        <f>TRIM(基本信息!B973)</f>
        <v/>
      </c>
      <c r="C973" s="1" t="str">
        <f>TRIM(基本信息!C973)</f>
        <v/>
      </c>
      <c r="D973" s="1">
        <f t="shared" si="206"/>
        <v>0</v>
      </c>
      <c r="E973" s="1" t="str">
        <f>IFERROR(INDEX(股票涨跌!E:E,MATCH(B973,股票涨跌!B:B,0)),"-")</f>
        <v>-</v>
      </c>
      <c r="F973" s="1" t="str">
        <f>IFERROR(INDEX(股票涨跌!F:F,MATCH(B973,股票涨跌!B:B,0)),"-")</f>
        <v>-</v>
      </c>
      <c r="G973" s="1" t="str">
        <f>TRIM(基本信息!O973)</f>
        <v/>
      </c>
      <c r="H973" s="1" t="str">
        <f>IFERROR(INDEX(行业涨跌!F:F,MATCH(G973,行业涨跌!C:C,0)),"-")</f>
        <v>-</v>
      </c>
      <c r="I973" s="1" t="str">
        <f>IFERROR(INDEX(行业涨跌!E:E,MATCH(G973,行业涨跌!C:C,0)),"-")</f>
        <v>-</v>
      </c>
      <c r="J973" s="1">
        <v>0</v>
      </c>
      <c r="K973" s="1">
        <v>0</v>
      </c>
      <c r="L973" s="1">
        <v>0</v>
      </c>
      <c r="M973" s="66">
        <f t="shared" si="207"/>
        <v>0</v>
      </c>
      <c r="R973" s="43" t="str">
        <f t="shared" si="205"/>
        <v>-</v>
      </c>
      <c r="V973" s="1">
        <f t="array" ref="V973">SMALL(IF($D$2:$D$4000&gt;0,ROW($D$2:$D$4000),4^8),ROW(A972))</f>
        <v>65536</v>
      </c>
      <c r="W973" s="1" t="str">
        <f t="shared" si="195"/>
        <v>-</v>
      </c>
      <c r="X973" s="1" t="str">
        <f t="shared" si="196"/>
        <v>-</v>
      </c>
      <c r="Y973" s="43" t="str">
        <f t="shared" si="197"/>
        <v>-</v>
      </c>
      <c r="Z973" s="1" t="str">
        <f t="shared" si="198"/>
        <v>-</v>
      </c>
      <c r="AA973" s="1" t="str">
        <f t="shared" si="199"/>
        <v>-</v>
      </c>
      <c r="AB973" s="1" t="str">
        <f t="shared" si="200"/>
        <v>-</v>
      </c>
      <c r="AC973" s="1" t="str">
        <f t="shared" si="201"/>
        <v>-</v>
      </c>
      <c r="AD973" s="1" t="str">
        <f t="shared" si="202"/>
        <v>-</v>
      </c>
      <c r="AE973" s="43" t="str">
        <f t="shared" si="203"/>
        <v>-</v>
      </c>
      <c r="AF973" s="11" t="str">
        <f t="shared" si="204"/>
        <v>-</v>
      </c>
    </row>
    <row r="974" spans="1:32" x14ac:dyDescent="0.15">
      <c r="A974" s="1">
        <v>973</v>
      </c>
      <c r="B974" s="29" t="str">
        <f>TRIM(基本信息!B974)</f>
        <v/>
      </c>
      <c r="C974" s="1" t="str">
        <f>TRIM(基本信息!C974)</f>
        <v/>
      </c>
      <c r="D974" s="1">
        <f t="shared" si="206"/>
        <v>0</v>
      </c>
      <c r="E974" s="1" t="str">
        <f>IFERROR(INDEX(股票涨跌!E:E,MATCH(B974,股票涨跌!B:B,0)),"-")</f>
        <v>-</v>
      </c>
      <c r="F974" s="1" t="str">
        <f>IFERROR(INDEX(股票涨跌!F:F,MATCH(B974,股票涨跌!B:B,0)),"-")</f>
        <v>-</v>
      </c>
      <c r="G974" s="1" t="str">
        <f>TRIM(基本信息!O974)</f>
        <v/>
      </c>
      <c r="H974" s="1" t="str">
        <f>IFERROR(INDEX(行业涨跌!F:F,MATCH(G974,行业涨跌!C:C,0)),"-")</f>
        <v>-</v>
      </c>
      <c r="I974" s="1" t="str">
        <f>IFERROR(INDEX(行业涨跌!E:E,MATCH(G974,行业涨跌!C:C,0)),"-")</f>
        <v>-</v>
      </c>
      <c r="J974" s="1">
        <v>0</v>
      </c>
      <c r="K974" s="1">
        <v>0</v>
      </c>
      <c r="L974" s="1">
        <v>0</v>
      </c>
      <c r="M974" s="66">
        <f t="shared" si="207"/>
        <v>0</v>
      </c>
      <c r="R974" s="43" t="str">
        <f t="shared" si="205"/>
        <v>-</v>
      </c>
      <c r="V974" s="1">
        <f t="array" ref="V974">SMALL(IF($D$2:$D$4000&gt;0,ROW($D$2:$D$4000),4^8),ROW(A973))</f>
        <v>65536</v>
      </c>
      <c r="W974" s="1" t="str">
        <f t="shared" si="195"/>
        <v>-</v>
      </c>
      <c r="X974" s="1" t="str">
        <f t="shared" si="196"/>
        <v>-</v>
      </c>
      <c r="Y974" s="43" t="str">
        <f t="shared" si="197"/>
        <v>-</v>
      </c>
      <c r="Z974" s="1" t="str">
        <f t="shared" si="198"/>
        <v>-</v>
      </c>
      <c r="AA974" s="1" t="str">
        <f t="shared" si="199"/>
        <v>-</v>
      </c>
      <c r="AB974" s="1" t="str">
        <f t="shared" si="200"/>
        <v>-</v>
      </c>
      <c r="AC974" s="1" t="str">
        <f t="shared" si="201"/>
        <v>-</v>
      </c>
      <c r="AD974" s="1" t="str">
        <f t="shared" si="202"/>
        <v>-</v>
      </c>
      <c r="AE974" s="43" t="str">
        <f t="shared" si="203"/>
        <v>-</v>
      </c>
      <c r="AF974" s="11" t="str">
        <f t="shared" si="204"/>
        <v>-</v>
      </c>
    </row>
    <row r="975" spans="1:32" x14ac:dyDescent="0.15">
      <c r="A975" s="1">
        <v>974</v>
      </c>
      <c r="B975" s="29" t="str">
        <f>TRIM(基本信息!B975)</f>
        <v/>
      </c>
      <c r="C975" s="1" t="str">
        <f>TRIM(基本信息!C975)</f>
        <v/>
      </c>
      <c r="D975" s="1">
        <f t="shared" si="206"/>
        <v>0</v>
      </c>
      <c r="E975" s="1" t="str">
        <f>IFERROR(INDEX(股票涨跌!E:E,MATCH(B975,股票涨跌!B:B,0)),"-")</f>
        <v>-</v>
      </c>
      <c r="F975" s="1" t="str">
        <f>IFERROR(INDEX(股票涨跌!F:F,MATCH(B975,股票涨跌!B:B,0)),"-")</f>
        <v>-</v>
      </c>
      <c r="G975" s="1" t="str">
        <f>TRIM(基本信息!O975)</f>
        <v/>
      </c>
      <c r="H975" s="1" t="str">
        <f>IFERROR(INDEX(行业涨跌!F:F,MATCH(G975,行业涨跌!C:C,0)),"-")</f>
        <v>-</v>
      </c>
      <c r="I975" s="1" t="str">
        <f>IFERROR(INDEX(行业涨跌!E:E,MATCH(G975,行业涨跌!C:C,0)),"-")</f>
        <v>-</v>
      </c>
      <c r="J975" s="1">
        <v>0</v>
      </c>
      <c r="K975" s="1">
        <v>0</v>
      </c>
      <c r="L975" s="1">
        <v>0</v>
      </c>
      <c r="M975" s="66">
        <f t="shared" si="207"/>
        <v>0</v>
      </c>
      <c r="R975" s="43" t="str">
        <f t="shared" si="205"/>
        <v>-</v>
      </c>
      <c r="V975" s="1">
        <f t="array" ref="V975">SMALL(IF($D$2:$D$4000&gt;0,ROW($D$2:$D$4000),4^8),ROW(A974))</f>
        <v>65536</v>
      </c>
      <c r="W975" s="1" t="str">
        <f t="shared" si="195"/>
        <v>-</v>
      </c>
      <c r="X975" s="1" t="str">
        <f t="shared" si="196"/>
        <v>-</v>
      </c>
      <c r="Y975" s="43" t="str">
        <f t="shared" si="197"/>
        <v>-</v>
      </c>
      <c r="Z975" s="1" t="str">
        <f t="shared" si="198"/>
        <v>-</v>
      </c>
      <c r="AA975" s="1" t="str">
        <f t="shared" si="199"/>
        <v>-</v>
      </c>
      <c r="AB975" s="1" t="str">
        <f t="shared" si="200"/>
        <v>-</v>
      </c>
      <c r="AC975" s="1" t="str">
        <f t="shared" si="201"/>
        <v>-</v>
      </c>
      <c r="AD975" s="1" t="str">
        <f t="shared" si="202"/>
        <v>-</v>
      </c>
      <c r="AE975" s="43" t="str">
        <f t="shared" si="203"/>
        <v>-</v>
      </c>
      <c r="AF975" s="11" t="str">
        <f t="shared" si="204"/>
        <v>-</v>
      </c>
    </row>
    <row r="976" spans="1:32" x14ac:dyDescent="0.15">
      <c r="A976" s="1">
        <v>975</v>
      </c>
      <c r="B976" s="29" t="str">
        <f>TRIM(基本信息!B976)</f>
        <v/>
      </c>
      <c r="C976" s="1" t="str">
        <f>TRIM(基本信息!C976)</f>
        <v/>
      </c>
      <c r="D976" s="1">
        <f t="shared" si="206"/>
        <v>0</v>
      </c>
      <c r="E976" s="1" t="str">
        <f>IFERROR(INDEX(股票涨跌!E:E,MATCH(B976,股票涨跌!B:B,0)),"-")</f>
        <v>-</v>
      </c>
      <c r="F976" s="1" t="str">
        <f>IFERROR(INDEX(股票涨跌!F:F,MATCH(B976,股票涨跌!B:B,0)),"-")</f>
        <v>-</v>
      </c>
      <c r="G976" s="1" t="str">
        <f>TRIM(基本信息!O976)</f>
        <v/>
      </c>
      <c r="H976" s="1" t="str">
        <f>IFERROR(INDEX(行业涨跌!F:F,MATCH(G976,行业涨跌!C:C,0)),"-")</f>
        <v>-</v>
      </c>
      <c r="I976" s="1" t="str">
        <f>IFERROR(INDEX(行业涨跌!E:E,MATCH(G976,行业涨跌!C:C,0)),"-")</f>
        <v>-</v>
      </c>
      <c r="J976" s="1">
        <v>0</v>
      </c>
      <c r="K976" s="1">
        <v>1</v>
      </c>
      <c r="L976" s="1">
        <v>0</v>
      </c>
      <c r="M976" s="66">
        <f t="shared" si="207"/>
        <v>1</v>
      </c>
      <c r="R976" s="43" t="str">
        <f t="shared" si="205"/>
        <v>-</v>
      </c>
      <c r="S976" s="11">
        <v>43630.625</v>
      </c>
      <c r="V976" s="1">
        <f t="array" ref="V976">SMALL(IF($D$2:$D$4000&gt;0,ROW($D$2:$D$4000),4^8),ROW(A975))</f>
        <v>65536</v>
      </c>
      <c r="W976" s="1" t="str">
        <f t="shared" si="195"/>
        <v>-</v>
      </c>
      <c r="X976" s="1" t="str">
        <f t="shared" si="196"/>
        <v>-</v>
      </c>
      <c r="Y976" s="43" t="str">
        <f t="shared" si="197"/>
        <v>-</v>
      </c>
      <c r="Z976" s="1" t="str">
        <f t="shared" si="198"/>
        <v>-</v>
      </c>
      <c r="AA976" s="1" t="str">
        <f t="shared" si="199"/>
        <v>-</v>
      </c>
      <c r="AB976" s="1" t="str">
        <f t="shared" si="200"/>
        <v>-</v>
      </c>
      <c r="AC976" s="1" t="str">
        <f t="shared" si="201"/>
        <v>-</v>
      </c>
      <c r="AD976" s="1" t="str">
        <f t="shared" si="202"/>
        <v>-</v>
      </c>
      <c r="AE976" s="43" t="str">
        <f t="shared" si="203"/>
        <v>-</v>
      </c>
      <c r="AF976" s="11" t="str">
        <f t="shared" si="204"/>
        <v>-</v>
      </c>
    </row>
    <row r="977" spans="1:32" x14ac:dyDescent="0.15">
      <c r="A977" s="1">
        <v>976</v>
      </c>
      <c r="B977" s="29" t="str">
        <f>TRIM(基本信息!B977)</f>
        <v/>
      </c>
      <c r="C977" s="1" t="str">
        <f>TRIM(基本信息!C977)</f>
        <v/>
      </c>
      <c r="D977" s="1">
        <f t="shared" si="206"/>
        <v>0</v>
      </c>
      <c r="E977" s="1" t="str">
        <f>IFERROR(INDEX(股票涨跌!E:E,MATCH(B977,股票涨跌!B:B,0)),"-")</f>
        <v>-</v>
      </c>
      <c r="F977" s="1" t="str">
        <f>IFERROR(INDEX(股票涨跌!F:F,MATCH(B977,股票涨跌!B:B,0)),"-")</f>
        <v>-</v>
      </c>
      <c r="G977" s="1" t="str">
        <f>TRIM(基本信息!O977)</f>
        <v/>
      </c>
      <c r="H977" s="1" t="str">
        <f>IFERROR(INDEX(行业涨跌!F:F,MATCH(G977,行业涨跌!C:C,0)),"-")</f>
        <v>-</v>
      </c>
      <c r="I977" s="1" t="str">
        <f>IFERROR(INDEX(行业涨跌!E:E,MATCH(G977,行业涨跌!C:C,0)),"-")</f>
        <v>-</v>
      </c>
      <c r="J977" s="1">
        <v>0</v>
      </c>
      <c r="K977" s="1">
        <v>0</v>
      </c>
      <c r="L977" s="1">
        <v>0</v>
      </c>
      <c r="M977" s="66">
        <f t="shared" si="207"/>
        <v>0</v>
      </c>
      <c r="R977" s="43" t="str">
        <f t="shared" si="205"/>
        <v>-</v>
      </c>
      <c r="V977" s="1">
        <f t="array" ref="V977">SMALL(IF($D$2:$D$4000&gt;0,ROW($D$2:$D$4000),4^8),ROW(A976))</f>
        <v>65536</v>
      </c>
      <c r="W977" s="1" t="str">
        <f t="shared" si="195"/>
        <v>-</v>
      </c>
      <c r="X977" s="1" t="str">
        <f t="shared" si="196"/>
        <v>-</v>
      </c>
      <c r="Y977" s="43" t="str">
        <f t="shared" si="197"/>
        <v>-</v>
      </c>
      <c r="Z977" s="1" t="str">
        <f t="shared" si="198"/>
        <v>-</v>
      </c>
      <c r="AA977" s="1" t="str">
        <f t="shared" si="199"/>
        <v>-</v>
      </c>
      <c r="AB977" s="1" t="str">
        <f t="shared" si="200"/>
        <v>-</v>
      </c>
      <c r="AC977" s="1" t="str">
        <f t="shared" si="201"/>
        <v>-</v>
      </c>
      <c r="AD977" s="1" t="str">
        <f t="shared" si="202"/>
        <v>-</v>
      </c>
      <c r="AE977" s="43" t="str">
        <f t="shared" si="203"/>
        <v>-</v>
      </c>
      <c r="AF977" s="11" t="str">
        <f t="shared" si="204"/>
        <v>-</v>
      </c>
    </row>
    <row r="978" spans="1:32" x14ac:dyDescent="0.15">
      <c r="A978" s="1">
        <v>977</v>
      </c>
      <c r="B978" s="29" t="str">
        <f>TRIM(基本信息!B978)</f>
        <v/>
      </c>
      <c r="C978" s="1" t="str">
        <f>TRIM(基本信息!C978)</f>
        <v/>
      </c>
      <c r="D978" s="1">
        <f t="shared" si="206"/>
        <v>0</v>
      </c>
      <c r="E978" s="1" t="str">
        <f>IFERROR(INDEX(股票涨跌!E:E,MATCH(B978,股票涨跌!B:B,0)),"-")</f>
        <v>-</v>
      </c>
      <c r="F978" s="1" t="str">
        <f>IFERROR(INDEX(股票涨跌!F:F,MATCH(B978,股票涨跌!B:B,0)),"-")</f>
        <v>-</v>
      </c>
      <c r="G978" s="1" t="str">
        <f>TRIM(基本信息!O978)</f>
        <v/>
      </c>
      <c r="H978" s="1" t="str">
        <f>IFERROR(INDEX(行业涨跌!F:F,MATCH(G978,行业涨跌!C:C,0)),"-")</f>
        <v>-</v>
      </c>
      <c r="I978" s="1" t="str">
        <f>IFERROR(INDEX(行业涨跌!E:E,MATCH(G978,行业涨跌!C:C,0)),"-")</f>
        <v>-</v>
      </c>
      <c r="J978" s="1">
        <v>0</v>
      </c>
      <c r="K978" s="1">
        <v>0</v>
      </c>
      <c r="L978" s="1">
        <v>1</v>
      </c>
      <c r="M978" s="66">
        <f t="shared" si="207"/>
        <v>0</v>
      </c>
      <c r="R978" s="43" t="str">
        <f t="shared" si="205"/>
        <v>-</v>
      </c>
      <c r="V978" s="1">
        <f t="array" ref="V978">SMALL(IF($D$2:$D$4000&gt;0,ROW($D$2:$D$4000),4^8),ROW(A977))</f>
        <v>65536</v>
      </c>
      <c r="W978" s="1" t="str">
        <f t="shared" si="195"/>
        <v>-</v>
      </c>
      <c r="X978" s="1" t="str">
        <f t="shared" si="196"/>
        <v>-</v>
      </c>
      <c r="Y978" s="43" t="str">
        <f t="shared" si="197"/>
        <v>-</v>
      </c>
      <c r="Z978" s="1" t="str">
        <f t="shared" si="198"/>
        <v>-</v>
      </c>
      <c r="AA978" s="1" t="str">
        <f t="shared" si="199"/>
        <v>-</v>
      </c>
      <c r="AB978" s="1" t="str">
        <f t="shared" si="200"/>
        <v>-</v>
      </c>
      <c r="AC978" s="1" t="str">
        <f t="shared" si="201"/>
        <v>-</v>
      </c>
      <c r="AD978" s="1" t="str">
        <f t="shared" si="202"/>
        <v>-</v>
      </c>
      <c r="AE978" s="43" t="str">
        <f t="shared" si="203"/>
        <v>-</v>
      </c>
      <c r="AF978" s="11" t="str">
        <f t="shared" si="204"/>
        <v>-</v>
      </c>
    </row>
    <row r="979" spans="1:32" x14ac:dyDescent="0.15">
      <c r="A979" s="1">
        <v>978</v>
      </c>
      <c r="B979" s="29" t="str">
        <f>TRIM(基本信息!B979)</f>
        <v/>
      </c>
      <c r="C979" s="1" t="str">
        <f>TRIM(基本信息!C979)</f>
        <v/>
      </c>
      <c r="D979" s="1">
        <f t="shared" si="206"/>
        <v>0</v>
      </c>
      <c r="E979" s="1" t="str">
        <f>IFERROR(INDEX(股票涨跌!E:E,MATCH(B979,股票涨跌!B:B,0)),"-")</f>
        <v>-</v>
      </c>
      <c r="F979" s="1" t="str">
        <f>IFERROR(INDEX(股票涨跌!F:F,MATCH(B979,股票涨跌!B:B,0)),"-")</f>
        <v>-</v>
      </c>
      <c r="G979" s="1" t="str">
        <f>TRIM(基本信息!O979)</f>
        <v/>
      </c>
      <c r="H979" s="1" t="str">
        <f>IFERROR(INDEX(行业涨跌!F:F,MATCH(G979,行业涨跌!C:C,0)),"-")</f>
        <v>-</v>
      </c>
      <c r="I979" s="1" t="str">
        <f>IFERROR(INDEX(行业涨跌!E:E,MATCH(G979,行业涨跌!C:C,0)),"-")</f>
        <v>-</v>
      </c>
      <c r="J979" s="1">
        <v>0</v>
      </c>
      <c r="K979" s="1">
        <v>0</v>
      </c>
      <c r="L979" s="1">
        <v>0</v>
      </c>
      <c r="M979" s="66">
        <f t="shared" si="207"/>
        <v>0</v>
      </c>
      <c r="R979" s="43" t="str">
        <f t="shared" si="205"/>
        <v>-</v>
      </c>
      <c r="V979" s="1">
        <f t="array" ref="V979">SMALL(IF($D$2:$D$4000&gt;0,ROW($D$2:$D$4000),4^8),ROW(A978))</f>
        <v>65536</v>
      </c>
      <c r="W979" s="1" t="str">
        <f t="shared" si="195"/>
        <v>-</v>
      </c>
      <c r="X979" s="1" t="str">
        <f t="shared" si="196"/>
        <v>-</v>
      </c>
      <c r="Y979" s="43" t="str">
        <f t="shared" si="197"/>
        <v>-</v>
      </c>
      <c r="Z979" s="1" t="str">
        <f t="shared" si="198"/>
        <v>-</v>
      </c>
      <c r="AA979" s="1" t="str">
        <f t="shared" si="199"/>
        <v>-</v>
      </c>
      <c r="AB979" s="1" t="str">
        <f t="shared" si="200"/>
        <v>-</v>
      </c>
      <c r="AC979" s="1" t="str">
        <f t="shared" si="201"/>
        <v>-</v>
      </c>
      <c r="AD979" s="1" t="str">
        <f t="shared" si="202"/>
        <v>-</v>
      </c>
      <c r="AE979" s="43" t="str">
        <f t="shared" si="203"/>
        <v>-</v>
      </c>
      <c r="AF979" s="11" t="str">
        <f t="shared" si="204"/>
        <v>-</v>
      </c>
    </row>
    <row r="980" spans="1:32" x14ac:dyDescent="0.15">
      <c r="A980" s="1">
        <v>979</v>
      </c>
      <c r="B980" s="29" t="str">
        <f>TRIM(基本信息!B980)</f>
        <v/>
      </c>
      <c r="C980" s="1" t="str">
        <f>TRIM(基本信息!C980)</f>
        <v/>
      </c>
      <c r="D980" s="1">
        <f t="shared" si="206"/>
        <v>0</v>
      </c>
      <c r="E980" s="1" t="str">
        <f>IFERROR(INDEX(股票涨跌!E:E,MATCH(B980,股票涨跌!B:B,0)),"-")</f>
        <v>-</v>
      </c>
      <c r="F980" s="1" t="str">
        <f>IFERROR(INDEX(股票涨跌!F:F,MATCH(B980,股票涨跌!B:B,0)),"-")</f>
        <v>-</v>
      </c>
      <c r="G980" s="1" t="str">
        <f>TRIM(基本信息!O980)</f>
        <v/>
      </c>
      <c r="H980" s="1" t="str">
        <f>IFERROR(INDEX(行业涨跌!F:F,MATCH(G980,行业涨跌!C:C,0)),"-")</f>
        <v>-</v>
      </c>
      <c r="I980" s="1" t="str">
        <f>IFERROR(INDEX(行业涨跌!E:E,MATCH(G980,行业涨跌!C:C,0)),"-")</f>
        <v>-</v>
      </c>
      <c r="J980" s="1">
        <v>0</v>
      </c>
      <c r="K980" s="1">
        <v>0</v>
      </c>
      <c r="L980" s="1">
        <v>0</v>
      </c>
      <c r="M980" s="66">
        <f t="shared" si="207"/>
        <v>0</v>
      </c>
      <c r="R980" s="43" t="str">
        <f t="shared" si="205"/>
        <v>-</v>
      </c>
      <c r="V980" s="1">
        <f t="array" ref="V980">SMALL(IF($D$2:$D$4000&gt;0,ROW($D$2:$D$4000),4^8),ROW(A979))</f>
        <v>65536</v>
      </c>
      <c r="W980" s="1" t="str">
        <f t="shared" si="195"/>
        <v>-</v>
      </c>
      <c r="X980" s="1" t="str">
        <f t="shared" si="196"/>
        <v>-</v>
      </c>
      <c r="Y980" s="43" t="str">
        <f t="shared" si="197"/>
        <v>-</v>
      </c>
      <c r="Z980" s="1" t="str">
        <f t="shared" si="198"/>
        <v>-</v>
      </c>
      <c r="AA980" s="1" t="str">
        <f t="shared" si="199"/>
        <v>-</v>
      </c>
      <c r="AB980" s="1" t="str">
        <f t="shared" si="200"/>
        <v>-</v>
      </c>
      <c r="AC980" s="1" t="str">
        <f t="shared" si="201"/>
        <v>-</v>
      </c>
      <c r="AD980" s="1" t="str">
        <f t="shared" si="202"/>
        <v>-</v>
      </c>
      <c r="AE980" s="43" t="str">
        <f t="shared" si="203"/>
        <v>-</v>
      </c>
      <c r="AF980" s="11" t="str">
        <f t="shared" si="204"/>
        <v>-</v>
      </c>
    </row>
    <row r="981" spans="1:32" x14ac:dyDescent="0.15">
      <c r="A981" s="1">
        <v>980</v>
      </c>
      <c r="B981" s="29" t="str">
        <f>TRIM(基本信息!B981)</f>
        <v/>
      </c>
      <c r="C981" s="1" t="str">
        <f>TRIM(基本信息!C981)</f>
        <v/>
      </c>
      <c r="D981" s="1">
        <f t="shared" si="206"/>
        <v>0</v>
      </c>
      <c r="E981" s="1" t="str">
        <f>IFERROR(INDEX(股票涨跌!E:E,MATCH(B981,股票涨跌!B:B,0)),"-")</f>
        <v>-</v>
      </c>
      <c r="F981" s="1" t="str">
        <f>IFERROR(INDEX(股票涨跌!F:F,MATCH(B981,股票涨跌!B:B,0)),"-")</f>
        <v>-</v>
      </c>
      <c r="G981" s="1" t="str">
        <f>TRIM(基本信息!O981)</f>
        <v/>
      </c>
      <c r="H981" s="1" t="str">
        <f>IFERROR(INDEX(行业涨跌!F:F,MATCH(G981,行业涨跌!C:C,0)),"-")</f>
        <v>-</v>
      </c>
      <c r="I981" s="1" t="str">
        <f>IFERROR(INDEX(行业涨跌!E:E,MATCH(G981,行业涨跌!C:C,0)),"-")</f>
        <v>-</v>
      </c>
      <c r="J981" s="1">
        <v>0</v>
      </c>
      <c r="K981" s="1">
        <v>0</v>
      </c>
      <c r="L981" s="1">
        <v>0</v>
      </c>
      <c r="M981" s="66">
        <f t="shared" si="207"/>
        <v>0</v>
      </c>
      <c r="R981" s="43" t="str">
        <f t="shared" si="205"/>
        <v>-</v>
      </c>
      <c r="V981" s="1">
        <f t="array" ref="V981">SMALL(IF($D$2:$D$4000&gt;0,ROW($D$2:$D$4000),4^8),ROW(A980))</f>
        <v>65536</v>
      </c>
      <c r="W981" s="1" t="str">
        <f t="shared" si="195"/>
        <v>-</v>
      </c>
      <c r="X981" s="1" t="str">
        <f t="shared" si="196"/>
        <v>-</v>
      </c>
      <c r="Y981" s="43" t="str">
        <f t="shared" si="197"/>
        <v>-</v>
      </c>
      <c r="Z981" s="1" t="str">
        <f t="shared" si="198"/>
        <v>-</v>
      </c>
      <c r="AA981" s="1" t="str">
        <f t="shared" si="199"/>
        <v>-</v>
      </c>
      <c r="AB981" s="1" t="str">
        <f t="shared" si="200"/>
        <v>-</v>
      </c>
      <c r="AC981" s="1" t="str">
        <f t="shared" si="201"/>
        <v>-</v>
      </c>
      <c r="AD981" s="1" t="str">
        <f t="shared" si="202"/>
        <v>-</v>
      </c>
      <c r="AE981" s="43" t="str">
        <f t="shared" si="203"/>
        <v>-</v>
      </c>
      <c r="AF981" s="11" t="str">
        <f t="shared" si="204"/>
        <v>-</v>
      </c>
    </row>
    <row r="982" spans="1:32" x14ac:dyDescent="0.15">
      <c r="A982" s="1">
        <v>981</v>
      </c>
      <c r="B982" s="29" t="str">
        <f>TRIM(基本信息!B982)</f>
        <v/>
      </c>
      <c r="C982" s="1" t="str">
        <f>TRIM(基本信息!C982)</f>
        <v/>
      </c>
      <c r="D982" s="1">
        <f t="shared" si="206"/>
        <v>0</v>
      </c>
      <c r="E982" s="1" t="str">
        <f>IFERROR(INDEX(股票涨跌!E:E,MATCH(B982,股票涨跌!B:B,0)),"-")</f>
        <v>-</v>
      </c>
      <c r="F982" s="1" t="str">
        <f>IFERROR(INDEX(股票涨跌!F:F,MATCH(B982,股票涨跌!B:B,0)),"-")</f>
        <v>-</v>
      </c>
      <c r="G982" s="1" t="str">
        <f>TRIM(基本信息!O982)</f>
        <v/>
      </c>
      <c r="H982" s="1" t="str">
        <f>IFERROR(INDEX(行业涨跌!F:F,MATCH(G982,行业涨跌!C:C,0)),"-")</f>
        <v>-</v>
      </c>
      <c r="I982" s="1" t="str">
        <f>IFERROR(INDEX(行业涨跌!E:E,MATCH(G982,行业涨跌!C:C,0)),"-")</f>
        <v>-</v>
      </c>
      <c r="J982" s="1">
        <v>0</v>
      </c>
      <c r="K982" s="1">
        <v>1</v>
      </c>
      <c r="L982" s="1">
        <v>0</v>
      </c>
      <c r="M982" s="66">
        <f t="shared" si="207"/>
        <v>1</v>
      </c>
      <c r="R982" s="43" t="str">
        <f t="shared" si="205"/>
        <v>-</v>
      </c>
      <c r="S982" s="11">
        <v>43630.625</v>
      </c>
      <c r="V982" s="1">
        <f t="array" ref="V982">SMALL(IF($D$2:$D$4000&gt;0,ROW($D$2:$D$4000),4^8),ROW(A981))</f>
        <v>65536</v>
      </c>
      <c r="W982" s="1" t="str">
        <f t="shared" si="195"/>
        <v>-</v>
      </c>
      <c r="X982" s="1" t="str">
        <f t="shared" si="196"/>
        <v>-</v>
      </c>
      <c r="Y982" s="43" t="str">
        <f t="shared" si="197"/>
        <v>-</v>
      </c>
      <c r="Z982" s="1" t="str">
        <f t="shared" si="198"/>
        <v>-</v>
      </c>
      <c r="AA982" s="1" t="str">
        <f t="shared" si="199"/>
        <v>-</v>
      </c>
      <c r="AB982" s="1" t="str">
        <f t="shared" si="200"/>
        <v>-</v>
      </c>
      <c r="AC982" s="1" t="str">
        <f t="shared" si="201"/>
        <v>-</v>
      </c>
      <c r="AD982" s="1" t="str">
        <f t="shared" si="202"/>
        <v>-</v>
      </c>
      <c r="AE982" s="43" t="str">
        <f t="shared" si="203"/>
        <v>-</v>
      </c>
      <c r="AF982" s="11" t="str">
        <f t="shared" si="204"/>
        <v>-</v>
      </c>
    </row>
    <row r="983" spans="1:32" x14ac:dyDescent="0.15">
      <c r="A983" s="1">
        <v>982</v>
      </c>
      <c r="B983" s="29" t="str">
        <f>TRIM(基本信息!B983)</f>
        <v/>
      </c>
      <c r="C983" s="1" t="str">
        <f>TRIM(基本信息!C983)</f>
        <v/>
      </c>
      <c r="D983" s="1">
        <f t="shared" si="206"/>
        <v>0</v>
      </c>
      <c r="E983" s="1" t="str">
        <f>IFERROR(INDEX(股票涨跌!E:E,MATCH(B983,股票涨跌!B:B,0)),"-")</f>
        <v>-</v>
      </c>
      <c r="F983" s="1" t="str">
        <f>IFERROR(INDEX(股票涨跌!F:F,MATCH(B983,股票涨跌!B:B,0)),"-")</f>
        <v>-</v>
      </c>
      <c r="G983" s="1" t="str">
        <f>TRIM(基本信息!O983)</f>
        <v/>
      </c>
      <c r="H983" s="1" t="str">
        <f>IFERROR(INDEX(行业涨跌!F:F,MATCH(G983,行业涨跌!C:C,0)),"-")</f>
        <v>-</v>
      </c>
      <c r="I983" s="1" t="str">
        <f>IFERROR(INDEX(行业涨跌!E:E,MATCH(G983,行业涨跌!C:C,0)),"-")</f>
        <v>-</v>
      </c>
      <c r="J983" s="1">
        <v>0</v>
      </c>
      <c r="K983" s="1">
        <v>1</v>
      </c>
      <c r="L983" s="1">
        <v>0</v>
      </c>
      <c r="M983" s="66">
        <f t="shared" si="207"/>
        <v>1</v>
      </c>
      <c r="R983" s="43" t="str">
        <f t="shared" si="205"/>
        <v>-</v>
      </c>
      <c r="S983" s="11">
        <v>43630.625</v>
      </c>
      <c r="V983" s="1">
        <f t="array" ref="V983">SMALL(IF($D$2:$D$4000&gt;0,ROW($D$2:$D$4000),4^8),ROW(A982))</f>
        <v>65536</v>
      </c>
      <c r="W983" s="1" t="str">
        <f t="shared" si="195"/>
        <v>-</v>
      </c>
      <c r="X983" s="1" t="str">
        <f t="shared" si="196"/>
        <v>-</v>
      </c>
      <c r="Y983" s="43" t="str">
        <f t="shared" si="197"/>
        <v>-</v>
      </c>
      <c r="Z983" s="1" t="str">
        <f t="shared" si="198"/>
        <v>-</v>
      </c>
      <c r="AA983" s="1" t="str">
        <f t="shared" si="199"/>
        <v>-</v>
      </c>
      <c r="AB983" s="1" t="str">
        <f t="shared" si="200"/>
        <v>-</v>
      </c>
      <c r="AC983" s="1" t="str">
        <f t="shared" si="201"/>
        <v>-</v>
      </c>
      <c r="AD983" s="1" t="str">
        <f t="shared" si="202"/>
        <v>-</v>
      </c>
      <c r="AE983" s="43" t="str">
        <f t="shared" si="203"/>
        <v>-</v>
      </c>
      <c r="AF983" s="11" t="str">
        <f t="shared" si="204"/>
        <v>-</v>
      </c>
    </row>
    <row r="984" spans="1:32" x14ac:dyDescent="0.15">
      <c r="A984" s="1">
        <v>983</v>
      </c>
      <c r="B984" s="29" t="str">
        <f>TRIM(基本信息!B984)</f>
        <v/>
      </c>
      <c r="C984" s="1" t="str">
        <f>TRIM(基本信息!C984)</f>
        <v/>
      </c>
      <c r="D984" s="1">
        <f t="shared" si="206"/>
        <v>0</v>
      </c>
      <c r="E984" s="1" t="str">
        <f>IFERROR(INDEX(股票涨跌!E:E,MATCH(B984,股票涨跌!B:B,0)),"-")</f>
        <v>-</v>
      </c>
      <c r="F984" s="1" t="str">
        <f>IFERROR(INDEX(股票涨跌!F:F,MATCH(B984,股票涨跌!B:B,0)),"-")</f>
        <v>-</v>
      </c>
      <c r="G984" s="1" t="str">
        <f>TRIM(基本信息!O984)</f>
        <v/>
      </c>
      <c r="H984" s="1" t="str">
        <f>IFERROR(INDEX(行业涨跌!F:F,MATCH(G984,行业涨跌!C:C,0)),"-")</f>
        <v>-</v>
      </c>
      <c r="I984" s="1" t="str">
        <f>IFERROR(INDEX(行业涨跌!E:E,MATCH(G984,行业涨跌!C:C,0)),"-")</f>
        <v>-</v>
      </c>
      <c r="J984" s="1">
        <v>1</v>
      </c>
      <c r="K984" s="1">
        <v>0</v>
      </c>
      <c r="L984" s="1">
        <v>0</v>
      </c>
      <c r="M984" s="66">
        <f t="shared" si="207"/>
        <v>0.5</v>
      </c>
      <c r="N984" s="1">
        <v>0</v>
      </c>
      <c r="O984" s="1">
        <v>0</v>
      </c>
      <c r="P984" s="1">
        <v>1</v>
      </c>
      <c r="Q984" s="1">
        <v>0</v>
      </c>
      <c r="R984" s="43" t="str">
        <f t="shared" si="205"/>
        <v>-</v>
      </c>
      <c r="S984" s="11">
        <v>43630.625</v>
      </c>
      <c r="V984" s="1">
        <f t="array" ref="V984">SMALL(IF($D$2:$D$4000&gt;0,ROW($D$2:$D$4000),4^8),ROW(A983))</f>
        <v>65536</v>
      </c>
      <c r="W984" s="1" t="str">
        <f t="shared" si="195"/>
        <v>-</v>
      </c>
      <c r="X984" s="1" t="str">
        <f t="shared" si="196"/>
        <v>-</v>
      </c>
      <c r="Y984" s="43" t="str">
        <f t="shared" si="197"/>
        <v>-</v>
      </c>
      <c r="Z984" s="1" t="str">
        <f t="shared" si="198"/>
        <v>-</v>
      </c>
      <c r="AA984" s="1" t="str">
        <f t="shared" si="199"/>
        <v>-</v>
      </c>
      <c r="AB984" s="1" t="str">
        <f t="shared" si="200"/>
        <v>-</v>
      </c>
      <c r="AC984" s="1" t="str">
        <f t="shared" si="201"/>
        <v>-</v>
      </c>
      <c r="AD984" s="1" t="str">
        <f t="shared" si="202"/>
        <v>-</v>
      </c>
      <c r="AE984" s="43" t="str">
        <f t="shared" si="203"/>
        <v>-</v>
      </c>
      <c r="AF984" s="11" t="str">
        <f t="shared" si="204"/>
        <v>-</v>
      </c>
    </row>
    <row r="985" spans="1:32" x14ac:dyDescent="0.15">
      <c r="A985" s="1">
        <v>984</v>
      </c>
      <c r="B985" s="29" t="str">
        <f>TRIM(基本信息!B985)</f>
        <v/>
      </c>
      <c r="C985" s="1" t="str">
        <f>TRIM(基本信息!C985)</f>
        <v/>
      </c>
      <c r="D985" s="1">
        <f t="shared" si="206"/>
        <v>0</v>
      </c>
      <c r="E985" s="1" t="str">
        <f>IFERROR(INDEX(股票涨跌!E:E,MATCH(B985,股票涨跌!B:B,0)),"-")</f>
        <v>-</v>
      </c>
      <c r="F985" s="1" t="str">
        <f>IFERROR(INDEX(股票涨跌!F:F,MATCH(B985,股票涨跌!B:B,0)),"-")</f>
        <v>-</v>
      </c>
      <c r="G985" s="1" t="str">
        <f>TRIM(基本信息!O985)</f>
        <v/>
      </c>
      <c r="H985" s="1" t="str">
        <f>IFERROR(INDEX(行业涨跌!F:F,MATCH(G985,行业涨跌!C:C,0)),"-")</f>
        <v>-</v>
      </c>
      <c r="I985" s="1" t="str">
        <f>IFERROR(INDEX(行业涨跌!E:E,MATCH(G985,行业涨跌!C:C,0)),"-")</f>
        <v>-</v>
      </c>
      <c r="J985" s="1">
        <v>0</v>
      </c>
      <c r="K985" s="1">
        <v>0</v>
      </c>
      <c r="L985" s="1">
        <v>0</v>
      </c>
      <c r="M985" s="66">
        <f t="shared" si="207"/>
        <v>0</v>
      </c>
      <c r="R985" s="43" t="str">
        <f t="shared" si="205"/>
        <v>-</v>
      </c>
      <c r="V985" s="1">
        <f t="array" ref="V985">SMALL(IF($D$2:$D$4000&gt;0,ROW($D$2:$D$4000),4^8),ROW(A984))</f>
        <v>65536</v>
      </c>
      <c r="W985" s="1" t="str">
        <f t="shared" si="195"/>
        <v>-</v>
      </c>
      <c r="X985" s="1" t="str">
        <f t="shared" si="196"/>
        <v>-</v>
      </c>
      <c r="Y985" s="43" t="str">
        <f t="shared" si="197"/>
        <v>-</v>
      </c>
      <c r="Z985" s="1" t="str">
        <f t="shared" si="198"/>
        <v>-</v>
      </c>
      <c r="AA985" s="1" t="str">
        <f t="shared" si="199"/>
        <v>-</v>
      </c>
      <c r="AB985" s="1" t="str">
        <f t="shared" si="200"/>
        <v>-</v>
      </c>
      <c r="AC985" s="1" t="str">
        <f t="shared" si="201"/>
        <v>-</v>
      </c>
      <c r="AD985" s="1" t="str">
        <f t="shared" si="202"/>
        <v>-</v>
      </c>
      <c r="AE985" s="43" t="str">
        <f t="shared" si="203"/>
        <v>-</v>
      </c>
      <c r="AF985" s="11" t="str">
        <f t="shared" si="204"/>
        <v>-</v>
      </c>
    </row>
    <row r="986" spans="1:32" x14ac:dyDescent="0.15">
      <c r="A986" s="1">
        <v>985</v>
      </c>
      <c r="B986" s="29" t="str">
        <f>TRIM(基本信息!B986)</f>
        <v/>
      </c>
      <c r="C986" s="1" t="str">
        <f>TRIM(基本信息!C986)</f>
        <v/>
      </c>
      <c r="D986" s="1">
        <f t="shared" si="206"/>
        <v>0</v>
      </c>
      <c r="E986" s="1" t="str">
        <f>IFERROR(INDEX(股票涨跌!E:E,MATCH(B986,股票涨跌!B:B,0)),"-")</f>
        <v>-</v>
      </c>
      <c r="F986" s="1" t="str">
        <f>IFERROR(INDEX(股票涨跌!F:F,MATCH(B986,股票涨跌!B:B,0)),"-")</f>
        <v>-</v>
      </c>
      <c r="G986" s="1" t="str">
        <f>TRIM(基本信息!O986)</f>
        <v/>
      </c>
      <c r="H986" s="1" t="str">
        <f>IFERROR(INDEX(行业涨跌!F:F,MATCH(G986,行业涨跌!C:C,0)),"-")</f>
        <v>-</v>
      </c>
      <c r="I986" s="1" t="str">
        <f>IFERROR(INDEX(行业涨跌!E:E,MATCH(G986,行业涨跌!C:C,0)),"-")</f>
        <v>-</v>
      </c>
      <c r="J986" s="1">
        <v>0</v>
      </c>
      <c r="K986" s="1">
        <v>0</v>
      </c>
      <c r="L986" s="1">
        <v>0</v>
      </c>
      <c r="M986" s="66">
        <f t="shared" si="207"/>
        <v>0</v>
      </c>
      <c r="R986" s="43" t="str">
        <f t="shared" si="205"/>
        <v>-</v>
      </c>
      <c r="V986" s="1">
        <f t="array" ref="V986">SMALL(IF($D$2:$D$4000&gt;0,ROW($D$2:$D$4000),4^8),ROW(A985))</f>
        <v>65536</v>
      </c>
      <c r="W986" s="1" t="str">
        <f t="shared" si="195"/>
        <v>-</v>
      </c>
      <c r="X986" s="1" t="str">
        <f t="shared" si="196"/>
        <v>-</v>
      </c>
      <c r="Y986" s="43" t="str">
        <f t="shared" si="197"/>
        <v>-</v>
      </c>
      <c r="Z986" s="1" t="str">
        <f t="shared" si="198"/>
        <v>-</v>
      </c>
      <c r="AA986" s="1" t="str">
        <f t="shared" si="199"/>
        <v>-</v>
      </c>
      <c r="AB986" s="1" t="str">
        <f t="shared" si="200"/>
        <v>-</v>
      </c>
      <c r="AC986" s="1" t="str">
        <f t="shared" si="201"/>
        <v>-</v>
      </c>
      <c r="AD986" s="1" t="str">
        <f t="shared" si="202"/>
        <v>-</v>
      </c>
      <c r="AE986" s="43" t="str">
        <f t="shared" si="203"/>
        <v>-</v>
      </c>
      <c r="AF986" s="11" t="str">
        <f t="shared" si="204"/>
        <v>-</v>
      </c>
    </row>
    <row r="987" spans="1:32" x14ac:dyDescent="0.15">
      <c r="A987" s="1">
        <v>986</v>
      </c>
      <c r="B987" s="29" t="str">
        <f>TRIM(基本信息!B987)</f>
        <v/>
      </c>
      <c r="C987" s="1" t="str">
        <f>TRIM(基本信息!C987)</f>
        <v/>
      </c>
      <c r="D987" s="1">
        <f t="shared" si="206"/>
        <v>0</v>
      </c>
      <c r="E987" s="1" t="str">
        <f>IFERROR(INDEX(股票涨跌!E:E,MATCH(B987,股票涨跌!B:B,0)),"-")</f>
        <v>-</v>
      </c>
      <c r="F987" s="1" t="str">
        <f>IFERROR(INDEX(股票涨跌!F:F,MATCH(B987,股票涨跌!B:B,0)),"-")</f>
        <v>-</v>
      </c>
      <c r="G987" s="1" t="str">
        <f>TRIM(基本信息!O987)</f>
        <v/>
      </c>
      <c r="H987" s="1" t="str">
        <f>IFERROR(INDEX(行业涨跌!F:F,MATCH(G987,行业涨跌!C:C,0)),"-")</f>
        <v>-</v>
      </c>
      <c r="I987" s="1" t="str">
        <f>IFERROR(INDEX(行业涨跌!E:E,MATCH(G987,行业涨跌!C:C,0)),"-")</f>
        <v>-</v>
      </c>
      <c r="J987" s="1">
        <v>0</v>
      </c>
      <c r="K987" s="1">
        <v>0</v>
      </c>
      <c r="L987" s="1">
        <v>0</v>
      </c>
      <c r="M987" s="66">
        <f t="shared" si="207"/>
        <v>0</v>
      </c>
      <c r="R987" s="43" t="str">
        <f t="shared" si="205"/>
        <v>-</v>
      </c>
      <c r="V987" s="1">
        <f t="array" ref="V987">SMALL(IF($D$2:$D$4000&gt;0,ROW($D$2:$D$4000),4^8),ROW(A986))</f>
        <v>65536</v>
      </c>
      <c r="W987" s="1" t="str">
        <f t="shared" si="195"/>
        <v>-</v>
      </c>
      <c r="X987" s="1" t="str">
        <f t="shared" si="196"/>
        <v>-</v>
      </c>
      <c r="Y987" s="43" t="str">
        <f t="shared" si="197"/>
        <v>-</v>
      </c>
      <c r="Z987" s="1" t="str">
        <f t="shared" si="198"/>
        <v>-</v>
      </c>
      <c r="AA987" s="1" t="str">
        <f t="shared" si="199"/>
        <v>-</v>
      </c>
      <c r="AB987" s="1" t="str">
        <f t="shared" si="200"/>
        <v>-</v>
      </c>
      <c r="AC987" s="1" t="str">
        <f t="shared" si="201"/>
        <v>-</v>
      </c>
      <c r="AD987" s="1" t="str">
        <f t="shared" si="202"/>
        <v>-</v>
      </c>
      <c r="AE987" s="43" t="str">
        <f t="shared" si="203"/>
        <v>-</v>
      </c>
      <c r="AF987" s="11" t="str">
        <f t="shared" si="204"/>
        <v>-</v>
      </c>
    </row>
    <row r="988" spans="1:32" x14ac:dyDescent="0.15">
      <c r="A988" s="1">
        <v>987</v>
      </c>
      <c r="B988" s="29" t="str">
        <f>TRIM(基本信息!B988)</f>
        <v/>
      </c>
      <c r="C988" s="1" t="str">
        <f>TRIM(基本信息!C988)</f>
        <v/>
      </c>
      <c r="D988" s="1">
        <f t="shared" si="206"/>
        <v>0</v>
      </c>
      <c r="E988" s="1" t="str">
        <f>IFERROR(INDEX(股票涨跌!E:E,MATCH(B988,股票涨跌!B:B,0)),"-")</f>
        <v>-</v>
      </c>
      <c r="F988" s="1" t="str">
        <f>IFERROR(INDEX(股票涨跌!F:F,MATCH(B988,股票涨跌!B:B,0)),"-")</f>
        <v>-</v>
      </c>
      <c r="G988" s="1" t="str">
        <f>TRIM(基本信息!O988)</f>
        <v/>
      </c>
      <c r="H988" s="1" t="str">
        <f>IFERROR(INDEX(行业涨跌!F:F,MATCH(G988,行业涨跌!C:C,0)),"-")</f>
        <v>-</v>
      </c>
      <c r="I988" s="1" t="str">
        <f>IFERROR(INDEX(行业涨跌!E:E,MATCH(G988,行业涨跌!C:C,0)),"-")</f>
        <v>-</v>
      </c>
      <c r="J988" s="1">
        <v>0</v>
      </c>
      <c r="K988" s="1">
        <v>0</v>
      </c>
      <c r="L988" s="1">
        <v>0</v>
      </c>
      <c r="M988" s="66">
        <f t="shared" si="207"/>
        <v>0</v>
      </c>
      <c r="R988" s="43" t="str">
        <f t="shared" si="205"/>
        <v>-</v>
      </c>
      <c r="V988" s="1">
        <f t="array" ref="V988">SMALL(IF($D$2:$D$4000&gt;0,ROW($D$2:$D$4000),4^8),ROW(A987))</f>
        <v>65536</v>
      </c>
      <c r="W988" s="1" t="str">
        <f t="shared" si="195"/>
        <v>-</v>
      </c>
      <c r="X988" s="1" t="str">
        <f t="shared" si="196"/>
        <v>-</v>
      </c>
      <c r="Y988" s="43" t="str">
        <f t="shared" si="197"/>
        <v>-</v>
      </c>
      <c r="Z988" s="1" t="str">
        <f t="shared" si="198"/>
        <v>-</v>
      </c>
      <c r="AA988" s="1" t="str">
        <f t="shared" si="199"/>
        <v>-</v>
      </c>
      <c r="AB988" s="1" t="str">
        <f t="shared" si="200"/>
        <v>-</v>
      </c>
      <c r="AC988" s="1" t="str">
        <f t="shared" si="201"/>
        <v>-</v>
      </c>
      <c r="AD988" s="1" t="str">
        <f t="shared" si="202"/>
        <v>-</v>
      </c>
      <c r="AE988" s="43" t="str">
        <f t="shared" si="203"/>
        <v>-</v>
      </c>
      <c r="AF988" s="11" t="str">
        <f t="shared" si="204"/>
        <v>-</v>
      </c>
    </row>
    <row r="989" spans="1:32" x14ac:dyDescent="0.15">
      <c r="A989" s="1">
        <v>988</v>
      </c>
      <c r="B989" s="29" t="str">
        <f>TRIM(基本信息!B989)</f>
        <v/>
      </c>
      <c r="C989" s="1" t="str">
        <f>TRIM(基本信息!C989)</f>
        <v/>
      </c>
      <c r="D989" s="1">
        <f t="shared" si="206"/>
        <v>0</v>
      </c>
      <c r="E989" s="1" t="str">
        <f>IFERROR(INDEX(股票涨跌!E:E,MATCH(B989,股票涨跌!B:B,0)),"-")</f>
        <v>-</v>
      </c>
      <c r="F989" s="1" t="str">
        <f>IFERROR(INDEX(股票涨跌!F:F,MATCH(B989,股票涨跌!B:B,0)),"-")</f>
        <v>-</v>
      </c>
      <c r="G989" s="1" t="str">
        <f>TRIM(基本信息!O989)</f>
        <v/>
      </c>
      <c r="H989" s="1" t="str">
        <f>IFERROR(INDEX(行业涨跌!F:F,MATCH(G989,行业涨跌!C:C,0)),"-")</f>
        <v>-</v>
      </c>
      <c r="I989" s="1" t="str">
        <f>IFERROR(INDEX(行业涨跌!E:E,MATCH(G989,行业涨跌!C:C,0)),"-")</f>
        <v>-</v>
      </c>
      <c r="J989" s="1">
        <v>0</v>
      </c>
      <c r="K989" s="1">
        <v>0</v>
      </c>
      <c r="L989" s="1">
        <v>0</v>
      </c>
      <c r="M989" s="66">
        <f t="shared" si="207"/>
        <v>0</v>
      </c>
      <c r="R989" s="43" t="str">
        <f t="shared" si="205"/>
        <v>-</v>
      </c>
      <c r="V989" s="1">
        <f t="array" ref="V989">SMALL(IF($D$2:$D$4000&gt;0,ROW($D$2:$D$4000),4^8),ROW(A988))</f>
        <v>65536</v>
      </c>
      <c r="W989" s="1" t="str">
        <f t="shared" si="195"/>
        <v>-</v>
      </c>
      <c r="X989" s="1" t="str">
        <f t="shared" si="196"/>
        <v>-</v>
      </c>
      <c r="Y989" s="43" t="str">
        <f t="shared" si="197"/>
        <v>-</v>
      </c>
      <c r="Z989" s="1" t="str">
        <f t="shared" si="198"/>
        <v>-</v>
      </c>
      <c r="AA989" s="1" t="str">
        <f t="shared" si="199"/>
        <v>-</v>
      </c>
      <c r="AB989" s="1" t="str">
        <f t="shared" si="200"/>
        <v>-</v>
      </c>
      <c r="AC989" s="1" t="str">
        <f t="shared" si="201"/>
        <v>-</v>
      </c>
      <c r="AD989" s="1" t="str">
        <f t="shared" si="202"/>
        <v>-</v>
      </c>
      <c r="AE989" s="43" t="str">
        <f t="shared" si="203"/>
        <v>-</v>
      </c>
      <c r="AF989" s="11" t="str">
        <f t="shared" si="204"/>
        <v>-</v>
      </c>
    </row>
    <row r="990" spans="1:32" x14ac:dyDescent="0.15">
      <c r="A990" s="1">
        <v>989</v>
      </c>
      <c r="B990" s="29" t="str">
        <f>TRIM(基本信息!B990)</f>
        <v/>
      </c>
      <c r="C990" s="1" t="str">
        <f>TRIM(基本信息!C990)</f>
        <v/>
      </c>
      <c r="D990" s="1">
        <f t="shared" si="206"/>
        <v>0</v>
      </c>
      <c r="E990" s="1" t="str">
        <f>IFERROR(INDEX(股票涨跌!E:E,MATCH(B990,股票涨跌!B:B,0)),"-")</f>
        <v>-</v>
      </c>
      <c r="F990" s="1" t="str">
        <f>IFERROR(INDEX(股票涨跌!F:F,MATCH(B990,股票涨跌!B:B,0)),"-")</f>
        <v>-</v>
      </c>
      <c r="G990" s="1" t="str">
        <f>TRIM(基本信息!O990)</f>
        <v/>
      </c>
      <c r="H990" s="1" t="str">
        <f>IFERROR(INDEX(行业涨跌!F:F,MATCH(G990,行业涨跌!C:C,0)),"-")</f>
        <v>-</v>
      </c>
      <c r="I990" s="1" t="str">
        <f>IFERROR(INDEX(行业涨跌!E:E,MATCH(G990,行业涨跌!C:C,0)),"-")</f>
        <v>-</v>
      </c>
      <c r="J990" s="1">
        <v>0</v>
      </c>
      <c r="K990" s="1">
        <v>0</v>
      </c>
      <c r="L990" s="1">
        <v>0</v>
      </c>
      <c r="M990" s="66">
        <f t="shared" si="207"/>
        <v>0</v>
      </c>
      <c r="R990" s="43" t="str">
        <f t="shared" si="205"/>
        <v>-</v>
      </c>
      <c r="V990" s="1">
        <f t="array" ref="V990">SMALL(IF($D$2:$D$4000&gt;0,ROW($D$2:$D$4000),4^8),ROW(A989))</f>
        <v>65536</v>
      </c>
      <c r="W990" s="1" t="str">
        <f t="shared" si="195"/>
        <v>-</v>
      </c>
      <c r="X990" s="1" t="str">
        <f t="shared" si="196"/>
        <v>-</v>
      </c>
      <c r="Y990" s="43" t="str">
        <f t="shared" si="197"/>
        <v>-</v>
      </c>
      <c r="Z990" s="1" t="str">
        <f t="shared" si="198"/>
        <v>-</v>
      </c>
      <c r="AA990" s="1" t="str">
        <f t="shared" si="199"/>
        <v>-</v>
      </c>
      <c r="AB990" s="1" t="str">
        <f t="shared" si="200"/>
        <v>-</v>
      </c>
      <c r="AC990" s="1" t="str">
        <f t="shared" si="201"/>
        <v>-</v>
      </c>
      <c r="AD990" s="1" t="str">
        <f t="shared" si="202"/>
        <v>-</v>
      </c>
      <c r="AE990" s="43" t="str">
        <f t="shared" si="203"/>
        <v>-</v>
      </c>
      <c r="AF990" s="11" t="str">
        <f t="shared" si="204"/>
        <v>-</v>
      </c>
    </row>
    <row r="991" spans="1:32" x14ac:dyDescent="0.15">
      <c r="A991" s="1">
        <v>990</v>
      </c>
      <c r="B991" s="29" t="str">
        <f>TRIM(基本信息!B991)</f>
        <v/>
      </c>
      <c r="C991" s="1" t="str">
        <f>TRIM(基本信息!C991)</f>
        <v/>
      </c>
      <c r="D991" s="1">
        <f t="shared" si="206"/>
        <v>0</v>
      </c>
      <c r="E991" s="1" t="str">
        <f>IFERROR(INDEX(股票涨跌!E:E,MATCH(B991,股票涨跌!B:B,0)),"-")</f>
        <v>-</v>
      </c>
      <c r="F991" s="1" t="str">
        <f>IFERROR(INDEX(股票涨跌!F:F,MATCH(B991,股票涨跌!B:B,0)),"-")</f>
        <v>-</v>
      </c>
      <c r="G991" s="1" t="str">
        <f>TRIM(基本信息!O991)</f>
        <v/>
      </c>
      <c r="H991" s="1" t="str">
        <f>IFERROR(INDEX(行业涨跌!F:F,MATCH(G991,行业涨跌!C:C,0)),"-")</f>
        <v>-</v>
      </c>
      <c r="I991" s="1" t="str">
        <f>IFERROR(INDEX(行业涨跌!E:E,MATCH(G991,行业涨跌!C:C,0)),"-")</f>
        <v>-</v>
      </c>
      <c r="J991" s="1">
        <v>0</v>
      </c>
      <c r="K991" s="1">
        <v>0</v>
      </c>
      <c r="L991" s="1">
        <v>0</v>
      </c>
      <c r="M991" s="66">
        <f t="shared" si="207"/>
        <v>0</v>
      </c>
      <c r="R991" s="43" t="str">
        <f t="shared" si="205"/>
        <v>-</v>
      </c>
      <c r="V991" s="1">
        <f t="array" ref="V991">SMALL(IF($D$2:$D$4000&gt;0,ROW($D$2:$D$4000),4^8),ROW(A990))</f>
        <v>65536</v>
      </c>
      <c r="W991" s="1" t="str">
        <f t="shared" si="195"/>
        <v>-</v>
      </c>
      <c r="X991" s="1" t="str">
        <f t="shared" si="196"/>
        <v>-</v>
      </c>
      <c r="Y991" s="43" t="str">
        <f t="shared" si="197"/>
        <v>-</v>
      </c>
      <c r="Z991" s="1" t="str">
        <f t="shared" si="198"/>
        <v>-</v>
      </c>
      <c r="AA991" s="1" t="str">
        <f t="shared" si="199"/>
        <v>-</v>
      </c>
      <c r="AB991" s="1" t="str">
        <f t="shared" si="200"/>
        <v>-</v>
      </c>
      <c r="AC991" s="1" t="str">
        <f t="shared" si="201"/>
        <v>-</v>
      </c>
      <c r="AD991" s="1" t="str">
        <f t="shared" si="202"/>
        <v>-</v>
      </c>
      <c r="AE991" s="43" t="str">
        <f t="shared" si="203"/>
        <v>-</v>
      </c>
      <c r="AF991" s="11" t="str">
        <f t="shared" si="204"/>
        <v>-</v>
      </c>
    </row>
    <row r="992" spans="1:32" x14ac:dyDescent="0.15">
      <c r="A992" s="1">
        <v>991</v>
      </c>
      <c r="B992" s="29" t="str">
        <f>TRIM(基本信息!B992)</f>
        <v/>
      </c>
      <c r="C992" s="1" t="str">
        <f>TRIM(基本信息!C992)</f>
        <v/>
      </c>
      <c r="D992" s="1">
        <f t="shared" si="206"/>
        <v>0</v>
      </c>
      <c r="E992" s="1" t="str">
        <f>IFERROR(INDEX(股票涨跌!E:E,MATCH(B992,股票涨跌!B:B,0)),"-")</f>
        <v>-</v>
      </c>
      <c r="F992" s="1" t="str">
        <f>IFERROR(INDEX(股票涨跌!F:F,MATCH(B992,股票涨跌!B:B,0)),"-")</f>
        <v>-</v>
      </c>
      <c r="G992" s="1" t="str">
        <f>TRIM(基本信息!O992)</f>
        <v/>
      </c>
      <c r="H992" s="1" t="str">
        <f>IFERROR(INDEX(行业涨跌!F:F,MATCH(G992,行业涨跌!C:C,0)),"-")</f>
        <v>-</v>
      </c>
      <c r="I992" s="1" t="str">
        <f>IFERROR(INDEX(行业涨跌!E:E,MATCH(G992,行业涨跌!C:C,0)),"-")</f>
        <v>-</v>
      </c>
      <c r="J992" s="1">
        <v>0</v>
      </c>
      <c r="K992" s="1">
        <v>0</v>
      </c>
      <c r="L992" s="1">
        <v>0</v>
      </c>
      <c r="M992" s="66">
        <f t="shared" si="207"/>
        <v>0</v>
      </c>
      <c r="R992" s="43" t="str">
        <f t="shared" si="205"/>
        <v>-</v>
      </c>
      <c r="V992" s="1">
        <f t="array" ref="V992">SMALL(IF($D$2:$D$4000&gt;0,ROW($D$2:$D$4000),4^8),ROW(A991))</f>
        <v>65536</v>
      </c>
      <c r="W992" s="1" t="str">
        <f t="shared" si="195"/>
        <v>-</v>
      </c>
      <c r="X992" s="1" t="str">
        <f t="shared" si="196"/>
        <v>-</v>
      </c>
      <c r="Y992" s="43" t="str">
        <f t="shared" si="197"/>
        <v>-</v>
      </c>
      <c r="Z992" s="1" t="str">
        <f t="shared" si="198"/>
        <v>-</v>
      </c>
      <c r="AA992" s="1" t="str">
        <f t="shared" si="199"/>
        <v>-</v>
      </c>
      <c r="AB992" s="1" t="str">
        <f t="shared" si="200"/>
        <v>-</v>
      </c>
      <c r="AC992" s="1" t="str">
        <f t="shared" si="201"/>
        <v>-</v>
      </c>
      <c r="AD992" s="1" t="str">
        <f t="shared" si="202"/>
        <v>-</v>
      </c>
      <c r="AE992" s="43" t="str">
        <f t="shared" si="203"/>
        <v>-</v>
      </c>
      <c r="AF992" s="11" t="str">
        <f t="shared" si="204"/>
        <v>-</v>
      </c>
    </row>
    <row r="993" spans="1:32" x14ac:dyDescent="0.15">
      <c r="A993" s="1">
        <v>992</v>
      </c>
      <c r="B993" s="29" t="str">
        <f>TRIM(基本信息!B993)</f>
        <v/>
      </c>
      <c r="C993" s="1" t="str">
        <f>TRIM(基本信息!C993)</f>
        <v/>
      </c>
      <c r="D993" s="1">
        <f t="shared" si="206"/>
        <v>0</v>
      </c>
      <c r="E993" s="1" t="str">
        <f>IFERROR(INDEX(股票涨跌!E:E,MATCH(B993,股票涨跌!B:B,0)),"-")</f>
        <v>-</v>
      </c>
      <c r="F993" s="1" t="str">
        <f>IFERROR(INDEX(股票涨跌!F:F,MATCH(B993,股票涨跌!B:B,0)),"-")</f>
        <v>-</v>
      </c>
      <c r="G993" s="1" t="str">
        <f>TRIM(基本信息!O993)</f>
        <v/>
      </c>
      <c r="H993" s="1" t="str">
        <f>IFERROR(INDEX(行业涨跌!F:F,MATCH(G993,行业涨跌!C:C,0)),"-")</f>
        <v>-</v>
      </c>
      <c r="I993" s="1" t="str">
        <f>IFERROR(INDEX(行业涨跌!E:E,MATCH(G993,行业涨跌!C:C,0)),"-")</f>
        <v>-</v>
      </c>
      <c r="J993" s="1">
        <v>0</v>
      </c>
      <c r="K993" s="1">
        <v>0</v>
      </c>
      <c r="L993" s="1">
        <v>0</v>
      </c>
      <c r="M993" s="66">
        <f t="shared" si="207"/>
        <v>0</v>
      </c>
      <c r="R993" s="43" t="str">
        <f t="shared" si="205"/>
        <v>-</v>
      </c>
      <c r="V993" s="1">
        <f t="array" ref="V993">SMALL(IF($D$2:$D$4000&gt;0,ROW($D$2:$D$4000),4^8),ROW(A992))</f>
        <v>65536</v>
      </c>
      <c r="W993" s="1" t="str">
        <f t="shared" si="195"/>
        <v>-</v>
      </c>
      <c r="X993" s="1" t="str">
        <f t="shared" si="196"/>
        <v>-</v>
      </c>
      <c r="Y993" s="43" t="str">
        <f t="shared" si="197"/>
        <v>-</v>
      </c>
      <c r="Z993" s="1" t="str">
        <f t="shared" si="198"/>
        <v>-</v>
      </c>
      <c r="AA993" s="1" t="str">
        <f t="shared" si="199"/>
        <v>-</v>
      </c>
      <c r="AB993" s="1" t="str">
        <f t="shared" si="200"/>
        <v>-</v>
      </c>
      <c r="AC993" s="1" t="str">
        <f t="shared" si="201"/>
        <v>-</v>
      </c>
      <c r="AD993" s="1" t="str">
        <f t="shared" si="202"/>
        <v>-</v>
      </c>
      <c r="AE993" s="43" t="str">
        <f t="shared" si="203"/>
        <v>-</v>
      </c>
      <c r="AF993" s="11" t="str">
        <f t="shared" si="204"/>
        <v>-</v>
      </c>
    </row>
    <row r="994" spans="1:32" x14ac:dyDescent="0.15">
      <c r="A994" s="1">
        <v>993</v>
      </c>
      <c r="B994" s="29" t="str">
        <f>TRIM(基本信息!B994)</f>
        <v/>
      </c>
      <c r="C994" s="1" t="str">
        <f>TRIM(基本信息!C994)</f>
        <v/>
      </c>
      <c r="D994" s="1">
        <f t="shared" si="206"/>
        <v>0</v>
      </c>
      <c r="E994" s="1" t="str">
        <f>IFERROR(INDEX(股票涨跌!E:E,MATCH(B994,股票涨跌!B:B,0)),"-")</f>
        <v>-</v>
      </c>
      <c r="F994" s="1" t="str">
        <f>IFERROR(INDEX(股票涨跌!F:F,MATCH(B994,股票涨跌!B:B,0)),"-")</f>
        <v>-</v>
      </c>
      <c r="G994" s="1" t="str">
        <f>TRIM(基本信息!O994)</f>
        <v/>
      </c>
      <c r="H994" s="1" t="str">
        <f>IFERROR(INDEX(行业涨跌!F:F,MATCH(G994,行业涨跌!C:C,0)),"-")</f>
        <v>-</v>
      </c>
      <c r="I994" s="1" t="str">
        <f>IFERROR(INDEX(行业涨跌!E:E,MATCH(G994,行业涨跌!C:C,0)),"-")</f>
        <v>-</v>
      </c>
      <c r="J994" s="1">
        <v>0</v>
      </c>
      <c r="K994" s="1">
        <v>0</v>
      </c>
      <c r="L994" s="1">
        <v>0</v>
      </c>
      <c r="M994" s="66">
        <f t="shared" si="207"/>
        <v>0</v>
      </c>
      <c r="R994" s="43" t="str">
        <f t="shared" si="205"/>
        <v>-</v>
      </c>
      <c r="V994" s="1">
        <f t="array" ref="V994">SMALL(IF($D$2:$D$4000&gt;0,ROW($D$2:$D$4000),4^8),ROW(A993))</f>
        <v>65536</v>
      </c>
      <c r="W994" s="1" t="str">
        <f t="shared" si="195"/>
        <v>-</v>
      </c>
      <c r="X994" s="1" t="str">
        <f t="shared" si="196"/>
        <v>-</v>
      </c>
      <c r="Y994" s="43" t="str">
        <f t="shared" si="197"/>
        <v>-</v>
      </c>
      <c r="Z994" s="1" t="str">
        <f t="shared" si="198"/>
        <v>-</v>
      </c>
      <c r="AA994" s="1" t="str">
        <f t="shared" si="199"/>
        <v>-</v>
      </c>
      <c r="AB994" s="1" t="str">
        <f t="shared" si="200"/>
        <v>-</v>
      </c>
      <c r="AC994" s="1" t="str">
        <f t="shared" si="201"/>
        <v>-</v>
      </c>
      <c r="AD994" s="1" t="str">
        <f t="shared" si="202"/>
        <v>-</v>
      </c>
      <c r="AE994" s="43" t="str">
        <f t="shared" si="203"/>
        <v>-</v>
      </c>
      <c r="AF994" s="11" t="str">
        <f t="shared" si="204"/>
        <v>-</v>
      </c>
    </row>
    <row r="995" spans="1:32" x14ac:dyDescent="0.15">
      <c r="A995" s="1">
        <v>994</v>
      </c>
      <c r="B995" s="29" t="str">
        <f>TRIM(基本信息!B995)</f>
        <v/>
      </c>
      <c r="C995" s="1" t="str">
        <f>TRIM(基本信息!C995)</f>
        <v/>
      </c>
      <c r="D995" s="1">
        <f t="shared" si="206"/>
        <v>0</v>
      </c>
      <c r="E995" s="1" t="str">
        <f>IFERROR(INDEX(股票涨跌!E:E,MATCH(B995,股票涨跌!B:B,0)),"-")</f>
        <v>-</v>
      </c>
      <c r="F995" s="1" t="str">
        <f>IFERROR(INDEX(股票涨跌!F:F,MATCH(B995,股票涨跌!B:B,0)),"-")</f>
        <v>-</v>
      </c>
      <c r="G995" s="1" t="str">
        <f>TRIM(基本信息!O995)</f>
        <v/>
      </c>
      <c r="H995" s="1" t="str">
        <f>IFERROR(INDEX(行业涨跌!F:F,MATCH(G995,行业涨跌!C:C,0)),"-")</f>
        <v>-</v>
      </c>
      <c r="I995" s="1" t="str">
        <f>IFERROR(INDEX(行业涨跌!E:E,MATCH(G995,行业涨跌!C:C,0)),"-")</f>
        <v>-</v>
      </c>
      <c r="J995" s="1">
        <v>1</v>
      </c>
      <c r="K995" s="1">
        <v>0</v>
      </c>
      <c r="L995" s="1">
        <v>0</v>
      </c>
      <c r="M995" s="66">
        <f t="shared" si="207"/>
        <v>0.5</v>
      </c>
      <c r="N995" s="1">
        <v>0</v>
      </c>
      <c r="O995" s="1">
        <v>0</v>
      </c>
      <c r="P995" s="1">
        <v>0</v>
      </c>
      <c r="Q995" s="1">
        <v>0</v>
      </c>
      <c r="R995" s="43" t="str">
        <f t="shared" si="205"/>
        <v>-</v>
      </c>
      <c r="S995" s="11" t="s">
        <v>7751</v>
      </c>
      <c r="V995" s="1">
        <f t="array" ref="V995">SMALL(IF($D$2:$D$4000&gt;0,ROW($D$2:$D$4000),4^8),ROW(A994))</f>
        <v>65536</v>
      </c>
      <c r="W995" s="1" t="str">
        <f t="shared" si="195"/>
        <v>-</v>
      </c>
      <c r="X995" s="1" t="str">
        <f t="shared" si="196"/>
        <v>-</v>
      </c>
      <c r="Y995" s="43" t="str">
        <f t="shared" si="197"/>
        <v>-</v>
      </c>
      <c r="Z995" s="1" t="str">
        <f t="shared" si="198"/>
        <v>-</v>
      </c>
      <c r="AA995" s="1" t="str">
        <f t="shared" si="199"/>
        <v>-</v>
      </c>
      <c r="AB995" s="1" t="str">
        <f t="shared" si="200"/>
        <v>-</v>
      </c>
      <c r="AC995" s="1" t="str">
        <f t="shared" si="201"/>
        <v>-</v>
      </c>
      <c r="AD995" s="1" t="str">
        <f t="shared" si="202"/>
        <v>-</v>
      </c>
      <c r="AE995" s="43" t="str">
        <f t="shared" si="203"/>
        <v>-</v>
      </c>
      <c r="AF995" s="11" t="str">
        <f t="shared" si="204"/>
        <v>-</v>
      </c>
    </row>
    <row r="996" spans="1:32" x14ac:dyDescent="0.15">
      <c r="A996" s="1">
        <v>995</v>
      </c>
      <c r="B996" s="29" t="str">
        <f>TRIM(基本信息!B996)</f>
        <v/>
      </c>
      <c r="C996" s="1" t="str">
        <f>TRIM(基本信息!C996)</f>
        <v/>
      </c>
      <c r="D996" s="1">
        <f t="shared" si="206"/>
        <v>0</v>
      </c>
      <c r="E996" s="1" t="str">
        <f>IFERROR(INDEX(股票涨跌!E:E,MATCH(B996,股票涨跌!B:B,0)),"-")</f>
        <v>-</v>
      </c>
      <c r="F996" s="1" t="str">
        <f>IFERROR(INDEX(股票涨跌!F:F,MATCH(B996,股票涨跌!B:B,0)),"-")</f>
        <v>-</v>
      </c>
      <c r="G996" s="1" t="str">
        <f>TRIM(基本信息!O996)</f>
        <v/>
      </c>
      <c r="H996" s="1" t="str">
        <f>IFERROR(INDEX(行业涨跌!F:F,MATCH(G996,行业涨跌!C:C,0)),"-")</f>
        <v>-</v>
      </c>
      <c r="I996" s="1" t="str">
        <f>IFERROR(INDEX(行业涨跌!E:E,MATCH(G996,行业涨跌!C:C,0)),"-")</f>
        <v>-</v>
      </c>
      <c r="J996" s="1">
        <v>0</v>
      </c>
      <c r="K996" s="1">
        <v>0</v>
      </c>
      <c r="L996" s="1">
        <v>0</v>
      </c>
      <c r="M996" s="66">
        <f t="shared" si="207"/>
        <v>0</v>
      </c>
      <c r="R996" s="43" t="str">
        <f t="shared" si="205"/>
        <v>-</v>
      </c>
      <c r="V996" s="1">
        <f t="array" ref="V996">SMALL(IF($D$2:$D$4000&gt;0,ROW($D$2:$D$4000),4^8),ROW(A995))</f>
        <v>65536</v>
      </c>
      <c r="W996" s="1" t="str">
        <f t="shared" si="195"/>
        <v>-</v>
      </c>
      <c r="X996" s="1" t="str">
        <f t="shared" si="196"/>
        <v>-</v>
      </c>
      <c r="Y996" s="43" t="str">
        <f t="shared" si="197"/>
        <v>-</v>
      </c>
      <c r="Z996" s="1" t="str">
        <f t="shared" si="198"/>
        <v>-</v>
      </c>
      <c r="AA996" s="1" t="str">
        <f t="shared" si="199"/>
        <v>-</v>
      </c>
      <c r="AB996" s="1" t="str">
        <f t="shared" si="200"/>
        <v>-</v>
      </c>
      <c r="AC996" s="1" t="str">
        <f t="shared" si="201"/>
        <v>-</v>
      </c>
      <c r="AD996" s="1" t="str">
        <f t="shared" si="202"/>
        <v>-</v>
      </c>
      <c r="AE996" s="43" t="str">
        <f t="shared" si="203"/>
        <v>-</v>
      </c>
      <c r="AF996" s="11" t="str">
        <f t="shared" si="204"/>
        <v>-</v>
      </c>
    </row>
    <row r="997" spans="1:32" x14ac:dyDescent="0.15">
      <c r="A997" s="1">
        <v>996</v>
      </c>
      <c r="B997" s="29" t="str">
        <f>TRIM(基本信息!B997)</f>
        <v/>
      </c>
      <c r="C997" s="1" t="str">
        <f>TRIM(基本信息!C997)</f>
        <v/>
      </c>
      <c r="D997" s="1">
        <f t="shared" si="206"/>
        <v>0</v>
      </c>
      <c r="E997" s="1" t="str">
        <f>IFERROR(INDEX(股票涨跌!E:E,MATCH(B997,股票涨跌!B:B,0)),"-")</f>
        <v>-</v>
      </c>
      <c r="F997" s="1" t="str">
        <f>IFERROR(INDEX(股票涨跌!F:F,MATCH(B997,股票涨跌!B:B,0)),"-")</f>
        <v>-</v>
      </c>
      <c r="G997" s="1" t="str">
        <f>TRIM(基本信息!O997)</f>
        <v/>
      </c>
      <c r="H997" s="1" t="str">
        <f>IFERROR(INDEX(行业涨跌!F:F,MATCH(G997,行业涨跌!C:C,0)),"-")</f>
        <v>-</v>
      </c>
      <c r="I997" s="1" t="str">
        <f>IFERROR(INDEX(行业涨跌!E:E,MATCH(G997,行业涨跌!C:C,0)),"-")</f>
        <v>-</v>
      </c>
      <c r="J997" s="1">
        <v>0</v>
      </c>
      <c r="K997" s="1">
        <v>1</v>
      </c>
      <c r="L997" s="1">
        <v>0</v>
      </c>
      <c r="M997" s="66">
        <f t="shared" si="207"/>
        <v>1</v>
      </c>
      <c r="R997" s="43" t="str">
        <f t="shared" si="205"/>
        <v>-</v>
      </c>
      <c r="S997" s="11">
        <v>43630.625</v>
      </c>
      <c r="V997" s="1">
        <f t="array" ref="V997">SMALL(IF($D$2:$D$4000&gt;0,ROW($D$2:$D$4000),4^8),ROW(A996))</f>
        <v>65536</v>
      </c>
      <c r="W997" s="1" t="str">
        <f t="shared" si="195"/>
        <v>-</v>
      </c>
      <c r="X997" s="1" t="str">
        <f t="shared" si="196"/>
        <v>-</v>
      </c>
      <c r="Y997" s="43" t="str">
        <f t="shared" si="197"/>
        <v>-</v>
      </c>
      <c r="Z997" s="1" t="str">
        <f t="shared" si="198"/>
        <v>-</v>
      </c>
      <c r="AA997" s="1" t="str">
        <f t="shared" si="199"/>
        <v>-</v>
      </c>
      <c r="AB997" s="1" t="str">
        <f t="shared" si="200"/>
        <v>-</v>
      </c>
      <c r="AC997" s="1" t="str">
        <f t="shared" si="201"/>
        <v>-</v>
      </c>
      <c r="AD997" s="1" t="str">
        <f t="shared" si="202"/>
        <v>-</v>
      </c>
      <c r="AE997" s="43" t="str">
        <f t="shared" si="203"/>
        <v>-</v>
      </c>
      <c r="AF997" s="11" t="str">
        <f t="shared" si="204"/>
        <v>-</v>
      </c>
    </row>
    <row r="998" spans="1:32" x14ac:dyDescent="0.15">
      <c r="A998" s="1">
        <v>997</v>
      </c>
      <c r="B998" s="29" t="str">
        <f>TRIM(基本信息!B998)</f>
        <v/>
      </c>
      <c r="C998" s="1" t="str">
        <f>TRIM(基本信息!C998)</f>
        <v/>
      </c>
      <c r="D998" s="1">
        <f t="shared" si="206"/>
        <v>0</v>
      </c>
      <c r="E998" s="1" t="str">
        <f>IFERROR(INDEX(股票涨跌!E:E,MATCH(B998,股票涨跌!B:B,0)),"-")</f>
        <v>-</v>
      </c>
      <c r="F998" s="1" t="str">
        <f>IFERROR(INDEX(股票涨跌!F:F,MATCH(B998,股票涨跌!B:B,0)),"-")</f>
        <v>-</v>
      </c>
      <c r="G998" s="1" t="str">
        <f>TRIM(基本信息!O998)</f>
        <v/>
      </c>
      <c r="H998" s="1" t="str">
        <f>IFERROR(INDEX(行业涨跌!F:F,MATCH(G998,行业涨跌!C:C,0)),"-")</f>
        <v>-</v>
      </c>
      <c r="I998" s="1" t="str">
        <f>IFERROR(INDEX(行业涨跌!E:E,MATCH(G998,行业涨跌!C:C,0)),"-")</f>
        <v>-</v>
      </c>
      <c r="J998" s="1">
        <v>0</v>
      </c>
      <c r="K998" s="1">
        <v>0</v>
      </c>
      <c r="L998" s="1">
        <v>0</v>
      </c>
      <c r="M998" s="66">
        <f t="shared" si="207"/>
        <v>0</v>
      </c>
      <c r="R998" s="43" t="str">
        <f t="shared" si="205"/>
        <v>-</v>
      </c>
      <c r="V998" s="1">
        <f t="array" ref="V998">SMALL(IF($D$2:$D$4000&gt;0,ROW($D$2:$D$4000),4^8),ROW(A997))</f>
        <v>65536</v>
      </c>
      <c r="W998" s="1" t="str">
        <f t="shared" si="195"/>
        <v>-</v>
      </c>
      <c r="X998" s="1" t="str">
        <f t="shared" si="196"/>
        <v>-</v>
      </c>
      <c r="Y998" s="43" t="str">
        <f t="shared" si="197"/>
        <v>-</v>
      </c>
      <c r="Z998" s="1" t="str">
        <f t="shared" si="198"/>
        <v>-</v>
      </c>
      <c r="AA998" s="1" t="str">
        <f t="shared" si="199"/>
        <v>-</v>
      </c>
      <c r="AB998" s="1" t="str">
        <f t="shared" si="200"/>
        <v>-</v>
      </c>
      <c r="AC998" s="1" t="str">
        <f t="shared" si="201"/>
        <v>-</v>
      </c>
      <c r="AD998" s="1" t="str">
        <f t="shared" si="202"/>
        <v>-</v>
      </c>
      <c r="AE998" s="43" t="str">
        <f t="shared" si="203"/>
        <v>-</v>
      </c>
      <c r="AF998" s="11" t="str">
        <f t="shared" si="204"/>
        <v>-</v>
      </c>
    </row>
    <row r="999" spans="1:32" x14ac:dyDescent="0.15">
      <c r="A999" s="1">
        <v>998</v>
      </c>
      <c r="B999" s="29" t="str">
        <f>TRIM(基本信息!B999)</f>
        <v/>
      </c>
      <c r="C999" s="1" t="str">
        <f>TRIM(基本信息!C999)</f>
        <v/>
      </c>
      <c r="D999" s="1">
        <f t="shared" si="206"/>
        <v>0</v>
      </c>
      <c r="E999" s="1" t="str">
        <f>IFERROR(INDEX(股票涨跌!E:E,MATCH(B999,股票涨跌!B:B,0)),"-")</f>
        <v>-</v>
      </c>
      <c r="F999" s="1" t="str">
        <f>IFERROR(INDEX(股票涨跌!F:F,MATCH(B999,股票涨跌!B:B,0)),"-")</f>
        <v>-</v>
      </c>
      <c r="G999" s="1" t="str">
        <f>TRIM(基本信息!O999)</f>
        <v/>
      </c>
      <c r="H999" s="1" t="str">
        <f>IFERROR(INDEX(行业涨跌!F:F,MATCH(G999,行业涨跌!C:C,0)),"-")</f>
        <v>-</v>
      </c>
      <c r="I999" s="1" t="str">
        <f>IFERROR(INDEX(行业涨跌!E:E,MATCH(G999,行业涨跌!C:C,0)),"-")</f>
        <v>-</v>
      </c>
      <c r="J999" s="1">
        <v>0</v>
      </c>
      <c r="K999" s="1">
        <v>0</v>
      </c>
      <c r="L999" s="1">
        <v>0</v>
      </c>
      <c r="M999" s="66">
        <f t="shared" si="207"/>
        <v>0</v>
      </c>
      <c r="R999" s="43" t="str">
        <f t="shared" si="205"/>
        <v>-</v>
      </c>
      <c r="V999" s="1">
        <f t="array" ref="V999">SMALL(IF($D$2:$D$4000&gt;0,ROW($D$2:$D$4000),4^8),ROW(A998))</f>
        <v>65536</v>
      </c>
      <c r="W999" s="1" t="str">
        <f t="shared" si="195"/>
        <v>-</v>
      </c>
      <c r="X999" s="1" t="str">
        <f t="shared" si="196"/>
        <v>-</v>
      </c>
      <c r="Y999" s="43" t="str">
        <f t="shared" si="197"/>
        <v>-</v>
      </c>
      <c r="Z999" s="1" t="str">
        <f t="shared" si="198"/>
        <v>-</v>
      </c>
      <c r="AA999" s="1" t="str">
        <f t="shared" si="199"/>
        <v>-</v>
      </c>
      <c r="AB999" s="1" t="str">
        <f t="shared" si="200"/>
        <v>-</v>
      </c>
      <c r="AC999" s="1" t="str">
        <f t="shared" si="201"/>
        <v>-</v>
      </c>
      <c r="AD999" s="1" t="str">
        <f t="shared" si="202"/>
        <v>-</v>
      </c>
      <c r="AE999" s="43" t="str">
        <f t="shared" si="203"/>
        <v>-</v>
      </c>
      <c r="AF999" s="11" t="str">
        <f t="shared" si="204"/>
        <v>-</v>
      </c>
    </row>
    <row r="1000" spans="1:32" x14ac:dyDescent="0.15">
      <c r="A1000" s="1">
        <v>999</v>
      </c>
      <c r="B1000" s="29" t="str">
        <f>TRIM(基本信息!B1000)</f>
        <v/>
      </c>
      <c r="C1000" s="1" t="str">
        <f>TRIM(基本信息!C1000)</f>
        <v/>
      </c>
      <c r="D1000" s="1">
        <f t="shared" si="206"/>
        <v>0</v>
      </c>
      <c r="E1000" s="1" t="str">
        <f>IFERROR(INDEX(股票涨跌!E:E,MATCH(B1000,股票涨跌!B:B,0)),"-")</f>
        <v>-</v>
      </c>
      <c r="F1000" s="1" t="str">
        <f>IFERROR(INDEX(股票涨跌!F:F,MATCH(B1000,股票涨跌!B:B,0)),"-")</f>
        <v>-</v>
      </c>
      <c r="G1000" s="1" t="str">
        <f>TRIM(基本信息!O1000)</f>
        <v/>
      </c>
      <c r="H1000" s="1" t="str">
        <f>IFERROR(INDEX(行业涨跌!F:F,MATCH(G1000,行业涨跌!C:C,0)),"-")</f>
        <v>-</v>
      </c>
      <c r="I1000" s="1" t="str">
        <f>IFERROR(INDEX(行业涨跌!E:E,MATCH(G1000,行业涨跌!C:C,0)),"-")</f>
        <v>-</v>
      </c>
      <c r="J1000" s="1">
        <v>0</v>
      </c>
      <c r="K1000" s="1">
        <v>0</v>
      </c>
      <c r="L1000" s="1">
        <v>0</v>
      </c>
      <c r="M1000" s="66">
        <f t="shared" si="207"/>
        <v>0</v>
      </c>
      <c r="R1000" s="43" t="str">
        <f t="shared" si="205"/>
        <v>-</v>
      </c>
      <c r="V1000" s="1">
        <f t="array" ref="V1000">SMALL(IF($D$2:$D$4000&gt;0,ROW($D$2:$D$4000),4^8),ROW(A999))</f>
        <v>65536</v>
      </c>
      <c r="W1000" s="1" t="str">
        <f t="shared" si="195"/>
        <v>-</v>
      </c>
      <c r="X1000" s="1" t="str">
        <f t="shared" si="196"/>
        <v>-</v>
      </c>
      <c r="Y1000" s="43" t="str">
        <f t="shared" si="197"/>
        <v>-</v>
      </c>
      <c r="Z1000" s="1" t="str">
        <f t="shared" si="198"/>
        <v>-</v>
      </c>
      <c r="AA1000" s="1" t="str">
        <f t="shared" si="199"/>
        <v>-</v>
      </c>
      <c r="AB1000" s="1" t="str">
        <f t="shared" si="200"/>
        <v>-</v>
      </c>
      <c r="AC1000" s="1" t="str">
        <f t="shared" si="201"/>
        <v>-</v>
      </c>
      <c r="AD1000" s="1" t="str">
        <f t="shared" si="202"/>
        <v>-</v>
      </c>
      <c r="AE1000" s="43" t="str">
        <f t="shared" si="203"/>
        <v>-</v>
      </c>
      <c r="AF1000" s="11" t="str">
        <f t="shared" si="204"/>
        <v>-</v>
      </c>
    </row>
    <row r="1001" spans="1:32" x14ac:dyDescent="0.15">
      <c r="A1001" s="1">
        <v>1000</v>
      </c>
      <c r="B1001" s="29" t="str">
        <f>TRIM(基本信息!B1001)</f>
        <v/>
      </c>
      <c r="C1001" s="1" t="str">
        <f>TRIM(基本信息!C1001)</f>
        <v/>
      </c>
      <c r="D1001" s="1">
        <f t="shared" si="206"/>
        <v>0</v>
      </c>
      <c r="E1001" s="1" t="str">
        <f>IFERROR(INDEX(股票涨跌!E:E,MATCH(B1001,股票涨跌!B:B,0)),"-")</f>
        <v>-</v>
      </c>
      <c r="F1001" s="1" t="str">
        <f>IFERROR(INDEX(股票涨跌!F:F,MATCH(B1001,股票涨跌!B:B,0)),"-")</f>
        <v>-</v>
      </c>
      <c r="G1001" s="1" t="str">
        <f>TRIM(基本信息!O1001)</f>
        <v/>
      </c>
      <c r="H1001" s="1" t="str">
        <f>IFERROR(INDEX(行业涨跌!F:F,MATCH(G1001,行业涨跌!C:C,0)),"-")</f>
        <v>-</v>
      </c>
      <c r="I1001" s="1" t="str">
        <f>IFERROR(INDEX(行业涨跌!E:E,MATCH(G1001,行业涨跌!C:C,0)),"-")</f>
        <v>-</v>
      </c>
      <c r="J1001" s="1">
        <v>0</v>
      </c>
      <c r="K1001" s="1">
        <v>0</v>
      </c>
      <c r="L1001" s="1">
        <v>0</v>
      </c>
      <c r="M1001" s="66">
        <f t="shared" si="207"/>
        <v>0</v>
      </c>
      <c r="R1001" s="43" t="str">
        <f t="shared" si="205"/>
        <v>-</v>
      </c>
    </row>
    <row r="1002" spans="1:32" x14ac:dyDescent="0.15">
      <c r="A1002" s="1">
        <v>1001</v>
      </c>
      <c r="B1002" s="29" t="str">
        <f>TRIM(基本信息!B1002)</f>
        <v/>
      </c>
      <c r="C1002" s="1" t="str">
        <f>TRIM(基本信息!C1002)</f>
        <v/>
      </c>
      <c r="D1002" s="1">
        <f t="shared" si="206"/>
        <v>0</v>
      </c>
      <c r="E1002" s="1" t="str">
        <f>IFERROR(INDEX(股票涨跌!E:E,MATCH(B1002,股票涨跌!B:B,0)),"-")</f>
        <v>-</v>
      </c>
      <c r="F1002" s="1" t="str">
        <f>IFERROR(INDEX(股票涨跌!F:F,MATCH(B1002,股票涨跌!B:B,0)),"-")</f>
        <v>-</v>
      </c>
      <c r="G1002" s="1" t="str">
        <f>TRIM(基本信息!O1002)</f>
        <v/>
      </c>
      <c r="H1002" s="1" t="str">
        <f>IFERROR(INDEX(行业涨跌!F:F,MATCH(G1002,行业涨跌!C:C,0)),"-")</f>
        <v>-</v>
      </c>
      <c r="I1002" s="1" t="str">
        <f>IFERROR(INDEX(行业涨跌!E:E,MATCH(G1002,行业涨跌!C:C,0)),"-")</f>
        <v>-</v>
      </c>
      <c r="J1002" s="1">
        <v>0</v>
      </c>
      <c r="K1002" s="1">
        <v>0</v>
      </c>
      <c r="L1002" s="1">
        <v>0</v>
      </c>
      <c r="M1002" s="66">
        <f t="shared" si="207"/>
        <v>0</v>
      </c>
      <c r="R1002" s="43" t="str">
        <f t="shared" si="205"/>
        <v>-</v>
      </c>
    </row>
    <row r="1003" spans="1:32" x14ac:dyDescent="0.15">
      <c r="A1003" s="1">
        <v>1002</v>
      </c>
      <c r="B1003" s="29" t="str">
        <f>TRIM(基本信息!B1003)</f>
        <v/>
      </c>
      <c r="C1003" s="1" t="str">
        <f>TRIM(基本信息!C1003)</f>
        <v/>
      </c>
      <c r="D1003" s="1">
        <f t="shared" si="206"/>
        <v>0</v>
      </c>
      <c r="E1003" s="1" t="str">
        <f>IFERROR(INDEX(股票涨跌!E:E,MATCH(B1003,股票涨跌!B:B,0)),"-")</f>
        <v>-</v>
      </c>
      <c r="F1003" s="1" t="str">
        <f>IFERROR(INDEX(股票涨跌!F:F,MATCH(B1003,股票涨跌!B:B,0)),"-")</f>
        <v>-</v>
      </c>
      <c r="G1003" s="1" t="str">
        <f>TRIM(基本信息!O1003)</f>
        <v/>
      </c>
      <c r="H1003" s="1" t="str">
        <f>IFERROR(INDEX(行业涨跌!F:F,MATCH(G1003,行业涨跌!C:C,0)),"-")</f>
        <v>-</v>
      </c>
      <c r="I1003" s="1" t="str">
        <f>IFERROR(INDEX(行业涨跌!E:E,MATCH(G1003,行业涨跌!C:C,0)),"-")</f>
        <v>-</v>
      </c>
      <c r="J1003" s="1">
        <v>0</v>
      </c>
      <c r="K1003" s="1">
        <v>0</v>
      </c>
      <c r="L1003" s="1">
        <v>0</v>
      </c>
      <c r="M1003" s="66">
        <f t="shared" si="207"/>
        <v>0</v>
      </c>
      <c r="R1003" s="43" t="str">
        <f t="shared" si="205"/>
        <v>-</v>
      </c>
    </row>
    <row r="1004" spans="1:32" x14ac:dyDescent="0.15">
      <c r="A1004" s="1">
        <v>1003</v>
      </c>
      <c r="B1004" s="29" t="str">
        <f>TRIM(基本信息!B1004)</f>
        <v/>
      </c>
      <c r="C1004" s="1" t="str">
        <f>TRIM(基本信息!C1004)</f>
        <v/>
      </c>
      <c r="D1004" s="1">
        <f t="shared" si="206"/>
        <v>0</v>
      </c>
      <c r="E1004" s="1" t="str">
        <f>IFERROR(INDEX(股票涨跌!E:E,MATCH(B1004,股票涨跌!B:B,0)),"-")</f>
        <v>-</v>
      </c>
      <c r="F1004" s="1" t="str">
        <f>IFERROR(INDEX(股票涨跌!F:F,MATCH(B1004,股票涨跌!B:B,0)),"-")</f>
        <v>-</v>
      </c>
      <c r="G1004" s="1" t="str">
        <f>TRIM(基本信息!O1004)</f>
        <v/>
      </c>
      <c r="H1004" s="1" t="str">
        <f>IFERROR(INDEX(行业涨跌!F:F,MATCH(G1004,行业涨跌!C:C,0)),"-")</f>
        <v>-</v>
      </c>
      <c r="I1004" s="1" t="str">
        <f>IFERROR(INDEX(行业涨跌!E:E,MATCH(G1004,行业涨跌!C:C,0)),"-")</f>
        <v>-</v>
      </c>
      <c r="J1004" s="1">
        <v>0</v>
      </c>
      <c r="K1004" s="1">
        <v>0</v>
      </c>
      <c r="L1004" s="1">
        <v>0</v>
      </c>
      <c r="M1004" s="66">
        <f t="shared" si="207"/>
        <v>0</v>
      </c>
      <c r="R1004" s="43" t="str">
        <f t="shared" si="205"/>
        <v>-</v>
      </c>
    </row>
    <row r="1005" spans="1:32" x14ac:dyDescent="0.15">
      <c r="A1005" s="1">
        <v>1004</v>
      </c>
      <c r="B1005" s="29" t="str">
        <f>TRIM(基本信息!B1005)</f>
        <v/>
      </c>
      <c r="C1005" s="1" t="str">
        <f>TRIM(基本信息!C1005)</f>
        <v/>
      </c>
      <c r="D1005" s="1">
        <f t="shared" si="206"/>
        <v>0</v>
      </c>
      <c r="E1005" s="1" t="str">
        <f>IFERROR(INDEX(股票涨跌!E:E,MATCH(B1005,股票涨跌!B:B,0)),"-")</f>
        <v>-</v>
      </c>
      <c r="F1005" s="1" t="str">
        <f>IFERROR(INDEX(股票涨跌!F:F,MATCH(B1005,股票涨跌!B:B,0)),"-")</f>
        <v>-</v>
      </c>
      <c r="G1005" s="1" t="str">
        <f>TRIM(基本信息!O1005)</f>
        <v/>
      </c>
      <c r="H1005" s="1" t="str">
        <f>IFERROR(INDEX(行业涨跌!F:F,MATCH(G1005,行业涨跌!C:C,0)),"-")</f>
        <v>-</v>
      </c>
      <c r="I1005" s="1" t="str">
        <f>IFERROR(INDEX(行业涨跌!E:E,MATCH(G1005,行业涨跌!C:C,0)),"-")</f>
        <v>-</v>
      </c>
      <c r="J1005" s="1">
        <v>0</v>
      </c>
      <c r="K1005" s="1">
        <v>0</v>
      </c>
      <c r="L1005" s="1">
        <v>0</v>
      </c>
      <c r="M1005" s="66">
        <f t="shared" si="207"/>
        <v>0</v>
      </c>
      <c r="R1005" s="43" t="str">
        <f t="shared" si="205"/>
        <v>-</v>
      </c>
    </row>
    <row r="1006" spans="1:32" x14ac:dyDescent="0.15">
      <c r="A1006" s="1">
        <v>1005</v>
      </c>
      <c r="B1006" s="29" t="str">
        <f>TRIM(基本信息!B1006)</f>
        <v/>
      </c>
      <c r="C1006" s="1" t="str">
        <f>TRIM(基本信息!C1006)</f>
        <v/>
      </c>
      <c r="D1006" s="1">
        <f t="shared" si="206"/>
        <v>0</v>
      </c>
      <c r="E1006" s="1" t="str">
        <f>IFERROR(INDEX(股票涨跌!E:E,MATCH(B1006,股票涨跌!B:B,0)),"-")</f>
        <v>-</v>
      </c>
      <c r="F1006" s="1" t="str">
        <f>IFERROR(INDEX(股票涨跌!F:F,MATCH(B1006,股票涨跌!B:B,0)),"-")</f>
        <v>-</v>
      </c>
      <c r="G1006" s="1" t="str">
        <f>TRIM(基本信息!O1006)</f>
        <v/>
      </c>
      <c r="H1006" s="1" t="str">
        <f>IFERROR(INDEX(行业涨跌!F:F,MATCH(G1006,行业涨跌!C:C,0)),"-")</f>
        <v>-</v>
      </c>
      <c r="I1006" s="1" t="str">
        <f>IFERROR(INDEX(行业涨跌!E:E,MATCH(G1006,行业涨跌!C:C,0)),"-")</f>
        <v>-</v>
      </c>
      <c r="J1006" s="1">
        <v>0</v>
      </c>
      <c r="K1006" s="1">
        <v>0</v>
      </c>
      <c r="L1006" s="1">
        <v>1</v>
      </c>
      <c r="M1006" s="66">
        <f t="shared" si="207"/>
        <v>0</v>
      </c>
      <c r="R1006" s="43" t="str">
        <f t="shared" si="205"/>
        <v>-</v>
      </c>
    </row>
    <row r="1007" spans="1:32" x14ac:dyDescent="0.15">
      <c r="A1007" s="1">
        <v>1006</v>
      </c>
      <c r="B1007" s="29" t="str">
        <f>TRIM(基本信息!B1007)</f>
        <v/>
      </c>
      <c r="C1007" s="1" t="str">
        <f>TRIM(基本信息!C1007)</f>
        <v/>
      </c>
      <c r="D1007" s="1">
        <f t="shared" si="206"/>
        <v>0</v>
      </c>
      <c r="E1007" s="1" t="str">
        <f>IFERROR(INDEX(股票涨跌!E:E,MATCH(B1007,股票涨跌!B:B,0)),"-")</f>
        <v>-</v>
      </c>
      <c r="F1007" s="1" t="str">
        <f>IFERROR(INDEX(股票涨跌!F:F,MATCH(B1007,股票涨跌!B:B,0)),"-")</f>
        <v>-</v>
      </c>
      <c r="G1007" s="1" t="str">
        <f>TRIM(基本信息!O1007)</f>
        <v/>
      </c>
      <c r="H1007" s="1" t="str">
        <f>IFERROR(INDEX(行业涨跌!F:F,MATCH(G1007,行业涨跌!C:C,0)),"-")</f>
        <v>-</v>
      </c>
      <c r="I1007" s="1" t="str">
        <f>IFERROR(INDEX(行业涨跌!E:E,MATCH(G1007,行业涨跌!C:C,0)),"-")</f>
        <v>-</v>
      </c>
      <c r="J1007" s="1">
        <v>0</v>
      </c>
      <c r="K1007" s="1">
        <v>0</v>
      </c>
      <c r="L1007" s="1">
        <v>0</v>
      </c>
      <c r="M1007" s="66">
        <f t="shared" si="207"/>
        <v>0</v>
      </c>
      <c r="R1007" s="43" t="str">
        <f t="shared" si="205"/>
        <v>-</v>
      </c>
    </row>
    <row r="1008" spans="1:32" x14ac:dyDescent="0.15">
      <c r="A1008" s="1">
        <v>1007</v>
      </c>
      <c r="B1008" s="29" t="str">
        <f>TRIM(基本信息!B1008)</f>
        <v/>
      </c>
      <c r="C1008" s="1" t="str">
        <f>TRIM(基本信息!C1008)</f>
        <v/>
      </c>
      <c r="D1008" s="1">
        <f t="shared" si="206"/>
        <v>0</v>
      </c>
      <c r="E1008" s="1" t="str">
        <f>IFERROR(INDEX(股票涨跌!E:E,MATCH(B1008,股票涨跌!B:B,0)),"-")</f>
        <v>-</v>
      </c>
      <c r="F1008" s="1" t="str">
        <f>IFERROR(INDEX(股票涨跌!F:F,MATCH(B1008,股票涨跌!B:B,0)),"-")</f>
        <v>-</v>
      </c>
      <c r="G1008" s="1" t="str">
        <f>TRIM(基本信息!O1008)</f>
        <v/>
      </c>
      <c r="H1008" s="1" t="str">
        <f>IFERROR(INDEX(行业涨跌!F:F,MATCH(G1008,行业涨跌!C:C,0)),"-")</f>
        <v>-</v>
      </c>
      <c r="I1008" s="1" t="str">
        <f>IFERROR(INDEX(行业涨跌!E:E,MATCH(G1008,行业涨跌!C:C,0)),"-")</f>
        <v>-</v>
      </c>
      <c r="J1008" s="1">
        <v>0</v>
      </c>
      <c r="K1008" s="1">
        <v>0</v>
      </c>
      <c r="L1008" s="1">
        <v>0</v>
      </c>
      <c r="M1008" s="66">
        <f t="shared" si="207"/>
        <v>0</v>
      </c>
      <c r="R1008" s="43" t="str">
        <f t="shared" si="205"/>
        <v>-</v>
      </c>
    </row>
    <row r="1009" spans="1:19" x14ac:dyDescent="0.15">
      <c r="A1009" s="1">
        <v>1008</v>
      </c>
      <c r="B1009" s="29" t="str">
        <f>TRIM(基本信息!B1009)</f>
        <v/>
      </c>
      <c r="C1009" s="1" t="str">
        <f>TRIM(基本信息!C1009)</f>
        <v/>
      </c>
      <c r="D1009" s="1">
        <f t="shared" si="206"/>
        <v>0</v>
      </c>
      <c r="E1009" s="1" t="str">
        <f>IFERROR(INDEX(股票涨跌!E:E,MATCH(B1009,股票涨跌!B:B,0)),"-")</f>
        <v>-</v>
      </c>
      <c r="F1009" s="1" t="str">
        <f>IFERROR(INDEX(股票涨跌!F:F,MATCH(B1009,股票涨跌!B:B,0)),"-")</f>
        <v>-</v>
      </c>
      <c r="G1009" s="1" t="str">
        <f>TRIM(基本信息!O1009)</f>
        <v/>
      </c>
      <c r="H1009" s="1" t="str">
        <f>IFERROR(INDEX(行业涨跌!F:F,MATCH(G1009,行业涨跌!C:C,0)),"-")</f>
        <v>-</v>
      </c>
      <c r="I1009" s="1" t="str">
        <f>IFERROR(INDEX(行业涨跌!E:E,MATCH(G1009,行业涨跌!C:C,0)),"-")</f>
        <v>-</v>
      </c>
      <c r="J1009" s="1">
        <v>0</v>
      </c>
      <c r="K1009" s="1">
        <v>0</v>
      </c>
      <c r="L1009" s="1">
        <v>0</v>
      </c>
      <c r="M1009" s="66">
        <f t="shared" si="207"/>
        <v>0</v>
      </c>
      <c r="R1009" s="43" t="str">
        <f t="shared" si="205"/>
        <v>-</v>
      </c>
    </row>
    <row r="1010" spans="1:19" x14ac:dyDescent="0.15">
      <c r="A1010" s="1">
        <v>1009</v>
      </c>
      <c r="B1010" s="29" t="str">
        <f>TRIM(基本信息!B1010)</f>
        <v/>
      </c>
      <c r="C1010" s="1" t="str">
        <f>TRIM(基本信息!C1010)</f>
        <v/>
      </c>
      <c r="D1010" s="1">
        <f t="shared" si="206"/>
        <v>0</v>
      </c>
      <c r="E1010" s="1" t="str">
        <f>IFERROR(INDEX(股票涨跌!E:E,MATCH(B1010,股票涨跌!B:B,0)),"-")</f>
        <v>-</v>
      </c>
      <c r="F1010" s="1" t="str">
        <f>IFERROR(INDEX(股票涨跌!F:F,MATCH(B1010,股票涨跌!B:B,0)),"-")</f>
        <v>-</v>
      </c>
      <c r="G1010" s="1" t="str">
        <f>TRIM(基本信息!O1010)</f>
        <v/>
      </c>
      <c r="H1010" s="1" t="str">
        <f>IFERROR(INDEX(行业涨跌!F:F,MATCH(G1010,行业涨跌!C:C,0)),"-")</f>
        <v>-</v>
      </c>
      <c r="I1010" s="1" t="str">
        <f>IFERROR(INDEX(行业涨跌!E:E,MATCH(G1010,行业涨跌!C:C,0)),"-")</f>
        <v>-</v>
      </c>
      <c r="J1010" s="1">
        <v>0</v>
      </c>
      <c r="K1010" s="1">
        <v>0</v>
      </c>
      <c r="L1010" s="1">
        <v>0</v>
      </c>
      <c r="M1010" s="66">
        <f t="shared" si="207"/>
        <v>0</v>
      </c>
      <c r="R1010" s="43" t="str">
        <f t="shared" si="205"/>
        <v>-</v>
      </c>
    </row>
    <row r="1011" spans="1:19" x14ac:dyDescent="0.15">
      <c r="A1011" s="1">
        <v>1010</v>
      </c>
      <c r="B1011" s="29" t="str">
        <f>TRIM(基本信息!B1011)</f>
        <v/>
      </c>
      <c r="C1011" s="1" t="str">
        <f>TRIM(基本信息!C1011)</f>
        <v/>
      </c>
      <c r="D1011" s="1">
        <f t="shared" si="206"/>
        <v>0</v>
      </c>
      <c r="E1011" s="1" t="str">
        <f>IFERROR(INDEX(股票涨跌!E:E,MATCH(B1011,股票涨跌!B:B,0)),"-")</f>
        <v>-</v>
      </c>
      <c r="F1011" s="1" t="str">
        <f>IFERROR(INDEX(股票涨跌!F:F,MATCH(B1011,股票涨跌!B:B,0)),"-")</f>
        <v>-</v>
      </c>
      <c r="G1011" s="1" t="str">
        <f>TRIM(基本信息!O1011)</f>
        <v/>
      </c>
      <c r="H1011" s="1" t="str">
        <f>IFERROR(INDEX(行业涨跌!F:F,MATCH(G1011,行业涨跌!C:C,0)),"-")</f>
        <v>-</v>
      </c>
      <c r="I1011" s="1" t="str">
        <f>IFERROR(INDEX(行业涨跌!E:E,MATCH(G1011,行业涨跌!C:C,0)),"-")</f>
        <v>-</v>
      </c>
      <c r="J1011" s="1">
        <v>0</v>
      </c>
      <c r="K1011" s="1">
        <v>1</v>
      </c>
      <c r="L1011" s="1">
        <v>0</v>
      </c>
      <c r="M1011" s="66">
        <f t="shared" si="207"/>
        <v>1</v>
      </c>
      <c r="R1011" s="43" t="str">
        <f t="shared" si="205"/>
        <v>-</v>
      </c>
      <c r="S1011" s="11">
        <v>43630.625</v>
      </c>
    </row>
    <row r="1012" spans="1:19" x14ac:dyDescent="0.15">
      <c r="A1012" s="1">
        <v>1011</v>
      </c>
      <c r="B1012" s="29" t="str">
        <f>TRIM(基本信息!B1012)</f>
        <v/>
      </c>
      <c r="C1012" s="1" t="str">
        <f>TRIM(基本信息!C1012)</f>
        <v/>
      </c>
      <c r="D1012" s="1">
        <f t="shared" si="206"/>
        <v>0</v>
      </c>
      <c r="E1012" s="1" t="str">
        <f>IFERROR(INDEX(股票涨跌!E:E,MATCH(B1012,股票涨跌!B:B,0)),"-")</f>
        <v>-</v>
      </c>
      <c r="F1012" s="1" t="str">
        <f>IFERROR(INDEX(股票涨跌!F:F,MATCH(B1012,股票涨跌!B:B,0)),"-")</f>
        <v>-</v>
      </c>
      <c r="G1012" s="1" t="str">
        <f>TRIM(基本信息!O1012)</f>
        <v/>
      </c>
      <c r="H1012" s="1" t="str">
        <f>IFERROR(INDEX(行业涨跌!F:F,MATCH(G1012,行业涨跌!C:C,0)),"-")</f>
        <v>-</v>
      </c>
      <c r="I1012" s="1" t="str">
        <f>IFERROR(INDEX(行业涨跌!E:E,MATCH(G1012,行业涨跌!C:C,0)),"-")</f>
        <v>-</v>
      </c>
      <c r="J1012" s="1">
        <v>0</v>
      </c>
      <c r="K1012" s="1">
        <v>0</v>
      </c>
      <c r="L1012" s="1">
        <v>0</v>
      </c>
      <c r="M1012" s="66">
        <f t="shared" si="207"/>
        <v>0</v>
      </c>
      <c r="R1012" s="43" t="str">
        <f t="shared" si="205"/>
        <v>-</v>
      </c>
    </row>
    <row r="1013" spans="1:19" x14ac:dyDescent="0.15">
      <c r="A1013" s="1">
        <v>1012</v>
      </c>
      <c r="B1013" s="29" t="str">
        <f>TRIM(基本信息!B1013)</f>
        <v/>
      </c>
      <c r="C1013" s="1" t="str">
        <f>TRIM(基本信息!C1013)</f>
        <v/>
      </c>
      <c r="D1013" s="1">
        <f t="shared" si="206"/>
        <v>0</v>
      </c>
      <c r="E1013" s="1" t="str">
        <f>IFERROR(INDEX(股票涨跌!E:E,MATCH(B1013,股票涨跌!B:B,0)),"-")</f>
        <v>-</v>
      </c>
      <c r="F1013" s="1" t="str">
        <f>IFERROR(INDEX(股票涨跌!F:F,MATCH(B1013,股票涨跌!B:B,0)),"-")</f>
        <v>-</v>
      </c>
      <c r="G1013" s="1" t="str">
        <f>TRIM(基本信息!O1013)</f>
        <v/>
      </c>
      <c r="H1013" s="1" t="str">
        <f>IFERROR(INDEX(行业涨跌!F:F,MATCH(G1013,行业涨跌!C:C,0)),"-")</f>
        <v>-</v>
      </c>
      <c r="I1013" s="1" t="str">
        <f>IFERROR(INDEX(行业涨跌!E:E,MATCH(G1013,行业涨跌!C:C,0)),"-")</f>
        <v>-</v>
      </c>
      <c r="J1013" s="1">
        <v>0</v>
      </c>
      <c r="K1013" s="1">
        <v>0</v>
      </c>
      <c r="L1013" s="1">
        <v>0</v>
      </c>
      <c r="M1013" s="66">
        <f t="shared" si="207"/>
        <v>0</v>
      </c>
      <c r="R1013" s="43" t="str">
        <f t="shared" si="205"/>
        <v>-</v>
      </c>
    </row>
    <row r="1014" spans="1:19" x14ac:dyDescent="0.15">
      <c r="A1014" s="1">
        <v>1013</v>
      </c>
      <c r="B1014" s="29" t="str">
        <f>TRIM(基本信息!B1014)</f>
        <v/>
      </c>
      <c r="C1014" s="1" t="str">
        <f>TRIM(基本信息!C1014)</f>
        <v/>
      </c>
      <c r="D1014" s="1">
        <f t="shared" si="206"/>
        <v>0</v>
      </c>
      <c r="E1014" s="1" t="str">
        <f>IFERROR(INDEX(股票涨跌!E:E,MATCH(B1014,股票涨跌!B:B,0)),"-")</f>
        <v>-</v>
      </c>
      <c r="F1014" s="1" t="str">
        <f>IFERROR(INDEX(股票涨跌!F:F,MATCH(B1014,股票涨跌!B:B,0)),"-")</f>
        <v>-</v>
      </c>
      <c r="G1014" s="1" t="str">
        <f>TRIM(基本信息!O1014)</f>
        <v/>
      </c>
      <c r="H1014" s="1" t="str">
        <f>IFERROR(INDEX(行业涨跌!F:F,MATCH(G1014,行业涨跌!C:C,0)),"-")</f>
        <v>-</v>
      </c>
      <c r="I1014" s="1" t="str">
        <f>IFERROR(INDEX(行业涨跌!E:E,MATCH(G1014,行业涨跌!C:C,0)),"-")</f>
        <v>-</v>
      </c>
      <c r="J1014" s="1">
        <v>0</v>
      </c>
      <c r="K1014" s="1">
        <v>0</v>
      </c>
      <c r="L1014" s="1">
        <v>0</v>
      </c>
      <c r="M1014" s="66">
        <f t="shared" si="207"/>
        <v>0</v>
      </c>
      <c r="R1014" s="43" t="str">
        <f t="shared" si="205"/>
        <v>-</v>
      </c>
    </row>
    <row r="1015" spans="1:19" x14ac:dyDescent="0.15">
      <c r="A1015" s="1">
        <v>1014</v>
      </c>
      <c r="B1015" s="29" t="str">
        <f>TRIM(基本信息!B1015)</f>
        <v/>
      </c>
      <c r="C1015" s="1" t="str">
        <f>TRIM(基本信息!C1015)</f>
        <v/>
      </c>
      <c r="D1015" s="1">
        <f t="shared" si="206"/>
        <v>0</v>
      </c>
      <c r="E1015" s="1" t="str">
        <f>IFERROR(INDEX(股票涨跌!E:E,MATCH(B1015,股票涨跌!B:B,0)),"-")</f>
        <v>-</v>
      </c>
      <c r="F1015" s="1" t="str">
        <f>IFERROR(INDEX(股票涨跌!F:F,MATCH(B1015,股票涨跌!B:B,0)),"-")</f>
        <v>-</v>
      </c>
      <c r="G1015" s="1" t="str">
        <f>TRIM(基本信息!O1015)</f>
        <v/>
      </c>
      <c r="H1015" s="1" t="str">
        <f>IFERROR(INDEX(行业涨跌!F:F,MATCH(G1015,行业涨跌!C:C,0)),"-")</f>
        <v>-</v>
      </c>
      <c r="I1015" s="1" t="str">
        <f>IFERROR(INDEX(行业涨跌!E:E,MATCH(G1015,行业涨跌!C:C,0)),"-")</f>
        <v>-</v>
      </c>
      <c r="J1015" s="1">
        <v>0</v>
      </c>
      <c r="K1015" s="1">
        <v>1</v>
      </c>
      <c r="L1015" s="1">
        <v>0</v>
      </c>
      <c r="M1015" s="66">
        <f t="shared" si="207"/>
        <v>1</v>
      </c>
      <c r="R1015" s="43" t="str">
        <f t="shared" si="205"/>
        <v>-</v>
      </c>
      <c r="S1015" s="11">
        <v>43630.625</v>
      </c>
    </row>
    <row r="1016" spans="1:19" x14ac:dyDescent="0.15">
      <c r="A1016" s="1">
        <v>1015</v>
      </c>
      <c r="B1016" s="29" t="str">
        <f>TRIM(基本信息!B1016)</f>
        <v/>
      </c>
      <c r="C1016" s="1" t="str">
        <f>TRIM(基本信息!C1016)</f>
        <v/>
      </c>
      <c r="D1016" s="1">
        <f t="shared" si="206"/>
        <v>0</v>
      </c>
      <c r="E1016" s="1" t="str">
        <f>IFERROR(INDEX(股票涨跌!E:E,MATCH(B1016,股票涨跌!B:B,0)),"-")</f>
        <v>-</v>
      </c>
      <c r="F1016" s="1" t="str">
        <f>IFERROR(INDEX(股票涨跌!F:F,MATCH(B1016,股票涨跌!B:B,0)),"-")</f>
        <v>-</v>
      </c>
      <c r="G1016" s="1" t="str">
        <f>TRIM(基本信息!O1016)</f>
        <v/>
      </c>
      <c r="H1016" s="1" t="str">
        <f>IFERROR(INDEX(行业涨跌!F:F,MATCH(G1016,行业涨跌!C:C,0)),"-")</f>
        <v>-</v>
      </c>
      <c r="I1016" s="1" t="str">
        <f>IFERROR(INDEX(行业涨跌!E:E,MATCH(G1016,行业涨跌!C:C,0)),"-")</f>
        <v>-</v>
      </c>
      <c r="J1016" s="1">
        <v>0</v>
      </c>
      <c r="K1016" s="1">
        <v>0</v>
      </c>
      <c r="L1016" s="1">
        <v>0</v>
      </c>
      <c r="M1016" s="66">
        <f t="shared" si="207"/>
        <v>0</v>
      </c>
      <c r="R1016" s="43" t="str">
        <f t="shared" si="205"/>
        <v>-</v>
      </c>
    </row>
    <row r="1017" spans="1:19" x14ac:dyDescent="0.15">
      <c r="A1017" s="1">
        <v>1016</v>
      </c>
      <c r="B1017" s="29" t="str">
        <f>TRIM(基本信息!B1017)</f>
        <v/>
      </c>
      <c r="C1017" s="1" t="str">
        <f>TRIM(基本信息!C1017)</f>
        <v/>
      </c>
      <c r="D1017" s="1">
        <f t="shared" si="206"/>
        <v>0</v>
      </c>
      <c r="E1017" s="1" t="str">
        <f>IFERROR(INDEX(股票涨跌!E:E,MATCH(B1017,股票涨跌!B:B,0)),"-")</f>
        <v>-</v>
      </c>
      <c r="F1017" s="1" t="str">
        <f>IFERROR(INDEX(股票涨跌!F:F,MATCH(B1017,股票涨跌!B:B,0)),"-")</f>
        <v>-</v>
      </c>
      <c r="G1017" s="1" t="str">
        <f>TRIM(基本信息!O1017)</f>
        <v/>
      </c>
      <c r="H1017" s="1" t="str">
        <f>IFERROR(INDEX(行业涨跌!F:F,MATCH(G1017,行业涨跌!C:C,0)),"-")</f>
        <v>-</v>
      </c>
      <c r="I1017" s="1" t="str">
        <f>IFERROR(INDEX(行业涨跌!E:E,MATCH(G1017,行业涨跌!C:C,0)),"-")</f>
        <v>-</v>
      </c>
      <c r="J1017" s="1">
        <v>0</v>
      </c>
      <c r="K1017" s="1">
        <v>1</v>
      </c>
      <c r="L1017" s="1">
        <v>0</v>
      </c>
      <c r="M1017" s="66">
        <f t="shared" si="207"/>
        <v>1</v>
      </c>
      <c r="R1017" s="43" t="str">
        <f t="shared" si="205"/>
        <v>-</v>
      </c>
      <c r="S1017" s="11">
        <v>43630.625</v>
      </c>
    </row>
    <row r="1018" spans="1:19" x14ac:dyDescent="0.15">
      <c r="A1018" s="1">
        <v>1017</v>
      </c>
      <c r="B1018" s="29" t="str">
        <f>TRIM(基本信息!B1018)</f>
        <v/>
      </c>
      <c r="C1018" s="1" t="str">
        <f>TRIM(基本信息!C1018)</f>
        <v/>
      </c>
      <c r="D1018" s="1">
        <f t="shared" si="206"/>
        <v>0</v>
      </c>
      <c r="E1018" s="1" t="str">
        <f>IFERROR(INDEX(股票涨跌!E:E,MATCH(B1018,股票涨跌!B:B,0)),"-")</f>
        <v>-</v>
      </c>
      <c r="F1018" s="1" t="str">
        <f>IFERROR(INDEX(股票涨跌!F:F,MATCH(B1018,股票涨跌!B:B,0)),"-")</f>
        <v>-</v>
      </c>
      <c r="G1018" s="1" t="str">
        <f>TRIM(基本信息!O1018)</f>
        <v/>
      </c>
      <c r="H1018" s="1" t="str">
        <f>IFERROR(INDEX(行业涨跌!F:F,MATCH(G1018,行业涨跌!C:C,0)),"-")</f>
        <v>-</v>
      </c>
      <c r="I1018" s="1" t="str">
        <f>IFERROR(INDEX(行业涨跌!E:E,MATCH(G1018,行业涨跌!C:C,0)),"-")</f>
        <v>-</v>
      </c>
      <c r="J1018" s="1">
        <v>0</v>
      </c>
      <c r="K1018" s="1">
        <v>0</v>
      </c>
      <c r="L1018" s="1">
        <v>0</v>
      </c>
      <c r="M1018" s="66">
        <f t="shared" si="207"/>
        <v>0</v>
      </c>
      <c r="R1018" s="43" t="str">
        <f t="shared" si="205"/>
        <v>-</v>
      </c>
    </row>
    <row r="1019" spans="1:19" x14ac:dyDescent="0.15">
      <c r="A1019" s="1">
        <v>1018</v>
      </c>
      <c r="B1019" s="29" t="str">
        <f>TRIM(基本信息!B1019)</f>
        <v/>
      </c>
      <c r="C1019" s="1" t="str">
        <f>TRIM(基本信息!C1019)</f>
        <v/>
      </c>
      <c r="D1019" s="1">
        <f t="shared" si="206"/>
        <v>0</v>
      </c>
      <c r="E1019" s="1" t="str">
        <f>IFERROR(INDEX(股票涨跌!E:E,MATCH(B1019,股票涨跌!B:B,0)),"-")</f>
        <v>-</v>
      </c>
      <c r="F1019" s="1" t="str">
        <f>IFERROR(INDEX(股票涨跌!F:F,MATCH(B1019,股票涨跌!B:B,0)),"-")</f>
        <v>-</v>
      </c>
      <c r="G1019" s="1" t="str">
        <f>TRIM(基本信息!O1019)</f>
        <v/>
      </c>
      <c r="H1019" s="1" t="str">
        <f>IFERROR(INDEX(行业涨跌!F:F,MATCH(G1019,行业涨跌!C:C,0)),"-")</f>
        <v>-</v>
      </c>
      <c r="I1019" s="1" t="str">
        <f>IFERROR(INDEX(行业涨跌!E:E,MATCH(G1019,行业涨跌!C:C,0)),"-")</f>
        <v>-</v>
      </c>
      <c r="J1019" s="1">
        <v>0</v>
      </c>
      <c r="K1019" s="1">
        <v>0</v>
      </c>
      <c r="L1019" s="1">
        <v>0</v>
      </c>
      <c r="M1019" s="66">
        <f t="shared" si="207"/>
        <v>0</v>
      </c>
      <c r="R1019" s="43" t="str">
        <f t="shared" si="205"/>
        <v>-</v>
      </c>
    </row>
    <row r="1020" spans="1:19" x14ac:dyDescent="0.15">
      <c r="A1020" s="1">
        <v>1019</v>
      </c>
      <c r="B1020" s="29" t="str">
        <f>TRIM(基本信息!B1020)</f>
        <v/>
      </c>
      <c r="C1020" s="1" t="str">
        <f>TRIM(基本信息!C1020)</f>
        <v/>
      </c>
      <c r="D1020" s="1">
        <f t="shared" si="206"/>
        <v>0</v>
      </c>
      <c r="E1020" s="1" t="str">
        <f>IFERROR(INDEX(股票涨跌!E:E,MATCH(B1020,股票涨跌!B:B,0)),"-")</f>
        <v>-</v>
      </c>
      <c r="F1020" s="1" t="str">
        <f>IFERROR(INDEX(股票涨跌!F:F,MATCH(B1020,股票涨跌!B:B,0)),"-")</f>
        <v>-</v>
      </c>
      <c r="G1020" s="1" t="str">
        <f>TRIM(基本信息!O1020)</f>
        <v/>
      </c>
      <c r="H1020" s="1" t="str">
        <f>IFERROR(INDEX(行业涨跌!F:F,MATCH(G1020,行业涨跌!C:C,0)),"-")</f>
        <v>-</v>
      </c>
      <c r="I1020" s="1" t="str">
        <f>IFERROR(INDEX(行业涨跌!E:E,MATCH(G1020,行业涨跌!C:C,0)),"-")</f>
        <v>-</v>
      </c>
      <c r="J1020" s="1">
        <v>0</v>
      </c>
      <c r="K1020" s="1">
        <v>1</v>
      </c>
      <c r="L1020" s="1">
        <v>0</v>
      </c>
      <c r="M1020" s="66">
        <f t="shared" si="207"/>
        <v>1</v>
      </c>
      <c r="R1020" s="43" t="str">
        <f t="shared" si="205"/>
        <v>-</v>
      </c>
      <c r="S1020" s="11">
        <v>43630.625</v>
      </c>
    </row>
    <row r="1021" spans="1:19" x14ac:dyDescent="0.15">
      <c r="A1021" s="1">
        <v>1020</v>
      </c>
      <c r="B1021" s="29" t="str">
        <f>TRIM(基本信息!B1021)</f>
        <v/>
      </c>
      <c r="C1021" s="1" t="str">
        <f>TRIM(基本信息!C1021)</f>
        <v/>
      </c>
      <c r="D1021" s="1">
        <f t="shared" si="206"/>
        <v>0</v>
      </c>
      <c r="E1021" s="1" t="str">
        <f>IFERROR(INDEX(股票涨跌!E:E,MATCH(B1021,股票涨跌!B:B,0)),"-")</f>
        <v>-</v>
      </c>
      <c r="F1021" s="1" t="str">
        <f>IFERROR(INDEX(股票涨跌!F:F,MATCH(B1021,股票涨跌!B:B,0)),"-")</f>
        <v>-</v>
      </c>
      <c r="G1021" s="1" t="str">
        <f>TRIM(基本信息!O1021)</f>
        <v/>
      </c>
      <c r="H1021" s="1" t="str">
        <f>IFERROR(INDEX(行业涨跌!F:F,MATCH(G1021,行业涨跌!C:C,0)),"-")</f>
        <v>-</v>
      </c>
      <c r="I1021" s="1" t="str">
        <f>IFERROR(INDEX(行业涨跌!E:E,MATCH(G1021,行业涨跌!C:C,0)),"-")</f>
        <v>-</v>
      </c>
      <c r="J1021" s="1">
        <v>0</v>
      </c>
      <c r="K1021" s="1">
        <v>1</v>
      </c>
      <c r="L1021" s="1">
        <v>0</v>
      </c>
      <c r="M1021" s="66">
        <f t="shared" si="207"/>
        <v>1</v>
      </c>
      <c r="R1021" s="43" t="str">
        <f t="shared" si="205"/>
        <v>-</v>
      </c>
      <c r="S1021" s="11">
        <v>43630.625</v>
      </c>
    </row>
    <row r="1022" spans="1:19" x14ac:dyDescent="0.15">
      <c r="A1022" s="1">
        <v>1021</v>
      </c>
      <c r="B1022" s="29" t="str">
        <f>TRIM(基本信息!B1022)</f>
        <v/>
      </c>
      <c r="C1022" s="1" t="str">
        <f>TRIM(基本信息!C1022)</f>
        <v/>
      </c>
      <c r="D1022" s="1">
        <f t="shared" si="206"/>
        <v>0</v>
      </c>
      <c r="E1022" s="1" t="str">
        <f>IFERROR(INDEX(股票涨跌!E:E,MATCH(B1022,股票涨跌!B:B,0)),"-")</f>
        <v>-</v>
      </c>
      <c r="F1022" s="1" t="str">
        <f>IFERROR(INDEX(股票涨跌!F:F,MATCH(B1022,股票涨跌!B:B,0)),"-")</f>
        <v>-</v>
      </c>
      <c r="G1022" s="1" t="str">
        <f>TRIM(基本信息!O1022)</f>
        <v/>
      </c>
      <c r="H1022" s="1" t="str">
        <f>IFERROR(INDEX(行业涨跌!F:F,MATCH(G1022,行业涨跌!C:C,0)),"-")</f>
        <v>-</v>
      </c>
      <c r="I1022" s="1" t="str">
        <f>IFERROR(INDEX(行业涨跌!E:E,MATCH(G1022,行业涨跌!C:C,0)),"-")</f>
        <v>-</v>
      </c>
      <c r="J1022" s="1">
        <v>0</v>
      </c>
      <c r="K1022" s="1">
        <v>0</v>
      </c>
      <c r="L1022" s="1">
        <v>0</v>
      </c>
      <c r="M1022" s="66">
        <f t="shared" si="207"/>
        <v>0</v>
      </c>
      <c r="R1022" s="43" t="str">
        <f t="shared" si="205"/>
        <v>-</v>
      </c>
    </row>
    <row r="1023" spans="1:19" x14ac:dyDescent="0.15">
      <c r="A1023" s="1">
        <v>1022</v>
      </c>
      <c r="B1023" s="29" t="str">
        <f>TRIM(基本信息!B1023)</f>
        <v/>
      </c>
      <c r="C1023" s="1" t="str">
        <f>TRIM(基本信息!C1023)</f>
        <v/>
      </c>
      <c r="D1023" s="1">
        <f t="shared" si="206"/>
        <v>0</v>
      </c>
      <c r="E1023" s="1" t="str">
        <f>IFERROR(INDEX(股票涨跌!E:E,MATCH(B1023,股票涨跌!B:B,0)),"-")</f>
        <v>-</v>
      </c>
      <c r="F1023" s="1" t="str">
        <f>IFERROR(INDEX(股票涨跌!F:F,MATCH(B1023,股票涨跌!B:B,0)),"-")</f>
        <v>-</v>
      </c>
      <c r="G1023" s="1" t="str">
        <f>TRIM(基本信息!O1023)</f>
        <v/>
      </c>
      <c r="H1023" s="1" t="str">
        <f>IFERROR(INDEX(行业涨跌!F:F,MATCH(G1023,行业涨跌!C:C,0)),"-")</f>
        <v>-</v>
      </c>
      <c r="I1023" s="1" t="str">
        <f>IFERROR(INDEX(行业涨跌!E:E,MATCH(G1023,行业涨跌!C:C,0)),"-")</f>
        <v>-</v>
      </c>
      <c r="J1023" s="1">
        <v>0</v>
      </c>
      <c r="K1023" s="1">
        <v>0</v>
      </c>
      <c r="L1023" s="1">
        <v>0</v>
      </c>
      <c r="M1023" s="66">
        <f t="shared" si="207"/>
        <v>0</v>
      </c>
      <c r="R1023" s="43" t="str">
        <f t="shared" si="205"/>
        <v>-</v>
      </c>
    </row>
    <row r="1024" spans="1:19" x14ac:dyDescent="0.15">
      <c r="A1024" s="1">
        <v>1023</v>
      </c>
      <c r="B1024" s="29" t="str">
        <f>TRIM(基本信息!B1024)</f>
        <v/>
      </c>
      <c r="C1024" s="1" t="str">
        <f>TRIM(基本信息!C1024)</f>
        <v/>
      </c>
      <c r="D1024" s="1">
        <f t="shared" si="206"/>
        <v>0</v>
      </c>
      <c r="E1024" s="1" t="str">
        <f>IFERROR(INDEX(股票涨跌!E:E,MATCH(B1024,股票涨跌!B:B,0)),"-")</f>
        <v>-</v>
      </c>
      <c r="F1024" s="1" t="str">
        <f>IFERROR(INDEX(股票涨跌!F:F,MATCH(B1024,股票涨跌!B:B,0)),"-")</f>
        <v>-</v>
      </c>
      <c r="G1024" s="1" t="str">
        <f>TRIM(基本信息!O1024)</f>
        <v/>
      </c>
      <c r="H1024" s="1" t="str">
        <f>IFERROR(INDEX(行业涨跌!F:F,MATCH(G1024,行业涨跌!C:C,0)),"-")</f>
        <v>-</v>
      </c>
      <c r="I1024" s="1" t="str">
        <f>IFERROR(INDEX(行业涨跌!E:E,MATCH(G1024,行业涨跌!C:C,0)),"-")</f>
        <v>-</v>
      </c>
      <c r="J1024" s="1">
        <v>0</v>
      </c>
      <c r="K1024" s="1">
        <v>0</v>
      </c>
      <c r="L1024" s="1">
        <v>0</v>
      </c>
      <c r="M1024" s="66">
        <f t="shared" si="207"/>
        <v>0</v>
      </c>
      <c r="R1024" s="43" t="str">
        <f t="shared" si="205"/>
        <v>-</v>
      </c>
    </row>
    <row r="1025" spans="1:19" x14ac:dyDescent="0.15">
      <c r="A1025" s="1">
        <v>1024</v>
      </c>
      <c r="B1025" s="29" t="str">
        <f>TRIM(基本信息!B1025)</f>
        <v/>
      </c>
      <c r="C1025" s="1" t="str">
        <f>TRIM(基本信息!C1025)</f>
        <v/>
      </c>
      <c r="D1025" s="1">
        <f t="shared" si="206"/>
        <v>0</v>
      </c>
      <c r="E1025" s="1" t="str">
        <f>IFERROR(INDEX(股票涨跌!E:E,MATCH(B1025,股票涨跌!B:B,0)),"-")</f>
        <v>-</v>
      </c>
      <c r="F1025" s="1" t="str">
        <f>IFERROR(INDEX(股票涨跌!F:F,MATCH(B1025,股票涨跌!B:B,0)),"-")</f>
        <v>-</v>
      </c>
      <c r="G1025" s="1" t="str">
        <f>TRIM(基本信息!O1025)</f>
        <v/>
      </c>
      <c r="H1025" s="1" t="str">
        <f>IFERROR(INDEX(行业涨跌!F:F,MATCH(G1025,行业涨跌!C:C,0)),"-")</f>
        <v>-</v>
      </c>
      <c r="I1025" s="1" t="str">
        <f>IFERROR(INDEX(行业涨跌!E:E,MATCH(G1025,行业涨跌!C:C,0)),"-")</f>
        <v>-</v>
      </c>
      <c r="J1025" s="1">
        <v>0</v>
      </c>
      <c r="K1025" s="1">
        <v>0</v>
      </c>
      <c r="L1025" s="1">
        <v>0</v>
      </c>
      <c r="M1025" s="66">
        <f t="shared" si="207"/>
        <v>0</v>
      </c>
      <c r="R1025" s="43" t="str">
        <f t="shared" si="205"/>
        <v>-</v>
      </c>
    </row>
    <row r="1026" spans="1:19" x14ac:dyDescent="0.15">
      <c r="A1026" s="1">
        <v>1025</v>
      </c>
      <c r="B1026" s="29" t="str">
        <f>TRIM(基本信息!B1026)</f>
        <v/>
      </c>
      <c r="C1026" s="1" t="str">
        <f>TRIM(基本信息!C1026)</f>
        <v/>
      </c>
      <c r="D1026" s="1">
        <f t="shared" si="206"/>
        <v>0</v>
      </c>
      <c r="E1026" s="1" t="str">
        <f>IFERROR(INDEX(股票涨跌!E:E,MATCH(B1026,股票涨跌!B:B,0)),"-")</f>
        <v>-</v>
      </c>
      <c r="F1026" s="1" t="str">
        <f>IFERROR(INDEX(股票涨跌!F:F,MATCH(B1026,股票涨跌!B:B,0)),"-")</f>
        <v>-</v>
      </c>
      <c r="G1026" s="1" t="str">
        <f>TRIM(基本信息!O1026)</f>
        <v/>
      </c>
      <c r="H1026" s="1" t="str">
        <f>IFERROR(INDEX(行业涨跌!F:F,MATCH(G1026,行业涨跌!C:C,0)),"-")</f>
        <v>-</v>
      </c>
      <c r="I1026" s="1" t="str">
        <f>IFERROR(INDEX(行业涨跌!E:E,MATCH(G1026,行业涨跌!C:C,0)),"-")</f>
        <v>-</v>
      </c>
      <c r="J1026" s="1">
        <v>0</v>
      </c>
      <c r="K1026" s="1">
        <v>1</v>
      </c>
      <c r="L1026" s="1">
        <v>0</v>
      </c>
      <c r="M1026" s="66">
        <f t="shared" si="207"/>
        <v>1</v>
      </c>
      <c r="R1026" s="43" t="str">
        <f t="shared" ref="R1026:R1089" si="208">IF(D1026&gt;0,IF(J1026&gt;0,$J$1,"")&amp;IF(K1026&gt;0,$K$1,"")&amp;IF(L1026&gt;0,$L$1,"")&amp;"+"&amp;IF(N1026&gt;0,$N$1,"")&amp;IF(O1026&gt;0,$O$1,"")&amp;IF(P1026&gt;0,$P$1,"")&amp;IF(Q1026&gt;0,$Q$1,""),"-")</f>
        <v>-</v>
      </c>
      <c r="S1026" s="11">
        <v>43630.625</v>
      </c>
    </row>
    <row r="1027" spans="1:19" x14ac:dyDescent="0.15">
      <c r="A1027" s="1">
        <v>1026</v>
      </c>
      <c r="B1027" s="29" t="str">
        <f>TRIM(基本信息!B1027)</f>
        <v/>
      </c>
      <c r="C1027" s="1" t="str">
        <f>TRIM(基本信息!C1027)</f>
        <v/>
      </c>
      <c r="D1027" s="1">
        <f t="shared" ref="D1027:D1090" si="209">IF(LEN(B1027)&gt;2,OR(M1027=1,(M1027=0.5)*(N1027+O1027+P1027+Q1027)&gt;0)+0,0)</f>
        <v>0</v>
      </c>
      <c r="E1027" s="1" t="str">
        <f>IFERROR(INDEX(股票涨跌!E:E,MATCH(B1027,股票涨跌!B:B,0)),"-")</f>
        <v>-</v>
      </c>
      <c r="F1027" s="1" t="str">
        <f>IFERROR(INDEX(股票涨跌!F:F,MATCH(B1027,股票涨跌!B:B,0)),"-")</f>
        <v>-</v>
      </c>
      <c r="G1027" s="1" t="str">
        <f>TRIM(基本信息!O1027)</f>
        <v/>
      </c>
      <c r="H1027" s="1" t="str">
        <f>IFERROR(INDEX(行业涨跌!F:F,MATCH(G1027,行业涨跌!C:C,0)),"-")</f>
        <v>-</v>
      </c>
      <c r="I1027" s="1" t="str">
        <f>IFERROR(INDEX(行业涨跌!E:E,MATCH(G1027,行业涨跌!C:C,0)),"-")</f>
        <v>-</v>
      </c>
      <c r="J1027" s="1">
        <v>0</v>
      </c>
      <c r="K1027" s="1">
        <v>0</v>
      </c>
      <c r="L1027" s="1">
        <v>0</v>
      </c>
      <c r="M1027" s="66">
        <f t="shared" ref="M1027:M1090" si="210">IF(K1027&gt;0,1,IF(J1027&gt;0,0.5,0))</f>
        <v>0</v>
      </c>
      <c r="R1027" s="43" t="str">
        <f t="shared" si="208"/>
        <v>-</v>
      </c>
    </row>
    <row r="1028" spans="1:19" x14ac:dyDescent="0.15">
      <c r="A1028" s="1">
        <v>1027</v>
      </c>
      <c r="B1028" s="29" t="str">
        <f>TRIM(基本信息!B1028)</f>
        <v/>
      </c>
      <c r="C1028" s="1" t="str">
        <f>TRIM(基本信息!C1028)</f>
        <v/>
      </c>
      <c r="D1028" s="1">
        <f t="shared" si="209"/>
        <v>0</v>
      </c>
      <c r="E1028" s="1" t="str">
        <f>IFERROR(INDEX(股票涨跌!E:E,MATCH(B1028,股票涨跌!B:B,0)),"-")</f>
        <v>-</v>
      </c>
      <c r="F1028" s="1" t="str">
        <f>IFERROR(INDEX(股票涨跌!F:F,MATCH(B1028,股票涨跌!B:B,0)),"-")</f>
        <v>-</v>
      </c>
      <c r="G1028" s="1" t="str">
        <f>TRIM(基本信息!O1028)</f>
        <v/>
      </c>
      <c r="H1028" s="1" t="str">
        <f>IFERROR(INDEX(行业涨跌!F:F,MATCH(G1028,行业涨跌!C:C,0)),"-")</f>
        <v>-</v>
      </c>
      <c r="I1028" s="1" t="str">
        <f>IFERROR(INDEX(行业涨跌!E:E,MATCH(G1028,行业涨跌!C:C,0)),"-")</f>
        <v>-</v>
      </c>
      <c r="J1028" s="1">
        <v>0</v>
      </c>
      <c r="K1028" s="1">
        <v>1</v>
      </c>
      <c r="L1028" s="1">
        <v>0</v>
      </c>
      <c r="M1028" s="66">
        <f t="shared" si="210"/>
        <v>1</v>
      </c>
      <c r="R1028" s="43" t="str">
        <f t="shared" si="208"/>
        <v>-</v>
      </c>
      <c r="S1028" s="11">
        <v>43630.625</v>
      </c>
    </row>
    <row r="1029" spans="1:19" x14ac:dyDescent="0.15">
      <c r="A1029" s="1">
        <v>1028</v>
      </c>
      <c r="B1029" s="29" t="str">
        <f>TRIM(基本信息!B1029)</f>
        <v/>
      </c>
      <c r="C1029" s="1" t="str">
        <f>TRIM(基本信息!C1029)</f>
        <v/>
      </c>
      <c r="D1029" s="1">
        <f t="shared" si="209"/>
        <v>0</v>
      </c>
      <c r="E1029" s="1" t="str">
        <f>IFERROR(INDEX(股票涨跌!E:E,MATCH(B1029,股票涨跌!B:B,0)),"-")</f>
        <v>-</v>
      </c>
      <c r="F1029" s="1" t="str">
        <f>IFERROR(INDEX(股票涨跌!F:F,MATCH(B1029,股票涨跌!B:B,0)),"-")</f>
        <v>-</v>
      </c>
      <c r="G1029" s="1" t="str">
        <f>TRIM(基本信息!O1029)</f>
        <v/>
      </c>
      <c r="H1029" s="1" t="str">
        <f>IFERROR(INDEX(行业涨跌!F:F,MATCH(G1029,行业涨跌!C:C,0)),"-")</f>
        <v>-</v>
      </c>
      <c r="I1029" s="1" t="str">
        <f>IFERROR(INDEX(行业涨跌!E:E,MATCH(G1029,行业涨跌!C:C,0)),"-")</f>
        <v>-</v>
      </c>
      <c r="J1029" s="1">
        <v>0</v>
      </c>
      <c r="K1029" s="1">
        <v>0</v>
      </c>
      <c r="L1029" s="1">
        <v>0</v>
      </c>
      <c r="M1029" s="66">
        <f t="shared" si="210"/>
        <v>0</v>
      </c>
      <c r="R1029" s="43" t="str">
        <f t="shared" si="208"/>
        <v>-</v>
      </c>
    </row>
    <row r="1030" spans="1:19" x14ac:dyDescent="0.15">
      <c r="A1030" s="1">
        <v>1029</v>
      </c>
      <c r="B1030" s="29" t="str">
        <f>TRIM(基本信息!B1030)</f>
        <v/>
      </c>
      <c r="C1030" s="1" t="str">
        <f>TRIM(基本信息!C1030)</f>
        <v/>
      </c>
      <c r="D1030" s="1">
        <f t="shared" si="209"/>
        <v>0</v>
      </c>
      <c r="E1030" s="1" t="str">
        <f>IFERROR(INDEX(股票涨跌!E:E,MATCH(B1030,股票涨跌!B:B,0)),"-")</f>
        <v>-</v>
      </c>
      <c r="F1030" s="1" t="str">
        <f>IFERROR(INDEX(股票涨跌!F:F,MATCH(B1030,股票涨跌!B:B,0)),"-")</f>
        <v>-</v>
      </c>
      <c r="G1030" s="1" t="str">
        <f>TRIM(基本信息!O1030)</f>
        <v/>
      </c>
      <c r="H1030" s="1" t="str">
        <f>IFERROR(INDEX(行业涨跌!F:F,MATCH(G1030,行业涨跌!C:C,0)),"-")</f>
        <v>-</v>
      </c>
      <c r="I1030" s="1" t="str">
        <f>IFERROR(INDEX(行业涨跌!E:E,MATCH(G1030,行业涨跌!C:C,0)),"-")</f>
        <v>-</v>
      </c>
      <c r="J1030" s="1">
        <v>0</v>
      </c>
      <c r="K1030" s="1">
        <v>1</v>
      </c>
      <c r="L1030" s="1">
        <v>0</v>
      </c>
      <c r="M1030" s="66">
        <f t="shared" si="210"/>
        <v>1</v>
      </c>
      <c r="R1030" s="43" t="str">
        <f t="shared" si="208"/>
        <v>-</v>
      </c>
      <c r="S1030" s="11">
        <v>43630.625</v>
      </c>
    </row>
    <row r="1031" spans="1:19" x14ac:dyDescent="0.15">
      <c r="A1031" s="1">
        <v>1030</v>
      </c>
      <c r="B1031" s="29" t="str">
        <f>TRIM(基本信息!B1031)</f>
        <v/>
      </c>
      <c r="C1031" s="1" t="str">
        <f>TRIM(基本信息!C1031)</f>
        <v/>
      </c>
      <c r="D1031" s="1">
        <f t="shared" si="209"/>
        <v>0</v>
      </c>
      <c r="E1031" s="1" t="str">
        <f>IFERROR(INDEX(股票涨跌!E:E,MATCH(B1031,股票涨跌!B:B,0)),"-")</f>
        <v>-</v>
      </c>
      <c r="F1031" s="1" t="str">
        <f>IFERROR(INDEX(股票涨跌!F:F,MATCH(B1031,股票涨跌!B:B,0)),"-")</f>
        <v>-</v>
      </c>
      <c r="G1031" s="1" t="str">
        <f>TRIM(基本信息!O1031)</f>
        <v/>
      </c>
      <c r="H1031" s="1" t="str">
        <f>IFERROR(INDEX(行业涨跌!F:F,MATCH(G1031,行业涨跌!C:C,0)),"-")</f>
        <v>-</v>
      </c>
      <c r="I1031" s="1" t="str">
        <f>IFERROR(INDEX(行业涨跌!E:E,MATCH(G1031,行业涨跌!C:C,0)),"-")</f>
        <v>-</v>
      </c>
      <c r="J1031" s="1">
        <v>0</v>
      </c>
      <c r="K1031" s="1">
        <v>0</v>
      </c>
      <c r="L1031" s="1">
        <v>0</v>
      </c>
      <c r="M1031" s="66">
        <f t="shared" si="210"/>
        <v>0</v>
      </c>
      <c r="R1031" s="43" t="str">
        <f t="shared" si="208"/>
        <v>-</v>
      </c>
    </row>
    <row r="1032" spans="1:19" x14ac:dyDescent="0.15">
      <c r="A1032" s="1">
        <v>1031</v>
      </c>
      <c r="B1032" s="29" t="str">
        <f>TRIM(基本信息!B1032)</f>
        <v/>
      </c>
      <c r="C1032" s="1" t="str">
        <f>TRIM(基本信息!C1032)</f>
        <v/>
      </c>
      <c r="D1032" s="1">
        <f t="shared" si="209"/>
        <v>0</v>
      </c>
      <c r="E1032" s="1" t="str">
        <f>IFERROR(INDEX(股票涨跌!E:E,MATCH(B1032,股票涨跌!B:B,0)),"-")</f>
        <v>-</v>
      </c>
      <c r="F1032" s="1" t="str">
        <f>IFERROR(INDEX(股票涨跌!F:F,MATCH(B1032,股票涨跌!B:B,0)),"-")</f>
        <v>-</v>
      </c>
      <c r="G1032" s="1" t="str">
        <f>TRIM(基本信息!O1032)</f>
        <v/>
      </c>
      <c r="H1032" s="1" t="str">
        <f>IFERROR(INDEX(行业涨跌!F:F,MATCH(G1032,行业涨跌!C:C,0)),"-")</f>
        <v>-</v>
      </c>
      <c r="I1032" s="1" t="str">
        <f>IFERROR(INDEX(行业涨跌!E:E,MATCH(G1032,行业涨跌!C:C,0)),"-")</f>
        <v>-</v>
      </c>
      <c r="J1032" s="1">
        <v>0</v>
      </c>
      <c r="K1032" s="1">
        <v>1</v>
      </c>
      <c r="L1032" s="1">
        <v>0</v>
      </c>
      <c r="M1032" s="66">
        <f t="shared" si="210"/>
        <v>1</v>
      </c>
      <c r="R1032" s="43" t="str">
        <f t="shared" si="208"/>
        <v>-</v>
      </c>
      <c r="S1032" s="11">
        <v>43630.625</v>
      </c>
    </row>
    <row r="1033" spans="1:19" x14ac:dyDescent="0.15">
      <c r="A1033" s="1">
        <v>1032</v>
      </c>
      <c r="B1033" s="29" t="str">
        <f>TRIM(基本信息!B1033)</f>
        <v/>
      </c>
      <c r="C1033" s="1" t="str">
        <f>TRIM(基本信息!C1033)</f>
        <v/>
      </c>
      <c r="D1033" s="1">
        <f t="shared" si="209"/>
        <v>0</v>
      </c>
      <c r="E1033" s="1" t="str">
        <f>IFERROR(INDEX(股票涨跌!E:E,MATCH(B1033,股票涨跌!B:B,0)),"-")</f>
        <v>-</v>
      </c>
      <c r="F1033" s="1" t="str">
        <f>IFERROR(INDEX(股票涨跌!F:F,MATCH(B1033,股票涨跌!B:B,0)),"-")</f>
        <v>-</v>
      </c>
      <c r="G1033" s="1" t="str">
        <f>TRIM(基本信息!O1033)</f>
        <v/>
      </c>
      <c r="H1033" s="1" t="str">
        <f>IFERROR(INDEX(行业涨跌!F:F,MATCH(G1033,行业涨跌!C:C,0)),"-")</f>
        <v>-</v>
      </c>
      <c r="I1033" s="1" t="str">
        <f>IFERROR(INDEX(行业涨跌!E:E,MATCH(G1033,行业涨跌!C:C,0)),"-")</f>
        <v>-</v>
      </c>
      <c r="J1033" s="1">
        <v>0</v>
      </c>
      <c r="K1033" s="1">
        <v>0</v>
      </c>
      <c r="L1033" s="1">
        <v>0</v>
      </c>
      <c r="M1033" s="66">
        <f t="shared" si="210"/>
        <v>0</v>
      </c>
      <c r="R1033" s="43" t="str">
        <f t="shared" si="208"/>
        <v>-</v>
      </c>
    </row>
    <row r="1034" spans="1:19" x14ac:dyDescent="0.15">
      <c r="A1034" s="1">
        <v>1033</v>
      </c>
      <c r="B1034" s="29" t="str">
        <f>TRIM(基本信息!B1034)</f>
        <v/>
      </c>
      <c r="C1034" s="1" t="str">
        <f>TRIM(基本信息!C1034)</f>
        <v/>
      </c>
      <c r="D1034" s="1">
        <f t="shared" si="209"/>
        <v>0</v>
      </c>
      <c r="E1034" s="1" t="str">
        <f>IFERROR(INDEX(股票涨跌!E:E,MATCH(B1034,股票涨跌!B:B,0)),"-")</f>
        <v>-</v>
      </c>
      <c r="F1034" s="1" t="str">
        <f>IFERROR(INDEX(股票涨跌!F:F,MATCH(B1034,股票涨跌!B:B,0)),"-")</f>
        <v>-</v>
      </c>
      <c r="G1034" s="1" t="str">
        <f>TRIM(基本信息!O1034)</f>
        <v/>
      </c>
      <c r="H1034" s="1" t="str">
        <f>IFERROR(INDEX(行业涨跌!F:F,MATCH(G1034,行业涨跌!C:C,0)),"-")</f>
        <v>-</v>
      </c>
      <c r="I1034" s="1" t="str">
        <f>IFERROR(INDEX(行业涨跌!E:E,MATCH(G1034,行业涨跌!C:C,0)),"-")</f>
        <v>-</v>
      </c>
      <c r="J1034" s="1">
        <v>0</v>
      </c>
      <c r="K1034" s="1">
        <v>0</v>
      </c>
      <c r="L1034" s="1">
        <v>0</v>
      </c>
      <c r="M1034" s="66">
        <f t="shared" si="210"/>
        <v>0</v>
      </c>
      <c r="R1034" s="43" t="str">
        <f t="shared" si="208"/>
        <v>-</v>
      </c>
    </row>
    <row r="1035" spans="1:19" x14ac:dyDescent="0.15">
      <c r="A1035" s="1">
        <v>1034</v>
      </c>
      <c r="B1035" s="29" t="str">
        <f>TRIM(基本信息!B1035)</f>
        <v/>
      </c>
      <c r="C1035" s="1" t="str">
        <f>TRIM(基本信息!C1035)</f>
        <v/>
      </c>
      <c r="D1035" s="1">
        <f t="shared" si="209"/>
        <v>0</v>
      </c>
      <c r="E1035" s="1" t="str">
        <f>IFERROR(INDEX(股票涨跌!E:E,MATCH(B1035,股票涨跌!B:B,0)),"-")</f>
        <v>-</v>
      </c>
      <c r="F1035" s="1" t="str">
        <f>IFERROR(INDEX(股票涨跌!F:F,MATCH(B1035,股票涨跌!B:B,0)),"-")</f>
        <v>-</v>
      </c>
      <c r="G1035" s="1" t="str">
        <f>TRIM(基本信息!O1035)</f>
        <v/>
      </c>
      <c r="H1035" s="1" t="str">
        <f>IFERROR(INDEX(行业涨跌!F:F,MATCH(G1035,行业涨跌!C:C,0)),"-")</f>
        <v>-</v>
      </c>
      <c r="I1035" s="1" t="str">
        <f>IFERROR(INDEX(行业涨跌!E:E,MATCH(G1035,行业涨跌!C:C,0)),"-")</f>
        <v>-</v>
      </c>
      <c r="J1035" s="1">
        <v>0</v>
      </c>
      <c r="K1035" s="1">
        <v>0</v>
      </c>
      <c r="L1035" s="1">
        <v>0</v>
      </c>
      <c r="M1035" s="66">
        <f t="shared" si="210"/>
        <v>0</v>
      </c>
      <c r="R1035" s="43" t="str">
        <f t="shared" si="208"/>
        <v>-</v>
      </c>
    </row>
    <row r="1036" spans="1:19" x14ac:dyDescent="0.15">
      <c r="A1036" s="1">
        <v>1035</v>
      </c>
      <c r="B1036" s="29" t="str">
        <f>TRIM(基本信息!B1036)</f>
        <v/>
      </c>
      <c r="C1036" s="1" t="str">
        <f>TRIM(基本信息!C1036)</f>
        <v/>
      </c>
      <c r="D1036" s="1">
        <f t="shared" si="209"/>
        <v>0</v>
      </c>
      <c r="E1036" s="1" t="str">
        <f>IFERROR(INDEX(股票涨跌!E:E,MATCH(B1036,股票涨跌!B:B,0)),"-")</f>
        <v>-</v>
      </c>
      <c r="F1036" s="1" t="str">
        <f>IFERROR(INDEX(股票涨跌!F:F,MATCH(B1036,股票涨跌!B:B,0)),"-")</f>
        <v>-</v>
      </c>
      <c r="G1036" s="1" t="str">
        <f>TRIM(基本信息!O1036)</f>
        <v/>
      </c>
      <c r="H1036" s="1" t="str">
        <f>IFERROR(INDEX(行业涨跌!F:F,MATCH(G1036,行业涨跌!C:C,0)),"-")</f>
        <v>-</v>
      </c>
      <c r="I1036" s="1" t="str">
        <f>IFERROR(INDEX(行业涨跌!E:E,MATCH(G1036,行业涨跌!C:C,0)),"-")</f>
        <v>-</v>
      </c>
      <c r="J1036" s="1">
        <v>0</v>
      </c>
      <c r="K1036" s="1">
        <v>0</v>
      </c>
      <c r="L1036" s="1">
        <v>0</v>
      </c>
      <c r="M1036" s="66">
        <f t="shared" si="210"/>
        <v>0</v>
      </c>
      <c r="R1036" s="43" t="str">
        <f t="shared" si="208"/>
        <v>-</v>
      </c>
    </row>
    <row r="1037" spans="1:19" x14ac:dyDescent="0.15">
      <c r="A1037" s="1">
        <v>1036</v>
      </c>
      <c r="B1037" s="29" t="str">
        <f>TRIM(基本信息!B1037)</f>
        <v/>
      </c>
      <c r="C1037" s="1" t="str">
        <f>TRIM(基本信息!C1037)</f>
        <v/>
      </c>
      <c r="D1037" s="1">
        <f t="shared" si="209"/>
        <v>0</v>
      </c>
      <c r="E1037" s="1" t="str">
        <f>IFERROR(INDEX(股票涨跌!E:E,MATCH(B1037,股票涨跌!B:B,0)),"-")</f>
        <v>-</v>
      </c>
      <c r="F1037" s="1" t="str">
        <f>IFERROR(INDEX(股票涨跌!F:F,MATCH(B1037,股票涨跌!B:B,0)),"-")</f>
        <v>-</v>
      </c>
      <c r="G1037" s="1" t="str">
        <f>TRIM(基本信息!O1037)</f>
        <v/>
      </c>
      <c r="H1037" s="1" t="str">
        <f>IFERROR(INDEX(行业涨跌!F:F,MATCH(G1037,行业涨跌!C:C,0)),"-")</f>
        <v>-</v>
      </c>
      <c r="I1037" s="1" t="str">
        <f>IFERROR(INDEX(行业涨跌!E:E,MATCH(G1037,行业涨跌!C:C,0)),"-")</f>
        <v>-</v>
      </c>
      <c r="J1037" s="1">
        <v>0</v>
      </c>
      <c r="K1037" s="1">
        <v>0</v>
      </c>
      <c r="L1037" s="1">
        <v>0</v>
      </c>
      <c r="M1037" s="66">
        <f t="shared" si="210"/>
        <v>0</v>
      </c>
      <c r="R1037" s="43" t="str">
        <f t="shared" si="208"/>
        <v>-</v>
      </c>
    </row>
    <row r="1038" spans="1:19" x14ac:dyDescent="0.15">
      <c r="A1038" s="1">
        <v>1037</v>
      </c>
      <c r="B1038" s="29" t="str">
        <f>TRIM(基本信息!B1038)</f>
        <v/>
      </c>
      <c r="C1038" s="1" t="str">
        <f>TRIM(基本信息!C1038)</f>
        <v/>
      </c>
      <c r="D1038" s="1">
        <f t="shared" si="209"/>
        <v>0</v>
      </c>
      <c r="E1038" s="1" t="str">
        <f>IFERROR(INDEX(股票涨跌!E:E,MATCH(B1038,股票涨跌!B:B,0)),"-")</f>
        <v>-</v>
      </c>
      <c r="F1038" s="1" t="str">
        <f>IFERROR(INDEX(股票涨跌!F:F,MATCH(B1038,股票涨跌!B:B,0)),"-")</f>
        <v>-</v>
      </c>
      <c r="G1038" s="1" t="str">
        <f>TRIM(基本信息!O1038)</f>
        <v/>
      </c>
      <c r="H1038" s="1" t="str">
        <f>IFERROR(INDEX(行业涨跌!F:F,MATCH(G1038,行业涨跌!C:C,0)),"-")</f>
        <v>-</v>
      </c>
      <c r="I1038" s="1" t="str">
        <f>IFERROR(INDEX(行业涨跌!E:E,MATCH(G1038,行业涨跌!C:C,0)),"-")</f>
        <v>-</v>
      </c>
      <c r="J1038" s="1">
        <v>0</v>
      </c>
      <c r="K1038" s="1">
        <v>0</v>
      </c>
      <c r="L1038" s="1">
        <v>0</v>
      </c>
      <c r="M1038" s="66">
        <f t="shared" si="210"/>
        <v>0</v>
      </c>
      <c r="R1038" s="43" t="str">
        <f t="shared" si="208"/>
        <v>-</v>
      </c>
    </row>
    <row r="1039" spans="1:19" x14ac:dyDescent="0.15">
      <c r="A1039" s="1">
        <v>1038</v>
      </c>
      <c r="B1039" s="29" t="str">
        <f>TRIM(基本信息!B1039)</f>
        <v/>
      </c>
      <c r="C1039" s="1" t="str">
        <f>TRIM(基本信息!C1039)</f>
        <v/>
      </c>
      <c r="D1039" s="1">
        <f t="shared" si="209"/>
        <v>0</v>
      </c>
      <c r="E1039" s="1" t="str">
        <f>IFERROR(INDEX(股票涨跌!E:E,MATCH(B1039,股票涨跌!B:B,0)),"-")</f>
        <v>-</v>
      </c>
      <c r="F1039" s="1" t="str">
        <f>IFERROR(INDEX(股票涨跌!F:F,MATCH(B1039,股票涨跌!B:B,0)),"-")</f>
        <v>-</v>
      </c>
      <c r="G1039" s="1" t="str">
        <f>TRIM(基本信息!O1039)</f>
        <v/>
      </c>
      <c r="H1039" s="1" t="str">
        <f>IFERROR(INDEX(行业涨跌!F:F,MATCH(G1039,行业涨跌!C:C,0)),"-")</f>
        <v>-</v>
      </c>
      <c r="I1039" s="1" t="str">
        <f>IFERROR(INDEX(行业涨跌!E:E,MATCH(G1039,行业涨跌!C:C,0)),"-")</f>
        <v>-</v>
      </c>
      <c r="J1039" s="1">
        <v>0</v>
      </c>
      <c r="K1039" s="1">
        <v>0</v>
      </c>
      <c r="L1039" s="1">
        <v>0</v>
      </c>
      <c r="M1039" s="66">
        <f t="shared" si="210"/>
        <v>0</v>
      </c>
      <c r="R1039" s="43" t="str">
        <f t="shared" si="208"/>
        <v>-</v>
      </c>
    </row>
    <row r="1040" spans="1:19" x14ac:dyDescent="0.15">
      <c r="A1040" s="1">
        <v>1039</v>
      </c>
      <c r="B1040" s="29" t="str">
        <f>TRIM(基本信息!B1040)</f>
        <v/>
      </c>
      <c r="C1040" s="1" t="str">
        <f>TRIM(基本信息!C1040)</f>
        <v/>
      </c>
      <c r="D1040" s="1">
        <f t="shared" si="209"/>
        <v>0</v>
      </c>
      <c r="E1040" s="1" t="str">
        <f>IFERROR(INDEX(股票涨跌!E:E,MATCH(B1040,股票涨跌!B:B,0)),"-")</f>
        <v>-</v>
      </c>
      <c r="F1040" s="1" t="str">
        <f>IFERROR(INDEX(股票涨跌!F:F,MATCH(B1040,股票涨跌!B:B,0)),"-")</f>
        <v>-</v>
      </c>
      <c r="G1040" s="1" t="str">
        <f>TRIM(基本信息!O1040)</f>
        <v/>
      </c>
      <c r="H1040" s="1" t="str">
        <f>IFERROR(INDEX(行业涨跌!F:F,MATCH(G1040,行业涨跌!C:C,0)),"-")</f>
        <v>-</v>
      </c>
      <c r="I1040" s="1" t="str">
        <f>IFERROR(INDEX(行业涨跌!E:E,MATCH(G1040,行业涨跌!C:C,0)),"-")</f>
        <v>-</v>
      </c>
      <c r="J1040" s="1">
        <v>0</v>
      </c>
      <c r="K1040" s="1">
        <v>0</v>
      </c>
      <c r="L1040" s="1">
        <v>0</v>
      </c>
      <c r="M1040" s="66">
        <f t="shared" si="210"/>
        <v>0</v>
      </c>
      <c r="R1040" s="43" t="str">
        <f t="shared" si="208"/>
        <v>-</v>
      </c>
    </row>
    <row r="1041" spans="1:19" x14ac:dyDescent="0.15">
      <c r="A1041" s="1">
        <v>1040</v>
      </c>
      <c r="B1041" s="29" t="str">
        <f>TRIM(基本信息!B1041)</f>
        <v/>
      </c>
      <c r="C1041" s="1" t="str">
        <f>TRIM(基本信息!C1041)</f>
        <v/>
      </c>
      <c r="D1041" s="1">
        <f t="shared" si="209"/>
        <v>0</v>
      </c>
      <c r="E1041" s="1" t="str">
        <f>IFERROR(INDEX(股票涨跌!E:E,MATCH(B1041,股票涨跌!B:B,0)),"-")</f>
        <v>-</v>
      </c>
      <c r="F1041" s="1" t="str">
        <f>IFERROR(INDEX(股票涨跌!F:F,MATCH(B1041,股票涨跌!B:B,0)),"-")</f>
        <v>-</v>
      </c>
      <c r="G1041" s="1" t="str">
        <f>TRIM(基本信息!O1041)</f>
        <v/>
      </c>
      <c r="H1041" s="1" t="str">
        <f>IFERROR(INDEX(行业涨跌!F:F,MATCH(G1041,行业涨跌!C:C,0)),"-")</f>
        <v>-</v>
      </c>
      <c r="I1041" s="1" t="str">
        <f>IFERROR(INDEX(行业涨跌!E:E,MATCH(G1041,行业涨跌!C:C,0)),"-")</f>
        <v>-</v>
      </c>
      <c r="J1041" s="1">
        <v>0</v>
      </c>
      <c r="K1041" s="1">
        <v>0</v>
      </c>
      <c r="L1041" s="1">
        <v>0</v>
      </c>
      <c r="M1041" s="66">
        <f t="shared" si="210"/>
        <v>0</v>
      </c>
      <c r="R1041" s="43" t="str">
        <f t="shared" si="208"/>
        <v>-</v>
      </c>
    </row>
    <row r="1042" spans="1:19" x14ac:dyDescent="0.15">
      <c r="A1042" s="1">
        <v>1041</v>
      </c>
      <c r="B1042" s="29" t="str">
        <f>TRIM(基本信息!B1042)</f>
        <v/>
      </c>
      <c r="C1042" s="1" t="str">
        <f>TRIM(基本信息!C1042)</f>
        <v/>
      </c>
      <c r="D1042" s="1">
        <f t="shared" si="209"/>
        <v>0</v>
      </c>
      <c r="E1042" s="1" t="str">
        <f>IFERROR(INDEX(股票涨跌!E:E,MATCH(B1042,股票涨跌!B:B,0)),"-")</f>
        <v>-</v>
      </c>
      <c r="F1042" s="1" t="str">
        <f>IFERROR(INDEX(股票涨跌!F:F,MATCH(B1042,股票涨跌!B:B,0)),"-")</f>
        <v>-</v>
      </c>
      <c r="G1042" s="1" t="str">
        <f>TRIM(基本信息!O1042)</f>
        <v/>
      </c>
      <c r="H1042" s="1" t="str">
        <f>IFERROR(INDEX(行业涨跌!F:F,MATCH(G1042,行业涨跌!C:C,0)),"-")</f>
        <v>-</v>
      </c>
      <c r="I1042" s="1" t="str">
        <f>IFERROR(INDEX(行业涨跌!E:E,MATCH(G1042,行业涨跌!C:C,0)),"-")</f>
        <v>-</v>
      </c>
      <c r="J1042" s="1">
        <v>0</v>
      </c>
      <c r="K1042" s="1">
        <v>0</v>
      </c>
      <c r="L1042" s="1">
        <v>0</v>
      </c>
      <c r="M1042" s="66">
        <f t="shared" si="210"/>
        <v>0</v>
      </c>
      <c r="R1042" s="43" t="str">
        <f t="shared" si="208"/>
        <v>-</v>
      </c>
    </row>
    <row r="1043" spans="1:19" x14ac:dyDescent="0.15">
      <c r="A1043" s="1">
        <v>1042</v>
      </c>
      <c r="B1043" s="29" t="str">
        <f>TRIM(基本信息!B1043)</f>
        <v/>
      </c>
      <c r="C1043" s="1" t="str">
        <f>TRIM(基本信息!C1043)</f>
        <v/>
      </c>
      <c r="D1043" s="1">
        <f t="shared" si="209"/>
        <v>0</v>
      </c>
      <c r="E1043" s="1" t="str">
        <f>IFERROR(INDEX(股票涨跌!E:E,MATCH(B1043,股票涨跌!B:B,0)),"-")</f>
        <v>-</v>
      </c>
      <c r="F1043" s="1" t="str">
        <f>IFERROR(INDEX(股票涨跌!F:F,MATCH(B1043,股票涨跌!B:B,0)),"-")</f>
        <v>-</v>
      </c>
      <c r="G1043" s="1" t="str">
        <f>TRIM(基本信息!O1043)</f>
        <v/>
      </c>
      <c r="H1043" s="1" t="str">
        <f>IFERROR(INDEX(行业涨跌!F:F,MATCH(G1043,行业涨跌!C:C,0)),"-")</f>
        <v>-</v>
      </c>
      <c r="I1043" s="1" t="str">
        <f>IFERROR(INDEX(行业涨跌!E:E,MATCH(G1043,行业涨跌!C:C,0)),"-")</f>
        <v>-</v>
      </c>
      <c r="J1043" s="1">
        <v>0</v>
      </c>
      <c r="K1043" s="1">
        <v>0</v>
      </c>
      <c r="L1043" s="1">
        <v>0</v>
      </c>
      <c r="M1043" s="66">
        <f t="shared" si="210"/>
        <v>0</v>
      </c>
      <c r="R1043" s="43" t="str">
        <f t="shared" si="208"/>
        <v>-</v>
      </c>
    </row>
    <row r="1044" spans="1:19" x14ac:dyDescent="0.15">
      <c r="A1044" s="1">
        <v>1043</v>
      </c>
      <c r="B1044" s="29" t="str">
        <f>TRIM(基本信息!B1044)</f>
        <v/>
      </c>
      <c r="C1044" s="1" t="str">
        <f>TRIM(基本信息!C1044)</f>
        <v/>
      </c>
      <c r="D1044" s="1">
        <f t="shared" si="209"/>
        <v>0</v>
      </c>
      <c r="E1044" s="1" t="str">
        <f>IFERROR(INDEX(股票涨跌!E:E,MATCH(B1044,股票涨跌!B:B,0)),"-")</f>
        <v>-</v>
      </c>
      <c r="F1044" s="1" t="str">
        <f>IFERROR(INDEX(股票涨跌!F:F,MATCH(B1044,股票涨跌!B:B,0)),"-")</f>
        <v>-</v>
      </c>
      <c r="G1044" s="1" t="str">
        <f>TRIM(基本信息!O1044)</f>
        <v/>
      </c>
      <c r="H1044" s="1" t="str">
        <f>IFERROR(INDEX(行业涨跌!F:F,MATCH(G1044,行业涨跌!C:C,0)),"-")</f>
        <v>-</v>
      </c>
      <c r="I1044" s="1" t="str">
        <f>IFERROR(INDEX(行业涨跌!E:E,MATCH(G1044,行业涨跌!C:C,0)),"-")</f>
        <v>-</v>
      </c>
      <c r="J1044" s="1">
        <v>0</v>
      </c>
      <c r="K1044" s="1">
        <v>0</v>
      </c>
      <c r="L1044" s="1">
        <v>0</v>
      </c>
      <c r="M1044" s="66">
        <f t="shared" si="210"/>
        <v>0</v>
      </c>
      <c r="R1044" s="43" t="str">
        <f t="shared" si="208"/>
        <v>-</v>
      </c>
    </row>
    <row r="1045" spans="1:19" x14ac:dyDescent="0.15">
      <c r="A1045" s="1">
        <v>1044</v>
      </c>
      <c r="B1045" s="29" t="str">
        <f>TRIM(基本信息!B1045)</f>
        <v/>
      </c>
      <c r="C1045" s="1" t="str">
        <f>TRIM(基本信息!C1045)</f>
        <v/>
      </c>
      <c r="D1045" s="1">
        <f t="shared" si="209"/>
        <v>0</v>
      </c>
      <c r="E1045" s="1" t="str">
        <f>IFERROR(INDEX(股票涨跌!E:E,MATCH(B1045,股票涨跌!B:B,0)),"-")</f>
        <v>-</v>
      </c>
      <c r="F1045" s="1" t="str">
        <f>IFERROR(INDEX(股票涨跌!F:F,MATCH(B1045,股票涨跌!B:B,0)),"-")</f>
        <v>-</v>
      </c>
      <c r="G1045" s="1" t="str">
        <f>TRIM(基本信息!O1045)</f>
        <v/>
      </c>
      <c r="H1045" s="1" t="str">
        <f>IFERROR(INDEX(行业涨跌!F:F,MATCH(G1045,行业涨跌!C:C,0)),"-")</f>
        <v>-</v>
      </c>
      <c r="I1045" s="1" t="str">
        <f>IFERROR(INDEX(行业涨跌!E:E,MATCH(G1045,行业涨跌!C:C,0)),"-")</f>
        <v>-</v>
      </c>
      <c r="J1045" s="1">
        <v>0</v>
      </c>
      <c r="K1045" s="1">
        <v>1</v>
      </c>
      <c r="L1045" s="1">
        <v>0</v>
      </c>
      <c r="M1045" s="66">
        <f t="shared" si="210"/>
        <v>1</v>
      </c>
      <c r="R1045" s="43" t="str">
        <f t="shared" si="208"/>
        <v>-</v>
      </c>
      <c r="S1045" s="11">
        <v>43630.625</v>
      </c>
    </row>
    <row r="1046" spans="1:19" x14ac:dyDescent="0.15">
      <c r="A1046" s="1">
        <v>1045</v>
      </c>
      <c r="B1046" s="29" t="str">
        <f>TRIM(基本信息!B1046)</f>
        <v/>
      </c>
      <c r="C1046" s="1" t="str">
        <f>TRIM(基本信息!C1046)</f>
        <v/>
      </c>
      <c r="D1046" s="1">
        <f t="shared" si="209"/>
        <v>0</v>
      </c>
      <c r="E1046" s="1" t="str">
        <f>IFERROR(INDEX(股票涨跌!E:E,MATCH(B1046,股票涨跌!B:B,0)),"-")</f>
        <v>-</v>
      </c>
      <c r="F1046" s="1" t="str">
        <f>IFERROR(INDEX(股票涨跌!F:F,MATCH(B1046,股票涨跌!B:B,0)),"-")</f>
        <v>-</v>
      </c>
      <c r="G1046" s="1" t="str">
        <f>TRIM(基本信息!O1046)</f>
        <v/>
      </c>
      <c r="H1046" s="1" t="str">
        <f>IFERROR(INDEX(行业涨跌!F:F,MATCH(G1046,行业涨跌!C:C,0)),"-")</f>
        <v>-</v>
      </c>
      <c r="I1046" s="1" t="str">
        <f>IFERROR(INDEX(行业涨跌!E:E,MATCH(G1046,行业涨跌!C:C,0)),"-")</f>
        <v>-</v>
      </c>
      <c r="J1046" s="1">
        <v>0</v>
      </c>
      <c r="K1046" s="1">
        <v>0</v>
      </c>
      <c r="L1046" s="1">
        <v>0</v>
      </c>
      <c r="M1046" s="66">
        <f t="shared" si="210"/>
        <v>0</v>
      </c>
      <c r="R1046" s="43" t="str">
        <f t="shared" si="208"/>
        <v>-</v>
      </c>
    </row>
    <row r="1047" spans="1:19" x14ac:dyDescent="0.15">
      <c r="A1047" s="1">
        <v>1046</v>
      </c>
      <c r="B1047" s="29" t="str">
        <f>TRIM(基本信息!B1047)</f>
        <v/>
      </c>
      <c r="C1047" s="1" t="str">
        <f>TRIM(基本信息!C1047)</f>
        <v/>
      </c>
      <c r="D1047" s="1">
        <f t="shared" si="209"/>
        <v>0</v>
      </c>
      <c r="E1047" s="1" t="str">
        <f>IFERROR(INDEX(股票涨跌!E:E,MATCH(B1047,股票涨跌!B:B,0)),"-")</f>
        <v>-</v>
      </c>
      <c r="F1047" s="1" t="str">
        <f>IFERROR(INDEX(股票涨跌!F:F,MATCH(B1047,股票涨跌!B:B,0)),"-")</f>
        <v>-</v>
      </c>
      <c r="G1047" s="1" t="str">
        <f>TRIM(基本信息!O1047)</f>
        <v/>
      </c>
      <c r="H1047" s="1" t="str">
        <f>IFERROR(INDEX(行业涨跌!F:F,MATCH(G1047,行业涨跌!C:C,0)),"-")</f>
        <v>-</v>
      </c>
      <c r="I1047" s="1" t="str">
        <f>IFERROR(INDEX(行业涨跌!E:E,MATCH(G1047,行业涨跌!C:C,0)),"-")</f>
        <v>-</v>
      </c>
      <c r="J1047" s="1">
        <v>0</v>
      </c>
      <c r="K1047" s="1">
        <v>0</v>
      </c>
      <c r="L1047" s="1">
        <v>0</v>
      </c>
      <c r="M1047" s="66">
        <f t="shared" si="210"/>
        <v>0</v>
      </c>
      <c r="R1047" s="43" t="str">
        <f t="shared" si="208"/>
        <v>-</v>
      </c>
    </row>
    <row r="1048" spans="1:19" x14ac:dyDescent="0.15">
      <c r="A1048" s="1">
        <v>1047</v>
      </c>
      <c r="B1048" s="29" t="str">
        <f>TRIM(基本信息!B1048)</f>
        <v/>
      </c>
      <c r="C1048" s="1" t="str">
        <f>TRIM(基本信息!C1048)</f>
        <v/>
      </c>
      <c r="D1048" s="1">
        <f t="shared" si="209"/>
        <v>0</v>
      </c>
      <c r="E1048" s="1" t="str">
        <f>IFERROR(INDEX(股票涨跌!E:E,MATCH(B1048,股票涨跌!B:B,0)),"-")</f>
        <v>-</v>
      </c>
      <c r="F1048" s="1" t="str">
        <f>IFERROR(INDEX(股票涨跌!F:F,MATCH(B1048,股票涨跌!B:B,0)),"-")</f>
        <v>-</v>
      </c>
      <c r="G1048" s="1" t="str">
        <f>TRIM(基本信息!O1048)</f>
        <v/>
      </c>
      <c r="H1048" s="1" t="str">
        <f>IFERROR(INDEX(行业涨跌!F:F,MATCH(G1048,行业涨跌!C:C,0)),"-")</f>
        <v>-</v>
      </c>
      <c r="I1048" s="1" t="str">
        <f>IFERROR(INDEX(行业涨跌!E:E,MATCH(G1048,行业涨跌!C:C,0)),"-")</f>
        <v>-</v>
      </c>
      <c r="J1048" s="1">
        <v>0</v>
      </c>
      <c r="K1048" s="1">
        <v>0</v>
      </c>
      <c r="L1048" s="1">
        <v>0</v>
      </c>
      <c r="M1048" s="66">
        <f t="shared" si="210"/>
        <v>0</v>
      </c>
      <c r="R1048" s="43" t="str">
        <f t="shared" si="208"/>
        <v>-</v>
      </c>
    </row>
    <row r="1049" spans="1:19" x14ac:dyDescent="0.15">
      <c r="A1049" s="1">
        <v>1048</v>
      </c>
      <c r="B1049" s="29" t="str">
        <f>TRIM(基本信息!B1049)</f>
        <v/>
      </c>
      <c r="C1049" s="1" t="str">
        <f>TRIM(基本信息!C1049)</f>
        <v/>
      </c>
      <c r="D1049" s="1">
        <f t="shared" si="209"/>
        <v>0</v>
      </c>
      <c r="E1049" s="1" t="str">
        <f>IFERROR(INDEX(股票涨跌!E:E,MATCH(B1049,股票涨跌!B:B,0)),"-")</f>
        <v>-</v>
      </c>
      <c r="F1049" s="1" t="str">
        <f>IFERROR(INDEX(股票涨跌!F:F,MATCH(B1049,股票涨跌!B:B,0)),"-")</f>
        <v>-</v>
      </c>
      <c r="G1049" s="1" t="str">
        <f>TRIM(基本信息!O1049)</f>
        <v/>
      </c>
      <c r="H1049" s="1" t="str">
        <f>IFERROR(INDEX(行业涨跌!F:F,MATCH(G1049,行业涨跌!C:C,0)),"-")</f>
        <v>-</v>
      </c>
      <c r="I1049" s="1" t="str">
        <f>IFERROR(INDEX(行业涨跌!E:E,MATCH(G1049,行业涨跌!C:C,0)),"-")</f>
        <v>-</v>
      </c>
      <c r="J1049" s="1">
        <v>0</v>
      </c>
      <c r="K1049" s="1">
        <v>0</v>
      </c>
      <c r="L1049" s="1">
        <v>0</v>
      </c>
      <c r="M1049" s="66">
        <f t="shared" si="210"/>
        <v>0</v>
      </c>
      <c r="R1049" s="43" t="str">
        <f t="shared" si="208"/>
        <v>-</v>
      </c>
    </row>
    <row r="1050" spans="1:19" x14ac:dyDescent="0.15">
      <c r="A1050" s="1">
        <v>1049</v>
      </c>
      <c r="B1050" s="29" t="str">
        <f>TRIM(基本信息!B1050)</f>
        <v/>
      </c>
      <c r="C1050" s="1" t="str">
        <f>TRIM(基本信息!C1050)</f>
        <v/>
      </c>
      <c r="D1050" s="1">
        <f t="shared" si="209"/>
        <v>0</v>
      </c>
      <c r="E1050" s="1" t="str">
        <f>IFERROR(INDEX(股票涨跌!E:E,MATCH(B1050,股票涨跌!B:B,0)),"-")</f>
        <v>-</v>
      </c>
      <c r="F1050" s="1" t="str">
        <f>IFERROR(INDEX(股票涨跌!F:F,MATCH(B1050,股票涨跌!B:B,0)),"-")</f>
        <v>-</v>
      </c>
      <c r="G1050" s="1" t="str">
        <f>TRIM(基本信息!O1050)</f>
        <v/>
      </c>
      <c r="H1050" s="1" t="str">
        <f>IFERROR(INDEX(行业涨跌!F:F,MATCH(G1050,行业涨跌!C:C,0)),"-")</f>
        <v>-</v>
      </c>
      <c r="I1050" s="1" t="str">
        <f>IFERROR(INDEX(行业涨跌!E:E,MATCH(G1050,行业涨跌!C:C,0)),"-")</f>
        <v>-</v>
      </c>
      <c r="J1050" s="1">
        <v>0</v>
      </c>
      <c r="K1050" s="1">
        <v>0</v>
      </c>
      <c r="L1050" s="1">
        <v>0</v>
      </c>
      <c r="M1050" s="66">
        <f t="shared" si="210"/>
        <v>0</v>
      </c>
      <c r="R1050" s="43" t="str">
        <f t="shared" si="208"/>
        <v>-</v>
      </c>
    </row>
    <row r="1051" spans="1:19" x14ac:dyDescent="0.15">
      <c r="A1051" s="1">
        <v>1050</v>
      </c>
      <c r="B1051" s="29" t="str">
        <f>TRIM(基本信息!B1051)</f>
        <v/>
      </c>
      <c r="C1051" s="1" t="str">
        <f>TRIM(基本信息!C1051)</f>
        <v/>
      </c>
      <c r="D1051" s="1">
        <f t="shared" si="209"/>
        <v>0</v>
      </c>
      <c r="E1051" s="1" t="str">
        <f>IFERROR(INDEX(股票涨跌!E:E,MATCH(B1051,股票涨跌!B:B,0)),"-")</f>
        <v>-</v>
      </c>
      <c r="F1051" s="1" t="str">
        <f>IFERROR(INDEX(股票涨跌!F:F,MATCH(B1051,股票涨跌!B:B,0)),"-")</f>
        <v>-</v>
      </c>
      <c r="G1051" s="1" t="str">
        <f>TRIM(基本信息!O1051)</f>
        <v/>
      </c>
      <c r="H1051" s="1" t="str">
        <f>IFERROR(INDEX(行业涨跌!F:F,MATCH(G1051,行业涨跌!C:C,0)),"-")</f>
        <v>-</v>
      </c>
      <c r="I1051" s="1" t="str">
        <f>IFERROR(INDEX(行业涨跌!E:E,MATCH(G1051,行业涨跌!C:C,0)),"-")</f>
        <v>-</v>
      </c>
      <c r="J1051" s="1">
        <v>0</v>
      </c>
      <c r="K1051" s="1">
        <v>0</v>
      </c>
      <c r="L1051" s="1">
        <v>0</v>
      </c>
      <c r="M1051" s="66">
        <f t="shared" si="210"/>
        <v>0</v>
      </c>
      <c r="R1051" s="43" t="str">
        <f t="shared" si="208"/>
        <v>-</v>
      </c>
    </row>
    <row r="1052" spans="1:19" x14ac:dyDescent="0.15">
      <c r="A1052" s="1">
        <v>1051</v>
      </c>
      <c r="B1052" s="29" t="str">
        <f>TRIM(基本信息!B1052)</f>
        <v/>
      </c>
      <c r="C1052" s="1" t="str">
        <f>TRIM(基本信息!C1052)</f>
        <v/>
      </c>
      <c r="D1052" s="1">
        <f t="shared" si="209"/>
        <v>0</v>
      </c>
      <c r="E1052" s="1" t="str">
        <f>IFERROR(INDEX(股票涨跌!E:E,MATCH(B1052,股票涨跌!B:B,0)),"-")</f>
        <v>-</v>
      </c>
      <c r="F1052" s="1" t="str">
        <f>IFERROR(INDEX(股票涨跌!F:F,MATCH(B1052,股票涨跌!B:B,0)),"-")</f>
        <v>-</v>
      </c>
      <c r="G1052" s="1" t="str">
        <f>TRIM(基本信息!O1052)</f>
        <v/>
      </c>
      <c r="H1052" s="1" t="str">
        <f>IFERROR(INDEX(行业涨跌!F:F,MATCH(G1052,行业涨跌!C:C,0)),"-")</f>
        <v>-</v>
      </c>
      <c r="I1052" s="1" t="str">
        <f>IFERROR(INDEX(行业涨跌!E:E,MATCH(G1052,行业涨跌!C:C,0)),"-")</f>
        <v>-</v>
      </c>
      <c r="J1052" s="1">
        <v>0</v>
      </c>
      <c r="K1052" s="1">
        <v>0</v>
      </c>
      <c r="L1052" s="1">
        <v>0</v>
      </c>
      <c r="M1052" s="66">
        <f t="shared" si="210"/>
        <v>0</v>
      </c>
      <c r="R1052" s="43" t="str">
        <f t="shared" si="208"/>
        <v>-</v>
      </c>
    </row>
    <row r="1053" spans="1:19" x14ac:dyDescent="0.15">
      <c r="A1053" s="1">
        <v>1052</v>
      </c>
      <c r="B1053" s="29" t="str">
        <f>TRIM(基本信息!B1053)</f>
        <v/>
      </c>
      <c r="C1053" s="1" t="str">
        <f>TRIM(基本信息!C1053)</f>
        <v/>
      </c>
      <c r="D1053" s="1">
        <f t="shared" si="209"/>
        <v>0</v>
      </c>
      <c r="E1053" s="1" t="str">
        <f>IFERROR(INDEX(股票涨跌!E:E,MATCH(B1053,股票涨跌!B:B,0)),"-")</f>
        <v>-</v>
      </c>
      <c r="F1053" s="1" t="str">
        <f>IFERROR(INDEX(股票涨跌!F:F,MATCH(B1053,股票涨跌!B:B,0)),"-")</f>
        <v>-</v>
      </c>
      <c r="G1053" s="1" t="str">
        <f>TRIM(基本信息!O1053)</f>
        <v/>
      </c>
      <c r="H1053" s="1" t="str">
        <f>IFERROR(INDEX(行业涨跌!F:F,MATCH(G1053,行业涨跌!C:C,0)),"-")</f>
        <v>-</v>
      </c>
      <c r="I1053" s="1" t="str">
        <f>IFERROR(INDEX(行业涨跌!E:E,MATCH(G1053,行业涨跌!C:C,0)),"-")</f>
        <v>-</v>
      </c>
      <c r="J1053" s="1">
        <v>0</v>
      </c>
      <c r="K1053" s="1">
        <v>0</v>
      </c>
      <c r="L1053" s="1">
        <v>0</v>
      </c>
      <c r="M1053" s="66">
        <f t="shared" si="210"/>
        <v>0</v>
      </c>
      <c r="R1053" s="43" t="str">
        <f t="shared" si="208"/>
        <v>-</v>
      </c>
    </row>
    <row r="1054" spans="1:19" x14ac:dyDescent="0.15">
      <c r="A1054" s="1">
        <v>1053</v>
      </c>
      <c r="B1054" s="29" t="str">
        <f>TRIM(基本信息!B1054)</f>
        <v/>
      </c>
      <c r="C1054" s="1" t="str">
        <f>TRIM(基本信息!C1054)</f>
        <v/>
      </c>
      <c r="D1054" s="1">
        <f t="shared" si="209"/>
        <v>0</v>
      </c>
      <c r="E1054" s="1" t="str">
        <f>IFERROR(INDEX(股票涨跌!E:E,MATCH(B1054,股票涨跌!B:B,0)),"-")</f>
        <v>-</v>
      </c>
      <c r="F1054" s="1" t="str">
        <f>IFERROR(INDEX(股票涨跌!F:F,MATCH(B1054,股票涨跌!B:B,0)),"-")</f>
        <v>-</v>
      </c>
      <c r="G1054" s="1" t="str">
        <f>TRIM(基本信息!O1054)</f>
        <v/>
      </c>
      <c r="H1054" s="1" t="str">
        <f>IFERROR(INDEX(行业涨跌!F:F,MATCH(G1054,行业涨跌!C:C,0)),"-")</f>
        <v>-</v>
      </c>
      <c r="I1054" s="1" t="str">
        <f>IFERROR(INDEX(行业涨跌!E:E,MATCH(G1054,行业涨跌!C:C,0)),"-")</f>
        <v>-</v>
      </c>
      <c r="J1054" s="1">
        <v>0</v>
      </c>
      <c r="K1054" s="1">
        <v>0</v>
      </c>
      <c r="L1054" s="1">
        <v>1</v>
      </c>
      <c r="M1054" s="66">
        <f t="shared" si="210"/>
        <v>0</v>
      </c>
      <c r="R1054" s="43" t="str">
        <f t="shared" si="208"/>
        <v>-</v>
      </c>
    </row>
    <row r="1055" spans="1:19" x14ac:dyDescent="0.15">
      <c r="A1055" s="1">
        <v>1054</v>
      </c>
      <c r="B1055" s="29" t="str">
        <f>TRIM(基本信息!B1055)</f>
        <v/>
      </c>
      <c r="C1055" s="1" t="str">
        <f>TRIM(基本信息!C1055)</f>
        <v/>
      </c>
      <c r="D1055" s="1">
        <f t="shared" si="209"/>
        <v>0</v>
      </c>
      <c r="E1055" s="1" t="str">
        <f>IFERROR(INDEX(股票涨跌!E:E,MATCH(B1055,股票涨跌!B:B,0)),"-")</f>
        <v>-</v>
      </c>
      <c r="F1055" s="1" t="str">
        <f>IFERROR(INDEX(股票涨跌!F:F,MATCH(B1055,股票涨跌!B:B,0)),"-")</f>
        <v>-</v>
      </c>
      <c r="G1055" s="1" t="str">
        <f>TRIM(基本信息!O1055)</f>
        <v/>
      </c>
      <c r="H1055" s="1" t="str">
        <f>IFERROR(INDEX(行业涨跌!F:F,MATCH(G1055,行业涨跌!C:C,0)),"-")</f>
        <v>-</v>
      </c>
      <c r="I1055" s="1" t="str">
        <f>IFERROR(INDEX(行业涨跌!E:E,MATCH(G1055,行业涨跌!C:C,0)),"-")</f>
        <v>-</v>
      </c>
      <c r="J1055" s="1">
        <v>0</v>
      </c>
      <c r="K1055" s="1">
        <v>1</v>
      </c>
      <c r="L1055" s="1">
        <v>0</v>
      </c>
      <c r="M1055" s="66">
        <f t="shared" si="210"/>
        <v>1</v>
      </c>
      <c r="R1055" s="43" t="str">
        <f t="shared" si="208"/>
        <v>-</v>
      </c>
      <c r="S1055" s="11">
        <v>43630.625</v>
      </c>
    </row>
    <row r="1056" spans="1:19" x14ac:dyDescent="0.15">
      <c r="A1056" s="1">
        <v>1055</v>
      </c>
      <c r="B1056" s="29" t="str">
        <f>TRIM(基本信息!B1056)</f>
        <v/>
      </c>
      <c r="C1056" s="1" t="str">
        <f>TRIM(基本信息!C1056)</f>
        <v/>
      </c>
      <c r="D1056" s="1">
        <f t="shared" si="209"/>
        <v>0</v>
      </c>
      <c r="E1056" s="1" t="str">
        <f>IFERROR(INDEX(股票涨跌!E:E,MATCH(B1056,股票涨跌!B:B,0)),"-")</f>
        <v>-</v>
      </c>
      <c r="F1056" s="1" t="str">
        <f>IFERROR(INDEX(股票涨跌!F:F,MATCH(B1056,股票涨跌!B:B,0)),"-")</f>
        <v>-</v>
      </c>
      <c r="G1056" s="1" t="str">
        <f>TRIM(基本信息!O1056)</f>
        <v/>
      </c>
      <c r="H1056" s="1" t="str">
        <f>IFERROR(INDEX(行业涨跌!F:F,MATCH(G1056,行业涨跌!C:C,0)),"-")</f>
        <v>-</v>
      </c>
      <c r="I1056" s="1" t="str">
        <f>IFERROR(INDEX(行业涨跌!E:E,MATCH(G1056,行业涨跌!C:C,0)),"-")</f>
        <v>-</v>
      </c>
      <c r="J1056" s="1">
        <v>1</v>
      </c>
      <c r="K1056" s="1">
        <v>0</v>
      </c>
      <c r="L1056" s="1">
        <v>0</v>
      </c>
      <c r="M1056" s="66">
        <f t="shared" si="210"/>
        <v>0.5</v>
      </c>
      <c r="N1056" s="1">
        <v>0</v>
      </c>
      <c r="O1056" s="1">
        <v>1</v>
      </c>
      <c r="P1056" s="1">
        <v>1</v>
      </c>
      <c r="Q1056" s="1">
        <v>0</v>
      </c>
      <c r="R1056" s="43" t="str">
        <f t="shared" si="208"/>
        <v>-</v>
      </c>
      <c r="S1056" s="11">
        <v>43630.625</v>
      </c>
    </row>
    <row r="1057" spans="1:19" x14ac:dyDescent="0.15">
      <c r="A1057" s="1">
        <v>1056</v>
      </c>
      <c r="B1057" s="29" t="str">
        <f>TRIM(基本信息!B1057)</f>
        <v/>
      </c>
      <c r="C1057" s="1" t="str">
        <f>TRIM(基本信息!C1057)</f>
        <v/>
      </c>
      <c r="D1057" s="1">
        <f t="shared" si="209"/>
        <v>0</v>
      </c>
      <c r="E1057" s="1" t="str">
        <f>IFERROR(INDEX(股票涨跌!E:E,MATCH(B1057,股票涨跌!B:B,0)),"-")</f>
        <v>-</v>
      </c>
      <c r="F1057" s="1" t="str">
        <f>IFERROR(INDEX(股票涨跌!F:F,MATCH(B1057,股票涨跌!B:B,0)),"-")</f>
        <v>-</v>
      </c>
      <c r="G1057" s="1" t="str">
        <f>TRIM(基本信息!O1057)</f>
        <v/>
      </c>
      <c r="H1057" s="1" t="str">
        <f>IFERROR(INDEX(行业涨跌!F:F,MATCH(G1057,行业涨跌!C:C,0)),"-")</f>
        <v>-</v>
      </c>
      <c r="I1057" s="1" t="str">
        <f>IFERROR(INDEX(行业涨跌!E:E,MATCH(G1057,行业涨跌!C:C,0)),"-")</f>
        <v>-</v>
      </c>
      <c r="J1057" s="1">
        <v>0</v>
      </c>
      <c r="K1057" s="1">
        <v>0</v>
      </c>
      <c r="L1057" s="1">
        <v>0</v>
      </c>
      <c r="M1057" s="66">
        <f t="shared" si="210"/>
        <v>0</v>
      </c>
      <c r="R1057" s="43" t="str">
        <f t="shared" si="208"/>
        <v>-</v>
      </c>
    </row>
    <row r="1058" spans="1:19" x14ac:dyDescent="0.15">
      <c r="A1058" s="1">
        <v>1057</v>
      </c>
      <c r="B1058" s="29" t="str">
        <f>TRIM(基本信息!B1058)</f>
        <v/>
      </c>
      <c r="C1058" s="1" t="str">
        <f>TRIM(基本信息!C1058)</f>
        <v/>
      </c>
      <c r="D1058" s="1">
        <f t="shared" si="209"/>
        <v>0</v>
      </c>
      <c r="E1058" s="1" t="str">
        <f>IFERROR(INDEX(股票涨跌!E:E,MATCH(B1058,股票涨跌!B:B,0)),"-")</f>
        <v>-</v>
      </c>
      <c r="F1058" s="1" t="str">
        <f>IFERROR(INDEX(股票涨跌!F:F,MATCH(B1058,股票涨跌!B:B,0)),"-")</f>
        <v>-</v>
      </c>
      <c r="G1058" s="1" t="str">
        <f>TRIM(基本信息!O1058)</f>
        <v/>
      </c>
      <c r="H1058" s="1" t="str">
        <f>IFERROR(INDEX(行业涨跌!F:F,MATCH(G1058,行业涨跌!C:C,0)),"-")</f>
        <v>-</v>
      </c>
      <c r="I1058" s="1" t="str">
        <f>IFERROR(INDEX(行业涨跌!E:E,MATCH(G1058,行业涨跌!C:C,0)),"-")</f>
        <v>-</v>
      </c>
      <c r="J1058" s="1">
        <v>0</v>
      </c>
      <c r="K1058" s="1">
        <v>0</v>
      </c>
      <c r="L1058" s="1">
        <v>0</v>
      </c>
      <c r="M1058" s="66">
        <f t="shared" si="210"/>
        <v>0</v>
      </c>
      <c r="R1058" s="43" t="str">
        <f t="shared" si="208"/>
        <v>-</v>
      </c>
    </row>
    <row r="1059" spans="1:19" x14ac:dyDescent="0.15">
      <c r="A1059" s="1">
        <v>1058</v>
      </c>
      <c r="B1059" s="29" t="str">
        <f>TRIM(基本信息!B1059)</f>
        <v/>
      </c>
      <c r="C1059" s="1" t="str">
        <f>TRIM(基本信息!C1059)</f>
        <v/>
      </c>
      <c r="D1059" s="1">
        <f t="shared" si="209"/>
        <v>0</v>
      </c>
      <c r="E1059" s="1" t="str">
        <f>IFERROR(INDEX(股票涨跌!E:E,MATCH(B1059,股票涨跌!B:B,0)),"-")</f>
        <v>-</v>
      </c>
      <c r="F1059" s="1" t="str">
        <f>IFERROR(INDEX(股票涨跌!F:F,MATCH(B1059,股票涨跌!B:B,0)),"-")</f>
        <v>-</v>
      </c>
      <c r="G1059" s="1" t="str">
        <f>TRIM(基本信息!O1059)</f>
        <v/>
      </c>
      <c r="H1059" s="1" t="str">
        <f>IFERROR(INDEX(行业涨跌!F:F,MATCH(G1059,行业涨跌!C:C,0)),"-")</f>
        <v>-</v>
      </c>
      <c r="I1059" s="1" t="str">
        <f>IFERROR(INDEX(行业涨跌!E:E,MATCH(G1059,行业涨跌!C:C,0)),"-")</f>
        <v>-</v>
      </c>
      <c r="J1059" s="1">
        <v>0</v>
      </c>
      <c r="K1059" s="1">
        <v>0</v>
      </c>
      <c r="L1059" s="1">
        <v>0</v>
      </c>
      <c r="M1059" s="66">
        <f t="shared" si="210"/>
        <v>0</v>
      </c>
      <c r="R1059" s="43" t="str">
        <f t="shared" si="208"/>
        <v>-</v>
      </c>
    </row>
    <row r="1060" spans="1:19" x14ac:dyDescent="0.15">
      <c r="A1060" s="1">
        <v>1059</v>
      </c>
      <c r="B1060" s="29" t="str">
        <f>TRIM(基本信息!B1060)</f>
        <v/>
      </c>
      <c r="C1060" s="1" t="str">
        <f>TRIM(基本信息!C1060)</f>
        <v/>
      </c>
      <c r="D1060" s="1">
        <f t="shared" si="209"/>
        <v>0</v>
      </c>
      <c r="E1060" s="1" t="str">
        <f>IFERROR(INDEX(股票涨跌!E:E,MATCH(B1060,股票涨跌!B:B,0)),"-")</f>
        <v>-</v>
      </c>
      <c r="F1060" s="1" t="str">
        <f>IFERROR(INDEX(股票涨跌!F:F,MATCH(B1060,股票涨跌!B:B,0)),"-")</f>
        <v>-</v>
      </c>
      <c r="G1060" s="1" t="str">
        <f>TRIM(基本信息!O1060)</f>
        <v/>
      </c>
      <c r="H1060" s="1" t="str">
        <f>IFERROR(INDEX(行业涨跌!F:F,MATCH(G1060,行业涨跌!C:C,0)),"-")</f>
        <v>-</v>
      </c>
      <c r="I1060" s="1" t="str">
        <f>IFERROR(INDEX(行业涨跌!E:E,MATCH(G1060,行业涨跌!C:C,0)),"-")</f>
        <v>-</v>
      </c>
      <c r="J1060" s="1">
        <v>0</v>
      </c>
      <c r="K1060" s="1">
        <v>1</v>
      </c>
      <c r="L1060" s="1">
        <v>0</v>
      </c>
      <c r="M1060" s="66">
        <f t="shared" si="210"/>
        <v>1</v>
      </c>
      <c r="R1060" s="43" t="str">
        <f t="shared" si="208"/>
        <v>-</v>
      </c>
      <c r="S1060" s="11">
        <v>43630.625</v>
      </c>
    </row>
    <row r="1061" spans="1:19" x14ac:dyDescent="0.15">
      <c r="A1061" s="1">
        <v>1060</v>
      </c>
      <c r="B1061" s="29" t="str">
        <f>TRIM(基本信息!B1061)</f>
        <v/>
      </c>
      <c r="C1061" s="1" t="str">
        <f>TRIM(基本信息!C1061)</f>
        <v/>
      </c>
      <c r="D1061" s="1">
        <f t="shared" si="209"/>
        <v>0</v>
      </c>
      <c r="E1061" s="1" t="str">
        <f>IFERROR(INDEX(股票涨跌!E:E,MATCH(B1061,股票涨跌!B:B,0)),"-")</f>
        <v>-</v>
      </c>
      <c r="F1061" s="1" t="str">
        <f>IFERROR(INDEX(股票涨跌!F:F,MATCH(B1061,股票涨跌!B:B,0)),"-")</f>
        <v>-</v>
      </c>
      <c r="G1061" s="1" t="str">
        <f>TRIM(基本信息!O1061)</f>
        <v/>
      </c>
      <c r="H1061" s="1" t="str">
        <f>IFERROR(INDEX(行业涨跌!F:F,MATCH(G1061,行业涨跌!C:C,0)),"-")</f>
        <v>-</v>
      </c>
      <c r="I1061" s="1" t="str">
        <f>IFERROR(INDEX(行业涨跌!E:E,MATCH(G1061,行业涨跌!C:C,0)),"-")</f>
        <v>-</v>
      </c>
      <c r="J1061" s="1">
        <v>0</v>
      </c>
      <c r="K1061" s="1">
        <v>0</v>
      </c>
      <c r="L1061" s="1">
        <v>0</v>
      </c>
      <c r="M1061" s="66">
        <f t="shared" si="210"/>
        <v>0</v>
      </c>
      <c r="R1061" s="43" t="str">
        <f t="shared" si="208"/>
        <v>-</v>
      </c>
    </row>
    <row r="1062" spans="1:19" x14ac:dyDescent="0.15">
      <c r="A1062" s="1">
        <v>1061</v>
      </c>
      <c r="B1062" s="29" t="str">
        <f>TRIM(基本信息!B1062)</f>
        <v/>
      </c>
      <c r="C1062" s="1" t="str">
        <f>TRIM(基本信息!C1062)</f>
        <v/>
      </c>
      <c r="D1062" s="1">
        <f t="shared" si="209"/>
        <v>0</v>
      </c>
      <c r="E1062" s="1" t="str">
        <f>IFERROR(INDEX(股票涨跌!E:E,MATCH(B1062,股票涨跌!B:B,0)),"-")</f>
        <v>-</v>
      </c>
      <c r="F1062" s="1" t="str">
        <f>IFERROR(INDEX(股票涨跌!F:F,MATCH(B1062,股票涨跌!B:B,0)),"-")</f>
        <v>-</v>
      </c>
      <c r="G1062" s="1" t="str">
        <f>TRIM(基本信息!O1062)</f>
        <v/>
      </c>
      <c r="H1062" s="1" t="str">
        <f>IFERROR(INDEX(行业涨跌!F:F,MATCH(G1062,行业涨跌!C:C,0)),"-")</f>
        <v>-</v>
      </c>
      <c r="I1062" s="1" t="str">
        <f>IFERROR(INDEX(行业涨跌!E:E,MATCH(G1062,行业涨跌!C:C,0)),"-")</f>
        <v>-</v>
      </c>
      <c r="J1062" s="1">
        <v>0</v>
      </c>
      <c r="K1062" s="1">
        <v>0</v>
      </c>
      <c r="L1062" s="1">
        <v>0</v>
      </c>
      <c r="M1062" s="66">
        <f t="shared" si="210"/>
        <v>0</v>
      </c>
      <c r="R1062" s="43" t="str">
        <f t="shared" si="208"/>
        <v>-</v>
      </c>
    </row>
    <row r="1063" spans="1:19" x14ac:dyDescent="0.15">
      <c r="A1063" s="1">
        <v>1062</v>
      </c>
      <c r="B1063" s="29" t="str">
        <f>TRIM(基本信息!B1063)</f>
        <v/>
      </c>
      <c r="C1063" s="1" t="str">
        <f>TRIM(基本信息!C1063)</f>
        <v/>
      </c>
      <c r="D1063" s="1">
        <f t="shared" si="209"/>
        <v>0</v>
      </c>
      <c r="E1063" s="1" t="str">
        <f>IFERROR(INDEX(股票涨跌!E:E,MATCH(B1063,股票涨跌!B:B,0)),"-")</f>
        <v>-</v>
      </c>
      <c r="F1063" s="1" t="str">
        <f>IFERROR(INDEX(股票涨跌!F:F,MATCH(B1063,股票涨跌!B:B,0)),"-")</f>
        <v>-</v>
      </c>
      <c r="G1063" s="1" t="str">
        <f>TRIM(基本信息!O1063)</f>
        <v/>
      </c>
      <c r="H1063" s="1" t="str">
        <f>IFERROR(INDEX(行业涨跌!F:F,MATCH(G1063,行业涨跌!C:C,0)),"-")</f>
        <v>-</v>
      </c>
      <c r="I1063" s="1" t="str">
        <f>IFERROR(INDEX(行业涨跌!E:E,MATCH(G1063,行业涨跌!C:C,0)),"-")</f>
        <v>-</v>
      </c>
      <c r="J1063" s="1">
        <v>0</v>
      </c>
      <c r="K1063" s="1">
        <v>0</v>
      </c>
      <c r="L1063" s="1">
        <v>0</v>
      </c>
      <c r="M1063" s="66">
        <f t="shared" si="210"/>
        <v>0</v>
      </c>
      <c r="R1063" s="43" t="str">
        <f t="shared" si="208"/>
        <v>-</v>
      </c>
    </row>
    <row r="1064" spans="1:19" x14ac:dyDescent="0.15">
      <c r="A1064" s="1">
        <v>1063</v>
      </c>
      <c r="B1064" s="29" t="str">
        <f>TRIM(基本信息!B1064)</f>
        <v/>
      </c>
      <c r="C1064" s="1" t="str">
        <f>TRIM(基本信息!C1064)</f>
        <v/>
      </c>
      <c r="D1064" s="1">
        <f t="shared" si="209"/>
        <v>0</v>
      </c>
      <c r="E1064" s="1" t="str">
        <f>IFERROR(INDEX(股票涨跌!E:E,MATCH(B1064,股票涨跌!B:B,0)),"-")</f>
        <v>-</v>
      </c>
      <c r="F1064" s="1" t="str">
        <f>IFERROR(INDEX(股票涨跌!F:F,MATCH(B1064,股票涨跌!B:B,0)),"-")</f>
        <v>-</v>
      </c>
      <c r="G1064" s="1" t="str">
        <f>TRIM(基本信息!O1064)</f>
        <v/>
      </c>
      <c r="H1064" s="1" t="str">
        <f>IFERROR(INDEX(行业涨跌!F:F,MATCH(G1064,行业涨跌!C:C,0)),"-")</f>
        <v>-</v>
      </c>
      <c r="I1064" s="1" t="str">
        <f>IFERROR(INDEX(行业涨跌!E:E,MATCH(G1064,行业涨跌!C:C,0)),"-")</f>
        <v>-</v>
      </c>
      <c r="J1064" s="1">
        <v>0</v>
      </c>
      <c r="K1064" s="1">
        <v>1</v>
      </c>
      <c r="L1064" s="1">
        <v>0</v>
      </c>
      <c r="M1064" s="66">
        <f t="shared" si="210"/>
        <v>1</v>
      </c>
      <c r="R1064" s="43" t="str">
        <f t="shared" si="208"/>
        <v>-</v>
      </c>
      <c r="S1064" s="11">
        <v>43630.625</v>
      </c>
    </row>
    <row r="1065" spans="1:19" x14ac:dyDescent="0.15">
      <c r="A1065" s="1">
        <v>1064</v>
      </c>
      <c r="B1065" s="29" t="str">
        <f>TRIM(基本信息!B1065)</f>
        <v/>
      </c>
      <c r="C1065" s="1" t="str">
        <f>TRIM(基本信息!C1065)</f>
        <v/>
      </c>
      <c r="D1065" s="1">
        <f t="shared" si="209"/>
        <v>0</v>
      </c>
      <c r="E1065" s="1" t="str">
        <f>IFERROR(INDEX(股票涨跌!E:E,MATCH(B1065,股票涨跌!B:B,0)),"-")</f>
        <v>-</v>
      </c>
      <c r="F1065" s="1" t="str">
        <f>IFERROR(INDEX(股票涨跌!F:F,MATCH(B1065,股票涨跌!B:B,0)),"-")</f>
        <v>-</v>
      </c>
      <c r="G1065" s="1" t="str">
        <f>TRIM(基本信息!O1065)</f>
        <v/>
      </c>
      <c r="H1065" s="1" t="str">
        <f>IFERROR(INDEX(行业涨跌!F:F,MATCH(G1065,行业涨跌!C:C,0)),"-")</f>
        <v>-</v>
      </c>
      <c r="I1065" s="1" t="str">
        <f>IFERROR(INDEX(行业涨跌!E:E,MATCH(G1065,行业涨跌!C:C,0)),"-")</f>
        <v>-</v>
      </c>
      <c r="J1065" s="1">
        <v>0</v>
      </c>
      <c r="K1065" s="1">
        <v>0</v>
      </c>
      <c r="L1065" s="1">
        <v>0</v>
      </c>
      <c r="M1065" s="66">
        <f t="shared" si="210"/>
        <v>0</v>
      </c>
      <c r="R1065" s="43" t="str">
        <f t="shared" si="208"/>
        <v>-</v>
      </c>
    </row>
    <row r="1066" spans="1:19" x14ac:dyDescent="0.15">
      <c r="A1066" s="1">
        <v>1065</v>
      </c>
      <c r="B1066" s="29" t="str">
        <f>TRIM(基本信息!B1066)</f>
        <v/>
      </c>
      <c r="C1066" s="1" t="str">
        <f>TRIM(基本信息!C1066)</f>
        <v/>
      </c>
      <c r="D1066" s="1">
        <f t="shared" si="209"/>
        <v>0</v>
      </c>
      <c r="E1066" s="1" t="str">
        <f>IFERROR(INDEX(股票涨跌!E:E,MATCH(B1066,股票涨跌!B:B,0)),"-")</f>
        <v>-</v>
      </c>
      <c r="F1066" s="1" t="str">
        <f>IFERROR(INDEX(股票涨跌!F:F,MATCH(B1066,股票涨跌!B:B,0)),"-")</f>
        <v>-</v>
      </c>
      <c r="G1066" s="1" t="str">
        <f>TRIM(基本信息!O1066)</f>
        <v/>
      </c>
      <c r="H1066" s="1" t="str">
        <f>IFERROR(INDEX(行业涨跌!F:F,MATCH(G1066,行业涨跌!C:C,0)),"-")</f>
        <v>-</v>
      </c>
      <c r="I1066" s="1" t="str">
        <f>IFERROR(INDEX(行业涨跌!E:E,MATCH(G1066,行业涨跌!C:C,0)),"-")</f>
        <v>-</v>
      </c>
      <c r="J1066" s="1">
        <v>0</v>
      </c>
      <c r="K1066" s="1">
        <v>0</v>
      </c>
      <c r="L1066" s="1">
        <v>0</v>
      </c>
      <c r="M1066" s="66">
        <f t="shared" si="210"/>
        <v>0</v>
      </c>
      <c r="R1066" s="43" t="str">
        <f t="shared" si="208"/>
        <v>-</v>
      </c>
    </row>
    <row r="1067" spans="1:19" x14ac:dyDescent="0.15">
      <c r="A1067" s="1">
        <v>1066</v>
      </c>
      <c r="B1067" s="29" t="str">
        <f>TRIM(基本信息!B1067)</f>
        <v/>
      </c>
      <c r="C1067" s="1" t="str">
        <f>TRIM(基本信息!C1067)</f>
        <v/>
      </c>
      <c r="D1067" s="1">
        <f t="shared" si="209"/>
        <v>0</v>
      </c>
      <c r="E1067" s="1" t="str">
        <f>IFERROR(INDEX(股票涨跌!E:E,MATCH(B1067,股票涨跌!B:B,0)),"-")</f>
        <v>-</v>
      </c>
      <c r="F1067" s="1" t="str">
        <f>IFERROR(INDEX(股票涨跌!F:F,MATCH(B1067,股票涨跌!B:B,0)),"-")</f>
        <v>-</v>
      </c>
      <c r="G1067" s="1" t="str">
        <f>TRIM(基本信息!O1067)</f>
        <v/>
      </c>
      <c r="H1067" s="1" t="str">
        <f>IFERROR(INDEX(行业涨跌!F:F,MATCH(G1067,行业涨跌!C:C,0)),"-")</f>
        <v>-</v>
      </c>
      <c r="I1067" s="1" t="str">
        <f>IFERROR(INDEX(行业涨跌!E:E,MATCH(G1067,行业涨跌!C:C,0)),"-")</f>
        <v>-</v>
      </c>
      <c r="J1067" s="1">
        <v>0</v>
      </c>
      <c r="K1067" s="1">
        <v>0</v>
      </c>
      <c r="L1067" s="1">
        <v>0</v>
      </c>
      <c r="M1067" s="66">
        <f t="shared" si="210"/>
        <v>0</v>
      </c>
      <c r="R1067" s="43" t="str">
        <f t="shared" si="208"/>
        <v>-</v>
      </c>
    </row>
    <row r="1068" spans="1:19" x14ac:dyDescent="0.15">
      <c r="A1068" s="1">
        <v>1067</v>
      </c>
      <c r="B1068" s="29" t="str">
        <f>TRIM(基本信息!B1068)</f>
        <v/>
      </c>
      <c r="C1068" s="1" t="str">
        <f>TRIM(基本信息!C1068)</f>
        <v/>
      </c>
      <c r="D1068" s="1">
        <f t="shared" si="209"/>
        <v>0</v>
      </c>
      <c r="E1068" s="1" t="str">
        <f>IFERROR(INDEX(股票涨跌!E:E,MATCH(B1068,股票涨跌!B:B,0)),"-")</f>
        <v>-</v>
      </c>
      <c r="F1068" s="1" t="str">
        <f>IFERROR(INDEX(股票涨跌!F:F,MATCH(B1068,股票涨跌!B:B,0)),"-")</f>
        <v>-</v>
      </c>
      <c r="G1068" s="1" t="str">
        <f>TRIM(基本信息!O1068)</f>
        <v/>
      </c>
      <c r="H1068" s="1" t="str">
        <f>IFERROR(INDEX(行业涨跌!F:F,MATCH(G1068,行业涨跌!C:C,0)),"-")</f>
        <v>-</v>
      </c>
      <c r="I1068" s="1" t="str">
        <f>IFERROR(INDEX(行业涨跌!E:E,MATCH(G1068,行业涨跌!C:C,0)),"-")</f>
        <v>-</v>
      </c>
      <c r="J1068" s="1">
        <v>0</v>
      </c>
      <c r="K1068" s="1">
        <v>1</v>
      </c>
      <c r="L1068" s="1">
        <v>0</v>
      </c>
      <c r="M1068" s="66">
        <f t="shared" si="210"/>
        <v>1</v>
      </c>
      <c r="R1068" s="43" t="str">
        <f t="shared" si="208"/>
        <v>-</v>
      </c>
      <c r="S1068" s="11">
        <v>43630.625</v>
      </c>
    </row>
    <row r="1069" spans="1:19" x14ac:dyDescent="0.15">
      <c r="A1069" s="1">
        <v>1068</v>
      </c>
      <c r="B1069" s="29" t="str">
        <f>TRIM(基本信息!B1069)</f>
        <v/>
      </c>
      <c r="C1069" s="1" t="str">
        <f>TRIM(基本信息!C1069)</f>
        <v/>
      </c>
      <c r="D1069" s="1">
        <f t="shared" si="209"/>
        <v>0</v>
      </c>
      <c r="E1069" s="1" t="str">
        <f>IFERROR(INDEX(股票涨跌!E:E,MATCH(B1069,股票涨跌!B:B,0)),"-")</f>
        <v>-</v>
      </c>
      <c r="F1069" s="1" t="str">
        <f>IFERROR(INDEX(股票涨跌!F:F,MATCH(B1069,股票涨跌!B:B,0)),"-")</f>
        <v>-</v>
      </c>
      <c r="G1069" s="1" t="str">
        <f>TRIM(基本信息!O1069)</f>
        <v/>
      </c>
      <c r="H1069" s="1" t="str">
        <f>IFERROR(INDEX(行业涨跌!F:F,MATCH(G1069,行业涨跌!C:C,0)),"-")</f>
        <v>-</v>
      </c>
      <c r="I1069" s="1" t="str">
        <f>IFERROR(INDEX(行业涨跌!E:E,MATCH(G1069,行业涨跌!C:C,0)),"-")</f>
        <v>-</v>
      </c>
      <c r="J1069" s="1">
        <v>0</v>
      </c>
      <c r="K1069" s="1">
        <v>0</v>
      </c>
      <c r="L1069" s="1">
        <v>0</v>
      </c>
      <c r="M1069" s="66">
        <f t="shared" si="210"/>
        <v>0</v>
      </c>
      <c r="R1069" s="43" t="str">
        <f t="shared" si="208"/>
        <v>-</v>
      </c>
    </row>
    <row r="1070" spans="1:19" x14ac:dyDescent="0.15">
      <c r="A1070" s="1">
        <v>1069</v>
      </c>
      <c r="B1070" s="29" t="str">
        <f>TRIM(基本信息!B1070)</f>
        <v/>
      </c>
      <c r="C1070" s="1" t="str">
        <f>TRIM(基本信息!C1070)</f>
        <v/>
      </c>
      <c r="D1070" s="1">
        <f t="shared" si="209"/>
        <v>0</v>
      </c>
      <c r="E1070" s="1" t="str">
        <f>IFERROR(INDEX(股票涨跌!E:E,MATCH(B1070,股票涨跌!B:B,0)),"-")</f>
        <v>-</v>
      </c>
      <c r="F1070" s="1" t="str">
        <f>IFERROR(INDEX(股票涨跌!F:F,MATCH(B1070,股票涨跌!B:B,0)),"-")</f>
        <v>-</v>
      </c>
      <c r="G1070" s="1" t="str">
        <f>TRIM(基本信息!O1070)</f>
        <v/>
      </c>
      <c r="H1070" s="1" t="str">
        <f>IFERROR(INDEX(行业涨跌!F:F,MATCH(G1070,行业涨跌!C:C,0)),"-")</f>
        <v>-</v>
      </c>
      <c r="I1070" s="1" t="str">
        <f>IFERROR(INDEX(行业涨跌!E:E,MATCH(G1070,行业涨跌!C:C,0)),"-")</f>
        <v>-</v>
      </c>
      <c r="J1070" s="1">
        <v>0</v>
      </c>
      <c r="K1070" s="1">
        <v>0</v>
      </c>
      <c r="L1070" s="1">
        <v>0</v>
      </c>
      <c r="M1070" s="66">
        <f t="shared" si="210"/>
        <v>0</v>
      </c>
      <c r="R1070" s="43" t="str">
        <f t="shared" si="208"/>
        <v>-</v>
      </c>
    </row>
    <row r="1071" spans="1:19" x14ac:dyDescent="0.15">
      <c r="A1071" s="1">
        <v>1070</v>
      </c>
      <c r="B1071" s="29" t="str">
        <f>TRIM(基本信息!B1071)</f>
        <v/>
      </c>
      <c r="C1071" s="1" t="str">
        <f>TRIM(基本信息!C1071)</f>
        <v/>
      </c>
      <c r="D1071" s="1">
        <f t="shared" si="209"/>
        <v>0</v>
      </c>
      <c r="E1071" s="1" t="str">
        <f>IFERROR(INDEX(股票涨跌!E:E,MATCH(B1071,股票涨跌!B:B,0)),"-")</f>
        <v>-</v>
      </c>
      <c r="F1071" s="1" t="str">
        <f>IFERROR(INDEX(股票涨跌!F:F,MATCH(B1071,股票涨跌!B:B,0)),"-")</f>
        <v>-</v>
      </c>
      <c r="G1071" s="1" t="str">
        <f>TRIM(基本信息!O1071)</f>
        <v/>
      </c>
      <c r="H1071" s="1" t="str">
        <f>IFERROR(INDEX(行业涨跌!F:F,MATCH(G1071,行业涨跌!C:C,0)),"-")</f>
        <v>-</v>
      </c>
      <c r="I1071" s="1" t="str">
        <f>IFERROR(INDEX(行业涨跌!E:E,MATCH(G1071,行业涨跌!C:C,0)),"-")</f>
        <v>-</v>
      </c>
      <c r="J1071" s="1">
        <v>0</v>
      </c>
      <c r="K1071" s="1">
        <v>1</v>
      </c>
      <c r="L1071" s="1">
        <v>0</v>
      </c>
      <c r="M1071" s="66">
        <f t="shared" si="210"/>
        <v>1</v>
      </c>
      <c r="R1071" s="43" t="str">
        <f t="shared" si="208"/>
        <v>-</v>
      </c>
      <c r="S1071" s="11">
        <v>43630.625</v>
      </c>
    </row>
    <row r="1072" spans="1:19" x14ac:dyDescent="0.15">
      <c r="A1072" s="1">
        <v>1071</v>
      </c>
      <c r="B1072" s="29" t="str">
        <f>TRIM(基本信息!B1072)</f>
        <v/>
      </c>
      <c r="C1072" s="1" t="str">
        <f>TRIM(基本信息!C1072)</f>
        <v/>
      </c>
      <c r="D1072" s="1">
        <f t="shared" si="209"/>
        <v>0</v>
      </c>
      <c r="E1072" s="1" t="str">
        <f>IFERROR(INDEX(股票涨跌!E:E,MATCH(B1072,股票涨跌!B:B,0)),"-")</f>
        <v>-</v>
      </c>
      <c r="F1072" s="1" t="str">
        <f>IFERROR(INDEX(股票涨跌!F:F,MATCH(B1072,股票涨跌!B:B,0)),"-")</f>
        <v>-</v>
      </c>
      <c r="G1072" s="1" t="str">
        <f>TRIM(基本信息!O1072)</f>
        <v/>
      </c>
      <c r="H1072" s="1" t="str">
        <f>IFERROR(INDEX(行业涨跌!F:F,MATCH(G1072,行业涨跌!C:C,0)),"-")</f>
        <v>-</v>
      </c>
      <c r="I1072" s="1" t="str">
        <f>IFERROR(INDEX(行业涨跌!E:E,MATCH(G1072,行业涨跌!C:C,0)),"-")</f>
        <v>-</v>
      </c>
      <c r="J1072" s="1">
        <v>0</v>
      </c>
      <c r="K1072" s="1">
        <v>0</v>
      </c>
      <c r="L1072" s="1">
        <v>0</v>
      </c>
      <c r="M1072" s="66">
        <f t="shared" si="210"/>
        <v>0</v>
      </c>
      <c r="R1072" s="43" t="str">
        <f t="shared" si="208"/>
        <v>-</v>
      </c>
    </row>
    <row r="1073" spans="1:19" x14ac:dyDescent="0.15">
      <c r="A1073" s="1">
        <v>1072</v>
      </c>
      <c r="B1073" s="29" t="str">
        <f>TRIM(基本信息!B1073)</f>
        <v/>
      </c>
      <c r="C1073" s="1" t="str">
        <f>TRIM(基本信息!C1073)</f>
        <v/>
      </c>
      <c r="D1073" s="1">
        <f t="shared" si="209"/>
        <v>0</v>
      </c>
      <c r="E1073" s="1" t="str">
        <f>IFERROR(INDEX(股票涨跌!E:E,MATCH(B1073,股票涨跌!B:B,0)),"-")</f>
        <v>-</v>
      </c>
      <c r="F1073" s="1" t="str">
        <f>IFERROR(INDEX(股票涨跌!F:F,MATCH(B1073,股票涨跌!B:B,0)),"-")</f>
        <v>-</v>
      </c>
      <c r="G1073" s="1" t="str">
        <f>TRIM(基本信息!O1073)</f>
        <v/>
      </c>
      <c r="H1073" s="1" t="str">
        <f>IFERROR(INDEX(行业涨跌!F:F,MATCH(G1073,行业涨跌!C:C,0)),"-")</f>
        <v>-</v>
      </c>
      <c r="I1073" s="1" t="str">
        <f>IFERROR(INDEX(行业涨跌!E:E,MATCH(G1073,行业涨跌!C:C,0)),"-")</f>
        <v>-</v>
      </c>
      <c r="J1073" s="1">
        <v>0</v>
      </c>
      <c r="K1073" s="1">
        <v>1</v>
      </c>
      <c r="L1073" s="1">
        <v>0</v>
      </c>
      <c r="M1073" s="66">
        <f t="shared" si="210"/>
        <v>1</v>
      </c>
      <c r="R1073" s="43" t="str">
        <f t="shared" si="208"/>
        <v>-</v>
      </c>
      <c r="S1073" s="11">
        <v>43630.625</v>
      </c>
    </row>
    <row r="1074" spans="1:19" x14ac:dyDescent="0.15">
      <c r="A1074" s="1">
        <v>1073</v>
      </c>
      <c r="B1074" s="29" t="str">
        <f>TRIM(基本信息!B1074)</f>
        <v/>
      </c>
      <c r="C1074" s="1" t="str">
        <f>TRIM(基本信息!C1074)</f>
        <v/>
      </c>
      <c r="D1074" s="1">
        <f t="shared" si="209"/>
        <v>0</v>
      </c>
      <c r="E1074" s="1" t="str">
        <f>IFERROR(INDEX(股票涨跌!E:E,MATCH(B1074,股票涨跌!B:B,0)),"-")</f>
        <v>-</v>
      </c>
      <c r="F1074" s="1" t="str">
        <f>IFERROR(INDEX(股票涨跌!F:F,MATCH(B1074,股票涨跌!B:B,0)),"-")</f>
        <v>-</v>
      </c>
      <c r="G1074" s="1" t="str">
        <f>TRIM(基本信息!O1074)</f>
        <v/>
      </c>
      <c r="H1074" s="1" t="str">
        <f>IFERROR(INDEX(行业涨跌!F:F,MATCH(G1074,行业涨跌!C:C,0)),"-")</f>
        <v>-</v>
      </c>
      <c r="I1074" s="1" t="str">
        <f>IFERROR(INDEX(行业涨跌!E:E,MATCH(G1074,行业涨跌!C:C,0)),"-")</f>
        <v>-</v>
      </c>
      <c r="J1074" s="1">
        <v>0</v>
      </c>
      <c r="K1074" s="1">
        <v>0</v>
      </c>
      <c r="L1074" s="1">
        <v>0</v>
      </c>
      <c r="M1074" s="66">
        <f t="shared" si="210"/>
        <v>0</v>
      </c>
      <c r="R1074" s="43" t="str">
        <f t="shared" si="208"/>
        <v>-</v>
      </c>
    </row>
    <row r="1075" spans="1:19" x14ac:dyDescent="0.15">
      <c r="A1075" s="1">
        <v>1074</v>
      </c>
      <c r="B1075" s="29" t="str">
        <f>TRIM(基本信息!B1075)</f>
        <v/>
      </c>
      <c r="C1075" s="1" t="str">
        <f>TRIM(基本信息!C1075)</f>
        <v/>
      </c>
      <c r="D1075" s="1">
        <f t="shared" si="209"/>
        <v>0</v>
      </c>
      <c r="E1075" s="1" t="str">
        <f>IFERROR(INDEX(股票涨跌!E:E,MATCH(B1075,股票涨跌!B:B,0)),"-")</f>
        <v>-</v>
      </c>
      <c r="F1075" s="1" t="str">
        <f>IFERROR(INDEX(股票涨跌!F:F,MATCH(B1075,股票涨跌!B:B,0)),"-")</f>
        <v>-</v>
      </c>
      <c r="G1075" s="1" t="str">
        <f>TRIM(基本信息!O1075)</f>
        <v/>
      </c>
      <c r="H1075" s="1" t="str">
        <f>IFERROR(INDEX(行业涨跌!F:F,MATCH(G1075,行业涨跌!C:C,0)),"-")</f>
        <v>-</v>
      </c>
      <c r="I1075" s="1" t="str">
        <f>IFERROR(INDEX(行业涨跌!E:E,MATCH(G1075,行业涨跌!C:C,0)),"-")</f>
        <v>-</v>
      </c>
      <c r="J1075" s="1">
        <v>0</v>
      </c>
      <c r="K1075" s="1">
        <v>0</v>
      </c>
      <c r="L1075" s="1">
        <v>0</v>
      </c>
      <c r="M1075" s="66">
        <f t="shared" si="210"/>
        <v>0</v>
      </c>
      <c r="R1075" s="43" t="str">
        <f t="shared" si="208"/>
        <v>-</v>
      </c>
    </row>
    <row r="1076" spans="1:19" x14ac:dyDescent="0.15">
      <c r="A1076" s="1">
        <v>1075</v>
      </c>
      <c r="B1076" s="29" t="str">
        <f>TRIM(基本信息!B1076)</f>
        <v/>
      </c>
      <c r="C1076" s="1" t="str">
        <f>TRIM(基本信息!C1076)</f>
        <v/>
      </c>
      <c r="D1076" s="1">
        <f t="shared" si="209"/>
        <v>0</v>
      </c>
      <c r="E1076" s="1" t="str">
        <f>IFERROR(INDEX(股票涨跌!E:E,MATCH(B1076,股票涨跌!B:B,0)),"-")</f>
        <v>-</v>
      </c>
      <c r="F1076" s="1" t="str">
        <f>IFERROR(INDEX(股票涨跌!F:F,MATCH(B1076,股票涨跌!B:B,0)),"-")</f>
        <v>-</v>
      </c>
      <c r="G1076" s="1" t="str">
        <f>TRIM(基本信息!O1076)</f>
        <v/>
      </c>
      <c r="H1076" s="1" t="str">
        <f>IFERROR(INDEX(行业涨跌!F:F,MATCH(G1076,行业涨跌!C:C,0)),"-")</f>
        <v>-</v>
      </c>
      <c r="I1076" s="1" t="str">
        <f>IFERROR(INDEX(行业涨跌!E:E,MATCH(G1076,行业涨跌!C:C,0)),"-")</f>
        <v>-</v>
      </c>
      <c r="J1076" s="1">
        <v>0</v>
      </c>
      <c r="K1076" s="1">
        <v>0</v>
      </c>
      <c r="L1076" s="1">
        <v>0</v>
      </c>
      <c r="M1076" s="66">
        <f t="shared" si="210"/>
        <v>0</v>
      </c>
      <c r="R1076" s="43" t="str">
        <f t="shared" si="208"/>
        <v>-</v>
      </c>
    </row>
    <row r="1077" spans="1:19" x14ac:dyDescent="0.15">
      <c r="A1077" s="1">
        <v>1076</v>
      </c>
      <c r="B1077" s="29" t="str">
        <f>TRIM(基本信息!B1077)</f>
        <v/>
      </c>
      <c r="C1077" s="1" t="str">
        <f>TRIM(基本信息!C1077)</f>
        <v/>
      </c>
      <c r="D1077" s="1">
        <f t="shared" si="209"/>
        <v>0</v>
      </c>
      <c r="E1077" s="1" t="str">
        <f>IFERROR(INDEX(股票涨跌!E:E,MATCH(B1077,股票涨跌!B:B,0)),"-")</f>
        <v>-</v>
      </c>
      <c r="F1077" s="1" t="str">
        <f>IFERROR(INDEX(股票涨跌!F:F,MATCH(B1077,股票涨跌!B:B,0)),"-")</f>
        <v>-</v>
      </c>
      <c r="G1077" s="1" t="str">
        <f>TRIM(基本信息!O1077)</f>
        <v/>
      </c>
      <c r="H1077" s="1" t="str">
        <f>IFERROR(INDEX(行业涨跌!F:F,MATCH(G1077,行业涨跌!C:C,0)),"-")</f>
        <v>-</v>
      </c>
      <c r="I1077" s="1" t="str">
        <f>IFERROR(INDEX(行业涨跌!E:E,MATCH(G1077,行业涨跌!C:C,0)),"-")</f>
        <v>-</v>
      </c>
      <c r="J1077" s="1">
        <v>0</v>
      </c>
      <c r="K1077" s="1">
        <v>0</v>
      </c>
      <c r="L1077" s="1">
        <v>0</v>
      </c>
      <c r="M1077" s="66">
        <f t="shared" si="210"/>
        <v>0</v>
      </c>
      <c r="R1077" s="43" t="str">
        <f t="shared" si="208"/>
        <v>-</v>
      </c>
    </row>
    <row r="1078" spans="1:19" x14ac:dyDescent="0.15">
      <c r="A1078" s="1">
        <v>1077</v>
      </c>
      <c r="B1078" s="29" t="str">
        <f>TRIM(基本信息!B1078)</f>
        <v/>
      </c>
      <c r="C1078" s="1" t="str">
        <f>TRIM(基本信息!C1078)</f>
        <v/>
      </c>
      <c r="D1078" s="1">
        <f t="shared" si="209"/>
        <v>0</v>
      </c>
      <c r="E1078" s="1" t="str">
        <f>IFERROR(INDEX(股票涨跌!E:E,MATCH(B1078,股票涨跌!B:B,0)),"-")</f>
        <v>-</v>
      </c>
      <c r="F1078" s="1" t="str">
        <f>IFERROR(INDEX(股票涨跌!F:F,MATCH(B1078,股票涨跌!B:B,0)),"-")</f>
        <v>-</v>
      </c>
      <c r="G1078" s="1" t="str">
        <f>TRIM(基本信息!O1078)</f>
        <v/>
      </c>
      <c r="H1078" s="1" t="str">
        <f>IFERROR(INDEX(行业涨跌!F:F,MATCH(G1078,行业涨跌!C:C,0)),"-")</f>
        <v>-</v>
      </c>
      <c r="I1078" s="1" t="str">
        <f>IFERROR(INDEX(行业涨跌!E:E,MATCH(G1078,行业涨跌!C:C,0)),"-")</f>
        <v>-</v>
      </c>
      <c r="J1078" s="1">
        <v>0</v>
      </c>
      <c r="K1078" s="1">
        <v>1</v>
      </c>
      <c r="L1078" s="1">
        <v>0</v>
      </c>
      <c r="M1078" s="66">
        <f t="shared" si="210"/>
        <v>1</v>
      </c>
      <c r="R1078" s="43" t="str">
        <f t="shared" si="208"/>
        <v>-</v>
      </c>
      <c r="S1078" s="11">
        <v>43630.625</v>
      </c>
    </row>
    <row r="1079" spans="1:19" x14ac:dyDescent="0.15">
      <c r="A1079" s="1">
        <v>1078</v>
      </c>
      <c r="B1079" s="29" t="str">
        <f>TRIM(基本信息!B1079)</f>
        <v/>
      </c>
      <c r="C1079" s="1" t="str">
        <f>TRIM(基本信息!C1079)</f>
        <v/>
      </c>
      <c r="D1079" s="1">
        <f t="shared" si="209"/>
        <v>0</v>
      </c>
      <c r="E1079" s="1" t="str">
        <f>IFERROR(INDEX(股票涨跌!E:E,MATCH(B1079,股票涨跌!B:B,0)),"-")</f>
        <v>-</v>
      </c>
      <c r="F1079" s="1" t="str">
        <f>IFERROR(INDEX(股票涨跌!F:F,MATCH(B1079,股票涨跌!B:B,0)),"-")</f>
        <v>-</v>
      </c>
      <c r="G1079" s="1" t="str">
        <f>TRIM(基本信息!O1079)</f>
        <v/>
      </c>
      <c r="H1079" s="1" t="str">
        <f>IFERROR(INDEX(行业涨跌!F:F,MATCH(G1079,行业涨跌!C:C,0)),"-")</f>
        <v>-</v>
      </c>
      <c r="I1079" s="1" t="str">
        <f>IFERROR(INDEX(行业涨跌!E:E,MATCH(G1079,行业涨跌!C:C,0)),"-")</f>
        <v>-</v>
      </c>
      <c r="J1079" s="1">
        <v>0</v>
      </c>
      <c r="K1079" s="1">
        <v>1</v>
      </c>
      <c r="L1079" s="1">
        <v>0</v>
      </c>
      <c r="M1079" s="66">
        <f t="shared" si="210"/>
        <v>1</v>
      </c>
      <c r="R1079" s="43" t="str">
        <f t="shared" si="208"/>
        <v>-</v>
      </c>
      <c r="S1079" s="11">
        <v>43630.625</v>
      </c>
    </row>
    <row r="1080" spans="1:19" x14ac:dyDescent="0.15">
      <c r="A1080" s="1">
        <v>1079</v>
      </c>
      <c r="B1080" s="29" t="str">
        <f>TRIM(基本信息!B1080)</f>
        <v/>
      </c>
      <c r="C1080" s="1" t="str">
        <f>TRIM(基本信息!C1080)</f>
        <v/>
      </c>
      <c r="D1080" s="1">
        <f t="shared" si="209"/>
        <v>0</v>
      </c>
      <c r="E1080" s="1" t="str">
        <f>IFERROR(INDEX(股票涨跌!E:E,MATCH(B1080,股票涨跌!B:B,0)),"-")</f>
        <v>-</v>
      </c>
      <c r="F1080" s="1" t="str">
        <f>IFERROR(INDEX(股票涨跌!F:F,MATCH(B1080,股票涨跌!B:B,0)),"-")</f>
        <v>-</v>
      </c>
      <c r="G1080" s="1" t="str">
        <f>TRIM(基本信息!O1080)</f>
        <v/>
      </c>
      <c r="H1080" s="1" t="str">
        <f>IFERROR(INDEX(行业涨跌!F:F,MATCH(G1080,行业涨跌!C:C,0)),"-")</f>
        <v>-</v>
      </c>
      <c r="I1080" s="1" t="str">
        <f>IFERROR(INDEX(行业涨跌!E:E,MATCH(G1080,行业涨跌!C:C,0)),"-")</f>
        <v>-</v>
      </c>
      <c r="J1080" s="1">
        <v>0</v>
      </c>
      <c r="K1080" s="1">
        <v>1</v>
      </c>
      <c r="L1080" s="1">
        <v>0</v>
      </c>
      <c r="M1080" s="66">
        <f t="shared" si="210"/>
        <v>1</v>
      </c>
      <c r="R1080" s="43" t="str">
        <f t="shared" si="208"/>
        <v>-</v>
      </c>
      <c r="S1080" s="11">
        <v>43630.625</v>
      </c>
    </row>
    <row r="1081" spans="1:19" x14ac:dyDescent="0.15">
      <c r="A1081" s="1">
        <v>1080</v>
      </c>
      <c r="B1081" s="29" t="str">
        <f>TRIM(基本信息!B1081)</f>
        <v/>
      </c>
      <c r="C1081" s="1" t="str">
        <f>TRIM(基本信息!C1081)</f>
        <v/>
      </c>
      <c r="D1081" s="1">
        <f t="shared" si="209"/>
        <v>0</v>
      </c>
      <c r="E1081" s="1" t="str">
        <f>IFERROR(INDEX(股票涨跌!E:E,MATCH(B1081,股票涨跌!B:B,0)),"-")</f>
        <v>-</v>
      </c>
      <c r="F1081" s="1" t="str">
        <f>IFERROR(INDEX(股票涨跌!F:F,MATCH(B1081,股票涨跌!B:B,0)),"-")</f>
        <v>-</v>
      </c>
      <c r="G1081" s="1" t="str">
        <f>TRIM(基本信息!O1081)</f>
        <v/>
      </c>
      <c r="H1081" s="1" t="str">
        <f>IFERROR(INDEX(行业涨跌!F:F,MATCH(G1081,行业涨跌!C:C,0)),"-")</f>
        <v>-</v>
      </c>
      <c r="I1081" s="1" t="str">
        <f>IFERROR(INDEX(行业涨跌!E:E,MATCH(G1081,行业涨跌!C:C,0)),"-")</f>
        <v>-</v>
      </c>
      <c r="J1081" s="1">
        <v>0</v>
      </c>
      <c r="K1081" s="1">
        <v>1</v>
      </c>
      <c r="L1081" s="1">
        <v>0</v>
      </c>
      <c r="M1081" s="66">
        <f t="shared" si="210"/>
        <v>1</v>
      </c>
      <c r="R1081" s="43" t="str">
        <f t="shared" si="208"/>
        <v>-</v>
      </c>
      <c r="S1081" s="11">
        <v>43630.625</v>
      </c>
    </row>
    <row r="1082" spans="1:19" x14ac:dyDescent="0.15">
      <c r="A1082" s="1">
        <v>1081</v>
      </c>
      <c r="B1082" s="29" t="str">
        <f>TRIM(基本信息!B1082)</f>
        <v/>
      </c>
      <c r="C1082" s="1" t="str">
        <f>TRIM(基本信息!C1082)</f>
        <v/>
      </c>
      <c r="D1082" s="1">
        <f t="shared" si="209"/>
        <v>0</v>
      </c>
      <c r="E1082" s="1" t="str">
        <f>IFERROR(INDEX(股票涨跌!E:E,MATCH(B1082,股票涨跌!B:B,0)),"-")</f>
        <v>-</v>
      </c>
      <c r="F1082" s="1" t="str">
        <f>IFERROR(INDEX(股票涨跌!F:F,MATCH(B1082,股票涨跌!B:B,0)),"-")</f>
        <v>-</v>
      </c>
      <c r="G1082" s="1" t="str">
        <f>TRIM(基本信息!O1082)</f>
        <v/>
      </c>
      <c r="H1082" s="1" t="str">
        <f>IFERROR(INDEX(行业涨跌!F:F,MATCH(G1082,行业涨跌!C:C,0)),"-")</f>
        <v>-</v>
      </c>
      <c r="I1082" s="1" t="str">
        <f>IFERROR(INDEX(行业涨跌!E:E,MATCH(G1082,行业涨跌!C:C,0)),"-")</f>
        <v>-</v>
      </c>
      <c r="J1082" s="1">
        <v>0</v>
      </c>
      <c r="K1082" s="1">
        <v>0</v>
      </c>
      <c r="L1082" s="1">
        <v>0</v>
      </c>
      <c r="M1082" s="66">
        <f t="shared" si="210"/>
        <v>0</v>
      </c>
      <c r="R1082" s="43" t="str">
        <f t="shared" si="208"/>
        <v>-</v>
      </c>
    </row>
    <row r="1083" spans="1:19" x14ac:dyDescent="0.15">
      <c r="A1083" s="1">
        <v>1082</v>
      </c>
      <c r="B1083" s="29" t="str">
        <f>TRIM(基本信息!B1083)</f>
        <v/>
      </c>
      <c r="C1083" s="1" t="str">
        <f>TRIM(基本信息!C1083)</f>
        <v/>
      </c>
      <c r="D1083" s="1">
        <f t="shared" si="209"/>
        <v>0</v>
      </c>
      <c r="E1083" s="1" t="str">
        <f>IFERROR(INDEX(股票涨跌!E:E,MATCH(B1083,股票涨跌!B:B,0)),"-")</f>
        <v>-</v>
      </c>
      <c r="F1083" s="1" t="str">
        <f>IFERROR(INDEX(股票涨跌!F:F,MATCH(B1083,股票涨跌!B:B,0)),"-")</f>
        <v>-</v>
      </c>
      <c r="G1083" s="1" t="str">
        <f>TRIM(基本信息!O1083)</f>
        <v/>
      </c>
      <c r="H1083" s="1" t="str">
        <f>IFERROR(INDEX(行业涨跌!F:F,MATCH(G1083,行业涨跌!C:C,0)),"-")</f>
        <v>-</v>
      </c>
      <c r="I1083" s="1" t="str">
        <f>IFERROR(INDEX(行业涨跌!E:E,MATCH(G1083,行业涨跌!C:C,0)),"-")</f>
        <v>-</v>
      </c>
      <c r="J1083" s="1">
        <v>0</v>
      </c>
      <c r="K1083" s="1">
        <v>0</v>
      </c>
      <c r="L1083" s="1">
        <v>0</v>
      </c>
      <c r="M1083" s="66">
        <f t="shared" si="210"/>
        <v>0</v>
      </c>
      <c r="R1083" s="43" t="str">
        <f t="shared" si="208"/>
        <v>-</v>
      </c>
    </row>
    <row r="1084" spans="1:19" x14ac:dyDescent="0.15">
      <c r="A1084" s="1">
        <v>1083</v>
      </c>
      <c r="B1084" s="29" t="str">
        <f>TRIM(基本信息!B1084)</f>
        <v/>
      </c>
      <c r="C1084" s="1" t="str">
        <f>TRIM(基本信息!C1084)</f>
        <v/>
      </c>
      <c r="D1084" s="1">
        <f t="shared" si="209"/>
        <v>0</v>
      </c>
      <c r="E1084" s="1" t="str">
        <f>IFERROR(INDEX(股票涨跌!E:E,MATCH(B1084,股票涨跌!B:B,0)),"-")</f>
        <v>-</v>
      </c>
      <c r="F1084" s="1" t="str">
        <f>IFERROR(INDEX(股票涨跌!F:F,MATCH(B1084,股票涨跌!B:B,0)),"-")</f>
        <v>-</v>
      </c>
      <c r="G1084" s="1" t="str">
        <f>TRIM(基本信息!O1084)</f>
        <v/>
      </c>
      <c r="H1084" s="1" t="str">
        <f>IFERROR(INDEX(行业涨跌!F:F,MATCH(G1084,行业涨跌!C:C,0)),"-")</f>
        <v>-</v>
      </c>
      <c r="I1084" s="1" t="str">
        <f>IFERROR(INDEX(行业涨跌!E:E,MATCH(G1084,行业涨跌!C:C,0)),"-")</f>
        <v>-</v>
      </c>
      <c r="J1084" s="1">
        <v>0</v>
      </c>
      <c r="K1084" s="1">
        <v>0</v>
      </c>
      <c r="L1084" s="1">
        <v>0</v>
      </c>
      <c r="M1084" s="66">
        <f t="shared" si="210"/>
        <v>0</v>
      </c>
      <c r="R1084" s="43" t="str">
        <f t="shared" si="208"/>
        <v>-</v>
      </c>
    </row>
    <row r="1085" spans="1:19" x14ac:dyDescent="0.15">
      <c r="A1085" s="1">
        <v>1084</v>
      </c>
      <c r="B1085" s="29" t="str">
        <f>TRIM(基本信息!B1085)</f>
        <v/>
      </c>
      <c r="C1085" s="1" t="str">
        <f>TRIM(基本信息!C1085)</f>
        <v/>
      </c>
      <c r="D1085" s="1">
        <f t="shared" si="209"/>
        <v>0</v>
      </c>
      <c r="E1085" s="1" t="str">
        <f>IFERROR(INDEX(股票涨跌!E:E,MATCH(B1085,股票涨跌!B:B,0)),"-")</f>
        <v>-</v>
      </c>
      <c r="F1085" s="1" t="str">
        <f>IFERROR(INDEX(股票涨跌!F:F,MATCH(B1085,股票涨跌!B:B,0)),"-")</f>
        <v>-</v>
      </c>
      <c r="G1085" s="1" t="str">
        <f>TRIM(基本信息!O1085)</f>
        <v/>
      </c>
      <c r="H1085" s="1" t="str">
        <f>IFERROR(INDEX(行业涨跌!F:F,MATCH(G1085,行业涨跌!C:C,0)),"-")</f>
        <v>-</v>
      </c>
      <c r="I1085" s="1" t="str">
        <f>IFERROR(INDEX(行业涨跌!E:E,MATCH(G1085,行业涨跌!C:C,0)),"-")</f>
        <v>-</v>
      </c>
      <c r="J1085" s="1">
        <v>1</v>
      </c>
      <c r="K1085" s="1">
        <v>0</v>
      </c>
      <c r="L1085" s="1">
        <v>1</v>
      </c>
      <c r="M1085" s="66">
        <f t="shared" si="210"/>
        <v>0.5</v>
      </c>
      <c r="N1085" s="1">
        <v>0</v>
      </c>
      <c r="O1085" s="1">
        <v>0</v>
      </c>
      <c r="P1085" s="1">
        <v>0</v>
      </c>
      <c r="Q1085" s="1">
        <v>0</v>
      </c>
      <c r="R1085" s="43" t="str">
        <f t="shared" si="208"/>
        <v>-</v>
      </c>
      <c r="S1085" s="11" t="s">
        <v>7751</v>
      </c>
    </row>
    <row r="1086" spans="1:19" x14ac:dyDescent="0.15">
      <c r="A1086" s="1">
        <v>1085</v>
      </c>
      <c r="B1086" s="29" t="str">
        <f>TRIM(基本信息!B1086)</f>
        <v/>
      </c>
      <c r="C1086" s="1" t="str">
        <f>TRIM(基本信息!C1086)</f>
        <v/>
      </c>
      <c r="D1086" s="1">
        <f t="shared" si="209"/>
        <v>0</v>
      </c>
      <c r="E1086" s="1" t="str">
        <f>IFERROR(INDEX(股票涨跌!E:E,MATCH(B1086,股票涨跌!B:B,0)),"-")</f>
        <v>-</v>
      </c>
      <c r="F1086" s="1" t="str">
        <f>IFERROR(INDEX(股票涨跌!F:F,MATCH(B1086,股票涨跌!B:B,0)),"-")</f>
        <v>-</v>
      </c>
      <c r="G1086" s="1" t="str">
        <f>TRIM(基本信息!O1086)</f>
        <v/>
      </c>
      <c r="H1086" s="1" t="str">
        <f>IFERROR(INDEX(行业涨跌!F:F,MATCH(G1086,行业涨跌!C:C,0)),"-")</f>
        <v>-</v>
      </c>
      <c r="I1086" s="1" t="str">
        <f>IFERROR(INDEX(行业涨跌!E:E,MATCH(G1086,行业涨跌!C:C,0)),"-")</f>
        <v>-</v>
      </c>
      <c r="J1086" s="1">
        <v>1</v>
      </c>
      <c r="K1086" s="1">
        <v>0</v>
      </c>
      <c r="L1086" s="1">
        <v>0</v>
      </c>
      <c r="M1086" s="66">
        <f t="shared" si="210"/>
        <v>0.5</v>
      </c>
      <c r="N1086" s="1">
        <v>0</v>
      </c>
      <c r="O1086" s="1">
        <v>0</v>
      </c>
      <c r="P1086" s="1">
        <v>1</v>
      </c>
      <c r="Q1086" s="1">
        <v>0</v>
      </c>
      <c r="R1086" s="43" t="str">
        <f t="shared" si="208"/>
        <v>-</v>
      </c>
      <c r="S1086" s="11">
        <v>43630.625</v>
      </c>
    </row>
    <row r="1087" spans="1:19" x14ac:dyDescent="0.15">
      <c r="A1087" s="1">
        <v>1086</v>
      </c>
      <c r="B1087" s="29" t="str">
        <f>TRIM(基本信息!B1087)</f>
        <v/>
      </c>
      <c r="C1087" s="1" t="str">
        <f>TRIM(基本信息!C1087)</f>
        <v/>
      </c>
      <c r="D1087" s="1">
        <f t="shared" si="209"/>
        <v>0</v>
      </c>
      <c r="E1087" s="1" t="str">
        <f>IFERROR(INDEX(股票涨跌!E:E,MATCH(B1087,股票涨跌!B:B,0)),"-")</f>
        <v>-</v>
      </c>
      <c r="F1087" s="1" t="str">
        <f>IFERROR(INDEX(股票涨跌!F:F,MATCH(B1087,股票涨跌!B:B,0)),"-")</f>
        <v>-</v>
      </c>
      <c r="G1087" s="1" t="str">
        <f>TRIM(基本信息!O1087)</f>
        <v/>
      </c>
      <c r="H1087" s="1" t="str">
        <f>IFERROR(INDEX(行业涨跌!F:F,MATCH(G1087,行业涨跌!C:C,0)),"-")</f>
        <v>-</v>
      </c>
      <c r="I1087" s="1" t="str">
        <f>IFERROR(INDEX(行业涨跌!E:E,MATCH(G1087,行业涨跌!C:C,0)),"-")</f>
        <v>-</v>
      </c>
      <c r="J1087" s="1">
        <v>0</v>
      </c>
      <c r="K1087" s="1">
        <v>1</v>
      </c>
      <c r="L1087" s="1">
        <v>0</v>
      </c>
      <c r="M1087" s="66">
        <f t="shared" si="210"/>
        <v>1</v>
      </c>
      <c r="R1087" s="43" t="str">
        <f t="shared" si="208"/>
        <v>-</v>
      </c>
      <c r="S1087" s="11">
        <v>43630.625</v>
      </c>
    </row>
    <row r="1088" spans="1:19" x14ac:dyDescent="0.15">
      <c r="A1088" s="1">
        <v>1087</v>
      </c>
      <c r="B1088" s="29" t="str">
        <f>TRIM(基本信息!B1088)</f>
        <v/>
      </c>
      <c r="C1088" s="1" t="str">
        <f>TRIM(基本信息!C1088)</f>
        <v/>
      </c>
      <c r="D1088" s="1">
        <f t="shared" si="209"/>
        <v>0</v>
      </c>
      <c r="E1088" s="1" t="str">
        <f>IFERROR(INDEX(股票涨跌!E:E,MATCH(B1088,股票涨跌!B:B,0)),"-")</f>
        <v>-</v>
      </c>
      <c r="F1088" s="1" t="str">
        <f>IFERROR(INDEX(股票涨跌!F:F,MATCH(B1088,股票涨跌!B:B,0)),"-")</f>
        <v>-</v>
      </c>
      <c r="G1088" s="1" t="str">
        <f>TRIM(基本信息!O1088)</f>
        <v/>
      </c>
      <c r="H1088" s="1" t="str">
        <f>IFERROR(INDEX(行业涨跌!F:F,MATCH(G1088,行业涨跌!C:C,0)),"-")</f>
        <v>-</v>
      </c>
      <c r="I1088" s="1" t="str">
        <f>IFERROR(INDEX(行业涨跌!E:E,MATCH(G1088,行业涨跌!C:C,0)),"-")</f>
        <v>-</v>
      </c>
      <c r="J1088" s="1">
        <v>0</v>
      </c>
      <c r="K1088" s="1">
        <v>0</v>
      </c>
      <c r="L1088" s="1">
        <v>0</v>
      </c>
      <c r="M1088" s="66">
        <f t="shared" si="210"/>
        <v>0</v>
      </c>
      <c r="R1088" s="43" t="str">
        <f t="shared" si="208"/>
        <v>-</v>
      </c>
    </row>
    <row r="1089" spans="1:19" x14ac:dyDescent="0.15">
      <c r="A1089" s="1">
        <v>1088</v>
      </c>
      <c r="B1089" s="29" t="str">
        <f>TRIM(基本信息!B1089)</f>
        <v/>
      </c>
      <c r="C1089" s="1" t="str">
        <f>TRIM(基本信息!C1089)</f>
        <v/>
      </c>
      <c r="D1089" s="1">
        <f t="shared" si="209"/>
        <v>0</v>
      </c>
      <c r="E1089" s="1" t="str">
        <f>IFERROR(INDEX(股票涨跌!E:E,MATCH(B1089,股票涨跌!B:B,0)),"-")</f>
        <v>-</v>
      </c>
      <c r="F1089" s="1" t="str">
        <f>IFERROR(INDEX(股票涨跌!F:F,MATCH(B1089,股票涨跌!B:B,0)),"-")</f>
        <v>-</v>
      </c>
      <c r="G1089" s="1" t="str">
        <f>TRIM(基本信息!O1089)</f>
        <v/>
      </c>
      <c r="H1089" s="1" t="str">
        <f>IFERROR(INDEX(行业涨跌!F:F,MATCH(G1089,行业涨跌!C:C,0)),"-")</f>
        <v>-</v>
      </c>
      <c r="I1089" s="1" t="str">
        <f>IFERROR(INDEX(行业涨跌!E:E,MATCH(G1089,行业涨跌!C:C,0)),"-")</f>
        <v>-</v>
      </c>
      <c r="J1089" s="1">
        <v>0</v>
      </c>
      <c r="K1089" s="1">
        <v>0</v>
      </c>
      <c r="L1089" s="1">
        <v>0</v>
      </c>
      <c r="M1089" s="66">
        <f t="shared" si="210"/>
        <v>0</v>
      </c>
      <c r="R1089" s="43" t="str">
        <f t="shared" si="208"/>
        <v>-</v>
      </c>
    </row>
    <row r="1090" spans="1:19" x14ac:dyDescent="0.15">
      <c r="A1090" s="1">
        <v>1089</v>
      </c>
      <c r="B1090" s="29" t="str">
        <f>TRIM(基本信息!B1090)</f>
        <v/>
      </c>
      <c r="C1090" s="1" t="str">
        <f>TRIM(基本信息!C1090)</f>
        <v/>
      </c>
      <c r="D1090" s="1">
        <f t="shared" si="209"/>
        <v>0</v>
      </c>
      <c r="E1090" s="1" t="str">
        <f>IFERROR(INDEX(股票涨跌!E:E,MATCH(B1090,股票涨跌!B:B,0)),"-")</f>
        <v>-</v>
      </c>
      <c r="F1090" s="1" t="str">
        <f>IFERROR(INDEX(股票涨跌!F:F,MATCH(B1090,股票涨跌!B:B,0)),"-")</f>
        <v>-</v>
      </c>
      <c r="G1090" s="1" t="str">
        <f>TRIM(基本信息!O1090)</f>
        <v/>
      </c>
      <c r="H1090" s="1" t="str">
        <f>IFERROR(INDEX(行业涨跌!F:F,MATCH(G1090,行业涨跌!C:C,0)),"-")</f>
        <v>-</v>
      </c>
      <c r="I1090" s="1" t="str">
        <f>IFERROR(INDEX(行业涨跌!E:E,MATCH(G1090,行业涨跌!C:C,0)),"-")</f>
        <v>-</v>
      </c>
      <c r="J1090" s="1">
        <v>0</v>
      </c>
      <c r="K1090" s="1">
        <v>1</v>
      </c>
      <c r="L1090" s="1">
        <v>0</v>
      </c>
      <c r="M1090" s="66">
        <f t="shared" si="210"/>
        <v>1</v>
      </c>
      <c r="R1090" s="43" t="str">
        <f t="shared" ref="R1090:R1153" si="211">IF(D1090&gt;0,IF(J1090&gt;0,$J$1,"")&amp;IF(K1090&gt;0,$K$1,"")&amp;IF(L1090&gt;0,$L$1,"")&amp;"+"&amp;IF(N1090&gt;0,$N$1,"")&amp;IF(O1090&gt;0,$O$1,"")&amp;IF(P1090&gt;0,$P$1,"")&amp;IF(Q1090&gt;0,$Q$1,""),"-")</f>
        <v>-</v>
      </c>
      <c r="S1090" s="11">
        <v>43630.625</v>
      </c>
    </row>
    <row r="1091" spans="1:19" x14ac:dyDescent="0.15">
      <c r="A1091" s="1">
        <v>1090</v>
      </c>
      <c r="B1091" s="29" t="str">
        <f>TRIM(基本信息!B1091)</f>
        <v/>
      </c>
      <c r="C1091" s="1" t="str">
        <f>TRIM(基本信息!C1091)</f>
        <v/>
      </c>
      <c r="D1091" s="1">
        <f t="shared" ref="D1091:D1154" si="212">IF(LEN(B1091)&gt;2,OR(M1091=1,(M1091=0.5)*(N1091+O1091+P1091+Q1091)&gt;0)+0,0)</f>
        <v>0</v>
      </c>
      <c r="E1091" s="1" t="str">
        <f>IFERROR(INDEX(股票涨跌!E:E,MATCH(B1091,股票涨跌!B:B,0)),"-")</f>
        <v>-</v>
      </c>
      <c r="F1091" s="1" t="str">
        <f>IFERROR(INDEX(股票涨跌!F:F,MATCH(B1091,股票涨跌!B:B,0)),"-")</f>
        <v>-</v>
      </c>
      <c r="G1091" s="1" t="str">
        <f>TRIM(基本信息!O1091)</f>
        <v/>
      </c>
      <c r="H1091" s="1" t="str">
        <f>IFERROR(INDEX(行业涨跌!F:F,MATCH(G1091,行业涨跌!C:C,0)),"-")</f>
        <v>-</v>
      </c>
      <c r="I1091" s="1" t="str">
        <f>IFERROR(INDEX(行业涨跌!E:E,MATCH(G1091,行业涨跌!C:C,0)),"-")</f>
        <v>-</v>
      </c>
      <c r="J1091" s="1">
        <v>0</v>
      </c>
      <c r="K1091" s="1">
        <v>0</v>
      </c>
      <c r="L1091" s="1">
        <v>0</v>
      </c>
      <c r="M1091" s="66">
        <f t="shared" ref="M1091:M1154" si="213">IF(K1091&gt;0,1,IF(J1091&gt;0,0.5,0))</f>
        <v>0</v>
      </c>
      <c r="R1091" s="43" t="str">
        <f t="shared" si="211"/>
        <v>-</v>
      </c>
    </row>
    <row r="1092" spans="1:19" x14ac:dyDescent="0.15">
      <c r="A1092" s="1">
        <v>1091</v>
      </c>
      <c r="B1092" s="29" t="str">
        <f>TRIM(基本信息!B1092)</f>
        <v/>
      </c>
      <c r="C1092" s="1" t="str">
        <f>TRIM(基本信息!C1092)</f>
        <v/>
      </c>
      <c r="D1092" s="1">
        <f t="shared" si="212"/>
        <v>0</v>
      </c>
      <c r="E1092" s="1" t="str">
        <f>IFERROR(INDEX(股票涨跌!E:E,MATCH(B1092,股票涨跌!B:B,0)),"-")</f>
        <v>-</v>
      </c>
      <c r="F1092" s="1" t="str">
        <f>IFERROR(INDEX(股票涨跌!F:F,MATCH(B1092,股票涨跌!B:B,0)),"-")</f>
        <v>-</v>
      </c>
      <c r="G1092" s="1" t="str">
        <f>TRIM(基本信息!O1092)</f>
        <v/>
      </c>
      <c r="H1092" s="1" t="str">
        <f>IFERROR(INDEX(行业涨跌!F:F,MATCH(G1092,行业涨跌!C:C,0)),"-")</f>
        <v>-</v>
      </c>
      <c r="I1092" s="1" t="str">
        <f>IFERROR(INDEX(行业涨跌!E:E,MATCH(G1092,行业涨跌!C:C,0)),"-")</f>
        <v>-</v>
      </c>
      <c r="J1092" s="1">
        <v>0</v>
      </c>
      <c r="K1092" s="1">
        <v>0</v>
      </c>
      <c r="L1092" s="1">
        <v>0</v>
      </c>
      <c r="M1092" s="66">
        <f t="shared" si="213"/>
        <v>0</v>
      </c>
      <c r="R1092" s="43" t="str">
        <f t="shared" si="211"/>
        <v>-</v>
      </c>
    </row>
    <row r="1093" spans="1:19" x14ac:dyDescent="0.15">
      <c r="A1093" s="1">
        <v>1092</v>
      </c>
      <c r="B1093" s="29" t="str">
        <f>TRIM(基本信息!B1093)</f>
        <v/>
      </c>
      <c r="C1093" s="1" t="str">
        <f>TRIM(基本信息!C1093)</f>
        <v/>
      </c>
      <c r="D1093" s="1">
        <f t="shared" si="212"/>
        <v>0</v>
      </c>
      <c r="E1093" s="1" t="str">
        <f>IFERROR(INDEX(股票涨跌!E:E,MATCH(B1093,股票涨跌!B:B,0)),"-")</f>
        <v>-</v>
      </c>
      <c r="F1093" s="1" t="str">
        <f>IFERROR(INDEX(股票涨跌!F:F,MATCH(B1093,股票涨跌!B:B,0)),"-")</f>
        <v>-</v>
      </c>
      <c r="G1093" s="1" t="str">
        <f>TRIM(基本信息!O1093)</f>
        <v/>
      </c>
      <c r="H1093" s="1" t="str">
        <f>IFERROR(INDEX(行业涨跌!F:F,MATCH(G1093,行业涨跌!C:C,0)),"-")</f>
        <v>-</v>
      </c>
      <c r="I1093" s="1" t="str">
        <f>IFERROR(INDEX(行业涨跌!E:E,MATCH(G1093,行业涨跌!C:C,0)),"-")</f>
        <v>-</v>
      </c>
      <c r="J1093" s="1">
        <v>0</v>
      </c>
      <c r="K1093" s="1">
        <v>1</v>
      </c>
      <c r="L1093" s="1">
        <v>1</v>
      </c>
      <c r="M1093" s="66">
        <f t="shared" si="213"/>
        <v>1</v>
      </c>
      <c r="R1093" s="43" t="str">
        <f t="shared" si="211"/>
        <v>-</v>
      </c>
      <c r="S1093" s="11">
        <v>43630.625</v>
      </c>
    </row>
    <row r="1094" spans="1:19" x14ac:dyDescent="0.15">
      <c r="A1094" s="1">
        <v>1093</v>
      </c>
      <c r="B1094" s="29" t="str">
        <f>TRIM(基本信息!B1094)</f>
        <v/>
      </c>
      <c r="C1094" s="1" t="str">
        <f>TRIM(基本信息!C1094)</f>
        <v/>
      </c>
      <c r="D1094" s="1">
        <f t="shared" si="212"/>
        <v>0</v>
      </c>
      <c r="E1094" s="1" t="str">
        <f>IFERROR(INDEX(股票涨跌!E:E,MATCH(B1094,股票涨跌!B:B,0)),"-")</f>
        <v>-</v>
      </c>
      <c r="F1094" s="1" t="str">
        <f>IFERROR(INDEX(股票涨跌!F:F,MATCH(B1094,股票涨跌!B:B,0)),"-")</f>
        <v>-</v>
      </c>
      <c r="G1094" s="1" t="str">
        <f>TRIM(基本信息!O1094)</f>
        <v/>
      </c>
      <c r="H1094" s="1" t="str">
        <f>IFERROR(INDEX(行业涨跌!F:F,MATCH(G1094,行业涨跌!C:C,0)),"-")</f>
        <v>-</v>
      </c>
      <c r="I1094" s="1" t="str">
        <f>IFERROR(INDEX(行业涨跌!E:E,MATCH(G1094,行业涨跌!C:C,0)),"-")</f>
        <v>-</v>
      </c>
      <c r="J1094" s="1">
        <v>0</v>
      </c>
      <c r="K1094" s="1">
        <v>0</v>
      </c>
      <c r="L1094" s="1">
        <v>0</v>
      </c>
      <c r="M1094" s="66">
        <f t="shared" si="213"/>
        <v>0</v>
      </c>
      <c r="R1094" s="43" t="str">
        <f t="shared" si="211"/>
        <v>-</v>
      </c>
    </row>
    <row r="1095" spans="1:19" x14ac:dyDescent="0.15">
      <c r="A1095" s="1">
        <v>1094</v>
      </c>
      <c r="B1095" s="29" t="str">
        <f>TRIM(基本信息!B1095)</f>
        <v/>
      </c>
      <c r="C1095" s="1" t="str">
        <f>TRIM(基本信息!C1095)</f>
        <v/>
      </c>
      <c r="D1095" s="1">
        <f t="shared" si="212"/>
        <v>0</v>
      </c>
      <c r="E1095" s="1" t="str">
        <f>IFERROR(INDEX(股票涨跌!E:E,MATCH(B1095,股票涨跌!B:B,0)),"-")</f>
        <v>-</v>
      </c>
      <c r="F1095" s="1" t="str">
        <f>IFERROR(INDEX(股票涨跌!F:F,MATCH(B1095,股票涨跌!B:B,0)),"-")</f>
        <v>-</v>
      </c>
      <c r="G1095" s="1" t="str">
        <f>TRIM(基本信息!O1095)</f>
        <v/>
      </c>
      <c r="H1095" s="1" t="str">
        <f>IFERROR(INDEX(行业涨跌!F:F,MATCH(G1095,行业涨跌!C:C,0)),"-")</f>
        <v>-</v>
      </c>
      <c r="I1095" s="1" t="str">
        <f>IFERROR(INDEX(行业涨跌!E:E,MATCH(G1095,行业涨跌!C:C,0)),"-")</f>
        <v>-</v>
      </c>
      <c r="J1095" s="1">
        <v>0</v>
      </c>
      <c r="K1095" s="1">
        <v>1</v>
      </c>
      <c r="L1095" s="1">
        <v>0</v>
      </c>
      <c r="M1095" s="66">
        <f t="shared" si="213"/>
        <v>1</v>
      </c>
      <c r="R1095" s="43" t="str">
        <f t="shared" si="211"/>
        <v>-</v>
      </c>
      <c r="S1095" s="11">
        <v>43630.625</v>
      </c>
    </row>
    <row r="1096" spans="1:19" x14ac:dyDescent="0.15">
      <c r="A1096" s="1">
        <v>1095</v>
      </c>
      <c r="B1096" s="29" t="str">
        <f>TRIM(基本信息!B1096)</f>
        <v/>
      </c>
      <c r="C1096" s="1" t="str">
        <f>TRIM(基本信息!C1096)</f>
        <v/>
      </c>
      <c r="D1096" s="1">
        <f t="shared" si="212"/>
        <v>0</v>
      </c>
      <c r="E1096" s="1" t="str">
        <f>IFERROR(INDEX(股票涨跌!E:E,MATCH(B1096,股票涨跌!B:B,0)),"-")</f>
        <v>-</v>
      </c>
      <c r="F1096" s="1" t="str">
        <f>IFERROR(INDEX(股票涨跌!F:F,MATCH(B1096,股票涨跌!B:B,0)),"-")</f>
        <v>-</v>
      </c>
      <c r="G1096" s="1" t="str">
        <f>TRIM(基本信息!O1096)</f>
        <v/>
      </c>
      <c r="H1096" s="1" t="str">
        <f>IFERROR(INDEX(行业涨跌!F:F,MATCH(G1096,行业涨跌!C:C,0)),"-")</f>
        <v>-</v>
      </c>
      <c r="I1096" s="1" t="str">
        <f>IFERROR(INDEX(行业涨跌!E:E,MATCH(G1096,行业涨跌!C:C,0)),"-")</f>
        <v>-</v>
      </c>
      <c r="J1096" s="1">
        <v>0</v>
      </c>
      <c r="K1096" s="1">
        <v>0</v>
      </c>
      <c r="L1096" s="1">
        <v>0</v>
      </c>
      <c r="M1096" s="66">
        <f t="shared" si="213"/>
        <v>0</v>
      </c>
      <c r="R1096" s="43" t="str">
        <f t="shared" si="211"/>
        <v>-</v>
      </c>
    </row>
    <row r="1097" spans="1:19" x14ac:dyDescent="0.15">
      <c r="A1097" s="1">
        <v>1096</v>
      </c>
      <c r="B1097" s="29" t="str">
        <f>TRIM(基本信息!B1097)</f>
        <v/>
      </c>
      <c r="C1097" s="1" t="str">
        <f>TRIM(基本信息!C1097)</f>
        <v/>
      </c>
      <c r="D1097" s="1">
        <f t="shared" si="212"/>
        <v>0</v>
      </c>
      <c r="E1097" s="1" t="str">
        <f>IFERROR(INDEX(股票涨跌!E:E,MATCH(B1097,股票涨跌!B:B,0)),"-")</f>
        <v>-</v>
      </c>
      <c r="F1097" s="1" t="str">
        <f>IFERROR(INDEX(股票涨跌!F:F,MATCH(B1097,股票涨跌!B:B,0)),"-")</f>
        <v>-</v>
      </c>
      <c r="G1097" s="1" t="str">
        <f>TRIM(基本信息!O1097)</f>
        <v/>
      </c>
      <c r="H1097" s="1" t="str">
        <f>IFERROR(INDEX(行业涨跌!F:F,MATCH(G1097,行业涨跌!C:C,0)),"-")</f>
        <v>-</v>
      </c>
      <c r="I1097" s="1" t="str">
        <f>IFERROR(INDEX(行业涨跌!E:E,MATCH(G1097,行业涨跌!C:C,0)),"-")</f>
        <v>-</v>
      </c>
      <c r="J1097" s="1">
        <v>0</v>
      </c>
      <c r="K1097" s="1">
        <v>0</v>
      </c>
      <c r="L1097" s="1">
        <v>0</v>
      </c>
      <c r="M1097" s="66">
        <f t="shared" si="213"/>
        <v>0</v>
      </c>
      <c r="R1097" s="43" t="str">
        <f t="shared" si="211"/>
        <v>-</v>
      </c>
    </row>
    <row r="1098" spans="1:19" x14ac:dyDescent="0.15">
      <c r="A1098" s="1">
        <v>1097</v>
      </c>
      <c r="B1098" s="29" t="str">
        <f>TRIM(基本信息!B1098)</f>
        <v/>
      </c>
      <c r="C1098" s="1" t="str">
        <f>TRIM(基本信息!C1098)</f>
        <v/>
      </c>
      <c r="D1098" s="1">
        <f t="shared" si="212"/>
        <v>0</v>
      </c>
      <c r="E1098" s="1" t="str">
        <f>IFERROR(INDEX(股票涨跌!E:E,MATCH(B1098,股票涨跌!B:B,0)),"-")</f>
        <v>-</v>
      </c>
      <c r="F1098" s="1" t="str">
        <f>IFERROR(INDEX(股票涨跌!F:F,MATCH(B1098,股票涨跌!B:B,0)),"-")</f>
        <v>-</v>
      </c>
      <c r="G1098" s="1" t="str">
        <f>TRIM(基本信息!O1098)</f>
        <v/>
      </c>
      <c r="H1098" s="1" t="str">
        <f>IFERROR(INDEX(行业涨跌!F:F,MATCH(G1098,行业涨跌!C:C,0)),"-")</f>
        <v>-</v>
      </c>
      <c r="I1098" s="1" t="str">
        <f>IFERROR(INDEX(行业涨跌!E:E,MATCH(G1098,行业涨跌!C:C,0)),"-")</f>
        <v>-</v>
      </c>
      <c r="J1098" s="1">
        <v>0</v>
      </c>
      <c r="K1098" s="1">
        <v>0</v>
      </c>
      <c r="L1098" s="1">
        <v>0</v>
      </c>
      <c r="M1098" s="66">
        <f t="shared" si="213"/>
        <v>0</v>
      </c>
      <c r="R1098" s="43" t="str">
        <f t="shared" si="211"/>
        <v>-</v>
      </c>
    </row>
    <row r="1099" spans="1:19" x14ac:dyDescent="0.15">
      <c r="A1099" s="1">
        <v>1098</v>
      </c>
      <c r="B1099" s="29" t="str">
        <f>TRIM(基本信息!B1099)</f>
        <v/>
      </c>
      <c r="C1099" s="1" t="str">
        <f>TRIM(基本信息!C1099)</f>
        <v/>
      </c>
      <c r="D1099" s="1">
        <f t="shared" si="212"/>
        <v>0</v>
      </c>
      <c r="E1099" s="1" t="str">
        <f>IFERROR(INDEX(股票涨跌!E:E,MATCH(B1099,股票涨跌!B:B,0)),"-")</f>
        <v>-</v>
      </c>
      <c r="F1099" s="1" t="str">
        <f>IFERROR(INDEX(股票涨跌!F:F,MATCH(B1099,股票涨跌!B:B,0)),"-")</f>
        <v>-</v>
      </c>
      <c r="G1099" s="1" t="str">
        <f>TRIM(基本信息!O1099)</f>
        <v/>
      </c>
      <c r="H1099" s="1" t="str">
        <f>IFERROR(INDEX(行业涨跌!F:F,MATCH(G1099,行业涨跌!C:C,0)),"-")</f>
        <v>-</v>
      </c>
      <c r="I1099" s="1" t="str">
        <f>IFERROR(INDEX(行业涨跌!E:E,MATCH(G1099,行业涨跌!C:C,0)),"-")</f>
        <v>-</v>
      </c>
      <c r="J1099" s="1">
        <v>0</v>
      </c>
      <c r="K1099" s="1">
        <v>0</v>
      </c>
      <c r="L1099" s="1">
        <v>0</v>
      </c>
      <c r="M1099" s="66">
        <f t="shared" si="213"/>
        <v>0</v>
      </c>
      <c r="R1099" s="43" t="str">
        <f t="shared" si="211"/>
        <v>-</v>
      </c>
    </row>
    <row r="1100" spans="1:19" x14ac:dyDescent="0.15">
      <c r="A1100" s="1">
        <v>1099</v>
      </c>
      <c r="B1100" s="29" t="str">
        <f>TRIM(基本信息!B1100)</f>
        <v/>
      </c>
      <c r="C1100" s="1" t="str">
        <f>TRIM(基本信息!C1100)</f>
        <v/>
      </c>
      <c r="D1100" s="1">
        <f t="shared" si="212"/>
        <v>0</v>
      </c>
      <c r="E1100" s="1" t="str">
        <f>IFERROR(INDEX(股票涨跌!E:E,MATCH(B1100,股票涨跌!B:B,0)),"-")</f>
        <v>-</v>
      </c>
      <c r="F1100" s="1" t="str">
        <f>IFERROR(INDEX(股票涨跌!F:F,MATCH(B1100,股票涨跌!B:B,0)),"-")</f>
        <v>-</v>
      </c>
      <c r="G1100" s="1" t="str">
        <f>TRIM(基本信息!O1100)</f>
        <v/>
      </c>
      <c r="H1100" s="1" t="str">
        <f>IFERROR(INDEX(行业涨跌!F:F,MATCH(G1100,行业涨跌!C:C,0)),"-")</f>
        <v>-</v>
      </c>
      <c r="I1100" s="1" t="str">
        <f>IFERROR(INDEX(行业涨跌!E:E,MATCH(G1100,行业涨跌!C:C,0)),"-")</f>
        <v>-</v>
      </c>
      <c r="J1100" s="1">
        <v>0</v>
      </c>
      <c r="K1100" s="1">
        <v>1</v>
      </c>
      <c r="L1100" s="1">
        <v>0</v>
      </c>
      <c r="M1100" s="66">
        <f t="shared" si="213"/>
        <v>1</v>
      </c>
      <c r="R1100" s="43" t="str">
        <f t="shared" si="211"/>
        <v>-</v>
      </c>
      <c r="S1100" s="11">
        <v>43630.625</v>
      </c>
    </row>
    <row r="1101" spans="1:19" x14ac:dyDescent="0.15">
      <c r="A1101" s="1">
        <v>1100</v>
      </c>
      <c r="B1101" s="29" t="str">
        <f>TRIM(基本信息!B1101)</f>
        <v/>
      </c>
      <c r="C1101" s="1" t="str">
        <f>TRIM(基本信息!C1101)</f>
        <v/>
      </c>
      <c r="D1101" s="1">
        <f t="shared" si="212"/>
        <v>0</v>
      </c>
      <c r="E1101" s="1" t="str">
        <f>IFERROR(INDEX(股票涨跌!E:E,MATCH(B1101,股票涨跌!B:B,0)),"-")</f>
        <v>-</v>
      </c>
      <c r="F1101" s="1" t="str">
        <f>IFERROR(INDEX(股票涨跌!F:F,MATCH(B1101,股票涨跌!B:B,0)),"-")</f>
        <v>-</v>
      </c>
      <c r="G1101" s="1" t="str">
        <f>TRIM(基本信息!O1101)</f>
        <v/>
      </c>
      <c r="H1101" s="1" t="str">
        <f>IFERROR(INDEX(行业涨跌!F:F,MATCH(G1101,行业涨跌!C:C,0)),"-")</f>
        <v>-</v>
      </c>
      <c r="I1101" s="1" t="str">
        <f>IFERROR(INDEX(行业涨跌!E:E,MATCH(G1101,行业涨跌!C:C,0)),"-")</f>
        <v>-</v>
      </c>
      <c r="J1101" s="1">
        <v>0</v>
      </c>
      <c r="K1101" s="1">
        <v>0</v>
      </c>
      <c r="L1101" s="1">
        <v>0</v>
      </c>
      <c r="M1101" s="66">
        <f t="shared" si="213"/>
        <v>0</v>
      </c>
      <c r="R1101" s="43" t="str">
        <f t="shared" si="211"/>
        <v>-</v>
      </c>
    </row>
    <row r="1102" spans="1:19" x14ac:dyDescent="0.15">
      <c r="A1102" s="1">
        <v>1101</v>
      </c>
      <c r="B1102" s="29" t="str">
        <f>TRIM(基本信息!B1102)</f>
        <v/>
      </c>
      <c r="C1102" s="1" t="str">
        <f>TRIM(基本信息!C1102)</f>
        <v/>
      </c>
      <c r="D1102" s="1">
        <f t="shared" si="212"/>
        <v>0</v>
      </c>
      <c r="E1102" s="1" t="str">
        <f>IFERROR(INDEX(股票涨跌!E:E,MATCH(B1102,股票涨跌!B:B,0)),"-")</f>
        <v>-</v>
      </c>
      <c r="F1102" s="1" t="str">
        <f>IFERROR(INDEX(股票涨跌!F:F,MATCH(B1102,股票涨跌!B:B,0)),"-")</f>
        <v>-</v>
      </c>
      <c r="G1102" s="1" t="str">
        <f>TRIM(基本信息!O1102)</f>
        <v/>
      </c>
      <c r="H1102" s="1" t="str">
        <f>IFERROR(INDEX(行业涨跌!F:F,MATCH(G1102,行业涨跌!C:C,0)),"-")</f>
        <v>-</v>
      </c>
      <c r="I1102" s="1" t="str">
        <f>IFERROR(INDEX(行业涨跌!E:E,MATCH(G1102,行业涨跌!C:C,0)),"-")</f>
        <v>-</v>
      </c>
      <c r="J1102" s="1">
        <v>0</v>
      </c>
      <c r="K1102" s="1">
        <v>0</v>
      </c>
      <c r="L1102" s="1">
        <v>0</v>
      </c>
      <c r="M1102" s="66">
        <f t="shared" si="213"/>
        <v>0</v>
      </c>
      <c r="R1102" s="43" t="str">
        <f t="shared" si="211"/>
        <v>-</v>
      </c>
    </row>
    <row r="1103" spans="1:19" x14ac:dyDescent="0.15">
      <c r="A1103" s="1">
        <v>1102</v>
      </c>
      <c r="B1103" s="29" t="str">
        <f>TRIM(基本信息!B1103)</f>
        <v/>
      </c>
      <c r="C1103" s="1" t="str">
        <f>TRIM(基本信息!C1103)</f>
        <v/>
      </c>
      <c r="D1103" s="1">
        <f t="shared" si="212"/>
        <v>0</v>
      </c>
      <c r="E1103" s="1" t="str">
        <f>IFERROR(INDEX(股票涨跌!E:E,MATCH(B1103,股票涨跌!B:B,0)),"-")</f>
        <v>-</v>
      </c>
      <c r="F1103" s="1" t="str">
        <f>IFERROR(INDEX(股票涨跌!F:F,MATCH(B1103,股票涨跌!B:B,0)),"-")</f>
        <v>-</v>
      </c>
      <c r="G1103" s="1" t="str">
        <f>TRIM(基本信息!O1103)</f>
        <v/>
      </c>
      <c r="H1103" s="1" t="str">
        <f>IFERROR(INDEX(行业涨跌!F:F,MATCH(G1103,行业涨跌!C:C,0)),"-")</f>
        <v>-</v>
      </c>
      <c r="I1103" s="1" t="str">
        <f>IFERROR(INDEX(行业涨跌!E:E,MATCH(G1103,行业涨跌!C:C,0)),"-")</f>
        <v>-</v>
      </c>
      <c r="J1103" s="1">
        <v>0</v>
      </c>
      <c r="K1103" s="1">
        <v>0</v>
      </c>
      <c r="L1103" s="1">
        <v>0</v>
      </c>
      <c r="M1103" s="66">
        <f t="shared" si="213"/>
        <v>0</v>
      </c>
      <c r="R1103" s="43" t="str">
        <f t="shared" si="211"/>
        <v>-</v>
      </c>
    </row>
    <row r="1104" spans="1:19" x14ac:dyDescent="0.15">
      <c r="A1104" s="1">
        <v>1103</v>
      </c>
      <c r="B1104" s="29" t="str">
        <f>TRIM(基本信息!B1104)</f>
        <v/>
      </c>
      <c r="C1104" s="1" t="str">
        <f>TRIM(基本信息!C1104)</f>
        <v/>
      </c>
      <c r="D1104" s="1">
        <f t="shared" si="212"/>
        <v>0</v>
      </c>
      <c r="E1104" s="1" t="str">
        <f>IFERROR(INDEX(股票涨跌!E:E,MATCH(B1104,股票涨跌!B:B,0)),"-")</f>
        <v>-</v>
      </c>
      <c r="F1104" s="1" t="str">
        <f>IFERROR(INDEX(股票涨跌!F:F,MATCH(B1104,股票涨跌!B:B,0)),"-")</f>
        <v>-</v>
      </c>
      <c r="G1104" s="1" t="str">
        <f>TRIM(基本信息!O1104)</f>
        <v/>
      </c>
      <c r="H1104" s="1" t="str">
        <f>IFERROR(INDEX(行业涨跌!F:F,MATCH(G1104,行业涨跌!C:C,0)),"-")</f>
        <v>-</v>
      </c>
      <c r="I1104" s="1" t="str">
        <f>IFERROR(INDEX(行业涨跌!E:E,MATCH(G1104,行业涨跌!C:C,0)),"-")</f>
        <v>-</v>
      </c>
      <c r="J1104" s="1">
        <v>0</v>
      </c>
      <c r="K1104" s="1">
        <v>1</v>
      </c>
      <c r="L1104" s="1">
        <v>0</v>
      </c>
      <c r="M1104" s="66">
        <f t="shared" si="213"/>
        <v>1</v>
      </c>
      <c r="R1104" s="43" t="str">
        <f t="shared" si="211"/>
        <v>-</v>
      </c>
      <c r="S1104" s="11">
        <v>43630.625</v>
      </c>
    </row>
    <row r="1105" spans="1:19" x14ac:dyDescent="0.15">
      <c r="A1105" s="1">
        <v>1104</v>
      </c>
      <c r="B1105" s="29" t="str">
        <f>TRIM(基本信息!B1105)</f>
        <v/>
      </c>
      <c r="C1105" s="1" t="str">
        <f>TRIM(基本信息!C1105)</f>
        <v/>
      </c>
      <c r="D1105" s="1">
        <f t="shared" si="212"/>
        <v>0</v>
      </c>
      <c r="E1105" s="1" t="str">
        <f>IFERROR(INDEX(股票涨跌!E:E,MATCH(B1105,股票涨跌!B:B,0)),"-")</f>
        <v>-</v>
      </c>
      <c r="F1105" s="1" t="str">
        <f>IFERROR(INDEX(股票涨跌!F:F,MATCH(B1105,股票涨跌!B:B,0)),"-")</f>
        <v>-</v>
      </c>
      <c r="G1105" s="1" t="str">
        <f>TRIM(基本信息!O1105)</f>
        <v/>
      </c>
      <c r="H1105" s="1" t="str">
        <f>IFERROR(INDEX(行业涨跌!F:F,MATCH(G1105,行业涨跌!C:C,0)),"-")</f>
        <v>-</v>
      </c>
      <c r="I1105" s="1" t="str">
        <f>IFERROR(INDEX(行业涨跌!E:E,MATCH(G1105,行业涨跌!C:C,0)),"-")</f>
        <v>-</v>
      </c>
      <c r="J1105" s="1">
        <v>0</v>
      </c>
      <c r="K1105" s="1">
        <v>0</v>
      </c>
      <c r="L1105" s="1">
        <v>0</v>
      </c>
      <c r="M1105" s="66">
        <f t="shared" si="213"/>
        <v>0</v>
      </c>
      <c r="R1105" s="43" t="str">
        <f t="shared" si="211"/>
        <v>-</v>
      </c>
    </row>
    <row r="1106" spans="1:19" x14ac:dyDescent="0.15">
      <c r="A1106" s="1">
        <v>1105</v>
      </c>
      <c r="B1106" s="29" t="str">
        <f>TRIM(基本信息!B1106)</f>
        <v/>
      </c>
      <c r="C1106" s="1" t="str">
        <f>TRIM(基本信息!C1106)</f>
        <v/>
      </c>
      <c r="D1106" s="1">
        <f t="shared" si="212"/>
        <v>0</v>
      </c>
      <c r="E1106" s="1" t="str">
        <f>IFERROR(INDEX(股票涨跌!E:E,MATCH(B1106,股票涨跌!B:B,0)),"-")</f>
        <v>-</v>
      </c>
      <c r="F1106" s="1" t="str">
        <f>IFERROR(INDEX(股票涨跌!F:F,MATCH(B1106,股票涨跌!B:B,0)),"-")</f>
        <v>-</v>
      </c>
      <c r="G1106" s="1" t="str">
        <f>TRIM(基本信息!O1106)</f>
        <v/>
      </c>
      <c r="H1106" s="1" t="str">
        <f>IFERROR(INDEX(行业涨跌!F:F,MATCH(G1106,行业涨跌!C:C,0)),"-")</f>
        <v>-</v>
      </c>
      <c r="I1106" s="1" t="str">
        <f>IFERROR(INDEX(行业涨跌!E:E,MATCH(G1106,行业涨跌!C:C,0)),"-")</f>
        <v>-</v>
      </c>
      <c r="J1106" s="1">
        <v>0</v>
      </c>
      <c r="K1106" s="1">
        <v>1</v>
      </c>
      <c r="L1106" s="1">
        <v>0</v>
      </c>
      <c r="M1106" s="66">
        <f t="shared" si="213"/>
        <v>1</v>
      </c>
      <c r="R1106" s="43" t="str">
        <f t="shared" si="211"/>
        <v>-</v>
      </c>
      <c r="S1106" s="11">
        <v>43630.625</v>
      </c>
    </row>
    <row r="1107" spans="1:19" x14ac:dyDescent="0.15">
      <c r="A1107" s="1">
        <v>1106</v>
      </c>
      <c r="B1107" s="29" t="str">
        <f>TRIM(基本信息!B1107)</f>
        <v/>
      </c>
      <c r="C1107" s="1" t="str">
        <f>TRIM(基本信息!C1107)</f>
        <v/>
      </c>
      <c r="D1107" s="1">
        <f t="shared" si="212"/>
        <v>0</v>
      </c>
      <c r="E1107" s="1" t="str">
        <f>IFERROR(INDEX(股票涨跌!E:E,MATCH(B1107,股票涨跌!B:B,0)),"-")</f>
        <v>-</v>
      </c>
      <c r="F1107" s="1" t="str">
        <f>IFERROR(INDEX(股票涨跌!F:F,MATCH(B1107,股票涨跌!B:B,0)),"-")</f>
        <v>-</v>
      </c>
      <c r="G1107" s="1" t="str">
        <f>TRIM(基本信息!O1107)</f>
        <v/>
      </c>
      <c r="H1107" s="1" t="str">
        <f>IFERROR(INDEX(行业涨跌!F:F,MATCH(G1107,行业涨跌!C:C,0)),"-")</f>
        <v>-</v>
      </c>
      <c r="I1107" s="1" t="str">
        <f>IFERROR(INDEX(行业涨跌!E:E,MATCH(G1107,行业涨跌!C:C,0)),"-")</f>
        <v>-</v>
      </c>
      <c r="J1107" s="1">
        <v>0</v>
      </c>
      <c r="K1107" s="1">
        <v>1</v>
      </c>
      <c r="L1107" s="1">
        <v>0</v>
      </c>
      <c r="M1107" s="66">
        <f t="shared" si="213"/>
        <v>1</v>
      </c>
      <c r="R1107" s="43" t="str">
        <f t="shared" si="211"/>
        <v>-</v>
      </c>
      <c r="S1107" s="11">
        <v>43630.625</v>
      </c>
    </row>
    <row r="1108" spans="1:19" x14ac:dyDescent="0.15">
      <c r="A1108" s="1">
        <v>1107</v>
      </c>
      <c r="B1108" s="29" t="str">
        <f>TRIM(基本信息!B1108)</f>
        <v/>
      </c>
      <c r="C1108" s="1" t="str">
        <f>TRIM(基本信息!C1108)</f>
        <v/>
      </c>
      <c r="D1108" s="1">
        <f t="shared" si="212"/>
        <v>0</v>
      </c>
      <c r="E1108" s="1" t="str">
        <f>IFERROR(INDEX(股票涨跌!E:E,MATCH(B1108,股票涨跌!B:B,0)),"-")</f>
        <v>-</v>
      </c>
      <c r="F1108" s="1" t="str">
        <f>IFERROR(INDEX(股票涨跌!F:F,MATCH(B1108,股票涨跌!B:B,0)),"-")</f>
        <v>-</v>
      </c>
      <c r="G1108" s="1" t="str">
        <f>TRIM(基本信息!O1108)</f>
        <v/>
      </c>
      <c r="H1108" s="1" t="str">
        <f>IFERROR(INDEX(行业涨跌!F:F,MATCH(G1108,行业涨跌!C:C,0)),"-")</f>
        <v>-</v>
      </c>
      <c r="I1108" s="1" t="str">
        <f>IFERROR(INDEX(行业涨跌!E:E,MATCH(G1108,行业涨跌!C:C,0)),"-")</f>
        <v>-</v>
      </c>
      <c r="J1108" s="1">
        <v>0</v>
      </c>
      <c r="K1108" s="1">
        <v>0</v>
      </c>
      <c r="L1108" s="1">
        <v>0</v>
      </c>
      <c r="M1108" s="66">
        <f t="shared" si="213"/>
        <v>0</v>
      </c>
      <c r="R1108" s="43" t="str">
        <f t="shared" si="211"/>
        <v>-</v>
      </c>
    </row>
    <row r="1109" spans="1:19" x14ac:dyDescent="0.15">
      <c r="A1109" s="1">
        <v>1108</v>
      </c>
      <c r="B1109" s="29" t="str">
        <f>TRIM(基本信息!B1109)</f>
        <v/>
      </c>
      <c r="C1109" s="1" t="str">
        <f>TRIM(基本信息!C1109)</f>
        <v/>
      </c>
      <c r="D1109" s="1">
        <f t="shared" si="212"/>
        <v>0</v>
      </c>
      <c r="E1109" s="1" t="str">
        <f>IFERROR(INDEX(股票涨跌!E:E,MATCH(B1109,股票涨跌!B:B,0)),"-")</f>
        <v>-</v>
      </c>
      <c r="F1109" s="1" t="str">
        <f>IFERROR(INDEX(股票涨跌!F:F,MATCH(B1109,股票涨跌!B:B,0)),"-")</f>
        <v>-</v>
      </c>
      <c r="G1109" s="1" t="str">
        <f>TRIM(基本信息!O1109)</f>
        <v/>
      </c>
      <c r="H1109" s="1" t="str">
        <f>IFERROR(INDEX(行业涨跌!F:F,MATCH(G1109,行业涨跌!C:C,0)),"-")</f>
        <v>-</v>
      </c>
      <c r="I1109" s="1" t="str">
        <f>IFERROR(INDEX(行业涨跌!E:E,MATCH(G1109,行业涨跌!C:C,0)),"-")</f>
        <v>-</v>
      </c>
      <c r="J1109" s="1">
        <v>0</v>
      </c>
      <c r="K1109" s="1">
        <v>0</v>
      </c>
      <c r="L1109" s="1">
        <v>0</v>
      </c>
      <c r="M1109" s="66">
        <f t="shared" si="213"/>
        <v>0</v>
      </c>
      <c r="R1109" s="43" t="str">
        <f t="shared" si="211"/>
        <v>-</v>
      </c>
    </row>
    <row r="1110" spans="1:19" x14ac:dyDescent="0.15">
      <c r="A1110" s="1">
        <v>1109</v>
      </c>
      <c r="B1110" s="29" t="str">
        <f>TRIM(基本信息!B1110)</f>
        <v/>
      </c>
      <c r="C1110" s="1" t="str">
        <f>TRIM(基本信息!C1110)</f>
        <v/>
      </c>
      <c r="D1110" s="1">
        <f t="shared" si="212"/>
        <v>0</v>
      </c>
      <c r="E1110" s="1" t="str">
        <f>IFERROR(INDEX(股票涨跌!E:E,MATCH(B1110,股票涨跌!B:B,0)),"-")</f>
        <v>-</v>
      </c>
      <c r="F1110" s="1" t="str">
        <f>IFERROR(INDEX(股票涨跌!F:F,MATCH(B1110,股票涨跌!B:B,0)),"-")</f>
        <v>-</v>
      </c>
      <c r="G1110" s="1" t="str">
        <f>TRIM(基本信息!O1110)</f>
        <v/>
      </c>
      <c r="H1110" s="1" t="str">
        <f>IFERROR(INDEX(行业涨跌!F:F,MATCH(G1110,行业涨跌!C:C,0)),"-")</f>
        <v>-</v>
      </c>
      <c r="I1110" s="1" t="str">
        <f>IFERROR(INDEX(行业涨跌!E:E,MATCH(G1110,行业涨跌!C:C,0)),"-")</f>
        <v>-</v>
      </c>
      <c r="J1110" s="1">
        <v>0</v>
      </c>
      <c r="K1110" s="1">
        <v>0</v>
      </c>
      <c r="L1110" s="1">
        <v>0</v>
      </c>
      <c r="M1110" s="66">
        <f t="shared" si="213"/>
        <v>0</v>
      </c>
      <c r="R1110" s="43" t="str">
        <f t="shared" si="211"/>
        <v>-</v>
      </c>
    </row>
    <row r="1111" spans="1:19" x14ac:dyDescent="0.15">
      <c r="A1111" s="1">
        <v>1110</v>
      </c>
      <c r="B1111" s="29" t="str">
        <f>TRIM(基本信息!B1111)</f>
        <v/>
      </c>
      <c r="C1111" s="1" t="str">
        <f>TRIM(基本信息!C1111)</f>
        <v/>
      </c>
      <c r="D1111" s="1">
        <f t="shared" si="212"/>
        <v>0</v>
      </c>
      <c r="E1111" s="1" t="str">
        <f>IFERROR(INDEX(股票涨跌!E:E,MATCH(B1111,股票涨跌!B:B,0)),"-")</f>
        <v>-</v>
      </c>
      <c r="F1111" s="1" t="str">
        <f>IFERROR(INDEX(股票涨跌!F:F,MATCH(B1111,股票涨跌!B:B,0)),"-")</f>
        <v>-</v>
      </c>
      <c r="G1111" s="1" t="str">
        <f>TRIM(基本信息!O1111)</f>
        <v/>
      </c>
      <c r="H1111" s="1" t="str">
        <f>IFERROR(INDEX(行业涨跌!F:F,MATCH(G1111,行业涨跌!C:C,0)),"-")</f>
        <v>-</v>
      </c>
      <c r="I1111" s="1" t="str">
        <f>IFERROR(INDEX(行业涨跌!E:E,MATCH(G1111,行业涨跌!C:C,0)),"-")</f>
        <v>-</v>
      </c>
      <c r="J1111" s="1">
        <v>0</v>
      </c>
      <c r="K1111" s="1">
        <v>0</v>
      </c>
      <c r="L1111" s="1">
        <v>0</v>
      </c>
      <c r="M1111" s="66">
        <f t="shared" si="213"/>
        <v>0</v>
      </c>
      <c r="R1111" s="43" t="str">
        <f t="shared" si="211"/>
        <v>-</v>
      </c>
    </row>
    <row r="1112" spans="1:19" x14ac:dyDescent="0.15">
      <c r="A1112" s="1">
        <v>1111</v>
      </c>
      <c r="B1112" s="29" t="str">
        <f>TRIM(基本信息!B1112)</f>
        <v/>
      </c>
      <c r="C1112" s="1" t="str">
        <f>TRIM(基本信息!C1112)</f>
        <v/>
      </c>
      <c r="D1112" s="1">
        <f t="shared" si="212"/>
        <v>0</v>
      </c>
      <c r="E1112" s="1" t="str">
        <f>IFERROR(INDEX(股票涨跌!E:E,MATCH(B1112,股票涨跌!B:B,0)),"-")</f>
        <v>-</v>
      </c>
      <c r="F1112" s="1" t="str">
        <f>IFERROR(INDEX(股票涨跌!F:F,MATCH(B1112,股票涨跌!B:B,0)),"-")</f>
        <v>-</v>
      </c>
      <c r="G1112" s="1" t="str">
        <f>TRIM(基本信息!O1112)</f>
        <v/>
      </c>
      <c r="H1112" s="1" t="str">
        <f>IFERROR(INDEX(行业涨跌!F:F,MATCH(G1112,行业涨跌!C:C,0)),"-")</f>
        <v>-</v>
      </c>
      <c r="I1112" s="1" t="str">
        <f>IFERROR(INDEX(行业涨跌!E:E,MATCH(G1112,行业涨跌!C:C,0)),"-")</f>
        <v>-</v>
      </c>
      <c r="J1112" s="1">
        <v>0</v>
      </c>
      <c r="K1112" s="1">
        <v>1</v>
      </c>
      <c r="L1112" s="1">
        <v>0</v>
      </c>
      <c r="M1112" s="66">
        <f t="shared" si="213"/>
        <v>1</v>
      </c>
      <c r="R1112" s="43" t="str">
        <f t="shared" si="211"/>
        <v>-</v>
      </c>
      <c r="S1112" s="11">
        <v>43630.625</v>
      </c>
    </row>
    <row r="1113" spans="1:19" x14ac:dyDescent="0.15">
      <c r="A1113" s="1">
        <v>1112</v>
      </c>
      <c r="B1113" s="29" t="str">
        <f>TRIM(基本信息!B1113)</f>
        <v/>
      </c>
      <c r="C1113" s="1" t="str">
        <f>TRIM(基本信息!C1113)</f>
        <v/>
      </c>
      <c r="D1113" s="1">
        <f t="shared" si="212"/>
        <v>0</v>
      </c>
      <c r="E1113" s="1" t="str">
        <f>IFERROR(INDEX(股票涨跌!E:E,MATCH(B1113,股票涨跌!B:B,0)),"-")</f>
        <v>-</v>
      </c>
      <c r="F1113" s="1" t="str">
        <f>IFERROR(INDEX(股票涨跌!F:F,MATCH(B1113,股票涨跌!B:B,0)),"-")</f>
        <v>-</v>
      </c>
      <c r="G1113" s="1" t="str">
        <f>TRIM(基本信息!O1113)</f>
        <v/>
      </c>
      <c r="H1113" s="1" t="str">
        <f>IFERROR(INDEX(行业涨跌!F:F,MATCH(G1113,行业涨跌!C:C,0)),"-")</f>
        <v>-</v>
      </c>
      <c r="I1113" s="1" t="str">
        <f>IFERROR(INDEX(行业涨跌!E:E,MATCH(G1113,行业涨跌!C:C,0)),"-")</f>
        <v>-</v>
      </c>
      <c r="J1113" s="1">
        <v>0</v>
      </c>
      <c r="K1113" s="1">
        <v>1</v>
      </c>
      <c r="L1113" s="1">
        <v>0</v>
      </c>
      <c r="M1113" s="66">
        <f t="shared" si="213"/>
        <v>1</v>
      </c>
      <c r="R1113" s="43" t="str">
        <f t="shared" si="211"/>
        <v>-</v>
      </c>
      <c r="S1113" s="11">
        <v>43630.625</v>
      </c>
    </row>
    <row r="1114" spans="1:19" x14ac:dyDescent="0.15">
      <c r="A1114" s="1">
        <v>1113</v>
      </c>
      <c r="B1114" s="29" t="str">
        <f>TRIM(基本信息!B1114)</f>
        <v/>
      </c>
      <c r="C1114" s="1" t="str">
        <f>TRIM(基本信息!C1114)</f>
        <v/>
      </c>
      <c r="D1114" s="1">
        <f t="shared" si="212"/>
        <v>0</v>
      </c>
      <c r="E1114" s="1" t="str">
        <f>IFERROR(INDEX(股票涨跌!E:E,MATCH(B1114,股票涨跌!B:B,0)),"-")</f>
        <v>-</v>
      </c>
      <c r="F1114" s="1" t="str">
        <f>IFERROR(INDEX(股票涨跌!F:F,MATCH(B1114,股票涨跌!B:B,0)),"-")</f>
        <v>-</v>
      </c>
      <c r="G1114" s="1" t="str">
        <f>TRIM(基本信息!O1114)</f>
        <v/>
      </c>
      <c r="H1114" s="1" t="str">
        <f>IFERROR(INDEX(行业涨跌!F:F,MATCH(G1114,行业涨跌!C:C,0)),"-")</f>
        <v>-</v>
      </c>
      <c r="I1114" s="1" t="str">
        <f>IFERROR(INDEX(行业涨跌!E:E,MATCH(G1114,行业涨跌!C:C,0)),"-")</f>
        <v>-</v>
      </c>
      <c r="J1114" s="1">
        <v>0</v>
      </c>
      <c r="K1114" s="1">
        <v>1</v>
      </c>
      <c r="L1114" s="1">
        <v>0</v>
      </c>
      <c r="M1114" s="66">
        <f t="shared" si="213"/>
        <v>1</v>
      </c>
      <c r="R1114" s="43" t="str">
        <f t="shared" si="211"/>
        <v>-</v>
      </c>
      <c r="S1114" s="11">
        <v>43630.625</v>
      </c>
    </row>
    <row r="1115" spans="1:19" x14ac:dyDescent="0.15">
      <c r="A1115" s="1">
        <v>1114</v>
      </c>
      <c r="B1115" s="29" t="str">
        <f>TRIM(基本信息!B1115)</f>
        <v/>
      </c>
      <c r="C1115" s="1" t="str">
        <f>TRIM(基本信息!C1115)</f>
        <v/>
      </c>
      <c r="D1115" s="1">
        <f t="shared" si="212"/>
        <v>0</v>
      </c>
      <c r="E1115" s="1" t="str">
        <f>IFERROR(INDEX(股票涨跌!E:E,MATCH(B1115,股票涨跌!B:B,0)),"-")</f>
        <v>-</v>
      </c>
      <c r="F1115" s="1" t="str">
        <f>IFERROR(INDEX(股票涨跌!F:F,MATCH(B1115,股票涨跌!B:B,0)),"-")</f>
        <v>-</v>
      </c>
      <c r="G1115" s="1" t="str">
        <f>TRIM(基本信息!O1115)</f>
        <v/>
      </c>
      <c r="H1115" s="1" t="str">
        <f>IFERROR(INDEX(行业涨跌!F:F,MATCH(G1115,行业涨跌!C:C,0)),"-")</f>
        <v>-</v>
      </c>
      <c r="I1115" s="1" t="str">
        <f>IFERROR(INDEX(行业涨跌!E:E,MATCH(G1115,行业涨跌!C:C,0)),"-")</f>
        <v>-</v>
      </c>
      <c r="J1115" s="1">
        <v>0</v>
      </c>
      <c r="K1115" s="1">
        <v>0</v>
      </c>
      <c r="L1115" s="1">
        <v>0</v>
      </c>
      <c r="M1115" s="66">
        <f t="shared" si="213"/>
        <v>0</v>
      </c>
      <c r="R1115" s="43" t="str">
        <f t="shared" si="211"/>
        <v>-</v>
      </c>
    </row>
    <row r="1116" spans="1:19" x14ac:dyDescent="0.15">
      <c r="A1116" s="1">
        <v>1115</v>
      </c>
      <c r="B1116" s="29" t="str">
        <f>TRIM(基本信息!B1116)</f>
        <v/>
      </c>
      <c r="C1116" s="1" t="str">
        <f>TRIM(基本信息!C1116)</f>
        <v/>
      </c>
      <c r="D1116" s="1">
        <f t="shared" si="212"/>
        <v>0</v>
      </c>
      <c r="E1116" s="1" t="str">
        <f>IFERROR(INDEX(股票涨跌!E:E,MATCH(B1116,股票涨跌!B:B,0)),"-")</f>
        <v>-</v>
      </c>
      <c r="F1116" s="1" t="str">
        <f>IFERROR(INDEX(股票涨跌!F:F,MATCH(B1116,股票涨跌!B:B,0)),"-")</f>
        <v>-</v>
      </c>
      <c r="G1116" s="1" t="str">
        <f>TRIM(基本信息!O1116)</f>
        <v/>
      </c>
      <c r="H1116" s="1" t="str">
        <f>IFERROR(INDEX(行业涨跌!F:F,MATCH(G1116,行业涨跌!C:C,0)),"-")</f>
        <v>-</v>
      </c>
      <c r="I1116" s="1" t="str">
        <f>IFERROR(INDEX(行业涨跌!E:E,MATCH(G1116,行业涨跌!C:C,0)),"-")</f>
        <v>-</v>
      </c>
      <c r="J1116" s="1">
        <v>0</v>
      </c>
      <c r="K1116" s="1">
        <v>1</v>
      </c>
      <c r="L1116" s="1">
        <v>0</v>
      </c>
      <c r="M1116" s="66">
        <f t="shared" si="213"/>
        <v>1</v>
      </c>
      <c r="R1116" s="43" t="str">
        <f t="shared" si="211"/>
        <v>-</v>
      </c>
      <c r="S1116" s="11">
        <v>43630.625</v>
      </c>
    </row>
    <row r="1117" spans="1:19" x14ac:dyDescent="0.15">
      <c r="A1117" s="1">
        <v>1116</v>
      </c>
      <c r="B1117" s="29" t="str">
        <f>TRIM(基本信息!B1117)</f>
        <v/>
      </c>
      <c r="C1117" s="1" t="str">
        <f>TRIM(基本信息!C1117)</f>
        <v/>
      </c>
      <c r="D1117" s="1">
        <f t="shared" si="212"/>
        <v>0</v>
      </c>
      <c r="E1117" s="1" t="str">
        <f>IFERROR(INDEX(股票涨跌!E:E,MATCH(B1117,股票涨跌!B:B,0)),"-")</f>
        <v>-</v>
      </c>
      <c r="F1117" s="1" t="str">
        <f>IFERROR(INDEX(股票涨跌!F:F,MATCH(B1117,股票涨跌!B:B,0)),"-")</f>
        <v>-</v>
      </c>
      <c r="G1117" s="1" t="str">
        <f>TRIM(基本信息!O1117)</f>
        <v/>
      </c>
      <c r="H1117" s="1" t="str">
        <f>IFERROR(INDEX(行业涨跌!F:F,MATCH(G1117,行业涨跌!C:C,0)),"-")</f>
        <v>-</v>
      </c>
      <c r="I1117" s="1" t="str">
        <f>IFERROR(INDEX(行业涨跌!E:E,MATCH(G1117,行业涨跌!C:C,0)),"-")</f>
        <v>-</v>
      </c>
      <c r="J1117" s="1">
        <v>0</v>
      </c>
      <c r="K1117" s="1">
        <v>1</v>
      </c>
      <c r="L1117" s="1">
        <v>0</v>
      </c>
      <c r="M1117" s="66">
        <f t="shared" si="213"/>
        <v>1</v>
      </c>
      <c r="R1117" s="43" t="str">
        <f t="shared" si="211"/>
        <v>-</v>
      </c>
      <c r="S1117" s="11">
        <v>43630.625</v>
      </c>
    </row>
    <row r="1118" spans="1:19" x14ac:dyDescent="0.15">
      <c r="A1118" s="1">
        <v>1117</v>
      </c>
      <c r="B1118" s="29" t="str">
        <f>TRIM(基本信息!B1118)</f>
        <v/>
      </c>
      <c r="C1118" s="1" t="str">
        <f>TRIM(基本信息!C1118)</f>
        <v/>
      </c>
      <c r="D1118" s="1">
        <f t="shared" si="212"/>
        <v>0</v>
      </c>
      <c r="E1118" s="1" t="str">
        <f>IFERROR(INDEX(股票涨跌!E:E,MATCH(B1118,股票涨跌!B:B,0)),"-")</f>
        <v>-</v>
      </c>
      <c r="F1118" s="1" t="str">
        <f>IFERROR(INDEX(股票涨跌!F:F,MATCH(B1118,股票涨跌!B:B,0)),"-")</f>
        <v>-</v>
      </c>
      <c r="G1118" s="1" t="str">
        <f>TRIM(基本信息!O1118)</f>
        <v/>
      </c>
      <c r="H1118" s="1" t="str">
        <f>IFERROR(INDEX(行业涨跌!F:F,MATCH(G1118,行业涨跌!C:C,0)),"-")</f>
        <v>-</v>
      </c>
      <c r="I1118" s="1" t="str">
        <f>IFERROR(INDEX(行业涨跌!E:E,MATCH(G1118,行业涨跌!C:C,0)),"-")</f>
        <v>-</v>
      </c>
      <c r="J1118" s="1">
        <v>0</v>
      </c>
      <c r="K1118" s="1">
        <v>0</v>
      </c>
      <c r="L1118" s="1">
        <v>0</v>
      </c>
      <c r="M1118" s="66">
        <f t="shared" si="213"/>
        <v>0</v>
      </c>
      <c r="R1118" s="43" t="str">
        <f t="shared" si="211"/>
        <v>-</v>
      </c>
    </row>
    <row r="1119" spans="1:19" x14ac:dyDescent="0.15">
      <c r="A1119" s="1">
        <v>1118</v>
      </c>
      <c r="B1119" s="29" t="str">
        <f>TRIM(基本信息!B1119)</f>
        <v/>
      </c>
      <c r="C1119" s="1" t="str">
        <f>TRIM(基本信息!C1119)</f>
        <v/>
      </c>
      <c r="D1119" s="1">
        <f t="shared" si="212"/>
        <v>0</v>
      </c>
      <c r="E1119" s="1" t="str">
        <f>IFERROR(INDEX(股票涨跌!E:E,MATCH(B1119,股票涨跌!B:B,0)),"-")</f>
        <v>-</v>
      </c>
      <c r="F1119" s="1" t="str">
        <f>IFERROR(INDEX(股票涨跌!F:F,MATCH(B1119,股票涨跌!B:B,0)),"-")</f>
        <v>-</v>
      </c>
      <c r="G1119" s="1" t="str">
        <f>TRIM(基本信息!O1119)</f>
        <v/>
      </c>
      <c r="H1119" s="1" t="str">
        <f>IFERROR(INDEX(行业涨跌!F:F,MATCH(G1119,行业涨跌!C:C,0)),"-")</f>
        <v>-</v>
      </c>
      <c r="I1119" s="1" t="str">
        <f>IFERROR(INDEX(行业涨跌!E:E,MATCH(G1119,行业涨跌!C:C,0)),"-")</f>
        <v>-</v>
      </c>
      <c r="J1119" s="1">
        <v>0</v>
      </c>
      <c r="K1119" s="1">
        <v>0</v>
      </c>
      <c r="L1119" s="1">
        <v>0</v>
      </c>
      <c r="M1119" s="66">
        <f t="shared" si="213"/>
        <v>0</v>
      </c>
      <c r="R1119" s="43" t="str">
        <f t="shared" si="211"/>
        <v>-</v>
      </c>
    </row>
    <row r="1120" spans="1:19" x14ac:dyDescent="0.15">
      <c r="A1120" s="1">
        <v>1119</v>
      </c>
      <c r="B1120" s="29" t="str">
        <f>TRIM(基本信息!B1120)</f>
        <v/>
      </c>
      <c r="C1120" s="1" t="str">
        <f>TRIM(基本信息!C1120)</f>
        <v/>
      </c>
      <c r="D1120" s="1">
        <f t="shared" si="212"/>
        <v>0</v>
      </c>
      <c r="E1120" s="1" t="str">
        <f>IFERROR(INDEX(股票涨跌!E:E,MATCH(B1120,股票涨跌!B:B,0)),"-")</f>
        <v>-</v>
      </c>
      <c r="F1120" s="1" t="str">
        <f>IFERROR(INDEX(股票涨跌!F:F,MATCH(B1120,股票涨跌!B:B,0)),"-")</f>
        <v>-</v>
      </c>
      <c r="G1120" s="1" t="str">
        <f>TRIM(基本信息!O1120)</f>
        <v/>
      </c>
      <c r="H1120" s="1" t="str">
        <f>IFERROR(INDEX(行业涨跌!F:F,MATCH(G1120,行业涨跌!C:C,0)),"-")</f>
        <v>-</v>
      </c>
      <c r="I1120" s="1" t="str">
        <f>IFERROR(INDEX(行业涨跌!E:E,MATCH(G1120,行业涨跌!C:C,0)),"-")</f>
        <v>-</v>
      </c>
      <c r="J1120" s="1">
        <v>0</v>
      </c>
      <c r="K1120" s="1">
        <v>0</v>
      </c>
      <c r="L1120" s="1">
        <v>0</v>
      </c>
      <c r="M1120" s="66">
        <f t="shared" si="213"/>
        <v>0</v>
      </c>
      <c r="R1120" s="43" t="str">
        <f t="shared" si="211"/>
        <v>-</v>
      </c>
    </row>
    <row r="1121" spans="1:19" x14ac:dyDescent="0.15">
      <c r="A1121" s="1">
        <v>1120</v>
      </c>
      <c r="B1121" s="29" t="str">
        <f>TRIM(基本信息!B1121)</f>
        <v/>
      </c>
      <c r="C1121" s="1" t="str">
        <f>TRIM(基本信息!C1121)</f>
        <v/>
      </c>
      <c r="D1121" s="1">
        <f t="shared" si="212"/>
        <v>0</v>
      </c>
      <c r="E1121" s="1" t="str">
        <f>IFERROR(INDEX(股票涨跌!E:E,MATCH(B1121,股票涨跌!B:B,0)),"-")</f>
        <v>-</v>
      </c>
      <c r="F1121" s="1" t="str">
        <f>IFERROR(INDEX(股票涨跌!F:F,MATCH(B1121,股票涨跌!B:B,0)),"-")</f>
        <v>-</v>
      </c>
      <c r="G1121" s="1" t="str">
        <f>TRIM(基本信息!O1121)</f>
        <v/>
      </c>
      <c r="H1121" s="1" t="str">
        <f>IFERROR(INDEX(行业涨跌!F:F,MATCH(G1121,行业涨跌!C:C,0)),"-")</f>
        <v>-</v>
      </c>
      <c r="I1121" s="1" t="str">
        <f>IFERROR(INDEX(行业涨跌!E:E,MATCH(G1121,行业涨跌!C:C,0)),"-")</f>
        <v>-</v>
      </c>
      <c r="J1121" s="1">
        <v>0</v>
      </c>
      <c r="K1121" s="1">
        <v>1</v>
      </c>
      <c r="L1121" s="1">
        <v>0</v>
      </c>
      <c r="M1121" s="66">
        <f t="shared" si="213"/>
        <v>1</v>
      </c>
      <c r="R1121" s="43" t="str">
        <f t="shared" si="211"/>
        <v>-</v>
      </c>
      <c r="S1121" s="11">
        <v>43630.625</v>
      </c>
    </row>
    <row r="1122" spans="1:19" x14ac:dyDescent="0.15">
      <c r="A1122" s="1">
        <v>1121</v>
      </c>
      <c r="B1122" s="29" t="str">
        <f>TRIM(基本信息!B1122)</f>
        <v/>
      </c>
      <c r="C1122" s="1" t="str">
        <f>TRIM(基本信息!C1122)</f>
        <v/>
      </c>
      <c r="D1122" s="1">
        <f t="shared" si="212"/>
        <v>0</v>
      </c>
      <c r="E1122" s="1" t="str">
        <f>IFERROR(INDEX(股票涨跌!E:E,MATCH(B1122,股票涨跌!B:B,0)),"-")</f>
        <v>-</v>
      </c>
      <c r="F1122" s="1" t="str">
        <f>IFERROR(INDEX(股票涨跌!F:F,MATCH(B1122,股票涨跌!B:B,0)),"-")</f>
        <v>-</v>
      </c>
      <c r="G1122" s="1" t="str">
        <f>TRIM(基本信息!O1122)</f>
        <v/>
      </c>
      <c r="H1122" s="1" t="str">
        <f>IFERROR(INDEX(行业涨跌!F:F,MATCH(G1122,行业涨跌!C:C,0)),"-")</f>
        <v>-</v>
      </c>
      <c r="I1122" s="1" t="str">
        <f>IFERROR(INDEX(行业涨跌!E:E,MATCH(G1122,行业涨跌!C:C,0)),"-")</f>
        <v>-</v>
      </c>
      <c r="J1122" s="1">
        <v>1</v>
      </c>
      <c r="K1122" s="1">
        <v>0</v>
      </c>
      <c r="L1122" s="1">
        <v>0</v>
      </c>
      <c r="M1122" s="66">
        <f t="shared" si="213"/>
        <v>0.5</v>
      </c>
      <c r="N1122" s="1">
        <v>0</v>
      </c>
      <c r="O1122" s="1">
        <v>1</v>
      </c>
      <c r="P1122" s="1">
        <v>0</v>
      </c>
      <c r="Q1122" s="1">
        <v>0</v>
      </c>
      <c r="R1122" s="43" t="str">
        <f t="shared" si="211"/>
        <v>-</v>
      </c>
      <c r="S1122" s="11">
        <v>43630.625</v>
      </c>
    </row>
    <row r="1123" spans="1:19" x14ac:dyDescent="0.15">
      <c r="A1123" s="1">
        <v>1122</v>
      </c>
      <c r="B1123" s="29" t="str">
        <f>TRIM(基本信息!B1123)</f>
        <v/>
      </c>
      <c r="C1123" s="1" t="str">
        <f>TRIM(基本信息!C1123)</f>
        <v/>
      </c>
      <c r="D1123" s="1">
        <f t="shared" si="212"/>
        <v>0</v>
      </c>
      <c r="E1123" s="1" t="str">
        <f>IFERROR(INDEX(股票涨跌!E:E,MATCH(B1123,股票涨跌!B:B,0)),"-")</f>
        <v>-</v>
      </c>
      <c r="F1123" s="1" t="str">
        <f>IFERROR(INDEX(股票涨跌!F:F,MATCH(B1123,股票涨跌!B:B,0)),"-")</f>
        <v>-</v>
      </c>
      <c r="G1123" s="1" t="str">
        <f>TRIM(基本信息!O1123)</f>
        <v/>
      </c>
      <c r="H1123" s="1" t="str">
        <f>IFERROR(INDEX(行业涨跌!F:F,MATCH(G1123,行业涨跌!C:C,0)),"-")</f>
        <v>-</v>
      </c>
      <c r="I1123" s="1" t="str">
        <f>IFERROR(INDEX(行业涨跌!E:E,MATCH(G1123,行业涨跌!C:C,0)),"-")</f>
        <v>-</v>
      </c>
      <c r="J1123" s="1">
        <v>0</v>
      </c>
      <c r="K1123" s="1">
        <v>0</v>
      </c>
      <c r="L1123" s="1">
        <v>0</v>
      </c>
      <c r="M1123" s="66">
        <f t="shared" si="213"/>
        <v>0</v>
      </c>
      <c r="R1123" s="43" t="str">
        <f t="shared" si="211"/>
        <v>-</v>
      </c>
    </row>
    <row r="1124" spans="1:19" x14ac:dyDescent="0.15">
      <c r="A1124" s="1">
        <v>1123</v>
      </c>
      <c r="B1124" s="29" t="str">
        <f>TRIM(基本信息!B1124)</f>
        <v/>
      </c>
      <c r="C1124" s="1" t="str">
        <f>TRIM(基本信息!C1124)</f>
        <v/>
      </c>
      <c r="D1124" s="1">
        <f t="shared" si="212"/>
        <v>0</v>
      </c>
      <c r="E1124" s="1" t="str">
        <f>IFERROR(INDEX(股票涨跌!E:E,MATCH(B1124,股票涨跌!B:B,0)),"-")</f>
        <v>-</v>
      </c>
      <c r="F1124" s="1" t="str">
        <f>IFERROR(INDEX(股票涨跌!F:F,MATCH(B1124,股票涨跌!B:B,0)),"-")</f>
        <v>-</v>
      </c>
      <c r="G1124" s="1" t="str">
        <f>TRIM(基本信息!O1124)</f>
        <v/>
      </c>
      <c r="H1124" s="1" t="str">
        <f>IFERROR(INDEX(行业涨跌!F:F,MATCH(G1124,行业涨跌!C:C,0)),"-")</f>
        <v>-</v>
      </c>
      <c r="I1124" s="1" t="str">
        <f>IFERROR(INDEX(行业涨跌!E:E,MATCH(G1124,行业涨跌!C:C,0)),"-")</f>
        <v>-</v>
      </c>
      <c r="J1124" s="1">
        <v>0</v>
      </c>
      <c r="K1124" s="1">
        <v>0</v>
      </c>
      <c r="L1124" s="1">
        <v>0</v>
      </c>
      <c r="M1124" s="66">
        <f t="shared" si="213"/>
        <v>0</v>
      </c>
      <c r="R1124" s="43" t="str">
        <f t="shared" si="211"/>
        <v>-</v>
      </c>
    </row>
    <row r="1125" spans="1:19" x14ac:dyDescent="0.15">
      <c r="A1125" s="1">
        <v>1124</v>
      </c>
      <c r="B1125" s="29" t="str">
        <f>TRIM(基本信息!B1125)</f>
        <v/>
      </c>
      <c r="C1125" s="1" t="str">
        <f>TRIM(基本信息!C1125)</f>
        <v/>
      </c>
      <c r="D1125" s="1">
        <f t="shared" si="212"/>
        <v>0</v>
      </c>
      <c r="E1125" s="1" t="str">
        <f>IFERROR(INDEX(股票涨跌!E:E,MATCH(B1125,股票涨跌!B:B,0)),"-")</f>
        <v>-</v>
      </c>
      <c r="F1125" s="1" t="str">
        <f>IFERROR(INDEX(股票涨跌!F:F,MATCH(B1125,股票涨跌!B:B,0)),"-")</f>
        <v>-</v>
      </c>
      <c r="G1125" s="1" t="str">
        <f>TRIM(基本信息!O1125)</f>
        <v/>
      </c>
      <c r="H1125" s="1" t="str">
        <f>IFERROR(INDEX(行业涨跌!F:F,MATCH(G1125,行业涨跌!C:C,0)),"-")</f>
        <v>-</v>
      </c>
      <c r="I1125" s="1" t="str">
        <f>IFERROR(INDEX(行业涨跌!E:E,MATCH(G1125,行业涨跌!C:C,0)),"-")</f>
        <v>-</v>
      </c>
      <c r="J1125" s="1">
        <v>0</v>
      </c>
      <c r="K1125" s="1">
        <v>0</v>
      </c>
      <c r="L1125" s="1">
        <v>0</v>
      </c>
      <c r="M1125" s="66">
        <f t="shared" si="213"/>
        <v>0</v>
      </c>
      <c r="R1125" s="43" t="str">
        <f t="shared" si="211"/>
        <v>-</v>
      </c>
    </row>
    <row r="1126" spans="1:19" x14ac:dyDescent="0.15">
      <c r="A1126" s="1">
        <v>1125</v>
      </c>
      <c r="B1126" s="29" t="str">
        <f>TRIM(基本信息!B1126)</f>
        <v/>
      </c>
      <c r="C1126" s="1" t="str">
        <f>TRIM(基本信息!C1126)</f>
        <v/>
      </c>
      <c r="D1126" s="1">
        <f t="shared" si="212"/>
        <v>0</v>
      </c>
      <c r="E1126" s="1" t="str">
        <f>IFERROR(INDEX(股票涨跌!E:E,MATCH(B1126,股票涨跌!B:B,0)),"-")</f>
        <v>-</v>
      </c>
      <c r="F1126" s="1" t="str">
        <f>IFERROR(INDEX(股票涨跌!F:F,MATCH(B1126,股票涨跌!B:B,0)),"-")</f>
        <v>-</v>
      </c>
      <c r="G1126" s="1" t="str">
        <f>TRIM(基本信息!O1126)</f>
        <v/>
      </c>
      <c r="H1126" s="1" t="str">
        <f>IFERROR(INDEX(行业涨跌!F:F,MATCH(G1126,行业涨跌!C:C,0)),"-")</f>
        <v>-</v>
      </c>
      <c r="I1126" s="1" t="str">
        <f>IFERROR(INDEX(行业涨跌!E:E,MATCH(G1126,行业涨跌!C:C,0)),"-")</f>
        <v>-</v>
      </c>
      <c r="J1126" s="1">
        <v>0</v>
      </c>
      <c r="K1126" s="1">
        <v>0</v>
      </c>
      <c r="L1126" s="1">
        <v>1</v>
      </c>
      <c r="M1126" s="66">
        <f t="shared" si="213"/>
        <v>0</v>
      </c>
      <c r="R1126" s="43" t="str">
        <f t="shared" si="211"/>
        <v>-</v>
      </c>
    </row>
    <row r="1127" spans="1:19" x14ac:dyDescent="0.15">
      <c r="A1127" s="1">
        <v>1126</v>
      </c>
      <c r="B1127" s="29" t="str">
        <f>TRIM(基本信息!B1127)</f>
        <v/>
      </c>
      <c r="C1127" s="1" t="str">
        <f>TRIM(基本信息!C1127)</f>
        <v/>
      </c>
      <c r="D1127" s="1">
        <f t="shared" si="212"/>
        <v>0</v>
      </c>
      <c r="E1127" s="1" t="str">
        <f>IFERROR(INDEX(股票涨跌!E:E,MATCH(B1127,股票涨跌!B:B,0)),"-")</f>
        <v>-</v>
      </c>
      <c r="F1127" s="1" t="str">
        <f>IFERROR(INDEX(股票涨跌!F:F,MATCH(B1127,股票涨跌!B:B,0)),"-")</f>
        <v>-</v>
      </c>
      <c r="G1127" s="1" t="str">
        <f>TRIM(基本信息!O1127)</f>
        <v/>
      </c>
      <c r="H1127" s="1" t="str">
        <f>IFERROR(INDEX(行业涨跌!F:F,MATCH(G1127,行业涨跌!C:C,0)),"-")</f>
        <v>-</v>
      </c>
      <c r="I1127" s="1" t="str">
        <f>IFERROR(INDEX(行业涨跌!E:E,MATCH(G1127,行业涨跌!C:C,0)),"-")</f>
        <v>-</v>
      </c>
      <c r="J1127" s="1">
        <v>1</v>
      </c>
      <c r="K1127" s="1">
        <v>0</v>
      </c>
      <c r="L1127" s="1">
        <v>0</v>
      </c>
      <c r="M1127" s="66">
        <f t="shared" si="213"/>
        <v>0.5</v>
      </c>
      <c r="N1127" s="1">
        <v>0</v>
      </c>
      <c r="O1127" s="1">
        <v>0</v>
      </c>
      <c r="P1127" s="1">
        <v>0</v>
      </c>
      <c r="Q1127" s="1">
        <v>0</v>
      </c>
      <c r="R1127" s="43" t="str">
        <f t="shared" si="211"/>
        <v>-</v>
      </c>
      <c r="S1127" s="11" t="s">
        <v>7751</v>
      </c>
    </row>
    <row r="1128" spans="1:19" x14ac:dyDescent="0.15">
      <c r="A1128" s="1">
        <v>1127</v>
      </c>
      <c r="B1128" s="29" t="str">
        <f>TRIM(基本信息!B1128)</f>
        <v/>
      </c>
      <c r="C1128" s="1" t="str">
        <f>TRIM(基本信息!C1128)</f>
        <v/>
      </c>
      <c r="D1128" s="1">
        <f t="shared" si="212"/>
        <v>0</v>
      </c>
      <c r="E1128" s="1" t="str">
        <f>IFERROR(INDEX(股票涨跌!E:E,MATCH(B1128,股票涨跌!B:B,0)),"-")</f>
        <v>-</v>
      </c>
      <c r="F1128" s="1" t="str">
        <f>IFERROR(INDEX(股票涨跌!F:F,MATCH(B1128,股票涨跌!B:B,0)),"-")</f>
        <v>-</v>
      </c>
      <c r="G1128" s="1" t="str">
        <f>TRIM(基本信息!O1128)</f>
        <v/>
      </c>
      <c r="H1128" s="1" t="str">
        <f>IFERROR(INDEX(行业涨跌!F:F,MATCH(G1128,行业涨跌!C:C,0)),"-")</f>
        <v>-</v>
      </c>
      <c r="I1128" s="1" t="str">
        <f>IFERROR(INDEX(行业涨跌!E:E,MATCH(G1128,行业涨跌!C:C,0)),"-")</f>
        <v>-</v>
      </c>
      <c r="J1128" s="1">
        <v>0</v>
      </c>
      <c r="K1128" s="1">
        <v>0</v>
      </c>
      <c r="L1128" s="1">
        <v>0</v>
      </c>
      <c r="M1128" s="66">
        <f t="shared" si="213"/>
        <v>0</v>
      </c>
      <c r="R1128" s="43" t="str">
        <f t="shared" si="211"/>
        <v>-</v>
      </c>
    </row>
    <row r="1129" spans="1:19" x14ac:dyDescent="0.15">
      <c r="A1129" s="1">
        <v>1128</v>
      </c>
      <c r="B1129" s="29" t="str">
        <f>TRIM(基本信息!B1129)</f>
        <v/>
      </c>
      <c r="C1129" s="1" t="str">
        <f>TRIM(基本信息!C1129)</f>
        <v/>
      </c>
      <c r="D1129" s="1">
        <f t="shared" si="212"/>
        <v>0</v>
      </c>
      <c r="E1129" s="1" t="str">
        <f>IFERROR(INDEX(股票涨跌!E:E,MATCH(B1129,股票涨跌!B:B,0)),"-")</f>
        <v>-</v>
      </c>
      <c r="F1129" s="1" t="str">
        <f>IFERROR(INDEX(股票涨跌!F:F,MATCH(B1129,股票涨跌!B:B,0)),"-")</f>
        <v>-</v>
      </c>
      <c r="G1129" s="1" t="str">
        <f>TRIM(基本信息!O1129)</f>
        <v/>
      </c>
      <c r="H1129" s="1" t="str">
        <f>IFERROR(INDEX(行业涨跌!F:F,MATCH(G1129,行业涨跌!C:C,0)),"-")</f>
        <v>-</v>
      </c>
      <c r="I1129" s="1" t="str">
        <f>IFERROR(INDEX(行业涨跌!E:E,MATCH(G1129,行业涨跌!C:C,0)),"-")</f>
        <v>-</v>
      </c>
      <c r="J1129" s="1">
        <v>0</v>
      </c>
      <c r="K1129" s="1">
        <v>0</v>
      </c>
      <c r="L1129" s="1">
        <v>0</v>
      </c>
      <c r="M1129" s="66">
        <f t="shared" si="213"/>
        <v>0</v>
      </c>
      <c r="R1129" s="43" t="str">
        <f t="shared" si="211"/>
        <v>-</v>
      </c>
    </row>
    <row r="1130" spans="1:19" x14ac:dyDescent="0.15">
      <c r="A1130" s="1">
        <v>1129</v>
      </c>
      <c r="B1130" s="29" t="str">
        <f>TRIM(基本信息!B1130)</f>
        <v/>
      </c>
      <c r="C1130" s="1" t="str">
        <f>TRIM(基本信息!C1130)</f>
        <v/>
      </c>
      <c r="D1130" s="1">
        <f t="shared" si="212"/>
        <v>0</v>
      </c>
      <c r="E1130" s="1" t="str">
        <f>IFERROR(INDEX(股票涨跌!E:E,MATCH(B1130,股票涨跌!B:B,0)),"-")</f>
        <v>-</v>
      </c>
      <c r="F1130" s="1" t="str">
        <f>IFERROR(INDEX(股票涨跌!F:F,MATCH(B1130,股票涨跌!B:B,0)),"-")</f>
        <v>-</v>
      </c>
      <c r="G1130" s="1" t="str">
        <f>TRIM(基本信息!O1130)</f>
        <v/>
      </c>
      <c r="H1130" s="1" t="str">
        <f>IFERROR(INDEX(行业涨跌!F:F,MATCH(G1130,行业涨跌!C:C,0)),"-")</f>
        <v>-</v>
      </c>
      <c r="I1130" s="1" t="str">
        <f>IFERROR(INDEX(行业涨跌!E:E,MATCH(G1130,行业涨跌!C:C,0)),"-")</f>
        <v>-</v>
      </c>
      <c r="J1130" s="1">
        <v>0</v>
      </c>
      <c r="K1130" s="1">
        <v>1</v>
      </c>
      <c r="L1130" s="1">
        <v>0</v>
      </c>
      <c r="M1130" s="66">
        <f t="shared" si="213"/>
        <v>1</v>
      </c>
      <c r="R1130" s="43" t="str">
        <f t="shared" si="211"/>
        <v>-</v>
      </c>
      <c r="S1130" s="11">
        <v>43630.625</v>
      </c>
    </row>
    <row r="1131" spans="1:19" x14ac:dyDescent="0.15">
      <c r="A1131" s="1">
        <v>1130</v>
      </c>
      <c r="B1131" s="29" t="str">
        <f>TRIM(基本信息!B1131)</f>
        <v/>
      </c>
      <c r="C1131" s="1" t="str">
        <f>TRIM(基本信息!C1131)</f>
        <v/>
      </c>
      <c r="D1131" s="1">
        <f t="shared" si="212"/>
        <v>0</v>
      </c>
      <c r="E1131" s="1" t="str">
        <f>IFERROR(INDEX(股票涨跌!E:E,MATCH(B1131,股票涨跌!B:B,0)),"-")</f>
        <v>-</v>
      </c>
      <c r="F1131" s="1" t="str">
        <f>IFERROR(INDEX(股票涨跌!F:F,MATCH(B1131,股票涨跌!B:B,0)),"-")</f>
        <v>-</v>
      </c>
      <c r="G1131" s="1" t="str">
        <f>TRIM(基本信息!O1131)</f>
        <v/>
      </c>
      <c r="H1131" s="1" t="str">
        <f>IFERROR(INDEX(行业涨跌!F:F,MATCH(G1131,行业涨跌!C:C,0)),"-")</f>
        <v>-</v>
      </c>
      <c r="I1131" s="1" t="str">
        <f>IFERROR(INDEX(行业涨跌!E:E,MATCH(G1131,行业涨跌!C:C,0)),"-")</f>
        <v>-</v>
      </c>
      <c r="J1131" s="1">
        <v>0</v>
      </c>
      <c r="K1131" s="1">
        <v>0</v>
      </c>
      <c r="L1131" s="1">
        <v>0</v>
      </c>
      <c r="M1131" s="66">
        <f t="shared" si="213"/>
        <v>0</v>
      </c>
      <c r="R1131" s="43" t="str">
        <f t="shared" si="211"/>
        <v>-</v>
      </c>
    </row>
    <row r="1132" spans="1:19" x14ac:dyDescent="0.15">
      <c r="A1132" s="1">
        <v>1131</v>
      </c>
      <c r="B1132" s="29" t="str">
        <f>TRIM(基本信息!B1132)</f>
        <v/>
      </c>
      <c r="C1132" s="1" t="str">
        <f>TRIM(基本信息!C1132)</f>
        <v/>
      </c>
      <c r="D1132" s="1">
        <f t="shared" si="212"/>
        <v>0</v>
      </c>
      <c r="E1132" s="1" t="str">
        <f>IFERROR(INDEX(股票涨跌!E:E,MATCH(B1132,股票涨跌!B:B,0)),"-")</f>
        <v>-</v>
      </c>
      <c r="F1132" s="1" t="str">
        <f>IFERROR(INDEX(股票涨跌!F:F,MATCH(B1132,股票涨跌!B:B,0)),"-")</f>
        <v>-</v>
      </c>
      <c r="G1132" s="1" t="str">
        <f>TRIM(基本信息!O1132)</f>
        <v/>
      </c>
      <c r="H1132" s="1" t="str">
        <f>IFERROR(INDEX(行业涨跌!F:F,MATCH(G1132,行业涨跌!C:C,0)),"-")</f>
        <v>-</v>
      </c>
      <c r="I1132" s="1" t="str">
        <f>IFERROR(INDEX(行业涨跌!E:E,MATCH(G1132,行业涨跌!C:C,0)),"-")</f>
        <v>-</v>
      </c>
      <c r="J1132" s="1">
        <v>0</v>
      </c>
      <c r="K1132" s="1">
        <v>0</v>
      </c>
      <c r="L1132" s="1">
        <v>0</v>
      </c>
      <c r="M1132" s="66">
        <f t="shared" si="213"/>
        <v>0</v>
      </c>
      <c r="R1132" s="43" t="str">
        <f t="shared" si="211"/>
        <v>-</v>
      </c>
    </row>
    <row r="1133" spans="1:19" x14ac:dyDescent="0.15">
      <c r="A1133" s="1">
        <v>1132</v>
      </c>
      <c r="B1133" s="29" t="str">
        <f>TRIM(基本信息!B1133)</f>
        <v/>
      </c>
      <c r="C1133" s="1" t="str">
        <f>TRIM(基本信息!C1133)</f>
        <v/>
      </c>
      <c r="D1133" s="1">
        <f t="shared" si="212"/>
        <v>0</v>
      </c>
      <c r="E1133" s="1" t="str">
        <f>IFERROR(INDEX(股票涨跌!E:E,MATCH(B1133,股票涨跌!B:B,0)),"-")</f>
        <v>-</v>
      </c>
      <c r="F1133" s="1" t="str">
        <f>IFERROR(INDEX(股票涨跌!F:F,MATCH(B1133,股票涨跌!B:B,0)),"-")</f>
        <v>-</v>
      </c>
      <c r="G1133" s="1" t="str">
        <f>TRIM(基本信息!O1133)</f>
        <v/>
      </c>
      <c r="H1133" s="1" t="str">
        <f>IFERROR(INDEX(行业涨跌!F:F,MATCH(G1133,行业涨跌!C:C,0)),"-")</f>
        <v>-</v>
      </c>
      <c r="I1133" s="1" t="str">
        <f>IFERROR(INDEX(行业涨跌!E:E,MATCH(G1133,行业涨跌!C:C,0)),"-")</f>
        <v>-</v>
      </c>
      <c r="J1133" s="1">
        <v>0</v>
      </c>
      <c r="K1133" s="1">
        <v>0</v>
      </c>
      <c r="L1133" s="1">
        <v>0</v>
      </c>
      <c r="M1133" s="66">
        <f t="shared" si="213"/>
        <v>0</v>
      </c>
      <c r="R1133" s="43" t="str">
        <f t="shared" si="211"/>
        <v>-</v>
      </c>
    </row>
    <row r="1134" spans="1:19" x14ac:dyDescent="0.15">
      <c r="A1134" s="1">
        <v>1133</v>
      </c>
      <c r="B1134" s="29" t="str">
        <f>TRIM(基本信息!B1134)</f>
        <v/>
      </c>
      <c r="C1134" s="1" t="str">
        <f>TRIM(基本信息!C1134)</f>
        <v/>
      </c>
      <c r="D1134" s="1">
        <f t="shared" si="212"/>
        <v>0</v>
      </c>
      <c r="E1134" s="1" t="str">
        <f>IFERROR(INDEX(股票涨跌!E:E,MATCH(B1134,股票涨跌!B:B,0)),"-")</f>
        <v>-</v>
      </c>
      <c r="F1134" s="1" t="str">
        <f>IFERROR(INDEX(股票涨跌!F:F,MATCH(B1134,股票涨跌!B:B,0)),"-")</f>
        <v>-</v>
      </c>
      <c r="G1134" s="1" t="str">
        <f>TRIM(基本信息!O1134)</f>
        <v/>
      </c>
      <c r="H1134" s="1" t="str">
        <f>IFERROR(INDEX(行业涨跌!F:F,MATCH(G1134,行业涨跌!C:C,0)),"-")</f>
        <v>-</v>
      </c>
      <c r="I1134" s="1" t="str">
        <f>IFERROR(INDEX(行业涨跌!E:E,MATCH(G1134,行业涨跌!C:C,0)),"-")</f>
        <v>-</v>
      </c>
      <c r="J1134" s="1">
        <v>0</v>
      </c>
      <c r="K1134" s="1">
        <v>0</v>
      </c>
      <c r="L1134" s="1">
        <v>0</v>
      </c>
      <c r="M1134" s="66">
        <f t="shared" si="213"/>
        <v>0</v>
      </c>
      <c r="R1134" s="43" t="str">
        <f t="shared" si="211"/>
        <v>-</v>
      </c>
    </row>
    <row r="1135" spans="1:19" x14ac:dyDescent="0.15">
      <c r="A1135" s="1">
        <v>1134</v>
      </c>
      <c r="B1135" s="29" t="str">
        <f>TRIM(基本信息!B1135)</f>
        <v/>
      </c>
      <c r="C1135" s="1" t="str">
        <f>TRIM(基本信息!C1135)</f>
        <v/>
      </c>
      <c r="D1135" s="1">
        <f t="shared" si="212"/>
        <v>0</v>
      </c>
      <c r="E1135" s="1" t="str">
        <f>IFERROR(INDEX(股票涨跌!E:E,MATCH(B1135,股票涨跌!B:B,0)),"-")</f>
        <v>-</v>
      </c>
      <c r="F1135" s="1" t="str">
        <f>IFERROR(INDEX(股票涨跌!F:F,MATCH(B1135,股票涨跌!B:B,0)),"-")</f>
        <v>-</v>
      </c>
      <c r="G1135" s="1" t="str">
        <f>TRIM(基本信息!O1135)</f>
        <v/>
      </c>
      <c r="H1135" s="1" t="str">
        <f>IFERROR(INDEX(行业涨跌!F:F,MATCH(G1135,行业涨跌!C:C,0)),"-")</f>
        <v>-</v>
      </c>
      <c r="I1135" s="1" t="str">
        <f>IFERROR(INDEX(行业涨跌!E:E,MATCH(G1135,行业涨跌!C:C,0)),"-")</f>
        <v>-</v>
      </c>
      <c r="J1135" s="1">
        <v>0</v>
      </c>
      <c r="K1135" s="1">
        <v>1</v>
      </c>
      <c r="L1135" s="1">
        <v>0</v>
      </c>
      <c r="M1135" s="66">
        <f t="shared" si="213"/>
        <v>1</v>
      </c>
      <c r="R1135" s="43" t="str">
        <f t="shared" si="211"/>
        <v>-</v>
      </c>
      <c r="S1135" s="11">
        <v>43630.625</v>
      </c>
    </row>
    <row r="1136" spans="1:19" x14ac:dyDescent="0.15">
      <c r="A1136" s="1">
        <v>1135</v>
      </c>
      <c r="B1136" s="29" t="str">
        <f>TRIM(基本信息!B1136)</f>
        <v/>
      </c>
      <c r="C1136" s="1" t="str">
        <f>TRIM(基本信息!C1136)</f>
        <v/>
      </c>
      <c r="D1136" s="1">
        <f t="shared" si="212"/>
        <v>0</v>
      </c>
      <c r="E1136" s="1" t="str">
        <f>IFERROR(INDEX(股票涨跌!E:E,MATCH(B1136,股票涨跌!B:B,0)),"-")</f>
        <v>-</v>
      </c>
      <c r="F1136" s="1" t="str">
        <f>IFERROR(INDEX(股票涨跌!F:F,MATCH(B1136,股票涨跌!B:B,0)),"-")</f>
        <v>-</v>
      </c>
      <c r="G1136" s="1" t="str">
        <f>TRIM(基本信息!O1136)</f>
        <v/>
      </c>
      <c r="H1136" s="1" t="str">
        <f>IFERROR(INDEX(行业涨跌!F:F,MATCH(G1136,行业涨跌!C:C,0)),"-")</f>
        <v>-</v>
      </c>
      <c r="I1136" s="1" t="str">
        <f>IFERROR(INDEX(行业涨跌!E:E,MATCH(G1136,行业涨跌!C:C,0)),"-")</f>
        <v>-</v>
      </c>
      <c r="J1136" s="1">
        <v>0</v>
      </c>
      <c r="K1136" s="1">
        <v>0</v>
      </c>
      <c r="L1136" s="1">
        <v>0</v>
      </c>
      <c r="M1136" s="66">
        <f t="shared" si="213"/>
        <v>0</v>
      </c>
      <c r="R1136" s="43" t="str">
        <f t="shared" si="211"/>
        <v>-</v>
      </c>
    </row>
    <row r="1137" spans="1:19" x14ac:dyDescent="0.15">
      <c r="A1137" s="1">
        <v>1136</v>
      </c>
      <c r="B1137" s="29" t="str">
        <f>TRIM(基本信息!B1137)</f>
        <v/>
      </c>
      <c r="C1137" s="1" t="str">
        <f>TRIM(基本信息!C1137)</f>
        <v/>
      </c>
      <c r="D1137" s="1">
        <f t="shared" si="212"/>
        <v>0</v>
      </c>
      <c r="E1137" s="1" t="str">
        <f>IFERROR(INDEX(股票涨跌!E:E,MATCH(B1137,股票涨跌!B:B,0)),"-")</f>
        <v>-</v>
      </c>
      <c r="F1137" s="1" t="str">
        <f>IFERROR(INDEX(股票涨跌!F:F,MATCH(B1137,股票涨跌!B:B,0)),"-")</f>
        <v>-</v>
      </c>
      <c r="G1137" s="1" t="str">
        <f>TRIM(基本信息!O1137)</f>
        <v/>
      </c>
      <c r="H1137" s="1" t="str">
        <f>IFERROR(INDEX(行业涨跌!F:F,MATCH(G1137,行业涨跌!C:C,0)),"-")</f>
        <v>-</v>
      </c>
      <c r="I1137" s="1" t="str">
        <f>IFERROR(INDEX(行业涨跌!E:E,MATCH(G1137,行业涨跌!C:C,0)),"-")</f>
        <v>-</v>
      </c>
      <c r="J1137" s="1">
        <v>0</v>
      </c>
      <c r="K1137" s="1">
        <v>0</v>
      </c>
      <c r="L1137" s="1">
        <v>0</v>
      </c>
      <c r="M1137" s="66">
        <f t="shared" si="213"/>
        <v>0</v>
      </c>
      <c r="R1137" s="43" t="str">
        <f t="shared" si="211"/>
        <v>-</v>
      </c>
    </row>
    <row r="1138" spans="1:19" x14ac:dyDescent="0.15">
      <c r="A1138" s="1">
        <v>1137</v>
      </c>
      <c r="B1138" s="29" t="str">
        <f>TRIM(基本信息!B1138)</f>
        <v/>
      </c>
      <c r="C1138" s="1" t="str">
        <f>TRIM(基本信息!C1138)</f>
        <v/>
      </c>
      <c r="D1138" s="1">
        <f t="shared" si="212"/>
        <v>0</v>
      </c>
      <c r="E1138" s="1" t="str">
        <f>IFERROR(INDEX(股票涨跌!E:E,MATCH(B1138,股票涨跌!B:B,0)),"-")</f>
        <v>-</v>
      </c>
      <c r="F1138" s="1" t="str">
        <f>IFERROR(INDEX(股票涨跌!F:F,MATCH(B1138,股票涨跌!B:B,0)),"-")</f>
        <v>-</v>
      </c>
      <c r="G1138" s="1" t="str">
        <f>TRIM(基本信息!O1138)</f>
        <v/>
      </c>
      <c r="H1138" s="1" t="str">
        <f>IFERROR(INDEX(行业涨跌!F:F,MATCH(G1138,行业涨跌!C:C,0)),"-")</f>
        <v>-</v>
      </c>
      <c r="I1138" s="1" t="str">
        <f>IFERROR(INDEX(行业涨跌!E:E,MATCH(G1138,行业涨跌!C:C,0)),"-")</f>
        <v>-</v>
      </c>
      <c r="J1138" s="1">
        <v>0</v>
      </c>
      <c r="K1138" s="1">
        <v>0</v>
      </c>
      <c r="L1138" s="1">
        <v>0</v>
      </c>
      <c r="M1138" s="66">
        <f t="shared" si="213"/>
        <v>0</v>
      </c>
      <c r="R1138" s="43" t="str">
        <f t="shared" si="211"/>
        <v>-</v>
      </c>
    </row>
    <row r="1139" spans="1:19" x14ac:dyDescent="0.15">
      <c r="A1139" s="1">
        <v>1138</v>
      </c>
      <c r="B1139" s="29" t="str">
        <f>TRIM(基本信息!B1139)</f>
        <v/>
      </c>
      <c r="C1139" s="1" t="str">
        <f>TRIM(基本信息!C1139)</f>
        <v/>
      </c>
      <c r="D1139" s="1">
        <f t="shared" si="212"/>
        <v>0</v>
      </c>
      <c r="E1139" s="1" t="str">
        <f>IFERROR(INDEX(股票涨跌!E:E,MATCH(B1139,股票涨跌!B:B,0)),"-")</f>
        <v>-</v>
      </c>
      <c r="F1139" s="1" t="str">
        <f>IFERROR(INDEX(股票涨跌!F:F,MATCH(B1139,股票涨跌!B:B,0)),"-")</f>
        <v>-</v>
      </c>
      <c r="G1139" s="1" t="str">
        <f>TRIM(基本信息!O1139)</f>
        <v/>
      </c>
      <c r="H1139" s="1" t="str">
        <f>IFERROR(INDEX(行业涨跌!F:F,MATCH(G1139,行业涨跌!C:C,0)),"-")</f>
        <v>-</v>
      </c>
      <c r="I1139" s="1" t="str">
        <f>IFERROR(INDEX(行业涨跌!E:E,MATCH(G1139,行业涨跌!C:C,0)),"-")</f>
        <v>-</v>
      </c>
      <c r="J1139" s="1">
        <v>0</v>
      </c>
      <c r="K1139" s="1">
        <v>1</v>
      </c>
      <c r="L1139" s="1">
        <v>0</v>
      </c>
      <c r="M1139" s="66">
        <f t="shared" si="213"/>
        <v>1</v>
      </c>
      <c r="R1139" s="43" t="str">
        <f t="shared" si="211"/>
        <v>-</v>
      </c>
      <c r="S1139" s="11">
        <v>43630.625</v>
      </c>
    </row>
    <row r="1140" spans="1:19" x14ac:dyDescent="0.15">
      <c r="A1140" s="1">
        <v>1139</v>
      </c>
      <c r="B1140" s="29" t="str">
        <f>TRIM(基本信息!B1140)</f>
        <v/>
      </c>
      <c r="C1140" s="1" t="str">
        <f>TRIM(基本信息!C1140)</f>
        <v/>
      </c>
      <c r="D1140" s="1">
        <f t="shared" si="212"/>
        <v>0</v>
      </c>
      <c r="E1140" s="1" t="str">
        <f>IFERROR(INDEX(股票涨跌!E:E,MATCH(B1140,股票涨跌!B:B,0)),"-")</f>
        <v>-</v>
      </c>
      <c r="F1140" s="1" t="str">
        <f>IFERROR(INDEX(股票涨跌!F:F,MATCH(B1140,股票涨跌!B:B,0)),"-")</f>
        <v>-</v>
      </c>
      <c r="G1140" s="1" t="str">
        <f>TRIM(基本信息!O1140)</f>
        <v/>
      </c>
      <c r="H1140" s="1" t="str">
        <f>IFERROR(INDEX(行业涨跌!F:F,MATCH(G1140,行业涨跌!C:C,0)),"-")</f>
        <v>-</v>
      </c>
      <c r="I1140" s="1" t="str">
        <f>IFERROR(INDEX(行业涨跌!E:E,MATCH(G1140,行业涨跌!C:C,0)),"-")</f>
        <v>-</v>
      </c>
      <c r="J1140" s="1">
        <v>0</v>
      </c>
      <c r="K1140" s="1">
        <v>0</v>
      </c>
      <c r="L1140" s="1">
        <v>0</v>
      </c>
      <c r="M1140" s="66">
        <f t="shared" si="213"/>
        <v>0</v>
      </c>
      <c r="R1140" s="43" t="str">
        <f t="shared" si="211"/>
        <v>-</v>
      </c>
    </row>
    <row r="1141" spans="1:19" x14ac:dyDescent="0.15">
      <c r="A1141" s="1">
        <v>1140</v>
      </c>
      <c r="B1141" s="29" t="str">
        <f>TRIM(基本信息!B1141)</f>
        <v/>
      </c>
      <c r="C1141" s="1" t="str">
        <f>TRIM(基本信息!C1141)</f>
        <v/>
      </c>
      <c r="D1141" s="1">
        <f t="shared" si="212"/>
        <v>0</v>
      </c>
      <c r="E1141" s="1" t="str">
        <f>IFERROR(INDEX(股票涨跌!E:E,MATCH(B1141,股票涨跌!B:B,0)),"-")</f>
        <v>-</v>
      </c>
      <c r="F1141" s="1" t="str">
        <f>IFERROR(INDEX(股票涨跌!F:F,MATCH(B1141,股票涨跌!B:B,0)),"-")</f>
        <v>-</v>
      </c>
      <c r="G1141" s="1" t="str">
        <f>TRIM(基本信息!O1141)</f>
        <v/>
      </c>
      <c r="H1141" s="1" t="str">
        <f>IFERROR(INDEX(行业涨跌!F:F,MATCH(G1141,行业涨跌!C:C,0)),"-")</f>
        <v>-</v>
      </c>
      <c r="I1141" s="1" t="str">
        <f>IFERROR(INDEX(行业涨跌!E:E,MATCH(G1141,行业涨跌!C:C,0)),"-")</f>
        <v>-</v>
      </c>
      <c r="J1141" s="1">
        <v>0</v>
      </c>
      <c r="K1141" s="1">
        <v>1</v>
      </c>
      <c r="L1141" s="1">
        <v>0</v>
      </c>
      <c r="M1141" s="66">
        <f t="shared" si="213"/>
        <v>1</v>
      </c>
      <c r="R1141" s="43" t="str">
        <f t="shared" si="211"/>
        <v>-</v>
      </c>
      <c r="S1141" s="11">
        <v>43630.625</v>
      </c>
    </row>
    <row r="1142" spans="1:19" x14ac:dyDescent="0.15">
      <c r="A1142" s="1">
        <v>1141</v>
      </c>
      <c r="B1142" s="29" t="str">
        <f>TRIM(基本信息!B1142)</f>
        <v/>
      </c>
      <c r="C1142" s="1" t="str">
        <f>TRIM(基本信息!C1142)</f>
        <v/>
      </c>
      <c r="D1142" s="1">
        <f t="shared" si="212"/>
        <v>0</v>
      </c>
      <c r="E1142" s="1" t="str">
        <f>IFERROR(INDEX(股票涨跌!E:E,MATCH(B1142,股票涨跌!B:B,0)),"-")</f>
        <v>-</v>
      </c>
      <c r="F1142" s="1" t="str">
        <f>IFERROR(INDEX(股票涨跌!F:F,MATCH(B1142,股票涨跌!B:B,0)),"-")</f>
        <v>-</v>
      </c>
      <c r="G1142" s="1" t="str">
        <f>TRIM(基本信息!O1142)</f>
        <v/>
      </c>
      <c r="H1142" s="1" t="str">
        <f>IFERROR(INDEX(行业涨跌!F:F,MATCH(G1142,行业涨跌!C:C,0)),"-")</f>
        <v>-</v>
      </c>
      <c r="I1142" s="1" t="str">
        <f>IFERROR(INDEX(行业涨跌!E:E,MATCH(G1142,行业涨跌!C:C,0)),"-")</f>
        <v>-</v>
      </c>
      <c r="J1142" s="1">
        <v>0</v>
      </c>
      <c r="K1142" s="1">
        <v>0</v>
      </c>
      <c r="L1142" s="1">
        <v>0</v>
      </c>
      <c r="M1142" s="66">
        <f t="shared" si="213"/>
        <v>0</v>
      </c>
      <c r="R1142" s="43" t="str">
        <f t="shared" si="211"/>
        <v>-</v>
      </c>
    </row>
    <row r="1143" spans="1:19" x14ac:dyDescent="0.15">
      <c r="A1143" s="1">
        <v>1142</v>
      </c>
      <c r="B1143" s="29" t="str">
        <f>TRIM(基本信息!B1143)</f>
        <v/>
      </c>
      <c r="C1143" s="1" t="str">
        <f>TRIM(基本信息!C1143)</f>
        <v/>
      </c>
      <c r="D1143" s="1">
        <f t="shared" si="212"/>
        <v>0</v>
      </c>
      <c r="E1143" s="1" t="str">
        <f>IFERROR(INDEX(股票涨跌!E:E,MATCH(B1143,股票涨跌!B:B,0)),"-")</f>
        <v>-</v>
      </c>
      <c r="F1143" s="1" t="str">
        <f>IFERROR(INDEX(股票涨跌!F:F,MATCH(B1143,股票涨跌!B:B,0)),"-")</f>
        <v>-</v>
      </c>
      <c r="G1143" s="1" t="str">
        <f>TRIM(基本信息!O1143)</f>
        <v/>
      </c>
      <c r="H1143" s="1" t="str">
        <f>IFERROR(INDEX(行业涨跌!F:F,MATCH(G1143,行业涨跌!C:C,0)),"-")</f>
        <v>-</v>
      </c>
      <c r="I1143" s="1" t="str">
        <f>IFERROR(INDEX(行业涨跌!E:E,MATCH(G1143,行业涨跌!C:C,0)),"-")</f>
        <v>-</v>
      </c>
      <c r="J1143" s="1">
        <v>0</v>
      </c>
      <c r="K1143" s="1">
        <v>1</v>
      </c>
      <c r="L1143" s="1">
        <v>0</v>
      </c>
      <c r="M1143" s="66">
        <f t="shared" si="213"/>
        <v>1</v>
      </c>
      <c r="R1143" s="43" t="str">
        <f t="shared" si="211"/>
        <v>-</v>
      </c>
      <c r="S1143" s="11">
        <v>43630.625</v>
      </c>
    </row>
    <row r="1144" spans="1:19" x14ac:dyDescent="0.15">
      <c r="A1144" s="1">
        <v>1143</v>
      </c>
      <c r="B1144" s="29" t="str">
        <f>TRIM(基本信息!B1144)</f>
        <v/>
      </c>
      <c r="C1144" s="1" t="str">
        <f>TRIM(基本信息!C1144)</f>
        <v/>
      </c>
      <c r="D1144" s="1">
        <f t="shared" si="212"/>
        <v>0</v>
      </c>
      <c r="E1144" s="1" t="str">
        <f>IFERROR(INDEX(股票涨跌!E:E,MATCH(B1144,股票涨跌!B:B,0)),"-")</f>
        <v>-</v>
      </c>
      <c r="F1144" s="1" t="str">
        <f>IFERROR(INDEX(股票涨跌!F:F,MATCH(B1144,股票涨跌!B:B,0)),"-")</f>
        <v>-</v>
      </c>
      <c r="G1144" s="1" t="str">
        <f>TRIM(基本信息!O1144)</f>
        <v/>
      </c>
      <c r="H1144" s="1" t="str">
        <f>IFERROR(INDEX(行业涨跌!F:F,MATCH(G1144,行业涨跌!C:C,0)),"-")</f>
        <v>-</v>
      </c>
      <c r="I1144" s="1" t="str">
        <f>IFERROR(INDEX(行业涨跌!E:E,MATCH(G1144,行业涨跌!C:C,0)),"-")</f>
        <v>-</v>
      </c>
      <c r="J1144" s="1">
        <v>0</v>
      </c>
      <c r="K1144" s="1">
        <v>1</v>
      </c>
      <c r="L1144" s="1">
        <v>0</v>
      </c>
      <c r="M1144" s="66">
        <f t="shared" si="213"/>
        <v>1</v>
      </c>
      <c r="R1144" s="43" t="str">
        <f t="shared" si="211"/>
        <v>-</v>
      </c>
      <c r="S1144" s="11">
        <v>43630.625</v>
      </c>
    </row>
    <row r="1145" spans="1:19" x14ac:dyDescent="0.15">
      <c r="A1145" s="1">
        <v>1144</v>
      </c>
      <c r="B1145" s="29" t="str">
        <f>TRIM(基本信息!B1145)</f>
        <v/>
      </c>
      <c r="C1145" s="1" t="str">
        <f>TRIM(基本信息!C1145)</f>
        <v/>
      </c>
      <c r="D1145" s="1">
        <f t="shared" si="212"/>
        <v>0</v>
      </c>
      <c r="E1145" s="1" t="str">
        <f>IFERROR(INDEX(股票涨跌!E:E,MATCH(B1145,股票涨跌!B:B,0)),"-")</f>
        <v>-</v>
      </c>
      <c r="F1145" s="1" t="str">
        <f>IFERROR(INDEX(股票涨跌!F:F,MATCH(B1145,股票涨跌!B:B,0)),"-")</f>
        <v>-</v>
      </c>
      <c r="G1145" s="1" t="str">
        <f>TRIM(基本信息!O1145)</f>
        <v/>
      </c>
      <c r="H1145" s="1" t="str">
        <f>IFERROR(INDEX(行业涨跌!F:F,MATCH(G1145,行业涨跌!C:C,0)),"-")</f>
        <v>-</v>
      </c>
      <c r="I1145" s="1" t="str">
        <f>IFERROR(INDEX(行业涨跌!E:E,MATCH(G1145,行业涨跌!C:C,0)),"-")</f>
        <v>-</v>
      </c>
      <c r="J1145" s="1">
        <v>0</v>
      </c>
      <c r="K1145" s="1">
        <v>0</v>
      </c>
      <c r="L1145" s="1">
        <v>0</v>
      </c>
      <c r="M1145" s="66">
        <f t="shared" si="213"/>
        <v>0</v>
      </c>
      <c r="R1145" s="43" t="str">
        <f t="shared" si="211"/>
        <v>-</v>
      </c>
    </row>
    <row r="1146" spans="1:19" x14ac:dyDescent="0.15">
      <c r="A1146" s="1">
        <v>1145</v>
      </c>
      <c r="B1146" s="29" t="str">
        <f>TRIM(基本信息!B1146)</f>
        <v/>
      </c>
      <c r="C1146" s="1" t="str">
        <f>TRIM(基本信息!C1146)</f>
        <v/>
      </c>
      <c r="D1146" s="1">
        <f t="shared" si="212"/>
        <v>0</v>
      </c>
      <c r="E1146" s="1" t="str">
        <f>IFERROR(INDEX(股票涨跌!E:E,MATCH(B1146,股票涨跌!B:B,0)),"-")</f>
        <v>-</v>
      </c>
      <c r="F1146" s="1" t="str">
        <f>IFERROR(INDEX(股票涨跌!F:F,MATCH(B1146,股票涨跌!B:B,0)),"-")</f>
        <v>-</v>
      </c>
      <c r="G1146" s="1" t="str">
        <f>TRIM(基本信息!O1146)</f>
        <v/>
      </c>
      <c r="H1146" s="1" t="str">
        <f>IFERROR(INDEX(行业涨跌!F:F,MATCH(G1146,行业涨跌!C:C,0)),"-")</f>
        <v>-</v>
      </c>
      <c r="I1146" s="1" t="str">
        <f>IFERROR(INDEX(行业涨跌!E:E,MATCH(G1146,行业涨跌!C:C,0)),"-")</f>
        <v>-</v>
      </c>
      <c r="J1146" s="1">
        <v>0</v>
      </c>
      <c r="K1146" s="1">
        <v>0</v>
      </c>
      <c r="L1146" s="1">
        <v>0</v>
      </c>
      <c r="M1146" s="66">
        <f t="shared" si="213"/>
        <v>0</v>
      </c>
      <c r="R1146" s="43" t="str">
        <f t="shared" si="211"/>
        <v>-</v>
      </c>
    </row>
    <row r="1147" spans="1:19" x14ac:dyDescent="0.15">
      <c r="A1147" s="1">
        <v>1146</v>
      </c>
      <c r="B1147" s="29" t="str">
        <f>TRIM(基本信息!B1147)</f>
        <v/>
      </c>
      <c r="C1147" s="1" t="str">
        <f>TRIM(基本信息!C1147)</f>
        <v/>
      </c>
      <c r="D1147" s="1">
        <f t="shared" si="212"/>
        <v>0</v>
      </c>
      <c r="E1147" s="1" t="str">
        <f>IFERROR(INDEX(股票涨跌!E:E,MATCH(B1147,股票涨跌!B:B,0)),"-")</f>
        <v>-</v>
      </c>
      <c r="F1147" s="1" t="str">
        <f>IFERROR(INDEX(股票涨跌!F:F,MATCH(B1147,股票涨跌!B:B,0)),"-")</f>
        <v>-</v>
      </c>
      <c r="G1147" s="1" t="str">
        <f>TRIM(基本信息!O1147)</f>
        <v/>
      </c>
      <c r="H1147" s="1" t="str">
        <f>IFERROR(INDEX(行业涨跌!F:F,MATCH(G1147,行业涨跌!C:C,0)),"-")</f>
        <v>-</v>
      </c>
      <c r="I1147" s="1" t="str">
        <f>IFERROR(INDEX(行业涨跌!E:E,MATCH(G1147,行业涨跌!C:C,0)),"-")</f>
        <v>-</v>
      </c>
      <c r="J1147" s="1">
        <v>0</v>
      </c>
      <c r="K1147" s="1">
        <v>0</v>
      </c>
      <c r="L1147" s="1">
        <v>0</v>
      </c>
      <c r="M1147" s="66">
        <f t="shared" si="213"/>
        <v>0</v>
      </c>
      <c r="R1147" s="43" t="str">
        <f t="shared" si="211"/>
        <v>-</v>
      </c>
    </row>
    <row r="1148" spans="1:19" x14ac:dyDescent="0.15">
      <c r="A1148" s="1">
        <v>1147</v>
      </c>
      <c r="B1148" s="29" t="str">
        <f>TRIM(基本信息!B1148)</f>
        <v/>
      </c>
      <c r="C1148" s="1" t="str">
        <f>TRIM(基本信息!C1148)</f>
        <v/>
      </c>
      <c r="D1148" s="1">
        <f t="shared" si="212"/>
        <v>0</v>
      </c>
      <c r="E1148" s="1" t="str">
        <f>IFERROR(INDEX(股票涨跌!E:E,MATCH(B1148,股票涨跌!B:B,0)),"-")</f>
        <v>-</v>
      </c>
      <c r="F1148" s="1" t="str">
        <f>IFERROR(INDEX(股票涨跌!F:F,MATCH(B1148,股票涨跌!B:B,0)),"-")</f>
        <v>-</v>
      </c>
      <c r="G1148" s="1" t="str">
        <f>TRIM(基本信息!O1148)</f>
        <v/>
      </c>
      <c r="H1148" s="1" t="str">
        <f>IFERROR(INDEX(行业涨跌!F:F,MATCH(G1148,行业涨跌!C:C,0)),"-")</f>
        <v>-</v>
      </c>
      <c r="I1148" s="1" t="str">
        <f>IFERROR(INDEX(行业涨跌!E:E,MATCH(G1148,行业涨跌!C:C,0)),"-")</f>
        <v>-</v>
      </c>
      <c r="J1148" s="1">
        <v>0</v>
      </c>
      <c r="K1148" s="1">
        <v>0</v>
      </c>
      <c r="L1148" s="1">
        <v>0</v>
      </c>
      <c r="M1148" s="66">
        <f t="shared" si="213"/>
        <v>0</v>
      </c>
      <c r="R1148" s="43" t="str">
        <f t="shared" si="211"/>
        <v>-</v>
      </c>
    </row>
    <row r="1149" spans="1:19" x14ac:dyDescent="0.15">
      <c r="A1149" s="1">
        <v>1148</v>
      </c>
      <c r="B1149" s="29" t="str">
        <f>TRIM(基本信息!B1149)</f>
        <v/>
      </c>
      <c r="C1149" s="1" t="str">
        <f>TRIM(基本信息!C1149)</f>
        <v/>
      </c>
      <c r="D1149" s="1">
        <f t="shared" si="212"/>
        <v>0</v>
      </c>
      <c r="E1149" s="1" t="str">
        <f>IFERROR(INDEX(股票涨跌!E:E,MATCH(B1149,股票涨跌!B:B,0)),"-")</f>
        <v>-</v>
      </c>
      <c r="F1149" s="1" t="str">
        <f>IFERROR(INDEX(股票涨跌!F:F,MATCH(B1149,股票涨跌!B:B,0)),"-")</f>
        <v>-</v>
      </c>
      <c r="G1149" s="1" t="str">
        <f>TRIM(基本信息!O1149)</f>
        <v/>
      </c>
      <c r="H1149" s="1" t="str">
        <f>IFERROR(INDEX(行业涨跌!F:F,MATCH(G1149,行业涨跌!C:C,0)),"-")</f>
        <v>-</v>
      </c>
      <c r="I1149" s="1" t="str">
        <f>IFERROR(INDEX(行业涨跌!E:E,MATCH(G1149,行业涨跌!C:C,0)),"-")</f>
        <v>-</v>
      </c>
      <c r="J1149" s="1">
        <v>0</v>
      </c>
      <c r="K1149" s="1">
        <v>0</v>
      </c>
      <c r="L1149" s="1">
        <v>0</v>
      </c>
      <c r="M1149" s="66">
        <f t="shared" si="213"/>
        <v>0</v>
      </c>
      <c r="R1149" s="43" t="str">
        <f t="shared" si="211"/>
        <v>-</v>
      </c>
    </row>
    <row r="1150" spans="1:19" x14ac:dyDescent="0.15">
      <c r="A1150" s="1">
        <v>1149</v>
      </c>
      <c r="B1150" s="29" t="str">
        <f>TRIM(基本信息!B1150)</f>
        <v/>
      </c>
      <c r="C1150" s="1" t="str">
        <f>TRIM(基本信息!C1150)</f>
        <v/>
      </c>
      <c r="D1150" s="1">
        <f t="shared" si="212"/>
        <v>0</v>
      </c>
      <c r="E1150" s="1" t="str">
        <f>IFERROR(INDEX(股票涨跌!E:E,MATCH(B1150,股票涨跌!B:B,0)),"-")</f>
        <v>-</v>
      </c>
      <c r="F1150" s="1" t="str">
        <f>IFERROR(INDEX(股票涨跌!F:F,MATCH(B1150,股票涨跌!B:B,0)),"-")</f>
        <v>-</v>
      </c>
      <c r="G1150" s="1" t="str">
        <f>TRIM(基本信息!O1150)</f>
        <v/>
      </c>
      <c r="H1150" s="1" t="str">
        <f>IFERROR(INDEX(行业涨跌!F:F,MATCH(G1150,行业涨跌!C:C,0)),"-")</f>
        <v>-</v>
      </c>
      <c r="I1150" s="1" t="str">
        <f>IFERROR(INDEX(行业涨跌!E:E,MATCH(G1150,行业涨跌!C:C,0)),"-")</f>
        <v>-</v>
      </c>
      <c r="J1150" s="1">
        <v>0</v>
      </c>
      <c r="K1150" s="1">
        <v>1</v>
      </c>
      <c r="L1150" s="1">
        <v>0</v>
      </c>
      <c r="M1150" s="66">
        <f t="shared" si="213"/>
        <v>1</v>
      </c>
      <c r="R1150" s="43" t="str">
        <f t="shared" si="211"/>
        <v>-</v>
      </c>
      <c r="S1150" s="11">
        <v>43630.625</v>
      </c>
    </row>
    <row r="1151" spans="1:19" x14ac:dyDescent="0.15">
      <c r="A1151" s="1">
        <v>1150</v>
      </c>
      <c r="B1151" s="29" t="str">
        <f>TRIM(基本信息!B1151)</f>
        <v/>
      </c>
      <c r="C1151" s="1" t="str">
        <f>TRIM(基本信息!C1151)</f>
        <v/>
      </c>
      <c r="D1151" s="1">
        <f t="shared" si="212"/>
        <v>0</v>
      </c>
      <c r="E1151" s="1" t="str">
        <f>IFERROR(INDEX(股票涨跌!E:E,MATCH(B1151,股票涨跌!B:B,0)),"-")</f>
        <v>-</v>
      </c>
      <c r="F1151" s="1" t="str">
        <f>IFERROR(INDEX(股票涨跌!F:F,MATCH(B1151,股票涨跌!B:B,0)),"-")</f>
        <v>-</v>
      </c>
      <c r="G1151" s="1" t="str">
        <f>TRIM(基本信息!O1151)</f>
        <v/>
      </c>
      <c r="H1151" s="1" t="str">
        <f>IFERROR(INDEX(行业涨跌!F:F,MATCH(G1151,行业涨跌!C:C,0)),"-")</f>
        <v>-</v>
      </c>
      <c r="I1151" s="1" t="str">
        <f>IFERROR(INDEX(行业涨跌!E:E,MATCH(G1151,行业涨跌!C:C,0)),"-")</f>
        <v>-</v>
      </c>
      <c r="J1151" s="1">
        <v>0</v>
      </c>
      <c r="K1151" s="1">
        <v>0</v>
      </c>
      <c r="L1151" s="1">
        <v>0</v>
      </c>
      <c r="M1151" s="66">
        <f t="shared" si="213"/>
        <v>0</v>
      </c>
      <c r="R1151" s="43" t="str">
        <f t="shared" si="211"/>
        <v>-</v>
      </c>
    </row>
    <row r="1152" spans="1:19" x14ac:dyDescent="0.15">
      <c r="A1152" s="1">
        <v>1151</v>
      </c>
      <c r="B1152" s="29" t="str">
        <f>TRIM(基本信息!B1152)</f>
        <v/>
      </c>
      <c r="C1152" s="1" t="str">
        <f>TRIM(基本信息!C1152)</f>
        <v/>
      </c>
      <c r="D1152" s="1">
        <f t="shared" si="212"/>
        <v>0</v>
      </c>
      <c r="E1152" s="1" t="str">
        <f>IFERROR(INDEX(股票涨跌!E:E,MATCH(B1152,股票涨跌!B:B,0)),"-")</f>
        <v>-</v>
      </c>
      <c r="F1152" s="1" t="str">
        <f>IFERROR(INDEX(股票涨跌!F:F,MATCH(B1152,股票涨跌!B:B,0)),"-")</f>
        <v>-</v>
      </c>
      <c r="G1152" s="1" t="str">
        <f>TRIM(基本信息!O1152)</f>
        <v/>
      </c>
      <c r="H1152" s="1" t="str">
        <f>IFERROR(INDEX(行业涨跌!F:F,MATCH(G1152,行业涨跌!C:C,0)),"-")</f>
        <v>-</v>
      </c>
      <c r="I1152" s="1" t="str">
        <f>IFERROR(INDEX(行业涨跌!E:E,MATCH(G1152,行业涨跌!C:C,0)),"-")</f>
        <v>-</v>
      </c>
      <c r="J1152" s="1">
        <v>0</v>
      </c>
      <c r="K1152" s="1">
        <v>0</v>
      </c>
      <c r="L1152" s="1">
        <v>0</v>
      </c>
      <c r="M1152" s="66">
        <f t="shared" si="213"/>
        <v>0</v>
      </c>
      <c r="R1152" s="43" t="str">
        <f t="shared" si="211"/>
        <v>-</v>
      </c>
    </row>
    <row r="1153" spans="1:19" x14ac:dyDescent="0.15">
      <c r="A1153" s="1">
        <v>1152</v>
      </c>
      <c r="B1153" s="29" t="str">
        <f>TRIM(基本信息!B1153)</f>
        <v/>
      </c>
      <c r="C1153" s="1" t="str">
        <f>TRIM(基本信息!C1153)</f>
        <v/>
      </c>
      <c r="D1153" s="1">
        <f t="shared" si="212"/>
        <v>0</v>
      </c>
      <c r="E1153" s="1" t="str">
        <f>IFERROR(INDEX(股票涨跌!E:E,MATCH(B1153,股票涨跌!B:B,0)),"-")</f>
        <v>-</v>
      </c>
      <c r="F1153" s="1" t="str">
        <f>IFERROR(INDEX(股票涨跌!F:F,MATCH(B1153,股票涨跌!B:B,0)),"-")</f>
        <v>-</v>
      </c>
      <c r="G1153" s="1" t="str">
        <f>TRIM(基本信息!O1153)</f>
        <v/>
      </c>
      <c r="H1153" s="1" t="str">
        <f>IFERROR(INDEX(行业涨跌!F:F,MATCH(G1153,行业涨跌!C:C,0)),"-")</f>
        <v>-</v>
      </c>
      <c r="I1153" s="1" t="str">
        <f>IFERROR(INDEX(行业涨跌!E:E,MATCH(G1153,行业涨跌!C:C,0)),"-")</f>
        <v>-</v>
      </c>
      <c r="J1153" s="1">
        <v>0</v>
      </c>
      <c r="K1153" s="1">
        <v>1</v>
      </c>
      <c r="L1153" s="1">
        <v>0</v>
      </c>
      <c r="M1153" s="66">
        <f t="shared" si="213"/>
        <v>1</v>
      </c>
      <c r="R1153" s="43" t="str">
        <f t="shared" si="211"/>
        <v>-</v>
      </c>
      <c r="S1153" s="11">
        <v>43630.625</v>
      </c>
    </row>
    <row r="1154" spans="1:19" x14ac:dyDescent="0.15">
      <c r="A1154" s="1">
        <v>1153</v>
      </c>
      <c r="B1154" s="29" t="str">
        <f>TRIM(基本信息!B1154)</f>
        <v/>
      </c>
      <c r="C1154" s="1" t="str">
        <f>TRIM(基本信息!C1154)</f>
        <v/>
      </c>
      <c r="D1154" s="1">
        <f t="shared" si="212"/>
        <v>0</v>
      </c>
      <c r="E1154" s="1" t="str">
        <f>IFERROR(INDEX(股票涨跌!E:E,MATCH(B1154,股票涨跌!B:B,0)),"-")</f>
        <v>-</v>
      </c>
      <c r="F1154" s="1" t="str">
        <f>IFERROR(INDEX(股票涨跌!F:F,MATCH(B1154,股票涨跌!B:B,0)),"-")</f>
        <v>-</v>
      </c>
      <c r="G1154" s="1" t="str">
        <f>TRIM(基本信息!O1154)</f>
        <v/>
      </c>
      <c r="H1154" s="1" t="str">
        <f>IFERROR(INDEX(行业涨跌!F:F,MATCH(G1154,行业涨跌!C:C,0)),"-")</f>
        <v>-</v>
      </c>
      <c r="I1154" s="1" t="str">
        <f>IFERROR(INDEX(行业涨跌!E:E,MATCH(G1154,行业涨跌!C:C,0)),"-")</f>
        <v>-</v>
      </c>
      <c r="J1154" s="1">
        <v>0</v>
      </c>
      <c r="K1154" s="1">
        <v>0</v>
      </c>
      <c r="L1154" s="1">
        <v>0</v>
      </c>
      <c r="M1154" s="66">
        <f t="shared" si="213"/>
        <v>0</v>
      </c>
      <c r="R1154" s="43" t="str">
        <f t="shared" ref="R1154:R1217" si="214">IF(D1154&gt;0,IF(J1154&gt;0,$J$1,"")&amp;IF(K1154&gt;0,$K$1,"")&amp;IF(L1154&gt;0,$L$1,"")&amp;"+"&amp;IF(N1154&gt;0,$N$1,"")&amp;IF(O1154&gt;0,$O$1,"")&amp;IF(P1154&gt;0,$P$1,"")&amp;IF(Q1154&gt;0,$Q$1,""),"-")</f>
        <v>-</v>
      </c>
    </row>
    <row r="1155" spans="1:19" x14ac:dyDescent="0.15">
      <c r="A1155" s="1">
        <v>1154</v>
      </c>
      <c r="B1155" s="29" t="str">
        <f>TRIM(基本信息!B1155)</f>
        <v/>
      </c>
      <c r="C1155" s="1" t="str">
        <f>TRIM(基本信息!C1155)</f>
        <v/>
      </c>
      <c r="D1155" s="1">
        <f t="shared" ref="D1155:D1218" si="215">IF(LEN(B1155)&gt;2,OR(M1155=1,(M1155=0.5)*(N1155+O1155+P1155+Q1155)&gt;0)+0,0)</f>
        <v>0</v>
      </c>
      <c r="E1155" s="1" t="str">
        <f>IFERROR(INDEX(股票涨跌!E:E,MATCH(B1155,股票涨跌!B:B,0)),"-")</f>
        <v>-</v>
      </c>
      <c r="F1155" s="1" t="str">
        <f>IFERROR(INDEX(股票涨跌!F:F,MATCH(B1155,股票涨跌!B:B,0)),"-")</f>
        <v>-</v>
      </c>
      <c r="G1155" s="1" t="str">
        <f>TRIM(基本信息!O1155)</f>
        <v/>
      </c>
      <c r="H1155" s="1" t="str">
        <f>IFERROR(INDEX(行业涨跌!F:F,MATCH(G1155,行业涨跌!C:C,0)),"-")</f>
        <v>-</v>
      </c>
      <c r="I1155" s="1" t="str">
        <f>IFERROR(INDEX(行业涨跌!E:E,MATCH(G1155,行业涨跌!C:C,0)),"-")</f>
        <v>-</v>
      </c>
      <c r="J1155" s="1">
        <v>0</v>
      </c>
      <c r="K1155" s="1">
        <v>1</v>
      </c>
      <c r="L1155" s="1">
        <v>0</v>
      </c>
      <c r="M1155" s="66">
        <f t="shared" ref="M1155:M1218" si="216">IF(K1155&gt;0,1,IF(J1155&gt;0,0.5,0))</f>
        <v>1</v>
      </c>
      <c r="R1155" s="43" t="str">
        <f t="shared" si="214"/>
        <v>-</v>
      </c>
      <c r="S1155" s="11">
        <v>43630.625</v>
      </c>
    </row>
    <row r="1156" spans="1:19" x14ac:dyDescent="0.15">
      <c r="A1156" s="1">
        <v>1155</v>
      </c>
      <c r="B1156" s="29" t="str">
        <f>TRIM(基本信息!B1156)</f>
        <v/>
      </c>
      <c r="C1156" s="1" t="str">
        <f>TRIM(基本信息!C1156)</f>
        <v/>
      </c>
      <c r="D1156" s="1">
        <f t="shared" si="215"/>
        <v>0</v>
      </c>
      <c r="E1156" s="1" t="str">
        <f>IFERROR(INDEX(股票涨跌!E:E,MATCH(B1156,股票涨跌!B:B,0)),"-")</f>
        <v>-</v>
      </c>
      <c r="F1156" s="1" t="str">
        <f>IFERROR(INDEX(股票涨跌!F:F,MATCH(B1156,股票涨跌!B:B,0)),"-")</f>
        <v>-</v>
      </c>
      <c r="G1156" s="1" t="str">
        <f>TRIM(基本信息!O1156)</f>
        <v/>
      </c>
      <c r="H1156" s="1" t="str">
        <f>IFERROR(INDEX(行业涨跌!F:F,MATCH(G1156,行业涨跌!C:C,0)),"-")</f>
        <v>-</v>
      </c>
      <c r="I1156" s="1" t="str">
        <f>IFERROR(INDEX(行业涨跌!E:E,MATCH(G1156,行业涨跌!C:C,0)),"-")</f>
        <v>-</v>
      </c>
      <c r="J1156" s="1">
        <v>0</v>
      </c>
      <c r="K1156" s="1">
        <v>1</v>
      </c>
      <c r="L1156" s="1">
        <v>0</v>
      </c>
      <c r="M1156" s="66">
        <f t="shared" si="216"/>
        <v>1</v>
      </c>
      <c r="R1156" s="43" t="str">
        <f t="shared" si="214"/>
        <v>-</v>
      </c>
      <c r="S1156" s="11">
        <v>43630.625</v>
      </c>
    </row>
    <row r="1157" spans="1:19" x14ac:dyDescent="0.15">
      <c r="A1157" s="1">
        <v>1156</v>
      </c>
      <c r="B1157" s="29" t="str">
        <f>TRIM(基本信息!B1157)</f>
        <v/>
      </c>
      <c r="C1157" s="1" t="str">
        <f>TRIM(基本信息!C1157)</f>
        <v/>
      </c>
      <c r="D1157" s="1">
        <f t="shared" si="215"/>
        <v>0</v>
      </c>
      <c r="E1157" s="1" t="str">
        <f>IFERROR(INDEX(股票涨跌!E:E,MATCH(B1157,股票涨跌!B:B,0)),"-")</f>
        <v>-</v>
      </c>
      <c r="F1157" s="1" t="str">
        <f>IFERROR(INDEX(股票涨跌!F:F,MATCH(B1157,股票涨跌!B:B,0)),"-")</f>
        <v>-</v>
      </c>
      <c r="G1157" s="1" t="str">
        <f>TRIM(基本信息!O1157)</f>
        <v/>
      </c>
      <c r="H1157" s="1" t="str">
        <f>IFERROR(INDEX(行业涨跌!F:F,MATCH(G1157,行业涨跌!C:C,0)),"-")</f>
        <v>-</v>
      </c>
      <c r="I1157" s="1" t="str">
        <f>IFERROR(INDEX(行业涨跌!E:E,MATCH(G1157,行业涨跌!C:C,0)),"-")</f>
        <v>-</v>
      </c>
      <c r="J1157" s="1">
        <v>0</v>
      </c>
      <c r="K1157" s="1">
        <v>0</v>
      </c>
      <c r="L1157" s="1">
        <v>0</v>
      </c>
      <c r="M1157" s="66">
        <f t="shared" si="216"/>
        <v>0</v>
      </c>
      <c r="R1157" s="43" t="str">
        <f t="shared" si="214"/>
        <v>-</v>
      </c>
    </row>
    <row r="1158" spans="1:19" x14ac:dyDescent="0.15">
      <c r="A1158" s="1">
        <v>1157</v>
      </c>
      <c r="B1158" s="29" t="str">
        <f>TRIM(基本信息!B1158)</f>
        <v/>
      </c>
      <c r="C1158" s="1" t="str">
        <f>TRIM(基本信息!C1158)</f>
        <v/>
      </c>
      <c r="D1158" s="1">
        <f t="shared" si="215"/>
        <v>0</v>
      </c>
      <c r="E1158" s="1" t="str">
        <f>IFERROR(INDEX(股票涨跌!E:E,MATCH(B1158,股票涨跌!B:B,0)),"-")</f>
        <v>-</v>
      </c>
      <c r="F1158" s="1" t="str">
        <f>IFERROR(INDEX(股票涨跌!F:F,MATCH(B1158,股票涨跌!B:B,0)),"-")</f>
        <v>-</v>
      </c>
      <c r="G1158" s="1" t="str">
        <f>TRIM(基本信息!O1158)</f>
        <v/>
      </c>
      <c r="H1158" s="1" t="str">
        <f>IFERROR(INDEX(行业涨跌!F:F,MATCH(G1158,行业涨跌!C:C,0)),"-")</f>
        <v>-</v>
      </c>
      <c r="I1158" s="1" t="str">
        <f>IFERROR(INDEX(行业涨跌!E:E,MATCH(G1158,行业涨跌!C:C,0)),"-")</f>
        <v>-</v>
      </c>
      <c r="J1158" s="1">
        <v>0</v>
      </c>
      <c r="K1158" s="1">
        <v>0</v>
      </c>
      <c r="L1158" s="1">
        <v>0</v>
      </c>
      <c r="M1158" s="66">
        <f t="shared" si="216"/>
        <v>0</v>
      </c>
      <c r="R1158" s="43" t="str">
        <f t="shared" si="214"/>
        <v>-</v>
      </c>
    </row>
    <row r="1159" spans="1:19" x14ac:dyDescent="0.15">
      <c r="A1159" s="1">
        <v>1158</v>
      </c>
      <c r="B1159" s="29" t="str">
        <f>TRIM(基本信息!B1159)</f>
        <v/>
      </c>
      <c r="C1159" s="1" t="str">
        <f>TRIM(基本信息!C1159)</f>
        <v/>
      </c>
      <c r="D1159" s="1">
        <f t="shared" si="215"/>
        <v>0</v>
      </c>
      <c r="E1159" s="1" t="str">
        <f>IFERROR(INDEX(股票涨跌!E:E,MATCH(B1159,股票涨跌!B:B,0)),"-")</f>
        <v>-</v>
      </c>
      <c r="F1159" s="1" t="str">
        <f>IFERROR(INDEX(股票涨跌!F:F,MATCH(B1159,股票涨跌!B:B,0)),"-")</f>
        <v>-</v>
      </c>
      <c r="G1159" s="1" t="str">
        <f>TRIM(基本信息!O1159)</f>
        <v/>
      </c>
      <c r="H1159" s="1" t="str">
        <f>IFERROR(INDEX(行业涨跌!F:F,MATCH(G1159,行业涨跌!C:C,0)),"-")</f>
        <v>-</v>
      </c>
      <c r="I1159" s="1" t="str">
        <f>IFERROR(INDEX(行业涨跌!E:E,MATCH(G1159,行业涨跌!C:C,0)),"-")</f>
        <v>-</v>
      </c>
      <c r="J1159" s="1">
        <v>0</v>
      </c>
      <c r="K1159" s="1">
        <v>0</v>
      </c>
      <c r="L1159" s="1">
        <v>1</v>
      </c>
      <c r="M1159" s="66">
        <f t="shared" si="216"/>
        <v>0</v>
      </c>
      <c r="R1159" s="43" t="str">
        <f t="shared" si="214"/>
        <v>-</v>
      </c>
    </row>
    <row r="1160" spans="1:19" x14ac:dyDescent="0.15">
      <c r="A1160" s="1">
        <v>1159</v>
      </c>
      <c r="B1160" s="29" t="str">
        <f>TRIM(基本信息!B1160)</f>
        <v/>
      </c>
      <c r="C1160" s="1" t="str">
        <f>TRIM(基本信息!C1160)</f>
        <v/>
      </c>
      <c r="D1160" s="1">
        <f t="shared" si="215"/>
        <v>0</v>
      </c>
      <c r="E1160" s="1" t="str">
        <f>IFERROR(INDEX(股票涨跌!E:E,MATCH(B1160,股票涨跌!B:B,0)),"-")</f>
        <v>-</v>
      </c>
      <c r="F1160" s="1" t="str">
        <f>IFERROR(INDEX(股票涨跌!F:F,MATCH(B1160,股票涨跌!B:B,0)),"-")</f>
        <v>-</v>
      </c>
      <c r="G1160" s="1" t="str">
        <f>TRIM(基本信息!O1160)</f>
        <v/>
      </c>
      <c r="H1160" s="1" t="str">
        <f>IFERROR(INDEX(行业涨跌!F:F,MATCH(G1160,行业涨跌!C:C,0)),"-")</f>
        <v>-</v>
      </c>
      <c r="I1160" s="1" t="str">
        <f>IFERROR(INDEX(行业涨跌!E:E,MATCH(G1160,行业涨跌!C:C,0)),"-")</f>
        <v>-</v>
      </c>
      <c r="J1160" s="1">
        <v>0</v>
      </c>
      <c r="K1160" s="1">
        <v>0</v>
      </c>
      <c r="L1160" s="1">
        <v>0</v>
      </c>
      <c r="M1160" s="66">
        <f t="shared" si="216"/>
        <v>0</v>
      </c>
      <c r="R1160" s="43" t="str">
        <f t="shared" si="214"/>
        <v>-</v>
      </c>
    </row>
    <row r="1161" spans="1:19" x14ac:dyDescent="0.15">
      <c r="A1161" s="1">
        <v>1160</v>
      </c>
      <c r="B1161" s="29" t="str">
        <f>TRIM(基本信息!B1161)</f>
        <v/>
      </c>
      <c r="C1161" s="1" t="str">
        <f>TRIM(基本信息!C1161)</f>
        <v/>
      </c>
      <c r="D1161" s="1">
        <f t="shared" si="215"/>
        <v>0</v>
      </c>
      <c r="E1161" s="1" t="str">
        <f>IFERROR(INDEX(股票涨跌!E:E,MATCH(B1161,股票涨跌!B:B,0)),"-")</f>
        <v>-</v>
      </c>
      <c r="F1161" s="1" t="str">
        <f>IFERROR(INDEX(股票涨跌!F:F,MATCH(B1161,股票涨跌!B:B,0)),"-")</f>
        <v>-</v>
      </c>
      <c r="G1161" s="1" t="str">
        <f>TRIM(基本信息!O1161)</f>
        <v/>
      </c>
      <c r="H1161" s="1" t="str">
        <f>IFERROR(INDEX(行业涨跌!F:F,MATCH(G1161,行业涨跌!C:C,0)),"-")</f>
        <v>-</v>
      </c>
      <c r="I1161" s="1" t="str">
        <f>IFERROR(INDEX(行业涨跌!E:E,MATCH(G1161,行业涨跌!C:C,0)),"-")</f>
        <v>-</v>
      </c>
      <c r="J1161" s="1">
        <v>0</v>
      </c>
      <c r="K1161" s="1">
        <v>0</v>
      </c>
      <c r="L1161" s="1">
        <v>0</v>
      </c>
      <c r="M1161" s="66">
        <f t="shared" si="216"/>
        <v>0</v>
      </c>
      <c r="R1161" s="43" t="str">
        <f t="shared" si="214"/>
        <v>-</v>
      </c>
    </row>
    <row r="1162" spans="1:19" x14ac:dyDescent="0.15">
      <c r="A1162" s="1">
        <v>1161</v>
      </c>
      <c r="B1162" s="29" t="str">
        <f>TRIM(基本信息!B1162)</f>
        <v/>
      </c>
      <c r="C1162" s="1" t="str">
        <f>TRIM(基本信息!C1162)</f>
        <v/>
      </c>
      <c r="D1162" s="1">
        <f t="shared" si="215"/>
        <v>0</v>
      </c>
      <c r="E1162" s="1" t="str">
        <f>IFERROR(INDEX(股票涨跌!E:E,MATCH(B1162,股票涨跌!B:B,0)),"-")</f>
        <v>-</v>
      </c>
      <c r="F1162" s="1" t="str">
        <f>IFERROR(INDEX(股票涨跌!F:F,MATCH(B1162,股票涨跌!B:B,0)),"-")</f>
        <v>-</v>
      </c>
      <c r="G1162" s="1" t="str">
        <f>TRIM(基本信息!O1162)</f>
        <v/>
      </c>
      <c r="H1162" s="1" t="str">
        <f>IFERROR(INDEX(行业涨跌!F:F,MATCH(G1162,行业涨跌!C:C,0)),"-")</f>
        <v>-</v>
      </c>
      <c r="I1162" s="1" t="str">
        <f>IFERROR(INDEX(行业涨跌!E:E,MATCH(G1162,行业涨跌!C:C,0)),"-")</f>
        <v>-</v>
      </c>
      <c r="J1162" s="1">
        <v>0</v>
      </c>
      <c r="K1162" s="1">
        <v>0</v>
      </c>
      <c r="L1162" s="1">
        <v>0</v>
      </c>
      <c r="M1162" s="66">
        <f t="shared" si="216"/>
        <v>0</v>
      </c>
      <c r="R1162" s="43" t="str">
        <f t="shared" si="214"/>
        <v>-</v>
      </c>
    </row>
    <row r="1163" spans="1:19" x14ac:dyDescent="0.15">
      <c r="A1163" s="1">
        <v>1162</v>
      </c>
      <c r="B1163" s="29" t="str">
        <f>TRIM(基本信息!B1163)</f>
        <v/>
      </c>
      <c r="C1163" s="1" t="str">
        <f>TRIM(基本信息!C1163)</f>
        <v/>
      </c>
      <c r="D1163" s="1">
        <f t="shared" si="215"/>
        <v>0</v>
      </c>
      <c r="E1163" s="1" t="str">
        <f>IFERROR(INDEX(股票涨跌!E:E,MATCH(B1163,股票涨跌!B:B,0)),"-")</f>
        <v>-</v>
      </c>
      <c r="F1163" s="1" t="str">
        <f>IFERROR(INDEX(股票涨跌!F:F,MATCH(B1163,股票涨跌!B:B,0)),"-")</f>
        <v>-</v>
      </c>
      <c r="G1163" s="1" t="str">
        <f>TRIM(基本信息!O1163)</f>
        <v/>
      </c>
      <c r="H1163" s="1" t="str">
        <f>IFERROR(INDEX(行业涨跌!F:F,MATCH(G1163,行业涨跌!C:C,0)),"-")</f>
        <v>-</v>
      </c>
      <c r="I1163" s="1" t="str">
        <f>IFERROR(INDEX(行业涨跌!E:E,MATCH(G1163,行业涨跌!C:C,0)),"-")</f>
        <v>-</v>
      </c>
      <c r="J1163" s="1">
        <v>0</v>
      </c>
      <c r="K1163" s="1">
        <v>0</v>
      </c>
      <c r="L1163" s="1">
        <v>0</v>
      </c>
      <c r="M1163" s="66">
        <f t="shared" si="216"/>
        <v>0</v>
      </c>
      <c r="R1163" s="43" t="str">
        <f t="shared" si="214"/>
        <v>-</v>
      </c>
    </row>
    <row r="1164" spans="1:19" x14ac:dyDescent="0.15">
      <c r="A1164" s="1">
        <v>1163</v>
      </c>
      <c r="B1164" s="29" t="str">
        <f>TRIM(基本信息!B1164)</f>
        <v/>
      </c>
      <c r="C1164" s="1" t="str">
        <f>TRIM(基本信息!C1164)</f>
        <v/>
      </c>
      <c r="D1164" s="1">
        <f t="shared" si="215"/>
        <v>0</v>
      </c>
      <c r="E1164" s="1" t="str">
        <f>IFERROR(INDEX(股票涨跌!E:E,MATCH(B1164,股票涨跌!B:B,0)),"-")</f>
        <v>-</v>
      </c>
      <c r="F1164" s="1" t="str">
        <f>IFERROR(INDEX(股票涨跌!F:F,MATCH(B1164,股票涨跌!B:B,0)),"-")</f>
        <v>-</v>
      </c>
      <c r="G1164" s="1" t="str">
        <f>TRIM(基本信息!O1164)</f>
        <v/>
      </c>
      <c r="H1164" s="1" t="str">
        <f>IFERROR(INDEX(行业涨跌!F:F,MATCH(G1164,行业涨跌!C:C,0)),"-")</f>
        <v>-</v>
      </c>
      <c r="I1164" s="1" t="str">
        <f>IFERROR(INDEX(行业涨跌!E:E,MATCH(G1164,行业涨跌!C:C,0)),"-")</f>
        <v>-</v>
      </c>
      <c r="J1164" s="1">
        <v>0</v>
      </c>
      <c r="K1164" s="1">
        <v>0</v>
      </c>
      <c r="L1164" s="1">
        <v>0</v>
      </c>
      <c r="M1164" s="66">
        <f t="shared" si="216"/>
        <v>0</v>
      </c>
      <c r="R1164" s="43" t="str">
        <f t="shared" si="214"/>
        <v>-</v>
      </c>
    </row>
    <row r="1165" spans="1:19" x14ac:dyDescent="0.15">
      <c r="A1165" s="1">
        <v>1164</v>
      </c>
      <c r="B1165" s="29" t="str">
        <f>TRIM(基本信息!B1165)</f>
        <v/>
      </c>
      <c r="C1165" s="1" t="str">
        <f>TRIM(基本信息!C1165)</f>
        <v/>
      </c>
      <c r="D1165" s="1">
        <f t="shared" si="215"/>
        <v>0</v>
      </c>
      <c r="E1165" s="1" t="str">
        <f>IFERROR(INDEX(股票涨跌!E:E,MATCH(B1165,股票涨跌!B:B,0)),"-")</f>
        <v>-</v>
      </c>
      <c r="F1165" s="1" t="str">
        <f>IFERROR(INDEX(股票涨跌!F:F,MATCH(B1165,股票涨跌!B:B,0)),"-")</f>
        <v>-</v>
      </c>
      <c r="G1165" s="1" t="str">
        <f>TRIM(基本信息!O1165)</f>
        <v/>
      </c>
      <c r="H1165" s="1" t="str">
        <f>IFERROR(INDEX(行业涨跌!F:F,MATCH(G1165,行业涨跌!C:C,0)),"-")</f>
        <v>-</v>
      </c>
      <c r="I1165" s="1" t="str">
        <f>IFERROR(INDEX(行业涨跌!E:E,MATCH(G1165,行业涨跌!C:C,0)),"-")</f>
        <v>-</v>
      </c>
      <c r="J1165" s="1">
        <v>0</v>
      </c>
      <c r="K1165" s="1">
        <v>0</v>
      </c>
      <c r="L1165" s="1">
        <v>0</v>
      </c>
      <c r="M1165" s="66">
        <f t="shared" si="216"/>
        <v>0</v>
      </c>
      <c r="R1165" s="43" t="str">
        <f t="shared" si="214"/>
        <v>-</v>
      </c>
    </row>
    <row r="1166" spans="1:19" x14ac:dyDescent="0.15">
      <c r="A1166" s="1">
        <v>1165</v>
      </c>
      <c r="B1166" s="29" t="str">
        <f>TRIM(基本信息!B1166)</f>
        <v/>
      </c>
      <c r="C1166" s="1" t="str">
        <f>TRIM(基本信息!C1166)</f>
        <v/>
      </c>
      <c r="D1166" s="1">
        <f t="shared" si="215"/>
        <v>0</v>
      </c>
      <c r="E1166" s="1" t="str">
        <f>IFERROR(INDEX(股票涨跌!E:E,MATCH(B1166,股票涨跌!B:B,0)),"-")</f>
        <v>-</v>
      </c>
      <c r="F1166" s="1" t="str">
        <f>IFERROR(INDEX(股票涨跌!F:F,MATCH(B1166,股票涨跌!B:B,0)),"-")</f>
        <v>-</v>
      </c>
      <c r="G1166" s="1" t="str">
        <f>TRIM(基本信息!O1166)</f>
        <v/>
      </c>
      <c r="H1166" s="1" t="str">
        <f>IFERROR(INDEX(行业涨跌!F:F,MATCH(G1166,行业涨跌!C:C,0)),"-")</f>
        <v>-</v>
      </c>
      <c r="I1166" s="1" t="str">
        <f>IFERROR(INDEX(行业涨跌!E:E,MATCH(G1166,行业涨跌!C:C,0)),"-")</f>
        <v>-</v>
      </c>
      <c r="J1166" s="1">
        <v>0</v>
      </c>
      <c r="K1166" s="1">
        <v>1</v>
      </c>
      <c r="L1166" s="1">
        <v>0</v>
      </c>
      <c r="M1166" s="66">
        <f t="shared" si="216"/>
        <v>1</v>
      </c>
      <c r="R1166" s="43" t="str">
        <f t="shared" si="214"/>
        <v>-</v>
      </c>
      <c r="S1166" s="11">
        <v>43630.625</v>
      </c>
    </row>
    <row r="1167" spans="1:19" x14ac:dyDescent="0.15">
      <c r="A1167" s="1">
        <v>1166</v>
      </c>
      <c r="B1167" s="29" t="str">
        <f>TRIM(基本信息!B1167)</f>
        <v/>
      </c>
      <c r="C1167" s="1" t="str">
        <f>TRIM(基本信息!C1167)</f>
        <v/>
      </c>
      <c r="D1167" s="1">
        <f t="shared" si="215"/>
        <v>0</v>
      </c>
      <c r="E1167" s="1" t="str">
        <f>IFERROR(INDEX(股票涨跌!E:E,MATCH(B1167,股票涨跌!B:B,0)),"-")</f>
        <v>-</v>
      </c>
      <c r="F1167" s="1" t="str">
        <f>IFERROR(INDEX(股票涨跌!F:F,MATCH(B1167,股票涨跌!B:B,0)),"-")</f>
        <v>-</v>
      </c>
      <c r="G1167" s="1" t="str">
        <f>TRIM(基本信息!O1167)</f>
        <v/>
      </c>
      <c r="H1167" s="1" t="str">
        <f>IFERROR(INDEX(行业涨跌!F:F,MATCH(G1167,行业涨跌!C:C,0)),"-")</f>
        <v>-</v>
      </c>
      <c r="I1167" s="1" t="str">
        <f>IFERROR(INDEX(行业涨跌!E:E,MATCH(G1167,行业涨跌!C:C,0)),"-")</f>
        <v>-</v>
      </c>
      <c r="J1167" s="1">
        <v>0</v>
      </c>
      <c r="K1167" s="1">
        <v>0</v>
      </c>
      <c r="L1167" s="1">
        <v>0</v>
      </c>
      <c r="M1167" s="66">
        <f t="shared" si="216"/>
        <v>0</v>
      </c>
      <c r="R1167" s="43" t="str">
        <f t="shared" si="214"/>
        <v>-</v>
      </c>
    </row>
    <row r="1168" spans="1:19" x14ac:dyDescent="0.15">
      <c r="A1168" s="1">
        <v>1167</v>
      </c>
      <c r="B1168" s="29" t="str">
        <f>TRIM(基本信息!B1168)</f>
        <v/>
      </c>
      <c r="C1168" s="1" t="str">
        <f>TRIM(基本信息!C1168)</f>
        <v/>
      </c>
      <c r="D1168" s="1">
        <f t="shared" si="215"/>
        <v>0</v>
      </c>
      <c r="E1168" s="1" t="str">
        <f>IFERROR(INDEX(股票涨跌!E:E,MATCH(B1168,股票涨跌!B:B,0)),"-")</f>
        <v>-</v>
      </c>
      <c r="F1168" s="1" t="str">
        <f>IFERROR(INDEX(股票涨跌!F:F,MATCH(B1168,股票涨跌!B:B,0)),"-")</f>
        <v>-</v>
      </c>
      <c r="G1168" s="1" t="str">
        <f>TRIM(基本信息!O1168)</f>
        <v/>
      </c>
      <c r="H1168" s="1" t="str">
        <f>IFERROR(INDEX(行业涨跌!F:F,MATCH(G1168,行业涨跌!C:C,0)),"-")</f>
        <v>-</v>
      </c>
      <c r="I1168" s="1" t="str">
        <f>IFERROR(INDEX(行业涨跌!E:E,MATCH(G1168,行业涨跌!C:C,0)),"-")</f>
        <v>-</v>
      </c>
      <c r="J1168" s="1">
        <v>0</v>
      </c>
      <c r="K1168" s="1">
        <v>0</v>
      </c>
      <c r="L1168" s="1">
        <v>0</v>
      </c>
      <c r="M1168" s="66">
        <f t="shared" si="216"/>
        <v>0</v>
      </c>
      <c r="R1168" s="43" t="str">
        <f t="shared" si="214"/>
        <v>-</v>
      </c>
    </row>
    <row r="1169" spans="1:19" x14ac:dyDescent="0.15">
      <c r="A1169" s="1">
        <v>1168</v>
      </c>
      <c r="B1169" s="29" t="str">
        <f>TRIM(基本信息!B1169)</f>
        <v/>
      </c>
      <c r="C1169" s="1" t="str">
        <f>TRIM(基本信息!C1169)</f>
        <v/>
      </c>
      <c r="D1169" s="1">
        <f t="shared" si="215"/>
        <v>0</v>
      </c>
      <c r="E1169" s="1" t="str">
        <f>IFERROR(INDEX(股票涨跌!E:E,MATCH(B1169,股票涨跌!B:B,0)),"-")</f>
        <v>-</v>
      </c>
      <c r="F1169" s="1" t="str">
        <f>IFERROR(INDEX(股票涨跌!F:F,MATCH(B1169,股票涨跌!B:B,0)),"-")</f>
        <v>-</v>
      </c>
      <c r="G1169" s="1" t="str">
        <f>TRIM(基本信息!O1169)</f>
        <v/>
      </c>
      <c r="H1169" s="1" t="str">
        <f>IFERROR(INDEX(行业涨跌!F:F,MATCH(G1169,行业涨跌!C:C,0)),"-")</f>
        <v>-</v>
      </c>
      <c r="I1169" s="1" t="str">
        <f>IFERROR(INDEX(行业涨跌!E:E,MATCH(G1169,行业涨跌!C:C,0)),"-")</f>
        <v>-</v>
      </c>
      <c r="J1169" s="1">
        <v>0</v>
      </c>
      <c r="K1169" s="1">
        <v>1</v>
      </c>
      <c r="L1169" s="1">
        <v>0</v>
      </c>
      <c r="M1169" s="66">
        <f t="shared" si="216"/>
        <v>1</v>
      </c>
      <c r="R1169" s="43" t="str">
        <f t="shared" si="214"/>
        <v>-</v>
      </c>
      <c r="S1169" s="11">
        <v>43630.625</v>
      </c>
    </row>
    <row r="1170" spans="1:19" x14ac:dyDescent="0.15">
      <c r="A1170" s="1">
        <v>1169</v>
      </c>
      <c r="B1170" s="29" t="str">
        <f>TRIM(基本信息!B1170)</f>
        <v/>
      </c>
      <c r="C1170" s="1" t="str">
        <f>TRIM(基本信息!C1170)</f>
        <v/>
      </c>
      <c r="D1170" s="1">
        <f t="shared" si="215"/>
        <v>0</v>
      </c>
      <c r="E1170" s="1" t="str">
        <f>IFERROR(INDEX(股票涨跌!E:E,MATCH(B1170,股票涨跌!B:B,0)),"-")</f>
        <v>-</v>
      </c>
      <c r="F1170" s="1" t="str">
        <f>IFERROR(INDEX(股票涨跌!F:F,MATCH(B1170,股票涨跌!B:B,0)),"-")</f>
        <v>-</v>
      </c>
      <c r="G1170" s="1" t="str">
        <f>TRIM(基本信息!O1170)</f>
        <v/>
      </c>
      <c r="H1170" s="1" t="str">
        <f>IFERROR(INDEX(行业涨跌!F:F,MATCH(G1170,行业涨跌!C:C,0)),"-")</f>
        <v>-</v>
      </c>
      <c r="I1170" s="1" t="str">
        <f>IFERROR(INDEX(行业涨跌!E:E,MATCH(G1170,行业涨跌!C:C,0)),"-")</f>
        <v>-</v>
      </c>
      <c r="J1170" s="1">
        <v>0</v>
      </c>
      <c r="K1170" s="1">
        <v>0</v>
      </c>
      <c r="L1170" s="1">
        <v>0</v>
      </c>
      <c r="M1170" s="66">
        <f t="shared" si="216"/>
        <v>0</v>
      </c>
      <c r="R1170" s="43" t="str">
        <f t="shared" si="214"/>
        <v>-</v>
      </c>
    </row>
    <row r="1171" spans="1:19" x14ac:dyDescent="0.15">
      <c r="A1171" s="1">
        <v>1170</v>
      </c>
      <c r="B1171" s="29" t="str">
        <f>TRIM(基本信息!B1171)</f>
        <v/>
      </c>
      <c r="C1171" s="1" t="str">
        <f>TRIM(基本信息!C1171)</f>
        <v/>
      </c>
      <c r="D1171" s="1">
        <f t="shared" si="215"/>
        <v>0</v>
      </c>
      <c r="E1171" s="1" t="str">
        <f>IFERROR(INDEX(股票涨跌!E:E,MATCH(B1171,股票涨跌!B:B,0)),"-")</f>
        <v>-</v>
      </c>
      <c r="F1171" s="1" t="str">
        <f>IFERROR(INDEX(股票涨跌!F:F,MATCH(B1171,股票涨跌!B:B,0)),"-")</f>
        <v>-</v>
      </c>
      <c r="G1171" s="1" t="str">
        <f>TRIM(基本信息!O1171)</f>
        <v/>
      </c>
      <c r="H1171" s="1" t="str">
        <f>IFERROR(INDEX(行业涨跌!F:F,MATCH(G1171,行业涨跌!C:C,0)),"-")</f>
        <v>-</v>
      </c>
      <c r="I1171" s="1" t="str">
        <f>IFERROR(INDEX(行业涨跌!E:E,MATCH(G1171,行业涨跌!C:C,0)),"-")</f>
        <v>-</v>
      </c>
      <c r="J1171" s="1">
        <v>0</v>
      </c>
      <c r="K1171" s="1">
        <v>0</v>
      </c>
      <c r="L1171" s="1">
        <v>0</v>
      </c>
      <c r="M1171" s="66">
        <f t="shared" si="216"/>
        <v>0</v>
      </c>
      <c r="R1171" s="43" t="str">
        <f t="shared" si="214"/>
        <v>-</v>
      </c>
    </row>
    <row r="1172" spans="1:19" x14ac:dyDescent="0.15">
      <c r="A1172" s="1">
        <v>1171</v>
      </c>
      <c r="B1172" s="29" t="str">
        <f>TRIM(基本信息!B1172)</f>
        <v/>
      </c>
      <c r="C1172" s="1" t="str">
        <f>TRIM(基本信息!C1172)</f>
        <v/>
      </c>
      <c r="D1172" s="1">
        <f t="shared" si="215"/>
        <v>0</v>
      </c>
      <c r="E1172" s="1" t="str">
        <f>IFERROR(INDEX(股票涨跌!E:E,MATCH(B1172,股票涨跌!B:B,0)),"-")</f>
        <v>-</v>
      </c>
      <c r="F1172" s="1" t="str">
        <f>IFERROR(INDEX(股票涨跌!F:F,MATCH(B1172,股票涨跌!B:B,0)),"-")</f>
        <v>-</v>
      </c>
      <c r="G1172" s="1" t="str">
        <f>TRIM(基本信息!O1172)</f>
        <v/>
      </c>
      <c r="H1172" s="1" t="str">
        <f>IFERROR(INDEX(行业涨跌!F:F,MATCH(G1172,行业涨跌!C:C,0)),"-")</f>
        <v>-</v>
      </c>
      <c r="I1172" s="1" t="str">
        <f>IFERROR(INDEX(行业涨跌!E:E,MATCH(G1172,行业涨跌!C:C,0)),"-")</f>
        <v>-</v>
      </c>
      <c r="J1172" s="1">
        <v>0</v>
      </c>
      <c r="K1172" s="1">
        <v>0</v>
      </c>
      <c r="L1172" s="1">
        <v>0</v>
      </c>
      <c r="M1172" s="66">
        <f t="shared" si="216"/>
        <v>0</v>
      </c>
      <c r="R1172" s="43" t="str">
        <f t="shared" si="214"/>
        <v>-</v>
      </c>
    </row>
    <row r="1173" spans="1:19" x14ac:dyDescent="0.15">
      <c r="A1173" s="1">
        <v>1172</v>
      </c>
      <c r="B1173" s="29" t="str">
        <f>TRIM(基本信息!B1173)</f>
        <v/>
      </c>
      <c r="C1173" s="1" t="str">
        <f>TRIM(基本信息!C1173)</f>
        <v/>
      </c>
      <c r="D1173" s="1">
        <f t="shared" si="215"/>
        <v>0</v>
      </c>
      <c r="E1173" s="1" t="str">
        <f>IFERROR(INDEX(股票涨跌!E:E,MATCH(B1173,股票涨跌!B:B,0)),"-")</f>
        <v>-</v>
      </c>
      <c r="F1173" s="1" t="str">
        <f>IFERROR(INDEX(股票涨跌!F:F,MATCH(B1173,股票涨跌!B:B,0)),"-")</f>
        <v>-</v>
      </c>
      <c r="G1173" s="1" t="str">
        <f>TRIM(基本信息!O1173)</f>
        <v/>
      </c>
      <c r="H1173" s="1" t="str">
        <f>IFERROR(INDEX(行业涨跌!F:F,MATCH(G1173,行业涨跌!C:C,0)),"-")</f>
        <v>-</v>
      </c>
      <c r="I1173" s="1" t="str">
        <f>IFERROR(INDEX(行业涨跌!E:E,MATCH(G1173,行业涨跌!C:C,0)),"-")</f>
        <v>-</v>
      </c>
      <c r="J1173" s="1">
        <v>0</v>
      </c>
      <c r="K1173" s="1">
        <v>0</v>
      </c>
      <c r="L1173" s="1">
        <v>0</v>
      </c>
      <c r="M1173" s="66">
        <f t="shared" si="216"/>
        <v>0</v>
      </c>
      <c r="R1173" s="43" t="str">
        <f t="shared" si="214"/>
        <v>-</v>
      </c>
    </row>
    <row r="1174" spans="1:19" x14ac:dyDescent="0.15">
      <c r="A1174" s="1">
        <v>1173</v>
      </c>
      <c r="B1174" s="29" t="str">
        <f>TRIM(基本信息!B1174)</f>
        <v/>
      </c>
      <c r="C1174" s="1" t="str">
        <f>TRIM(基本信息!C1174)</f>
        <v/>
      </c>
      <c r="D1174" s="1">
        <f t="shared" si="215"/>
        <v>0</v>
      </c>
      <c r="E1174" s="1" t="str">
        <f>IFERROR(INDEX(股票涨跌!E:E,MATCH(B1174,股票涨跌!B:B,0)),"-")</f>
        <v>-</v>
      </c>
      <c r="F1174" s="1" t="str">
        <f>IFERROR(INDEX(股票涨跌!F:F,MATCH(B1174,股票涨跌!B:B,0)),"-")</f>
        <v>-</v>
      </c>
      <c r="G1174" s="1" t="str">
        <f>TRIM(基本信息!O1174)</f>
        <v/>
      </c>
      <c r="H1174" s="1" t="str">
        <f>IFERROR(INDEX(行业涨跌!F:F,MATCH(G1174,行业涨跌!C:C,0)),"-")</f>
        <v>-</v>
      </c>
      <c r="I1174" s="1" t="str">
        <f>IFERROR(INDEX(行业涨跌!E:E,MATCH(G1174,行业涨跌!C:C,0)),"-")</f>
        <v>-</v>
      </c>
      <c r="J1174" s="1">
        <v>0</v>
      </c>
      <c r="K1174" s="1">
        <v>0</v>
      </c>
      <c r="L1174" s="1">
        <v>0</v>
      </c>
      <c r="M1174" s="66">
        <f t="shared" si="216"/>
        <v>0</v>
      </c>
      <c r="R1174" s="43" t="str">
        <f t="shared" si="214"/>
        <v>-</v>
      </c>
    </row>
    <row r="1175" spans="1:19" x14ac:dyDescent="0.15">
      <c r="A1175" s="1">
        <v>1174</v>
      </c>
      <c r="B1175" s="29" t="str">
        <f>TRIM(基本信息!B1175)</f>
        <v/>
      </c>
      <c r="C1175" s="1" t="str">
        <f>TRIM(基本信息!C1175)</f>
        <v/>
      </c>
      <c r="D1175" s="1">
        <f t="shared" si="215"/>
        <v>0</v>
      </c>
      <c r="E1175" s="1" t="str">
        <f>IFERROR(INDEX(股票涨跌!E:E,MATCH(B1175,股票涨跌!B:B,0)),"-")</f>
        <v>-</v>
      </c>
      <c r="F1175" s="1" t="str">
        <f>IFERROR(INDEX(股票涨跌!F:F,MATCH(B1175,股票涨跌!B:B,0)),"-")</f>
        <v>-</v>
      </c>
      <c r="G1175" s="1" t="str">
        <f>TRIM(基本信息!O1175)</f>
        <v/>
      </c>
      <c r="H1175" s="1" t="str">
        <f>IFERROR(INDEX(行业涨跌!F:F,MATCH(G1175,行业涨跌!C:C,0)),"-")</f>
        <v>-</v>
      </c>
      <c r="I1175" s="1" t="str">
        <f>IFERROR(INDEX(行业涨跌!E:E,MATCH(G1175,行业涨跌!C:C,0)),"-")</f>
        <v>-</v>
      </c>
      <c r="J1175" s="1">
        <v>0</v>
      </c>
      <c r="K1175" s="1">
        <v>0</v>
      </c>
      <c r="L1175" s="1">
        <v>0</v>
      </c>
      <c r="M1175" s="66">
        <f t="shared" si="216"/>
        <v>0</v>
      </c>
      <c r="R1175" s="43" t="str">
        <f t="shared" si="214"/>
        <v>-</v>
      </c>
    </row>
    <row r="1176" spans="1:19" x14ac:dyDescent="0.15">
      <c r="A1176" s="1">
        <v>1175</v>
      </c>
      <c r="B1176" s="29" t="str">
        <f>TRIM(基本信息!B1176)</f>
        <v/>
      </c>
      <c r="C1176" s="1" t="str">
        <f>TRIM(基本信息!C1176)</f>
        <v/>
      </c>
      <c r="D1176" s="1">
        <f t="shared" si="215"/>
        <v>0</v>
      </c>
      <c r="E1176" s="1" t="str">
        <f>IFERROR(INDEX(股票涨跌!E:E,MATCH(B1176,股票涨跌!B:B,0)),"-")</f>
        <v>-</v>
      </c>
      <c r="F1176" s="1" t="str">
        <f>IFERROR(INDEX(股票涨跌!F:F,MATCH(B1176,股票涨跌!B:B,0)),"-")</f>
        <v>-</v>
      </c>
      <c r="G1176" s="1" t="str">
        <f>TRIM(基本信息!O1176)</f>
        <v/>
      </c>
      <c r="H1176" s="1" t="str">
        <f>IFERROR(INDEX(行业涨跌!F:F,MATCH(G1176,行业涨跌!C:C,0)),"-")</f>
        <v>-</v>
      </c>
      <c r="I1176" s="1" t="str">
        <f>IFERROR(INDEX(行业涨跌!E:E,MATCH(G1176,行业涨跌!C:C,0)),"-")</f>
        <v>-</v>
      </c>
      <c r="J1176" s="1">
        <v>0</v>
      </c>
      <c r="K1176" s="1">
        <v>0</v>
      </c>
      <c r="L1176" s="1">
        <v>0</v>
      </c>
      <c r="M1176" s="66">
        <f t="shared" si="216"/>
        <v>0</v>
      </c>
      <c r="R1176" s="43" t="str">
        <f t="shared" si="214"/>
        <v>-</v>
      </c>
    </row>
    <row r="1177" spans="1:19" x14ac:dyDescent="0.15">
      <c r="A1177" s="1">
        <v>1176</v>
      </c>
      <c r="B1177" s="29" t="str">
        <f>TRIM(基本信息!B1177)</f>
        <v/>
      </c>
      <c r="C1177" s="1" t="str">
        <f>TRIM(基本信息!C1177)</f>
        <v/>
      </c>
      <c r="D1177" s="1">
        <f t="shared" si="215"/>
        <v>0</v>
      </c>
      <c r="E1177" s="1" t="str">
        <f>IFERROR(INDEX(股票涨跌!E:E,MATCH(B1177,股票涨跌!B:B,0)),"-")</f>
        <v>-</v>
      </c>
      <c r="F1177" s="1" t="str">
        <f>IFERROR(INDEX(股票涨跌!F:F,MATCH(B1177,股票涨跌!B:B,0)),"-")</f>
        <v>-</v>
      </c>
      <c r="G1177" s="1" t="str">
        <f>TRIM(基本信息!O1177)</f>
        <v/>
      </c>
      <c r="H1177" s="1" t="str">
        <f>IFERROR(INDEX(行业涨跌!F:F,MATCH(G1177,行业涨跌!C:C,0)),"-")</f>
        <v>-</v>
      </c>
      <c r="I1177" s="1" t="str">
        <f>IFERROR(INDEX(行业涨跌!E:E,MATCH(G1177,行业涨跌!C:C,0)),"-")</f>
        <v>-</v>
      </c>
      <c r="J1177" s="1">
        <v>0</v>
      </c>
      <c r="K1177" s="1">
        <v>0</v>
      </c>
      <c r="L1177" s="1">
        <v>0</v>
      </c>
      <c r="M1177" s="66">
        <f t="shared" si="216"/>
        <v>0</v>
      </c>
      <c r="R1177" s="43" t="str">
        <f t="shared" si="214"/>
        <v>-</v>
      </c>
    </row>
    <row r="1178" spans="1:19" x14ac:dyDescent="0.15">
      <c r="A1178" s="1">
        <v>1177</v>
      </c>
      <c r="B1178" s="29" t="str">
        <f>TRIM(基本信息!B1178)</f>
        <v/>
      </c>
      <c r="C1178" s="1" t="str">
        <f>TRIM(基本信息!C1178)</f>
        <v/>
      </c>
      <c r="D1178" s="1">
        <f t="shared" si="215"/>
        <v>0</v>
      </c>
      <c r="E1178" s="1" t="str">
        <f>IFERROR(INDEX(股票涨跌!E:E,MATCH(B1178,股票涨跌!B:B,0)),"-")</f>
        <v>-</v>
      </c>
      <c r="F1178" s="1" t="str">
        <f>IFERROR(INDEX(股票涨跌!F:F,MATCH(B1178,股票涨跌!B:B,0)),"-")</f>
        <v>-</v>
      </c>
      <c r="G1178" s="1" t="str">
        <f>TRIM(基本信息!O1178)</f>
        <v/>
      </c>
      <c r="H1178" s="1" t="str">
        <f>IFERROR(INDEX(行业涨跌!F:F,MATCH(G1178,行业涨跌!C:C,0)),"-")</f>
        <v>-</v>
      </c>
      <c r="I1178" s="1" t="str">
        <f>IFERROR(INDEX(行业涨跌!E:E,MATCH(G1178,行业涨跌!C:C,0)),"-")</f>
        <v>-</v>
      </c>
      <c r="J1178" s="1">
        <v>0</v>
      </c>
      <c r="K1178" s="1">
        <v>1</v>
      </c>
      <c r="L1178" s="1">
        <v>0</v>
      </c>
      <c r="M1178" s="66">
        <f t="shared" si="216"/>
        <v>1</v>
      </c>
      <c r="R1178" s="43" t="str">
        <f t="shared" si="214"/>
        <v>-</v>
      </c>
      <c r="S1178" s="11">
        <v>43630.625</v>
      </c>
    </row>
    <row r="1179" spans="1:19" x14ac:dyDescent="0.15">
      <c r="A1179" s="1">
        <v>1178</v>
      </c>
      <c r="B1179" s="29" t="str">
        <f>TRIM(基本信息!B1179)</f>
        <v/>
      </c>
      <c r="C1179" s="1" t="str">
        <f>TRIM(基本信息!C1179)</f>
        <v/>
      </c>
      <c r="D1179" s="1">
        <f t="shared" si="215"/>
        <v>0</v>
      </c>
      <c r="E1179" s="1" t="str">
        <f>IFERROR(INDEX(股票涨跌!E:E,MATCH(B1179,股票涨跌!B:B,0)),"-")</f>
        <v>-</v>
      </c>
      <c r="F1179" s="1" t="str">
        <f>IFERROR(INDEX(股票涨跌!F:F,MATCH(B1179,股票涨跌!B:B,0)),"-")</f>
        <v>-</v>
      </c>
      <c r="G1179" s="1" t="str">
        <f>TRIM(基本信息!O1179)</f>
        <v/>
      </c>
      <c r="H1179" s="1" t="str">
        <f>IFERROR(INDEX(行业涨跌!F:F,MATCH(G1179,行业涨跌!C:C,0)),"-")</f>
        <v>-</v>
      </c>
      <c r="I1179" s="1" t="str">
        <f>IFERROR(INDEX(行业涨跌!E:E,MATCH(G1179,行业涨跌!C:C,0)),"-")</f>
        <v>-</v>
      </c>
      <c r="J1179" s="1">
        <v>0</v>
      </c>
      <c r="K1179" s="1">
        <v>0</v>
      </c>
      <c r="L1179" s="1">
        <v>0</v>
      </c>
      <c r="M1179" s="66">
        <f t="shared" si="216"/>
        <v>0</v>
      </c>
      <c r="R1179" s="43" t="str">
        <f t="shared" si="214"/>
        <v>-</v>
      </c>
    </row>
    <row r="1180" spans="1:19" x14ac:dyDescent="0.15">
      <c r="A1180" s="1">
        <v>1179</v>
      </c>
      <c r="B1180" s="29" t="str">
        <f>TRIM(基本信息!B1180)</f>
        <v/>
      </c>
      <c r="C1180" s="1" t="str">
        <f>TRIM(基本信息!C1180)</f>
        <v/>
      </c>
      <c r="D1180" s="1">
        <f t="shared" si="215"/>
        <v>0</v>
      </c>
      <c r="E1180" s="1" t="str">
        <f>IFERROR(INDEX(股票涨跌!E:E,MATCH(B1180,股票涨跌!B:B,0)),"-")</f>
        <v>-</v>
      </c>
      <c r="F1180" s="1" t="str">
        <f>IFERROR(INDEX(股票涨跌!F:F,MATCH(B1180,股票涨跌!B:B,0)),"-")</f>
        <v>-</v>
      </c>
      <c r="G1180" s="1" t="str">
        <f>TRIM(基本信息!O1180)</f>
        <v/>
      </c>
      <c r="H1180" s="1" t="str">
        <f>IFERROR(INDEX(行业涨跌!F:F,MATCH(G1180,行业涨跌!C:C,0)),"-")</f>
        <v>-</v>
      </c>
      <c r="I1180" s="1" t="str">
        <f>IFERROR(INDEX(行业涨跌!E:E,MATCH(G1180,行业涨跌!C:C,0)),"-")</f>
        <v>-</v>
      </c>
      <c r="J1180" s="1">
        <v>0</v>
      </c>
      <c r="K1180" s="1">
        <v>1</v>
      </c>
      <c r="L1180" s="1">
        <v>0</v>
      </c>
      <c r="M1180" s="66">
        <f t="shared" si="216"/>
        <v>1</v>
      </c>
      <c r="R1180" s="43" t="str">
        <f t="shared" si="214"/>
        <v>-</v>
      </c>
      <c r="S1180" s="11">
        <v>43630.625</v>
      </c>
    </row>
    <row r="1181" spans="1:19" x14ac:dyDescent="0.15">
      <c r="A1181" s="1">
        <v>1180</v>
      </c>
      <c r="B1181" s="29" t="str">
        <f>TRIM(基本信息!B1181)</f>
        <v/>
      </c>
      <c r="C1181" s="1" t="str">
        <f>TRIM(基本信息!C1181)</f>
        <v/>
      </c>
      <c r="D1181" s="1">
        <f t="shared" si="215"/>
        <v>0</v>
      </c>
      <c r="E1181" s="1" t="str">
        <f>IFERROR(INDEX(股票涨跌!E:E,MATCH(B1181,股票涨跌!B:B,0)),"-")</f>
        <v>-</v>
      </c>
      <c r="F1181" s="1" t="str">
        <f>IFERROR(INDEX(股票涨跌!F:F,MATCH(B1181,股票涨跌!B:B,0)),"-")</f>
        <v>-</v>
      </c>
      <c r="G1181" s="1" t="str">
        <f>TRIM(基本信息!O1181)</f>
        <v/>
      </c>
      <c r="H1181" s="1" t="str">
        <f>IFERROR(INDEX(行业涨跌!F:F,MATCH(G1181,行业涨跌!C:C,0)),"-")</f>
        <v>-</v>
      </c>
      <c r="I1181" s="1" t="str">
        <f>IFERROR(INDEX(行业涨跌!E:E,MATCH(G1181,行业涨跌!C:C,0)),"-")</f>
        <v>-</v>
      </c>
      <c r="J1181" s="1">
        <v>0</v>
      </c>
      <c r="K1181" s="1">
        <v>0</v>
      </c>
      <c r="L1181" s="1">
        <v>0</v>
      </c>
      <c r="M1181" s="66">
        <f t="shared" si="216"/>
        <v>0</v>
      </c>
      <c r="R1181" s="43" t="str">
        <f t="shared" si="214"/>
        <v>-</v>
      </c>
    </row>
    <row r="1182" spans="1:19" x14ac:dyDescent="0.15">
      <c r="A1182" s="1">
        <v>1181</v>
      </c>
      <c r="B1182" s="29" t="str">
        <f>TRIM(基本信息!B1182)</f>
        <v/>
      </c>
      <c r="C1182" s="1" t="str">
        <f>TRIM(基本信息!C1182)</f>
        <v/>
      </c>
      <c r="D1182" s="1">
        <f t="shared" si="215"/>
        <v>0</v>
      </c>
      <c r="E1182" s="1" t="str">
        <f>IFERROR(INDEX(股票涨跌!E:E,MATCH(B1182,股票涨跌!B:B,0)),"-")</f>
        <v>-</v>
      </c>
      <c r="F1182" s="1" t="str">
        <f>IFERROR(INDEX(股票涨跌!F:F,MATCH(B1182,股票涨跌!B:B,0)),"-")</f>
        <v>-</v>
      </c>
      <c r="G1182" s="1" t="str">
        <f>TRIM(基本信息!O1182)</f>
        <v/>
      </c>
      <c r="H1182" s="1" t="str">
        <f>IFERROR(INDEX(行业涨跌!F:F,MATCH(G1182,行业涨跌!C:C,0)),"-")</f>
        <v>-</v>
      </c>
      <c r="I1182" s="1" t="str">
        <f>IFERROR(INDEX(行业涨跌!E:E,MATCH(G1182,行业涨跌!C:C,0)),"-")</f>
        <v>-</v>
      </c>
      <c r="J1182" s="1">
        <v>0</v>
      </c>
      <c r="K1182" s="1">
        <v>0</v>
      </c>
      <c r="L1182" s="1">
        <v>0</v>
      </c>
      <c r="M1182" s="66">
        <f t="shared" si="216"/>
        <v>0</v>
      </c>
      <c r="R1182" s="43" t="str">
        <f t="shared" si="214"/>
        <v>-</v>
      </c>
    </row>
    <row r="1183" spans="1:19" x14ac:dyDescent="0.15">
      <c r="A1183" s="1">
        <v>1182</v>
      </c>
      <c r="B1183" s="29" t="str">
        <f>TRIM(基本信息!B1183)</f>
        <v/>
      </c>
      <c r="C1183" s="1" t="str">
        <f>TRIM(基本信息!C1183)</f>
        <v/>
      </c>
      <c r="D1183" s="1">
        <f t="shared" si="215"/>
        <v>0</v>
      </c>
      <c r="E1183" s="1" t="str">
        <f>IFERROR(INDEX(股票涨跌!E:E,MATCH(B1183,股票涨跌!B:B,0)),"-")</f>
        <v>-</v>
      </c>
      <c r="F1183" s="1" t="str">
        <f>IFERROR(INDEX(股票涨跌!F:F,MATCH(B1183,股票涨跌!B:B,0)),"-")</f>
        <v>-</v>
      </c>
      <c r="G1183" s="1" t="str">
        <f>TRIM(基本信息!O1183)</f>
        <v/>
      </c>
      <c r="H1183" s="1" t="str">
        <f>IFERROR(INDEX(行业涨跌!F:F,MATCH(G1183,行业涨跌!C:C,0)),"-")</f>
        <v>-</v>
      </c>
      <c r="I1183" s="1" t="str">
        <f>IFERROR(INDEX(行业涨跌!E:E,MATCH(G1183,行业涨跌!C:C,0)),"-")</f>
        <v>-</v>
      </c>
      <c r="J1183" s="1">
        <v>0</v>
      </c>
      <c r="K1183" s="1">
        <v>0</v>
      </c>
      <c r="L1183" s="1">
        <v>0</v>
      </c>
      <c r="M1183" s="66">
        <f t="shared" si="216"/>
        <v>0</v>
      </c>
      <c r="R1183" s="43" t="str">
        <f t="shared" si="214"/>
        <v>-</v>
      </c>
    </row>
    <row r="1184" spans="1:19" x14ac:dyDescent="0.15">
      <c r="A1184" s="1">
        <v>1183</v>
      </c>
      <c r="B1184" s="29" t="str">
        <f>TRIM(基本信息!B1184)</f>
        <v/>
      </c>
      <c r="C1184" s="1" t="str">
        <f>TRIM(基本信息!C1184)</f>
        <v/>
      </c>
      <c r="D1184" s="1">
        <f t="shared" si="215"/>
        <v>0</v>
      </c>
      <c r="E1184" s="1" t="str">
        <f>IFERROR(INDEX(股票涨跌!E:E,MATCH(B1184,股票涨跌!B:B,0)),"-")</f>
        <v>-</v>
      </c>
      <c r="F1184" s="1" t="str">
        <f>IFERROR(INDEX(股票涨跌!F:F,MATCH(B1184,股票涨跌!B:B,0)),"-")</f>
        <v>-</v>
      </c>
      <c r="G1184" s="1" t="str">
        <f>TRIM(基本信息!O1184)</f>
        <v/>
      </c>
      <c r="H1184" s="1" t="str">
        <f>IFERROR(INDEX(行业涨跌!F:F,MATCH(G1184,行业涨跌!C:C,0)),"-")</f>
        <v>-</v>
      </c>
      <c r="I1184" s="1" t="str">
        <f>IFERROR(INDEX(行业涨跌!E:E,MATCH(G1184,行业涨跌!C:C,0)),"-")</f>
        <v>-</v>
      </c>
      <c r="J1184" s="1">
        <v>0</v>
      </c>
      <c r="K1184" s="1">
        <v>0</v>
      </c>
      <c r="L1184" s="1">
        <v>0</v>
      </c>
      <c r="M1184" s="66">
        <f t="shared" si="216"/>
        <v>0</v>
      </c>
      <c r="R1184" s="43" t="str">
        <f t="shared" si="214"/>
        <v>-</v>
      </c>
    </row>
    <row r="1185" spans="1:19" x14ac:dyDescent="0.15">
      <c r="A1185" s="1">
        <v>1184</v>
      </c>
      <c r="B1185" s="29" t="str">
        <f>TRIM(基本信息!B1185)</f>
        <v/>
      </c>
      <c r="C1185" s="1" t="str">
        <f>TRIM(基本信息!C1185)</f>
        <v/>
      </c>
      <c r="D1185" s="1">
        <f t="shared" si="215"/>
        <v>0</v>
      </c>
      <c r="E1185" s="1" t="str">
        <f>IFERROR(INDEX(股票涨跌!E:E,MATCH(B1185,股票涨跌!B:B,0)),"-")</f>
        <v>-</v>
      </c>
      <c r="F1185" s="1" t="str">
        <f>IFERROR(INDEX(股票涨跌!F:F,MATCH(B1185,股票涨跌!B:B,0)),"-")</f>
        <v>-</v>
      </c>
      <c r="G1185" s="1" t="str">
        <f>TRIM(基本信息!O1185)</f>
        <v/>
      </c>
      <c r="H1185" s="1" t="str">
        <f>IFERROR(INDEX(行业涨跌!F:F,MATCH(G1185,行业涨跌!C:C,0)),"-")</f>
        <v>-</v>
      </c>
      <c r="I1185" s="1" t="str">
        <f>IFERROR(INDEX(行业涨跌!E:E,MATCH(G1185,行业涨跌!C:C,0)),"-")</f>
        <v>-</v>
      </c>
      <c r="J1185" s="1">
        <v>0</v>
      </c>
      <c r="K1185" s="1">
        <v>0</v>
      </c>
      <c r="L1185" s="1">
        <v>0</v>
      </c>
      <c r="M1185" s="66">
        <f t="shared" si="216"/>
        <v>0</v>
      </c>
      <c r="R1185" s="43" t="str">
        <f t="shared" si="214"/>
        <v>-</v>
      </c>
    </row>
    <row r="1186" spans="1:19" x14ac:dyDescent="0.15">
      <c r="A1186" s="1">
        <v>1185</v>
      </c>
      <c r="B1186" s="29" t="str">
        <f>TRIM(基本信息!B1186)</f>
        <v/>
      </c>
      <c r="C1186" s="1" t="str">
        <f>TRIM(基本信息!C1186)</f>
        <v/>
      </c>
      <c r="D1186" s="1">
        <f t="shared" si="215"/>
        <v>0</v>
      </c>
      <c r="E1186" s="1" t="str">
        <f>IFERROR(INDEX(股票涨跌!E:E,MATCH(B1186,股票涨跌!B:B,0)),"-")</f>
        <v>-</v>
      </c>
      <c r="F1186" s="1" t="str">
        <f>IFERROR(INDEX(股票涨跌!F:F,MATCH(B1186,股票涨跌!B:B,0)),"-")</f>
        <v>-</v>
      </c>
      <c r="G1186" s="1" t="str">
        <f>TRIM(基本信息!O1186)</f>
        <v/>
      </c>
      <c r="H1186" s="1" t="str">
        <f>IFERROR(INDEX(行业涨跌!F:F,MATCH(G1186,行业涨跌!C:C,0)),"-")</f>
        <v>-</v>
      </c>
      <c r="I1186" s="1" t="str">
        <f>IFERROR(INDEX(行业涨跌!E:E,MATCH(G1186,行业涨跌!C:C,0)),"-")</f>
        <v>-</v>
      </c>
      <c r="J1186" s="1">
        <v>0</v>
      </c>
      <c r="K1186" s="1">
        <v>0</v>
      </c>
      <c r="L1186" s="1">
        <v>0</v>
      </c>
      <c r="M1186" s="66">
        <f t="shared" si="216"/>
        <v>0</v>
      </c>
      <c r="R1186" s="43" t="str">
        <f t="shared" si="214"/>
        <v>-</v>
      </c>
    </row>
    <row r="1187" spans="1:19" x14ac:dyDescent="0.15">
      <c r="A1187" s="1">
        <v>1186</v>
      </c>
      <c r="B1187" s="29" t="str">
        <f>TRIM(基本信息!B1187)</f>
        <v/>
      </c>
      <c r="C1187" s="1" t="str">
        <f>TRIM(基本信息!C1187)</f>
        <v/>
      </c>
      <c r="D1187" s="1">
        <f t="shared" si="215"/>
        <v>0</v>
      </c>
      <c r="E1187" s="1" t="str">
        <f>IFERROR(INDEX(股票涨跌!E:E,MATCH(B1187,股票涨跌!B:B,0)),"-")</f>
        <v>-</v>
      </c>
      <c r="F1187" s="1" t="str">
        <f>IFERROR(INDEX(股票涨跌!F:F,MATCH(B1187,股票涨跌!B:B,0)),"-")</f>
        <v>-</v>
      </c>
      <c r="G1187" s="1" t="str">
        <f>TRIM(基本信息!O1187)</f>
        <v/>
      </c>
      <c r="H1187" s="1" t="str">
        <f>IFERROR(INDEX(行业涨跌!F:F,MATCH(G1187,行业涨跌!C:C,0)),"-")</f>
        <v>-</v>
      </c>
      <c r="I1187" s="1" t="str">
        <f>IFERROR(INDEX(行业涨跌!E:E,MATCH(G1187,行业涨跌!C:C,0)),"-")</f>
        <v>-</v>
      </c>
      <c r="J1187" s="1">
        <v>0</v>
      </c>
      <c r="K1187" s="1">
        <v>0</v>
      </c>
      <c r="L1187" s="1">
        <v>0</v>
      </c>
      <c r="M1187" s="66">
        <f t="shared" si="216"/>
        <v>0</v>
      </c>
      <c r="R1187" s="43" t="str">
        <f t="shared" si="214"/>
        <v>-</v>
      </c>
    </row>
    <row r="1188" spans="1:19" x14ac:dyDescent="0.15">
      <c r="A1188" s="1">
        <v>1187</v>
      </c>
      <c r="B1188" s="29" t="str">
        <f>TRIM(基本信息!B1188)</f>
        <v/>
      </c>
      <c r="C1188" s="1" t="str">
        <f>TRIM(基本信息!C1188)</f>
        <v/>
      </c>
      <c r="D1188" s="1">
        <f t="shared" si="215"/>
        <v>0</v>
      </c>
      <c r="E1188" s="1" t="str">
        <f>IFERROR(INDEX(股票涨跌!E:E,MATCH(B1188,股票涨跌!B:B,0)),"-")</f>
        <v>-</v>
      </c>
      <c r="F1188" s="1" t="str">
        <f>IFERROR(INDEX(股票涨跌!F:F,MATCH(B1188,股票涨跌!B:B,0)),"-")</f>
        <v>-</v>
      </c>
      <c r="G1188" s="1" t="str">
        <f>TRIM(基本信息!O1188)</f>
        <v/>
      </c>
      <c r="H1188" s="1" t="str">
        <f>IFERROR(INDEX(行业涨跌!F:F,MATCH(G1188,行业涨跌!C:C,0)),"-")</f>
        <v>-</v>
      </c>
      <c r="I1188" s="1" t="str">
        <f>IFERROR(INDEX(行业涨跌!E:E,MATCH(G1188,行业涨跌!C:C,0)),"-")</f>
        <v>-</v>
      </c>
      <c r="J1188" s="1">
        <v>0</v>
      </c>
      <c r="K1188" s="1">
        <v>0</v>
      </c>
      <c r="L1188" s="1">
        <v>0</v>
      </c>
      <c r="M1188" s="66">
        <f t="shared" si="216"/>
        <v>0</v>
      </c>
      <c r="R1188" s="43" t="str">
        <f t="shared" si="214"/>
        <v>-</v>
      </c>
    </row>
    <row r="1189" spans="1:19" x14ac:dyDescent="0.15">
      <c r="A1189" s="1">
        <v>1188</v>
      </c>
      <c r="B1189" s="29" t="str">
        <f>TRIM(基本信息!B1189)</f>
        <v/>
      </c>
      <c r="C1189" s="1" t="str">
        <f>TRIM(基本信息!C1189)</f>
        <v/>
      </c>
      <c r="D1189" s="1">
        <f t="shared" si="215"/>
        <v>0</v>
      </c>
      <c r="E1189" s="1" t="str">
        <f>IFERROR(INDEX(股票涨跌!E:E,MATCH(B1189,股票涨跌!B:B,0)),"-")</f>
        <v>-</v>
      </c>
      <c r="F1189" s="1" t="str">
        <f>IFERROR(INDEX(股票涨跌!F:F,MATCH(B1189,股票涨跌!B:B,0)),"-")</f>
        <v>-</v>
      </c>
      <c r="G1189" s="1" t="str">
        <f>TRIM(基本信息!O1189)</f>
        <v/>
      </c>
      <c r="H1189" s="1" t="str">
        <f>IFERROR(INDEX(行业涨跌!F:F,MATCH(G1189,行业涨跌!C:C,0)),"-")</f>
        <v>-</v>
      </c>
      <c r="I1189" s="1" t="str">
        <f>IFERROR(INDEX(行业涨跌!E:E,MATCH(G1189,行业涨跌!C:C,0)),"-")</f>
        <v>-</v>
      </c>
      <c r="J1189" s="1">
        <v>0</v>
      </c>
      <c r="K1189" s="1">
        <v>0</v>
      </c>
      <c r="L1189" s="1">
        <v>0</v>
      </c>
      <c r="M1189" s="66">
        <f t="shared" si="216"/>
        <v>0</v>
      </c>
      <c r="R1189" s="43" t="str">
        <f t="shared" si="214"/>
        <v>-</v>
      </c>
    </row>
    <row r="1190" spans="1:19" x14ac:dyDescent="0.15">
      <c r="A1190" s="1">
        <v>1189</v>
      </c>
      <c r="B1190" s="29" t="str">
        <f>TRIM(基本信息!B1190)</f>
        <v/>
      </c>
      <c r="C1190" s="1" t="str">
        <f>TRIM(基本信息!C1190)</f>
        <v/>
      </c>
      <c r="D1190" s="1">
        <f t="shared" si="215"/>
        <v>0</v>
      </c>
      <c r="E1190" s="1" t="str">
        <f>IFERROR(INDEX(股票涨跌!E:E,MATCH(B1190,股票涨跌!B:B,0)),"-")</f>
        <v>-</v>
      </c>
      <c r="F1190" s="1" t="str">
        <f>IFERROR(INDEX(股票涨跌!F:F,MATCH(B1190,股票涨跌!B:B,0)),"-")</f>
        <v>-</v>
      </c>
      <c r="G1190" s="1" t="str">
        <f>TRIM(基本信息!O1190)</f>
        <v/>
      </c>
      <c r="H1190" s="1" t="str">
        <f>IFERROR(INDEX(行业涨跌!F:F,MATCH(G1190,行业涨跌!C:C,0)),"-")</f>
        <v>-</v>
      </c>
      <c r="I1190" s="1" t="str">
        <f>IFERROR(INDEX(行业涨跌!E:E,MATCH(G1190,行业涨跌!C:C,0)),"-")</f>
        <v>-</v>
      </c>
      <c r="J1190" s="1">
        <v>0</v>
      </c>
      <c r="K1190" s="1">
        <v>0</v>
      </c>
      <c r="L1190" s="1">
        <v>0</v>
      </c>
      <c r="M1190" s="66">
        <f t="shared" si="216"/>
        <v>0</v>
      </c>
      <c r="R1190" s="43" t="str">
        <f t="shared" si="214"/>
        <v>-</v>
      </c>
    </row>
    <row r="1191" spans="1:19" x14ac:dyDescent="0.15">
      <c r="A1191" s="1">
        <v>1190</v>
      </c>
      <c r="B1191" s="29" t="str">
        <f>TRIM(基本信息!B1191)</f>
        <v/>
      </c>
      <c r="C1191" s="1" t="str">
        <f>TRIM(基本信息!C1191)</f>
        <v/>
      </c>
      <c r="D1191" s="1">
        <f t="shared" si="215"/>
        <v>0</v>
      </c>
      <c r="E1191" s="1" t="str">
        <f>IFERROR(INDEX(股票涨跌!E:E,MATCH(B1191,股票涨跌!B:B,0)),"-")</f>
        <v>-</v>
      </c>
      <c r="F1191" s="1" t="str">
        <f>IFERROR(INDEX(股票涨跌!F:F,MATCH(B1191,股票涨跌!B:B,0)),"-")</f>
        <v>-</v>
      </c>
      <c r="G1191" s="1" t="str">
        <f>TRIM(基本信息!O1191)</f>
        <v/>
      </c>
      <c r="H1191" s="1" t="str">
        <f>IFERROR(INDEX(行业涨跌!F:F,MATCH(G1191,行业涨跌!C:C,0)),"-")</f>
        <v>-</v>
      </c>
      <c r="I1191" s="1" t="str">
        <f>IFERROR(INDEX(行业涨跌!E:E,MATCH(G1191,行业涨跌!C:C,0)),"-")</f>
        <v>-</v>
      </c>
      <c r="J1191" s="1">
        <v>0</v>
      </c>
      <c r="K1191" s="1">
        <v>0</v>
      </c>
      <c r="L1191" s="1">
        <v>0</v>
      </c>
      <c r="M1191" s="66">
        <f t="shared" si="216"/>
        <v>0</v>
      </c>
      <c r="R1191" s="43" t="str">
        <f t="shared" si="214"/>
        <v>-</v>
      </c>
    </row>
    <row r="1192" spans="1:19" x14ac:dyDescent="0.15">
      <c r="A1192" s="1">
        <v>1191</v>
      </c>
      <c r="B1192" s="29" t="str">
        <f>TRIM(基本信息!B1192)</f>
        <v/>
      </c>
      <c r="C1192" s="1" t="str">
        <f>TRIM(基本信息!C1192)</f>
        <v/>
      </c>
      <c r="D1192" s="1">
        <f t="shared" si="215"/>
        <v>0</v>
      </c>
      <c r="E1192" s="1" t="str">
        <f>IFERROR(INDEX(股票涨跌!E:E,MATCH(B1192,股票涨跌!B:B,0)),"-")</f>
        <v>-</v>
      </c>
      <c r="F1192" s="1" t="str">
        <f>IFERROR(INDEX(股票涨跌!F:F,MATCH(B1192,股票涨跌!B:B,0)),"-")</f>
        <v>-</v>
      </c>
      <c r="G1192" s="1" t="str">
        <f>TRIM(基本信息!O1192)</f>
        <v/>
      </c>
      <c r="H1192" s="1" t="str">
        <f>IFERROR(INDEX(行业涨跌!F:F,MATCH(G1192,行业涨跌!C:C,0)),"-")</f>
        <v>-</v>
      </c>
      <c r="I1192" s="1" t="str">
        <f>IFERROR(INDEX(行业涨跌!E:E,MATCH(G1192,行业涨跌!C:C,0)),"-")</f>
        <v>-</v>
      </c>
      <c r="J1192" s="1">
        <v>0</v>
      </c>
      <c r="K1192" s="1">
        <v>1</v>
      </c>
      <c r="L1192" s="1">
        <v>0</v>
      </c>
      <c r="M1192" s="66">
        <f t="shared" si="216"/>
        <v>1</v>
      </c>
      <c r="R1192" s="43" t="str">
        <f t="shared" si="214"/>
        <v>-</v>
      </c>
      <c r="S1192" s="11">
        <v>43630.625</v>
      </c>
    </row>
    <row r="1193" spans="1:19" x14ac:dyDescent="0.15">
      <c r="A1193" s="1">
        <v>1192</v>
      </c>
      <c r="B1193" s="29" t="str">
        <f>TRIM(基本信息!B1193)</f>
        <v/>
      </c>
      <c r="C1193" s="1" t="str">
        <f>TRIM(基本信息!C1193)</f>
        <v/>
      </c>
      <c r="D1193" s="1">
        <f t="shared" si="215"/>
        <v>0</v>
      </c>
      <c r="E1193" s="1" t="str">
        <f>IFERROR(INDEX(股票涨跌!E:E,MATCH(B1193,股票涨跌!B:B,0)),"-")</f>
        <v>-</v>
      </c>
      <c r="F1193" s="1" t="str">
        <f>IFERROR(INDEX(股票涨跌!F:F,MATCH(B1193,股票涨跌!B:B,0)),"-")</f>
        <v>-</v>
      </c>
      <c r="G1193" s="1" t="str">
        <f>TRIM(基本信息!O1193)</f>
        <v/>
      </c>
      <c r="H1193" s="1" t="str">
        <f>IFERROR(INDEX(行业涨跌!F:F,MATCH(G1193,行业涨跌!C:C,0)),"-")</f>
        <v>-</v>
      </c>
      <c r="I1193" s="1" t="str">
        <f>IFERROR(INDEX(行业涨跌!E:E,MATCH(G1193,行业涨跌!C:C,0)),"-")</f>
        <v>-</v>
      </c>
      <c r="J1193" s="1">
        <v>0</v>
      </c>
      <c r="K1193" s="1">
        <v>0</v>
      </c>
      <c r="L1193" s="1">
        <v>0</v>
      </c>
      <c r="M1193" s="66">
        <f t="shared" si="216"/>
        <v>0</v>
      </c>
      <c r="R1193" s="43" t="str">
        <f t="shared" si="214"/>
        <v>-</v>
      </c>
    </row>
    <row r="1194" spans="1:19" x14ac:dyDescent="0.15">
      <c r="A1194" s="1">
        <v>1193</v>
      </c>
      <c r="B1194" s="29" t="str">
        <f>TRIM(基本信息!B1194)</f>
        <v/>
      </c>
      <c r="C1194" s="1" t="str">
        <f>TRIM(基本信息!C1194)</f>
        <v/>
      </c>
      <c r="D1194" s="1">
        <f t="shared" si="215"/>
        <v>0</v>
      </c>
      <c r="E1194" s="1" t="str">
        <f>IFERROR(INDEX(股票涨跌!E:E,MATCH(B1194,股票涨跌!B:B,0)),"-")</f>
        <v>-</v>
      </c>
      <c r="F1194" s="1" t="str">
        <f>IFERROR(INDEX(股票涨跌!F:F,MATCH(B1194,股票涨跌!B:B,0)),"-")</f>
        <v>-</v>
      </c>
      <c r="G1194" s="1" t="str">
        <f>TRIM(基本信息!O1194)</f>
        <v/>
      </c>
      <c r="H1194" s="1" t="str">
        <f>IFERROR(INDEX(行业涨跌!F:F,MATCH(G1194,行业涨跌!C:C,0)),"-")</f>
        <v>-</v>
      </c>
      <c r="I1194" s="1" t="str">
        <f>IFERROR(INDEX(行业涨跌!E:E,MATCH(G1194,行业涨跌!C:C,0)),"-")</f>
        <v>-</v>
      </c>
      <c r="J1194" s="1">
        <v>0</v>
      </c>
      <c r="K1194" s="1">
        <v>1</v>
      </c>
      <c r="L1194" s="1">
        <v>0</v>
      </c>
      <c r="M1194" s="66">
        <f t="shared" si="216"/>
        <v>1</v>
      </c>
      <c r="R1194" s="43" t="str">
        <f t="shared" si="214"/>
        <v>-</v>
      </c>
      <c r="S1194" s="11">
        <v>43630.625</v>
      </c>
    </row>
    <row r="1195" spans="1:19" x14ac:dyDescent="0.15">
      <c r="A1195" s="1">
        <v>1194</v>
      </c>
      <c r="B1195" s="29" t="str">
        <f>TRIM(基本信息!B1195)</f>
        <v/>
      </c>
      <c r="C1195" s="1" t="str">
        <f>TRIM(基本信息!C1195)</f>
        <v/>
      </c>
      <c r="D1195" s="1">
        <f t="shared" si="215"/>
        <v>0</v>
      </c>
      <c r="E1195" s="1" t="str">
        <f>IFERROR(INDEX(股票涨跌!E:E,MATCH(B1195,股票涨跌!B:B,0)),"-")</f>
        <v>-</v>
      </c>
      <c r="F1195" s="1" t="str">
        <f>IFERROR(INDEX(股票涨跌!F:F,MATCH(B1195,股票涨跌!B:B,0)),"-")</f>
        <v>-</v>
      </c>
      <c r="G1195" s="1" t="str">
        <f>TRIM(基本信息!O1195)</f>
        <v/>
      </c>
      <c r="H1195" s="1" t="str">
        <f>IFERROR(INDEX(行业涨跌!F:F,MATCH(G1195,行业涨跌!C:C,0)),"-")</f>
        <v>-</v>
      </c>
      <c r="I1195" s="1" t="str">
        <f>IFERROR(INDEX(行业涨跌!E:E,MATCH(G1195,行业涨跌!C:C,0)),"-")</f>
        <v>-</v>
      </c>
      <c r="J1195" s="1">
        <v>0</v>
      </c>
      <c r="K1195" s="1">
        <v>1</v>
      </c>
      <c r="L1195" s="1">
        <v>0</v>
      </c>
      <c r="M1195" s="66">
        <f t="shared" si="216"/>
        <v>1</v>
      </c>
      <c r="R1195" s="43" t="str">
        <f t="shared" si="214"/>
        <v>-</v>
      </c>
      <c r="S1195" s="11">
        <v>43630.625</v>
      </c>
    </row>
    <row r="1196" spans="1:19" x14ac:dyDescent="0.15">
      <c r="A1196" s="1">
        <v>1195</v>
      </c>
      <c r="B1196" s="29" t="str">
        <f>TRIM(基本信息!B1196)</f>
        <v/>
      </c>
      <c r="C1196" s="1" t="str">
        <f>TRIM(基本信息!C1196)</f>
        <v/>
      </c>
      <c r="D1196" s="1">
        <f t="shared" si="215"/>
        <v>0</v>
      </c>
      <c r="E1196" s="1" t="str">
        <f>IFERROR(INDEX(股票涨跌!E:E,MATCH(B1196,股票涨跌!B:B,0)),"-")</f>
        <v>-</v>
      </c>
      <c r="F1196" s="1" t="str">
        <f>IFERROR(INDEX(股票涨跌!F:F,MATCH(B1196,股票涨跌!B:B,0)),"-")</f>
        <v>-</v>
      </c>
      <c r="G1196" s="1" t="str">
        <f>TRIM(基本信息!O1196)</f>
        <v/>
      </c>
      <c r="H1196" s="1" t="str">
        <f>IFERROR(INDEX(行业涨跌!F:F,MATCH(G1196,行业涨跌!C:C,0)),"-")</f>
        <v>-</v>
      </c>
      <c r="I1196" s="1" t="str">
        <f>IFERROR(INDEX(行业涨跌!E:E,MATCH(G1196,行业涨跌!C:C,0)),"-")</f>
        <v>-</v>
      </c>
      <c r="J1196" s="1">
        <v>0</v>
      </c>
      <c r="K1196" s="1">
        <v>1</v>
      </c>
      <c r="L1196" s="1">
        <v>0</v>
      </c>
      <c r="M1196" s="66">
        <f t="shared" si="216"/>
        <v>1</v>
      </c>
      <c r="R1196" s="43" t="str">
        <f t="shared" si="214"/>
        <v>-</v>
      </c>
      <c r="S1196" s="11">
        <v>43630.625</v>
      </c>
    </row>
    <row r="1197" spans="1:19" x14ac:dyDescent="0.15">
      <c r="A1197" s="1">
        <v>1196</v>
      </c>
      <c r="B1197" s="29" t="str">
        <f>TRIM(基本信息!B1197)</f>
        <v/>
      </c>
      <c r="C1197" s="1" t="str">
        <f>TRIM(基本信息!C1197)</f>
        <v/>
      </c>
      <c r="D1197" s="1">
        <f t="shared" si="215"/>
        <v>0</v>
      </c>
      <c r="E1197" s="1" t="str">
        <f>IFERROR(INDEX(股票涨跌!E:E,MATCH(B1197,股票涨跌!B:B,0)),"-")</f>
        <v>-</v>
      </c>
      <c r="F1197" s="1" t="str">
        <f>IFERROR(INDEX(股票涨跌!F:F,MATCH(B1197,股票涨跌!B:B,0)),"-")</f>
        <v>-</v>
      </c>
      <c r="G1197" s="1" t="str">
        <f>TRIM(基本信息!O1197)</f>
        <v/>
      </c>
      <c r="H1197" s="1" t="str">
        <f>IFERROR(INDEX(行业涨跌!F:F,MATCH(G1197,行业涨跌!C:C,0)),"-")</f>
        <v>-</v>
      </c>
      <c r="I1197" s="1" t="str">
        <f>IFERROR(INDEX(行业涨跌!E:E,MATCH(G1197,行业涨跌!C:C,0)),"-")</f>
        <v>-</v>
      </c>
      <c r="J1197" s="1">
        <v>0</v>
      </c>
      <c r="K1197" s="1">
        <v>0</v>
      </c>
      <c r="L1197" s="1">
        <v>0</v>
      </c>
      <c r="M1197" s="66">
        <f t="shared" si="216"/>
        <v>0</v>
      </c>
      <c r="R1197" s="43" t="str">
        <f t="shared" si="214"/>
        <v>-</v>
      </c>
    </row>
    <row r="1198" spans="1:19" x14ac:dyDescent="0.15">
      <c r="A1198" s="1">
        <v>1197</v>
      </c>
      <c r="B1198" s="29" t="str">
        <f>TRIM(基本信息!B1198)</f>
        <v/>
      </c>
      <c r="C1198" s="1" t="str">
        <f>TRIM(基本信息!C1198)</f>
        <v/>
      </c>
      <c r="D1198" s="1">
        <f t="shared" si="215"/>
        <v>0</v>
      </c>
      <c r="E1198" s="1" t="str">
        <f>IFERROR(INDEX(股票涨跌!E:E,MATCH(B1198,股票涨跌!B:B,0)),"-")</f>
        <v>-</v>
      </c>
      <c r="F1198" s="1" t="str">
        <f>IFERROR(INDEX(股票涨跌!F:F,MATCH(B1198,股票涨跌!B:B,0)),"-")</f>
        <v>-</v>
      </c>
      <c r="G1198" s="1" t="str">
        <f>TRIM(基本信息!O1198)</f>
        <v/>
      </c>
      <c r="H1198" s="1" t="str">
        <f>IFERROR(INDEX(行业涨跌!F:F,MATCH(G1198,行业涨跌!C:C,0)),"-")</f>
        <v>-</v>
      </c>
      <c r="I1198" s="1" t="str">
        <f>IFERROR(INDEX(行业涨跌!E:E,MATCH(G1198,行业涨跌!C:C,0)),"-")</f>
        <v>-</v>
      </c>
      <c r="J1198" s="1">
        <v>0</v>
      </c>
      <c r="K1198" s="1">
        <v>0</v>
      </c>
      <c r="L1198" s="1">
        <v>0</v>
      </c>
      <c r="M1198" s="66">
        <f t="shared" si="216"/>
        <v>0</v>
      </c>
      <c r="R1198" s="43" t="str">
        <f t="shared" si="214"/>
        <v>-</v>
      </c>
    </row>
    <row r="1199" spans="1:19" x14ac:dyDescent="0.15">
      <c r="A1199" s="1">
        <v>1198</v>
      </c>
      <c r="B1199" s="29" t="str">
        <f>TRIM(基本信息!B1199)</f>
        <v/>
      </c>
      <c r="C1199" s="1" t="str">
        <f>TRIM(基本信息!C1199)</f>
        <v/>
      </c>
      <c r="D1199" s="1">
        <f t="shared" si="215"/>
        <v>0</v>
      </c>
      <c r="E1199" s="1" t="str">
        <f>IFERROR(INDEX(股票涨跌!E:E,MATCH(B1199,股票涨跌!B:B,0)),"-")</f>
        <v>-</v>
      </c>
      <c r="F1199" s="1" t="str">
        <f>IFERROR(INDEX(股票涨跌!F:F,MATCH(B1199,股票涨跌!B:B,0)),"-")</f>
        <v>-</v>
      </c>
      <c r="G1199" s="1" t="str">
        <f>TRIM(基本信息!O1199)</f>
        <v/>
      </c>
      <c r="H1199" s="1" t="str">
        <f>IFERROR(INDEX(行业涨跌!F:F,MATCH(G1199,行业涨跌!C:C,0)),"-")</f>
        <v>-</v>
      </c>
      <c r="I1199" s="1" t="str">
        <f>IFERROR(INDEX(行业涨跌!E:E,MATCH(G1199,行业涨跌!C:C,0)),"-")</f>
        <v>-</v>
      </c>
      <c r="J1199" s="1">
        <v>0</v>
      </c>
      <c r="K1199" s="1">
        <v>1</v>
      </c>
      <c r="L1199" s="1">
        <v>0</v>
      </c>
      <c r="M1199" s="66">
        <f t="shared" si="216"/>
        <v>1</v>
      </c>
      <c r="R1199" s="43" t="str">
        <f t="shared" si="214"/>
        <v>-</v>
      </c>
      <c r="S1199" s="11">
        <v>43630.625</v>
      </c>
    </row>
    <row r="1200" spans="1:19" x14ac:dyDescent="0.15">
      <c r="A1200" s="1">
        <v>1199</v>
      </c>
      <c r="B1200" s="29" t="str">
        <f>TRIM(基本信息!B1200)</f>
        <v/>
      </c>
      <c r="C1200" s="1" t="str">
        <f>TRIM(基本信息!C1200)</f>
        <v/>
      </c>
      <c r="D1200" s="1">
        <f t="shared" si="215"/>
        <v>0</v>
      </c>
      <c r="E1200" s="1" t="str">
        <f>IFERROR(INDEX(股票涨跌!E:E,MATCH(B1200,股票涨跌!B:B,0)),"-")</f>
        <v>-</v>
      </c>
      <c r="F1200" s="1" t="str">
        <f>IFERROR(INDEX(股票涨跌!F:F,MATCH(B1200,股票涨跌!B:B,0)),"-")</f>
        <v>-</v>
      </c>
      <c r="G1200" s="1" t="str">
        <f>TRIM(基本信息!O1200)</f>
        <v/>
      </c>
      <c r="H1200" s="1" t="str">
        <f>IFERROR(INDEX(行业涨跌!F:F,MATCH(G1200,行业涨跌!C:C,0)),"-")</f>
        <v>-</v>
      </c>
      <c r="I1200" s="1" t="str">
        <f>IFERROR(INDEX(行业涨跌!E:E,MATCH(G1200,行业涨跌!C:C,0)),"-")</f>
        <v>-</v>
      </c>
      <c r="J1200" s="1">
        <v>0</v>
      </c>
      <c r="K1200" s="1">
        <v>1</v>
      </c>
      <c r="L1200" s="1">
        <v>0</v>
      </c>
      <c r="M1200" s="66">
        <f t="shared" si="216"/>
        <v>1</v>
      </c>
      <c r="R1200" s="43" t="str">
        <f t="shared" si="214"/>
        <v>-</v>
      </c>
      <c r="S1200" s="11">
        <v>43630.625</v>
      </c>
    </row>
    <row r="1201" spans="1:19" x14ac:dyDescent="0.15">
      <c r="A1201" s="1">
        <v>1200</v>
      </c>
      <c r="B1201" s="29" t="str">
        <f>TRIM(基本信息!B1201)</f>
        <v/>
      </c>
      <c r="C1201" s="1" t="str">
        <f>TRIM(基本信息!C1201)</f>
        <v/>
      </c>
      <c r="D1201" s="1">
        <f t="shared" si="215"/>
        <v>0</v>
      </c>
      <c r="E1201" s="1" t="str">
        <f>IFERROR(INDEX(股票涨跌!E:E,MATCH(B1201,股票涨跌!B:B,0)),"-")</f>
        <v>-</v>
      </c>
      <c r="F1201" s="1" t="str">
        <f>IFERROR(INDEX(股票涨跌!F:F,MATCH(B1201,股票涨跌!B:B,0)),"-")</f>
        <v>-</v>
      </c>
      <c r="G1201" s="1" t="str">
        <f>TRIM(基本信息!O1201)</f>
        <v/>
      </c>
      <c r="H1201" s="1" t="str">
        <f>IFERROR(INDEX(行业涨跌!F:F,MATCH(G1201,行业涨跌!C:C,0)),"-")</f>
        <v>-</v>
      </c>
      <c r="I1201" s="1" t="str">
        <f>IFERROR(INDEX(行业涨跌!E:E,MATCH(G1201,行业涨跌!C:C,0)),"-")</f>
        <v>-</v>
      </c>
      <c r="J1201" s="1">
        <v>0</v>
      </c>
      <c r="K1201" s="1">
        <v>0</v>
      </c>
      <c r="L1201" s="1">
        <v>0</v>
      </c>
      <c r="M1201" s="66">
        <f t="shared" si="216"/>
        <v>0</v>
      </c>
      <c r="R1201" s="43" t="str">
        <f t="shared" si="214"/>
        <v>-</v>
      </c>
    </row>
    <row r="1202" spans="1:19" x14ac:dyDescent="0.15">
      <c r="A1202" s="1">
        <v>1201</v>
      </c>
      <c r="B1202" s="29" t="str">
        <f>TRIM(基本信息!B1202)</f>
        <v/>
      </c>
      <c r="C1202" s="1" t="str">
        <f>TRIM(基本信息!C1202)</f>
        <v/>
      </c>
      <c r="D1202" s="1">
        <f t="shared" si="215"/>
        <v>0</v>
      </c>
      <c r="E1202" s="1" t="str">
        <f>IFERROR(INDEX(股票涨跌!E:E,MATCH(B1202,股票涨跌!B:B,0)),"-")</f>
        <v>-</v>
      </c>
      <c r="F1202" s="1" t="str">
        <f>IFERROR(INDEX(股票涨跌!F:F,MATCH(B1202,股票涨跌!B:B,0)),"-")</f>
        <v>-</v>
      </c>
      <c r="G1202" s="1" t="str">
        <f>TRIM(基本信息!O1202)</f>
        <v/>
      </c>
      <c r="H1202" s="1" t="str">
        <f>IFERROR(INDEX(行业涨跌!F:F,MATCH(G1202,行业涨跌!C:C,0)),"-")</f>
        <v>-</v>
      </c>
      <c r="I1202" s="1" t="str">
        <f>IFERROR(INDEX(行业涨跌!E:E,MATCH(G1202,行业涨跌!C:C,0)),"-")</f>
        <v>-</v>
      </c>
      <c r="J1202" s="1">
        <v>0</v>
      </c>
      <c r="K1202" s="1">
        <v>0</v>
      </c>
      <c r="L1202" s="1">
        <v>0</v>
      </c>
      <c r="M1202" s="66">
        <f t="shared" si="216"/>
        <v>0</v>
      </c>
      <c r="R1202" s="43" t="str">
        <f t="shared" si="214"/>
        <v>-</v>
      </c>
    </row>
    <row r="1203" spans="1:19" x14ac:dyDescent="0.15">
      <c r="A1203" s="1">
        <v>1202</v>
      </c>
      <c r="B1203" s="29" t="str">
        <f>TRIM(基本信息!B1203)</f>
        <v/>
      </c>
      <c r="C1203" s="1" t="str">
        <f>TRIM(基本信息!C1203)</f>
        <v/>
      </c>
      <c r="D1203" s="1">
        <f t="shared" si="215"/>
        <v>0</v>
      </c>
      <c r="E1203" s="1" t="str">
        <f>IFERROR(INDEX(股票涨跌!E:E,MATCH(B1203,股票涨跌!B:B,0)),"-")</f>
        <v>-</v>
      </c>
      <c r="F1203" s="1" t="str">
        <f>IFERROR(INDEX(股票涨跌!F:F,MATCH(B1203,股票涨跌!B:B,0)),"-")</f>
        <v>-</v>
      </c>
      <c r="G1203" s="1" t="str">
        <f>TRIM(基本信息!O1203)</f>
        <v/>
      </c>
      <c r="H1203" s="1" t="str">
        <f>IFERROR(INDEX(行业涨跌!F:F,MATCH(G1203,行业涨跌!C:C,0)),"-")</f>
        <v>-</v>
      </c>
      <c r="I1203" s="1" t="str">
        <f>IFERROR(INDEX(行业涨跌!E:E,MATCH(G1203,行业涨跌!C:C,0)),"-")</f>
        <v>-</v>
      </c>
      <c r="J1203" s="1">
        <v>0</v>
      </c>
      <c r="K1203" s="1">
        <v>0</v>
      </c>
      <c r="L1203" s="1">
        <v>0</v>
      </c>
      <c r="M1203" s="66">
        <f t="shared" si="216"/>
        <v>0</v>
      </c>
      <c r="R1203" s="43" t="str">
        <f t="shared" si="214"/>
        <v>-</v>
      </c>
    </row>
    <row r="1204" spans="1:19" x14ac:dyDescent="0.15">
      <c r="A1204" s="1">
        <v>1203</v>
      </c>
      <c r="B1204" s="29" t="str">
        <f>TRIM(基本信息!B1204)</f>
        <v/>
      </c>
      <c r="C1204" s="1" t="str">
        <f>TRIM(基本信息!C1204)</f>
        <v/>
      </c>
      <c r="D1204" s="1">
        <f t="shared" si="215"/>
        <v>0</v>
      </c>
      <c r="E1204" s="1" t="str">
        <f>IFERROR(INDEX(股票涨跌!E:E,MATCH(B1204,股票涨跌!B:B,0)),"-")</f>
        <v>-</v>
      </c>
      <c r="F1204" s="1" t="str">
        <f>IFERROR(INDEX(股票涨跌!F:F,MATCH(B1204,股票涨跌!B:B,0)),"-")</f>
        <v>-</v>
      </c>
      <c r="G1204" s="1" t="str">
        <f>TRIM(基本信息!O1204)</f>
        <v/>
      </c>
      <c r="H1204" s="1" t="str">
        <f>IFERROR(INDEX(行业涨跌!F:F,MATCH(G1204,行业涨跌!C:C,0)),"-")</f>
        <v>-</v>
      </c>
      <c r="I1204" s="1" t="str">
        <f>IFERROR(INDEX(行业涨跌!E:E,MATCH(G1204,行业涨跌!C:C,0)),"-")</f>
        <v>-</v>
      </c>
      <c r="J1204" s="1">
        <v>0</v>
      </c>
      <c r="K1204" s="1">
        <v>0</v>
      </c>
      <c r="L1204" s="1">
        <v>0</v>
      </c>
      <c r="M1204" s="66">
        <f t="shared" si="216"/>
        <v>0</v>
      </c>
      <c r="R1204" s="43" t="str">
        <f t="shared" si="214"/>
        <v>-</v>
      </c>
    </row>
    <row r="1205" spans="1:19" x14ac:dyDescent="0.15">
      <c r="A1205" s="1">
        <v>1204</v>
      </c>
      <c r="B1205" s="29" t="str">
        <f>TRIM(基本信息!B1205)</f>
        <v/>
      </c>
      <c r="C1205" s="1" t="str">
        <f>TRIM(基本信息!C1205)</f>
        <v/>
      </c>
      <c r="D1205" s="1">
        <f t="shared" si="215"/>
        <v>0</v>
      </c>
      <c r="E1205" s="1" t="str">
        <f>IFERROR(INDEX(股票涨跌!E:E,MATCH(B1205,股票涨跌!B:B,0)),"-")</f>
        <v>-</v>
      </c>
      <c r="F1205" s="1" t="str">
        <f>IFERROR(INDEX(股票涨跌!F:F,MATCH(B1205,股票涨跌!B:B,0)),"-")</f>
        <v>-</v>
      </c>
      <c r="G1205" s="1" t="str">
        <f>TRIM(基本信息!O1205)</f>
        <v/>
      </c>
      <c r="H1205" s="1" t="str">
        <f>IFERROR(INDEX(行业涨跌!F:F,MATCH(G1205,行业涨跌!C:C,0)),"-")</f>
        <v>-</v>
      </c>
      <c r="I1205" s="1" t="str">
        <f>IFERROR(INDEX(行业涨跌!E:E,MATCH(G1205,行业涨跌!C:C,0)),"-")</f>
        <v>-</v>
      </c>
      <c r="J1205" s="1">
        <v>0</v>
      </c>
      <c r="K1205" s="1">
        <v>1</v>
      </c>
      <c r="L1205" s="1">
        <v>0</v>
      </c>
      <c r="M1205" s="66">
        <f t="shared" si="216"/>
        <v>1</v>
      </c>
      <c r="R1205" s="43" t="str">
        <f t="shared" si="214"/>
        <v>-</v>
      </c>
      <c r="S1205" s="11">
        <v>43630.625</v>
      </c>
    </row>
    <row r="1206" spans="1:19" x14ac:dyDescent="0.15">
      <c r="A1206" s="1">
        <v>1205</v>
      </c>
      <c r="B1206" s="29" t="str">
        <f>TRIM(基本信息!B1206)</f>
        <v/>
      </c>
      <c r="C1206" s="1" t="str">
        <f>TRIM(基本信息!C1206)</f>
        <v/>
      </c>
      <c r="D1206" s="1">
        <f t="shared" si="215"/>
        <v>0</v>
      </c>
      <c r="E1206" s="1" t="str">
        <f>IFERROR(INDEX(股票涨跌!E:E,MATCH(B1206,股票涨跌!B:B,0)),"-")</f>
        <v>-</v>
      </c>
      <c r="F1206" s="1" t="str">
        <f>IFERROR(INDEX(股票涨跌!F:F,MATCH(B1206,股票涨跌!B:B,0)),"-")</f>
        <v>-</v>
      </c>
      <c r="G1206" s="1" t="str">
        <f>TRIM(基本信息!O1206)</f>
        <v/>
      </c>
      <c r="H1206" s="1" t="str">
        <f>IFERROR(INDEX(行业涨跌!F:F,MATCH(G1206,行业涨跌!C:C,0)),"-")</f>
        <v>-</v>
      </c>
      <c r="I1206" s="1" t="str">
        <f>IFERROR(INDEX(行业涨跌!E:E,MATCH(G1206,行业涨跌!C:C,0)),"-")</f>
        <v>-</v>
      </c>
      <c r="J1206" s="1">
        <v>0</v>
      </c>
      <c r="K1206" s="1">
        <v>1</v>
      </c>
      <c r="L1206" s="1">
        <v>0</v>
      </c>
      <c r="M1206" s="66">
        <f t="shared" si="216"/>
        <v>1</v>
      </c>
      <c r="R1206" s="43" t="str">
        <f t="shared" si="214"/>
        <v>-</v>
      </c>
      <c r="S1206" s="11">
        <v>43630.625</v>
      </c>
    </row>
    <row r="1207" spans="1:19" x14ac:dyDescent="0.15">
      <c r="A1207" s="1">
        <v>1206</v>
      </c>
      <c r="B1207" s="29" t="str">
        <f>TRIM(基本信息!B1207)</f>
        <v/>
      </c>
      <c r="C1207" s="1" t="str">
        <f>TRIM(基本信息!C1207)</f>
        <v/>
      </c>
      <c r="D1207" s="1">
        <f t="shared" si="215"/>
        <v>0</v>
      </c>
      <c r="E1207" s="1" t="str">
        <f>IFERROR(INDEX(股票涨跌!E:E,MATCH(B1207,股票涨跌!B:B,0)),"-")</f>
        <v>-</v>
      </c>
      <c r="F1207" s="1" t="str">
        <f>IFERROR(INDEX(股票涨跌!F:F,MATCH(B1207,股票涨跌!B:B,0)),"-")</f>
        <v>-</v>
      </c>
      <c r="G1207" s="1" t="str">
        <f>TRIM(基本信息!O1207)</f>
        <v/>
      </c>
      <c r="H1207" s="1" t="str">
        <f>IFERROR(INDEX(行业涨跌!F:F,MATCH(G1207,行业涨跌!C:C,0)),"-")</f>
        <v>-</v>
      </c>
      <c r="I1207" s="1" t="str">
        <f>IFERROR(INDEX(行业涨跌!E:E,MATCH(G1207,行业涨跌!C:C,0)),"-")</f>
        <v>-</v>
      </c>
      <c r="J1207" s="1">
        <v>0</v>
      </c>
      <c r="K1207" s="1">
        <v>1</v>
      </c>
      <c r="L1207" s="1">
        <v>0</v>
      </c>
      <c r="M1207" s="66">
        <f t="shared" si="216"/>
        <v>1</v>
      </c>
      <c r="R1207" s="43" t="str">
        <f t="shared" si="214"/>
        <v>-</v>
      </c>
      <c r="S1207" s="11">
        <v>43630.625</v>
      </c>
    </row>
    <row r="1208" spans="1:19" x14ac:dyDescent="0.15">
      <c r="A1208" s="1">
        <v>1207</v>
      </c>
      <c r="B1208" s="29" t="str">
        <f>TRIM(基本信息!B1208)</f>
        <v/>
      </c>
      <c r="C1208" s="1" t="str">
        <f>TRIM(基本信息!C1208)</f>
        <v/>
      </c>
      <c r="D1208" s="1">
        <f t="shared" si="215"/>
        <v>0</v>
      </c>
      <c r="E1208" s="1" t="str">
        <f>IFERROR(INDEX(股票涨跌!E:E,MATCH(B1208,股票涨跌!B:B,0)),"-")</f>
        <v>-</v>
      </c>
      <c r="F1208" s="1" t="str">
        <f>IFERROR(INDEX(股票涨跌!F:F,MATCH(B1208,股票涨跌!B:B,0)),"-")</f>
        <v>-</v>
      </c>
      <c r="G1208" s="1" t="str">
        <f>TRIM(基本信息!O1208)</f>
        <v/>
      </c>
      <c r="H1208" s="1" t="str">
        <f>IFERROR(INDEX(行业涨跌!F:F,MATCH(G1208,行业涨跌!C:C,0)),"-")</f>
        <v>-</v>
      </c>
      <c r="I1208" s="1" t="str">
        <f>IFERROR(INDEX(行业涨跌!E:E,MATCH(G1208,行业涨跌!C:C,0)),"-")</f>
        <v>-</v>
      </c>
      <c r="J1208" s="1">
        <v>0</v>
      </c>
      <c r="K1208" s="1">
        <v>1</v>
      </c>
      <c r="L1208" s="1">
        <v>0</v>
      </c>
      <c r="M1208" s="66">
        <f t="shared" si="216"/>
        <v>1</v>
      </c>
      <c r="R1208" s="43" t="str">
        <f t="shared" si="214"/>
        <v>-</v>
      </c>
      <c r="S1208" s="11">
        <v>43630.625</v>
      </c>
    </row>
    <row r="1209" spans="1:19" x14ac:dyDescent="0.15">
      <c r="A1209" s="1">
        <v>1208</v>
      </c>
      <c r="B1209" s="29" t="str">
        <f>TRIM(基本信息!B1209)</f>
        <v/>
      </c>
      <c r="C1209" s="1" t="str">
        <f>TRIM(基本信息!C1209)</f>
        <v/>
      </c>
      <c r="D1209" s="1">
        <f t="shared" si="215"/>
        <v>0</v>
      </c>
      <c r="E1209" s="1" t="str">
        <f>IFERROR(INDEX(股票涨跌!E:E,MATCH(B1209,股票涨跌!B:B,0)),"-")</f>
        <v>-</v>
      </c>
      <c r="F1209" s="1" t="str">
        <f>IFERROR(INDEX(股票涨跌!F:F,MATCH(B1209,股票涨跌!B:B,0)),"-")</f>
        <v>-</v>
      </c>
      <c r="G1209" s="1" t="str">
        <f>TRIM(基本信息!O1209)</f>
        <v/>
      </c>
      <c r="H1209" s="1" t="str">
        <f>IFERROR(INDEX(行业涨跌!F:F,MATCH(G1209,行业涨跌!C:C,0)),"-")</f>
        <v>-</v>
      </c>
      <c r="I1209" s="1" t="str">
        <f>IFERROR(INDEX(行业涨跌!E:E,MATCH(G1209,行业涨跌!C:C,0)),"-")</f>
        <v>-</v>
      </c>
      <c r="J1209" s="1">
        <v>0</v>
      </c>
      <c r="K1209" s="1">
        <v>0</v>
      </c>
      <c r="L1209" s="1">
        <v>0</v>
      </c>
      <c r="M1209" s="66">
        <f t="shared" si="216"/>
        <v>0</v>
      </c>
      <c r="R1209" s="43" t="str">
        <f t="shared" si="214"/>
        <v>-</v>
      </c>
    </row>
    <row r="1210" spans="1:19" x14ac:dyDescent="0.15">
      <c r="A1210" s="1">
        <v>1209</v>
      </c>
      <c r="B1210" s="29" t="str">
        <f>TRIM(基本信息!B1210)</f>
        <v/>
      </c>
      <c r="C1210" s="1" t="str">
        <f>TRIM(基本信息!C1210)</f>
        <v/>
      </c>
      <c r="D1210" s="1">
        <f t="shared" si="215"/>
        <v>0</v>
      </c>
      <c r="E1210" s="1" t="str">
        <f>IFERROR(INDEX(股票涨跌!E:E,MATCH(B1210,股票涨跌!B:B,0)),"-")</f>
        <v>-</v>
      </c>
      <c r="F1210" s="1" t="str">
        <f>IFERROR(INDEX(股票涨跌!F:F,MATCH(B1210,股票涨跌!B:B,0)),"-")</f>
        <v>-</v>
      </c>
      <c r="G1210" s="1" t="str">
        <f>TRIM(基本信息!O1210)</f>
        <v/>
      </c>
      <c r="H1210" s="1" t="str">
        <f>IFERROR(INDEX(行业涨跌!F:F,MATCH(G1210,行业涨跌!C:C,0)),"-")</f>
        <v>-</v>
      </c>
      <c r="I1210" s="1" t="str">
        <f>IFERROR(INDEX(行业涨跌!E:E,MATCH(G1210,行业涨跌!C:C,0)),"-")</f>
        <v>-</v>
      </c>
      <c r="J1210" s="1">
        <v>0</v>
      </c>
      <c r="K1210" s="1">
        <v>0</v>
      </c>
      <c r="L1210" s="1">
        <v>0</v>
      </c>
      <c r="M1210" s="66">
        <f t="shared" si="216"/>
        <v>0</v>
      </c>
      <c r="R1210" s="43" t="str">
        <f t="shared" si="214"/>
        <v>-</v>
      </c>
    </row>
    <row r="1211" spans="1:19" x14ac:dyDescent="0.15">
      <c r="A1211" s="1">
        <v>1210</v>
      </c>
      <c r="B1211" s="29" t="str">
        <f>TRIM(基本信息!B1211)</f>
        <v/>
      </c>
      <c r="C1211" s="1" t="str">
        <f>TRIM(基本信息!C1211)</f>
        <v/>
      </c>
      <c r="D1211" s="1">
        <f t="shared" si="215"/>
        <v>0</v>
      </c>
      <c r="E1211" s="1" t="str">
        <f>IFERROR(INDEX(股票涨跌!E:E,MATCH(B1211,股票涨跌!B:B,0)),"-")</f>
        <v>-</v>
      </c>
      <c r="F1211" s="1" t="str">
        <f>IFERROR(INDEX(股票涨跌!F:F,MATCH(B1211,股票涨跌!B:B,0)),"-")</f>
        <v>-</v>
      </c>
      <c r="G1211" s="1" t="str">
        <f>TRIM(基本信息!O1211)</f>
        <v/>
      </c>
      <c r="H1211" s="1" t="str">
        <f>IFERROR(INDEX(行业涨跌!F:F,MATCH(G1211,行业涨跌!C:C,0)),"-")</f>
        <v>-</v>
      </c>
      <c r="I1211" s="1" t="str">
        <f>IFERROR(INDEX(行业涨跌!E:E,MATCH(G1211,行业涨跌!C:C,0)),"-")</f>
        <v>-</v>
      </c>
      <c r="J1211" s="1">
        <v>0</v>
      </c>
      <c r="K1211" s="1">
        <v>0</v>
      </c>
      <c r="L1211" s="1">
        <v>0</v>
      </c>
      <c r="M1211" s="66">
        <f t="shared" si="216"/>
        <v>0</v>
      </c>
      <c r="R1211" s="43" t="str">
        <f t="shared" si="214"/>
        <v>-</v>
      </c>
    </row>
    <row r="1212" spans="1:19" x14ac:dyDescent="0.15">
      <c r="A1212" s="1">
        <v>1211</v>
      </c>
      <c r="B1212" s="29" t="str">
        <f>TRIM(基本信息!B1212)</f>
        <v/>
      </c>
      <c r="C1212" s="1" t="str">
        <f>TRIM(基本信息!C1212)</f>
        <v/>
      </c>
      <c r="D1212" s="1">
        <f t="shared" si="215"/>
        <v>0</v>
      </c>
      <c r="E1212" s="1" t="str">
        <f>IFERROR(INDEX(股票涨跌!E:E,MATCH(B1212,股票涨跌!B:B,0)),"-")</f>
        <v>-</v>
      </c>
      <c r="F1212" s="1" t="str">
        <f>IFERROR(INDEX(股票涨跌!F:F,MATCH(B1212,股票涨跌!B:B,0)),"-")</f>
        <v>-</v>
      </c>
      <c r="G1212" s="1" t="str">
        <f>TRIM(基本信息!O1212)</f>
        <v/>
      </c>
      <c r="H1212" s="1" t="str">
        <f>IFERROR(INDEX(行业涨跌!F:F,MATCH(G1212,行业涨跌!C:C,0)),"-")</f>
        <v>-</v>
      </c>
      <c r="I1212" s="1" t="str">
        <f>IFERROR(INDEX(行业涨跌!E:E,MATCH(G1212,行业涨跌!C:C,0)),"-")</f>
        <v>-</v>
      </c>
      <c r="J1212" s="1">
        <v>0</v>
      </c>
      <c r="K1212" s="1">
        <v>1</v>
      </c>
      <c r="L1212" s="1">
        <v>0</v>
      </c>
      <c r="M1212" s="66">
        <f t="shared" si="216"/>
        <v>1</v>
      </c>
      <c r="R1212" s="43" t="str">
        <f t="shared" si="214"/>
        <v>-</v>
      </c>
      <c r="S1212" s="11">
        <v>43630.625</v>
      </c>
    </row>
    <row r="1213" spans="1:19" x14ac:dyDescent="0.15">
      <c r="A1213" s="1">
        <v>1212</v>
      </c>
      <c r="B1213" s="29" t="str">
        <f>TRIM(基本信息!B1213)</f>
        <v/>
      </c>
      <c r="C1213" s="1" t="str">
        <f>TRIM(基本信息!C1213)</f>
        <v/>
      </c>
      <c r="D1213" s="1">
        <f t="shared" si="215"/>
        <v>0</v>
      </c>
      <c r="E1213" s="1" t="str">
        <f>IFERROR(INDEX(股票涨跌!E:E,MATCH(B1213,股票涨跌!B:B,0)),"-")</f>
        <v>-</v>
      </c>
      <c r="F1213" s="1" t="str">
        <f>IFERROR(INDEX(股票涨跌!F:F,MATCH(B1213,股票涨跌!B:B,0)),"-")</f>
        <v>-</v>
      </c>
      <c r="G1213" s="1" t="str">
        <f>TRIM(基本信息!O1213)</f>
        <v/>
      </c>
      <c r="H1213" s="1" t="str">
        <f>IFERROR(INDEX(行业涨跌!F:F,MATCH(G1213,行业涨跌!C:C,0)),"-")</f>
        <v>-</v>
      </c>
      <c r="I1213" s="1" t="str">
        <f>IFERROR(INDEX(行业涨跌!E:E,MATCH(G1213,行业涨跌!C:C,0)),"-")</f>
        <v>-</v>
      </c>
      <c r="J1213" s="1">
        <v>0</v>
      </c>
      <c r="K1213" s="1">
        <v>0</v>
      </c>
      <c r="L1213" s="1">
        <v>0</v>
      </c>
      <c r="M1213" s="66">
        <f t="shared" si="216"/>
        <v>0</v>
      </c>
      <c r="R1213" s="43" t="str">
        <f t="shared" si="214"/>
        <v>-</v>
      </c>
    </row>
    <row r="1214" spans="1:19" x14ac:dyDescent="0.15">
      <c r="A1214" s="1">
        <v>1213</v>
      </c>
      <c r="B1214" s="29" t="str">
        <f>TRIM(基本信息!B1214)</f>
        <v/>
      </c>
      <c r="C1214" s="1" t="str">
        <f>TRIM(基本信息!C1214)</f>
        <v/>
      </c>
      <c r="D1214" s="1">
        <f t="shared" si="215"/>
        <v>0</v>
      </c>
      <c r="E1214" s="1" t="str">
        <f>IFERROR(INDEX(股票涨跌!E:E,MATCH(B1214,股票涨跌!B:B,0)),"-")</f>
        <v>-</v>
      </c>
      <c r="F1214" s="1" t="str">
        <f>IFERROR(INDEX(股票涨跌!F:F,MATCH(B1214,股票涨跌!B:B,0)),"-")</f>
        <v>-</v>
      </c>
      <c r="G1214" s="1" t="str">
        <f>TRIM(基本信息!O1214)</f>
        <v/>
      </c>
      <c r="H1214" s="1" t="str">
        <f>IFERROR(INDEX(行业涨跌!F:F,MATCH(G1214,行业涨跌!C:C,0)),"-")</f>
        <v>-</v>
      </c>
      <c r="I1214" s="1" t="str">
        <f>IFERROR(INDEX(行业涨跌!E:E,MATCH(G1214,行业涨跌!C:C,0)),"-")</f>
        <v>-</v>
      </c>
      <c r="J1214" s="1">
        <v>0</v>
      </c>
      <c r="K1214" s="1">
        <v>0</v>
      </c>
      <c r="L1214" s="1">
        <v>0</v>
      </c>
      <c r="M1214" s="66">
        <f t="shared" si="216"/>
        <v>0</v>
      </c>
      <c r="R1214" s="43" t="str">
        <f t="shared" si="214"/>
        <v>-</v>
      </c>
    </row>
    <row r="1215" spans="1:19" x14ac:dyDescent="0.15">
      <c r="A1215" s="1">
        <v>1214</v>
      </c>
      <c r="B1215" s="29" t="str">
        <f>TRIM(基本信息!B1215)</f>
        <v/>
      </c>
      <c r="C1215" s="1" t="str">
        <f>TRIM(基本信息!C1215)</f>
        <v/>
      </c>
      <c r="D1215" s="1">
        <f t="shared" si="215"/>
        <v>0</v>
      </c>
      <c r="E1215" s="1" t="str">
        <f>IFERROR(INDEX(股票涨跌!E:E,MATCH(B1215,股票涨跌!B:B,0)),"-")</f>
        <v>-</v>
      </c>
      <c r="F1215" s="1" t="str">
        <f>IFERROR(INDEX(股票涨跌!F:F,MATCH(B1215,股票涨跌!B:B,0)),"-")</f>
        <v>-</v>
      </c>
      <c r="G1215" s="1" t="str">
        <f>TRIM(基本信息!O1215)</f>
        <v/>
      </c>
      <c r="H1215" s="1" t="str">
        <f>IFERROR(INDEX(行业涨跌!F:F,MATCH(G1215,行业涨跌!C:C,0)),"-")</f>
        <v>-</v>
      </c>
      <c r="I1215" s="1" t="str">
        <f>IFERROR(INDEX(行业涨跌!E:E,MATCH(G1215,行业涨跌!C:C,0)),"-")</f>
        <v>-</v>
      </c>
      <c r="J1215" s="1">
        <v>0</v>
      </c>
      <c r="K1215" s="1">
        <v>0</v>
      </c>
      <c r="L1215" s="1">
        <v>0</v>
      </c>
      <c r="M1215" s="66">
        <f t="shared" si="216"/>
        <v>0</v>
      </c>
      <c r="R1215" s="43" t="str">
        <f t="shared" si="214"/>
        <v>-</v>
      </c>
    </row>
    <row r="1216" spans="1:19" x14ac:dyDescent="0.15">
      <c r="A1216" s="1">
        <v>1215</v>
      </c>
      <c r="B1216" s="29" t="str">
        <f>TRIM(基本信息!B1216)</f>
        <v/>
      </c>
      <c r="C1216" s="1" t="str">
        <f>TRIM(基本信息!C1216)</f>
        <v/>
      </c>
      <c r="D1216" s="1">
        <f t="shared" si="215"/>
        <v>0</v>
      </c>
      <c r="E1216" s="1" t="str">
        <f>IFERROR(INDEX(股票涨跌!E:E,MATCH(B1216,股票涨跌!B:B,0)),"-")</f>
        <v>-</v>
      </c>
      <c r="F1216" s="1" t="str">
        <f>IFERROR(INDEX(股票涨跌!F:F,MATCH(B1216,股票涨跌!B:B,0)),"-")</f>
        <v>-</v>
      </c>
      <c r="G1216" s="1" t="str">
        <f>TRIM(基本信息!O1216)</f>
        <v/>
      </c>
      <c r="H1216" s="1" t="str">
        <f>IFERROR(INDEX(行业涨跌!F:F,MATCH(G1216,行业涨跌!C:C,0)),"-")</f>
        <v>-</v>
      </c>
      <c r="I1216" s="1" t="str">
        <f>IFERROR(INDEX(行业涨跌!E:E,MATCH(G1216,行业涨跌!C:C,0)),"-")</f>
        <v>-</v>
      </c>
      <c r="J1216" s="1">
        <v>0</v>
      </c>
      <c r="K1216" s="1">
        <v>0</v>
      </c>
      <c r="L1216" s="1">
        <v>0</v>
      </c>
      <c r="M1216" s="66">
        <f t="shared" si="216"/>
        <v>0</v>
      </c>
      <c r="R1216" s="43" t="str">
        <f t="shared" si="214"/>
        <v>-</v>
      </c>
    </row>
    <row r="1217" spans="1:19" x14ac:dyDescent="0.15">
      <c r="A1217" s="1">
        <v>1216</v>
      </c>
      <c r="B1217" s="29" t="str">
        <f>TRIM(基本信息!B1217)</f>
        <v/>
      </c>
      <c r="C1217" s="1" t="str">
        <f>TRIM(基本信息!C1217)</f>
        <v/>
      </c>
      <c r="D1217" s="1">
        <f t="shared" si="215"/>
        <v>0</v>
      </c>
      <c r="E1217" s="1" t="str">
        <f>IFERROR(INDEX(股票涨跌!E:E,MATCH(B1217,股票涨跌!B:B,0)),"-")</f>
        <v>-</v>
      </c>
      <c r="F1217" s="1" t="str">
        <f>IFERROR(INDEX(股票涨跌!F:F,MATCH(B1217,股票涨跌!B:B,0)),"-")</f>
        <v>-</v>
      </c>
      <c r="G1217" s="1" t="str">
        <f>TRIM(基本信息!O1217)</f>
        <v/>
      </c>
      <c r="H1217" s="1" t="str">
        <f>IFERROR(INDEX(行业涨跌!F:F,MATCH(G1217,行业涨跌!C:C,0)),"-")</f>
        <v>-</v>
      </c>
      <c r="I1217" s="1" t="str">
        <f>IFERROR(INDEX(行业涨跌!E:E,MATCH(G1217,行业涨跌!C:C,0)),"-")</f>
        <v>-</v>
      </c>
      <c r="J1217" s="1">
        <v>0</v>
      </c>
      <c r="K1217" s="1">
        <v>0</v>
      </c>
      <c r="L1217" s="1">
        <v>0</v>
      </c>
      <c r="M1217" s="66">
        <f t="shared" si="216"/>
        <v>0</v>
      </c>
      <c r="R1217" s="43" t="str">
        <f t="shared" si="214"/>
        <v>-</v>
      </c>
    </row>
    <row r="1218" spans="1:19" x14ac:dyDescent="0.15">
      <c r="A1218" s="1">
        <v>1217</v>
      </c>
      <c r="B1218" s="29" t="str">
        <f>TRIM(基本信息!B1218)</f>
        <v/>
      </c>
      <c r="C1218" s="1" t="str">
        <f>TRIM(基本信息!C1218)</f>
        <v/>
      </c>
      <c r="D1218" s="1">
        <f t="shared" si="215"/>
        <v>0</v>
      </c>
      <c r="E1218" s="1" t="str">
        <f>IFERROR(INDEX(股票涨跌!E:E,MATCH(B1218,股票涨跌!B:B,0)),"-")</f>
        <v>-</v>
      </c>
      <c r="F1218" s="1" t="str">
        <f>IFERROR(INDEX(股票涨跌!F:F,MATCH(B1218,股票涨跌!B:B,0)),"-")</f>
        <v>-</v>
      </c>
      <c r="G1218" s="1" t="str">
        <f>TRIM(基本信息!O1218)</f>
        <v/>
      </c>
      <c r="H1218" s="1" t="str">
        <f>IFERROR(INDEX(行业涨跌!F:F,MATCH(G1218,行业涨跌!C:C,0)),"-")</f>
        <v>-</v>
      </c>
      <c r="I1218" s="1" t="str">
        <f>IFERROR(INDEX(行业涨跌!E:E,MATCH(G1218,行业涨跌!C:C,0)),"-")</f>
        <v>-</v>
      </c>
      <c r="J1218" s="1">
        <v>0</v>
      </c>
      <c r="K1218" s="1">
        <v>1</v>
      </c>
      <c r="L1218" s="1">
        <v>0</v>
      </c>
      <c r="M1218" s="66">
        <f t="shared" si="216"/>
        <v>1</v>
      </c>
      <c r="R1218" s="43" t="str">
        <f t="shared" ref="R1218:R1281" si="217">IF(D1218&gt;0,IF(J1218&gt;0,$J$1,"")&amp;IF(K1218&gt;0,$K$1,"")&amp;IF(L1218&gt;0,$L$1,"")&amp;"+"&amp;IF(N1218&gt;0,$N$1,"")&amp;IF(O1218&gt;0,$O$1,"")&amp;IF(P1218&gt;0,$P$1,"")&amp;IF(Q1218&gt;0,$Q$1,""),"-")</f>
        <v>-</v>
      </c>
      <c r="S1218" s="11">
        <v>43630.625</v>
      </c>
    </row>
    <row r="1219" spans="1:19" x14ac:dyDescent="0.15">
      <c r="A1219" s="1">
        <v>1218</v>
      </c>
      <c r="B1219" s="29" t="str">
        <f>TRIM(基本信息!B1219)</f>
        <v/>
      </c>
      <c r="C1219" s="1" t="str">
        <f>TRIM(基本信息!C1219)</f>
        <v/>
      </c>
      <c r="D1219" s="1">
        <f t="shared" ref="D1219:D1282" si="218">IF(LEN(B1219)&gt;2,OR(M1219=1,(M1219=0.5)*(N1219+O1219+P1219+Q1219)&gt;0)+0,0)</f>
        <v>0</v>
      </c>
      <c r="E1219" s="1" t="str">
        <f>IFERROR(INDEX(股票涨跌!E:E,MATCH(B1219,股票涨跌!B:B,0)),"-")</f>
        <v>-</v>
      </c>
      <c r="F1219" s="1" t="str">
        <f>IFERROR(INDEX(股票涨跌!F:F,MATCH(B1219,股票涨跌!B:B,0)),"-")</f>
        <v>-</v>
      </c>
      <c r="G1219" s="1" t="str">
        <f>TRIM(基本信息!O1219)</f>
        <v/>
      </c>
      <c r="H1219" s="1" t="str">
        <f>IFERROR(INDEX(行业涨跌!F:F,MATCH(G1219,行业涨跌!C:C,0)),"-")</f>
        <v>-</v>
      </c>
      <c r="I1219" s="1" t="str">
        <f>IFERROR(INDEX(行业涨跌!E:E,MATCH(G1219,行业涨跌!C:C,0)),"-")</f>
        <v>-</v>
      </c>
      <c r="J1219" s="1">
        <v>1</v>
      </c>
      <c r="K1219" s="1">
        <v>0</v>
      </c>
      <c r="L1219" s="1">
        <v>0</v>
      </c>
      <c r="M1219" s="66">
        <f t="shared" ref="M1219:M1282" si="219">IF(K1219&gt;0,1,IF(J1219&gt;0,0.5,0))</f>
        <v>0.5</v>
      </c>
      <c r="N1219" s="1">
        <v>0</v>
      </c>
      <c r="O1219" s="1">
        <v>0</v>
      </c>
      <c r="P1219" s="1">
        <v>1</v>
      </c>
      <c r="Q1219" s="1">
        <v>0</v>
      </c>
      <c r="R1219" s="43" t="str">
        <f t="shared" si="217"/>
        <v>-</v>
      </c>
      <c r="S1219" s="11">
        <v>43630.625</v>
      </c>
    </row>
    <row r="1220" spans="1:19" x14ac:dyDescent="0.15">
      <c r="A1220" s="1">
        <v>1219</v>
      </c>
      <c r="B1220" s="29" t="str">
        <f>TRIM(基本信息!B1220)</f>
        <v/>
      </c>
      <c r="C1220" s="1" t="str">
        <f>TRIM(基本信息!C1220)</f>
        <v/>
      </c>
      <c r="D1220" s="1">
        <f t="shared" si="218"/>
        <v>0</v>
      </c>
      <c r="E1220" s="1" t="str">
        <f>IFERROR(INDEX(股票涨跌!E:E,MATCH(B1220,股票涨跌!B:B,0)),"-")</f>
        <v>-</v>
      </c>
      <c r="F1220" s="1" t="str">
        <f>IFERROR(INDEX(股票涨跌!F:F,MATCH(B1220,股票涨跌!B:B,0)),"-")</f>
        <v>-</v>
      </c>
      <c r="G1220" s="1" t="str">
        <f>TRIM(基本信息!O1220)</f>
        <v/>
      </c>
      <c r="H1220" s="1" t="str">
        <f>IFERROR(INDEX(行业涨跌!F:F,MATCH(G1220,行业涨跌!C:C,0)),"-")</f>
        <v>-</v>
      </c>
      <c r="I1220" s="1" t="str">
        <f>IFERROR(INDEX(行业涨跌!E:E,MATCH(G1220,行业涨跌!C:C,0)),"-")</f>
        <v>-</v>
      </c>
      <c r="J1220" s="1">
        <v>0</v>
      </c>
      <c r="K1220" s="1">
        <v>1</v>
      </c>
      <c r="L1220" s="1">
        <v>0</v>
      </c>
      <c r="M1220" s="66">
        <f t="shared" si="219"/>
        <v>1</v>
      </c>
      <c r="R1220" s="43" t="str">
        <f t="shared" si="217"/>
        <v>-</v>
      </c>
      <c r="S1220" s="11">
        <v>43630.625</v>
      </c>
    </row>
    <row r="1221" spans="1:19" x14ac:dyDescent="0.15">
      <c r="A1221" s="1">
        <v>1220</v>
      </c>
      <c r="B1221" s="29" t="str">
        <f>TRIM(基本信息!B1221)</f>
        <v/>
      </c>
      <c r="C1221" s="1" t="str">
        <f>TRIM(基本信息!C1221)</f>
        <v/>
      </c>
      <c r="D1221" s="1">
        <f t="shared" si="218"/>
        <v>0</v>
      </c>
      <c r="E1221" s="1" t="str">
        <f>IFERROR(INDEX(股票涨跌!E:E,MATCH(B1221,股票涨跌!B:B,0)),"-")</f>
        <v>-</v>
      </c>
      <c r="F1221" s="1" t="str">
        <f>IFERROR(INDEX(股票涨跌!F:F,MATCH(B1221,股票涨跌!B:B,0)),"-")</f>
        <v>-</v>
      </c>
      <c r="G1221" s="1" t="str">
        <f>TRIM(基本信息!O1221)</f>
        <v/>
      </c>
      <c r="H1221" s="1" t="str">
        <f>IFERROR(INDEX(行业涨跌!F:F,MATCH(G1221,行业涨跌!C:C,0)),"-")</f>
        <v>-</v>
      </c>
      <c r="I1221" s="1" t="str">
        <f>IFERROR(INDEX(行业涨跌!E:E,MATCH(G1221,行业涨跌!C:C,0)),"-")</f>
        <v>-</v>
      </c>
      <c r="J1221" s="1">
        <v>0</v>
      </c>
      <c r="K1221" s="1">
        <v>0</v>
      </c>
      <c r="L1221" s="1">
        <v>0</v>
      </c>
      <c r="M1221" s="66">
        <f t="shared" si="219"/>
        <v>0</v>
      </c>
      <c r="R1221" s="43" t="str">
        <f t="shared" si="217"/>
        <v>-</v>
      </c>
    </row>
    <row r="1222" spans="1:19" x14ac:dyDescent="0.15">
      <c r="A1222" s="1">
        <v>1221</v>
      </c>
      <c r="B1222" s="29" t="str">
        <f>TRIM(基本信息!B1222)</f>
        <v/>
      </c>
      <c r="C1222" s="1" t="str">
        <f>TRIM(基本信息!C1222)</f>
        <v/>
      </c>
      <c r="D1222" s="1">
        <f t="shared" si="218"/>
        <v>0</v>
      </c>
      <c r="E1222" s="1" t="str">
        <f>IFERROR(INDEX(股票涨跌!E:E,MATCH(B1222,股票涨跌!B:B,0)),"-")</f>
        <v>-</v>
      </c>
      <c r="F1222" s="1" t="str">
        <f>IFERROR(INDEX(股票涨跌!F:F,MATCH(B1222,股票涨跌!B:B,0)),"-")</f>
        <v>-</v>
      </c>
      <c r="G1222" s="1" t="str">
        <f>TRIM(基本信息!O1222)</f>
        <v/>
      </c>
      <c r="H1222" s="1" t="str">
        <f>IFERROR(INDEX(行业涨跌!F:F,MATCH(G1222,行业涨跌!C:C,0)),"-")</f>
        <v>-</v>
      </c>
      <c r="I1222" s="1" t="str">
        <f>IFERROR(INDEX(行业涨跌!E:E,MATCH(G1222,行业涨跌!C:C,0)),"-")</f>
        <v>-</v>
      </c>
      <c r="J1222" s="1">
        <v>0</v>
      </c>
      <c r="K1222" s="1">
        <v>0</v>
      </c>
      <c r="L1222" s="1">
        <v>0</v>
      </c>
      <c r="M1222" s="66">
        <f t="shared" si="219"/>
        <v>0</v>
      </c>
      <c r="R1222" s="43" t="str">
        <f t="shared" si="217"/>
        <v>-</v>
      </c>
    </row>
    <row r="1223" spans="1:19" x14ac:dyDescent="0.15">
      <c r="A1223" s="1">
        <v>1222</v>
      </c>
      <c r="B1223" s="29" t="str">
        <f>TRIM(基本信息!B1223)</f>
        <v/>
      </c>
      <c r="C1223" s="1" t="str">
        <f>TRIM(基本信息!C1223)</f>
        <v/>
      </c>
      <c r="D1223" s="1">
        <f t="shared" si="218"/>
        <v>0</v>
      </c>
      <c r="E1223" s="1" t="str">
        <f>IFERROR(INDEX(股票涨跌!E:E,MATCH(B1223,股票涨跌!B:B,0)),"-")</f>
        <v>-</v>
      </c>
      <c r="F1223" s="1" t="str">
        <f>IFERROR(INDEX(股票涨跌!F:F,MATCH(B1223,股票涨跌!B:B,0)),"-")</f>
        <v>-</v>
      </c>
      <c r="G1223" s="1" t="str">
        <f>TRIM(基本信息!O1223)</f>
        <v/>
      </c>
      <c r="H1223" s="1" t="str">
        <f>IFERROR(INDEX(行业涨跌!F:F,MATCH(G1223,行业涨跌!C:C,0)),"-")</f>
        <v>-</v>
      </c>
      <c r="I1223" s="1" t="str">
        <f>IFERROR(INDEX(行业涨跌!E:E,MATCH(G1223,行业涨跌!C:C,0)),"-")</f>
        <v>-</v>
      </c>
      <c r="J1223" s="1">
        <v>0</v>
      </c>
      <c r="K1223" s="1">
        <v>1</v>
      </c>
      <c r="L1223" s="1">
        <v>0</v>
      </c>
      <c r="M1223" s="66">
        <f t="shared" si="219"/>
        <v>1</v>
      </c>
      <c r="R1223" s="43" t="str">
        <f t="shared" si="217"/>
        <v>-</v>
      </c>
      <c r="S1223" s="11">
        <v>43630.625</v>
      </c>
    </row>
    <row r="1224" spans="1:19" x14ac:dyDescent="0.15">
      <c r="A1224" s="1">
        <v>1223</v>
      </c>
      <c r="B1224" s="29" t="str">
        <f>TRIM(基本信息!B1224)</f>
        <v/>
      </c>
      <c r="C1224" s="1" t="str">
        <f>TRIM(基本信息!C1224)</f>
        <v/>
      </c>
      <c r="D1224" s="1">
        <f t="shared" si="218"/>
        <v>0</v>
      </c>
      <c r="E1224" s="1" t="str">
        <f>IFERROR(INDEX(股票涨跌!E:E,MATCH(B1224,股票涨跌!B:B,0)),"-")</f>
        <v>-</v>
      </c>
      <c r="F1224" s="1" t="str">
        <f>IFERROR(INDEX(股票涨跌!F:F,MATCH(B1224,股票涨跌!B:B,0)),"-")</f>
        <v>-</v>
      </c>
      <c r="G1224" s="1" t="str">
        <f>TRIM(基本信息!O1224)</f>
        <v/>
      </c>
      <c r="H1224" s="1" t="str">
        <f>IFERROR(INDEX(行业涨跌!F:F,MATCH(G1224,行业涨跌!C:C,0)),"-")</f>
        <v>-</v>
      </c>
      <c r="I1224" s="1" t="str">
        <f>IFERROR(INDEX(行业涨跌!E:E,MATCH(G1224,行业涨跌!C:C,0)),"-")</f>
        <v>-</v>
      </c>
      <c r="J1224" s="1">
        <v>0</v>
      </c>
      <c r="K1224" s="1">
        <v>0</v>
      </c>
      <c r="L1224" s="1">
        <v>0</v>
      </c>
      <c r="M1224" s="66">
        <f t="shared" si="219"/>
        <v>0</v>
      </c>
      <c r="R1224" s="43" t="str">
        <f t="shared" si="217"/>
        <v>-</v>
      </c>
    </row>
    <row r="1225" spans="1:19" x14ac:dyDescent="0.15">
      <c r="A1225" s="1">
        <v>1224</v>
      </c>
      <c r="B1225" s="29" t="str">
        <f>TRIM(基本信息!B1225)</f>
        <v/>
      </c>
      <c r="C1225" s="1" t="str">
        <f>TRIM(基本信息!C1225)</f>
        <v/>
      </c>
      <c r="D1225" s="1">
        <f t="shared" si="218"/>
        <v>0</v>
      </c>
      <c r="E1225" s="1" t="str">
        <f>IFERROR(INDEX(股票涨跌!E:E,MATCH(B1225,股票涨跌!B:B,0)),"-")</f>
        <v>-</v>
      </c>
      <c r="F1225" s="1" t="str">
        <f>IFERROR(INDEX(股票涨跌!F:F,MATCH(B1225,股票涨跌!B:B,0)),"-")</f>
        <v>-</v>
      </c>
      <c r="G1225" s="1" t="str">
        <f>TRIM(基本信息!O1225)</f>
        <v/>
      </c>
      <c r="H1225" s="1" t="str">
        <f>IFERROR(INDEX(行业涨跌!F:F,MATCH(G1225,行业涨跌!C:C,0)),"-")</f>
        <v>-</v>
      </c>
      <c r="I1225" s="1" t="str">
        <f>IFERROR(INDEX(行业涨跌!E:E,MATCH(G1225,行业涨跌!C:C,0)),"-")</f>
        <v>-</v>
      </c>
      <c r="J1225" s="1">
        <v>0</v>
      </c>
      <c r="K1225" s="1">
        <v>1</v>
      </c>
      <c r="L1225" s="1">
        <v>0</v>
      </c>
      <c r="M1225" s="66">
        <f t="shared" si="219"/>
        <v>1</v>
      </c>
      <c r="R1225" s="43" t="str">
        <f t="shared" si="217"/>
        <v>-</v>
      </c>
      <c r="S1225" s="11">
        <v>43630.625</v>
      </c>
    </row>
    <row r="1226" spans="1:19" x14ac:dyDescent="0.15">
      <c r="A1226" s="1">
        <v>1225</v>
      </c>
      <c r="B1226" s="29" t="str">
        <f>TRIM(基本信息!B1226)</f>
        <v/>
      </c>
      <c r="C1226" s="1" t="str">
        <f>TRIM(基本信息!C1226)</f>
        <v/>
      </c>
      <c r="D1226" s="1">
        <f t="shared" si="218"/>
        <v>0</v>
      </c>
      <c r="E1226" s="1" t="str">
        <f>IFERROR(INDEX(股票涨跌!E:E,MATCH(B1226,股票涨跌!B:B,0)),"-")</f>
        <v>-</v>
      </c>
      <c r="F1226" s="1" t="str">
        <f>IFERROR(INDEX(股票涨跌!F:F,MATCH(B1226,股票涨跌!B:B,0)),"-")</f>
        <v>-</v>
      </c>
      <c r="G1226" s="1" t="str">
        <f>TRIM(基本信息!O1226)</f>
        <v/>
      </c>
      <c r="H1226" s="1" t="str">
        <f>IFERROR(INDEX(行业涨跌!F:F,MATCH(G1226,行业涨跌!C:C,0)),"-")</f>
        <v>-</v>
      </c>
      <c r="I1226" s="1" t="str">
        <f>IFERROR(INDEX(行业涨跌!E:E,MATCH(G1226,行业涨跌!C:C,0)),"-")</f>
        <v>-</v>
      </c>
      <c r="J1226" s="1">
        <v>0</v>
      </c>
      <c r="K1226" s="1">
        <v>0</v>
      </c>
      <c r="L1226" s="1">
        <v>0</v>
      </c>
      <c r="M1226" s="66">
        <f t="shared" si="219"/>
        <v>0</v>
      </c>
      <c r="R1226" s="43" t="str">
        <f t="shared" si="217"/>
        <v>-</v>
      </c>
    </row>
    <row r="1227" spans="1:19" x14ac:dyDescent="0.15">
      <c r="A1227" s="1">
        <v>1226</v>
      </c>
      <c r="B1227" s="29" t="str">
        <f>TRIM(基本信息!B1227)</f>
        <v/>
      </c>
      <c r="C1227" s="1" t="str">
        <f>TRIM(基本信息!C1227)</f>
        <v/>
      </c>
      <c r="D1227" s="1">
        <f t="shared" si="218"/>
        <v>0</v>
      </c>
      <c r="E1227" s="1" t="str">
        <f>IFERROR(INDEX(股票涨跌!E:E,MATCH(B1227,股票涨跌!B:B,0)),"-")</f>
        <v>-</v>
      </c>
      <c r="F1227" s="1" t="str">
        <f>IFERROR(INDEX(股票涨跌!F:F,MATCH(B1227,股票涨跌!B:B,0)),"-")</f>
        <v>-</v>
      </c>
      <c r="G1227" s="1" t="str">
        <f>TRIM(基本信息!O1227)</f>
        <v/>
      </c>
      <c r="H1227" s="1" t="str">
        <f>IFERROR(INDEX(行业涨跌!F:F,MATCH(G1227,行业涨跌!C:C,0)),"-")</f>
        <v>-</v>
      </c>
      <c r="I1227" s="1" t="str">
        <f>IFERROR(INDEX(行业涨跌!E:E,MATCH(G1227,行业涨跌!C:C,0)),"-")</f>
        <v>-</v>
      </c>
      <c r="J1227" s="1">
        <v>0</v>
      </c>
      <c r="K1227" s="1">
        <v>0</v>
      </c>
      <c r="L1227" s="1">
        <v>1</v>
      </c>
      <c r="M1227" s="66">
        <f t="shared" si="219"/>
        <v>0</v>
      </c>
      <c r="R1227" s="43" t="str">
        <f t="shared" si="217"/>
        <v>-</v>
      </c>
    </row>
    <row r="1228" spans="1:19" x14ac:dyDescent="0.15">
      <c r="A1228" s="1">
        <v>1227</v>
      </c>
      <c r="B1228" s="29" t="str">
        <f>TRIM(基本信息!B1228)</f>
        <v/>
      </c>
      <c r="C1228" s="1" t="str">
        <f>TRIM(基本信息!C1228)</f>
        <v/>
      </c>
      <c r="D1228" s="1">
        <f t="shared" si="218"/>
        <v>0</v>
      </c>
      <c r="E1228" s="1" t="str">
        <f>IFERROR(INDEX(股票涨跌!E:E,MATCH(B1228,股票涨跌!B:B,0)),"-")</f>
        <v>-</v>
      </c>
      <c r="F1228" s="1" t="str">
        <f>IFERROR(INDEX(股票涨跌!F:F,MATCH(B1228,股票涨跌!B:B,0)),"-")</f>
        <v>-</v>
      </c>
      <c r="G1228" s="1" t="str">
        <f>TRIM(基本信息!O1228)</f>
        <v/>
      </c>
      <c r="H1228" s="1" t="str">
        <f>IFERROR(INDEX(行业涨跌!F:F,MATCH(G1228,行业涨跌!C:C,0)),"-")</f>
        <v>-</v>
      </c>
      <c r="I1228" s="1" t="str">
        <f>IFERROR(INDEX(行业涨跌!E:E,MATCH(G1228,行业涨跌!C:C,0)),"-")</f>
        <v>-</v>
      </c>
      <c r="J1228" s="1">
        <v>0</v>
      </c>
      <c r="K1228" s="1">
        <v>0</v>
      </c>
      <c r="L1228" s="1">
        <v>0</v>
      </c>
      <c r="M1228" s="66">
        <f t="shared" si="219"/>
        <v>0</v>
      </c>
      <c r="R1228" s="43" t="str">
        <f t="shared" si="217"/>
        <v>-</v>
      </c>
    </row>
    <row r="1229" spans="1:19" x14ac:dyDescent="0.15">
      <c r="A1229" s="1">
        <v>1228</v>
      </c>
      <c r="B1229" s="29" t="str">
        <f>TRIM(基本信息!B1229)</f>
        <v/>
      </c>
      <c r="C1229" s="1" t="str">
        <f>TRIM(基本信息!C1229)</f>
        <v/>
      </c>
      <c r="D1229" s="1">
        <f t="shared" si="218"/>
        <v>0</v>
      </c>
      <c r="E1229" s="1" t="str">
        <f>IFERROR(INDEX(股票涨跌!E:E,MATCH(B1229,股票涨跌!B:B,0)),"-")</f>
        <v>-</v>
      </c>
      <c r="F1229" s="1" t="str">
        <f>IFERROR(INDEX(股票涨跌!F:F,MATCH(B1229,股票涨跌!B:B,0)),"-")</f>
        <v>-</v>
      </c>
      <c r="G1229" s="1" t="str">
        <f>TRIM(基本信息!O1229)</f>
        <v/>
      </c>
      <c r="H1229" s="1" t="str">
        <f>IFERROR(INDEX(行业涨跌!F:F,MATCH(G1229,行业涨跌!C:C,0)),"-")</f>
        <v>-</v>
      </c>
      <c r="I1229" s="1" t="str">
        <f>IFERROR(INDEX(行业涨跌!E:E,MATCH(G1229,行业涨跌!C:C,0)),"-")</f>
        <v>-</v>
      </c>
      <c r="J1229" s="1">
        <v>0</v>
      </c>
      <c r="K1229" s="1">
        <v>1</v>
      </c>
      <c r="L1229" s="1">
        <v>0</v>
      </c>
      <c r="M1229" s="66">
        <f t="shared" si="219"/>
        <v>1</v>
      </c>
      <c r="R1229" s="43" t="str">
        <f t="shared" si="217"/>
        <v>-</v>
      </c>
      <c r="S1229" s="11">
        <v>43630.625</v>
      </c>
    </row>
    <row r="1230" spans="1:19" x14ac:dyDescent="0.15">
      <c r="A1230" s="1">
        <v>1229</v>
      </c>
      <c r="B1230" s="29" t="str">
        <f>TRIM(基本信息!B1230)</f>
        <v/>
      </c>
      <c r="C1230" s="1" t="str">
        <f>TRIM(基本信息!C1230)</f>
        <v/>
      </c>
      <c r="D1230" s="1">
        <f t="shared" si="218"/>
        <v>0</v>
      </c>
      <c r="E1230" s="1" t="str">
        <f>IFERROR(INDEX(股票涨跌!E:E,MATCH(B1230,股票涨跌!B:B,0)),"-")</f>
        <v>-</v>
      </c>
      <c r="F1230" s="1" t="str">
        <f>IFERROR(INDEX(股票涨跌!F:F,MATCH(B1230,股票涨跌!B:B,0)),"-")</f>
        <v>-</v>
      </c>
      <c r="G1230" s="1" t="str">
        <f>TRIM(基本信息!O1230)</f>
        <v/>
      </c>
      <c r="H1230" s="1" t="str">
        <f>IFERROR(INDEX(行业涨跌!F:F,MATCH(G1230,行业涨跌!C:C,0)),"-")</f>
        <v>-</v>
      </c>
      <c r="I1230" s="1" t="str">
        <f>IFERROR(INDEX(行业涨跌!E:E,MATCH(G1230,行业涨跌!C:C,0)),"-")</f>
        <v>-</v>
      </c>
      <c r="J1230" s="1">
        <v>0</v>
      </c>
      <c r="K1230" s="1">
        <v>1</v>
      </c>
      <c r="L1230" s="1">
        <v>0</v>
      </c>
      <c r="M1230" s="66">
        <f t="shared" si="219"/>
        <v>1</v>
      </c>
      <c r="R1230" s="43" t="str">
        <f t="shared" si="217"/>
        <v>-</v>
      </c>
      <c r="S1230" s="11">
        <v>43630.625</v>
      </c>
    </row>
    <row r="1231" spans="1:19" x14ac:dyDescent="0.15">
      <c r="A1231" s="1">
        <v>1230</v>
      </c>
      <c r="B1231" s="29" t="str">
        <f>TRIM(基本信息!B1231)</f>
        <v/>
      </c>
      <c r="C1231" s="1" t="str">
        <f>TRIM(基本信息!C1231)</f>
        <v/>
      </c>
      <c r="D1231" s="1">
        <f t="shared" si="218"/>
        <v>0</v>
      </c>
      <c r="E1231" s="1" t="str">
        <f>IFERROR(INDEX(股票涨跌!E:E,MATCH(B1231,股票涨跌!B:B,0)),"-")</f>
        <v>-</v>
      </c>
      <c r="F1231" s="1" t="str">
        <f>IFERROR(INDEX(股票涨跌!F:F,MATCH(B1231,股票涨跌!B:B,0)),"-")</f>
        <v>-</v>
      </c>
      <c r="G1231" s="1" t="str">
        <f>TRIM(基本信息!O1231)</f>
        <v/>
      </c>
      <c r="H1231" s="1" t="str">
        <f>IFERROR(INDEX(行业涨跌!F:F,MATCH(G1231,行业涨跌!C:C,0)),"-")</f>
        <v>-</v>
      </c>
      <c r="I1231" s="1" t="str">
        <f>IFERROR(INDEX(行业涨跌!E:E,MATCH(G1231,行业涨跌!C:C,0)),"-")</f>
        <v>-</v>
      </c>
      <c r="J1231" s="1">
        <v>0</v>
      </c>
      <c r="K1231" s="1">
        <v>0</v>
      </c>
      <c r="L1231" s="1">
        <v>1</v>
      </c>
      <c r="M1231" s="66">
        <f t="shared" si="219"/>
        <v>0</v>
      </c>
      <c r="R1231" s="43" t="str">
        <f t="shared" si="217"/>
        <v>-</v>
      </c>
    </row>
    <row r="1232" spans="1:19" x14ac:dyDescent="0.15">
      <c r="A1232" s="1">
        <v>1231</v>
      </c>
      <c r="B1232" s="29" t="str">
        <f>TRIM(基本信息!B1232)</f>
        <v/>
      </c>
      <c r="C1232" s="1" t="str">
        <f>TRIM(基本信息!C1232)</f>
        <v/>
      </c>
      <c r="D1232" s="1">
        <f t="shared" si="218"/>
        <v>0</v>
      </c>
      <c r="E1232" s="1" t="str">
        <f>IFERROR(INDEX(股票涨跌!E:E,MATCH(B1232,股票涨跌!B:B,0)),"-")</f>
        <v>-</v>
      </c>
      <c r="F1232" s="1" t="str">
        <f>IFERROR(INDEX(股票涨跌!F:F,MATCH(B1232,股票涨跌!B:B,0)),"-")</f>
        <v>-</v>
      </c>
      <c r="G1232" s="1" t="str">
        <f>TRIM(基本信息!O1232)</f>
        <v/>
      </c>
      <c r="H1232" s="1" t="str">
        <f>IFERROR(INDEX(行业涨跌!F:F,MATCH(G1232,行业涨跌!C:C,0)),"-")</f>
        <v>-</v>
      </c>
      <c r="I1232" s="1" t="str">
        <f>IFERROR(INDEX(行业涨跌!E:E,MATCH(G1232,行业涨跌!C:C,0)),"-")</f>
        <v>-</v>
      </c>
      <c r="J1232" s="1">
        <v>0</v>
      </c>
      <c r="K1232" s="1">
        <v>1</v>
      </c>
      <c r="L1232" s="1">
        <v>0</v>
      </c>
      <c r="M1232" s="66">
        <f t="shared" si="219"/>
        <v>1</v>
      </c>
      <c r="R1232" s="43" t="str">
        <f t="shared" si="217"/>
        <v>-</v>
      </c>
      <c r="S1232" s="11">
        <v>43630.625</v>
      </c>
    </row>
    <row r="1233" spans="1:19" x14ac:dyDescent="0.15">
      <c r="A1233" s="1">
        <v>1232</v>
      </c>
      <c r="B1233" s="29" t="str">
        <f>TRIM(基本信息!B1233)</f>
        <v/>
      </c>
      <c r="C1233" s="1" t="str">
        <f>TRIM(基本信息!C1233)</f>
        <v/>
      </c>
      <c r="D1233" s="1">
        <f t="shared" si="218"/>
        <v>0</v>
      </c>
      <c r="E1233" s="1" t="str">
        <f>IFERROR(INDEX(股票涨跌!E:E,MATCH(B1233,股票涨跌!B:B,0)),"-")</f>
        <v>-</v>
      </c>
      <c r="F1233" s="1" t="str">
        <f>IFERROR(INDEX(股票涨跌!F:F,MATCH(B1233,股票涨跌!B:B,0)),"-")</f>
        <v>-</v>
      </c>
      <c r="G1233" s="1" t="str">
        <f>TRIM(基本信息!O1233)</f>
        <v/>
      </c>
      <c r="H1233" s="1" t="str">
        <f>IFERROR(INDEX(行业涨跌!F:F,MATCH(G1233,行业涨跌!C:C,0)),"-")</f>
        <v>-</v>
      </c>
      <c r="I1233" s="1" t="str">
        <f>IFERROR(INDEX(行业涨跌!E:E,MATCH(G1233,行业涨跌!C:C,0)),"-")</f>
        <v>-</v>
      </c>
      <c r="J1233" s="1">
        <v>0</v>
      </c>
      <c r="K1233" s="1">
        <v>0</v>
      </c>
      <c r="L1233" s="1">
        <v>0</v>
      </c>
      <c r="M1233" s="66">
        <f t="shared" si="219"/>
        <v>0</v>
      </c>
      <c r="R1233" s="43" t="str">
        <f t="shared" si="217"/>
        <v>-</v>
      </c>
    </row>
    <row r="1234" spans="1:19" x14ac:dyDescent="0.15">
      <c r="A1234" s="1">
        <v>1233</v>
      </c>
      <c r="B1234" s="29" t="str">
        <f>TRIM(基本信息!B1234)</f>
        <v/>
      </c>
      <c r="C1234" s="1" t="str">
        <f>TRIM(基本信息!C1234)</f>
        <v/>
      </c>
      <c r="D1234" s="1">
        <f t="shared" si="218"/>
        <v>0</v>
      </c>
      <c r="E1234" s="1" t="str">
        <f>IFERROR(INDEX(股票涨跌!E:E,MATCH(B1234,股票涨跌!B:B,0)),"-")</f>
        <v>-</v>
      </c>
      <c r="F1234" s="1" t="str">
        <f>IFERROR(INDEX(股票涨跌!F:F,MATCH(B1234,股票涨跌!B:B,0)),"-")</f>
        <v>-</v>
      </c>
      <c r="G1234" s="1" t="str">
        <f>TRIM(基本信息!O1234)</f>
        <v/>
      </c>
      <c r="H1234" s="1" t="str">
        <f>IFERROR(INDEX(行业涨跌!F:F,MATCH(G1234,行业涨跌!C:C,0)),"-")</f>
        <v>-</v>
      </c>
      <c r="I1234" s="1" t="str">
        <f>IFERROR(INDEX(行业涨跌!E:E,MATCH(G1234,行业涨跌!C:C,0)),"-")</f>
        <v>-</v>
      </c>
      <c r="J1234" s="1">
        <v>0</v>
      </c>
      <c r="K1234" s="1">
        <v>0</v>
      </c>
      <c r="L1234" s="1">
        <v>0</v>
      </c>
      <c r="M1234" s="66">
        <f t="shared" si="219"/>
        <v>0</v>
      </c>
      <c r="R1234" s="43" t="str">
        <f t="shared" si="217"/>
        <v>-</v>
      </c>
    </row>
    <row r="1235" spans="1:19" x14ac:dyDescent="0.15">
      <c r="A1235" s="1">
        <v>1234</v>
      </c>
      <c r="B1235" s="29" t="str">
        <f>TRIM(基本信息!B1235)</f>
        <v/>
      </c>
      <c r="C1235" s="1" t="str">
        <f>TRIM(基本信息!C1235)</f>
        <v/>
      </c>
      <c r="D1235" s="1">
        <f t="shared" si="218"/>
        <v>0</v>
      </c>
      <c r="E1235" s="1" t="str">
        <f>IFERROR(INDEX(股票涨跌!E:E,MATCH(B1235,股票涨跌!B:B,0)),"-")</f>
        <v>-</v>
      </c>
      <c r="F1235" s="1" t="str">
        <f>IFERROR(INDEX(股票涨跌!F:F,MATCH(B1235,股票涨跌!B:B,0)),"-")</f>
        <v>-</v>
      </c>
      <c r="G1235" s="1" t="str">
        <f>TRIM(基本信息!O1235)</f>
        <v/>
      </c>
      <c r="H1235" s="1" t="str">
        <f>IFERROR(INDEX(行业涨跌!F:F,MATCH(G1235,行业涨跌!C:C,0)),"-")</f>
        <v>-</v>
      </c>
      <c r="I1235" s="1" t="str">
        <f>IFERROR(INDEX(行业涨跌!E:E,MATCH(G1235,行业涨跌!C:C,0)),"-")</f>
        <v>-</v>
      </c>
      <c r="J1235" s="1">
        <v>0</v>
      </c>
      <c r="K1235" s="1">
        <v>0</v>
      </c>
      <c r="L1235" s="1">
        <v>0</v>
      </c>
      <c r="M1235" s="66">
        <f t="shared" si="219"/>
        <v>0</v>
      </c>
      <c r="R1235" s="43" t="str">
        <f t="shared" si="217"/>
        <v>-</v>
      </c>
    </row>
    <row r="1236" spans="1:19" x14ac:dyDescent="0.15">
      <c r="A1236" s="1">
        <v>1235</v>
      </c>
      <c r="B1236" s="29" t="str">
        <f>TRIM(基本信息!B1236)</f>
        <v/>
      </c>
      <c r="C1236" s="1" t="str">
        <f>TRIM(基本信息!C1236)</f>
        <v/>
      </c>
      <c r="D1236" s="1">
        <f t="shared" si="218"/>
        <v>0</v>
      </c>
      <c r="E1236" s="1" t="str">
        <f>IFERROR(INDEX(股票涨跌!E:E,MATCH(B1236,股票涨跌!B:B,0)),"-")</f>
        <v>-</v>
      </c>
      <c r="F1236" s="1" t="str">
        <f>IFERROR(INDEX(股票涨跌!F:F,MATCH(B1236,股票涨跌!B:B,0)),"-")</f>
        <v>-</v>
      </c>
      <c r="G1236" s="1" t="str">
        <f>TRIM(基本信息!O1236)</f>
        <v/>
      </c>
      <c r="H1236" s="1" t="str">
        <f>IFERROR(INDEX(行业涨跌!F:F,MATCH(G1236,行业涨跌!C:C,0)),"-")</f>
        <v>-</v>
      </c>
      <c r="I1236" s="1" t="str">
        <f>IFERROR(INDEX(行业涨跌!E:E,MATCH(G1236,行业涨跌!C:C,0)),"-")</f>
        <v>-</v>
      </c>
      <c r="J1236" s="1">
        <v>0</v>
      </c>
      <c r="K1236" s="1">
        <v>0</v>
      </c>
      <c r="L1236" s="1">
        <v>0</v>
      </c>
      <c r="M1236" s="66">
        <f t="shared" si="219"/>
        <v>0</v>
      </c>
      <c r="R1236" s="43" t="str">
        <f t="shared" si="217"/>
        <v>-</v>
      </c>
    </row>
    <row r="1237" spans="1:19" x14ac:dyDescent="0.15">
      <c r="A1237" s="1">
        <v>1236</v>
      </c>
      <c r="B1237" s="29" t="str">
        <f>TRIM(基本信息!B1237)</f>
        <v/>
      </c>
      <c r="C1237" s="1" t="str">
        <f>TRIM(基本信息!C1237)</f>
        <v/>
      </c>
      <c r="D1237" s="1">
        <f t="shared" si="218"/>
        <v>0</v>
      </c>
      <c r="E1237" s="1" t="str">
        <f>IFERROR(INDEX(股票涨跌!E:E,MATCH(B1237,股票涨跌!B:B,0)),"-")</f>
        <v>-</v>
      </c>
      <c r="F1237" s="1" t="str">
        <f>IFERROR(INDEX(股票涨跌!F:F,MATCH(B1237,股票涨跌!B:B,0)),"-")</f>
        <v>-</v>
      </c>
      <c r="G1237" s="1" t="str">
        <f>TRIM(基本信息!O1237)</f>
        <v/>
      </c>
      <c r="H1237" s="1" t="str">
        <f>IFERROR(INDEX(行业涨跌!F:F,MATCH(G1237,行业涨跌!C:C,0)),"-")</f>
        <v>-</v>
      </c>
      <c r="I1237" s="1" t="str">
        <f>IFERROR(INDEX(行业涨跌!E:E,MATCH(G1237,行业涨跌!C:C,0)),"-")</f>
        <v>-</v>
      </c>
      <c r="J1237" s="1">
        <v>0</v>
      </c>
      <c r="K1237" s="1">
        <v>0</v>
      </c>
      <c r="L1237" s="1">
        <v>0</v>
      </c>
      <c r="M1237" s="66">
        <f t="shared" si="219"/>
        <v>0</v>
      </c>
      <c r="R1237" s="43" t="str">
        <f t="shared" si="217"/>
        <v>-</v>
      </c>
    </row>
    <row r="1238" spans="1:19" x14ac:dyDescent="0.15">
      <c r="A1238" s="1">
        <v>1237</v>
      </c>
      <c r="B1238" s="29" t="str">
        <f>TRIM(基本信息!B1238)</f>
        <v/>
      </c>
      <c r="C1238" s="1" t="str">
        <f>TRIM(基本信息!C1238)</f>
        <v/>
      </c>
      <c r="D1238" s="1">
        <f t="shared" si="218"/>
        <v>0</v>
      </c>
      <c r="E1238" s="1" t="str">
        <f>IFERROR(INDEX(股票涨跌!E:E,MATCH(B1238,股票涨跌!B:B,0)),"-")</f>
        <v>-</v>
      </c>
      <c r="F1238" s="1" t="str">
        <f>IFERROR(INDEX(股票涨跌!F:F,MATCH(B1238,股票涨跌!B:B,0)),"-")</f>
        <v>-</v>
      </c>
      <c r="G1238" s="1" t="str">
        <f>TRIM(基本信息!O1238)</f>
        <v/>
      </c>
      <c r="H1238" s="1" t="str">
        <f>IFERROR(INDEX(行业涨跌!F:F,MATCH(G1238,行业涨跌!C:C,0)),"-")</f>
        <v>-</v>
      </c>
      <c r="I1238" s="1" t="str">
        <f>IFERROR(INDEX(行业涨跌!E:E,MATCH(G1238,行业涨跌!C:C,0)),"-")</f>
        <v>-</v>
      </c>
      <c r="J1238" s="1">
        <v>0</v>
      </c>
      <c r="K1238" s="1">
        <v>0</v>
      </c>
      <c r="L1238" s="1">
        <v>0</v>
      </c>
      <c r="M1238" s="66">
        <f t="shared" si="219"/>
        <v>0</v>
      </c>
      <c r="R1238" s="43" t="str">
        <f t="shared" si="217"/>
        <v>-</v>
      </c>
    </row>
    <row r="1239" spans="1:19" x14ac:dyDescent="0.15">
      <c r="A1239" s="1">
        <v>1238</v>
      </c>
      <c r="B1239" s="29" t="str">
        <f>TRIM(基本信息!B1239)</f>
        <v/>
      </c>
      <c r="C1239" s="1" t="str">
        <f>TRIM(基本信息!C1239)</f>
        <v/>
      </c>
      <c r="D1239" s="1">
        <f t="shared" si="218"/>
        <v>0</v>
      </c>
      <c r="E1239" s="1" t="str">
        <f>IFERROR(INDEX(股票涨跌!E:E,MATCH(B1239,股票涨跌!B:B,0)),"-")</f>
        <v>-</v>
      </c>
      <c r="F1239" s="1" t="str">
        <f>IFERROR(INDEX(股票涨跌!F:F,MATCH(B1239,股票涨跌!B:B,0)),"-")</f>
        <v>-</v>
      </c>
      <c r="G1239" s="1" t="str">
        <f>TRIM(基本信息!O1239)</f>
        <v/>
      </c>
      <c r="H1239" s="1" t="str">
        <f>IFERROR(INDEX(行业涨跌!F:F,MATCH(G1239,行业涨跌!C:C,0)),"-")</f>
        <v>-</v>
      </c>
      <c r="I1239" s="1" t="str">
        <f>IFERROR(INDEX(行业涨跌!E:E,MATCH(G1239,行业涨跌!C:C,0)),"-")</f>
        <v>-</v>
      </c>
      <c r="J1239" s="1">
        <v>0</v>
      </c>
      <c r="K1239" s="1">
        <v>1</v>
      </c>
      <c r="L1239" s="1">
        <v>0</v>
      </c>
      <c r="M1239" s="66">
        <f t="shared" si="219"/>
        <v>1</v>
      </c>
      <c r="R1239" s="43" t="str">
        <f t="shared" si="217"/>
        <v>-</v>
      </c>
      <c r="S1239" s="11">
        <v>43630.625</v>
      </c>
    </row>
    <row r="1240" spans="1:19" x14ac:dyDescent="0.15">
      <c r="A1240" s="1">
        <v>1239</v>
      </c>
      <c r="B1240" s="29" t="str">
        <f>TRIM(基本信息!B1240)</f>
        <v/>
      </c>
      <c r="C1240" s="1" t="str">
        <f>TRIM(基本信息!C1240)</f>
        <v/>
      </c>
      <c r="D1240" s="1">
        <f t="shared" si="218"/>
        <v>0</v>
      </c>
      <c r="E1240" s="1" t="str">
        <f>IFERROR(INDEX(股票涨跌!E:E,MATCH(B1240,股票涨跌!B:B,0)),"-")</f>
        <v>-</v>
      </c>
      <c r="F1240" s="1" t="str">
        <f>IFERROR(INDEX(股票涨跌!F:F,MATCH(B1240,股票涨跌!B:B,0)),"-")</f>
        <v>-</v>
      </c>
      <c r="G1240" s="1" t="str">
        <f>TRIM(基本信息!O1240)</f>
        <v/>
      </c>
      <c r="H1240" s="1" t="str">
        <f>IFERROR(INDEX(行业涨跌!F:F,MATCH(G1240,行业涨跌!C:C,0)),"-")</f>
        <v>-</v>
      </c>
      <c r="I1240" s="1" t="str">
        <f>IFERROR(INDEX(行业涨跌!E:E,MATCH(G1240,行业涨跌!C:C,0)),"-")</f>
        <v>-</v>
      </c>
      <c r="J1240" s="1">
        <v>0</v>
      </c>
      <c r="K1240" s="1">
        <v>1</v>
      </c>
      <c r="L1240" s="1">
        <v>0</v>
      </c>
      <c r="M1240" s="66">
        <f t="shared" si="219"/>
        <v>1</v>
      </c>
      <c r="R1240" s="43" t="str">
        <f t="shared" si="217"/>
        <v>-</v>
      </c>
      <c r="S1240" s="11">
        <v>43630.625</v>
      </c>
    </row>
    <row r="1241" spans="1:19" x14ac:dyDescent="0.15">
      <c r="A1241" s="1">
        <v>1240</v>
      </c>
      <c r="B1241" s="29" t="str">
        <f>TRIM(基本信息!B1241)</f>
        <v/>
      </c>
      <c r="C1241" s="1" t="str">
        <f>TRIM(基本信息!C1241)</f>
        <v/>
      </c>
      <c r="D1241" s="1">
        <f t="shared" si="218"/>
        <v>0</v>
      </c>
      <c r="E1241" s="1" t="str">
        <f>IFERROR(INDEX(股票涨跌!E:E,MATCH(B1241,股票涨跌!B:B,0)),"-")</f>
        <v>-</v>
      </c>
      <c r="F1241" s="1" t="str">
        <f>IFERROR(INDEX(股票涨跌!F:F,MATCH(B1241,股票涨跌!B:B,0)),"-")</f>
        <v>-</v>
      </c>
      <c r="G1241" s="1" t="str">
        <f>TRIM(基本信息!O1241)</f>
        <v/>
      </c>
      <c r="H1241" s="1" t="str">
        <f>IFERROR(INDEX(行业涨跌!F:F,MATCH(G1241,行业涨跌!C:C,0)),"-")</f>
        <v>-</v>
      </c>
      <c r="I1241" s="1" t="str">
        <f>IFERROR(INDEX(行业涨跌!E:E,MATCH(G1241,行业涨跌!C:C,0)),"-")</f>
        <v>-</v>
      </c>
      <c r="J1241" s="1">
        <v>0</v>
      </c>
      <c r="K1241" s="1">
        <v>0</v>
      </c>
      <c r="L1241" s="1">
        <v>0</v>
      </c>
      <c r="M1241" s="66">
        <f t="shared" si="219"/>
        <v>0</v>
      </c>
      <c r="R1241" s="43" t="str">
        <f t="shared" si="217"/>
        <v>-</v>
      </c>
    </row>
    <row r="1242" spans="1:19" x14ac:dyDescent="0.15">
      <c r="A1242" s="1">
        <v>1241</v>
      </c>
      <c r="B1242" s="29" t="str">
        <f>TRIM(基本信息!B1242)</f>
        <v/>
      </c>
      <c r="C1242" s="1" t="str">
        <f>TRIM(基本信息!C1242)</f>
        <v/>
      </c>
      <c r="D1242" s="1">
        <f t="shared" si="218"/>
        <v>0</v>
      </c>
      <c r="E1242" s="1" t="str">
        <f>IFERROR(INDEX(股票涨跌!E:E,MATCH(B1242,股票涨跌!B:B,0)),"-")</f>
        <v>-</v>
      </c>
      <c r="F1242" s="1" t="str">
        <f>IFERROR(INDEX(股票涨跌!F:F,MATCH(B1242,股票涨跌!B:B,0)),"-")</f>
        <v>-</v>
      </c>
      <c r="G1242" s="1" t="str">
        <f>TRIM(基本信息!O1242)</f>
        <v/>
      </c>
      <c r="H1242" s="1" t="str">
        <f>IFERROR(INDEX(行业涨跌!F:F,MATCH(G1242,行业涨跌!C:C,0)),"-")</f>
        <v>-</v>
      </c>
      <c r="I1242" s="1" t="str">
        <f>IFERROR(INDEX(行业涨跌!E:E,MATCH(G1242,行业涨跌!C:C,0)),"-")</f>
        <v>-</v>
      </c>
      <c r="J1242" s="1">
        <v>0</v>
      </c>
      <c r="K1242" s="1">
        <v>0</v>
      </c>
      <c r="L1242" s="1">
        <v>0</v>
      </c>
      <c r="M1242" s="66">
        <f t="shared" si="219"/>
        <v>0</v>
      </c>
      <c r="R1242" s="43" t="str">
        <f t="shared" si="217"/>
        <v>-</v>
      </c>
    </row>
    <row r="1243" spans="1:19" x14ac:dyDescent="0.15">
      <c r="A1243" s="1">
        <v>1242</v>
      </c>
      <c r="B1243" s="29" t="str">
        <f>TRIM(基本信息!B1243)</f>
        <v/>
      </c>
      <c r="C1243" s="1" t="str">
        <f>TRIM(基本信息!C1243)</f>
        <v/>
      </c>
      <c r="D1243" s="1">
        <f t="shared" si="218"/>
        <v>0</v>
      </c>
      <c r="E1243" s="1" t="str">
        <f>IFERROR(INDEX(股票涨跌!E:E,MATCH(B1243,股票涨跌!B:B,0)),"-")</f>
        <v>-</v>
      </c>
      <c r="F1243" s="1" t="str">
        <f>IFERROR(INDEX(股票涨跌!F:F,MATCH(B1243,股票涨跌!B:B,0)),"-")</f>
        <v>-</v>
      </c>
      <c r="G1243" s="1" t="str">
        <f>TRIM(基本信息!O1243)</f>
        <v/>
      </c>
      <c r="H1243" s="1" t="str">
        <f>IFERROR(INDEX(行业涨跌!F:F,MATCH(G1243,行业涨跌!C:C,0)),"-")</f>
        <v>-</v>
      </c>
      <c r="I1243" s="1" t="str">
        <f>IFERROR(INDEX(行业涨跌!E:E,MATCH(G1243,行业涨跌!C:C,0)),"-")</f>
        <v>-</v>
      </c>
      <c r="J1243" s="1">
        <v>0</v>
      </c>
      <c r="K1243" s="1">
        <v>0</v>
      </c>
      <c r="L1243" s="1">
        <v>0</v>
      </c>
      <c r="M1243" s="66">
        <f t="shared" si="219"/>
        <v>0</v>
      </c>
      <c r="R1243" s="43" t="str">
        <f t="shared" si="217"/>
        <v>-</v>
      </c>
    </row>
    <row r="1244" spans="1:19" x14ac:dyDescent="0.15">
      <c r="A1244" s="1">
        <v>1243</v>
      </c>
      <c r="B1244" s="29" t="str">
        <f>TRIM(基本信息!B1244)</f>
        <v/>
      </c>
      <c r="C1244" s="1" t="str">
        <f>TRIM(基本信息!C1244)</f>
        <v/>
      </c>
      <c r="D1244" s="1">
        <f t="shared" si="218"/>
        <v>0</v>
      </c>
      <c r="E1244" s="1" t="str">
        <f>IFERROR(INDEX(股票涨跌!E:E,MATCH(B1244,股票涨跌!B:B,0)),"-")</f>
        <v>-</v>
      </c>
      <c r="F1244" s="1" t="str">
        <f>IFERROR(INDEX(股票涨跌!F:F,MATCH(B1244,股票涨跌!B:B,0)),"-")</f>
        <v>-</v>
      </c>
      <c r="G1244" s="1" t="str">
        <f>TRIM(基本信息!O1244)</f>
        <v/>
      </c>
      <c r="H1244" s="1" t="str">
        <f>IFERROR(INDEX(行业涨跌!F:F,MATCH(G1244,行业涨跌!C:C,0)),"-")</f>
        <v>-</v>
      </c>
      <c r="I1244" s="1" t="str">
        <f>IFERROR(INDEX(行业涨跌!E:E,MATCH(G1244,行业涨跌!C:C,0)),"-")</f>
        <v>-</v>
      </c>
      <c r="J1244" s="1">
        <v>0</v>
      </c>
      <c r="K1244" s="1">
        <v>0</v>
      </c>
      <c r="L1244" s="1">
        <v>0</v>
      </c>
      <c r="M1244" s="66">
        <f t="shared" si="219"/>
        <v>0</v>
      </c>
      <c r="R1244" s="43" t="str">
        <f t="shared" si="217"/>
        <v>-</v>
      </c>
    </row>
    <row r="1245" spans="1:19" x14ac:dyDescent="0.15">
      <c r="A1245" s="1">
        <v>1244</v>
      </c>
      <c r="B1245" s="29" t="str">
        <f>TRIM(基本信息!B1245)</f>
        <v/>
      </c>
      <c r="C1245" s="1" t="str">
        <f>TRIM(基本信息!C1245)</f>
        <v/>
      </c>
      <c r="D1245" s="1">
        <f t="shared" si="218"/>
        <v>0</v>
      </c>
      <c r="E1245" s="1" t="str">
        <f>IFERROR(INDEX(股票涨跌!E:E,MATCH(B1245,股票涨跌!B:B,0)),"-")</f>
        <v>-</v>
      </c>
      <c r="F1245" s="1" t="str">
        <f>IFERROR(INDEX(股票涨跌!F:F,MATCH(B1245,股票涨跌!B:B,0)),"-")</f>
        <v>-</v>
      </c>
      <c r="G1245" s="1" t="str">
        <f>TRIM(基本信息!O1245)</f>
        <v/>
      </c>
      <c r="H1245" s="1" t="str">
        <f>IFERROR(INDEX(行业涨跌!F:F,MATCH(G1245,行业涨跌!C:C,0)),"-")</f>
        <v>-</v>
      </c>
      <c r="I1245" s="1" t="str">
        <f>IFERROR(INDEX(行业涨跌!E:E,MATCH(G1245,行业涨跌!C:C,0)),"-")</f>
        <v>-</v>
      </c>
      <c r="J1245" s="1">
        <v>0</v>
      </c>
      <c r="K1245" s="1">
        <v>0</v>
      </c>
      <c r="L1245" s="1">
        <v>0</v>
      </c>
      <c r="M1245" s="66">
        <f t="shared" si="219"/>
        <v>0</v>
      </c>
      <c r="R1245" s="43" t="str">
        <f t="shared" si="217"/>
        <v>-</v>
      </c>
    </row>
    <row r="1246" spans="1:19" x14ac:dyDescent="0.15">
      <c r="A1246" s="1">
        <v>1245</v>
      </c>
      <c r="B1246" s="29" t="str">
        <f>TRIM(基本信息!B1246)</f>
        <v/>
      </c>
      <c r="C1246" s="1" t="str">
        <f>TRIM(基本信息!C1246)</f>
        <v/>
      </c>
      <c r="D1246" s="1">
        <f t="shared" si="218"/>
        <v>0</v>
      </c>
      <c r="E1246" s="1" t="str">
        <f>IFERROR(INDEX(股票涨跌!E:E,MATCH(B1246,股票涨跌!B:B,0)),"-")</f>
        <v>-</v>
      </c>
      <c r="F1246" s="1" t="str">
        <f>IFERROR(INDEX(股票涨跌!F:F,MATCH(B1246,股票涨跌!B:B,0)),"-")</f>
        <v>-</v>
      </c>
      <c r="G1246" s="1" t="str">
        <f>TRIM(基本信息!O1246)</f>
        <v/>
      </c>
      <c r="H1246" s="1" t="str">
        <f>IFERROR(INDEX(行业涨跌!F:F,MATCH(G1246,行业涨跌!C:C,0)),"-")</f>
        <v>-</v>
      </c>
      <c r="I1246" s="1" t="str">
        <f>IFERROR(INDEX(行业涨跌!E:E,MATCH(G1246,行业涨跌!C:C,0)),"-")</f>
        <v>-</v>
      </c>
      <c r="J1246" s="1">
        <v>0</v>
      </c>
      <c r="K1246" s="1">
        <v>0</v>
      </c>
      <c r="L1246" s="1">
        <v>0</v>
      </c>
      <c r="M1246" s="66">
        <f t="shared" si="219"/>
        <v>0</v>
      </c>
      <c r="R1246" s="43" t="str">
        <f t="shared" si="217"/>
        <v>-</v>
      </c>
    </row>
    <row r="1247" spans="1:19" x14ac:dyDescent="0.15">
      <c r="A1247" s="1">
        <v>1246</v>
      </c>
      <c r="B1247" s="29" t="str">
        <f>TRIM(基本信息!B1247)</f>
        <v/>
      </c>
      <c r="C1247" s="1" t="str">
        <f>TRIM(基本信息!C1247)</f>
        <v/>
      </c>
      <c r="D1247" s="1">
        <f t="shared" si="218"/>
        <v>0</v>
      </c>
      <c r="E1247" s="1" t="str">
        <f>IFERROR(INDEX(股票涨跌!E:E,MATCH(B1247,股票涨跌!B:B,0)),"-")</f>
        <v>-</v>
      </c>
      <c r="F1247" s="1" t="str">
        <f>IFERROR(INDEX(股票涨跌!F:F,MATCH(B1247,股票涨跌!B:B,0)),"-")</f>
        <v>-</v>
      </c>
      <c r="G1247" s="1" t="str">
        <f>TRIM(基本信息!O1247)</f>
        <v/>
      </c>
      <c r="H1247" s="1" t="str">
        <f>IFERROR(INDEX(行业涨跌!F:F,MATCH(G1247,行业涨跌!C:C,0)),"-")</f>
        <v>-</v>
      </c>
      <c r="I1247" s="1" t="str">
        <f>IFERROR(INDEX(行业涨跌!E:E,MATCH(G1247,行业涨跌!C:C,0)),"-")</f>
        <v>-</v>
      </c>
      <c r="J1247" s="1">
        <v>0</v>
      </c>
      <c r="K1247" s="1">
        <v>0</v>
      </c>
      <c r="L1247" s="1">
        <v>0</v>
      </c>
      <c r="M1247" s="66">
        <f t="shared" si="219"/>
        <v>0</v>
      </c>
      <c r="R1247" s="43" t="str">
        <f t="shared" si="217"/>
        <v>-</v>
      </c>
    </row>
    <row r="1248" spans="1:19" x14ac:dyDescent="0.15">
      <c r="A1248" s="1">
        <v>1247</v>
      </c>
      <c r="B1248" s="29" t="str">
        <f>TRIM(基本信息!B1248)</f>
        <v/>
      </c>
      <c r="C1248" s="1" t="str">
        <f>TRIM(基本信息!C1248)</f>
        <v/>
      </c>
      <c r="D1248" s="1">
        <f t="shared" si="218"/>
        <v>0</v>
      </c>
      <c r="E1248" s="1" t="str">
        <f>IFERROR(INDEX(股票涨跌!E:E,MATCH(B1248,股票涨跌!B:B,0)),"-")</f>
        <v>-</v>
      </c>
      <c r="F1248" s="1" t="str">
        <f>IFERROR(INDEX(股票涨跌!F:F,MATCH(B1248,股票涨跌!B:B,0)),"-")</f>
        <v>-</v>
      </c>
      <c r="G1248" s="1" t="str">
        <f>TRIM(基本信息!O1248)</f>
        <v/>
      </c>
      <c r="H1248" s="1" t="str">
        <f>IFERROR(INDEX(行业涨跌!F:F,MATCH(G1248,行业涨跌!C:C,0)),"-")</f>
        <v>-</v>
      </c>
      <c r="I1248" s="1" t="str">
        <f>IFERROR(INDEX(行业涨跌!E:E,MATCH(G1248,行业涨跌!C:C,0)),"-")</f>
        <v>-</v>
      </c>
      <c r="J1248" s="1">
        <v>0</v>
      </c>
      <c r="K1248" s="1">
        <v>0</v>
      </c>
      <c r="L1248" s="1">
        <v>0</v>
      </c>
      <c r="M1248" s="66">
        <f t="shared" si="219"/>
        <v>0</v>
      </c>
      <c r="R1248" s="43" t="str">
        <f t="shared" si="217"/>
        <v>-</v>
      </c>
    </row>
    <row r="1249" spans="1:19" x14ac:dyDescent="0.15">
      <c r="A1249" s="1">
        <v>1248</v>
      </c>
      <c r="B1249" s="29" t="str">
        <f>TRIM(基本信息!B1249)</f>
        <v/>
      </c>
      <c r="C1249" s="1" t="str">
        <f>TRIM(基本信息!C1249)</f>
        <v/>
      </c>
      <c r="D1249" s="1">
        <f t="shared" si="218"/>
        <v>0</v>
      </c>
      <c r="E1249" s="1" t="str">
        <f>IFERROR(INDEX(股票涨跌!E:E,MATCH(B1249,股票涨跌!B:B,0)),"-")</f>
        <v>-</v>
      </c>
      <c r="F1249" s="1" t="str">
        <f>IFERROR(INDEX(股票涨跌!F:F,MATCH(B1249,股票涨跌!B:B,0)),"-")</f>
        <v>-</v>
      </c>
      <c r="G1249" s="1" t="str">
        <f>TRIM(基本信息!O1249)</f>
        <v/>
      </c>
      <c r="H1249" s="1" t="str">
        <f>IFERROR(INDEX(行业涨跌!F:F,MATCH(G1249,行业涨跌!C:C,0)),"-")</f>
        <v>-</v>
      </c>
      <c r="I1249" s="1" t="str">
        <f>IFERROR(INDEX(行业涨跌!E:E,MATCH(G1249,行业涨跌!C:C,0)),"-")</f>
        <v>-</v>
      </c>
      <c r="J1249" s="1">
        <v>0</v>
      </c>
      <c r="K1249" s="1">
        <v>0</v>
      </c>
      <c r="L1249" s="1">
        <v>0</v>
      </c>
      <c r="M1249" s="66">
        <f t="shared" si="219"/>
        <v>0</v>
      </c>
      <c r="R1249" s="43" t="str">
        <f t="shared" si="217"/>
        <v>-</v>
      </c>
    </row>
    <row r="1250" spans="1:19" x14ac:dyDescent="0.15">
      <c r="A1250" s="1">
        <v>1249</v>
      </c>
      <c r="B1250" s="29" t="str">
        <f>TRIM(基本信息!B1250)</f>
        <v/>
      </c>
      <c r="C1250" s="1" t="str">
        <f>TRIM(基本信息!C1250)</f>
        <v/>
      </c>
      <c r="D1250" s="1">
        <f t="shared" si="218"/>
        <v>0</v>
      </c>
      <c r="E1250" s="1" t="str">
        <f>IFERROR(INDEX(股票涨跌!E:E,MATCH(B1250,股票涨跌!B:B,0)),"-")</f>
        <v>-</v>
      </c>
      <c r="F1250" s="1" t="str">
        <f>IFERROR(INDEX(股票涨跌!F:F,MATCH(B1250,股票涨跌!B:B,0)),"-")</f>
        <v>-</v>
      </c>
      <c r="G1250" s="1" t="str">
        <f>TRIM(基本信息!O1250)</f>
        <v/>
      </c>
      <c r="H1250" s="1" t="str">
        <f>IFERROR(INDEX(行业涨跌!F:F,MATCH(G1250,行业涨跌!C:C,0)),"-")</f>
        <v>-</v>
      </c>
      <c r="I1250" s="1" t="str">
        <f>IFERROR(INDEX(行业涨跌!E:E,MATCH(G1250,行业涨跌!C:C,0)),"-")</f>
        <v>-</v>
      </c>
      <c r="J1250" s="1">
        <v>0</v>
      </c>
      <c r="K1250" s="1">
        <v>0</v>
      </c>
      <c r="L1250" s="1">
        <v>0</v>
      </c>
      <c r="M1250" s="66">
        <f t="shared" si="219"/>
        <v>0</v>
      </c>
      <c r="R1250" s="43" t="str">
        <f t="shared" si="217"/>
        <v>-</v>
      </c>
    </row>
    <row r="1251" spans="1:19" x14ac:dyDescent="0.15">
      <c r="A1251" s="1">
        <v>1250</v>
      </c>
      <c r="B1251" s="29" t="str">
        <f>TRIM(基本信息!B1251)</f>
        <v/>
      </c>
      <c r="C1251" s="1" t="str">
        <f>TRIM(基本信息!C1251)</f>
        <v/>
      </c>
      <c r="D1251" s="1">
        <f t="shared" si="218"/>
        <v>0</v>
      </c>
      <c r="E1251" s="1" t="str">
        <f>IFERROR(INDEX(股票涨跌!E:E,MATCH(B1251,股票涨跌!B:B,0)),"-")</f>
        <v>-</v>
      </c>
      <c r="F1251" s="1" t="str">
        <f>IFERROR(INDEX(股票涨跌!F:F,MATCH(B1251,股票涨跌!B:B,0)),"-")</f>
        <v>-</v>
      </c>
      <c r="G1251" s="1" t="str">
        <f>TRIM(基本信息!O1251)</f>
        <v/>
      </c>
      <c r="H1251" s="1" t="str">
        <f>IFERROR(INDEX(行业涨跌!F:F,MATCH(G1251,行业涨跌!C:C,0)),"-")</f>
        <v>-</v>
      </c>
      <c r="I1251" s="1" t="str">
        <f>IFERROR(INDEX(行业涨跌!E:E,MATCH(G1251,行业涨跌!C:C,0)),"-")</f>
        <v>-</v>
      </c>
      <c r="J1251" s="1">
        <v>0</v>
      </c>
      <c r="K1251" s="1">
        <v>0</v>
      </c>
      <c r="L1251" s="1">
        <v>0</v>
      </c>
      <c r="M1251" s="66">
        <f t="shared" si="219"/>
        <v>0</v>
      </c>
      <c r="R1251" s="43" t="str">
        <f t="shared" si="217"/>
        <v>-</v>
      </c>
    </row>
    <row r="1252" spans="1:19" x14ac:dyDescent="0.15">
      <c r="A1252" s="1">
        <v>1251</v>
      </c>
      <c r="B1252" s="29" t="str">
        <f>TRIM(基本信息!B1252)</f>
        <v/>
      </c>
      <c r="C1252" s="1" t="str">
        <f>TRIM(基本信息!C1252)</f>
        <v/>
      </c>
      <c r="D1252" s="1">
        <f t="shared" si="218"/>
        <v>0</v>
      </c>
      <c r="E1252" s="1" t="str">
        <f>IFERROR(INDEX(股票涨跌!E:E,MATCH(B1252,股票涨跌!B:B,0)),"-")</f>
        <v>-</v>
      </c>
      <c r="F1252" s="1" t="str">
        <f>IFERROR(INDEX(股票涨跌!F:F,MATCH(B1252,股票涨跌!B:B,0)),"-")</f>
        <v>-</v>
      </c>
      <c r="G1252" s="1" t="str">
        <f>TRIM(基本信息!O1252)</f>
        <v/>
      </c>
      <c r="H1252" s="1" t="str">
        <f>IFERROR(INDEX(行业涨跌!F:F,MATCH(G1252,行业涨跌!C:C,0)),"-")</f>
        <v>-</v>
      </c>
      <c r="I1252" s="1" t="str">
        <f>IFERROR(INDEX(行业涨跌!E:E,MATCH(G1252,行业涨跌!C:C,0)),"-")</f>
        <v>-</v>
      </c>
      <c r="J1252" s="1">
        <v>0</v>
      </c>
      <c r="K1252" s="1">
        <v>1</v>
      </c>
      <c r="L1252" s="1">
        <v>0</v>
      </c>
      <c r="M1252" s="66">
        <f t="shared" si="219"/>
        <v>1</v>
      </c>
      <c r="R1252" s="43" t="str">
        <f t="shared" si="217"/>
        <v>-</v>
      </c>
      <c r="S1252" s="11">
        <v>43630.625</v>
      </c>
    </row>
    <row r="1253" spans="1:19" x14ac:dyDescent="0.15">
      <c r="A1253" s="1">
        <v>1252</v>
      </c>
      <c r="B1253" s="29" t="str">
        <f>TRIM(基本信息!B1253)</f>
        <v/>
      </c>
      <c r="C1253" s="1" t="str">
        <f>TRIM(基本信息!C1253)</f>
        <v/>
      </c>
      <c r="D1253" s="1">
        <f t="shared" si="218"/>
        <v>0</v>
      </c>
      <c r="E1253" s="1" t="str">
        <f>IFERROR(INDEX(股票涨跌!E:E,MATCH(B1253,股票涨跌!B:B,0)),"-")</f>
        <v>-</v>
      </c>
      <c r="F1253" s="1" t="str">
        <f>IFERROR(INDEX(股票涨跌!F:F,MATCH(B1253,股票涨跌!B:B,0)),"-")</f>
        <v>-</v>
      </c>
      <c r="G1253" s="1" t="str">
        <f>TRIM(基本信息!O1253)</f>
        <v/>
      </c>
      <c r="H1253" s="1" t="str">
        <f>IFERROR(INDEX(行业涨跌!F:F,MATCH(G1253,行业涨跌!C:C,0)),"-")</f>
        <v>-</v>
      </c>
      <c r="I1253" s="1" t="str">
        <f>IFERROR(INDEX(行业涨跌!E:E,MATCH(G1253,行业涨跌!C:C,0)),"-")</f>
        <v>-</v>
      </c>
      <c r="J1253" s="1">
        <v>0</v>
      </c>
      <c r="K1253" s="1">
        <v>0</v>
      </c>
      <c r="L1253" s="1">
        <v>0</v>
      </c>
      <c r="M1253" s="66">
        <f t="shared" si="219"/>
        <v>0</v>
      </c>
      <c r="R1253" s="43" t="str">
        <f t="shared" si="217"/>
        <v>-</v>
      </c>
    </row>
    <row r="1254" spans="1:19" x14ac:dyDescent="0.15">
      <c r="A1254" s="1">
        <v>1253</v>
      </c>
      <c r="B1254" s="29" t="str">
        <f>TRIM(基本信息!B1254)</f>
        <v/>
      </c>
      <c r="C1254" s="1" t="str">
        <f>TRIM(基本信息!C1254)</f>
        <v/>
      </c>
      <c r="D1254" s="1">
        <f t="shared" si="218"/>
        <v>0</v>
      </c>
      <c r="E1254" s="1" t="str">
        <f>IFERROR(INDEX(股票涨跌!E:E,MATCH(B1254,股票涨跌!B:B,0)),"-")</f>
        <v>-</v>
      </c>
      <c r="F1254" s="1" t="str">
        <f>IFERROR(INDEX(股票涨跌!F:F,MATCH(B1254,股票涨跌!B:B,0)),"-")</f>
        <v>-</v>
      </c>
      <c r="G1254" s="1" t="str">
        <f>TRIM(基本信息!O1254)</f>
        <v/>
      </c>
      <c r="H1254" s="1" t="str">
        <f>IFERROR(INDEX(行业涨跌!F:F,MATCH(G1254,行业涨跌!C:C,0)),"-")</f>
        <v>-</v>
      </c>
      <c r="I1254" s="1" t="str">
        <f>IFERROR(INDEX(行业涨跌!E:E,MATCH(G1254,行业涨跌!C:C,0)),"-")</f>
        <v>-</v>
      </c>
      <c r="J1254" s="1">
        <v>0</v>
      </c>
      <c r="K1254" s="1">
        <v>0</v>
      </c>
      <c r="L1254" s="1">
        <v>0</v>
      </c>
      <c r="M1254" s="66">
        <f t="shared" si="219"/>
        <v>0</v>
      </c>
      <c r="R1254" s="43" t="str">
        <f t="shared" si="217"/>
        <v>-</v>
      </c>
    </row>
    <row r="1255" spans="1:19" x14ac:dyDescent="0.15">
      <c r="A1255" s="1">
        <v>1254</v>
      </c>
      <c r="B1255" s="29" t="str">
        <f>TRIM(基本信息!B1255)</f>
        <v/>
      </c>
      <c r="C1255" s="1" t="str">
        <f>TRIM(基本信息!C1255)</f>
        <v/>
      </c>
      <c r="D1255" s="1">
        <f t="shared" si="218"/>
        <v>0</v>
      </c>
      <c r="E1255" s="1" t="str">
        <f>IFERROR(INDEX(股票涨跌!E:E,MATCH(B1255,股票涨跌!B:B,0)),"-")</f>
        <v>-</v>
      </c>
      <c r="F1255" s="1" t="str">
        <f>IFERROR(INDEX(股票涨跌!F:F,MATCH(B1255,股票涨跌!B:B,0)),"-")</f>
        <v>-</v>
      </c>
      <c r="G1255" s="1" t="str">
        <f>TRIM(基本信息!O1255)</f>
        <v/>
      </c>
      <c r="H1255" s="1" t="str">
        <f>IFERROR(INDEX(行业涨跌!F:F,MATCH(G1255,行业涨跌!C:C,0)),"-")</f>
        <v>-</v>
      </c>
      <c r="I1255" s="1" t="str">
        <f>IFERROR(INDEX(行业涨跌!E:E,MATCH(G1255,行业涨跌!C:C,0)),"-")</f>
        <v>-</v>
      </c>
      <c r="J1255" s="1">
        <v>0</v>
      </c>
      <c r="K1255" s="1">
        <v>0</v>
      </c>
      <c r="L1255" s="1">
        <v>0</v>
      </c>
      <c r="M1255" s="66">
        <f t="shared" si="219"/>
        <v>0</v>
      </c>
      <c r="R1255" s="43" t="str">
        <f t="shared" si="217"/>
        <v>-</v>
      </c>
    </row>
    <row r="1256" spans="1:19" x14ac:dyDescent="0.15">
      <c r="A1256" s="1">
        <v>1255</v>
      </c>
      <c r="B1256" s="29" t="str">
        <f>TRIM(基本信息!B1256)</f>
        <v/>
      </c>
      <c r="C1256" s="1" t="str">
        <f>TRIM(基本信息!C1256)</f>
        <v/>
      </c>
      <c r="D1256" s="1">
        <f t="shared" si="218"/>
        <v>0</v>
      </c>
      <c r="E1256" s="1" t="str">
        <f>IFERROR(INDEX(股票涨跌!E:E,MATCH(B1256,股票涨跌!B:B,0)),"-")</f>
        <v>-</v>
      </c>
      <c r="F1256" s="1" t="str">
        <f>IFERROR(INDEX(股票涨跌!F:F,MATCH(B1256,股票涨跌!B:B,0)),"-")</f>
        <v>-</v>
      </c>
      <c r="G1256" s="1" t="str">
        <f>TRIM(基本信息!O1256)</f>
        <v/>
      </c>
      <c r="H1256" s="1" t="str">
        <f>IFERROR(INDEX(行业涨跌!F:F,MATCH(G1256,行业涨跌!C:C,0)),"-")</f>
        <v>-</v>
      </c>
      <c r="I1256" s="1" t="str">
        <f>IFERROR(INDEX(行业涨跌!E:E,MATCH(G1256,行业涨跌!C:C,0)),"-")</f>
        <v>-</v>
      </c>
      <c r="J1256" s="1">
        <v>0</v>
      </c>
      <c r="K1256" s="1">
        <v>0</v>
      </c>
      <c r="L1256" s="1">
        <v>0</v>
      </c>
      <c r="M1256" s="66">
        <f t="shared" si="219"/>
        <v>0</v>
      </c>
      <c r="R1256" s="43" t="str">
        <f t="shared" si="217"/>
        <v>-</v>
      </c>
    </row>
    <row r="1257" spans="1:19" x14ac:dyDescent="0.15">
      <c r="A1257" s="1">
        <v>1256</v>
      </c>
      <c r="B1257" s="29" t="str">
        <f>TRIM(基本信息!B1257)</f>
        <v/>
      </c>
      <c r="C1257" s="1" t="str">
        <f>TRIM(基本信息!C1257)</f>
        <v/>
      </c>
      <c r="D1257" s="1">
        <f t="shared" si="218"/>
        <v>0</v>
      </c>
      <c r="E1257" s="1" t="str">
        <f>IFERROR(INDEX(股票涨跌!E:E,MATCH(B1257,股票涨跌!B:B,0)),"-")</f>
        <v>-</v>
      </c>
      <c r="F1257" s="1" t="str">
        <f>IFERROR(INDEX(股票涨跌!F:F,MATCH(B1257,股票涨跌!B:B,0)),"-")</f>
        <v>-</v>
      </c>
      <c r="G1257" s="1" t="str">
        <f>TRIM(基本信息!O1257)</f>
        <v/>
      </c>
      <c r="H1257" s="1" t="str">
        <f>IFERROR(INDEX(行业涨跌!F:F,MATCH(G1257,行业涨跌!C:C,0)),"-")</f>
        <v>-</v>
      </c>
      <c r="I1257" s="1" t="str">
        <f>IFERROR(INDEX(行业涨跌!E:E,MATCH(G1257,行业涨跌!C:C,0)),"-")</f>
        <v>-</v>
      </c>
      <c r="J1257" s="1">
        <v>0</v>
      </c>
      <c r="K1257" s="1">
        <v>0</v>
      </c>
      <c r="L1257" s="1">
        <v>0</v>
      </c>
      <c r="M1257" s="66">
        <f t="shared" si="219"/>
        <v>0</v>
      </c>
      <c r="R1257" s="43" t="str">
        <f t="shared" si="217"/>
        <v>-</v>
      </c>
    </row>
    <row r="1258" spans="1:19" x14ac:dyDescent="0.15">
      <c r="A1258" s="1">
        <v>1257</v>
      </c>
      <c r="B1258" s="29" t="str">
        <f>TRIM(基本信息!B1258)</f>
        <v/>
      </c>
      <c r="C1258" s="1" t="str">
        <f>TRIM(基本信息!C1258)</f>
        <v/>
      </c>
      <c r="D1258" s="1">
        <f t="shared" si="218"/>
        <v>0</v>
      </c>
      <c r="E1258" s="1" t="str">
        <f>IFERROR(INDEX(股票涨跌!E:E,MATCH(B1258,股票涨跌!B:B,0)),"-")</f>
        <v>-</v>
      </c>
      <c r="F1258" s="1" t="str">
        <f>IFERROR(INDEX(股票涨跌!F:F,MATCH(B1258,股票涨跌!B:B,0)),"-")</f>
        <v>-</v>
      </c>
      <c r="G1258" s="1" t="str">
        <f>TRIM(基本信息!O1258)</f>
        <v/>
      </c>
      <c r="H1258" s="1" t="str">
        <f>IFERROR(INDEX(行业涨跌!F:F,MATCH(G1258,行业涨跌!C:C,0)),"-")</f>
        <v>-</v>
      </c>
      <c r="I1258" s="1" t="str">
        <f>IFERROR(INDEX(行业涨跌!E:E,MATCH(G1258,行业涨跌!C:C,0)),"-")</f>
        <v>-</v>
      </c>
      <c r="J1258" s="1">
        <v>0</v>
      </c>
      <c r="K1258" s="1">
        <v>0</v>
      </c>
      <c r="L1258" s="1">
        <v>0</v>
      </c>
      <c r="M1258" s="66">
        <f t="shared" si="219"/>
        <v>0</v>
      </c>
      <c r="R1258" s="43" t="str">
        <f t="shared" si="217"/>
        <v>-</v>
      </c>
    </row>
    <row r="1259" spans="1:19" x14ac:dyDescent="0.15">
      <c r="A1259" s="1">
        <v>1258</v>
      </c>
      <c r="B1259" s="29" t="str">
        <f>TRIM(基本信息!B1259)</f>
        <v/>
      </c>
      <c r="C1259" s="1" t="str">
        <f>TRIM(基本信息!C1259)</f>
        <v/>
      </c>
      <c r="D1259" s="1">
        <f t="shared" si="218"/>
        <v>0</v>
      </c>
      <c r="E1259" s="1" t="str">
        <f>IFERROR(INDEX(股票涨跌!E:E,MATCH(B1259,股票涨跌!B:B,0)),"-")</f>
        <v>-</v>
      </c>
      <c r="F1259" s="1" t="str">
        <f>IFERROR(INDEX(股票涨跌!F:F,MATCH(B1259,股票涨跌!B:B,0)),"-")</f>
        <v>-</v>
      </c>
      <c r="G1259" s="1" t="str">
        <f>TRIM(基本信息!O1259)</f>
        <v/>
      </c>
      <c r="H1259" s="1" t="str">
        <f>IFERROR(INDEX(行业涨跌!F:F,MATCH(G1259,行业涨跌!C:C,0)),"-")</f>
        <v>-</v>
      </c>
      <c r="I1259" s="1" t="str">
        <f>IFERROR(INDEX(行业涨跌!E:E,MATCH(G1259,行业涨跌!C:C,0)),"-")</f>
        <v>-</v>
      </c>
      <c r="J1259" s="1">
        <v>0</v>
      </c>
      <c r="K1259" s="1">
        <v>0</v>
      </c>
      <c r="L1259" s="1">
        <v>0</v>
      </c>
      <c r="M1259" s="66">
        <f t="shared" si="219"/>
        <v>0</v>
      </c>
      <c r="R1259" s="43" t="str">
        <f t="shared" si="217"/>
        <v>-</v>
      </c>
    </row>
    <row r="1260" spans="1:19" x14ac:dyDescent="0.15">
      <c r="A1260" s="1">
        <v>1259</v>
      </c>
      <c r="B1260" s="29" t="str">
        <f>TRIM(基本信息!B1260)</f>
        <v/>
      </c>
      <c r="C1260" s="1" t="str">
        <f>TRIM(基本信息!C1260)</f>
        <v/>
      </c>
      <c r="D1260" s="1">
        <f t="shared" si="218"/>
        <v>0</v>
      </c>
      <c r="E1260" s="1" t="str">
        <f>IFERROR(INDEX(股票涨跌!E:E,MATCH(B1260,股票涨跌!B:B,0)),"-")</f>
        <v>-</v>
      </c>
      <c r="F1260" s="1" t="str">
        <f>IFERROR(INDEX(股票涨跌!F:F,MATCH(B1260,股票涨跌!B:B,0)),"-")</f>
        <v>-</v>
      </c>
      <c r="G1260" s="1" t="str">
        <f>TRIM(基本信息!O1260)</f>
        <v/>
      </c>
      <c r="H1260" s="1" t="str">
        <f>IFERROR(INDEX(行业涨跌!F:F,MATCH(G1260,行业涨跌!C:C,0)),"-")</f>
        <v>-</v>
      </c>
      <c r="I1260" s="1" t="str">
        <f>IFERROR(INDEX(行业涨跌!E:E,MATCH(G1260,行业涨跌!C:C,0)),"-")</f>
        <v>-</v>
      </c>
      <c r="J1260" s="1">
        <v>0</v>
      </c>
      <c r="K1260" s="1">
        <v>0</v>
      </c>
      <c r="L1260" s="1">
        <v>0</v>
      </c>
      <c r="M1260" s="66">
        <f t="shared" si="219"/>
        <v>0</v>
      </c>
      <c r="R1260" s="43" t="str">
        <f t="shared" si="217"/>
        <v>-</v>
      </c>
    </row>
    <row r="1261" spans="1:19" x14ac:dyDescent="0.15">
      <c r="A1261" s="1">
        <v>1260</v>
      </c>
      <c r="B1261" s="29" t="str">
        <f>TRIM(基本信息!B1261)</f>
        <v/>
      </c>
      <c r="C1261" s="1" t="str">
        <f>TRIM(基本信息!C1261)</f>
        <v/>
      </c>
      <c r="D1261" s="1">
        <f t="shared" si="218"/>
        <v>0</v>
      </c>
      <c r="E1261" s="1" t="str">
        <f>IFERROR(INDEX(股票涨跌!E:E,MATCH(B1261,股票涨跌!B:B,0)),"-")</f>
        <v>-</v>
      </c>
      <c r="F1261" s="1" t="str">
        <f>IFERROR(INDEX(股票涨跌!F:F,MATCH(B1261,股票涨跌!B:B,0)),"-")</f>
        <v>-</v>
      </c>
      <c r="G1261" s="1" t="str">
        <f>TRIM(基本信息!O1261)</f>
        <v/>
      </c>
      <c r="H1261" s="1" t="str">
        <f>IFERROR(INDEX(行业涨跌!F:F,MATCH(G1261,行业涨跌!C:C,0)),"-")</f>
        <v>-</v>
      </c>
      <c r="I1261" s="1" t="str">
        <f>IFERROR(INDEX(行业涨跌!E:E,MATCH(G1261,行业涨跌!C:C,0)),"-")</f>
        <v>-</v>
      </c>
      <c r="J1261" s="1">
        <v>0</v>
      </c>
      <c r="K1261" s="1">
        <v>1</v>
      </c>
      <c r="L1261" s="1">
        <v>0</v>
      </c>
      <c r="M1261" s="66">
        <f t="shared" si="219"/>
        <v>1</v>
      </c>
      <c r="R1261" s="43" t="str">
        <f t="shared" si="217"/>
        <v>-</v>
      </c>
      <c r="S1261" s="11">
        <v>43630.625</v>
      </c>
    </row>
    <row r="1262" spans="1:19" x14ac:dyDescent="0.15">
      <c r="A1262" s="1">
        <v>1261</v>
      </c>
      <c r="B1262" s="29" t="str">
        <f>TRIM(基本信息!B1262)</f>
        <v/>
      </c>
      <c r="C1262" s="1" t="str">
        <f>TRIM(基本信息!C1262)</f>
        <v/>
      </c>
      <c r="D1262" s="1">
        <f t="shared" si="218"/>
        <v>0</v>
      </c>
      <c r="E1262" s="1" t="str">
        <f>IFERROR(INDEX(股票涨跌!E:E,MATCH(B1262,股票涨跌!B:B,0)),"-")</f>
        <v>-</v>
      </c>
      <c r="F1262" s="1" t="str">
        <f>IFERROR(INDEX(股票涨跌!F:F,MATCH(B1262,股票涨跌!B:B,0)),"-")</f>
        <v>-</v>
      </c>
      <c r="G1262" s="1" t="str">
        <f>TRIM(基本信息!O1262)</f>
        <v/>
      </c>
      <c r="H1262" s="1" t="str">
        <f>IFERROR(INDEX(行业涨跌!F:F,MATCH(G1262,行业涨跌!C:C,0)),"-")</f>
        <v>-</v>
      </c>
      <c r="I1262" s="1" t="str">
        <f>IFERROR(INDEX(行业涨跌!E:E,MATCH(G1262,行业涨跌!C:C,0)),"-")</f>
        <v>-</v>
      </c>
      <c r="J1262" s="1">
        <v>0</v>
      </c>
      <c r="K1262" s="1">
        <v>0</v>
      </c>
      <c r="L1262" s="1">
        <v>0</v>
      </c>
      <c r="M1262" s="66">
        <f t="shared" si="219"/>
        <v>0</v>
      </c>
      <c r="R1262" s="43" t="str">
        <f t="shared" si="217"/>
        <v>-</v>
      </c>
    </row>
    <row r="1263" spans="1:19" x14ac:dyDescent="0.15">
      <c r="A1263" s="1">
        <v>1262</v>
      </c>
      <c r="B1263" s="29" t="str">
        <f>TRIM(基本信息!B1263)</f>
        <v/>
      </c>
      <c r="C1263" s="1" t="str">
        <f>TRIM(基本信息!C1263)</f>
        <v/>
      </c>
      <c r="D1263" s="1">
        <f t="shared" si="218"/>
        <v>0</v>
      </c>
      <c r="E1263" s="1" t="str">
        <f>IFERROR(INDEX(股票涨跌!E:E,MATCH(B1263,股票涨跌!B:B,0)),"-")</f>
        <v>-</v>
      </c>
      <c r="F1263" s="1" t="str">
        <f>IFERROR(INDEX(股票涨跌!F:F,MATCH(B1263,股票涨跌!B:B,0)),"-")</f>
        <v>-</v>
      </c>
      <c r="G1263" s="1" t="str">
        <f>TRIM(基本信息!O1263)</f>
        <v/>
      </c>
      <c r="H1263" s="1" t="str">
        <f>IFERROR(INDEX(行业涨跌!F:F,MATCH(G1263,行业涨跌!C:C,0)),"-")</f>
        <v>-</v>
      </c>
      <c r="I1263" s="1" t="str">
        <f>IFERROR(INDEX(行业涨跌!E:E,MATCH(G1263,行业涨跌!C:C,0)),"-")</f>
        <v>-</v>
      </c>
      <c r="J1263" s="1">
        <v>0</v>
      </c>
      <c r="K1263" s="1">
        <v>0</v>
      </c>
      <c r="L1263" s="1">
        <v>0</v>
      </c>
      <c r="M1263" s="66">
        <f t="shared" si="219"/>
        <v>0</v>
      </c>
      <c r="R1263" s="43" t="str">
        <f t="shared" si="217"/>
        <v>-</v>
      </c>
    </row>
    <row r="1264" spans="1:19" x14ac:dyDescent="0.15">
      <c r="A1264" s="1">
        <v>1263</v>
      </c>
      <c r="B1264" s="29" t="str">
        <f>TRIM(基本信息!B1264)</f>
        <v/>
      </c>
      <c r="C1264" s="1" t="str">
        <f>TRIM(基本信息!C1264)</f>
        <v/>
      </c>
      <c r="D1264" s="1">
        <f t="shared" si="218"/>
        <v>0</v>
      </c>
      <c r="E1264" s="1" t="str">
        <f>IFERROR(INDEX(股票涨跌!E:E,MATCH(B1264,股票涨跌!B:B,0)),"-")</f>
        <v>-</v>
      </c>
      <c r="F1264" s="1" t="str">
        <f>IFERROR(INDEX(股票涨跌!F:F,MATCH(B1264,股票涨跌!B:B,0)),"-")</f>
        <v>-</v>
      </c>
      <c r="G1264" s="1" t="str">
        <f>TRIM(基本信息!O1264)</f>
        <v/>
      </c>
      <c r="H1264" s="1" t="str">
        <f>IFERROR(INDEX(行业涨跌!F:F,MATCH(G1264,行业涨跌!C:C,0)),"-")</f>
        <v>-</v>
      </c>
      <c r="I1264" s="1" t="str">
        <f>IFERROR(INDEX(行业涨跌!E:E,MATCH(G1264,行业涨跌!C:C,0)),"-")</f>
        <v>-</v>
      </c>
      <c r="J1264" s="1">
        <v>0</v>
      </c>
      <c r="K1264" s="1">
        <v>0</v>
      </c>
      <c r="L1264" s="1">
        <v>0</v>
      </c>
      <c r="M1264" s="66">
        <f t="shared" si="219"/>
        <v>0</v>
      </c>
      <c r="R1264" s="43" t="str">
        <f t="shared" si="217"/>
        <v>-</v>
      </c>
    </row>
    <row r="1265" spans="1:19" x14ac:dyDescent="0.15">
      <c r="A1265" s="1">
        <v>1264</v>
      </c>
      <c r="B1265" s="29" t="str">
        <f>TRIM(基本信息!B1265)</f>
        <v/>
      </c>
      <c r="C1265" s="1" t="str">
        <f>TRIM(基本信息!C1265)</f>
        <v/>
      </c>
      <c r="D1265" s="1">
        <f t="shared" si="218"/>
        <v>0</v>
      </c>
      <c r="E1265" s="1" t="str">
        <f>IFERROR(INDEX(股票涨跌!E:E,MATCH(B1265,股票涨跌!B:B,0)),"-")</f>
        <v>-</v>
      </c>
      <c r="F1265" s="1" t="str">
        <f>IFERROR(INDEX(股票涨跌!F:F,MATCH(B1265,股票涨跌!B:B,0)),"-")</f>
        <v>-</v>
      </c>
      <c r="G1265" s="1" t="str">
        <f>TRIM(基本信息!O1265)</f>
        <v/>
      </c>
      <c r="H1265" s="1" t="str">
        <f>IFERROR(INDEX(行业涨跌!F:F,MATCH(G1265,行业涨跌!C:C,0)),"-")</f>
        <v>-</v>
      </c>
      <c r="I1265" s="1" t="str">
        <f>IFERROR(INDEX(行业涨跌!E:E,MATCH(G1265,行业涨跌!C:C,0)),"-")</f>
        <v>-</v>
      </c>
      <c r="J1265" s="1">
        <v>0</v>
      </c>
      <c r="K1265" s="1">
        <v>0</v>
      </c>
      <c r="L1265" s="1">
        <v>0</v>
      </c>
      <c r="M1265" s="66">
        <f t="shared" si="219"/>
        <v>0</v>
      </c>
      <c r="R1265" s="43" t="str">
        <f t="shared" si="217"/>
        <v>-</v>
      </c>
    </row>
    <row r="1266" spans="1:19" x14ac:dyDescent="0.15">
      <c r="A1266" s="1">
        <v>1265</v>
      </c>
      <c r="B1266" s="29" t="str">
        <f>TRIM(基本信息!B1266)</f>
        <v/>
      </c>
      <c r="C1266" s="1" t="str">
        <f>TRIM(基本信息!C1266)</f>
        <v/>
      </c>
      <c r="D1266" s="1">
        <f t="shared" si="218"/>
        <v>0</v>
      </c>
      <c r="E1266" s="1" t="str">
        <f>IFERROR(INDEX(股票涨跌!E:E,MATCH(B1266,股票涨跌!B:B,0)),"-")</f>
        <v>-</v>
      </c>
      <c r="F1266" s="1" t="str">
        <f>IFERROR(INDEX(股票涨跌!F:F,MATCH(B1266,股票涨跌!B:B,0)),"-")</f>
        <v>-</v>
      </c>
      <c r="G1266" s="1" t="str">
        <f>TRIM(基本信息!O1266)</f>
        <v/>
      </c>
      <c r="H1266" s="1" t="str">
        <f>IFERROR(INDEX(行业涨跌!F:F,MATCH(G1266,行业涨跌!C:C,0)),"-")</f>
        <v>-</v>
      </c>
      <c r="I1266" s="1" t="str">
        <f>IFERROR(INDEX(行业涨跌!E:E,MATCH(G1266,行业涨跌!C:C,0)),"-")</f>
        <v>-</v>
      </c>
      <c r="J1266" s="1">
        <v>0</v>
      </c>
      <c r="K1266" s="1">
        <v>0</v>
      </c>
      <c r="L1266" s="1">
        <v>0</v>
      </c>
      <c r="M1266" s="66">
        <f t="shared" si="219"/>
        <v>0</v>
      </c>
      <c r="R1266" s="43" t="str">
        <f t="shared" si="217"/>
        <v>-</v>
      </c>
    </row>
    <row r="1267" spans="1:19" x14ac:dyDescent="0.15">
      <c r="A1267" s="1">
        <v>1266</v>
      </c>
      <c r="B1267" s="29" t="str">
        <f>TRIM(基本信息!B1267)</f>
        <v/>
      </c>
      <c r="C1267" s="1" t="str">
        <f>TRIM(基本信息!C1267)</f>
        <v/>
      </c>
      <c r="D1267" s="1">
        <f t="shared" si="218"/>
        <v>0</v>
      </c>
      <c r="E1267" s="1" t="str">
        <f>IFERROR(INDEX(股票涨跌!E:E,MATCH(B1267,股票涨跌!B:B,0)),"-")</f>
        <v>-</v>
      </c>
      <c r="F1267" s="1" t="str">
        <f>IFERROR(INDEX(股票涨跌!F:F,MATCH(B1267,股票涨跌!B:B,0)),"-")</f>
        <v>-</v>
      </c>
      <c r="G1267" s="1" t="str">
        <f>TRIM(基本信息!O1267)</f>
        <v/>
      </c>
      <c r="H1267" s="1" t="str">
        <f>IFERROR(INDEX(行业涨跌!F:F,MATCH(G1267,行业涨跌!C:C,0)),"-")</f>
        <v>-</v>
      </c>
      <c r="I1267" s="1" t="str">
        <f>IFERROR(INDEX(行业涨跌!E:E,MATCH(G1267,行业涨跌!C:C,0)),"-")</f>
        <v>-</v>
      </c>
      <c r="J1267" s="1">
        <v>0</v>
      </c>
      <c r="K1267" s="1">
        <v>0</v>
      </c>
      <c r="L1267" s="1">
        <v>0</v>
      </c>
      <c r="M1267" s="66">
        <f t="shared" si="219"/>
        <v>0</v>
      </c>
      <c r="R1267" s="43" t="str">
        <f t="shared" si="217"/>
        <v>-</v>
      </c>
    </row>
    <row r="1268" spans="1:19" x14ac:dyDescent="0.15">
      <c r="A1268" s="1">
        <v>1267</v>
      </c>
      <c r="B1268" s="29" t="str">
        <f>TRIM(基本信息!B1268)</f>
        <v/>
      </c>
      <c r="C1268" s="1" t="str">
        <f>TRIM(基本信息!C1268)</f>
        <v/>
      </c>
      <c r="D1268" s="1">
        <f t="shared" si="218"/>
        <v>0</v>
      </c>
      <c r="E1268" s="1" t="str">
        <f>IFERROR(INDEX(股票涨跌!E:E,MATCH(B1268,股票涨跌!B:B,0)),"-")</f>
        <v>-</v>
      </c>
      <c r="F1268" s="1" t="str">
        <f>IFERROR(INDEX(股票涨跌!F:F,MATCH(B1268,股票涨跌!B:B,0)),"-")</f>
        <v>-</v>
      </c>
      <c r="G1268" s="1" t="str">
        <f>TRIM(基本信息!O1268)</f>
        <v/>
      </c>
      <c r="H1268" s="1" t="str">
        <f>IFERROR(INDEX(行业涨跌!F:F,MATCH(G1268,行业涨跌!C:C,0)),"-")</f>
        <v>-</v>
      </c>
      <c r="I1268" s="1" t="str">
        <f>IFERROR(INDEX(行业涨跌!E:E,MATCH(G1268,行业涨跌!C:C,0)),"-")</f>
        <v>-</v>
      </c>
      <c r="J1268" s="1">
        <v>0</v>
      </c>
      <c r="K1268" s="1">
        <v>1</v>
      </c>
      <c r="L1268" s="1">
        <v>0</v>
      </c>
      <c r="M1268" s="66">
        <f t="shared" si="219"/>
        <v>1</v>
      </c>
      <c r="R1268" s="43" t="str">
        <f t="shared" si="217"/>
        <v>-</v>
      </c>
      <c r="S1268" s="11">
        <v>43630.625</v>
      </c>
    </row>
    <row r="1269" spans="1:19" x14ac:dyDescent="0.15">
      <c r="A1269" s="1">
        <v>1268</v>
      </c>
      <c r="B1269" s="29" t="str">
        <f>TRIM(基本信息!B1269)</f>
        <v/>
      </c>
      <c r="C1269" s="1" t="str">
        <f>TRIM(基本信息!C1269)</f>
        <v/>
      </c>
      <c r="D1269" s="1">
        <f t="shared" si="218"/>
        <v>0</v>
      </c>
      <c r="E1269" s="1" t="str">
        <f>IFERROR(INDEX(股票涨跌!E:E,MATCH(B1269,股票涨跌!B:B,0)),"-")</f>
        <v>-</v>
      </c>
      <c r="F1269" s="1" t="str">
        <f>IFERROR(INDEX(股票涨跌!F:F,MATCH(B1269,股票涨跌!B:B,0)),"-")</f>
        <v>-</v>
      </c>
      <c r="G1269" s="1" t="str">
        <f>TRIM(基本信息!O1269)</f>
        <v/>
      </c>
      <c r="H1269" s="1" t="str">
        <f>IFERROR(INDEX(行业涨跌!F:F,MATCH(G1269,行业涨跌!C:C,0)),"-")</f>
        <v>-</v>
      </c>
      <c r="I1269" s="1" t="str">
        <f>IFERROR(INDEX(行业涨跌!E:E,MATCH(G1269,行业涨跌!C:C,0)),"-")</f>
        <v>-</v>
      </c>
      <c r="J1269" s="1">
        <v>0</v>
      </c>
      <c r="K1269" s="1">
        <v>1</v>
      </c>
      <c r="L1269" s="1">
        <v>0</v>
      </c>
      <c r="M1269" s="66">
        <f t="shared" si="219"/>
        <v>1</v>
      </c>
      <c r="R1269" s="43" t="str">
        <f t="shared" si="217"/>
        <v>-</v>
      </c>
      <c r="S1269" s="11">
        <v>43630.625</v>
      </c>
    </row>
    <row r="1270" spans="1:19" x14ac:dyDescent="0.15">
      <c r="A1270" s="1">
        <v>1269</v>
      </c>
      <c r="B1270" s="29" t="str">
        <f>TRIM(基本信息!B1270)</f>
        <v/>
      </c>
      <c r="C1270" s="1" t="str">
        <f>TRIM(基本信息!C1270)</f>
        <v/>
      </c>
      <c r="D1270" s="1">
        <f t="shared" si="218"/>
        <v>0</v>
      </c>
      <c r="E1270" s="1" t="str">
        <f>IFERROR(INDEX(股票涨跌!E:E,MATCH(B1270,股票涨跌!B:B,0)),"-")</f>
        <v>-</v>
      </c>
      <c r="F1270" s="1" t="str">
        <f>IFERROR(INDEX(股票涨跌!F:F,MATCH(B1270,股票涨跌!B:B,0)),"-")</f>
        <v>-</v>
      </c>
      <c r="G1270" s="1" t="str">
        <f>TRIM(基本信息!O1270)</f>
        <v/>
      </c>
      <c r="H1270" s="1" t="str">
        <f>IFERROR(INDEX(行业涨跌!F:F,MATCH(G1270,行业涨跌!C:C,0)),"-")</f>
        <v>-</v>
      </c>
      <c r="I1270" s="1" t="str">
        <f>IFERROR(INDEX(行业涨跌!E:E,MATCH(G1270,行业涨跌!C:C,0)),"-")</f>
        <v>-</v>
      </c>
      <c r="J1270" s="1">
        <v>0</v>
      </c>
      <c r="K1270" s="1">
        <v>0</v>
      </c>
      <c r="L1270" s="1">
        <v>0</v>
      </c>
      <c r="M1270" s="66">
        <f t="shared" si="219"/>
        <v>0</v>
      </c>
      <c r="R1270" s="43" t="str">
        <f t="shared" si="217"/>
        <v>-</v>
      </c>
    </row>
    <row r="1271" spans="1:19" x14ac:dyDescent="0.15">
      <c r="A1271" s="1">
        <v>1270</v>
      </c>
      <c r="B1271" s="29" t="str">
        <f>TRIM(基本信息!B1271)</f>
        <v/>
      </c>
      <c r="C1271" s="1" t="str">
        <f>TRIM(基本信息!C1271)</f>
        <v/>
      </c>
      <c r="D1271" s="1">
        <f t="shared" si="218"/>
        <v>0</v>
      </c>
      <c r="E1271" s="1" t="str">
        <f>IFERROR(INDEX(股票涨跌!E:E,MATCH(B1271,股票涨跌!B:B,0)),"-")</f>
        <v>-</v>
      </c>
      <c r="F1271" s="1" t="str">
        <f>IFERROR(INDEX(股票涨跌!F:F,MATCH(B1271,股票涨跌!B:B,0)),"-")</f>
        <v>-</v>
      </c>
      <c r="G1271" s="1" t="str">
        <f>TRIM(基本信息!O1271)</f>
        <v/>
      </c>
      <c r="H1271" s="1" t="str">
        <f>IFERROR(INDEX(行业涨跌!F:F,MATCH(G1271,行业涨跌!C:C,0)),"-")</f>
        <v>-</v>
      </c>
      <c r="I1271" s="1" t="str">
        <f>IFERROR(INDEX(行业涨跌!E:E,MATCH(G1271,行业涨跌!C:C,0)),"-")</f>
        <v>-</v>
      </c>
      <c r="J1271" s="1">
        <v>0</v>
      </c>
      <c r="K1271" s="1">
        <v>1</v>
      </c>
      <c r="L1271" s="1">
        <v>0</v>
      </c>
      <c r="M1271" s="66">
        <f t="shared" si="219"/>
        <v>1</v>
      </c>
      <c r="R1271" s="43" t="str">
        <f t="shared" si="217"/>
        <v>-</v>
      </c>
      <c r="S1271" s="11">
        <v>43630.625</v>
      </c>
    </row>
    <row r="1272" spans="1:19" x14ac:dyDescent="0.15">
      <c r="A1272" s="1">
        <v>1271</v>
      </c>
      <c r="B1272" s="29" t="str">
        <f>TRIM(基本信息!B1272)</f>
        <v/>
      </c>
      <c r="C1272" s="1" t="str">
        <f>TRIM(基本信息!C1272)</f>
        <v/>
      </c>
      <c r="D1272" s="1">
        <f t="shared" si="218"/>
        <v>0</v>
      </c>
      <c r="E1272" s="1" t="str">
        <f>IFERROR(INDEX(股票涨跌!E:E,MATCH(B1272,股票涨跌!B:B,0)),"-")</f>
        <v>-</v>
      </c>
      <c r="F1272" s="1" t="str">
        <f>IFERROR(INDEX(股票涨跌!F:F,MATCH(B1272,股票涨跌!B:B,0)),"-")</f>
        <v>-</v>
      </c>
      <c r="G1272" s="1" t="str">
        <f>TRIM(基本信息!O1272)</f>
        <v/>
      </c>
      <c r="H1272" s="1" t="str">
        <f>IFERROR(INDEX(行业涨跌!F:F,MATCH(G1272,行业涨跌!C:C,0)),"-")</f>
        <v>-</v>
      </c>
      <c r="I1272" s="1" t="str">
        <f>IFERROR(INDEX(行业涨跌!E:E,MATCH(G1272,行业涨跌!C:C,0)),"-")</f>
        <v>-</v>
      </c>
      <c r="J1272" s="1">
        <v>0</v>
      </c>
      <c r="K1272" s="1">
        <v>0</v>
      </c>
      <c r="L1272" s="1">
        <v>0</v>
      </c>
      <c r="M1272" s="66">
        <f t="shared" si="219"/>
        <v>0</v>
      </c>
      <c r="R1272" s="43" t="str">
        <f t="shared" si="217"/>
        <v>-</v>
      </c>
    </row>
    <row r="1273" spans="1:19" x14ac:dyDescent="0.15">
      <c r="A1273" s="1">
        <v>1272</v>
      </c>
      <c r="B1273" s="29" t="str">
        <f>TRIM(基本信息!B1273)</f>
        <v/>
      </c>
      <c r="C1273" s="1" t="str">
        <f>TRIM(基本信息!C1273)</f>
        <v/>
      </c>
      <c r="D1273" s="1">
        <f t="shared" si="218"/>
        <v>0</v>
      </c>
      <c r="E1273" s="1" t="str">
        <f>IFERROR(INDEX(股票涨跌!E:E,MATCH(B1273,股票涨跌!B:B,0)),"-")</f>
        <v>-</v>
      </c>
      <c r="F1273" s="1" t="str">
        <f>IFERROR(INDEX(股票涨跌!F:F,MATCH(B1273,股票涨跌!B:B,0)),"-")</f>
        <v>-</v>
      </c>
      <c r="G1273" s="1" t="str">
        <f>TRIM(基本信息!O1273)</f>
        <v/>
      </c>
      <c r="H1273" s="1" t="str">
        <f>IFERROR(INDEX(行业涨跌!F:F,MATCH(G1273,行业涨跌!C:C,0)),"-")</f>
        <v>-</v>
      </c>
      <c r="I1273" s="1" t="str">
        <f>IFERROR(INDEX(行业涨跌!E:E,MATCH(G1273,行业涨跌!C:C,0)),"-")</f>
        <v>-</v>
      </c>
      <c r="J1273" s="1">
        <v>0</v>
      </c>
      <c r="K1273" s="1">
        <v>0</v>
      </c>
      <c r="L1273" s="1">
        <v>0</v>
      </c>
      <c r="M1273" s="66">
        <f t="shared" si="219"/>
        <v>0</v>
      </c>
      <c r="R1273" s="43" t="str">
        <f t="shared" si="217"/>
        <v>-</v>
      </c>
    </row>
    <row r="1274" spans="1:19" x14ac:dyDescent="0.15">
      <c r="A1274" s="1">
        <v>1273</v>
      </c>
      <c r="B1274" s="29" t="str">
        <f>TRIM(基本信息!B1274)</f>
        <v/>
      </c>
      <c r="C1274" s="1" t="str">
        <f>TRIM(基本信息!C1274)</f>
        <v/>
      </c>
      <c r="D1274" s="1">
        <f t="shared" si="218"/>
        <v>0</v>
      </c>
      <c r="E1274" s="1" t="str">
        <f>IFERROR(INDEX(股票涨跌!E:E,MATCH(B1274,股票涨跌!B:B,0)),"-")</f>
        <v>-</v>
      </c>
      <c r="F1274" s="1" t="str">
        <f>IFERROR(INDEX(股票涨跌!F:F,MATCH(B1274,股票涨跌!B:B,0)),"-")</f>
        <v>-</v>
      </c>
      <c r="G1274" s="1" t="str">
        <f>TRIM(基本信息!O1274)</f>
        <v/>
      </c>
      <c r="H1274" s="1" t="str">
        <f>IFERROR(INDEX(行业涨跌!F:F,MATCH(G1274,行业涨跌!C:C,0)),"-")</f>
        <v>-</v>
      </c>
      <c r="I1274" s="1" t="str">
        <f>IFERROR(INDEX(行业涨跌!E:E,MATCH(G1274,行业涨跌!C:C,0)),"-")</f>
        <v>-</v>
      </c>
      <c r="J1274" s="1">
        <v>0</v>
      </c>
      <c r="K1274" s="1">
        <v>1</v>
      </c>
      <c r="L1274" s="1">
        <v>0</v>
      </c>
      <c r="M1274" s="66">
        <f t="shared" si="219"/>
        <v>1</v>
      </c>
      <c r="R1274" s="43" t="str">
        <f t="shared" si="217"/>
        <v>-</v>
      </c>
      <c r="S1274" s="11">
        <v>43630.625</v>
      </c>
    </row>
    <row r="1275" spans="1:19" x14ac:dyDescent="0.15">
      <c r="A1275" s="1">
        <v>1274</v>
      </c>
      <c r="B1275" s="29" t="str">
        <f>TRIM(基本信息!B1275)</f>
        <v/>
      </c>
      <c r="C1275" s="1" t="str">
        <f>TRIM(基本信息!C1275)</f>
        <v/>
      </c>
      <c r="D1275" s="1">
        <f t="shared" si="218"/>
        <v>0</v>
      </c>
      <c r="E1275" s="1" t="str">
        <f>IFERROR(INDEX(股票涨跌!E:E,MATCH(B1275,股票涨跌!B:B,0)),"-")</f>
        <v>-</v>
      </c>
      <c r="F1275" s="1" t="str">
        <f>IFERROR(INDEX(股票涨跌!F:F,MATCH(B1275,股票涨跌!B:B,0)),"-")</f>
        <v>-</v>
      </c>
      <c r="G1275" s="1" t="str">
        <f>TRIM(基本信息!O1275)</f>
        <v/>
      </c>
      <c r="H1275" s="1" t="str">
        <f>IFERROR(INDEX(行业涨跌!F:F,MATCH(G1275,行业涨跌!C:C,0)),"-")</f>
        <v>-</v>
      </c>
      <c r="I1275" s="1" t="str">
        <f>IFERROR(INDEX(行业涨跌!E:E,MATCH(G1275,行业涨跌!C:C,0)),"-")</f>
        <v>-</v>
      </c>
      <c r="J1275" s="1">
        <v>0</v>
      </c>
      <c r="K1275" s="1">
        <v>0</v>
      </c>
      <c r="L1275" s="1">
        <v>0</v>
      </c>
      <c r="M1275" s="66">
        <f t="shared" si="219"/>
        <v>0</v>
      </c>
      <c r="R1275" s="43" t="str">
        <f t="shared" si="217"/>
        <v>-</v>
      </c>
    </row>
    <row r="1276" spans="1:19" x14ac:dyDescent="0.15">
      <c r="A1276" s="1">
        <v>1275</v>
      </c>
      <c r="B1276" s="29" t="str">
        <f>TRIM(基本信息!B1276)</f>
        <v/>
      </c>
      <c r="C1276" s="1" t="str">
        <f>TRIM(基本信息!C1276)</f>
        <v/>
      </c>
      <c r="D1276" s="1">
        <f t="shared" si="218"/>
        <v>0</v>
      </c>
      <c r="E1276" s="1" t="str">
        <f>IFERROR(INDEX(股票涨跌!E:E,MATCH(B1276,股票涨跌!B:B,0)),"-")</f>
        <v>-</v>
      </c>
      <c r="F1276" s="1" t="str">
        <f>IFERROR(INDEX(股票涨跌!F:F,MATCH(B1276,股票涨跌!B:B,0)),"-")</f>
        <v>-</v>
      </c>
      <c r="G1276" s="1" t="str">
        <f>TRIM(基本信息!O1276)</f>
        <v/>
      </c>
      <c r="H1276" s="1" t="str">
        <f>IFERROR(INDEX(行业涨跌!F:F,MATCH(G1276,行业涨跌!C:C,0)),"-")</f>
        <v>-</v>
      </c>
      <c r="I1276" s="1" t="str">
        <f>IFERROR(INDEX(行业涨跌!E:E,MATCH(G1276,行业涨跌!C:C,0)),"-")</f>
        <v>-</v>
      </c>
      <c r="J1276" s="1">
        <v>0</v>
      </c>
      <c r="K1276" s="1">
        <v>1</v>
      </c>
      <c r="L1276" s="1">
        <v>0</v>
      </c>
      <c r="M1276" s="66">
        <f t="shared" si="219"/>
        <v>1</v>
      </c>
      <c r="R1276" s="43" t="str">
        <f t="shared" si="217"/>
        <v>-</v>
      </c>
      <c r="S1276" s="11">
        <v>43630.625</v>
      </c>
    </row>
    <row r="1277" spans="1:19" x14ac:dyDescent="0.15">
      <c r="A1277" s="1">
        <v>1276</v>
      </c>
      <c r="B1277" s="29" t="str">
        <f>TRIM(基本信息!B1277)</f>
        <v/>
      </c>
      <c r="C1277" s="1" t="str">
        <f>TRIM(基本信息!C1277)</f>
        <v/>
      </c>
      <c r="D1277" s="1">
        <f t="shared" si="218"/>
        <v>0</v>
      </c>
      <c r="E1277" s="1" t="str">
        <f>IFERROR(INDEX(股票涨跌!E:E,MATCH(B1277,股票涨跌!B:B,0)),"-")</f>
        <v>-</v>
      </c>
      <c r="F1277" s="1" t="str">
        <f>IFERROR(INDEX(股票涨跌!F:F,MATCH(B1277,股票涨跌!B:B,0)),"-")</f>
        <v>-</v>
      </c>
      <c r="G1277" s="1" t="str">
        <f>TRIM(基本信息!O1277)</f>
        <v/>
      </c>
      <c r="H1277" s="1" t="str">
        <f>IFERROR(INDEX(行业涨跌!F:F,MATCH(G1277,行业涨跌!C:C,0)),"-")</f>
        <v>-</v>
      </c>
      <c r="I1277" s="1" t="str">
        <f>IFERROR(INDEX(行业涨跌!E:E,MATCH(G1277,行业涨跌!C:C,0)),"-")</f>
        <v>-</v>
      </c>
      <c r="J1277" s="1">
        <v>0</v>
      </c>
      <c r="K1277" s="1">
        <v>0</v>
      </c>
      <c r="L1277" s="1">
        <v>0</v>
      </c>
      <c r="M1277" s="66">
        <f t="shared" si="219"/>
        <v>0</v>
      </c>
      <c r="R1277" s="43" t="str">
        <f t="shared" si="217"/>
        <v>-</v>
      </c>
    </row>
    <row r="1278" spans="1:19" x14ac:dyDescent="0.15">
      <c r="A1278" s="1">
        <v>1277</v>
      </c>
      <c r="B1278" s="29" t="str">
        <f>TRIM(基本信息!B1278)</f>
        <v/>
      </c>
      <c r="C1278" s="1" t="str">
        <f>TRIM(基本信息!C1278)</f>
        <v/>
      </c>
      <c r="D1278" s="1">
        <f t="shared" si="218"/>
        <v>0</v>
      </c>
      <c r="E1278" s="1" t="str">
        <f>IFERROR(INDEX(股票涨跌!E:E,MATCH(B1278,股票涨跌!B:B,0)),"-")</f>
        <v>-</v>
      </c>
      <c r="F1278" s="1" t="str">
        <f>IFERROR(INDEX(股票涨跌!F:F,MATCH(B1278,股票涨跌!B:B,0)),"-")</f>
        <v>-</v>
      </c>
      <c r="G1278" s="1" t="str">
        <f>TRIM(基本信息!O1278)</f>
        <v/>
      </c>
      <c r="H1278" s="1" t="str">
        <f>IFERROR(INDEX(行业涨跌!F:F,MATCH(G1278,行业涨跌!C:C,0)),"-")</f>
        <v>-</v>
      </c>
      <c r="I1278" s="1" t="str">
        <f>IFERROR(INDEX(行业涨跌!E:E,MATCH(G1278,行业涨跌!C:C,0)),"-")</f>
        <v>-</v>
      </c>
      <c r="J1278" s="1">
        <v>0</v>
      </c>
      <c r="K1278" s="1">
        <v>1</v>
      </c>
      <c r="L1278" s="1">
        <v>0</v>
      </c>
      <c r="M1278" s="66">
        <f t="shared" si="219"/>
        <v>1</v>
      </c>
      <c r="R1278" s="43" t="str">
        <f t="shared" si="217"/>
        <v>-</v>
      </c>
      <c r="S1278" s="11">
        <v>43630.625</v>
      </c>
    </row>
    <row r="1279" spans="1:19" x14ac:dyDescent="0.15">
      <c r="A1279" s="1">
        <v>1278</v>
      </c>
      <c r="B1279" s="29" t="str">
        <f>TRIM(基本信息!B1279)</f>
        <v/>
      </c>
      <c r="C1279" s="1" t="str">
        <f>TRIM(基本信息!C1279)</f>
        <v/>
      </c>
      <c r="D1279" s="1">
        <f t="shared" si="218"/>
        <v>0</v>
      </c>
      <c r="E1279" s="1" t="str">
        <f>IFERROR(INDEX(股票涨跌!E:E,MATCH(B1279,股票涨跌!B:B,0)),"-")</f>
        <v>-</v>
      </c>
      <c r="F1279" s="1" t="str">
        <f>IFERROR(INDEX(股票涨跌!F:F,MATCH(B1279,股票涨跌!B:B,0)),"-")</f>
        <v>-</v>
      </c>
      <c r="G1279" s="1" t="str">
        <f>TRIM(基本信息!O1279)</f>
        <v/>
      </c>
      <c r="H1279" s="1" t="str">
        <f>IFERROR(INDEX(行业涨跌!F:F,MATCH(G1279,行业涨跌!C:C,0)),"-")</f>
        <v>-</v>
      </c>
      <c r="I1279" s="1" t="str">
        <f>IFERROR(INDEX(行业涨跌!E:E,MATCH(G1279,行业涨跌!C:C,0)),"-")</f>
        <v>-</v>
      </c>
      <c r="J1279" s="1">
        <v>0</v>
      </c>
      <c r="K1279" s="1">
        <v>1</v>
      </c>
      <c r="L1279" s="1">
        <v>0</v>
      </c>
      <c r="M1279" s="66">
        <f t="shared" si="219"/>
        <v>1</v>
      </c>
      <c r="R1279" s="43" t="str">
        <f t="shared" si="217"/>
        <v>-</v>
      </c>
      <c r="S1279" s="11">
        <v>43630.625</v>
      </c>
    </row>
    <row r="1280" spans="1:19" x14ac:dyDescent="0.15">
      <c r="A1280" s="1">
        <v>1279</v>
      </c>
      <c r="B1280" s="29" t="str">
        <f>TRIM(基本信息!B1280)</f>
        <v/>
      </c>
      <c r="C1280" s="1" t="str">
        <f>TRIM(基本信息!C1280)</f>
        <v/>
      </c>
      <c r="D1280" s="1">
        <f t="shared" si="218"/>
        <v>0</v>
      </c>
      <c r="E1280" s="1" t="str">
        <f>IFERROR(INDEX(股票涨跌!E:E,MATCH(B1280,股票涨跌!B:B,0)),"-")</f>
        <v>-</v>
      </c>
      <c r="F1280" s="1" t="str">
        <f>IFERROR(INDEX(股票涨跌!F:F,MATCH(B1280,股票涨跌!B:B,0)),"-")</f>
        <v>-</v>
      </c>
      <c r="G1280" s="1" t="str">
        <f>TRIM(基本信息!O1280)</f>
        <v/>
      </c>
      <c r="H1280" s="1" t="str">
        <f>IFERROR(INDEX(行业涨跌!F:F,MATCH(G1280,行业涨跌!C:C,0)),"-")</f>
        <v>-</v>
      </c>
      <c r="I1280" s="1" t="str">
        <f>IFERROR(INDEX(行业涨跌!E:E,MATCH(G1280,行业涨跌!C:C,0)),"-")</f>
        <v>-</v>
      </c>
      <c r="J1280" s="1">
        <v>0</v>
      </c>
      <c r="K1280" s="1">
        <v>0</v>
      </c>
      <c r="L1280" s="1">
        <v>0</v>
      </c>
      <c r="M1280" s="66">
        <f t="shared" si="219"/>
        <v>0</v>
      </c>
      <c r="R1280" s="43" t="str">
        <f t="shared" si="217"/>
        <v>-</v>
      </c>
    </row>
    <row r="1281" spans="1:19" x14ac:dyDescent="0.15">
      <c r="A1281" s="1">
        <v>1280</v>
      </c>
      <c r="B1281" s="29" t="str">
        <f>TRIM(基本信息!B1281)</f>
        <v/>
      </c>
      <c r="C1281" s="1" t="str">
        <f>TRIM(基本信息!C1281)</f>
        <v/>
      </c>
      <c r="D1281" s="1">
        <f t="shared" si="218"/>
        <v>0</v>
      </c>
      <c r="E1281" s="1" t="str">
        <f>IFERROR(INDEX(股票涨跌!E:E,MATCH(B1281,股票涨跌!B:B,0)),"-")</f>
        <v>-</v>
      </c>
      <c r="F1281" s="1" t="str">
        <f>IFERROR(INDEX(股票涨跌!F:F,MATCH(B1281,股票涨跌!B:B,0)),"-")</f>
        <v>-</v>
      </c>
      <c r="G1281" s="1" t="str">
        <f>TRIM(基本信息!O1281)</f>
        <v/>
      </c>
      <c r="H1281" s="1" t="str">
        <f>IFERROR(INDEX(行业涨跌!F:F,MATCH(G1281,行业涨跌!C:C,0)),"-")</f>
        <v>-</v>
      </c>
      <c r="I1281" s="1" t="str">
        <f>IFERROR(INDEX(行业涨跌!E:E,MATCH(G1281,行业涨跌!C:C,0)),"-")</f>
        <v>-</v>
      </c>
      <c r="J1281" s="1">
        <v>0</v>
      </c>
      <c r="K1281" s="1">
        <v>0</v>
      </c>
      <c r="L1281" s="1">
        <v>0</v>
      </c>
      <c r="M1281" s="66">
        <f t="shared" si="219"/>
        <v>0</v>
      </c>
      <c r="R1281" s="43" t="str">
        <f t="shared" si="217"/>
        <v>-</v>
      </c>
    </row>
    <row r="1282" spans="1:19" x14ac:dyDescent="0.15">
      <c r="A1282" s="1">
        <v>1281</v>
      </c>
      <c r="B1282" s="29" t="str">
        <f>TRIM(基本信息!B1282)</f>
        <v/>
      </c>
      <c r="C1282" s="1" t="str">
        <f>TRIM(基本信息!C1282)</f>
        <v/>
      </c>
      <c r="D1282" s="1">
        <f t="shared" si="218"/>
        <v>0</v>
      </c>
      <c r="E1282" s="1" t="str">
        <f>IFERROR(INDEX(股票涨跌!E:E,MATCH(B1282,股票涨跌!B:B,0)),"-")</f>
        <v>-</v>
      </c>
      <c r="F1282" s="1" t="str">
        <f>IFERROR(INDEX(股票涨跌!F:F,MATCH(B1282,股票涨跌!B:B,0)),"-")</f>
        <v>-</v>
      </c>
      <c r="G1282" s="1" t="str">
        <f>TRIM(基本信息!O1282)</f>
        <v/>
      </c>
      <c r="H1282" s="1" t="str">
        <f>IFERROR(INDEX(行业涨跌!F:F,MATCH(G1282,行业涨跌!C:C,0)),"-")</f>
        <v>-</v>
      </c>
      <c r="I1282" s="1" t="str">
        <f>IFERROR(INDEX(行业涨跌!E:E,MATCH(G1282,行业涨跌!C:C,0)),"-")</f>
        <v>-</v>
      </c>
      <c r="J1282" s="1">
        <v>0</v>
      </c>
      <c r="K1282" s="1">
        <v>1</v>
      </c>
      <c r="L1282" s="1">
        <v>0</v>
      </c>
      <c r="M1282" s="66">
        <f t="shared" si="219"/>
        <v>1</v>
      </c>
      <c r="R1282" s="43" t="str">
        <f t="shared" ref="R1282:R1345" si="220">IF(D1282&gt;0,IF(J1282&gt;0,$J$1,"")&amp;IF(K1282&gt;0,$K$1,"")&amp;IF(L1282&gt;0,$L$1,"")&amp;"+"&amp;IF(N1282&gt;0,$N$1,"")&amp;IF(O1282&gt;0,$O$1,"")&amp;IF(P1282&gt;0,$P$1,"")&amp;IF(Q1282&gt;0,$Q$1,""),"-")</f>
        <v>-</v>
      </c>
      <c r="S1282" s="11">
        <v>43630.625</v>
      </c>
    </row>
    <row r="1283" spans="1:19" x14ac:dyDescent="0.15">
      <c r="A1283" s="1">
        <v>1282</v>
      </c>
      <c r="B1283" s="29" t="str">
        <f>TRIM(基本信息!B1283)</f>
        <v/>
      </c>
      <c r="C1283" s="1" t="str">
        <f>TRIM(基本信息!C1283)</f>
        <v/>
      </c>
      <c r="D1283" s="1">
        <f t="shared" ref="D1283:D1346" si="221">IF(LEN(B1283)&gt;2,OR(M1283=1,(M1283=0.5)*(N1283+O1283+P1283+Q1283)&gt;0)+0,0)</f>
        <v>0</v>
      </c>
      <c r="E1283" s="1" t="str">
        <f>IFERROR(INDEX(股票涨跌!E:E,MATCH(B1283,股票涨跌!B:B,0)),"-")</f>
        <v>-</v>
      </c>
      <c r="F1283" s="1" t="str">
        <f>IFERROR(INDEX(股票涨跌!F:F,MATCH(B1283,股票涨跌!B:B,0)),"-")</f>
        <v>-</v>
      </c>
      <c r="G1283" s="1" t="str">
        <f>TRIM(基本信息!O1283)</f>
        <v/>
      </c>
      <c r="H1283" s="1" t="str">
        <f>IFERROR(INDEX(行业涨跌!F:F,MATCH(G1283,行业涨跌!C:C,0)),"-")</f>
        <v>-</v>
      </c>
      <c r="I1283" s="1" t="str">
        <f>IFERROR(INDEX(行业涨跌!E:E,MATCH(G1283,行业涨跌!C:C,0)),"-")</f>
        <v>-</v>
      </c>
      <c r="J1283" s="1">
        <v>0</v>
      </c>
      <c r="K1283" s="1">
        <v>0</v>
      </c>
      <c r="L1283" s="1">
        <v>0</v>
      </c>
      <c r="M1283" s="66">
        <f t="shared" ref="M1283:M1346" si="222">IF(K1283&gt;0,1,IF(J1283&gt;0,0.5,0))</f>
        <v>0</v>
      </c>
      <c r="R1283" s="43" t="str">
        <f t="shared" si="220"/>
        <v>-</v>
      </c>
    </row>
    <row r="1284" spans="1:19" x14ac:dyDescent="0.15">
      <c r="A1284" s="1">
        <v>1283</v>
      </c>
      <c r="B1284" s="29" t="str">
        <f>TRIM(基本信息!B1284)</f>
        <v/>
      </c>
      <c r="C1284" s="1" t="str">
        <f>TRIM(基本信息!C1284)</f>
        <v/>
      </c>
      <c r="D1284" s="1">
        <f t="shared" si="221"/>
        <v>0</v>
      </c>
      <c r="E1284" s="1" t="str">
        <f>IFERROR(INDEX(股票涨跌!E:E,MATCH(B1284,股票涨跌!B:B,0)),"-")</f>
        <v>-</v>
      </c>
      <c r="F1284" s="1" t="str">
        <f>IFERROR(INDEX(股票涨跌!F:F,MATCH(B1284,股票涨跌!B:B,0)),"-")</f>
        <v>-</v>
      </c>
      <c r="G1284" s="1" t="str">
        <f>TRIM(基本信息!O1284)</f>
        <v/>
      </c>
      <c r="H1284" s="1" t="str">
        <f>IFERROR(INDEX(行业涨跌!F:F,MATCH(G1284,行业涨跌!C:C,0)),"-")</f>
        <v>-</v>
      </c>
      <c r="I1284" s="1" t="str">
        <f>IFERROR(INDEX(行业涨跌!E:E,MATCH(G1284,行业涨跌!C:C,0)),"-")</f>
        <v>-</v>
      </c>
      <c r="J1284" s="1">
        <v>0</v>
      </c>
      <c r="K1284" s="1">
        <v>0</v>
      </c>
      <c r="L1284" s="1">
        <v>0</v>
      </c>
      <c r="M1284" s="66">
        <f t="shared" si="222"/>
        <v>0</v>
      </c>
      <c r="R1284" s="43" t="str">
        <f t="shared" si="220"/>
        <v>-</v>
      </c>
    </row>
    <row r="1285" spans="1:19" x14ac:dyDescent="0.15">
      <c r="A1285" s="1">
        <v>1284</v>
      </c>
      <c r="B1285" s="29" t="str">
        <f>TRIM(基本信息!B1285)</f>
        <v/>
      </c>
      <c r="C1285" s="1" t="str">
        <f>TRIM(基本信息!C1285)</f>
        <v/>
      </c>
      <c r="D1285" s="1">
        <f t="shared" si="221"/>
        <v>0</v>
      </c>
      <c r="E1285" s="1" t="str">
        <f>IFERROR(INDEX(股票涨跌!E:E,MATCH(B1285,股票涨跌!B:B,0)),"-")</f>
        <v>-</v>
      </c>
      <c r="F1285" s="1" t="str">
        <f>IFERROR(INDEX(股票涨跌!F:F,MATCH(B1285,股票涨跌!B:B,0)),"-")</f>
        <v>-</v>
      </c>
      <c r="G1285" s="1" t="str">
        <f>TRIM(基本信息!O1285)</f>
        <v/>
      </c>
      <c r="H1285" s="1" t="str">
        <f>IFERROR(INDEX(行业涨跌!F:F,MATCH(G1285,行业涨跌!C:C,0)),"-")</f>
        <v>-</v>
      </c>
      <c r="I1285" s="1" t="str">
        <f>IFERROR(INDEX(行业涨跌!E:E,MATCH(G1285,行业涨跌!C:C,0)),"-")</f>
        <v>-</v>
      </c>
      <c r="J1285" s="1">
        <v>0</v>
      </c>
      <c r="K1285" s="1">
        <v>0</v>
      </c>
      <c r="L1285" s="1">
        <v>0</v>
      </c>
      <c r="M1285" s="66">
        <f t="shared" si="222"/>
        <v>0</v>
      </c>
      <c r="R1285" s="43" t="str">
        <f t="shared" si="220"/>
        <v>-</v>
      </c>
    </row>
    <row r="1286" spans="1:19" x14ac:dyDescent="0.15">
      <c r="A1286" s="1">
        <v>1285</v>
      </c>
      <c r="B1286" s="29" t="str">
        <f>TRIM(基本信息!B1286)</f>
        <v/>
      </c>
      <c r="C1286" s="1" t="str">
        <f>TRIM(基本信息!C1286)</f>
        <v/>
      </c>
      <c r="D1286" s="1">
        <f t="shared" si="221"/>
        <v>0</v>
      </c>
      <c r="E1286" s="1" t="str">
        <f>IFERROR(INDEX(股票涨跌!E:E,MATCH(B1286,股票涨跌!B:B,0)),"-")</f>
        <v>-</v>
      </c>
      <c r="F1286" s="1" t="str">
        <f>IFERROR(INDEX(股票涨跌!F:F,MATCH(B1286,股票涨跌!B:B,0)),"-")</f>
        <v>-</v>
      </c>
      <c r="G1286" s="1" t="str">
        <f>TRIM(基本信息!O1286)</f>
        <v/>
      </c>
      <c r="H1286" s="1" t="str">
        <f>IFERROR(INDEX(行业涨跌!F:F,MATCH(G1286,行业涨跌!C:C,0)),"-")</f>
        <v>-</v>
      </c>
      <c r="I1286" s="1" t="str">
        <f>IFERROR(INDEX(行业涨跌!E:E,MATCH(G1286,行业涨跌!C:C,0)),"-")</f>
        <v>-</v>
      </c>
      <c r="J1286" s="1">
        <v>0</v>
      </c>
      <c r="K1286" s="1">
        <v>1</v>
      </c>
      <c r="L1286" s="1">
        <v>0</v>
      </c>
      <c r="M1286" s="66">
        <f t="shared" si="222"/>
        <v>1</v>
      </c>
      <c r="R1286" s="43" t="str">
        <f t="shared" si="220"/>
        <v>-</v>
      </c>
      <c r="S1286" s="11">
        <v>43630.625</v>
      </c>
    </row>
    <row r="1287" spans="1:19" x14ac:dyDescent="0.15">
      <c r="A1287" s="1">
        <v>1286</v>
      </c>
      <c r="B1287" s="29" t="str">
        <f>TRIM(基本信息!B1287)</f>
        <v/>
      </c>
      <c r="C1287" s="1" t="str">
        <f>TRIM(基本信息!C1287)</f>
        <v/>
      </c>
      <c r="D1287" s="1">
        <f t="shared" si="221"/>
        <v>0</v>
      </c>
      <c r="E1287" s="1" t="str">
        <f>IFERROR(INDEX(股票涨跌!E:E,MATCH(B1287,股票涨跌!B:B,0)),"-")</f>
        <v>-</v>
      </c>
      <c r="F1287" s="1" t="str">
        <f>IFERROR(INDEX(股票涨跌!F:F,MATCH(B1287,股票涨跌!B:B,0)),"-")</f>
        <v>-</v>
      </c>
      <c r="G1287" s="1" t="str">
        <f>TRIM(基本信息!O1287)</f>
        <v/>
      </c>
      <c r="H1287" s="1" t="str">
        <f>IFERROR(INDEX(行业涨跌!F:F,MATCH(G1287,行业涨跌!C:C,0)),"-")</f>
        <v>-</v>
      </c>
      <c r="I1287" s="1" t="str">
        <f>IFERROR(INDEX(行业涨跌!E:E,MATCH(G1287,行业涨跌!C:C,0)),"-")</f>
        <v>-</v>
      </c>
      <c r="J1287" s="1">
        <v>0</v>
      </c>
      <c r="K1287" s="1">
        <v>0</v>
      </c>
      <c r="L1287" s="1">
        <v>0</v>
      </c>
      <c r="M1287" s="66">
        <f t="shared" si="222"/>
        <v>0</v>
      </c>
      <c r="R1287" s="43" t="str">
        <f t="shared" si="220"/>
        <v>-</v>
      </c>
    </row>
    <row r="1288" spans="1:19" x14ac:dyDescent="0.15">
      <c r="A1288" s="1">
        <v>1287</v>
      </c>
      <c r="B1288" s="29" t="str">
        <f>TRIM(基本信息!B1288)</f>
        <v/>
      </c>
      <c r="C1288" s="1" t="str">
        <f>TRIM(基本信息!C1288)</f>
        <v/>
      </c>
      <c r="D1288" s="1">
        <f t="shared" si="221"/>
        <v>0</v>
      </c>
      <c r="E1288" s="1" t="str">
        <f>IFERROR(INDEX(股票涨跌!E:E,MATCH(B1288,股票涨跌!B:B,0)),"-")</f>
        <v>-</v>
      </c>
      <c r="F1288" s="1" t="str">
        <f>IFERROR(INDEX(股票涨跌!F:F,MATCH(B1288,股票涨跌!B:B,0)),"-")</f>
        <v>-</v>
      </c>
      <c r="G1288" s="1" t="str">
        <f>TRIM(基本信息!O1288)</f>
        <v/>
      </c>
      <c r="H1288" s="1" t="str">
        <f>IFERROR(INDEX(行业涨跌!F:F,MATCH(G1288,行业涨跌!C:C,0)),"-")</f>
        <v>-</v>
      </c>
      <c r="I1288" s="1" t="str">
        <f>IFERROR(INDEX(行业涨跌!E:E,MATCH(G1288,行业涨跌!C:C,0)),"-")</f>
        <v>-</v>
      </c>
      <c r="J1288" s="1">
        <v>0</v>
      </c>
      <c r="K1288" s="1">
        <v>0</v>
      </c>
      <c r="L1288" s="1">
        <v>0</v>
      </c>
      <c r="M1288" s="66">
        <f t="shared" si="222"/>
        <v>0</v>
      </c>
      <c r="R1288" s="43" t="str">
        <f t="shared" si="220"/>
        <v>-</v>
      </c>
    </row>
    <row r="1289" spans="1:19" x14ac:dyDescent="0.15">
      <c r="A1289" s="1">
        <v>1288</v>
      </c>
      <c r="B1289" s="29" t="str">
        <f>TRIM(基本信息!B1289)</f>
        <v/>
      </c>
      <c r="C1289" s="1" t="str">
        <f>TRIM(基本信息!C1289)</f>
        <v/>
      </c>
      <c r="D1289" s="1">
        <f t="shared" si="221"/>
        <v>0</v>
      </c>
      <c r="E1289" s="1" t="str">
        <f>IFERROR(INDEX(股票涨跌!E:E,MATCH(B1289,股票涨跌!B:B,0)),"-")</f>
        <v>-</v>
      </c>
      <c r="F1289" s="1" t="str">
        <f>IFERROR(INDEX(股票涨跌!F:F,MATCH(B1289,股票涨跌!B:B,0)),"-")</f>
        <v>-</v>
      </c>
      <c r="G1289" s="1" t="str">
        <f>TRIM(基本信息!O1289)</f>
        <v/>
      </c>
      <c r="H1289" s="1" t="str">
        <f>IFERROR(INDEX(行业涨跌!F:F,MATCH(G1289,行业涨跌!C:C,0)),"-")</f>
        <v>-</v>
      </c>
      <c r="I1289" s="1" t="str">
        <f>IFERROR(INDEX(行业涨跌!E:E,MATCH(G1289,行业涨跌!C:C,0)),"-")</f>
        <v>-</v>
      </c>
      <c r="J1289" s="1">
        <v>0</v>
      </c>
      <c r="K1289" s="1">
        <v>0</v>
      </c>
      <c r="L1289" s="1">
        <v>0</v>
      </c>
      <c r="M1289" s="66">
        <f t="shared" si="222"/>
        <v>0</v>
      </c>
      <c r="R1289" s="43" t="str">
        <f t="shared" si="220"/>
        <v>-</v>
      </c>
    </row>
    <row r="1290" spans="1:19" x14ac:dyDescent="0.15">
      <c r="A1290" s="1">
        <v>1289</v>
      </c>
      <c r="B1290" s="29" t="str">
        <f>TRIM(基本信息!B1290)</f>
        <v/>
      </c>
      <c r="C1290" s="1" t="str">
        <f>TRIM(基本信息!C1290)</f>
        <v/>
      </c>
      <c r="D1290" s="1">
        <f t="shared" si="221"/>
        <v>0</v>
      </c>
      <c r="E1290" s="1" t="str">
        <f>IFERROR(INDEX(股票涨跌!E:E,MATCH(B1290,股票涨跌!B:B,0)),"-")</f>
        <v>-</v>
      </c>
      <c r="F1290" s="1" t="str">
        <f>IFERROR(INDEX(股票涨跌!F:F,MATCH(B1290,股票涨跌!B:B,0)),"-")</f>
        <v>-</v>
      </c>
      <c r="G1290" s="1" t="str">
        <f>TRIM(基本信息!O1290)</f>
        <v/>
      </c>
      <c r="H1290" s="1" t="str">
        <f>IFERROR(INDEX(行业涨跌!F:F,MATCH(G1290,行业涨跌!C:C,0)),"-")</f>
        <v>-</v>
      </c>
      <c r="I1290" s="1" t="str">
        <f>IFERROR(INDEX(行业涨跌!E:E,MATCH(G1290,行业涨跌!C:C,0)),"-")</f>
        <v>-</v>
      </c>
      <c r="J1290" s="1">
        <v>0</v>
      </c>
      <c r="K1290" s="1">
        <v>0</v>
      </c>
      <c r="L1290" s="1">
        <v>0</v>
      </c>
      <c r="M1290" s="66">
        <f t="shared" si="222"/>
        <v>0</v>
      </c>
      <c r="R1290" s="43" t="str">
        <f t="shared" si="220"/>
        <v>-</v>
      </c>
    </row>
    <row r="1291" spans="1:19" x14ac:dyDescent="0.15">
      <c r="A1291" s="1">
        <v>1290</v>
      </c>
      <c r="B1291" s="29" t="str">
        <f>TRIM(基本信息!B1291)</f>
        <v/>
      </c>
      <c r="C1291" s="1" t="str">
        <f>TRIM(基本信息!C1291)</f>
        <v/>
      </c>
      <c r="D1291" s="1">
        <f t="shared" si="221"/>
        <v>0</v>
      </c>
      <c r="E1291" s="1" t="str">
        <f>IFERROR(INDEX(股票涨跌!E:E,MATCH(B1291,股票涨跌!B:B,0)),"-")</f>
        <v>-</v>
      </c>
      <c r="F1291" s="1" t="str">
        <f>IFERROR(INDEX(股票涨跌!F:F,MATCH(B1291,股票涨跌!B:B,0)),"-")</f>
        <v>-</v>
      </c>
      <c r="G1291" s="1" t="str">
        <f>TRIM(基本信息!O1291)</f>
        <v/>
      </c>
      <c r="H1291" s="1" t="str">
        <f>IFERROR(INDEX(行业涨跌!F:F,MATCH(G1291,行业涨跌!C:C,0)),"-")</f>
        <v>-</v>
      </c>
      <c r="I1291" s="1" t="str">
        <f>IFERROR(INDEX(行业涨跌!E:E,MATCH(G1291,行业涨跌!C:C,0)),"-")</f>
        <v>-</v>
      </c>
      <c r="J1291" s="1">
        <v>0</v>
      </c>
      <c r="K1291" s="1">
        <v>0</v>
      </c>
      <c r="L1291" s="1">
        <v>0</v>
      </c>
      <c r="M1291" s="66">
        <f t="shared" si="222"/>
        <v>0</v>
      </c>
      <c r="R1291" s="43" t="str">
        <f t="shared" si="220"/>
        <v>-</v>
      </c>
    </row>
    <row r="1292" spans="1:19" x14ac:dyDescent="0.15">
      <c r="A1292" s="1">
        <v>1291</v>
      </c>
      <c r="B1292" s="29" t="str">
        <f>TRIM(基本信息!B1292)</f>
        <v/>
      </c>
      <c r="C1292" s="1" t="str">
        <f>TRIM(基本信息!C1292)</f>
        <v/>
      </c>
      <c r="D1292" s="1">
        <f t="shared" si="221"/>
        <v>0</v>
      </c>
      <c r="E1292" s="1" t="str">
        <f>IFERROR(INDEX(股票涨跌!E:E,MATCH(B1292,股票涨跌!B:B,0)),"-")</f>
        <v>-</v>
      </c>
      <c r="F1292" s="1" t="str">
        <f>IFERROR(INDEX(股票涨跌!F:F,MATCH(B1292,股票涨跌!B:B,0)),"-")</f>
        <v>-</v>
      </c>
      <c r="G1292" s="1" t="str">
        <f>TRIM(基本信息!O1292)</f>
        <v/>
      </c>
      <c r="H1292" s="1" t="str">
        <f>IFERROR(INDEX(行业涨跌!F:F,MATCH(G1292,行业涨跌!C:C,0)),"-")</f>
        <v>-</v>
      </c>
      <c r="I1292" s="1" t="str">
        <f>IFERROR(INDEX(行业涨跌!E:E,MATCH(G1292,行业涨跌!C:C,0)),"-")</f>
        <v>-</v>
      </c>
      <c r="J1292" s="1">
        <v>0</v>
      </c>
      <c r="K1292" s="1">
        <v>0</v>
      </c>
      <c r="L1292" s="1">
        <v>0</v>
      </c>
      <c r="M1292" s="66">
        <f t="shared" si="222"/>
        <v>0</v>
      </c>
      <c r="R1292" s="43" t="str">
        <f t="shared" si="220"/>
        <v>-</v>
      </c>
    </row>
    <row r="1293" spans="1:19" x14ac:dyDescent="0.15">
      <c r="A1293" s="1">
        <v>1292</v>
      </c>
      <c r="B1293" s="29" t="str">
        <f>TRIM(基本信息!B1293)</f>
        <v/>
      </c>
      <c r="C1293" s="1" t="str">
        <f>TRIM(基本信息!C1293)</f>
        <v/>
      </c>
      <c r="D1293" s="1">
        <f t="shared" si="221"/>
        <v>0</v>
      </c>
      <c r="E1293" s="1" t="str">
        <f>IFERROR(INDEX(股票涨跌!E:E,MATCH(B1293,股票涨跌!B:B,0)),"-")</f>
        <v>-</v>
      </c>
      <c r="F1293" s="1" t="str">
        <f>IFERROR(INDEX(股票涨跌!F:F,MATCH(B1293,股票涨跌!B:B,0)),"-")</f>
        <v>-</v>
      </c>
      <c r="G1293" s="1" t="str">
        <f>TRIM(基本信息!O1293)</f>
        <v/>
      </c>
      <c r="H1293" s="1" t="str">
        <f>IFERROR(INDEX(行业涨跌!F:F,MATCH(G1293,行业涨跌!C:C,0)),"-")</f>
        <v>-</v>
      </c>
      <c r="I1293" s="1" t="str">
        <f>IFERROR(INDEX(行业涨跌!E:E,MATCH(G1293,行业涨跌!C:C,0)),"-")</f>
        <v>-</v>
      </c>
      <c r="J1293" s="1">
        <v>0</v>
      </c>
      <c r="K1293" s="1">
        <v>1</v>
      </c>
      <c r="L1293" s="1">
        <v>0</v>
      </c>
      <c r="M1293" s="66">
        <f t="shared" si="222"/>
        <v>1</v>
      </c>
      <c r="R1293" s="43" t="str">
        <f t="shared" si="220"/>
        <v>-</v>
      </c>
      <c r="S1293" s="11">
        <v>43630.625</v>
      </c>
    </row>
    <row r="1294" spans="1:19" x14ac:dyDescent="0.15">
      <c r="A1294" s="1">
        <v>1293</v>
      </c>
      <c r="B1294" s="29" t="str">
        <f>TRIM(基本信息!B1294)</f>
        <v/>
      </c>
      <c r="C1294" s="1" t="str">
        <f>TRIM(基本信息!C1294)</f>
        <v/>
      </c>
      <c r="D1294" s="1">
        <f t="shared" si="221"/>
        <v>0</v>
      </c>
      <c r="E1294" s="1" t="str">
        <f>IFERROR(INDEX(股票涨跌!E:E,MATCH(B1294,股票涨跌!B:B,0)),"-")</f>
        <v>-</v>
      </c>
      <c r="F1294" s="1" t="str">
        <f>IFERROR(INDEX(股票涨跌!F:F,MATCH(B1294,股票涨跌!B:B,0)),"-")</f>
        <v>-</v>
      </c>
      <c r="G1294" s="1" t="str">
        <f>TRIM(基本信息!O1294)</f>
        <v/>
      </c>
      <c r="H1294" s="1" t="str">
        <f>IFERROR(INDEX(行业涨跌!F:F,MATCH(G1294,行业涨跌!C:C,0)),"-")</f>
        <v>-</v>
      </c>
      <c r="I1294" s="1" t="str">
        <f>IFERROR(INDEX(行业涨跌!E:E,MATCH(G1294,行业涨跌!C:C,0)),"-")</f>
        <v>-</v>
      </c>
      <c r="J1294" s="1">
        <v>0</v>
      </c>
      <c r="K1294" s="1">
        <v>0</v>
      </c>
      <c r="L1294" s="1">
        <v>0</v>
      </c>
      <c r="M1294" s="66">
        <f t="shared" si="222"/>
        <v>0</v>
      </c>
      <c r="R1294" s="43" t="str">
        <f t="shared" si="220"/>
        <v>-</v>
      </c>
    </row>
    <row r="1295" spans="1:19" x14ac:dyDescent="0.15">
      <c r="A1295" s="1">
        <v>1294</v>
      </c>
      <c r="B1295" s="29" t="str">
        <f>TRIM(基本信息!B1295)</f>
        <v/>
      </c>
      <c r="C1295" s="1" t="str">
        <f>TRIM(基本信息!C1295)</f>
        <v/>
      </c>
      <c r="D1295" s="1">
        <f t="shared" si="221"/>
        <v>0</v>
      </c>
      <c r="E1295" s="1" t="str">
        <f>IFERROR(INDEX(股票涨跌!E:E,MATCH(B1295,股票涨跌!B:B,0)),"-")</f>
        <v>-</v>
      </c>
      <c r="F1295" s="1" t="str">
        <f>IFERROR(INDEX(股票涨跌!F:F,MATCH(B1295,股票涨跌!B:B,0)),"-")</f>
        <v>-</v>
      </c>
      <c r="G1295" s="1" t="str">
        <f>TRIM(基本信息!O1295)</f>
        <v/>
      </c>
      <c r="H1295" s="1" t="str">
        <f>IFERROR(INDEX(行业涨跌!F:F,MATCH(G1295,行业涨跌!C:C,0)),"-")</f>
        <v>-</v>
      </c>
      <c r="I1295" s="1" t="str">
        <f>IFERROR(INDEX(行业涨跌!E:E,MATCH(G1295,行业涨跌!C:C,0)),"-")</f>
        <v>-</v>
      </c>
      <c r="J1295" s="1">
        <v>0</v>
      </c>
      <c r="K1295" s="1">
        <v>0</v>
      </c>
      <c r="L1295" s="1">
        <v>0</v>
      </c>
      <c r="M1295" s="66">
        <f t="shared" si="222"/>
        <v>0</v>
      </c>
      <c r="R1295" s="43" t="str">
        <f t="shared" si="220"/>
        <v>-</v>
      </c>
    </row>
    <row r="1296" spans="1:19" x14ac:dyDescent="0.15">
      <c r="A1296" s="1">
        <v>1295</v>
      </c>
      <c r="B1296" s="29" t="str">
        <f>TRIM(基本信息!B1296)</f>
        <v/>
      </c>
      <c r="C1296" s="1" t="str">
        <f>TRIM(基本信息!C1296)</f>
        <v/>
      </c>
      <c r="D1296" s="1">
        <f t="shared" si="221"/>
        <v>0</v>
      </c>
      <c r="E1296" s="1" t="str">
        <f>IFERROR(INDEX(股票涨跌!E:E,MATCH(B1296,股票涨跌!B:B,0)),"-")</f>
        <v>-</v>
      </c>
      <c r="F1296" s="1" t="str">
        <f>IFERROR(INDEX(股票涨跌!F:F,MATCH(B1296,股票涨跌!B:B,0)),"-")</f>
        <v>-</v>
      </c>
      <c r="G1296" s="1" t="str">
        <f>TRIM(基本信息!O1296)</f>
        <v/>
      </c>
      <c r="H1296" s="1" t="str">
        <f>IFERROR(INDEX(行业涨跌!F:F,MATCH(G1296,行业涨跌!C:C,0)),"-")</f>
        <v>-</v>
      </c>
      <c r="I1296" s="1" t="str">
        <f>IFERROR(INDEX(行业涨跌!E:E,MATCH(G1296,行业涨跌!C:C,0)),"-")</f>
        <v>-</v>
      </c>
      <c r="J1296" s="1">
        <v>0</v>
      </c>
      <c r="K1296" s="1">
        <v>0</v>
      </c>
      <c r="L1296" s="1">
        <v>0</v>
      </c>
      <c r="M1296" s="66">
        <f t="shared" si="222"/>
        <v>0</v>
      </c>
      <c r="R1296" s="43" t="str">
        <f t="shared" si="220"/>
        <v>-</v>
      </c>
    </row>
    <row r="1297" spans="1:19" x14ac:dyDescent="0.15">
      <c r="A1297" s="1">
        <v>1296</v>
      </c>
      <c r="B1297" s="29" t="str">
        <f>TRIM(基本信息!B1297)</f>
        <v/>
      </c>
      <c r="C1297" s="1" t="str">
        <f>TRIM(基本信息!C1297)</f>
        <v/>
      </c>
      <c r="D1297" s="1">
        <f t="shared" si="221"/>
        <v>0</v>
      </c>
      <c r="E1297" s="1" t="str">
        <f>IFERROR(INDEX(股票涨跌!E:E,MATCH(B1297,股票涨跌!B:B,0)),"-")</f>
        <v>-</v>
      </c>
      <c r="F1297" s="1" t="str">
        <f>IFERROR(INDEX(股票涨跌!F:F,MATCH(B1297,股票涨跌!B:B,0)),"-")</f>
        <v>-</v>
      </c>
      <c r="G1297" s="1" t="str">
        <f>TRIM(基本信息!O1297)</f>
        <v/>
      </c>
      <c r="H1297" s="1" t="str">
        <f>IFERROR(INDEX(行业涨跌!F:F,MATCH(G1297,行业涨跌!C:C,0)),"-")</f>
        <v>-</v>
      </c>
      <c r="I1297" s="1" t="str">
        <f>IFERROR(INDEX(行业涨跌!E:E,MATCH(G1297,行业涨跌!C:C,0)),"-")</f>
        <v>-</v>
      </c>
      <c r="J1297" s="1">
        <v>0</v>
      </c>
      <c r="K1297" s="1">
        <v>0</v>
      </c>
      <c r="L1297" s="1">
        <v>0</v>
      </c>
      <c r="M1297" s="66">
        <f t="shared" si="222"/>
        <v>0</v>
      </c>
      <c r="R1297" s="43" t="str">
        <f t="shared" si="220"/>
        <v>-</v>
      </c>
    </row>
    <row r="1298" spans="1:19" x14ac:dyDescent="0.15">
      <c r="A1298" s="1">
        <v>1297</v>
      </c>
      <c r="B1298" s="29" t="str">
        <f>TRIM(基本信息!B1298)</f>
        <v/>
      </c>
      <c r="C1298" s="1" t="str">
        <f>TRIM(基本信息!C1298)</f>
        <v/>
      </c>
      <c r="D1298" s="1">
        <f t="shared" si="221"/>
        <v>0</v>
      </c>
      <c r="E1298" s="1" t="str">
        <f>IFERROR(INDEX(股票涨跌!E:E,MATCH(B1298,股票涨跌!B:B,0)),"-")</f>
        <v>-</v>
      </c>
      <c r="F1298" s="1" t="str">
        <f>IFERROR(INDEX(股票涨跌!F:F,MATCH(B1298,股票涨跌!B:B,0)),"-")</f>
        <v>-</v>
      </c>
      <c r="G1298" s="1" t="str">
        <f>TRIM(基本信息!O1298)</f>
        <v/>
      </c>
      <c r="H1298" s="1" t="str">
        <f>IFERROR(INDEX(行业涨跌!F:F,MATCH(G1298,行业涨跌!C:C,0)),"-")</f>
        <v>-</v>
      </c>
      <c r="I1298" s="1" t="str">
        <f>IFERROR(INDEX(行业涨跌!E:E,MATCH(G1298,行业涨跌!C:C,0)),"-")</f>
        <v>-</v>
      </c>
      <c r="J1298" s="1">
        <v>0</v>
      </c>
      <c r="K1298" s="1">
        <v>0</v>
      </c>
      <c r="L1298" s="1">
        <v>0</v>
      </c>
      <c r="M1298" s="66">
        <f t="shared" si="222"/>
        <v>0</v>
      </c>
      <c r="R1298" s="43" t="str">
        <f t="shared" si="220"/>
        <v>-</v>
      </c>
    </row>
    <row r="1299" spans="1:19" x14ac:dyDescent="0.15">
      <c r="A1299" s="1">
        <v>1298</v>
      </c>
      <c r="B1299" s="29" t="str">
        <f>TRIM(基本信息!B1299)</f>
        <v/>
      </c>
      <c r="C1299" s="1" t="str">
        <f>TRIM(基本信息!C1299)</f>
        <v/>
      </c>
      <c r="D1299" s="1">
        <f t="shared" si="221"/>
        <v>0</v>
      </c>
      <c r="E1299" s="1" t="str">
        <f>IFERROR(INDEX(股票涨跌!E:E,MATCH(B1299,股票涨跌!B:B,0)),"-")</f>
        <v>-</v>
      </c>
      <c r="F1299" s="1" t="str">
        <f>IFERROR(INDEX(股票涨跌!F:F,MATCH(B1299,股票涨跌!B:B,0)),"-")</f>
        <v>-</v>
      </c>
      <c r="G1299" s="1" t="str">
        <f>TRIM(基本信息!O1299)</f>
        <v/>
      </c>
      <c r="H1299" s="1" t="str">
        <f>IFERROR(INDEX(行业涨跌!F:F,MATCH(G1299,行业涨跌!C:C,0)),"-")</f>
        <v>-</v>
      </c>
      <c r="I1299" s="1" t="str">
        <f>IFERROR(INDEX(行业涨跌!E:E,MATCH(G1299,行业涨跌!C:C,0)),"-")</f>
        <v>-</v>
      </c>
      <c r="J1299" s="1">
        <v>0</v>
      </c>
      <c r="K1299" s="1">
        <v>1</v>
      </c>
      <c r="L1299" s="1">
        <v>0</v>
      </c>
      <c r="M1299" s="66">
        <f t="shared" si="222"/>
        <v>1</v>
      </c>
      <c r="R1299" s="43" t="str">
        <f t="shared" si="220"/>
        <v>-</v>
      </c>
      <c r="S1299" s="11">
        <v>43630.625</v>
      </c>
    </row>
    <row r="1300" spans="1:19" x14ac:dyDescent="0.15">
      <c r="A1300" s="1">
        <v>1299</v>
      </c>
      <c r="B1300" s="29" t="str">
        <f>TRIM(基本信息!B1300)</f>
        <v/>
      </c>
      <c r="C1300" s="1" t="str">
        <f>TRIM(基本信息!C1300)</f>
        <v/>
      </c>
      <c r="D1300" s="1">
        <f t="shared" si="221"/>
        <v>0</v>
      </c>
      <c r="E1300" s="1" t="str">
        <f>IFERROR(INDEX(股票涨跌!E:E,MATCH(B1300,股票涨跌!B:B,0)),"-")</f>
        <v>-</v>
      </c>
      <c r="F1300" s="1" t="str">
        <f>IFERROR(INDEX(股票涨跌!F:F,MATCH(B1300,股票涨跌!B:B,0)),"-")</f>
        <v>-</v>
      </c>
      <c r="G1300" s="1" t="str">
        <f>TRIM(基本信息!O1300)</f>
        <v/>
      </c>
      <c r="H1300" s="1" t="str">
        <f>IFERROR(INDEX(行业涨跌!F:F,MATCH(G1300,行业涨跌!C:C,0)),"-")</f>
        <v>-</v>
      </c>
      <c r="I1300" s="1" t="str">
        <f>IFERROR(INDEX(行业涨跌!E:E,MATCH(G1300,行业涨跌!C:C,0)),"-")</f>
        <v>-</v>
      </c>
      <c r="J1300" s="1">
        <v>0</v>
      </c>
      <c r="K1300" s="1">
        <v>0</v>
      </c>
      <c r="L1300" s="1">
        <v>0</v>
      </c>
      <c r="M1300" s="66">
        <f t="shared" si="222"/>
        <v>0</v>
      </c>
      <c r="R1300" s="43" t="str">
        <f t="shared" si="220"/>
        <v>-</v>
      </c>
    </row>
    <row r="1301" spans="1:19" x14ac:dyDescent="0.15">
      <c r="A1301" s="1">
        <v>1300</v>
      </c>
      <c r="B1301" s="29" t="str">
        <f>TRIM(基本信息!B1301)</f>
        <v/>
      </c>
      <c r="C1301" s="1" t="str">
        <f>TRIM(基本信息!C1301)</f>
        <v/>
      </c>
      <c r="D1301" s="1">
        <f t="shared" si="221"/>
        <v>0</v>
      </c>
      <c r="E1301" s="1" t="str">
        <f>IFERROR(INDEX(股票涨跌!E:E,MATCH(B1301,股票涨跌!B:B,0)),"-")</f>
        <v>-</v>
      </c>
      <c r="F1301" s="1" t="str">
        <f>IFERROR(INDEX(股票涨跌!F:F,MATCH(B1301,股票涨跌!B:B,0)),"-")</f>
        <v>-</v>
      </c>
      <c r="G1301" s="1" t="str">
        <f>TRIM(基本信息!O1301)</f>
        <v/>
      </c>
      <c r="H1301" s="1" t="str">
        <f>IFERROR(INDEX(行业涨跌!F:F,MATCH(G1301,行业涨跌!C:C,0)),"-")</f>
        <v>-</v>
      </c>
      <c r="I1301" s="1" t="str">
        <f>IFERROR(INDEX(行业涨跌!E:E,MATCH(G1301,行业涨跌!C:C,0)),"-")</f>
        <v>-</v>
      </c>
      <c r="J1301" s="1">
        <v>0</v>
      </c>
      <c r="K1301" s="1">
        <v>0</v>
      </c>
      <c r="L1301" s="1">
        <v>0</v>
      </c>
      <c r="M1301" s="66">
        <f t="shared" si="222"/>
        <v>0</v>
      </c>
      <c r="R1301" s="43" t="str">
        <f t="shared" si="220"/>
        <v>-</v>
      </c>
    </row>
    <row r="1302" spans="1:19" x14ac:dyDescent="0.15">
      <c r="A1302" s="1">
        <v>1301</v>
      </c>
      <c r="B1302" s="29" t="str">
        <f>TRIM(基本信息!B1302)</f>
        <v/>
      </c>
      <c r="C1302" s="1" t="str">
        <f>TRIM(基本信息!C1302)</f>
        <v/>
      </c>
      <c r="D1302" s="1">
        <f t="shared" si="221"/>
        <v>0</v>
      </c>
      <c r="E1302" s="1" t="str">
        <f>IFERROR(INDEX(股票涨跌!E:E,MATCH(B1302,股票涨跌!B:B,0)),"-")</f>
        <v>-</v>
      </c>
      <c r="F1302" s="1" t="str">
        <f>IFERROR(INDEX(股票涨跌!F:F,MATCH(B1302,股票涨跌!B:B,0)),"-")</f>
        <v>-</v>
      </c>
      <c r="G1302" s="1" t="str">
        <f>TRIM(基本信息!O1302)</f>
        <v/>
      </c>
      <c r="H1302" s="1" t="str">
        <f>IFERROR(INDEX(行业涨跌!F:F,MATCH(G1302,行业涨跌!C:C,0)),"-")</f>
        <v>-</v>
      </c>
      <c r="I1302" s="1" t="str">
        <f>IFERROR(INDEX(行业涨跌!E:E,MATCH(G1302,行业涨跌!C:C,0)),"-")</f>
        <v>-</v>
      </c>
      <c r="J1302" s="1">
        <v>0</v>
      </c>
      <c r="K1302" s="1">
        <v>0</v>
      </c>
      <c r="L1302" s="1">
        <v>0</v>
      </c>
      <c r="M1302" s="66">
        <f t="shared" si="222"/>
        <v>0</v>
      </c>
      <c r="R1302" s="43" t="str">
        <f t="shared" si="220"/>
        <v>-</v>
      </c>
    </row>
    <row r="1303" spans="1:19" x14ac:dyDescent="0.15">
      <c r="A1303" s="1">
        <v>1302</v>
      </c>
      <c r="B1303" s="29" t="str">
        <f>TRIM(基本信息!B1303)</f>
        <v/>
      </c>
      <c r="C1303" s="1" t="str">
        <f>TRIM(基本信息!C1303)</f>
        <v/>
      </c>
      <c r="D1303" s="1">
        <f t="shared" si="221"/>
        <v>0</v>
      </c>
      <c r="E1303" s="1" t="str">
        <f>IFERROR(INDEX(股票涨跌!E:E,MATCH(B1303,股票涨跌!B:B,0)),"-")</f>
        <v>-</v>
      </c>
      <c r="F1303" s="1" t="str">
        <f>IFERROR(INDEX(股票涨跌!F:F,MATCH(B1303,股票涨跌!B:B,0)),"-")</f>
        <v>-</v>
      </c>
      <c r="G1303" s="1" t="str">
        <f>TRIM(基本信息!O1303)</f>
        <v/>
      </c>
      <c r="H1303" s="1" t="str">
        <f>IFERROR(INDEX(行业涨跌!F:F,MATCH(G1303,行业涨跌!C:C,0)),"-")</f>
        <v>-</v>
      </c>
      <c r="I1303" s="1" t="str">
        <f>IFERROR(INDEX(行业涨跌!E:E,MATCH(G1303,行业涨跌!C:C,0)),"-")</f>
        <v>-</v>
      </c>
      <c r="J1303" s="1">
        <v>0</v>
      </c>
      <c r="K1303" s="1">
        <v>0</v>
      </c>
      <c r="L1303" s="1">
        <v>0</v>
      </c>
      <c r="M1303" s="66">
        <f t="shared" si="222"/>
        <v>0</v>
      </c>
      <c r="R1303" s="43" t="str">
        <f t="shared" si="220"/>
        <v>-</v>
      </c>
    </row>
    <row r="1304" spans="1:19" x14ac:dyDescent="0.15">
      <c r="A1304" s="1">
        <v>1303</v>
      </c>
      <c r="B1304" s="29" t="str">
        <f>TRIM(基本信息!B1304)</f>
        <v/>
      </c>
      <c r="C1304" s="1" t="str">
        <f>TRIM(基本信息!C1304)</f>
        <v/>
      </c>
      <c r="D1304" s="1">
        <f t="shared" si="221"/>
        <v>0</v>
      </c>
      <c r="E1304" s="1" t="str">
        <f>IFERROR(INDEX(股票涨跌!E:E,MATCH(B1304,股票涨跌!B:B,0)),"-")</f>
        <v>-</v>
      </c>
      <c r="F1304" s="1" t="str">
        <f>IFERROR(INDEX(股票涨跌!F:F,MATCH(B1304,股票涨跌!B:B,0)),"-")</f>
        <v>-</v>
      </c>
      <c r="G1304" s="1" t="str">
        <f>TRIM(基本信息!O1304)</f>
        <v/>
      </c>
      <c r="H1304" s="1" t="str">
        <f>IFERROR(INDEX(行业涨跌!F:F,MATCH(G1304,行业涨跌!C:C,0)),"-")</f>
        <v>-</v>
      </c>
      <c r="I1304" s="1" t="str">
        <f>IFERROR(INDEX(行业涨跌!E:E,MATCH(G1304,行业涨跌!C:C,0)),"-")</f>
        <v>-</v>
      </c>
      <c r="J1304" s="1">
        <v>0</v>
      </c>
      <c r="K1304" s="1">
        <v>1</v>
      </c>
      <c r="L1304" s="1">
        <v>0</v>
      </c>
      <c r="M1304" s="66">
        <f t="shared" si="222"/>
        <v>1</v>
      </c>
      <c r="R1304" s="43" t="str">
        <f t="shared" si="220"/>
        <v>-</v>
      </c>
      <c r="S1304" s="11">
        <v>43630.625</v>
      </c>
    </row>
    <row r="1305" spans="1:19" x14ac:dyDescent="0.15">
      <c r="A1305" s="1">
        <v>1304</v>
      </c>
      <c r="B1305" s="29" t="str">
        <f>TRIM(基本信息!B1305)</f>
        <v/>
      </c>
      <c r="C1305" s="1" t="str">
        <f>TRIM(基本信息!C1305)</f>
        <v/>
      </c>
      <c r="D1305" s="1">
        <f t="shared" si="221"/>
        <v>0</v>
      </c>
      <c r="E1305" s="1" t="str">
        <f>IFERROR(INDEX(股票涨跌!E:E,MATCH(B1305,股票涨跌!B:B,0)),"-")</f>
        <v>-</v>
      </c>
      <c r="F1305" s="1" t="str">
        <f>IFERROR(INDEX(股票涨跌!F:F,MATCH(B1305,股票涨跌!B:B,0)),"-")</f>
        <v>-</v>
      </c>
      <c r="G1305" s="1" t="str">
        <f>TRIM(基本信息!O1305)</f>
        <v/>
      </c>
      <c r="H1305" s="1" t="str">
        <f>IFERROR(INDEX(行业涨跌!F:F,MATCH(G1305,行业涨跌!C:C,0)),"-")</f>
        <v>-</v>
      </c>
      <c r="I1305" s="1" t="str">
        <f>IFERROR(INDEX(行业涨跌!E:E,MATCH(G1305,行业涨跌!C:C,0)),"-")</f>
        <v>-</v>
      </c>
      <c r="J1305" s="1">
        <v>0</v>
      </c>
      <c r="K1305" s="1">
        <v>1</v>
      </c>
      <c r="L1305" s="1">
        <v>0</v>
      </c>
      <c r="M1305" s="66">
        <f t="shared" si="222"/>
        <v>1</v>
      </c>
      <c r="R1305" s="43" t="str">
        <f t="shared" si="220"/>
        <v>-</v>
      </c>
      <c r="S1305" s="11">
        <v>43630.625</v>
      </c>
    </row>
    <row r="1306" spans="1:19" x14ac:dyDescent="0.15">
      <c r="A1306" s="1">
        <v>1305</v>
      </c>
      <c r="B1306" s="29" t="str">
        <f>TRIM(基本信息!B1306)</f>
        <v/>
      </c>
      <c r="C1306" s="1" t="str">
        <f>TRIM(基本信息!C1306)</f>
        <v/>
      </c>
      <c r="D1306" s="1">
        <f t="shared" si="221"/>
        <v>0</v>
      </c>
      <c r="E1306" s="1" t="str">
        <f>IFERROR(INDEX(股票涨跌!E:E,MATCH(B1306,股票涨跌!B:B,0)),"-")</f>
        <v>-</v>
      </c>
      <c r="F1306" s="1" t="str">
        <f>IFERROR(INDEX(股票涨跌!F:F,MATCH(B1306,股票涨跌!B:B,0)),"-")</f>
        <v>-</v>
      </c>
      <c r="G1306" s="1" t="str">
        <f>TRIM(基本信息!O1306)</f>
        <v/>
      </c>
      <c r="H1306" s="1" t="str">
        <f>IFERROR(INDEX(行业涨跌!F:F,MATCH(G1306,行业涨跌!C:C,0)),"-")</f>
        <v>-</v>
      </c>
      <c r="I1306" s="1" t="str">
        <f>IFERROR(INDEX(行业涨跌!E:E,MATCH(G1306,行业涨跌!C:C,0)),"-")</f>
        <v>-</v>
      </c>
      <c r="J1306" s="1">
        <v>0</v>
      </c>
      <c r="K1306" s="1">
        <v>0</v>
      </c>
      <c r="L1306" s="1">
        <v>0</v>
      </c>
      <c r="M1306" s="66">
        <f t="shared" si="222"/>
        <v>0</v>
      </c>
      <c r="R1306" s="43" t="str">
        <f t="shared" si="220"/>
        <v>-</v>
      </c>
    </row>
    <row r="1307" spans="1:19" x14ac:dyDescent="0.15">
      <c r="A1307" s="1">
        <v>1306</v>
      </c>
      <c r="B1307" s="29" t="str">
        <f>TRIM(基本信息!B1307)</f>
        <v/>
      </c>
      <c r="C1307" s="1" t="str">
        <f>TRIM(基本信息!C1307)</f>
        <v/>
      </c>
      <c r="D1307" s="1">
        <f t="shared" si="221"/>
        <v>0</v>
      </c>
      <c r="E1307" s="1" t="str">
        <f>IFERROR(INDEX(股票涨跌!E:E,MATCH(B1307,股票涨跌!B:B,0)),"-")</f>
        <v>-</v>
      </c>
      <c r="F1307" s="1" t="str">
        <f>IFERROR(INDEX(股票涨跌!F:F,MATCH(B1307,股票涨跌!B:B,0)),"-")</f>
        <v>-</v>
      </c>
      <c r="G1307" s="1" t="str">
        <f>TRIM(基本信息!O1307)</f>
        <v/>
      </c>
      <c r="H1307" s="1" t="str">
        <f>IFERROR(INDEX(行业涨跌!F:F,MATCH(G1307,行业涨跌!C:C,0)),"-")</f>
        <v>-</v>
      </c>
      <c r="I1307" s="1" t="str">
        <f>IFERROR(INDEX(行业涨跌!E:E,MATCH(G1307,行业涨跌!C:C,0)),"-")</f>
        <v>-</v>
      </c>
      <c r="J1307" s="1">
        <v>0</v>
      </c>
      <c r="K1307" s="1">
        <v>1</v>
      </c>
      <c r="L1307" s="1">
        <v>0</v>
      </c>
      <c r="M1307" s="66">
        <f t="shared" si="222"/>
        <v>1</v>
      </c>
      <c r="R1307" s="43" t="str">
        <f t="shared" si="220"/>
        <v>-</v>
      </c>
      <c r="S1307" s="11">
        <v>43630.625</v>
      </c>
    </row>
    <row r="1308" spans="1:19" x14ac:dyDescent="0.15">
      <c r="A1308" s="1">
        <v>1307</v>
      </c>
      <c r="B1308" s="29" t="str">
        <f>TRIM(基本信息!B1308)</f>
        <v/>
      </c>
      <c r="C1308" s="1" t="str">
        <f>TRIM(基本信息!C1308)</f>
        <v/>
      </c>
      <c r="D1308" s="1">
        <f t="shared" si="221"/>
        <v>0</v>
      </c>
      <c r="E1308" s="1" t="str">
        <f>IFERROR(INDEX(股票涨跌!E:E,MATCH(B1308,股票涨跌!B:B,0)),"-")</f>
        <v>-</v>
      </c>
      <c r="F1308" s="1" t="str">
        <f>IFERROR(INDEX(股票涨跌!F:F,MATCH(B1308,股票涨跌!B:B,0)),"-")</f>
        <v>-</v>
      </c>
      <c r="G1308" s="1" t="str">
        <f>TRIM(基本信息!O1308)</f>
        <v/>
      </c>
      <c r="H1308" s="1" t="str">
        <f>IFERROR(INDEX(行业涨跌!F:F,MATCH(G1308,行业涨跌!C:C,0)),"-")</f>
        <v>-</v>
      </c>
      <c r="I1308" s="1" t="str">
        <f>IFERROR(INDEX(行业涨跌!E:E,MATCH(G1308,行业涨跌!C:C,0)),"-")</f>
        <v>-</v>
      </c>
      <c r="J1308" s="1">
        <v>0</v>
      </c>
      <c r="K1308" s="1">
        <v>0</v>
      </c>
      <c r="L1308" s="1">
        <v>0</v>
      </c>
      <c r="M1308" s="66">
        <f t="shared" si="222"/>
        <v>0</v>
      </c>
      <c r="R1308" s="43" t="str">
        <f t="shared" si="220"/>
        <v>-</v>
      </c>
    </row>
    <row r="1309" spans="1:19" x14ac:dyDescent="0.15">
      <c r="A1309" s="1">
        <v>1308</v>
      </c>
      <c r="B1309" s="29" t="str">
        <f>TRIM(基本信息!B1309)</f>
        <v/>
      </c>
      <c r="C1309" s="1" t="str">
        <f>TRIM(基本信息!C1309)</f>
        <v/>
      </c>
      <c r="D1309" s="1">
        <f t="shared" si="221"/>
        <v>0</v>
      </c>
      <c r="E1309" s="1" t="str">
        <f>IFERROR(INDEX(股票涨跌!E:E,MATCH(B1309,股票涨跌!B:B,0)),"-")</f>
        <v>-</v>
      </c>
      <c r="F1309" s="1" t="str">
        <f>IFERROR(INDEX(股票涨跌!F:F,MATCH(B1309,股票涨跌!B:B,0)),"-")</f>
        <v>-</v>
      </c>
      <c r="G1309" s="1" t="str">
        <f>TRIM(基本信息!O1309)</f>
        <v/>
      </c>
      <c r="H1309" s="1" t="str">
        <f>IFERROR(INDEX(行业涨跌!F:F,MATCH(G1309,行业涨跌!C:C,0)),"-")</f>
        <v>-</v>
      </c>
      <c r="I1309" s="1" t="str">
        <f>IFERROR(INDEX(行业涨跌!E:E,MATCH(G1309,行业涨跌!C:C,0)),"-")</f>
        <v>-</v>
      </c>
      <c r="J1309" s="1">
        <v>0</v>
      </c>
      <c r="K1309" s="1">
        <v>1</v>
      </c>
      <c r="L1309" s="1">
        <v>0</v>
      </c>
      <c r="M1309" s="66">
        <f t="shared" si="222"/>
        <v>1</v>
      </c>
      <c r="R1309" s="43" t="str">
        <f t="shared" si="220"/>
        <v>-</v>
      </c>
      <c r="S1309" s="11">
        <v>43630.625</v>
      </c>
    </row>
    <row r="1310" spans="1:19" x14ac:dyDescent="0.15">
      <c r="A1310" s="1">
        <v>1309</v>
      </c>
      <c r="B1310" s="29" t="str">
        <f>TRIM(基本信息!B1310)</f>
        <v/>
      </c>
      <c r="C1310" s="1" t="str">
        <f>TRIM(基本信息!C1310)</f>
        <v/>
      </c>
      <c r="D1310" s="1">
        <f t="shared" si="221"/>
        <v>0</v>
      </c>
      <c r="E1310" s="1" t="str">
        <f>IFERROR(INDEX(股票涨跌!E:E,MATCH(B1310,股票涨跌!B:B,0)),"-")</f>
        <v>-</v>
      </c>
      <c r="F1310" s="1" t="str">
        <f>IFERROR(INDEX(股票涨跌!F:F,MATCH(B1310,股票涨跌!B:B,0)),"-")</f>
        <v>-</v>
      </c>
      <c r="G1310" s="1" t="str">
        <f>TRIM(基本信息!O1310)</f>
        <v/>
      </c>
      <c r="H1310" s="1" t="str">
        <f>IFERROR(INDEX(行业涨跌!F:F,MATCH(G1310,行业涨跌!C:C,0)),"-")</f>
        <v>-</v>
      </c>
      <c r="I1310" s="1" t="str">
        <f>IFERROR(INDEX(行业涨跌!E:E,MATCH(G1310,行业涨跌!C:C,0)),"-")</f>
        <v>-</v>
      </c>
      <c r="J1310" s="1">
        <v>0</v>
      </c>
      <c r="K1310" s="1">
        <v>1</v>
      </c>
      <c r="L1310" s="1">
        <v>0</v>
      </c>
      <c r="M1310" s="66">
        <f t="shared" si="222"/>
        <v>1</v>
      </c>
      <c r="R1310" s="43" t="str">
        <f t="shared" si="220"/>
        <v>-</v>
      </c>
      <c r="S1310" s="11">
        <v>43630.625</v>
      </c>
    </row>
    <row r="1311" spans="1:19" x14ac:dyDescent="0.15">
      <c r="A1311" s="1">
        <v>1310</v>
      </c>
      <c r="B1311" s="29" t="str">
        <f>TRIM(基本信息!B1311)</f>
        <v/>
      </c>
      <c r="C1311" s="1" t="str">
        <f>TRIM(基本信息!C1311)</f>
        <v/>
      </c>
      <c r="D1311" s="1">
        <f t="shared" si="221"/>
        <v>0</v>
      </c>
      <c r="E1311" s="1" t="str">
        <f>IFERROR(INDEX(股票涨跌!E:E,MATCH(B1311,股票涨跌!B:B,0)),"-")</f>
        <v>-</v>
      </c>
      <c r="F1311" s="1" t="str">
        <f>IFERROR(INDEX(股票涨跌!F:F,MATCH(B1311,股票涨跌!B:B,0)),"-")</f>
        <v>-</v>
      </c>
      <c r="G1311" s="1" t="str">
        <f>TRIM(基本信息!O1311)</f>
        <v/>
      </c>
      <c r="H1311" s="1" t="str">
        <f>IFERROR(INDEX(行业涨跌!F:F,MATCH(G1311,行业涨跌!C:C,0)),"-")</f>
        <v>-</v>
      </c>
      <c r="I1311" s="1" t="str">
        <f>IFERROR(INDEX(行业涨跌!E:E,MATCH(G1311,行业涨跌!C:C,0)),"-")</f>
        <v>-</v>
      </c>
      <c r="J1311" s="1">
        <v>0</v>
      </c>
      <c r="K1311" s="1">
        <v>0</v>
      </c>
      <c r="L1311" s="1">
        <v>0</v>
      </c>
      <c r="M1311" s="66">
        <f t="shared" si="222"/>
        <v>0</v>
      </c>
      <c r="R1311" s="43" t="str">
        <f t="shared" si="220"/>
        <v>-</v>
      </c>
    </row>
    <row r="1312" spans="1:19" x14ac:dyDescent="0.15">
      <c r="A1312" s="1">
        <v>1311</v>
      </c>
      <c r="B1312" s="29" t="str">
        <f>TRIM(基本信息!B1312)</f>
        <v/>
      </c>
      <c r="C1312" s="1" t="str">
        <f>TRIM(基本信息!C1312)</f>
        <v/>
      </c>
      <c r="D1312" s="1">
        <f t="shared" si="221"/>
        <v>0</v>
      </c>
      <c r="E1312" s="1" t="str">
        <f>IFERROR(INDEX(股票涨跌!E:E,MATCH(B1312,股票涨跌!B:B,0)),"-")</f>
        <v>-</v>
      </c>
      <c r="F1312" s="1" t="str">
        <f>IFERROR(INDEX(股票涨跌!F:F,MATCH(B1312,股票涨跌!B:B,0)),"-")</f>
        <v>-</v>
      </c>
      <c r="G1312" s="1" t="str">
        <f>TRIM(基本信息!O1312)</f>
        <v/>
      </c>
      <c r="H1312" s="1" t="str">
        <f>IFERROR(INDEX(行业涨跌!F:F,MATCH(G1312,行业涨跌!C:C,0)),"-")</f>
        <v>-</v>
      </c>
      <c r="I1312" s="1" t="str">
        <f>IFERROR(INDEX(行业涨跌!E:E,MATCH(G1312,行业涨跌!C:C,0)),"-")</f>
        <v>-</v>
      </c>
      <c r="J1312" s="1">
        <v>0</v>
      </c>
      <c r="K1312" s="1">
        <v>0</v>
      </c>
      <c r="L1312" s="1">
        <v>0</v>
      </c>
      <c r="M1312" s="66">
        <f t="shared" si="222"/>
        <v>0</v>
      </c>
      <c r="R1312" s="43" t="str">
        <f t="shared" si="220"/>
        <v>-</v>
      </c>
    </row>
    <row r="1313" spans="1:19" x14ac:dyDescent="0.15">
      <c r="A1313" s="1">
        <v>1312</v>
      </c>
      <c r="B1313" s="29" t="str">
        <f>TRIM(基本信息!B1313)</f>
        <v/>
      </c>
      <c r="C1313" s="1" t="str">
        <f>TRIM(基本信息!C1313)</f>
        <v/>
      </c>
      <c r="D1313" s="1">
        <f t="shared" si="221"/>
        <v>0</v>
      </c>
      <c r="E1313" s="1" t="str">
        <f>IFERROR(INDEX(股票涨跌!E:E,MATCH(B1313,股票涨跌!B:B,0)),"-")</f>
        <v>-</v>
      </c>
      <c r="F1313" s="1" t="str">
        <f>IFERROR(INDEX(股票涨跌!F:F,MATCH(B1313,股票涨跌!B:B,0)),"-")</f>
        <v>-</v>
      </c>
      <c r="G1313" s="1" t="str">
        <f>TRIM(基本信息!O1313)</f>
        <v/>
      </c>
      <c r="H1313" s="1" t="str">
        <f>IFERROR(INDEX(行业涨跌!F:F,MATCH(G1313,行业涨跌!C:C,0)),"-")</f>
        <v>-</v>
      </c>
      <c r="I1313" s="1" t="str">
        <f>IFERROR(INDEX(行业涨跌!E:E,MATCH(G1313,行业涨跌!C:C,0)),"-")</f>
        <v>-</v>
      </c>
      <c r="J1313" s="1">
        <v>0</v>
      </c>
      <c r="K1313" s="1">
        <v>0</v>
      </c>
      <c r="L1313" s="1">
        <v>0</v>
      </c>
      <c r="M1313" s="66">
        <f t="shared" si="222"/>
        <v>0</v>
      </c>
      <c r="R1313" s="43" t="str">
        <f t="shared" si="220"/>
        <v>-</v>
      </c>
    </row>
    <row r="1314" spans="1:19" x14ac:dyDescent="0.15">
      <c r="A1314" s="1">
        <v>1313</v>
      </c>
      <c r="B1314" s="29" t="str">
        <f>TRIM(基本信息!B1314)</f>
        <v/>
      </c>
      <c r="C1314" s="1" t="str">
        <f>TRIM(基本信息!C1314)</f>
        <v/>
      </c>
      <c r="D1314" s="1">
        <f t="shared" si="221"/>
        <v>0</v>
      </c>
      <c r="E1314" s="1" t="str">
        <f>IFERROR(INDEX(股票涨跌!E:E,MATCH(B1314,股票涨跌!B:B,0)),"-")</f>
        <v>-</v>
      </c>
      <c r="F1314" s="1" t="str">
        <f>IFERROR(INDEX(股票涨跌!F:F,MATCH(B1314,股票涨跌!B:B,0)),"-")</f>
        <v>-</v>
      </c>
      <c r="G1314" s="1" t="str">
        <f>TRIM(基本信息!O1314)</f>
        <v/>
      </c>
      <c r="H1314" s="1" t="str">
        <f>IFERROR(INDEX(行业涨跌!F:F,MATCH(G1314,行业涨跌!C:C,0)),"-")</f>
        <v>-</v>
      </c>
      <c r="I1314" s="1" t="str">
        <f>IFERROR(INDEX(行业涨跌!E:E,MATCH(G1314,行业涨跌!C:C,0)),"-")</f>
        <v>-</v>
      </c>
      <c r="J1314" s="1">
        <v>0</v>
      </c>
      <c r="K1314" s="1">
        <v>0</v>
      </c>
      <c r="L1314" s="1">
        <v>0</v>
      </c>
      <c r="M1314" s="66">
        <f t="shared" si="222"/>
        <v>0</v>
      </c>
      <c r="R1314" s="43" t="str">
        <f t="shared" si="220"/>
        <v>-</v>
      </c>
    </row>
    <row r="1315" spans="1:19" x14ac:dyDescent="0.15">
      <c r="A1315" s="1">
        <v>1314</v>
      </c>
      <c r="B1315" s="29" t="str">
        <f>TRIM(基本信息!B1315)</f>
        <v/>
      </c>
      <c r="C1315" s="1" t="str">
        <f>TRIM(基本信息!C1315)</f>
        <v/>
      </c>
      <c r="D1315" s="1">
        <f t="shared" si="221"/>
        <v>0</v>
      </c>
      <c r="E1315" s="1" t="str">
        <f>IFERROR(INDEX(股票涨跌!E:E,MATCH(B1315,股票涨跌!B:B,0)),"-")</f>
        <v>-</v>
      </c>
      <c r="F1315" s="1" t="str">
        <f>IFERROR(INDEX(股票涨跌!F:F,MATCH(B1315,股票涨跌!B:B,0)),"-")</f>
        <v>-</v>
      </c>
      <c r="G1315" s="1" t="str">
        <f>TRIM(基本信息!O1315)</f>
        <v/>
      </c>
      <c r="H1315" s="1" t="str">
        <f>IFERROR(INDEX(行业涨跌!F:F,MATCH(G1315,行业涨跌!C:C,0)),"-")</f>
        <v>-</v>
      </c>
      <c r="I1315" s="1" t="str">
        <f>IFERROR(INDEX(行业涨跌!E:E,MATCH(G1315,行业涨跌!C:C,0)),"-")</f>
        <v>-</v>
      </c>
      <c r="J1315" s="1">
        <v>0</v>
      </c>
      <c r="K1315" s="1">
        <v>0</v>
      </c>
      <c r="L1315" s="1">
        <v>0</v>
      </c>
      <c r="M1315" s="66">
        <f t="shared" si="222"/>
        <v>0</v>
      </c>
      <c r="R1315" s="43" t="str">
        <f t="shared" si="220"/>
        <v>-</v>
      </c>
    </row>
    <row r="1316" spans="1:19" x14ac:dyDescent="0.15">
      <c r="A1316" s="1">
        <v>1315</v>
      </c>
      <c r="B1316" s="29" t="str">
        <f>TRIM(基本信息!B1316)</f>
        <v/>
      </c>
      <c r="C1316" s="1" t="str">
        <f>TRIM(基本信息!C1316)</f>
        <v/>
      </c>
      <c r="D1316" s="1">
        <f t="shared" si="221"/>
        <v>0</v>
      </c>
      <c r="E1316" s="1" t="str">
        <f>IFERROR(INDEX(股票涨跌!E:E,MATCH(B1316,股票涨跌!B:B,0)),"-")</f>
        <v>-</v>
      </c>
      <c r="F1316" s="1" t="str">
        <f>IFERROR(INDEX(股票涨跌!F:F,MATCH(B1316,股票涨跌!B:B,0)),"-")</f>
        <v>-</v>
      </c>
      <c r="G1316" s="1" t="str">
        <f>TRIM(基本信息!O1316)</f>
        <v/>
      </c>
      <c r="H1316" s="1" t="str">
        <f>IFERROR(INDEX(行业涨跌!F:F,MATCH(G1316,行业涨跌!C:C,0)),"-")</f>
        <v>-</v>
      </c>
      <c r="I1316" s="1" t="str">
        <f>IFERROR(INDEX(行业涨跌!E:E,MATCH(G1316,行业涨跌!C:C,0)),"-")</f>
        <v>-</v>
      </c>
      <c r="J1316" s="1">
        <v>0</v>
      </c>
      <c r="K1316" s="1">
        <v>0</v>
      </c>
      <c r="L1316" s="1">
        <v>0</v>
      </c>
      <c r="M1316" s="66">
        <f t="shared" si="222"/>
        <v>0</v>
      </c>
      <c r="R1316" s="43" t="str">
        <f t="shared" si="220"/>
        <v>-</v>
      </c>
    </row>
    <row r="1317" spans="1:19" x14ac:dyDescent="0.15">
      <c r="A1317" s="1">
        <v>1316</v>
      </c>
      <c r="B1317" s="29" t="str">
        <f>TRIM(基本信息!B1317)</f>
        <v/>
      </c>
      <c r="C1317" s="1" t="str">
        <f>TRIM(基本信息!C1317)</f>
        <v/>
      </c>
      <c r="D1317" s="1">
        <f t="shared" si="221"/>
        <v>0</v>
      </c>
      <c r="E1317" s="1" t="str">
        <f>IFERROR(INDEX(股票涨跌!E:E,MATCH(B1317,股票涨跌!B:B,0)),"-")</f>
        <v>-</v>
      </c>
      <c r="F1317" s="1" t="str">
        <f>IFERROR(INDEX(股票涨跌!F:F,MATCH(B1317,股票涨跌!B:B,0)),"-")</f>
        <v>-</v>
      </c>
      <c r="G1317" s="1" t="str">
        <f>TRIM(基本信息!O1317)</f>
        <v/>
      </c>
      <c r="H1317" s="1" t="str">
        <f>IFERROR(INDEX(行业涨跌!F:F,MATCH(G1317,行业涨跌!C:C,0)),"-")</f>
        <v>-</v>
      </c>
      <c r="I1317" s="1" t="str">
        <f>IFERROR(INDEX(行业涨跌!E:E,MATCH(G1317,行业涨跌!C:C,0)),"-")</f>
        <v>-</v>
      </c>
      <c r="J1317" s="1">
        <v>0</v>
      </c>
      <c r="K1317" s="1">
        <v>1</v>
      </c>
      <c r="L1317" s="1">
        <v>0</v>
      </c>
      <c r="M1317" s="66">
        <f t="shared" si="222"/>
        <v>1</v>
      </c>
      <c r="R1317" s="43" t="str">
        <f t="shared" si="220"/>
        <v>-</v>
      </c>
      <c r="S1317" s="11">
        <v>43630.625</v>
      </c>
    </row>
    <row r="1318" spans="1:19" x14ac:dyDescent="0.15">
      <c r="A1318" s="1">
        <v>1317</v>
      </c>
      <c r="B1318" s="29" t="str">
        <f>TRIM(基本信息!B1318)</f>
        <v/>
      </c>
      <c r="C1318" s="1" t="str">
        <f>TRIM(基本信息!C1318)</f>
        <v/>
      </c>
      <c r="D1318" s="1">
        <f t="shared" si="221"/>
        <v>0</v>
      </c>
      <c r="E1318" s="1" t="str">
        <f>IFERROR(INDEX(股票涨跌!E:E,MATCH(B1318,股票涨跌!B:B,0)),"-")</f>
        <v>-</v>
      </c>
      <c r="F1318" s="1" t="str">
        <f>IFERROR(INDEX(股票涨跌!F:F,MATCH(B1318,股票涨跌!B:B,0)),"-")</f>
        <v>-</v>
      </c>
      <c r="G1318" s="1" t="str">
        <f>TRIM(基本信息!O1318)</f>
        <v/>
      </c>
      <c r="H1318" s="1" t="str">
        <f>IFERROR(INDEX(行业涨跌!F:F,MATCH(G1318,行业涨跌!C:C,0)),"-")</f>
        <v>-</v>
      </c>
      <c r="I1318" s="1" t="str">
        <f>IFERROR(INDEX(行业涨跌!E:E,MATCH(G1318,行业涨跌!C:C,0)),"-")</f>
        <v>-</v>
      </c>
      <c r="J1318" s="1">
        <v>0</v>
      </c>
      <c r="K1318" s="1">
        <v>0</v>
      </c>
      <c r="L1318" s="1">
        <v>0</v>
      </c>
      <c r="M1318" s="66">
        <f t="shared" si="222"/>
        <v>0</v>
      </c>
      <c r="R1318" s="43" t="str">
        <f t="shared" si="220"/>
        <v>-</v>
      </c>
    </row>
    <row r="1319" spans="1:19" x14ac:dyDescent="0.15">
      <c r="A1319" s="1">
        <v>1318</v>
      </c>
      <c r="B1319" s="29" t="str">
        <f>TRIM(基本信息!B1319)</f>
        <v/>
      </c>
      <c r="C1319" s="1" t="str">
        <f>TRIM(基本信息!C1319)</f>
        <v/>
      </c>
      <c r="D1319" s="1">
        <f t="shared" si="221"/>
        <v>0</v>
      </c>
      <c r="E1319" s="1" t="str">
        <f>IFERROR(INDEX(股票涨跌!E:E,MATCH(B1319,股票涨跌!B:B,0)),"-")</f>
        <v>-</v>
      </c>
      <c r="F1319" s="1" t="str">
        <f>IFERROR(INDEX(股票涨跌!F:F,MATCH(B1319,股票涨跌!B:B,0)),"-")</f>
        <v>-</v>
      </c>
      <c r="G1319" s="1" t="str">
        <f>TRIM(基本信息!O1319)</f>
        <v/>
      </c>
      <c r="H1319" s="1" t="str">
        <f>IFERROR(INDEX(行业涨跌!F:F,MATCH(G1319,行业涨跌!C:C,0)),"-")</f>
        <v>-</v>
      </c>
      <c r="I1319" s="1" t="str">
        <f>IFERROR(INDEX(行业涨跌!E:E,MATCH(G1319,行业涨跌!C:C,0)),"-")</f>
        <v>-</v>
      </c>
      <c r="J1319" s="1">
        <v>0</v>
      </c>
      <c r="K1319" s="1">
        <v>0</v>
      </c>
      <c r="L1319" s="1">
        <v>0</v>
      </c>
      <c r="M1319" s="66">
        <f t="shared" si="222"/>
        <v>0</v>
      </c>
      <c r="R1319" s="43" t="str">
        <f t="shared" si="220"/>
        <v>-</v>
      </c>
    </row>
    <row r="1320" spans="1:19" x14ac:dyDescent="0.15">
      <c r="A1320" s="1">
        <v>1319</v>
      </c>
      <c r="B1320" s="29" t="str">
        <f>TRIM(基本信息!B1320)</f>
        <v/>
      </c>
      <c r="C1320" s="1" t="str">
        <f>TRIM(基本信息!C1320)</f>
        <v/>
      </c>
      <c r="D1320" s="1">
        <f t="shared" si="221"/>
        <v>0</v>
      </c>
      <c r="E1320" s="1" t="str">
        <f>IFERROR(INDEX(股票涨跌!E:E,MATCH(B1320,股票涨跌!B:B,0)),"-")</f>
        <v>-</v>
      </c>
      <c r="F1320" s="1" t="str">
        <f>IFERROR(INDEX(股票涨跌!F:F,MATCH(B1320,股票涨跌!B:B,0)),"-")</f>
        <v>-</v>
      </c>
      <c r="G1320" s="1" t="str">
        <f>TRIM(基本信息!O1320)</f>
        <v/>
      </c>
      <c r="H1320" s="1" t="str">
        <f>IFERROR(INDEX(行业涨跌!F:F,MATCH(G1320,行业涨跌!C:C,0)),"-")</f>
        <v>-</v>
      </c>
      <c r="I1320" s="1" t="str">
        <f>IFERROR(INDEX(行业涨跌!E:E,MATCH(G1320,行业涨跌!C:C,0)),"-")</f>
        <v>-</v>
      </c>
      <c r="J1320" s="1">
        <v>0</v>
      </c>
      <c r="K1320" s="1">
        <v>1</v>
      </c>
      <c r="L1320" s="1">
        <v>0</v>
      </c>
      <c r="M1320" s="66">
        <f t="shared" si="222"/>
        <v>1</v>
      </c>
      <c r="R1320" s="43" t="str">
        <f t="shared" si="220"/>
        <v>-</v>
      </c>
      <c r="S1320" s="11">
        <v>43630.625</v>
      </c>
    </row>
    <row r="1321" spans="1:19" x14ac:dyDescent="0.15">
      <c r="A1321" s="1">
        <v>1320</v>
      </c>
      <c r="B1321" s="29" t="str">
        <f>TRIM(基本信息!B1321)</f>
        <v/>
      </c>
      <c r="C1321" s="1" t="str">
        <f>TRIM(基本信息!C1321)</f>
        <v/>
      </c>
      <c r="D1321" s="1">
        <f t="shared" si="221"/>
        <v>0</v>
      </c>
      <c r="E1321" s="1" t="str">
        <f>IFERROR(INDEX(股票涨跌!E:E,MATCH(B1321,股票涨跌!B:B,0)),"-")</f>
        <v>-</v>
      </c>
      <c r="F1321" s="1" t="str">
        <f>IFERROR(INDEX(股票涨跌!F:F,MATCH(B1321,股票涨跌!B:B,0)),"-")</f>
        <v>-</v>
      </c>
      <c r="G1321" s="1" t="str">
        <f>TRIM(基本信息!O1321)</f>
        <v/>
      </c>
      <c r="H1321" s="1" t="str">
        <f>IFERROR(INDEX(行业涨跌!F:F,MATCH(G1321,行业涨跌!C:C,0)),"-")</f>
        <v>-</v>
      </c>
      <c r="I1321" s="1" t="str">
        <f>IFERROR(INDEX(行业涨跌!E:E,MATCH(G1321,行业涨跌!C:C,0)),"-")</f>
        <v>-</v>
      </c>
      <c r="J1321" s="1">
        <v>0</v>
      </c>
      <c r="K1321" s="1">
        <v>0</v>
      </c>
      <c r="L1321" s="1">
        <v>0</v>
      </c>
      <c r="M1321" s="66">
        <f t="shared" si="222"/>
        <v>0</v>
      </c>
      <c r="R1321" s="43" t="str">
        <f t="shared" si="220"/>
        <v>-</v>
      </c>
    </row>
    <row r="1322" spans="1:19" x14ac:dyDescent="0.15">
      <c r="A1322" s="1">
        <v>1321</v>
      </c>
      <c r="B1322" s="29" t="str">
        <f>TRIM(基本信息!B1322)</f>
        <v/>
      </c>
      <c r="C1322" s="1" t="str">
        <f>TRIM(基本信息!C1322)</f>
        <v/>
      </c>
      <c r="D1322" s="1">
        <f t="shared" si="221"/>
        <v>0</v>
      </c>
      <c r="E1322" s="1" t="str">
        <f>IFERROR(INDEX(股票涨跌!E:E,MATCH(B1322,股票涨跌!B:B,0)),"-")</f>
        <v>-</v>
      </c>
      <c r="F1322" s="1" t="str">
        <f>IFERROR(INDEX(股票涨跌!F:F,MATCH(B1322,股票涨跌!B:B,0)),"-")</f>
        <v>-</v>
      </c>
      <c r="G1322" s="1" t="str">
        <f>TRIM(基本信息!O1322)</f>
        <v/>
      </c>
      <c r="H1322" s="1" t="str">
        <f>IFERROR(INDEX(行业涨跌!F:F,MATCH(G1322,行业涨跌!C:C,0)),"-")</f>
        <v>-</v>
      </c>
      <c r="I1322" s="1" t="str">
        <f>IFERROR(INDEX(行业涨跌!E:E,MATCH(G1322,行业涨跌!C:C,0)),"-")</f>
        <v>-</v>
      </c>
      <c r="J1322" s="1">
        <v>0</v>
      </c>
      <c r="K1322" s="1">
        <v>0</v>
      </c>
      <c r="L1322" s="1">
        <v>0</v>
      </c>
      <c r="M1322" s="66">
        <f t="shared" si="222"/>
        <v>0</v>
      </c>
      <c r="R1322" s="43" t="str">
        <f t="shared" si="220"/>
        <v>-</v>
      </c>
    </row>
    <row r="1323" spans="1:19" x14ac:dyDescent="0.15">
      <c r="A1323" s="1">
        <v>1322</v>
      </c>
      <c r="B1323" s="29" t="str">
        <f>TRIM(基本信息!B1323)</f>
        <v/>
      </c>
      <c r="C1323" s="1" t="str">
        <f>TRIM(基本信息!C1323)</f>
        <v/>
      </c>
      <c r="D1323" s="1">
        <f t="shared" si="221"/>
        <v>0</v>
      </c>
      <c r="E1323" s="1" t="str">
        <f>IFERROR(INDEX(股票涨跌!E:E,MATCH(B1323,股票涨跌!B:B,0)),"-")</f>
        <v>-</v>
      </c>
      <c r="F1323" s="1" t="str">
        <f>IFERROR(INDEX(股票涨跌!F:F,MATCH(B1323,股票涨跌!B:B,0)),"-")</f>
        <v>-</v>
      </c>
      <c r="G1323" s="1" t="str">
        <f>TRIM(基本信息!O1323)</f>
        <v/>
      </c>
      <c r="H1323" s="1" t="str">
        <f>IFERROR(INDEX(行业涨跌!F:F,MATCH(G1323,行业涨跌!C:C,0)),"-")</f>
        <v>-</v>
      </c>
      <c r="I1323" s="1" t="str">
        <f>IFERROR(INDEX(行业涨跌!E:E,MATCH(G1323,行业涨跌!C:C,0)),"-")</f>
        <v>-</v>
      </c>
      <c r="J1323" s="1">
        <v>0</v>
      </c>
      <c r="K1323" s="1">
        <v>0</v>
      </c>
      <c r="L1323" s="1">
        <v>0</v>
      </c>
      <c r="M1323" s="66">
        <f t="shared" si="222"/>
        <v>0</v>
      </c>
      <c r="R1323" s="43" t="str">
        <f t="shared" si="220"/>
        <v>-</v>
      </c>
    </row>
    <row r="1324" spans="1:19" x14ac:dyDescent="0.15">
      <c r="A1324" s="1">
        <v>1323</v>
      </c>
      <c r="B1324" s="29" t="str">
        <f>TRIM(基本信息!B1324)</f>
        <v/>
      </c>
      <c r="C1324" s="1" t="str">
        <f>TRIM(基本信息!C1324)</f>
        <v/>
      </c>
      <c r="D1324" s="1">
        <f t="shared" si="221"/>
        <v>0</v>
      </c>
      <c r="E1324" s="1" t="str">
        <f>IFERROR(INDEX(股票涨跌!E:E,MATCH(B1324,股票涨跌!B:B,0)),"-")</f>
        <v>-</v>
      </c>
      <c r="F1324" s="1" t="str">
        <f>IFERROR(INDEX(股票涨跌!F:F,MATCH(B1324,股票涨跌!B:B,0)),"-")</f>
        <v>-</v>
      </c>
      <c r="G1324" s="1" t="str">
        <f>TRIM(基本信息!O1324)</f>
        <v/>
      </c>
      <c r="H1324" s="1" t="str">
        <f>IFERROR(INDEX(行业涨跌!F:F,MATCH(G1324,行业涨跌!C:C,0)),"-")</f>
        <v>-</v>
      </c>
      <c r="I1324" s="1" t="str">
        <f>IFERROR(INDEX(行业涨跌!E:E,MATCH(G1324,行业涨跌!C:C,0)),"-")</f>
        <v>-</v>
      </c>
      <c r="J1324" s="1">
        <v>0</v>
      </c>
      <c r="K1324" s="1">
        <v>0</v>
      </c>
      <c r="L1324" s="1">
        <v>0</v>
      </c>
      <c r="M1324" s="66">
        <f t="shared" si="222"/>
        <v>0</v>
      </c>
      <c r="R1324" s="43" t="str">
        <f t="shared" si="220"/>
        <v>-</v>
      </c>
    </row>
    <row r="1325" spans="1:19" x14ac:dyDescent="0.15">
      <c r="A1325" s="1">
        <v>1324</v>
      </c>
      <c r="B1325" s="29" t="str">
        <f>TRIM(基本信息!B1325)</f>
        <v/>
      </c>
      <c r="C1325" s="1" t="str">
        <f>TRIM(基本信息!C1325)</f>
        <v/>
      </c>
      <c r="D1325" s="1">
        <f t="shared" si="221"/>
        <v>0</v>
      </c>
      <c r="E1325" s="1" t="str">
        <f>IFERROR(INDEX(股票涨跌!E:E,MATCH(B1325,股票涨跌!B:B,0)),"-")</f>
        <v>-</v>
      </c>
      <c r="F1325" s="1" t="str">
        <f>IFERROR(INDEX(股票涨跌!F:F,MATCH(B1325,股票涨跌!B:B,0)),"-")</f>
        <v>-</v>
      </c>
      <c r="G1325" s="1" t="str">
        <f>TRIM(基本信息!O1325)</f>
        <v/>
      </c>
      <c r="H1325" s="1" t="str">
        <f>IFERROR(INDEX(行业涨跌!F:F,MATCH(G1325,行业涨跌!C:C,0)),"-")</f>
        <v>-</v>
      </c>
      <c r="I1325" s="1" t="str">
        <f>IFERROR(INDEX(行业涨跌!E:E,MATCH(G1325,行业涨跌!C:C,0)),"-")</f>
        <v>-</v>
      </c>
      <c r="J1325" s="1">
        <v>0</v>
      </c>
      <c r="K1325" s="1">
        <v>1</v>
      </c>
      <c r="L1325" s="1">
        <v>0</v>
      </c>
      <c r="M1325" s="66">
        <f t="shared" si="222"/>
        <v>1</v>
      </c>
      <c r="R1325" s="43" t="str">
        <f t="shared" si="220"/>
        <v>-</v>
      </c>
      <c r="S1325" s="11">
        <v>43630.625</v>
      </c>
    </row>
    <row r="1326" spans="1:19" x14ac:dyDescent="0.15">
      <c r="A1326" s="1">
        <v>1325</v>
      </c>
      <c r="B1326" s="29" t="str">
        <f>TRIM(基本信息!B1326)</f>
        <v/>
      </c>
      <c r="C1326" s="1" t="str">
        <f>TRIM(基本信息!C1326)</f>
        <v/>
      </c>
      <c r="D1326" s="1">
        <f t="shared" si="221"/>
        <v>0</v>
      </c>
      <c r="E1326" s="1" t="str">
        <f>IFERROR(INDEX(股票涨跌!E:E,MATCH(B1326,股票涨跌!B:B,0)),"-")</f>
        <v>-</v>
      </c>
      <c r="F1326" s="1" t="str">
        <f>IFERROR(INDEX(股票涨跌!F:F,MATCH(B1326,股票涨跌!B:B,0)),"-")</f>
        <v>-</v>
      </c>
      <c r="G1326" s="1" t="str">
        <f>TRIM(基本信息!O1326)</f>
        <v/>
      </c>
      <c r="H1326" s="1" t="str">
        <f>IFERROR(INDEX(行业涨跌!F:F,MATCH(G1326,行业涨跌!C:C,0)),"-")</f>
        <v>-</v>
      </c>
      <c r="I1326" s="1" t="str">
        <f>IFERROR(INDEX(行业涨跌!E:E,MATCH(G1326,行业涨跌!C:C,0)),"-")</f>
        <v>-</v>
      </c>
      <c r="J1326" s="1">
        <v>0</v>
      </c>
      <c r="K1326" s="1">
        <v>0</v>
      </c>
      <c r="L1326" s="1">
        <v>0</v>
      </c>
      <c r="M1326" s="66">
        <f t="shared" si="222"/>
        <v>0</v>
      </c>
      <c r="R1326" s="43" t="str">
        <f t="shared" si="220"/>
        <v>-</v>
      </c>
    </row>
    <row r="1327" spans="1:19" x14ac:dyDescent="0.15">
      <c r="A1327" s="1">
        <v>1326</v>
      </c>
      <c r="B1327" s="29" t="str">
        <f>TRIM(基本信息!B1327)</f>
        <v/>
      </c>
      <c r="C1327" s="1" t="str">
        <f>TRIM(基本信息!C1327)</f>
        <v/>
      </c>
      <c r="D1327" s="1">
        <f t="shared" si="221"/>
        <v>0</v>
      </c>
      <c r="E1327" s="1" t="str">
        <f>IFERROR(INDEX(股票涨跌!E:E,MATCH(B1327,股票涨跌!B:B,0)),"-")</f>
        <v>-</v>
      </c>
      <c r="F1327" s="1" t="str">
        <f>IFERROR(INDEX(股票涨跌!F:F,MATCH(B1327,股票涨跌!B:B,0)),"-")</f>
        <v>-</v>
      </c>
      <c r="G1327" s="1" t="str">
        <f>TRIM(基本信息!O1327)</f>
        <v/>
      </c>
      <c r="H1327" s="1" t="str">
        <f>IFERROR(INDEX(行业涨跌!F:F,MATCH(G1327,行业涨跌!C:C,0)),"-")</f>
        <v>-</v>
      </c>
      <c r="I1327" s="1" t="str">
        <f>IFERROR(INDEX(行业涨跌!E:E,MATCH(G1327,行业涨跌!C:C,0)),"-")</f>
        <v>-</v>
      </c>
      <c r="J1327" s="1">
        <v>0</v>
      </c>
      <c r="K1327" s="1">
        <v>0</v>
      </c>
      <c r="L1327" s="1">
        <v>0</v>
      </c>
      <c r="M1327" s="66">
        <f t="shared" si="222"/>
        <v>0</v>
      </c>
      <c r="R1327" s="43" t="str">
        <f t="shared" si="220"/>
        <v>-</v>
      </c>
    </row>
    <row r="1328" spans="1:19" x14ac:dyDescent="0.15">
      <c r="A1328" s="1">
        <v>1327</v>
      </c>
      <c r="B1328" s="29" t="str">
        <f>TRIM(基本信息!B1328)</f>
        <v/>
      </c>
      <c r="C1328" s="1" t="str">
        <f>TRIM(基本信息!C1328)</f>
        <v/>
      </c>
      <c r="D1328" s="1">
        <f t="shared" si="221"/>
        <v>0</v>
      </c>
      <c r="E1328" s="1" t="str">
        <f>IFERROR(INDEX(股票涨跌!E:E,MATCH(B1328,股票涨跌!B:B,0)),"-")</f>
        <v>-</v>
      </c>
      <c r="F1328" s="1" t="str">
        <f>IFERROR(INDEX(股票涨跌!F:F,MATCH(B1328,股票涨跌!B:B,0)),"-")</f>
        <v>-</v>
      </c>
      <c r="G1328" s="1" t="str">
        <f>TRIM(基本信息!O1328)</f>
        <v/>
      </c>
      <c r="H1328" s="1" t="str">
        <f>IFERROR(INDEX(行业涨跌!F:F,MATCH(G1328,行业涨跌!C:C,0)),"-")</f>
        <v>-</v>
      </c>
      <c r="I1328" s="1" t="str">
        <f>IFERROR(INDEX(行业涨跌!E:E,MATCH(G1328,行业涨跌!C:C,0)),"-")</f>
        <v>-</v>
      </c>
      <c r="J1328" s="1">
        <v>0</v>
      </c>
      <c r="K1328" s="1">
        <v>0</v>
      </c>
      <c r="L1328" s="1">
        <v>0</v>
      </c>
      <c r="M1328" s="66">
        <f t="shared" si="222"/>
        <v>0</v>
      </c>
      <c r="R1328" s="43" t="str">
        <f t="shared" si="220"/>
        <v>-</v>
      </c>
    </row>
    <row r="1329" spans="1:19" x14ac:dyDescent="0.15">
      <c r="A1329" s="1">
        <v>1328</v>
      </c>
      <c r="B1329" s="29" t="str">
        <f>TRIM(基本信息!B1329)</f>
        <v/>
      </c>
      <c r="C1329" s="1" t="str">
        <f>TRIM(基本信息!C1329)</f>
        <v/>
      </c>
      <c r="D1329" s="1">
        <f t="shared" si="221"/>
        <v>0</v>
      </c>
      <c r="E1329" s="1" t="str">
        <f>IFERROR(INDEX(股票涨跌!E:E,MATCH(B1329,股票涨跌!B:B,0)),"-")</f>
        <v>-</v>
      </c>
      <c r="F1329" s="1" t="str">
        <f>IFERROR(INDEX(股票涨跌!F:F,MATCH(B1329,股票涨跌!B:B,0)),"-")</f>
        <v>-</v>
      </c>
      <c r="G1329" s="1" t="str">
        <f>TRIM(基本信息!O1329)</f>
        <v/>
      </c>
      <c r="H1329" s="1" t="str">
        <f>IFERROR(INDEX(行业涨跌!F:F,MATCH(G1329,行业涨跌!C:C,0)),"-")</f>
        <v>-</v>
      </c>
      <c r="I1329" s="1" t="str">
        <f>IFERROR(INDEX(行业涨跌!E:E,MATCH(G1329,行业涨跌!C:C,0)),"-")</f>
        <v>-</v>
      </c>
      <c r="J1329" s="1">
        <v>0</v>
      </c>
      <c r="K1329" s="1">
        <v>0</v>
      </c>
      <c r="L1329" s="1">
        <v>0</v>
      </c>
      <c r="M1329" s="66">
        <f t="shared" si="222"/>
        <v>0</v>
      </c>
      <c r="R1329" s="43" t="str">
        <f t="shared" si="220"/>
        <v>-</v>
      </c>
    </row>
    <row r="1330" spans="1:19" x14ac:dyDescent="0.15">
      <c r="A1330" s="1">
        <v>1329</v>
      </c>
      <c r="B1330" s="29" t="str">
        <f>TRIM(基本信息!B1330)</f>
        <v/>
      </c>
      <c r="C1330" s="1" t="str">
        <f>TRIM(基本信息!C1330)</f>
        <v/>
      </c>
      <c r="D1330" s="1">
        <f t="shared" si="221"/>
        <v>0</v>
      </c>
      <c r="E1330" s="1" t="str">
        <f>IFERROR(INDEX(股票涨跌!E:E,MATCH(B1330,股票涨跌!B:B,0)),"-")</f>
        <v>-</v>
      </c>
      <c r="F1330" s="1" t="str">
        <f>IFERROR(INDEX(股票涨跌!F:F,MATCH(B1330,股票涨跌!B:B,0)),"-")</f>
        <v>-</v>
      </c>
      <c r="G1330" s="1" t="str">
        <f>TRIM(基本信息!O1330)</f>
        <v/>
      </c>
      <c r="H1330" s="1" t="str">
        <f>IFERROR(INDEX(行业涨跌!F:F,MATCH(G1330,行业涨跌!C:C,0)),"-")</f>
        <v>-</v>
      </c>
      <c r="I1330" s="1" t="str">
        <f>IFERROR(INDEX(行业涨跌!E:E,MATCH(G1330,行业涨跌!C:C,0)),"-")</f>
        <v>-</v>
      </c>
      <c r="J1330" s="1">
        <v>0</v>
      </c>
      <c r="K1330" s="1">
        <v>0</v>
      </c>
      <c r="L1330" s="1">
        <v>0</v>
      </c>
      <c r="M1330" s="66">
        <f t="shared" si="222"/>
        <v>0</v>
      </c>
      <c r="R1330" s="43" t="str">
        <f t="shared" si="220"/>
        <v>-</v>
      </c>
    </row>
    <row r="1331" spans="1:19" x14ac:dyDescent="0.15">
      <c r="A1331" s="1">
        <v>1330</v>
      </c>
      <c r="B1331" s="29" t="str">
        <f>TRIM(基本信息!B1331)</f>
        <v/>
      </c>
      <c r="C1331" s="1" t="str">
        <f>TRIM(基本信息!C1331)</f>
        <v/>
      </c>
      <c r="D1331" s="1">
        <f t="shared" si="221"/>
        <v>0</v>
      </c>
      <c r="E1331" s="1" t="str">
        <f>IFERROR(INDEX(股票涨跌!E:E,MATCH(B1331,股票涨跌!B:B,0)),"-")</f>
        <v>-</v>
      </c>
      <c r="F1331" s="1" t="str">
        <f>IFERROR(INDEX(股票涨跌!F:F,MATCH(B1331,股票涨跌!B:B,0)),"-")</f>
        <v>-</v>
      </c>
      <c r="G1331" s="1" t="str">
        <f>TRIM(基本信息!O1331)</f>
        <v/>
      </c>
      <c r="H1331" s="1" t="str">
        <f>IFERROR(INDEX(行业涨跌!F:F,MATCH(G1331,行业涨跌!C:C,0)),"-")</f>
        <v>-</v>
      </c>
      <c r="I1331" s="1" t="str">
        <f>IFERROR(INDEX(行业涨跌!E:E,MATCH(G1331,行业涨跌!C:C,0)),"-")</f>
        <v>-</v>
      </c>
      <c r="J1331" s="1">
        <v>0</v>
      </c>
      <c r="K1331" s="1">
        <v>0</v>
      </c>
      <c r="L1331" s="1">
        <v>0</v>
      </c>
      <c r="M1331" s="66">
        <f t="shared" si="222"/>
        <v>0</v>
      </c>
      <c r="R1331" s="43" t="str">
        <f t="shared" si="220"/>
        <v>-</v>
      </c>
    </row>
    <row r="1332" spans="1:19" x14ac:dyDescent="0.15">
      <c r="A1332" s="1">
        <v>1331</v>
      </c>
      <c r="B1332" s="29" t="str">
        <f>TRIM(基本信息!B1332)</f>
        <v/>
      </c>
      <c r="C1332" s="1" t="str">
        <f>TRIM(基本信息!C1332)</f>
        <v/>
      </c>
      <c r="D1332" s="1">
        <f t="shared" si="221"/>
        <v>0</v>
      </c>
      <c r="E1332" s="1" t="str">
        <f>IFERROR(INDEX(股票涨跌!E:E,MATCH(B1332,股票涨跌!B:B,0)),"-")</f>
        <v>-</v>
      </c>
      <c r="F1332" s="1" t="str">
        <f>IFERROR(INDEX(股票涨跌!F:F,MATCH(B1332,股票涨跌!B:B,0)),"-")</f>
        <v>-</v>
      </c>
      <c r="G1332" s="1" t="str">
        <f>TRIM(基本信息!O1332)</f>
        <v/>
      </c>
      <c r="H1332" s="1" t="str">
        <f>IFERROR(INDEX(行业涨跌!F:F,MATCH(G1332,行业涨跌!C:C,0)),"-")</f>
        <v>-</v>
      </c>
      <c r="I1332" s="1" t="str">
        <f>IFERROR(INDEX(行业涨跌!E:E,MATCH(G1332,行业涨跌!C:C,0)),"-")</f>
        <v>-</v>
      </c>
      <c r="J1332" s="1">
        <v>0</v>
      </c>
      <c r="K1332" s="1">
        <v>0</v>
      </c>
      <c r="L1332" s="1">
        <v>0</v>
      </c>
      <c r="M1332" s="66">
        <f t="shared" si="222"/>
        <v>0</v>
      </c>
      <c r="R1332" s="43" t="str">
        <f t="shared" si="220"/>
        <v>-</v>
      </c>
    </row>
    <row r="1333" spans="1:19" x14ac:dyDescent="0.15">
      <c r="A1333" s="1">
        <v>1332</v>
      </c>
      <c r="B1333" s="29" t="str">
        <f>TRIM(基本信息!B1333)</f>
        <v/>
      </c>
      <c r="C1333" s="1" t="str">
        <f>TRIM(基本信息!C1333)</f>
        <v/>
      </c>
      <c r="D1333" s="1">
        <f t="shared" si="221"/>
        <v>0</v>
      </c>
      <c r="E1333" s="1" t="str">
        <f>IFERROR(INDEX(股票涨跌!E:E,MATCH(B1333,股票涨跌!B:B,0)),"-")</f>
        <v>-</v>
      </c>
      <c r="F1333" s="1" t="str">
        <f>IFERROR(INDEX(股票涨跌!F:F,MATCH(B1333,股票涨跌!B:B,0)),"-")</f>
        <v>-</v>
      </c>
      <c r="G1333" s="1" t="str">
        <f>TRIM(基本信息!O1333)</f>
        <v/>
      </c>
      <c r="H1333" s="1" t="str">
        <f>IFERROR(INDEX(行业涨跌!F:F,MATCH(G1333,行业涨跌!C:C,0)),"-")</f>
        <v>-</v>
      </c>
      <c r="I1333" s="1" t="str">
        <f>IFERROR(INDEX(行业涨跌!E:E,MATCH(G1333,行业涨跌!C:C,0)),"-")</f>
        <v>-</v>
      </c>
      <c r="J1333" s="1">
        <v>0</v>
      </c>
      <c r="K1333" s="1">
        <v>0</v>
      </c>
      <c r="L1333" s="1">
        <v>0</v>
      </c>
      <c r="M1333" s="66">
        <f t="shared" si="222"/>
        <v>0</v>
      </c>
      <c r="R1333" s="43" t="str">
        <f t="shared" si="220"/>
        <v>-</v>
      </c>
    </row>
    <row r="1334" spans="1:19" x14ac:dyDescent="0.15">
      <c r="A1334" s="1">
        <v>1333</v>
      </c>
      <c r="B1334" s="29" t="str">
        <f>TRIM(基本信息!B1334)</f>
        <v/>
      </c>
      <c r="C1334" s="1" t="str">
        <f>TRIM(基本信息!C1334)</f>
        <v/>
      </c>
      <c r="D1334" s="1">
        <f t="shared" si="221"/>
        <v>0</v>
      </c>
      <c r="E1334" s="1" t="str">
        <f>IFERROR(INDEX(股票涨跌!E:E,MATCH(B1334,股票涨跌!B:B,0)),"-")</f>
        <v>-</v>
      </c>
      <c r="F1334" s="1" t="str">
        <f>IFERROR(INDEX(股票涨跌!F:F,MATCH(B1334,股票涨跌!B:B,0)),"-")</f>
        <v>-</v>
      </c>
      <c r="G1334" s="1" t="str">
        <f>TRIM(基本信息!O1334)</f>
        <v/>
      </c>
      <c r="H1334" s="1" t="str">
        <f>IFERROR(INDEX(行业涨跌!F:F,MATCH(G1334,行业涨跌!C:C,0)),"-")</f>
        <v>-</v>
      </c>
      <c r="I1334" s="1" t="str">
        <f>IFERROR(INDEX(行业涨跌!E:E,MATCH(G1334,行业涨跌!C:C,0)),"-")</f>
        <v>-</v>
      </c>
      <c r="J1334" s="1">
        <v>0</v>
      </c>
      <c r="K1334" s="1">
        <v>0</v>
      </c>
      <c r="L1334" s="1">
        <v>0</v>
      </c>
      <c r="M1334" s="66">
        <f t="shared" si="222"/>
        <v>0</v>
      </c>
      <c r="R1334" s="43" t="str">
        <f t="shared" si="220"/>
        <v>-</v>
      </c>
    </row>
    <row r="1335" spans="1:19" x14ac:dyDescent="0.15">
      <c r="A1335" s="1">
        <v>1334</v>
      </c>
      <c r="B1335" s="29" t="str">
        <f>TRIM(基本信息!B1335)</f>
        <v/>
      </c>
      <c r="C1335" s="1" t="str">
        <f>TRIM(基本信息!C1335)</f>
        <v/>
      </c>
      <c r="D1335" s="1">
        <f t="shared" si="221"/>
        <v>0</v>
      </c>
      <c r="E1335" s="1" t="str">
        <f>IFERROR(INDEX(股票涨跌!E:E,MATCH(B1335,股票涨跌!B:B,0)),"-")</f>
        <v>-</v>
      </c>
      <c r="F1335" s="1" t="str">
        <f>IFERROR(INDEX(股票涨跌!F:F,MATCH(B1335,股票涨跌!B:B,0)),"-")</f>
        <v>-</v>
      </c>
      <c r="G1335" s="1" t="str">
        <f>TRIM(基本信息!O1335)</f>
        <v/>
      </c>
      <c r="H1335" s="1" t="str">
        <f>IFERROR(INDEX(行业涨跌!F:F,MATCH(G1335,行业涨跌!C:C,0)),"-")</f>
        <v>-</v>
      </c>
      <c r="I1335" s="1" t="str">
        <f>IFERROR(INDEX(行业涨跌!E:E,MATCH(G1335,行业涨跌!C:C,0)),"-")</f>
        <v>-</v>
      </c>
      <c r="J1335" s="1">
        <v>0</v>
      </c>
      <c r="K1335" s="1">
        <v>0</v>
      </c>
      <c r="L1335" s="1">
        <v>0</v>
      </c>
      <c r="M1335" s="66">
        <f t="shared" si="222"/>
        <v>0</v>
      </c>
      <c r="R1335" s="43" t="str">
        <f t="shared" si="220"/>
        <v>-</v>
      </c>
    </row>
    <row r="1336" spans="1:19" x14ac:dyDescent="0.15">
      <c r="A1336" s="1">
        <v>1335</v>
      </c>
      <c r="B1336" s="29" t="str">
        <f>TRIM(基本信息!B1336)</f>
        <v/>
      </c>
      <c r="C1336" s="1" t="str">
        <f>TRIM(基本信息!C1336)</f>
        <v/>
      </c>
      <c r="D1336" s="1">
        <f t="shared" si="221"/>
        <v>0</v>
      </c>
      <c r="E1336" s="1" t="str">
        <f>IFERROR(INDEX(股票涨跌!E:E,MATCH(B1336,股票涨跌!B:B,0)),"-")</f>
        <v>-</v>
      </c>
      <c r="F1336" s="1" t="str">
        <f>IFERROR(INDEX(股票涨跌!F:F,MATCH(B1336,股票涨跌!B:B,0)),"-")</f>
        <v>-</v>
      </c>
      <c r="G1336" s="1" t="str">
        <f>TRIM(基本信息!O1336)</f>
        <v/>
      </c>
      <c r="H1336" s="1" t="str">
        <f>IFERROR(INDEX(行业涨跌!F:F,MATCH(G1336,行业涨跌!C:C,0)),"-")</f>
        <v>-</v>
      </c>
      <c r="I1336" s="1" t="str">
        <f>IFERROR(INDEX(行业涨跌!E:E,MATCH(G1336,行业涨跌!C:C,0)),"-")</f>
        <v>-</v>
      </c>
      <c r="J1336" s="1">
        <v>0</v>
      </c>
      <c r="K1336" s="1">
        <v>0</v>
      </c>
      <c r="L1336" s="1">
        <v>0</v>
      </c>
      <c r="M1336" s="66">
        <f t="shared" si="222"/>
        <v>0</v>
      </c>
      <c r="R1336" s="43" t="str">
        <f t="shared" si="220"/>
        <v>-</v>
      </c>
    </row>
    <row r="1337" spans="1:19" x14ac:dyDescent="0.15">
      <c r="A1337" s="1">
        <v>1336</v>
      </c>
      <c r="B1337" s="29" t="str">
        <f>TRIM(基本信息!B1337)</f>
        <v/>
      </c>
      <c r="C1337" s="1" t="str">
        <f>TRIM(基本信息!C1337)</f>
        <v/>
      </c>
      <c r="D1337" s="1">
        <f t="shared" si="221"/>
        <v>0</v>
      </c>
      <c r="E1337" s="1" t="str">
        <f>IFERROR(INDEX(股票涨跌!E:E,MATCH(B1337,股票涨跌!B:B,0)),"-")</f>
        <v>-</v>
      </c>
      <c r="F1337" s="1" t="str">
        <f>IFERROR(INDEX(股票涨跌!F:F,MATCH(B1337,股票涨跌!B:B,0)),"-")</f>
        <v>-</v>
      </c>
      <c r="G1337" s="1" t="str">
        <f>TRIM(基本信息!O1337)</f>
        <v/>
      </c>
      <c r="H1337" s="1" t="str">
        <f>IFERROR(INDEX(行业涨跌!F:F,MATCH(G1337,行业涨跌!C:C,0)),"-")</f>
        <v>-</v>
      </c>
      <c r="I1337" s="1" t="str">
        <f>IFERROR(INDEX(行业涨跌!E:E,MATCH(G1337,行业涨跌!C:C,0)),"-")</f>
        <v>-</v>
      </c>
      <c r="J1337" s="1">
        <v>0</v>
      </c>
      <c r="K1337" s="1">
        <v>0</v>
      </c>
      <c r="L1337" s="1">
        <v>0</v>
      </c>
      <c r="M1337" s="66">
        <f t="shared" si="222"/>
        <v>0</v>
      </c>
      <c r="R1337" s="43" t="str">
        <f t="shared" si="220"/>
        <v>-</v>
      </c>
    </row>
    <row r="1338" spans="1:19" x14ac:dyDescent="0.15">
      <c r="A1338" s="1">
        <v>1337</v>
      </c>
      <c r="B1338" s="29" t="str">
        <f>TRIM(基本信息!B1338)</f>
        <v/>
      </c>
      <c r="C1338" s="1" t="str">
        <f>TRIM(基本信息!C1338)</f>
        <v/>
      </c>
      <c r="D1338" s="1">
        <f t="shared" si="221"/>
        <v>0</v>
      </c>
      <c r="E1338" s="1" t="str">
        <f>IFERROR(INDEX(股票涨跌!E:E,MATCH(B1338,股票涨跌!B:B,0)),"-")</f>
        <v>-</v>
      </c>
      <c r="F1338" s="1" t="str">
        <f>IFERROR(INDEX(股票涨跌!F:F,MATCH(B1338,股票涨跌!B:B,0)),"-")</f>
        <v>-</v>
      </c>
      <c r="G1338" s="1" t="str">
        <f>TRIM(基本信息!O1338)</f>
        <v/>
      </c>
      <c r="H1338" s="1" t="str">
        <f>IFERROR(INDEX(行业涨跌!F:F,MATCH(G1338,行业涨跌!C:C,0)),"-")</f>
        <v>-</v>
      </c>
      <c r="I1338" s="1" t="str">
        <f>IFERROR(INDEX(行业涨跌!E:E,MATCH(G1338,行业涨跌!C:C,0)),"-")</f>
        <v>-</v>
      </c>
      <c r="J1338" s="1">
        <v>0</v>
      </c>
      <c r="K1338" s="1">
        <v>0</v>
      </c>
      <c r="L1338" s="1">
        <v>0</v>
      </c>
      <c r="M1338" s="66">
        <f t="shared" si="222"/>
        <v>0</v>
      </c>
      <c r="R1338" s="43" t="str">
        <f t="shared" si="220"/>
        <v>-</v>
      </c>
    </row>
    <row r="1339" spans="1:19" x14ac:dyDescent="0.15">
      <c r="A1339" s="1">
        <v>1338</v>
      </c>
      <c r="B1339" s="29" t="str">
        <f>TRIM(基本信息!B1339)</f>
        <v/>
      </c>
      <c r="C1339" s="1" t="str">
        <f>TRIM(基本信息!C1339)</f>
        <v/>
      </c>
      <c r="D1339" s="1">
        <f t="shared" si="221"/>
        <v>0</v>
      </c>
      <c r="E1339" s="1" t="str">
        <f>IFERROR(INDEX(股票涨跌!E:E,MATCH(B1339,股票涨跌!B:B,0)),"-")</f>
        <v>-</v>
      </c>
      <c r="F1339" s="1" t="str">
        <f>IFERROR(INDEX(股票涨跌!F:F,MATCH(B1339,股票涨跌!B:B,0)),"-")</f>
        <v>-</v>
      </c>
      <c r="G1339" s="1" t="str">
        <f>TRIM(基本信息!O1339)</f>
        <v/>
      </c>
      <c r="H1339" s="1" t="str">
        <f>IFERROR(INDEX(行业涨跌!F:F,MATCH(G1339,行业涨跌!C:C,0)),"-")</f>
        <v>-</v>
      </c>
      <c r="I1339" s="1" t="str">
        <f>IFERROR(INDEX(行业涨跌!E:E,MATCH(G1339,行业涨跌!C:C,0)),"-")</f>
        <v>-</v>
      </c>
      <c r="J1339" s="1">
        <v>0</v>
      </c>
      <c r="K1339" s="1">
        <v>0</v>
      </c>
      <c r="L1339" s="1">
        <v>0</v>
      </c>
      <c r="M1339" s="66">
        <f t="shared" si="222"/>
        <v>0</v>
      </c>
      <c r="R1339" s="43" t="str">
        <f t="shared" si="220"/>
        <v>-</v>
      </c>
    </row>
    <row r="1340" spans="1:19" x14ac:dyDescent="0.15">
      <c r="A1340" s="1">
        <v>1339</v>
      </c>
      <c r="B1340" s="29" t="str">
        <f>TRIM(基本信息!B1340)</f>
        <v/>
      </c>
      <c r="C1340" s="1" t="str">
        <f>TRIM(基本信息!C1340)</f>
        <v/>
      </c>
      <c r="D1340" s="1">
        <f t="shared" si="221"/>
        <v>0</v>
      </c>
      <c r="E1340" s="1" t="str">
        <f>IFERROR(INDEX(股票涨跌!E:E,MATCH(B1340,股票涨跌!B:B,0)),"-")</f>
        <v>-</v>
      </c>
      <c r="F1340" s="1" t="str">
        <f>IFERROR(INDEX(股票涨跌!F:F,MATCH(B1340,股票涨跌!B:B,0)),"-")</f>
        <v>-</v>
      </c>
      <c r="G1340" s="1" t="str">
        <f>TRIM(基本信息!O1340)</f>
        <v/>
      </c>
      <c r="H1340" s="1" t="str">
        <f>IFERROR(INDEX(行业涨跌!F:F,MATCH(G1340,行业涨跌!C:C,0)),"-")</f>
        <v>-</v>
      </c>
      <c r="I1340" s="1" t="str">
        <f>IFERROR(INDEX(行业涨跌!E:E,MATCH(G1340,行业涨跌!C:C,0)),"-")</f>
        <v>-</v>
      </c>
      <c r="J1340" s="1">
        <v>0</v>
      </c>
      <c r="K1340" s="1">
        <v>0</v>
      </c>
      <c r="L1340" s="1">
        <v>0</v>
      </c>
      <c r="M1340" s="66">
        <f t="shared" si="222"/>
        <v>0</v>
      </c>
      <c r="R1340" s="43" t="str">
        <f t="shared" si="220"/>
        <v>-</v>
      </c>
    </row>
    <row r="1341" spans="1:19" x14ac:dyDescent="0.15">
      <c r="A1341" s="1">
        <v>1340</v>
      </c>
      <c r="B1341" s="29" t="str">
        <f>TRIM(基本信息!B1341)</f>
        <v/>
      </c>
      <c r="C1341" s="1" t="str">
        <f>TRIM(基本信息!C1341)</f>
        <v/>
      </c>
      <c r="D1341" s="1">
        <f t="shared" si="221"/>
        <v>0</v>
      </c>
      <c r="E1341" s="1" t="str">
        <f>IFERROR(INDEX(股票涨跌!E:E,MATCH(B1341,股票涨跌!B:B,0)),"-")</f>
        <v>-</v>
      </c>
      <c r="F1341" s="1" t="str">
        <f>IFERROR(INDEX(股票涨跌!F:F,MATCH(B1341,股票涨跌!B:B,0)),"-")</f>
        <v>-</v>
      </c>
      <c r="G1341" s="1" t="str">
        <f>TRIM(基本信息!O1341)</f>
        <v/>
      </c>
      <c r="H1341" s="1" t="str">
        <f>IFERROR(INDEX(行业涨跌!F:F,MATCH(G1341,行业涨跌!C:C,0)),"-")</f>
        <v>-</v>
      </c>
      <c r="I1341" s="1" t="str">
        <f>IFERROR(INDEX(行业涨跌!E:E,MATCH(G1341,行业涨跌!C:C,0)),"-")</f>
        <v>-</v>
      </c>
      <c r="J1341" s="1">
        <v>0</v>
      </c>
      <c r="K1341" s="1">
        <v>0</v>
      </c>
      <c r="L1341" s="1">
        <v>0</v>
      </c>
      <c r="M1341" s="66">
        <f t="shared" si="222"/>
        <v>0</v>
      </c>
      <c r="R1341" s="43" t="str">
        <f t="shared" si="220"/>
        <v>-</v>
      </c>
    </row>
    <row r="1342" spans="1:19" x14ac:dyDescent="0.15">
      <c r="A1342" s="1">
        <v>1341</v>
      </c>
      <c r="B1342" s="29" t="str">
        <f>TRIM(基本信息!B1342)</f>
        <v/>
      </c>
      <c r="C1342" s="1" t="str">
        <f>TRIM(基本信息!C1342)</f>
        <v/>
      </c>
      <c r="D1342" s="1">
        <f t="shared" si="221"/>
        <v>0</v>
      </c>
      <c r="E1342" s="1" t="str">
        <f>IFERROR(INDEX(股票涨跌!E:E,MATCH(B1342,股票涨跌!B:B,0)),"-")</f>
        <v>-</v>
      </c>
      <c r="F1342" s="1" t="str">
        <f>IFERROR(INDEX(股票涨跌!F:F,MATCH(B1342,股票涨跌!B:B,0)),"-")</f>
        <v>-</v>
      </c>
      <c r="G1342" s="1" t="str">
        <f>TRIM(基本信息!O1342)</f>
        <v/>
      </c>
      <c r="H1342" s="1" t="str">
        <f>IFERROR(INDEX(行业涨跌!F:F,MATCH(G1342,行业涨跌!C:C,0)),"-")</f>
        <v>-</v>
      </c>
      <c r="I1342" s="1" t="str">
        <f>IFERROR(INDEX(行业涨跌!E:E,MATCH(G1342,行业涨跌!C:C,0)),"-")</f>
        <v>-</v>
      </c>
      <c r="J1342" s="1">
        <v>0</v>
      </c>
      <c r="K1342" s="1">
        <v>0</v>
      </c>
      <c r="L1342" s="1">
        <v>0</v>
      </c>
      <c r="M1342" s="66">
        <f t="shared" si="222"/>
        <v>0</v>
      </c>
      <c r="R1342" s="43" t="str">
        <f t="shared" si="220"/>
        <v>-</v>
      </c>
    </row>
    <row r="1343" spans="1:19" x14ac:dyDescent="0.15">
      <c r="A1343" s="1">
        <v>1342</v>
      </c>
      <c r="B1343" s="29" t="str">
        <f>TRIM(基本信息!B1343)</f>
        <v/>
      </c>
      <c r="C1343" s="1" t="str">
        <f>TRIM(基本信息!C1343)</f>
        <v/>
      </c>
      <c r="D1343" s="1">
        <f t="shared" si="221"/>
        <v>0</v>
      </c>
      <c r="E1343" s="1" t="str">
        <f>IFERROR(INDEX(股票涨跌!E:E,MATCH(B1343,股票涨跌!B:B,0)),"-")</f>
        <v>-</v>
      </c>
      <c r="F1343" s="1" t="str">
        <f>IFERROR(INDEX(股票涨跌!F:F,MATCH(B1343,股票涨跌!B:B,0)),"-")</f>
        <v>-</v>
      </c>
      <c r="G1343" s="1" t="str">
        <f>TRIM(基本信息!O1343)</f>
        <v/>
      </c>
      <c r="H1343" s="1" t="str">
        <f>IFERROR(INDEX(行业涨跌!F:F,MATCH(G1343,行业涨跌!C:C,0)),"-")</f>
        <v>-</v>
      </c>
      <c r="I1343" s="1" t="str">
        <f>IFERROR(INDEX(行业涨跌!E:E,MATCH(G1343,行业涨跌!C:C,0)),"-")</f>
        <v>-</v>
      </c>
      <c r="J1343" s="1">
        <v>0</v>
      </c>
      <c r="K1343" s="1">
        <v>1</v>
      </c>
      <c r="L1343" s="1">
        <v>0</v>
      </c>
      <c r="M1343" s="66">
        <f t="shared" si="222"/>
        <v>1</v>
      </c>
      <c r="R1343" s="43" t="str">
        <f t="shared" si="220"/>
        <v>-</v>
      </c>
      <c r="S1343" s="11">
        <v>43630.625</v>
      </c>
    </row>
    <row r="1344" spans="1:19" x14ac:dyDescent="0.15">
      <c r="A1344" s="1">
        <v>1343</v>
      </c>
      <c r="B1344" s="29" t="str">
        <f>TRIM(基本信息!B1344)</f>
        <v/>
      </c>
      <c r="C1344" s="1" t="str">
        <f>TRIM(基本信息!C1344)</f>
        <v/>
      </c>
      <c r="D1344" s="1">
        <f t="shared" si="221"/>
        <v>0</v>
      </c>
      <c r="E1344" s="1" t="str">
        <f>IFERROR(INDEX(股票涨跌!E:E,MATCH(B1344,股票涨跌!B:B,0)),"-")</f>
        <v>-</v>
      </c>
      <c r="F1344" s="1" t="str">
        <f>IFERROR(INDEX(股票涨跌!F:F,MATCH(B1344,股票涨跌!B:B,0)),"-")</f>
        <v>-</v>
      </c>
      <c r="G1344" s="1" t="str">
        <f>TRIM(基本信息!O1344)</f>
        <v/>
      </c>
      <c r="H1344" s="1" t="str">
        <f>IFERROR(INDEX(行业涨跌!F:F,MATCH(G1344,行业涨跌!C:C,0)),"-")</f>
        <v>-</v>
      </c>
      <c r="I1344" s="1" t="str">
        <f>IFERROR(INDEX(行业涨跌!E:E,MATCH(G1344,行业涨跌!C:C,0)),"-")</f>
        <v>-</v>
      </c>
      <c r="J1344" s="1">
        <v>0</v>
      </c>
      <c r="K1344" s="1">
        <v>0</v>
      </c>
      <c r="L1344" s="1">
        <v>0</v>
      </c>
      <c r="M1344" s="66">
        <f t="shared" si="222"/>
        <v>0</v>
      </c>
      <c r="R1344" s="43" t="str">
        <f t="shared" si="220"/>
        <v>-</v>
      </c>
    </row>
    <row r="1345" spans="1:19" x14ac:dyDescent="0.15">
      <c r="A1345" s="1">
        <v>1344</v>
      </c>
      <c r="B1345" s="29" t="str">
        <f>TRIM(基本信息!B1345)</f>
        <v/>
      </c>
      <c r="C1345" s="1" t="str">
        <f>TRIM(基本信息!C1345)</f>
        <v/>
      </c>
      <c r="D1345" s="1">
        <f t="shared" si="221"/>
        <v>0</v>
      </c>
      <c r="E1345" s="1" t="str">
        <f>IFERROR(INDEX(股票涨跌!E:E,MATCH(B1345,股票涨跌!B:B,0)),"-")</f>
        <v>-</v>
      </c>
      <c r="F1345" s="1" t="str">
        <f>IFERROR(INDEX(股票涨跌!F:F,MATCH(B1345,股票涨跌!B:B,0)),"-")</f>
        <v>-</v>
      </c>
      <c r="G1345" s="1" t="str">
        <f>TRIM(基本信息!O1345)</f>
        <v/>
      </c>
      <c r="H1345" s="1" t="str">
        <f>IFERROR(INDEX(行业涨跌!F:F,MATCH(G1345,行业涨跌!C:C,0)),"-")</f>
        <v>-</v>
      </c>
      <c r="I1345" s="1" t="str">
        <f>IFERROR(INDEX(行业涨跌!E:E,MATCH(G1345,行业涨跌!C:C,0)),"-")</f>
        <v>-</v>
      </c>
      <c r="J1345" s="1">
        <v>0</v>
      </c>
      <c r="K1345" s="1">
        <v>0</v>
      </c>
      <c r="L1345" s="1">
        <v>0</v>
      </c>
      <c r="M1345" s="66">
        <f t="shared" si="222"/>
        <v>0</v>
      </c>
      <c r="R1345" s="43" t="str">
        <f t="shared" si="220"/>
        <v>-</v>
      </c>
    </row>
    <row r="1346" spans="1:19" x14ac:dyDescent="0.15">
      <c r="A1346" s="1">
        <v>1345</v>
      </c>
      <c r="B1346" s="29" t="str">
        <f>TRIM(基本信息!B1346)</f>
        <v/>
      </c>
      <c r="C1346" s="1" t="str">
        <f>TRIM(基本信息!C1346)</f>
        <v/>
      </c>
      <c r="D1346" s="1">
        <f t="shared" si="221"/>
        <v>0</v>
      </c>
      <c r="E1346" s="1" t="str">
        <f>IFERROR(INDEX(股票涨跌!E:E,MATCH(B1346,股票涨跌!B:B,0)),"-")</f>
        <v>-</v>
      </c>
      <c r="F1346" s="1" t="str">
        <f>IFERROR(INDEX(股票涨跌!F:F,MATCH(B1346,股票涨跌!B:B,0)),"-")</f>
        <v>-</v>
      </c>
      <c r="G1346" s="1" t="str">
        <f>TRIM(基本信息!O1346)</f>
        <v/>
      </c>
      <c r="H1346" s="1" t="str">
        <f>IFERROR(INDEX(行业涨跌!F:F,MATCH(G1346,行业涨跌!C:C,0)),"-")</f>
        <v>-</v>
      </c>
      <c r="I1346" s="1" t="str">
        <f>IFERROR(INDEX(行业涨跌!E:E,MATCH(G1346,行业涨跌!C:C,0)),"-")</f>
        <v>-</v>
      </c>
      <c r="J1346" s="1">
        <v>0</v>
      </c>
      <c r="K1346" s="1">
        <v>0</v>
      </c>
      <c r="L1346" s="1">
        <v>0</v>
      </c>
      <c r="M1346" s="66">
        <f t="shared" si="222"/>
        <v>0</v>
      </c>
      <c r="R1346" s="43" t="str">
        <f t="shared" ref="R1346:R1409" si="223">IF(D1346&gt;0,IF(J1346&gt;0,$J$1,"")&amp;IF(K1346&gt;0,$K$1,"")&amp;IF(L1346&gt;0,$L$1,"")&amp;"+"&amp;IF(N1346&gt;0,$N$1,"")&amp;IF(O1346&gt;0,$O$1,"")&amp;IF(P1346&gt;0,$P$1,"")&amp;IF(Q1346&gt;0,$Q$1,""),"-")</f>
        <v>-</v>
      </c>
    </row>
    <row r="1347" spans="1:19" x14ac:dyDescent="0.15">
      <c r="A1347" s="1">
        <v>1346</v>
      </c>
      <c r="B1347" s="29" t="str">
        <f>TRIM(基本信息!B1347)</f>
        <v/>
      </c>
      <c r="C1347" s="1" t="str">
        <f>TRIM(基本信息!C1347)</f>
        <v/>
      </c>
      <c r="D1347" s="1">
        <f t="shared" ref="D1347:D1410" si="224">IF(LEN(B1347)&gt;2,OR(M1347=1,(M1347=0.5)*(N1347+O1347+P1347+Q1347)&gt;0)+0,0)</f>
        <v>0</v>
      </c>
      <c r="E1347" s="1" t="str">
        <f>IFERROR(INDEX(股票涨跌!E:E,MATCH(B1347,股票涨跌!B:B,0)),"-")</f>
        <v>-</v>
      </c>
      <c r="F1347" s="1" t="str">
        <f>IFERROR(INDEX(股票涨跌!F:F,MATCH(B1347,股票涨跌!B:B,0)),"-")</f>
        <v>-</v>
      </c>
      <c r="G1347" s="1" t="str">
        <f>TRIM(基本信息!O1347)</f>
        <v/>
      </c>
      <c r="H1347" s="1" t="str">
        <f>IFERROR(INDEX(行业涨跌!F:F,MATCH(G1347,行业涨跌!C:C,0)),"-")</f>
        <v>-</v>
      </c>
      <c r="I1347" s="1" t="str">
        <f>IFERROR(INDEX(行业涨跌!E:E,MATCH(G1347,行业涨跌!C:C,0)),"-")</f>
        <v>-</v>
      </c>
      <c r="J1347" s="1">
        <v>0</v>
      </c>
      <c r="K1347" s="1">
        <v>0</v>
      </c>
      <c r="L1347" s="1">
        <v>0</v>
      </c>
      <c r="M1347" s="66">
        <f t="shared" ref="M1347:M1410" si="225">IF(K1347&gt;0,1,IF(J1347&gt;0,0.5,0))</f>
        <v>0</v>
      </c>
      <c r="R1347" s="43" t="str">
        <f t="shared" si="223"/>
        <v>-</v>
      </c>
    </row>
    <row r="1348" spans="1:19" x14ac:dyDescent="0.15">
      <c r="A1348" s="1">
        <v>1347</v>
      </c>
      <c r="B1348" s="29" t="str">
        <f>TRIM(基本信息!B1348)</f>
        <v/>
      </c>
      <c r="C1348" s="1" t="str">
        <f>TRIM(基本信息!C1348)</f>
        <v/>
      </c>
      <c r="D1348" s="1">
        <f t="shared" si="224"/>
        <v>0</v>
      </c>
      <c r="E1348" s="1" t="str">
        <f>IFERROR(INDEX(股票涨跌!E:E,MATCH(B1348,股票涨跌!B:B,0)),"-")</f>
        <v>-</v>
      </c>
      <c r="F1348" s="1" t="str">
        <f>IFERROR(INDEX(股票涨跌!F:F,MATCH(B1348,股票涨跌!B:B,0)),"-")</f>
        <v>-</v>
      </c>
      <c r="G1348" s="1" t="str">
        <f>TRIM(基本信息!O1348)</f>
        <v/>
      </c>
      <c r="H1348" s="1" t="str">
        <f>IFERROR(INDEX(行业涨跌!F:F,MATCH(G1348,行业涨跌!C:C,0)),"-")</f>
        <v>-</v>
      </c>
      <c r="I1348" s="1" t="str">
        <f>IFERROR(INDEX(行业涨跌!E:E,MATCH(G1348,行业涨跌!C:C,0)),"-")</f>
        <v>-</v>
      </c>
      <c r="J1348" s="1">
        <v>0</v>
      </c>
      <c r="K1348" s="1">
        <v>0</v>
      </c>
      <c r="L1348" s="1">
        <v>0</v>
      </c>
      <c r="M1348" s="66">
        <f t="shared" si="225"/>
        <v>0</v>
      </c>
      <c r="R1348" s="43" t="str">
        <f t="shared" si="223"/>
        <v>-</v>
      </c>
    </row>
    <row r="1349" spans="1:19" x14ac:dyDescent="0.15">
      <c r="A1349" s="1">
        <v>1348</v>
      </c>
      <c r="B1349" s="29" t="str">
        <f>TRIM(基本信息!B1349)</f>
        <v/>
      </c>
      <c r="C1349" s="1" t="str">
        <f>TRIM(基本信息!C1349)</f>
        <v/>
      </c>
      <c r="D1349" s="1">
        <f t="shared" si="224"/>
        <v>0</v>
      </c>
      <c r="E1349" s="1" t="str">
        <f>IFERROR(INDEX(股票涨跌!E:E,MATCH(B1349,股票涨跌!B:B,0)),"-")</f>
        <v>-</v>
      </c>
      <c r="F1349" s="1" t="str">
        <f>IFERROR(INDEX(股票涨跌!F:F,MATCH(B1349,股票涨跌!B:B,0)),"-")</f>
        <v>-</v>
      </c>
      <c r="G1349" s="1" t="str">
        <f>TRIM(基本信息!O1349)</f>
        <v/>
      </c>
      <c r="H1349" s="1" t="str">
        <f>IFERROR(INDEX(行业涨跌!F:F,MATCH(G1349,行业涨跌!C:C,0)),"-")</f>
        <v>-</v>
      </c>
      <c r="I1349" s="1" t="str">
        <f>IFERROR(INDEX(行业涨跌!E:E,MATCH(G1349,行业涨跌!C:C,0)),"-")</f>
        <v>-</v>
      </c>
      <c r="J1349" s="1">
        <v>0</v>
      </c>
      <c r="K1349" s="1">
        <v>0</v>
      </c>
      <c r="L1349" s="1">
        <v>0</v>
      </c>
      <c r="M1349" s="66">
        <f t="shared" si="225"/>
        <v>0</v>
      </c>
      <c r="R1349" s="43" t="str">
        <f t="shared" si="223"/>
        <v>-</v>
      </c>
    </row>
    <row r="1350" spans="1:19" x14ac:dyDescent="0.15">
      <c r="A1350" s="1">
        <v>1349</v>
      </c>
      <c r="B1350" s="29" t="str">
        <f>TRIM(基本信息!B1350)</f>
        <v/>
      </c>
      <c r="C1350" s="1" t="str">
        <f>TRIM(基本信息!C1350)</f>
        <v/>
      </c>
      <c r="D1350" s="1">
        <f t="shared" si="224"/>
        <v>0</v>
      </c>
      <c r="E1350" s="1" t="str">
        <f>IFERROR(INDEX(股票涨跌!E:E,MATCH(B1350,股票涨跌!B:B,0)),"-")</f>
        <v>-</v>
      </c>
      <c r="F1350" s="1" t="str">
        <f>IFERROR(INDEX(股票涨跌!F:F,MATCH(B1350,股票涨跌!B:B,0)),"-")</f>
        <v>-</v>
      </c>
      <c r="G1350" s="1" t="str">
        <f>TRIM(基本信息!O1350)</f>
        <v/>
      </c>
      <c r="H1350" s="1" t="str">
        <f>IFERROR(INDEX(行业涨跌!F:F,MATCH(G1350,行业涨跌!C:C,0)),"-")</f>
        <v>-</v>
      </c>
      <c r="I1350" s="1" t="str">
        <f>IFERROR(INDEX(行业涨跌!E:E,MATCH(G1350,行业涨跌!C:C,0)),"-")</f>
        <v>-</v>
      </c>
      <c r="J1350" s="1">
        <v>0</v>
      </c>
      <c r="K1350" s="1">
        <v>0</v>
      </c>
      <c r="L1350" s="1">
        <v>0</v>
      </c>
      <c r="M1350" s="66">
        <f t="shared" si="225"/>
        <v>0</v>
      </c>
      <c r="R1350" s="43" t="str">
        <f t="shared" si="223"/>
        <v>-</v>
      </c>
    </row>
    <row r="1351" spans="1:19" x14ac:dyDescent="0.15">
      <c r="A1351" s="1">
        <v>1350</v>
      </c>
      <c r="B1351" s="29" t="str">
        <f>TRIM(基本信息!B1351)</f>
        <v/>
      </c>
      <c r="C1351" s="1" t="str">
        <f>TRIM(基本信息!C1351)</f>
        <v/>
      </c>
      <c r="D1351" s="1">
        <f t="shared" si="224"/>
        <v>0</v>
      </c>
      <c r="E1351" s="1" t="str">
        <f>IFERROR(INDEX(股票涨跌!E:E,MATCH(B1351,股票涨跌!B:B,0)),"-")</f>
        <v>-</v>
      </c>
      <c r="F1351" s="1" t="str">
        <f>IFERROR(INDEX(股票涨跌!F:F,MATCH(B1351,股票涨跌!B:B,0)),"-")</f>
        <v>-</v>
      </c>
      <c r="G1351" s="1" t="str">
        <f>TRIM(基本信息!O1351)</f>
        <v/>
      </c>
      <c r="H1351" s="1" t="str">
        <f>IFERROR(INDEX(行业涨跌!F:F,MATCH(G1351,行业涨跌!C:C,0)),"-")</f>
        <v>-</v>
      </c>
      <c r="I1351" s="1" t="str">
        <f>IFERROR(INDEX(行业涨跌!E:E,MATCH(G1351,行业涨跌!C:C,0)),"-")</f>
        <v>-</v>
      </c>
      <c r="J1351" s="1">
        <v>0</v>
      </c>
      <c r="K1351" s="1">
        <v>0</v>
      </c>
      <c r="L1351" s="1">
        <v>0</v>
      </c>
      <c r="M1351" s="66">
        <f t="shared" si="225"/>
        <v>0</v>
      </c>
      <c r="R1351" s="43" t="str">
        <f t="shared" si="223"/>
        <v>-</v>
      </c>
    </row>
    <row r="1352" spans="1:19" x14ac:dyDescent="0.15">
      <c r="A1352" s="1">
        <v>1351</v>
      </c>
      <c r="B1352" s="29" t="str">
        <f>TRIM(基本信息!B1352)</f>
        <v/>
      </c>
      <c r="C1352" s="1" t="str">
        <f>TRIM(基本信息!C1352)</f>
        <v/>
      </c>
      <c r="D1352" s="1">
        <f t="shared" si="224"/>
        <v>0</v>
      </c>
      <c r="E1352" s="1" t="str">
        <f>IFERROR(INDEX(股票涨跌!E:E,MATCH(B1352,股票涨跌!B:B,0)),"-")</f>
        <v>-</v>
      </c>
      <c r="F1352" s="1" t="str">
        <f>IFERROR(INDEX(股票涨跌!F:F,MATCH(B1352,股票涨跌!B:B,0)),"-")</f>
        <v>-</v>
      </c>
      <c r="G1352" s="1" t="str">
        <f>TRIM(基本信息!O1352)</f>
        <v/>
      </c>
      <c r="H1352" s="1" t="str">
        <f>IFERROR(INDEX(行业涨跌!F:F,MATCH(G1352,行业涨跌!C:C,0)),"-")</f>
        <v>-</v>
      </c>
      <c r="I1352" s="1" t="str">
        <f>IFERROR(INDEX(行业涨跌!E:E,MATCH(G1352,行业涨跌!C:C,0)),"-")</f>
        <v>-</v>
      </c>
      <c r="J1352" s="1">
        <v>0</v>
      </c>
      <c r="K1352" s="1">
        <v>1</v>
      </c>
      <c r="L1352" s="1">
        <v>0</v>
      </c>
      <c r="M1352" s="66">
        <f t="shared" si="225"/>
        <v>1</v>
      </c>
      <c r="R1352" s="43" t="str">
        <f t="shared" si="223"/>
        <v>-</v>
      </c>
      <c r="S1352" s="11">
        <v>43630.625</v>
      </c>
    </row>
    <row r="1353" spans="1:19" x14ac:dyDescent="0.15">
      <c r="A1353" s="1">
        <v>1352</v>
      </c>
      <c r="B1353" s="29" t="str">
        <f>TRIM(基本信息!B1353)</f>
        <v/>
      </c>
      <c r="C1353" s="1" t="str">
        <f>TRIM(基本信息!C1353)</f>
        <v/>
      </c>
      <c r="D1353" s="1">
        <f t="shared" si="224"/>
        <v>0</v>
      </c>
      <c r="E1353" s="1" t="str">
        <f>IFERROR(INDEX(股票涨跌!E:E,MATCH(B1353,股票涨跌!B:B,0)),"-")</f>
        <v>-</v>
      </c>
      <c r="F1353" s="1" t="str">
        <f>IFERROR(INDEX(股票涨跌!F:F,MATCH(B1353,股票涨跌!B:B,0)),"-")</f>
        <v>-</v>
      </c>
      <c r="G1353" s="1" t="str">
        <f>TRIM(基本信息!O1353)</f>
        <v/>
      </c>
      <c r="H1353" s="1" t="str">
        <f>IFERROR(INDEX(行业涨跌!F:F,MATCH(G1353,行业涨跌!C:C,0)),"-")</f>
        <v>-</v>
      </c>
      <c r="I1353" s="1" t="str">
        <f>IFERROR(INDEX(行业涨跌!E:E,MATCH(G1353,行业涨跌!C:C,0)),"-")</f>
        <v>-</v>
      </c>
      <c r="J1353" s="1">
        <v>0</v>
      </c>
      <c r="K1353" s="1">
        <v>0</v>
      </c>
      <c r="L1353" s="1">
        <v>0</v>
      </c>
      <c r="M1353" s="66">
        <f t="shared" si="225"/>
        <v>0</v>
      </c>
      <c r="R1353" s="43" t="str">
        <f t="shared" si="223"/>
        <v>-</v>
      </c>
    </row>
    <row r="1354" spans="1:19" x14ac:dyDescent="0.15">
      <c r="A1354" s="1">
        <v>1353</v>
      </c>
      <c r="B1354" s="29" t="str">
        <f>TRIM(基本信息!B1354)</f>
        <v/>
      </c>
      <c r="C1354" s="1" t="str">
        <f>TRIM(基本信息!C1354)</f>
        <v/>
      </c>
      <c r="D1354" s="1">
        <f t="shared" si="224"/>
        <v>0</v>
      </c>
      <c r="E1354" s="1" t="str">
        <f>IFERROR(INDEX(股票涨跌!E:E,MATCH(B1354,股票涨跌!B:B,0)),"-")</f>
        <v>-</v>
      </c>
      <c r="F1354" s="1" t="str">
        <f>IFERROR(INDEX(股票涨跌!F:F,MATCH(B1354,股票涨跌!B:B,0)),"-")</f>
        <v>-</v>
      </c>
      <c r="G1354" s="1" t="str">
        <f>TRIM(基本信息!O1354)</f>
        <v/>
      </c>
      <c r="H1354" s="1" t="str">
        <f>IFERROR(INDEX(行业涨跌!F:F,MATCH(G1354,行业涨跌!C:C,0)),"-")</f>
        <v>-</v>
      </c>
      <c r="I1354" s="1" t="str">
        <f>IFERROR(INDEX(行业涨跌!E:E,MATCH(G1354,行业涨跌!C:C,0)),"-")</f>
        <v>-</v>
      </c>
      <c r="J1354" s="1">
        <v>0</v>
      </c>
      <c r="K1354" s="1">
        <v>1</v>
      </c>
      <c r="L1354" s="1">
        <v>0</v>
      </c>
      <c r="M1354" s="66">
        <f t="shared" si="225"/>
        <v>1</v>
      </c>
      <c r="R1354" s="43" t="str">
        <f t="shared" si="223"/>
        <v>-</v>
      </c>
      <c r="S1354" s="11">
        <v>43630.625</v>
      </c>
    </row>
    <row r="1355" spans="1:19" x14ac:dyDescent="0.15">
      <c r="A1355" s="1">
        <v>1354</v>
      </c>
      <c r="B1355" s="29" t="str">
        <f>TRIM(基本信息!B1355)</f>
        <v/>
      </c>
      <c r="C1355" s="1" t="str">
        <f>TRIM(基本信息!C1355)</f>
        <v/>
      </c>
      <c r="D1355" s="1">
        <f t="shared" si="224"/>
        <v>0</v>
      </c>
      <c r="E1355" s="1" t="str">
        <f>IFERROR(INDEX(股票涨跌!E:E,MATCH(B1355,股票涨跌!B:B,0)),"-")</f>
        <v>-</v>
      </c>
      <c r="F1355" s="1" t="str">
        <f>IFERROR(INDEX(股票涨跌!F:F,MATCH(B1355,股票涨跌!B:B,0)),"-")</f>
        <v>-</v>
      </c>
      <c r="G1355" s="1" t="str">
        <f>TRIM(基本信息!O1355)</f>
        <v/>
      </c>
      <c r="H1355" s="1" t="str">
        <f>IFERROR(INDEX(行业涨跌!F:F,MATCH(G1355,行业涨跌!C:C,0)),"-")</f>
        <v>-</v>
      </c>
      <c r="I1355" s="1" t="str">
        <f>IFERROR(INDEX(行业涨跌!E:E,MATCH(G1355,行业涨跌!C:C,0)),"-")</f>
        <v>-</v>
      </c>
      <c r="J1355" s="1">
        <v>0</v>
      </c>
      <c r="K1355" s="1">
        <v>1</v>
      </c>
      <c r="L1355" s="1">
        <v>0</v>
      </c>
      <c r="M1355" s="66">
        <f t="shared" si="225"/>
        <v>1</v>
      </c>
      <c r="R1355" s="43" t="str">
        <f t="shared" si="223"/>
        <v>-</v>
      </c>
      <c r="S1355" s="11">
        <v>43630.625</v>
      </c>
    </row>
    <row r="1356" spans="1:19" x14ac:dyDescent="0.15">
      <c r="A1356" s="1">
        <v>1355</v>
      </c>
      <c r="B1356" s="29" t="str">
        <f>TRIM(基本信息!B1356)</f>
        <v/>
      </c>
      <c r="C1356" s="1" t="str">
        <f>TRIM(基本信息!C1356)</f>
        <v/>
      </c>
      <c r="D1356" s="1">
        <f t="shared" si="224"/>
        <v>0</v>
      </c>
      <c r="E1356" s="1" t="str">
        <f>IFERROR(INDEX(股票涨跌!E:E,MATCH(B1356,股票涨跌!B:B,0)),"-")</f>
        <v>-</v>
      </c>
      <c r="F1356" s="1" t="str">
        <f>IFERROR(INDEX(股票涨跌!F:F,MATCH(B1356,股票涨跌!B:B,0)),"-")</f>
        <v>-</v>
      </c>
      <c r="G1356" s="1" t="str">
        <f>TRIM(基本信息!O1356)</f>
        <v/>
      </c>
      <c r="H1356" s="1" t="str">
        <f>IFERROR(INDEX(行业涨跌!F:F,MATCH(G1356,行业涨跌!C:C,0)),"-")</f>
        <v>-</v>
      </c>
      <c r="I1356" s="1" t="str">
        <f>IFERROR(INDEX(行业涨跌!E:E,MATCH(G1356,行业涨跌!C:C,0)),"-")</f>
        <v>-</v>
      </c>
      <c r="J1356" s="1">
        <v>0</v>
      </c>
      <c r="K1356" s="1">
        <v>1</v>
      </c>
      <c r="L1356" s="1">
        <v>0</v>
      </c>
      <c r="M1356" s="66">
        <f t="shared" si="225"/>
        <v>1</v>
      </c>
      <c r="R1356" s="43" t="str">
        <f t="shared" si="223"/>
        <v>-</v>
      </c>
      <c r="S1356" s="11">
        <v>43630.625</v>
      </c>
    </row>
    <row r="1357" spans="1:19" x14ac:dyDescent="0.15">
      <c r="A1357" s="1">
        <v>1356</v>
      </c>
      <c r="B1357" s="29" t="str">
        <f>TRIM(基本信息!B1357)</f>
        <v/>
      </c>
      <c r="C1357" s="1" t="str">
        <f>TRIM(基本信息!C1357)</f>
        <v/>
      </c>
      <c r="D1357" s="1">
        <f t="shared" si="224"/>
        <v>0</v>
      </c>
      <c r="E1357" s="1" t="str">
        <f>IFERROR(INDEX(股票涨跌!E:E,MATCH(B1357,股票涨跌!B:B,0)),"-")</f>
        <v>-</v>
      </c>
      <c r="F1357" s="1" t="str">
        <f>IFERROR(INDEX(股票涨跌!F:F,MATCH(B1357,股票涨跌!B:B,0)),"-")</f>
        <v>-</v>
      </c>
      <c r="G1357" s="1" t="str">
        <f>TRIM(基本信息!O1357)</f>
        <v/>
      </c>
      <c r="H1357" s="1" t="str">
        <f>IFERROR(INDEX(行业涨跌!F:F,MATCH(G1357,行业涨跌!C:C,0)),"-")</f>
        <v>-</v>
      </c>
      <c r="I1357" s="1" t="str">
        <f>IFERROR(INDEX(行业涨跌!E:E,MATCH(G1357,行业涨跌!C:C,0)),"-")</f>
        <v>-</v>
      </c>
      <c r="J1357" s="1">
        <v>0</v>
      </c>
      <c r="K1357" s="1">
        <v>0</v>
      </c>
      <c r="L1357" s="1">
        <v>0</v>
      </c>
      <c r="M1357" s="66">
        <f t="shared" si="225"/>
        <v>0</v>
      </c>
      <c r="R1357" s="43" t="str">
        <f t="shared" si="223"/>
        <v>-</v>
      </c>
    </row>
    <row r="1358" spans="1:19" x14ac:dyDescent="0.15">
      <c r="A1358" s="1">
        <v>1357</v>
      </c>
      <c r="B1358" s="29" t="str">
        <f>TRIM(基本信息!B1358)</f>
        <v/>
      </c>
      <c r="C1358" s="1" t="str">
        <f>TRIM(基本信息!C1358)</f>
        <v/>
      </c>
      <c r="D1358" s="1">
        <f t="shared" si="224"/>
        <v>0</v>
      </c>
      <c r="E1358" s="1" t="str">
        <f>IFERROR(INDEX(股票涨跌!E:E,MATCH(B1358,股票涨跌!B:B,0)),"-")</f>
        <v>-</v>
      </c>
      <c r="F1358" s="1" t="str">
        <f>IFERROR(INDEX(股票涨跌!F:F,MATCH(B1358,股票涨跌!B:B,0)),"-")</f>
        <v>-</v>
      </c>
      <c r="G1358" s="1" t="str">
        <f>TRIM(基本信息!O1358)</f>
        <v/>
      </c>
      <c r="H1358" s="1" t="str">
        <f>IFERROR(INDEX(行业涨跌!F:F,MATCH(G1358,行业涨跌!C:C,0)),"-")</f>
        <v>-</v>
      </c>
      <c r="I1358" s="1" t="str">
        <f>IFERROR(INDEX(行业涨跌!E:E,MATCH(G1358,行业涨跌!C:C,0)),"-")</f>
        <v>-</v>
      </c>
      <c r="J1358" s="1">
        <v>0</v>
      </c>
      <c r="K1358" s="1">
        <v>0</v>
      </c>
      <c r="L1358" s="1">
        <v>0</v>
      </c>
      <c r="M1358" s="66">
        <f t="shared" si="225"/>
        <v>0</v>
      </c>
      <c r="R1358" s="43" t="str">
        <f t="shared" si="223"/>
        <v>-</v>
      </c>
    </row>
    <row r="1359" spans="1:19" x14ac:dyDescent="0.15">
      <c r="A1359" s="1">
        <v>1358</v>
      </c>
      <c r="B1359" s="29" t="str">
        <f>TRIM(基本信息!B1359)</f>
        <v/>
      </c>
      <c r="C1359" s="1" t="str">
        <f>TRIM(基本信息!C1359)</f>
        <v/>
      </c>
      <c r="D1359" s="1">
        <f t="shared" si="224"/>
        <v>0</v>
      </c>
      <c r="E1359" s="1" t="str">
        <f>IFERROR(INDEX(股票涨跌!E:E,MATCH(B1359,股票涨跌!B:B,0)),"-")</f>
        <v>-</v>
      </c>
      <c r="F1359" s="1" t="str">
        <f>IFERROR(INDEX(股票涨跌!F:F,MATCH(B1359,股票涨跌!B:B,0)),"-")</f>
        <v>-</v>
      </c>
      <c r="G1359" s="1" t="str">
        <f>TRIM(基本信息!O1359)</f>
        <v/>
      </c>
      <c r="H1359" s="1" t="str">
        <f>IFERROR(INDEX(行业涨跌!F:F,MATCH(G1359,行业涨跌!C:C,0)),"-")</f>
        <v>-</v>
      </c>
      <c r="I1359" s="1" t="str">
        <f>IFERROR(INDEX(行业涨跌!E:E,MATCH(G1359,行业涨跌!C:C,0)),"-")</f>
        <v>-</v>
      </c>
      <c r="J1359" s="1">
        <v>0</v>
      </c>
      <c r="K1359" s="1">
        <v>0</v>
      </c>
      <c r="L1359" s="1">
        <v>0</v>
      </c>
      <c r="M1359" s="66">
        <f t="shared" si="225"/>
        <v>0</v>
      </c>
      <c r="R1359" s="43" t="str">
        <f t="shared" si="223"/>
        <v>-</v>
      </c>
    </row>
    <row r="1360" spans="1:19" x14ac:dyDescent="0.15">
      <c r="A1360" s="1">
        <v>1359</v>
      </c>
      <c r="B1360" s="29" t="str">
        <f>TRIM(基本信息!B1360)</f>
        <v/>
      </c>
      <c r="C1360" s="1" t="str">
        <f>TRIM(基本信息!C1360)</f>
        <v/>
      </c>
      <c r="D1360" s="1">
        <f t="shared" si="224"/>
        <v>0</v>
      </c>
      <c r="E1360" s="1" t="str">
        <f>IFERROR(INDEX(股票涨跌!E:E,MATCH(B1360,股票涨跌!B:B,0)),"-")</f>
        <v>-</v>
      </c>
      <c r="F1360" s="1" t="str">
        <f>IFERROR(INDEX(股票涨跌!F:F,MATCH(B1360,股票涨跌!B:B,0)),"-")</f>
        <v>-</v>
      </c>
      <c r="G1360" s="1" t="str">
        <f>TRIM(基本信息!O1360)</f>
        <v/>
      </c>
      <c r="H1360" s="1" t="str">
        <f>IFERROR(INDEX(行业涨跌!F:F,MATCH(G1360,行业涨跌!C:C,0)),"-")</f>
        <v>-</v>
      </c>
      <c r="I1360" s="1" t="str">
        <f>IFERROR(INDEX(行业涨跌!E:E,MATCH(G1360,行业涨跌!C:C,0)),"-")</f>
        <v>-</v>
      </c>
      <c r="J1360" s="1">
        <v>0</v>
      </c>
      <c r="K1360" s="1">
        <v>1</v>
      </c>
      <c r="L1360" s="1">
        <v>0</v>
      </c>
      <c r="M1360" s="66">
        <f t="shared" si="225"/>
        <v>1</v>
      </c>
      <c r="R1360" s="43" t="str">
        <f t="shared" si="223"/>
        <v>-</v>
      </c>
      <c r="S1360" s="11">
        <v>43630.625</v>
      </c>
    </row>
    <row r="1361" spans="1:19" x14ac:dyDescent="0.15">
      <c r="A1361" s="1">
        <v>1360</v>
      </c>
      <c r="B1361" s="29" t="str">
        <f>TRIM(基本信息!B1361)</f>
        <v/>
      </c>
      <c r="C1361" s="1" t="str">
        <f>TRIM(基本信息!C1361)</f>
        <v/>
      </c>
      <c r="D1361" s="1">
        <f t="shared" si="224"/>
        <v>0</v>
      </c>
      <c r="E1361" s="1" t="str">
        <f>IFERROR(INDEX(股票涨跌!E:E,MATCH(B1361,股票涨跌!B:B,0)),"-")</f>
        <v>-</v>
      </c>
      <c r="F1361" s="1" t="str">
        <f>IFERROR(INDEX(股票涨跌!F:F,MATCH(B1361,股票涨跌!B:B,0)),"-")</f>
        <v>-</v>
      </c>
      <c r="G1361" s="1" t="str">
        <f>TRIM(基本信息!O1361)</f>
        <v/>
      </c>
      <c r="H1361" s="1" t="str">
        <f>IFERROR(INDEX(行业涨跌!F:F,MATCH(G1361,行业涨跌!C:C,0)),"-")</f>
        <v>-</v>
      </c>
      <c r="I1361" s="1" t="str">
        <f>IFERROR(INDEX(行业涨跌!E:E,MATCH(G1361,行业涨跌!C:C,0)),"-")</f>
        <v>-</v>
      </c>
      <c r="J1361" s="1">
        <v>0</v>
      </c>
      <c r="K1361" s="1">
        <v>0</v>
      </c>
      <c r="L1361" s="1">
        <v>0</v>
      </c>
      <c r="M1361" s="66">
        <f t="shared" si="225"/>
        <v>0</v>
      </c>
      <c r="R1361" s="43" t="str">
        <f t="shared" si="223"/>
        <v>-</v>
      </c>
    </row>
    <row r="1362" spans="1:19" x14ac:dyDescent="0.15">
      <c r="A1362" s="1">
        <v>1361</v>
      </c>
      <c r="B1362" s="29" t="str">
        <f>TRIM(基本信息!B1362)</f>
        <v/>
      </c>
      <c r="C1362" s="1" t="str">
        <f>TRIM(基本信息!C1362)</f>
        <v/>
      </c>
      <c r="D1362" s="1">
        <f t="shared" si="224"/>
        <v>0</v>
      </c>
      <c r="E1362" s="1" t="str">
        <f>IFERROR(INDEX(股票涨跌!E:E,MATCH(B1362,股票涨跌!B:B,0)),"-")</f>
        <v>-</v>
      </c>
      <c r="F1362" s="1" t="str">
        <f>IFERROR(INDEX(股票涨跌!F:F,MATCH(B1362,股票涨跌!B:B,0)),"-")</f>
        <v>-</v>
      </c>
      <c r="G1362" s="1" t="str">
        <f>TRIM(基本信息!O1362)</f>
        <v/>
      </c>
      <c r="H1362" s="1" t="str">
        <f>IFERROR(INDEX(行业涨跌!F:F,MATCH(G1362,行业涨跌!C:C,0)),"-")</f>
        <v>-</v>
      </c>
      <c r="I1362" s="1" t="str">
        <f>IFERROR(INDEX(行业涨跌!E:E,MATCH(G1362,行业涨跌!C:C,0)),"-")</f>
        <v>-</v>
      </c>
      <c r="J1362" s="1">
        <v>0</v>
      </c>
      <c r="K1362" s="1">
        <v>1</v>
      </c>
      <c r="L1362" s="1">
        <v>0</v>
      </c>
      <c r="M1362" s="66">
        <f t="shared" si="225"/>
        <v>1</v>
      </c>
      <c r="R1362" s="43" t="str">
        <f t="shared" si="223"/>
        <v>-</v>
      </c>
      <c r="S1362" s="11">
        <v>43630.625</v>
      </c>
    </row>
    <row r="1363" spans="1:19" x14ac:dyDescent="0.15">
      <c r="A1363" s="1">
        <v>1362</v>
      </c>
      <c r="B1363" s="29" t="str">
        <f>TRIM(基本信息!B1363)</f>
        <v/>
      </c>
      <c r="C1363" s="1" t="str">
        <f>TRIM(基本信息!C1363)</f>
        <v/>
      </c>
      <c r="D1363" s="1">
        <f t="shared" si="224"/>
        <v>0</v>
      </c>
      <c r="E1363" s="1" t="str">
        <f>IFERROR(INDEX(股票涨跌!E:E,MATCH(B1363,股票涨跌!B:B,0)),"-")</f>
        <v>-</v>
      </c>
      <c r="F1363" s="1" t="str">
        <f>IFERROR(INDEX(股票涨跌!F:F,MATCH(B1363,股票涨跌!B:B,0)),"-")</f>
        <v>-</v>
      </c>
      <c r="G1363" s="1" t="str">
        <f>TRIM(基本信息!O1363)</f>
        <v/>
      </c>
      <c r="H1363" s="1" t="str">
        <f>IFERROR(INDEX(行业涨跌!F:F,MATCH(G1363,行业涨跌!C:C,0)),"-")</f>
        <v>-</v>
      </c>
      <c r="I1363" s="1" t="str">
        <f>IFERROR(INDEX(行业涨跌!E:E,MATCH(G1363,行业涨跌!C:C,0)),"-")</f>
        <v>-</v>
      </c>
      <c r="J1363" s="1">
        <v>0</v>
      </c>
      <c r="K1363" s="1">
        <v>1</v>
      </c>
      <c r="L1363" s="1">
        <v>0</v>
      </c>
      <c r="M1363" s="66">
        <f t="shared" si="225"/>
        <v>1</v>
      </c>
      <c r="R1363" s="43" t="str">
        <f t="shared" si="223"/>
        <v>-</v>
      </c>
      <c r="S1363" s="11">
        <v>43630.625</v>
      </c>
    </row>
    <row r="1364" spans="1:19" x14ac:dyDescent="0.15">
      <c r="A1364" s="1">
        <v>1363</v>
      </c>
      <c r="B1364" s="29" t="str">
        <f>TRIM(基本信息!B1364)</f>
        <v/>
      </c>
      <c r="C1364" s="1" t="str">
        <f>TRIM(基本信息!C1364)</f>
        <v/>
      </c>
      <c r="D1364" s="1">
        <f t="shared" si="224"/>
        <v>0</v>
      </c>
      <c r="E1364" s="1" t="str">
        <f>IFERROR(INDEX(股票涨跌!E:E,MATCH(B1364,股票涨跌!B:B,0)),"-")</f>
        <v>-</v>
      </c>
      <c r="F1364" s="1" t="str">
        <f>IFERROR(INDEX(股票涨跌!F:F,MATCH(B1364,股票涨跌!B:B,0)),"-")</f>
        <v>-</v>
      </c>
      <c r="G1364" s="1" t="str">
        <f>TRIM(基本信息!O1364)</f>
        <v/>
      </c>
      <c r="H1364" s="1" t="str">
        <f>IFERROR(INDEX(行业涨跌!F:F,MATCH(G1364,行业涨跌!C:C,0)),"-")</f>
        <v>-</v>
      </c>
      <c r="I1364" s="1" t="str">
        <f>IFERROR(INDEX(行业涨跌!E:E,MATCH(G1364,行业涨跌!C:C,0)),"-")</f>
        <v>-</v>
      </c>
      <c r="J1364" s="1">
        <v>0</v>
      </c>
      <c r="K1364" s="1">
        <v>0</v>
      </c>
      <c r="L1364" s="1">
        <v>0</v>
      </c>
      <c r="M1364" s="66">
        <f t="shared" si="225"/>
        <v>0</v>
      </c>
      <c r="R1364" s="43" t="str">
        <f t="shared" si="223"/>
        <v>-</v>
      </c>
    </row>
    <row r="1365" spans="1:19" x14ac:dyDescent="0.15">
      <c r="A1365" s="1">
        <v>1364</v>
      </c>
      <c r="B1365" s="29" t="str">
        <f>TRIM(基本信息!B1365)</f>
        <v/>
      </c>
      <c r="C1365" s="1" t="str">
        <f>TRIM(基本信息!C1365)</f>
        <v/>
      </c>
      <c r="D1365" s="1">
        <f t="shared" si="224"/>
        <v>0</v>
      </c>
      <c r="E1365" s="1" t="str">
        <f>IFERROR(INDEX(股票涨跌!E:E,MATCH(B1365,股票涨跌!B:B,0)),"-")</f>
        <v>-</v>
      </c>
      <c r="F1365" s="1" t="str">
        <f>IFERROR(INDEX(股票涨跌!F:F,MATCH(B1365,股票涨跌!B:B,0)),"-")</f>
        <v>-</v>
      </c>
      <c r="G1365" s="1" t="str">
        <f>TRIM(基本信息!O1365)</f>
        <v/>
      </c>
      <c r="H1365" s="1" t="str">
        <f>IFERROR(INDEX(行业涨跌!F:F,MATCH(G1365,行业涨跌!C:C,0)),"-")</f>
        <v>-</v>
      </c>
      <c r="I1365" s="1" t="str">
        <f>IFERROR(INDEX(行业涨跌!E:E,MATCH(G1365,行业涨跌!C:C,0)),"-")</f>
        <v>-</v>
      </c>
      <c r="J1365" s="1">
        <v>0</v>
      </c>
      <c r="K1365" s="1">
        <v>0</v>
      </c>
      <c r="L1365" s="1">
        <v>0</v>
      </c>
      <c r="M1365" s="66">
        <f t="shared" si="225"/>
        <v>0</v>
      </c>
      <c r="R1365" s="43" t="str">
        <f t="shared" si="223"/>
        <v>-</v>
      </c>
    </row>
    <row r="1366" spans="1:19" x14ac:dyDescent="0.15">
      <c r="A1366" s="1">
        <v>1365</v>
      </c>
      <c r="B1366" s="29" t="str">
        <f>TRIM(基本信息!B1366)</f>
        <v/>
      </c>
      <c r="C1366" s="1" t="str">
        <f>TRIM(基本信息!C1366)</f>
        <v/>
      </c>
      <c r="D1366" s="1">
        <f t="shared" si="224"/>
        <v>0</v>
      </c>
      <c r="E1366" s="1" t="str">
        <f>IFERROR(INDEX(股票涨跌!E:E,MATCH(B1366,股票涨跌!B:B,0)),"-")</f>
        <v>-</v>
      </c>
      <c r="F1366" s="1" t="str">
        <f>IFERROR(INDEX(股票涨跌!F:F,MATCH(B1366,股票涨跌!B:B,0)),"-")</f>
        <v>-</v>
      </c>
      <c r="G1366" s="1" t="str">
        <f>TRIM(基本信息!O1366)</f>
        <v/>
      </c>
      <c r="H1366" s="1" t="str">
        <f>IFERROR(INDEX(行业涨跌!F:F,MATCH(G1366,行业涨跌!C:C,0)),"-")</f>
        <v>-</v>
      </c>
      <c r="I1366" s="1" t="str">
        <f>IFERROR(INDEX(行业涨跌!E:E,MATCH(G1366,行业涨跌!C:C,0)),"-")</f>
        <v>-</v>
      </c>
      <c r="J1366" s="1">
        <v>0</v>
      </c>
      <c r="K1366" s="1">
        <v>1</v>
      </c>
      <c r="L1366" s="1">
        <v>0</v>
      </c>
      <c r="M1366" s="66">
        <f t="shared" si="225"/>
        <v>1</v>
      </c>
      <c r="R1366" s="43" t="str">
        <f t="shared" si="223"/>
        <v>-</v>
      </c>
      <c r="S1366" s="11">
        <v>43630.625</v>
      </c>
    </row>
    <row r="1367" spans="1:19" x14ac:dyDescent="0.15">
      <c r="A1367" s="1">
        <v>1366</v>
      </c>
      <c r="B1367" s="29" t="str">
        <f>TRIM(基本信息!B1367)</f>
        <v/>
      </c>
      <c r="C1367" s="1" t="str">
        <f>TRIM(基本信息!C1367)</f>
        <v/>
      </c>
      <c r="D1367" s="1">
        <f t="shared" si="224"/>
        <v>0</v>
      </c>
      <c r="E1367" s="1" t="str">
        <f>IFERROR(INDEX(股票涨跌!E:E,MATCH(B1367,股票涨跌!B:B,0)),"-")</f>
        <v>-</v>
      </c>
      <c r="F1367" s="1" t="str">
        <f>IFERROR(INDEX(股票涨跌!F:F,MATCH(B1367,股票涨跌!B:B,0)),"-")</f>
        <v>-</v>
      </c>
      <c r="G1367" s="1" t="str">
        <f>TRIM(基本信息!O1367)</f>
        <v/>
      </c>
      <c r="H1367" s="1" t="str">
        <f>IFERROR(INDEX(行业涨跌!F:F,MATCH(G1367,行业涨跌!C:C,0)),"-")</f>
        <v>-</v>
      </c>
      <c r="I1367" s="1" t="str">
        <f>IFERROR(INDEX(行业涨跌!E:E,MATCH(G1367,行业涨跌!C:C,0)),"-")</f>
        <v>-</v>
      </c>
      <c r="J1367" s="1">
        <v>0</v>
      </c>
      <c r="K1367" s="1">
        <v>0</v>
      </c>
      <c r="L1367" s="1">
        <v>0</v>
      </c>
      <c r="M1367" s="66">
        <f t="shared" si="225"/>
        <v>0</v>
      </c>
      <c r="R1367" s="43" t="str">
        <f t="shared" si="223"/>
        <v>-</v>
      </c>
    </row>
    <row r="1368" spans="1:19" x14ac:dyDescent="0.15">
      <c r="A1368" s="1">
        <v>1367</v>
      </c>
      <c r="B1368" s="29" t="str">
        <f>TRIM(基本信息!B1368)</f>
        <v/>
      </c>
      <c r="C1368" s="1" t="str">
        <f>TRIM(基本信息!C1368)</f>
        <v/>
      </c>
      <c r="D1368" s="1">
        <f t="shared" si="224"/>
        <v>0</v>
      </c>
      <c r="E1368" s="1" t="str">
        <f>IFERROR(INDEX(股票涨跌!E:E,MATCH(B1368,股票涨跌!B:B,0)),"-")</f>
        <v>-</v>
      </c>
      <c r="F1368" s="1" t="str">
        <f>IFERROR(INDEX(股票涨跌!F:F,MATCH(B1368,股票涨跌!B:B,0)),"-")</f>
        <v>-</v>
      </c>
      <c r="G1368" s="1" t="str">
        <f>TRIM(基本信息!O1368)</f>
        <v/>
      </c>
      <c r="H1368" s="1" t="str">
        <f>IFERROR(INDEX(行业涨跌!F:F,MATCH(G1368,行业涨跌!C:C,0)),"-")</f>
        <v>-</v>
      </c>
      <c r="I1368" s="1" t="str">
        <f>IFERROR(INDEX(行业涨跌!E:E,MATCH(G1368,行业涨跌!C:C,0)),"-")</f>
        <v>-</v>
      </c>
      <c r="J1368" s="1">
        <v>0</v>
      </c>
      <c r="K1368" s="1">
        <v>0</v>
      </c>
      <c r="L1368" s="1">
        <v>0</v>
      </c>
      <c r="M1368" s="66">
        <f t="shared" si="225"/>
        <v>0</v>
      </c>
      <c r="R1368" s="43" t="str">
        <f t="shared" si="223"/>
        <v>-</v>
      </c>
    </row>
    <row r="1369" spans="1:19" x14ac:dyDescent="0.15">
      <c r="A1369" s="1">
        <v>1368</v>
      </c>
      <c r="B1369" s="29" t="str">
        <f>TRIM(基本信息!B1369)</f>
        <v/>
      </c>
      <c r="C1369" s="1" t="str">
        <f>TRIM(基本信息!C1369)</f>
        <v/>
      </c>
      <c r="D1369" s="1">
        <f t="shared" si="224"/>
        <v>0</v>
      </c>
      <c r="E1369" s="1" t="str">
        <f>IFERROR(INDEX(股票涨跌!E:E,MATCH(B1369,股票涨跌!B:B,0)),"-")</f>
        <v>-</v>
      </c>
      <c r="F1369" s="1" t="str">
        <f>IFERROR(INDEX(股票涨跌!F:F,MATCH(B1369,股票涨跌!B:B,0)),"-")</f>
        <v>-</v>
      </c>
      <c r="G1369" s="1" t="str">
        <f>TRIM(基本信息!O1369)</f>
        <v/>
      </c>
      <c r="H1369" s="1" t="str">
        <f>IFERROR(INDEX(行业涨跌!F:F,MATCH(G1369,行业涨跌!C:C,0)),"-")</f>
        <v>-</v>
      </c>
      <c r="I1369" s="1" t="str">
        <f>IFERROR(INDEX(行业涨跌!E:E,MATCH(G1369,行业涨跌!C:C,0)),"-")</f>
        <v>-</v>
      </c>
      <c r="J1369" s="1">
        <v>0</v>
      </c>
      <c r="K1369" s="1">
        <v>0</v>
      </c>
      <c r="L1369" s="1">
        <v>0</v>
      </c>
      <c r="M1369" s="66">
        <f t="shared" si="225"/>
        <v>0</v>
      </c>
      <c r="R1369" s="43" t="str">
        <f t="shared" si="223"/>
        <v>-</v>
      </c>
    </row>
    <row r="1370" spans="1:19" x14ac:dyDescent="0.15">
      <c r="A1370" s="1">
        <v>1369</v>
      </c>
      <c r="B1370" s="29" t="str">
        <f>TRIM(基本信息!B1370)</f>
        <v/>
      </c>
      <c r="C1370" s="1" t="str">
        <f>TRIM(基本信息!C1370)</f>
        <v/>
      </c>
      <c r="D1370" s="1">
        <f t="shared" si="224"/>
        <v>0</v>
      </c>
      <c r="E1370" s="1" t="str">
        <f>IFERROR(INDEX(股票涨跌!E:E,MATCH(B1370,股票涨跌!B:B,0)),"-")</f>
        <v>-</v>
      </c>
      <c r="F1370" s="1" t="str">
        <f>IFERROR(INDEX(股票涨跌!F:F,MATCH(B1370,股票涨跌!B:B,0)),"-")</f>
        <v>-</v>
      </c>
      <c r="G1370" s="1" t="str">
        <f>TRIM(基本信息!O1370)</f>
        <v/>
      </c>
      <c r="H1370" s="1" t="str">
        <f>IFERROR(INDEX(行业涨跌!F:F,MATCH(G1370,行业涨跌!C:C,0)),"-")</f>
        <v>-</v>
      </c>
      <c r="I1370" s="1" t="str">
        <f>IFERROR(INDEX(行业涨跌!E:E,MATCH(G1370,行业涨跌!C:C,0)),"-")</f>
        <v>-</v>
      </c>
      <c r="J1370" s="1">
        <v>0</v>
      </c>
      <c r="K1370" s="1">
        <v>0</v>
      </c>
      <c r="L1370" s="1">
        <v>0</v>
      </c>
      <c r="M1370" s="66">
        <f t="shared" si="225"/>
        <v>0</v>
      </c>
      <c r="R1370" s="43" t="str">
        <f t="shared" si="223"/>
        <v>-</v>
      </c>
    </row>
    <row r="1371" spans="1:19" x14ac:dyDescent="0.15">
      <c r="A1371" s="1">
        <v>1370</v>
      </c>
      <c r="B1371" s="29" t="str">
        <f>TRIM(基本信息!B1371)</f>
        <v/>
      </c>
      <c r="C1371" s="1" t="str">
        <f>TRIM(基本信息!C1371)</f>
        <v/>
      </c>
      <c r="D1371" s="1">
        <f t="shared" si="224"/>
        <v>0</v>
      </c>
      <c r="E1371" s="1" t="str">
        <f>IFERROR(INDEX(股票涨跌!E:E,MATCH(B1371,股票涨跌!B:B,0)),"-")</f>
        <v>-</v>
      </c>
      <c r="F1371" s="1" t="str">
        <f>IFERROR(INDEX(股票涨跌!F:F,MATCH(B1371,股票涨跌!B:B,0)),"-")</f>
        <v>-</v>
      </c>
      <c r="G1371" s="1" t="str">
        <f>TRIM(基本信息!O1371)</f>
        <v/>
      </c>
      <c r="H1371" s="1" t="str">
        <f>IFERROR(INDEX(行业涨跌!F:F,MATCH(G1371,行业涨跌!C:C,0)),"-")</f>
        <v>-</v>
      </c>
      <c r="I1371" s="1" t="str">
        <f>IFERROR(INDEX(行业涨跌!E:E,MATCH(G1371,行业涨跌!C:C,0)),"-")</f>
        <v>-</v>
      </c>
      <c r="J1371" s="1">
        <v>0</v>
      </c>
      <c r="K1371" s="1">
        <v>1</v>
      </c>
      <c r="L1371" s="1">
        <v>0</v>
      </c>
      <c r="M1371" s="66">
        <f t="shared" si="225"/>
        <v>1</v>
      </c>
      <c r="R1371" s="43" t="str">
        <f t="shared" si="223"/>
        <v>-</v>
      </c>
      <c r="S1371" s="11">
        <v>43630.625</v>
      </c>
    </row>
    <row r="1372" spans="1:19" x14ac:dyDescent="0.15">
      <c r="A1372" s="1">
        <v>1371</v>
      </c>
      <c r="B1372" s="29" t="str">
        <f>TRIM(基本信息!B1372)</f>
        <v/>
      </c>
      <c r="C1372" s="1" t="str">
        <f>TRIM(基本信息!C1372)</f>
        <v/>
      </c>
      <c r="D1372" s="1">
        <f t="shared" si="224"/>
        <v>0</v>
      </c>
      <c r="E1372" s="1" t="str">
        <f>IFERROR(INDEX(股票涨跌!E:E,MATCH(B1372,股票涨跌!B:B,0)),"-")</f>
        <v>-</v>
      </c>
      <c r="F1372" s="1" t="str">
        <f>IFERROR(INDEX(股票涨跌!F:F,MATCH(B1372,股票涨跌!B:B,0)),"-")</f>
        <v>-</v>
      </c>
      <c r="G1372" s="1" t="str">
        <f>TRIM(基本信息!O1372)</f>
        <v/>
      </c>
      <c r="H1372" s="1" t="str">
        <f>IFERROR(INDEX(行业涨跌!F:F,MATCH(G1372,行业涨跌!C:C,0)),"-")</f>
        <v>-</v>
      </c>
      <c r="I1372" s="1" t="str">
        <f>IFERROR(INDEX(行业涨跌!E:E,MATCH(G1372,行业涨跌!C:C,0)),"-")</f>
        <v>-</v>
      </c>
      <c r="J1372" s="1">
        <v>0</v>
      </c>
      <c r="K1372" s="1">
        <v>0</v>
      </c>
      <c r="L1372" s="1">
        <v>0</v>
      </c>
      <c r="M1372" s="66">
        <f t="shared" si="225"/>
        <v>0</v>
      </c>
      <c r="R1372" s="43" t="str">
        <f t="shared" si="223"/>
        <v>-</v>
      </c>
    </row>
    <row r="1373" spans="1:19" x14ac:dyDescent="0.15">
      <c r="A1373" s="1">
        <v>1372</v>
      </c>
      <c r="B1373" s="29" t="str">
        <f>TRIM(基本信息!B1373)</f>
        <v/>
      </c>
      <c r="C1373" s="1" t="str">
        <f>TRIM(基本信息!C1373)</f>
        <v/>
      </c>
      <c r="D1373" s="1">
        <f t="shared" si="224"/>
        <v>0</v>
      </c>
      <c r="E1373" s="1" t="str">
        <f>IFERROR(INDEX(股票涨跌!E:E,MATCH(B1373,股票涨跌!B:B,0)),"-")</f>
        <v>-</v>
      </c>
      <c r="F1373" s="1" t="str">
        <f>IFERROR(INDEX(股票涨跌!F:F,MATCH(B1373,股票涨跌!B:B,0)),"-")</f>
        <v>-</v>
      </c>
      <c r="G1373" s="1" t="str">
        <f>TRIM(基本信息!O1373)</f>
        <v/>
      </c>
      <c r="H1373" s="1" t="str">
        <f>IFERROR(INDEX(行业涨跌!F:F,MATCH(G1373,行业涨跌!C:C,0)),"-")</f>
        <v>-</v>
      </c>
      <c r="I1373" s="1" t="str">
        <f>IFERROR(INDEX(行业涨跌!E:E,MATCH(G1373,行业涨跌!C:C,0)),"-")</f>
        <v>-</v>
      </c>
      <c r="J1373" s="1">
        <v>0</v>
      </c>
      <c r="K1373" s="1">
        <v>0</v>
      </c>
      <c r="L1373" s="1">
        <v>0</v>
      </c>
      <c r="M1373" s="66">
        <f t="shared" si="225"/>
        <v>0</v>
      </c>
      <c r="R1373" s="43" t="str">
        <f t="shared" si="223"/>
        <v>-</v>
      </c>
    </row>
    <row r="1374" spans="1:19" x14ac:dyDescent="0.15">
      <c r="A1374" s="1">
        <v>1373</v>
      </c>
      <c r="B1374" s="29" t="str">
        <f>TRIM(基本信息!B1374)</f>
        <v/>
      </c>
      <c r="C1374" s="1" t="str">
        <f>TRIM(基本信息!C1374)</f>
        <v/>
      </c>
      <c r="D1374" s="1">
        <f t="shared" si="224"/>
        <v>0</v>
      </c>
      <c r="E1374" s="1" t="str">
        <f>IFERROR(INDEX(股票涨跌!E:E,MATCH(B1374,股票涨跌!B:B,0)),"-")</f>
        <v>-</v>
      </c>
      <c r="F1374" s="1" t="str">
        <f>IFERROR(INDEX(股票涨跌!F:F,MATCH(B1374,股票涨跌!B:B,0)),"-")</f>
        <v>-</v>
      </c>
      <c r="G1374" s="1" t="str">
        <f>TRIM(基本信息!O1374)</f>
        <v/>
      </c>
      <c r="H1374" s="1" t="str">
        <f>IFERROR(INDEX(行业涨跌!F:F,MATCH(G1374,行业涨跌!C:C,0)),"-")</f>
        <v>-</v>
      </c>
      <c r="I1374" s="1" t="str">
        <f>IFERROR(INDEX(行业涨跌!E:E,MATCH(G1374,行业涨跌!C:C,0)),"-")</f>
        <v>-</v>
      </c>
      <c r="J1374" s="1">
        <v>0</v>
      </c>
      <c r="K1374" s="1">
        <v>1</v>
      </c>
      <c r="L1374" s="1">
        <v>0</v>
      </c>
      <c r="M1374" s="66">
        <f t="shared" si="225"/>
        <v>1</v>
      </c>
      <c r="R1374" s="43" t="str">
        <f t="shared" si="223"/>
        <v>-</v>
      </c>
      <c r="S1374" s="11">
        <v>43630.625</v>
      </c>
    </row>
    <row r="1375" spans="1:19" x14ac:dyDescent="0.15">
      <c r="A1375" s="1">
        <v>1374</v>
      </c>
      <c r="B1375" s="29" t="str">
        <f>TRIM(基本信息!B1375)</f>
        <v/>
      </c>
      <c r="C1375" s="1" t="str">
        <f>TRIM(基本信息!C1375)</f>
        <v/>
      </c>
      <c r="D1375" s="1">
        <f t="shared" si="224"/>
        <v>0</v>
      </c>
      <c r="E1375" s="1" t="str">
        <f>IFERROR(INDEX(股票涨跌!E:E,MATCH(B1375,股票涨跌!B:B,0)),"-")</f>
        <v>-</v>
      </c>
      <c r="F1375" s="1" t="str">
        <f>IFERROR(INDEX(股票涨跌!F:F,MATCH(B1375,股票涨跌!B:B,0)),"-")</f>
        <v>-</v>
      </c>
      <c r="G1375" s="1" t="str">
        <f>TRIM(基本信息!O1375)</f>
        <v/>
      </c>
      <c r="H1375" s="1" t="str">
        <f>IFERROR(INDEX(行业涨跌!F:F,MATCH(G1375,行业涨跌!C:C,0)),"-")</f>
        <v>-</v>
      </c>
      <c r="I1375" s="1" t="str">
        <f>IFERROR(INDEX(行业涨跌!E:E,MATCH(G1375,行业涨跌!C:C,0)),"-")</f>
        <v>-</v>
      </c>
      <c r="J1375" s="1">
        <v>0</v>
      </c>
      <c r="K1375" s="1">
        <v>0</v>
      </c>
      <c r="L1375" s="1">
        <v>0</v>
      </c>
      <c r="M1375" s="66">
        <f t="shared" si="225"/>
        <v>0</v>
      </c>
      <c r="R1375" s="43" t="str">
        <f t="shared" si="223"/>
        <v>-</v>
      </c>
    </row>
    <row r="1376" spans="1:19" x14ac:dyDescent="0.15">
      <c r="A1376" s="1">
        <v>1375</v>
      </c>
      <c r="B1376" s="29" t="str">
        <f>TRIM(基本信息!B1376)</f>
        <v/>
      </c>
      <c r="C1376" s="1" t="str">
        <f>TRIM(基本信息!C1376)</f>
        <v/>
      </c>
      <c r="D1376" s="1">
        <f t="shared" si="224"/>
        <v>0</v>
      </c>
      <c r="E1376" s="1" t="str">
        <f>IFERROR(INDEX(股票涨跌!E:E,MATCH(B1376,股票涨跌!B:B,0)),"-")</f>
        <v>-</v>
      </c>
      <c r="F1376" s="1" t="str">
        <f>IFERROR(INDEX(股票涨跌!F:F,MATCH(B1376,股票涨跌!B:B,0)),"-")</f>
        <v>-</v>
      </c>
      <c r="G1376" s="1" t="str">
        <f>TRIM(基本信息!O1376)</f>
        <v/>
      </c>
      <c r="H1376" s="1" t="str">
        <f>IFERROR(INDEX(行业涨跌!F:F,MATCH(G1376,行业涨跌!C:C,0)),"-")</f>
        <v>-</v>
      </c>
      <c r="I1376" s="1" t="str">
        <f>IFERROR(INDEX(行业涨跌!E:E,MATCH(G1376,行业涨跌!C:C,0)),"-")</f>
        <v>-</v>
      </c>
      <c r="J1376" s="1">
        <v>0</v>
      </c>
      <c r="K1376" s="1">
        <v>0</v>
      </c>
      <c r="L1376" s="1">
        <v>0</v>
      </c>
      <c r="M1376" s="66">
        <f t="shared" si="225"/>
        <v>0</v>
      </c>
      <c r="R1376" s="43" t="str">
        <f t="shared" si="223"/>
        <v>-</v>
      </c>
    </row>
    <row r="1377" spans="1:19" x14ac:dyDescent="0.15">
      <c r="A1377" s="1">
        <v>1376</v>
      </c>
      <c r="B1377" s="29" t="str">
        <f>TRIM(基本信息!B1377)</f>
        <v/>
      </c>
      <c r="C1377" s="1" t="str">
        <f>TRIM(基本信息!C1377)</f>
        <v/>
      </c>
      <c r="D1377" s="1">
        <f t="shared" si="224"/>
        <v>0</v>
      </c>
      <c r="E1377" s="1" t="str">
        <f>IFERROR(INDEX(股票涨跌!E:E,MATCH(B1377,股票涨跌!B:B,0)),"-")</f>
        <v>-</v>
      </c>
      <c r="F1377" s="1" t="str">
        <f>IFERROR(INDEX(股票涨跌!F:F,MATCH(B1377,股票涨跌!B:B,0)),"-")</f>
        <v>-</v>
      </c>
      <c r="G1377" s="1" t="str">
        <f>TRIM(基本信息!O1377)</f>
        <v/>
      </c>
      <c r="H1377" s="1" t="str">
        <f>IFERROR(INDEX(行业涨跌!F:F,MATCH(G1377,行业涨跌!C:C,0)),"-")</f>
        <v>-</v>
      </c>
      <c r="I1377" s="1" t="str">
        <f>IFERROR(INDEX(行业涨跌!E:E,MATCH(G1377,行业涨跌!C:C,0)),"-")</f>
        <v>-</v>
      </c>
      <c r="J1377" s="1">
        <v>0</v>
      </c>
      <c r="K1377" s="1">
        <v>0</v>
      </c>
      <c r="L1377" s="1">
        <v>0</v>
      </c>
      <c r="M1377" s="66">
        <f t="shared" si="225"/>
        <v>0</v>
      </c>
      <c r="R1377" s="43" t="str">
        <f t="shared" si="223"/>
        <v>-</v>
      </c>
    </row>
    <row r="1378" spans="1:19" x14ac:dyDescent="0.15">
      <c r="A1378" s="1">
        <v>1377</v>
      </c>
      <c r="B1378" s="29" t="str">
        <f>TRIM(基本信息!B1378)</f>
        <v/>
      </c>
      <c r="C1378" s="1" t="str">
        <f>TRIM(基本信息!C1378)</f>
        <v/>
      </c>
      <c r="D1378" s="1">
        <f t="shared" si="224"/>
        <v>0</v>
      </c>
      <c r="E1378" s="1" t="str">
        <f>IFERROR(INDEX(股票涨跌!E:E,MATCH(B1378,股票涨跌!B:B,0)),"-")</f>
        <v>-</v>
      </c>
      <c r="F1378" s="1" t="str">
        <f>IFERROR(INDEX(股票涨跌!F:F,MATCH(B1378,股票涨跌!B:B,0)),"-")</f>
        <v>-</v>
      </c>
      <c r="G1378" s="1" t="str">
        <f>TRIM(基本信息!O1378)</f>
        <v/>
      </c>
      <c r="H1378" s="1" t="str">
        <f>IFERROR(INDEX(行业涨跌!F:F,MATCH(G1378,行业涨跌!C:C,0)),"-")</f>
        <v>-</v>
      </c>
      <c r="I1378" s="1" t="str">
        <f>IFERROR(INDEX(行业涨跌!E:E,MATCH(G1378,行业涨跌!C:C,0)),"-")</f>
        <v>-</v>
      </c>
      <c r="J1378" s="1">
        <v>0</v>
      </c>
      <c r="K1378" s="1">
        <v>0</v>
      </c>
      <c r="L1378" s="1">
        <v>0</v>
      </c>
      <c r="M1378" s="66">
        <f t="shared" si="225"/>
        <v>0</v>
      </c>
      <c r="R1378" s="43" t="str">
        <f t="shared" si="223"/>
        <v>-</v>
      </c>
    </row>
    <row r="1379" spans="1:19" x14ac:dyDescent="0.15">
      <c r="A1379" s="1">
        <v>1378</v>
      </c>
      <c r="B1379" s="29" t="str">
        <f>TRIM(基本信息!B1379)</f>
        <v/>
      </c>
      <c r="C1379" s="1" t="str">
        <f>TRIM(基本信息!C1379)</f>
        <v/>
      </c>
      <c r="D1379" s="1">
        <f t="shared" si="224"/>
        <v>0</v>
      </c>
      <c r="E1379" s="1" t="str">
        <f>IFERROR(INDEX(股票涨跌!E:E,MATCH(B1379,股票涨跌!B:B,0)),"-")</f>
        <v>-</v>
      </c>
      <c r="F1379" s="1" t="str">
        <f>IFERROR(INDEX(股票涨跌!F:F,MATCH(B1379,股票涨跌!B:B,0)),"-")</f>
        <v>-</v>
      </c>
      <c r="G1379" s="1" t="str">
        <f>TRIM(基本信息!O1379)</f>
        <v/>
      </c>
      <c r="H1379" s="1" t="str">
        <f>IFERROR(INDEX(行业涨跌!F:F,MATCH(G1379,行业涨跌!C:C,0)),"-")</f>
        <v>-</v>
      </c>
      <c r="I1379" s="1" t="str">
        <f>IFERROR(INDEX(行业涨跌!E:E,MATCH(G1379,行业涨跌!C:C,0)),"-")</f>
        <v>-</v>
      </c>
      <c r="J1379" s="1">
        <v>0</v>
      </c>
      <c r="K1379" s="1">
        <v>0</v>
      </c>
      <c r="L1379" s="1">
        <v>0</v>
      </c>
      <c r="M1379" s="66">
        <f t="shared" si="225"/>
        <v>0</v>
      </c>
      <c r="R1379" s="43" t="str">
        <f t="shared" si="223"/>
        <v>-</v>
      </c>
    </row>
    <row r="1380" spans="1:19" x14ac:dyDescent="0.15">
      <c r="A1380" s="1">
        <v>1379</v>
      </c>
      <c r="B1380" s="29" t="str">
        <f>TRIM(基本信息!B1380)</f>
        <v/>
      </c>
      <c r="C1380" s="1" t="str">
        <f>TRIM(基本信息!C1380)</f>
        <v/>
      </c>
      <c r="D1380" s="1">
        <f t="shared" si="224"/>
        <v>0</v>
      </c>
      <c r="E1380" s="1" t="str">
        <f>IFERROR(INDEX(股票涨跌!E:E,MATCH(B1380,股票涨跌!B:B,0)),"-")</f>
        <v>-</v>
      </c>
      <c r="F1380" s="1" t="str">
        <f>IFERROR(INDEX(股票涨跌!F:F,MATCH(B1380,股票涨跌!B:B,0)),"-")</f>
        <v>-</v>
      </c>
      <c r="G1380" s="1" t="str">
        <f>TRIM(基本信息!O1380)</f>
        <v/>
      </c>
      <c r="H1380" s="1" t="str">
        <f>IFERROR(INDEX(行业涨跌!F:F,MATCH(G1380,行业涨跌!C:C,0)),"-")</f>
        <v>-</v>
      </c>
      <c r="I1380" s="1" t="str">
        <f>IFERROR(INDEX(行业涨跌!E:E,MATCH(G1380,行业涨跌!C:C,0)),"-")</f>
        <v>-</v>
      </c>
      <c r="J1380" s="1">
        <v>0</v>
      </c>
      <c r="K1380" s="1">
        <v>0</v>
      </c>
      <c r="L1380" s="1">
        <v>0</v>
      </c>
      <c r="M1380" s="66">
        <f t="shared" si="225"/>
        <v>0</v>
      </c>
      <c r="R1380" s="43" t="str">
        <f t="shared" si="223"/>
        <v>-</v>
      </c>
    </row>
    <row r="1381" spans="1:19" x14ac:dyDescent="0.15">
      <c r="A1381" s="1">
        <v>1380</v>
      </c>
      <c r="B1381" s="29" t="str">
        <f>TRIM(基本信息!B1381)</f>
        <v/>
      </c>
      <c r="C1381" s="1" t="str">
        <f>TRIM(基本信息!C1381)</f>
        <v/>
      </c>
      <c r="D1381" s="1">
        <f t="shared" si="224"/>
        <v>0</v>
      </c>
      <c r="E1381" s="1" t="str">
        <f>IFERROR(INDEX(股票涨跌!E:E,MATCH(B1381,股票涨跌!B:B,0)),"-")</f>
        <v>-</v>
      </c>
      <c r="F1381" s="1" t="str">
        <f>IFERROR(INDEX(股票涨跌!F:F,MATCH(B1381,股票涨跌!B:B,0)),"-")</f>
        <v>-</v>
      </c>
      <c r="G1381" s="1" t="str">
        <f>TRIM(基本信息!O1381)</f>
        <v/>
      </c>
      <c r="H1381" s="1" t="str">
        <f>IFERROR(INDEX(行业涨跌!F:F,MATCH(G1381,行业涨跌!C:C,0)),"-")</f>
        <v>-</v>
      </c>
      <c r="I1381" s="1" t="str">
        <f>IFERROR(INDEX(行业涨跌!E:E,MATCH(G1381,行业涨跌!C:C,0)),"-")</f>
        <v>-</v>
      </c>
      <c r="J1381" s="1">
        <v>0</v>
      </c>
      <c r="K1381" s="1">
        <v>1</v>
      </c>
      <c r="L1381" s="1">
        <v>1</v>
      </c>
      <c r="M1381" s="66">
        <f t="shared" si="225"/>
        <v>1</v>
      </c>
      <c r="R1381" s="43" t="str">
        <f t="shared" si="223"/>
        <v>-</v>
      </c>
      <c r="S1381" s="11">
        <v>43630.625</v>
      </c>
    </row>
    <row r="1382" spans="1:19" x14ac:dyDescent="0.15">
      <c r="A1382" s="1">
        <v>1381</v>
      </c>
      <c r="B1382" s="29" t="str">
        <f>TRIM(基本信息!B1382)</f>
        <v/>
      </c>
      <c r="C1382" s="1" t="str">
        <f>TRIM(基本信息!C1382)</f>
        <v/>
      </c>
      <c r="D1382" s="1">
        <f t="shared" si="224"/>
        <v>0</v>
      </c>
      <c r="E1382" s="1" t="str">
        <f>IFERROR(INDEX(股票涨跌!E:E,MATCH(B1382,股票涨跌!B:B,0)),"-")</f>
        <v>-</v>
      </c>
      <c r="F1382" s="1" t="str">
        <f>IFERROR(INDEX(股票涨跌!F:F,MATCH(B1382,股票涨跌!B:B,0)),"-")</f>
        <v>-</v>
      </c>
      <c r="G1382" s="1" t="str">
        <f>TRIM(基本信息!O1382)</f>
        <v/>
      </c>
      <c r="H1382" s="1" t="str">
        <f>IFERROR(INDEX(行业涨跌!F:F,MATCH(G1382,行业涨跌!C:C,0)),"-")</f>
        <v>-</v>
      </c>
      <c r="I1382" s="1" t="str">
        <f>IFERROR(INDEX(行业涨跌!E:E,MATCH(G1382,行业涨跌!C:C,0)),"-")</f>
        <v>-</v>
      </c>
      <c r="J1382" s="1">
        <v>0</v>
      </c>
      <c r="K1382" s="1">
        <v>0</v>
      </c>
      <c r="L1382" s="1">
        <v>0</v>
      </c>
      <c r="M1382" s="66">
        <f t="shared" si="225"/>
        <v>0</v>
      </c>
      <c r="R1382" s="43" t="str">
        <f t="shared" si="223"/>
        <v>-</v>
      </c>
    </row>
    <row r="1383" spans="1:19" x14ac:dyDescent="0.15">
      <c r="A1383" s="1">
        <v>1382</v>
      </c>
      <c r="B1383" s="29" t="str">
        <f>TRIM(基本信息!B1383)</f>
        <v/>
      </c>
      <c r="C1383" s="1" t="str">
        <f>TRIM(基本信息!C1383)</f>
        <v/>
      </c>
      <c r="D1383" s="1">
        <f t="shared" si="224"/>
        <v>0</v>
      </c>
      <c r="E1383" s="1" t="str">
        <f>IFERROR(INDEX(股票涨跌!E:E,MATCH(B1383,股票涨跌!B:B,0)),"-")</f>
        <v>-</v>
      </c>
      <c r="F1383" s="1" t="str">
        <f>IFERROR(INDEX(股票涨跌!F:F,MATCH(B1383,股票涨跌!B:B,0)),"-")</f>
        <v>-</v>
      </c>
      <c r="G1383" s="1" t="str">
        <f>TRIM(基本信息!O1383)</f>
        <v/>
      </c>
      <c r="H1383" s="1" t="str">
        <f>IFERROR(INDEX(行业涨跌!F:F,MATCH(G1383,行业涨跌!C:C,0)),"-")</f>
        <v>-</v>
      </c>
      <c r="I1383" s="1" t="str">
        <f>IFERROR(INDEX(行业涨跌!E:E,MATCH(G1383,行业涨跌!C:C,0)),"-")</f>
        <v>-</v>
      </c>
      <c r="J1383" s="1">
        <v>0</v>
      </c>
      <c r="K1383" s="1">
        <v>0</v>
      </c>
      <c r="L1383" s="1">
        <v>0</v>
      </c>
      <c r="M1383" s="66">
        <f t="shared" si="225"/>
        <v>0</v>
      </c>
      <c r="R1383" s="43" t="str">
        <f t="shared" si="223"/>
        <v>-</v>
      </c>
    </row>
    <row r="1384" spans="1:19" x14ac:dyDescent="0.15">
      <c r="A1384" s="1">
        <v>1383</v>
      </c>
      <c r="B1384" s="29" t="str">
        <f>TRIM(基本信息!B1384)</f>
        <v/>
      </c>
      <c r="C1384" s="1" t="str">
        <f>TRIM(基本信息!C1384)</f>
        <v/>
      </c>
      <c r="D1384" s="1">
        <f t="shared" si="224"/>
        <v>0</v>
      </c>
      <c r="E1384" s="1" t="str">
        <f>IFERROR(INDEX(股票涨跌!E:E,MATCH(B1384,股票涨跌!B:B,0)),"-")</f>
        <v>-</v>
      </c>
      <c r="F1384" s="1" t="str">
        <f>IFERROR(INDEX(股票涨跌!F:F,MATCH(B1384,股票涨跌!B:B,0)),"-")</f>
        <v>-</v>
      </c>
      <c r="G1384" s="1" t="str">
        <f>TRIM(基本信息!O1384)</f>
        <v/>
      </c>
      <c r="H1384" s="1" t="str">
        <f>IFERROR(INDEX(行业涨跌!F:F,MATCH(G1384,行业涨跌!C:C,0)),"-")</f>
        <v>-</v>
      </c>
      <c r="I1384" s="1" t="str">
        <f>IFERROR(INDEX(行业涨跌!E:E,MATCH(G1384,行业涨跌!C:C,0)),"-")</f>
        <v>-</v>
      </c>
      <c r="J1384" s="1">
        <v>0</v>
      </c>
      <c r="K1384" s="1">
        <v>0</v>
      </c>
      <c r="L1384" s="1">
        <v>0</v>
      </c>
      <c r="M1384" s="66">
        <f t="shared" si="225"/>
        <v>0</v>
      </c>
      <c r="R1384" s="43" t="str">
        <f t="shared" si="223"/>
        <v>-</v>
      </c>
    </row>
    <row r="1385" spans="1:19" x14ac:dyDescent="0.15">
      <c r="A1385" s="1">
        <v>1384</v>
      </c>
      <c r="B1385" s="29" t="str">
        <f>TRIM(基本信息!B1385)</f>
        <v/>
      </c>
      <c r="C1385" s="1" t="str">
        <f>TRIM(基本信息!C1385)</f>
        <v/>
      </c>
      <c r="D1385" s="1">
        <f t="shared" si="224"/>
        <v>0</v>
      </c>
      <c r="E1385" s="1" t="str">
        <f>IFERROR(INDEX(股票涨跌!E:E,MATCH(B1385,股票涨跌!B:B,0)),"-")</f>
        <v>-</v>
      </c>
      <c r="F1385" s="1" t="str">
        <f>IFERROR(INDEX(股票涨跌!F:F,MATCH(B1385,股票涨跌!B:B,0)),"-")</f>
        <v>-</v>
      </c>
      <c r="G1385" s="1" t="str">
        <f>TRIM(基本信息!O1385)</f>
        <v/>
      </c>
      <c r="H1385" s="1" t="str">
        <f>IFERROR(INDEX(行业涨跌!F:F,MATCH(G1385,行业涨跌!C:C,0)),"-")</f>
        <v>-</v>
      </c>
      <c r="I1385" s="1" t="str">
        <f>IFERROR(INDEX(行业涨跌!E:E,MATCH(G1385,行业涨跌!C:C,0)),"-")</f>
        <v>-</v>
      </c>
      <c r="J1385" s="1">
        <v>0</v>
      </c>
      <c r="K1385" s="1">
        <v>0</v>
      </c>
      <c r="L1385" s="1">
        <v>0</v>
      </c>
      <c r="M1385" s="66">
        <f t="shared" si="225"/>
        <v>0</v>
      </c>
      <c r="R1385" s="43" t="str">
        <f t="shared" si="223"/>
        <v>-</v>
      </c>
    </row>
    <row r="1386" spans="1:19" x14ac:dyDescent="0.15">
      <c r="A1386" s="1">
        <v>1385</v>
      </c>
      <c r="B1386" s="29" t="str">
        <f>TRIM(基本信息!B1386)</f>
        <v/>
      </c>
      <c r="C1386" s="1" t="str">
        <f>TRIM(基本信息!C1386)</f>
        <v/>
      </c>
      <c r="D1386" s="1">
        <f t="shared" si="224"/>
        <v>0</v>
      </c>
      <c r="E1386" s="1" t="str">
        <f>IFERROR(INDEX(股票涨跌!E:E,MATCH(B1386,股票涨跌!B:B,0)),"-")</f>
        <v>-</v>
      </c>
      <c r="F1386" s="1" t="str">
        <f>IFERROR(INDEX(股票涨跌!F:F,MATCH(B1386,股票涨跌!B:B,0)),"-")</f>
        <v>-</v>
      </c>
      <c r="G1386" s="1" t="str">
        <f>TRIM(基本信息!O1386)</f>
        <v/>
      </c>
      <c r="H1386" s="1" t="str">
        <f>IFERROR(INDEX(行业涨跌!F:F,MATCH(G1386,行业涨跌!C:C,0)),"-")</f>
        <v>-</v>
      </c>
      <c r="I1386" s="1" t="str">
        <f>IFERROR(INDEX(行业涨跌!E:E,MATCH(G1386,行业涨跌!C:C,0)),"-")</f>
        <v>-</v>
      </c>
      <c r="J1386" s="1">
        <v>0</v>
      </c>
      <c r="K1386" s="1">
        <v>0</v>
      </c>
      <c r="L1386" s="1">
        <v>0</v>
      </c>
      <c r="M1386" s="66">
        <f t="shared" si="225"/>
        <v>0</v>
      </c>
      <c r="R1386" s="43" t="str">
        <f t="shared" si="223"/>
        <v>-</v>
      </c>
    </row>
    <row r="1387" spans="1:19" x14ac:dyDescent="0.15">
      <c r="A1387" s="1">
        <v>1386</v>
      </c>
      <c r="B1387" s="29" t="str">
        <f>TRIM(基本信息!B1387)</f>
        <v/>
      </c>
      <c r="C1387" s="1" t="str">
        <f>TRIM(基本信息!C1387)</f>
        <v/>
      </c>
      <c r="D1387" s="1">
        <f t="shared" si="224"/>
        <v>0</v>
      </c>
      <c r="E1387" s="1" t="str">
        <f>IFERROR(INDEX(股票涨跌!E:E,MATCH(B1387,股票涨跌!B:B,0)),"-")</f>
        <v>-</v>
      </c>
      <c r="F1387" s="1" t="str">
        <f>IFERROR(INDEX(股票涨跌!F:F,MATCH(B1387,股票涨跌!B:B,0)),"-")</f>
        <v>-</v>
      </c>
      <c r="G1387" s="1" t="str">
        <f>TRIM(基本信息!O1387)</f>
        <v/>
      </c>
      <c r="H1387" s="1" t="str">
        <f>IFERROR(INDEX(行业涨跌!F:F,MATCH(G1387,行业涨跌!C:C,0)),"-")</f>
        <v>-</v>
      </c>
      <c r="I1387" s="1" t="str">
        <f>IFERROR(INDEX(行业涨跌!E:E,MATCH(G1387,行业涨跌!C:C,0)),"-")</f>
        <v>-</v>
      </c>
      <c r="J1387" s="1">
        <v>0</v>
      </c>
      <c r="K1387" s="1">
        <v>1</v>
      </c>
      <c r="L1387" s="1">
        <v>0</v>
      </c>
      <c r="M1387" s="66">
        <f t="shared" si="225"/>
        <v>1</v>
      </c>
      <c r="R1387" s="43" t="str">
        <f t="shared" si="223"/>
        <v>-</v>
      </c>
      <c r="S1387" s="11">
        <v>43630.625</v>
      </c>
    </row>
    <row r="1388" spans="1:19" x14ac:dyDescent="0.15">
      <c r="A1388" s="1">
        <v>1387</v>
      </c>
      <c r="B1388" s="29" t="str">
        <f>TRIM(基本信息!B1388)</f>
        <v/>
      </c>
      <c r="C1388" s="1" t="str">
        <f>TRIM(基本信息!C1388)</f>
        <v/>
      </c>
      <c r="D1388" s="1">
        <f t="shared" si="224"/>
        <v>0</v>
      </c>
      <c r="E1388" s="1" t="str">
        <f>IFERROR(INDEX(股票涨跌!E:E,MATCH(B1388,股票涨跌!B:B,0)),"-")</f>
        <v>-</v>
      </c>
      <c r="F1388" s="1" t="str">
        <f>IFERROR(INDEX(股票涨跌!F:F,MATCH(B1388,股票涨跌!B:B,0)),"-")</f>
        <v>-</v>
      </c>
      <c r="G1388" s="1" t="str">
        <f>TRIM(基本信息!O1388)</f>
        <v/>
      </c>
      <c r="H1388" s="1" t="str">
        <f>IFERROR(INDEX(行业涨跌!F:F,MATCH(G1388,行业涨跌!C:C,0)),"-")</f>
        <v>-</v>
      </c>
      <c r="I1388" s="1" t="str">
        <f>IFERROR(INDEX(行业涨跌!E:E,MATCH(G1388,行业涨跌!C:C,0)),"-")</f>
        <v>-</v>
      </c>
      <c r="J1388" s="1">
        <v>0</v>
      </c>
      <c r="K1388" s="1">
        <v>1</v>
      </c>
      <c r="L1388" s="1">
        <v>0</v>
      </c>
      <c r="M1388" s="66">
        <f t="shared" si="225"/>
        <v>1</v>
      </c>
      <c r="R1388" s="43" t="str">
        <f t="shared" si="223"/>
        <v>-</v>
      </c>
      <c r="S1388" s="11">
        <v>43630.625</v>
      </c>
    </row>
    <row r="1389" spans="1:19" x14ac:dyDescent="0.15">
      <c r="A1389" s="1">
        <v>1388</v>
      </c>
      <c r="B1389" s="29" t="str">
        <f>TRIM(基本信息!B1389)</f>
        <v/>
      </c>
      <c r="C1389" s="1" t="str">
        <f>TRIM(基本信息!C1389)</f>
        <v/>
      </c>
      <c r="D1389" s="1">
        <f t="shared" si="224"/>
        <v>0</v>
      </c>
      <c r="E1389" s="1" t="str">
        <f>IFERROR(INDEX(股票涨跌!E:E,MATCH(B1389,股票涨跌!B:B,0)),"-")</f>
        <v>-</v>
      </c>
      <c r="F1389" s="1" t="str">
        <f>IFERROR(INDEX(股票涨跌!F:F,MATCH(B1389,股票涨跌!B:B,0)),"-")</f>
        <v>-</v>
      </c>
      <c r="G1389" s="1" t="str">
        <f>TRIM(基本信息!O1389)</f>
        <v/>
      </c>
      <c r="H1389" s="1" t="str">
        <f>IFERROR(INDEX(行业涨跌!F:F,MATCH(G1389,行业涨跌!C:C,0)),"-")</f>
        <v>-</v>
      </c>
      <c r="I1389" s="1" t="str">
        <f>IFERROR(INDEX(行业涨跌!E:E,MATCH(G1389,行业涨跌!C:C,0)),"-")</f>
        <v>-</v>
      </c>
      <c r="J1389" s="1">
        <v>0</v>
      </c>
      <c r="K1389" s="1">
        <v>1</v>
      </c>
      <c r="L1389" s="1">
        <v>0</v>
      </c>
      <c r="M1389" s="66">
        <f t="shared" si="225"/>
        <v>1</v>
      </c>
      <c r="R1389" s="43" t="str">
        <f t="shared" si="223"/>
        <v>-</v>
      </c>
      <c r="S1389" s="11">
        <v>43630.625</v>
      </c>
    </row>
    <row r="1390" spans="1:19" x14ac:dyDescent="0.15">
      <c r="A1390" s="1">
        <v>1389</v>
      </c>
      <c r="B1390" s="29" t="str">
        <f>TRIM(基本信息!B1390)</f>
        <v/>
      </c>
      <c r="C1390" s="1" t="str">
        <f>TRIM(基本信息!C1390)</f>
        <v/>
      </c>
      <c r="D1390" s="1">
        <f t="shared" si="224"/>
        <v>0</v>
      </c>
      <c r="E1390" s="1" t="str">
        <f>IFERROR(INDEX(股票涨跌!E:E,MATCH(B1390,股票涨跌!B:B,0)),"-")</f>
        <v>-</v>
      </c>
      <c r="F1390" s="1" t="str">
        <f>IFERROR(INDEX(股票涨跌!F:F,MATCH(B1390,股票涨跌!B:B,0)),"-")</f>
        <v>-</v>
      </c>
      <c r="G1390" s="1" t="str">
        <f>TRIM(基本信息!O1390)</f>
        <v/>
      </c>
      <c r="H1390" s="1" t="str">
        <f>IFERROR(INDEX(行业涨跌!F:F,MATCH(G1390,行业涨跌!C:C,0)),"-")</f>
        <v>-</v>
      </c>
      <c r="I1390" s="1" t="str">
        <f>IFERROR(INDEX(行业涨跌!E:E,MATCH(G1390,行业涨跌!C:C,0)),"-")</f>
        <v>-</v>
      </c>
      <c r="J1390" s="1">
        <v>0</v>
      </c>
      <c r="K1390" s="1">
        <v>1</v>
      </c>
      <c r="L1390" s="1">
        <v>0</v>
      </c>
      <c r="M1390" s="66">
        <f t="shared" si="225"/>
        <v>1</v>
      </c>
      <c r="R1390" s="43" t="str">
        <f t="shared" si="223"/>
        <v>-</v>
      </c>
      <c r="S1390" s="11">
        <v>43630.625</v>
      </c>
    </row>
    <row r="1391" spans="1:19" x14ac:dyDescent="0.15">
      <c r="A1391" s="1">
        <v>1390</v>
      </c>
      <c r="B1391" s="29" t="str">
        <f>TRIM(基本信息!B1391)</f>
        <v/>
      </c>
      <c r="C1391" s="1" t="str">
        <f>TRIM(基本信息!C1391)</f>
        <v/>
      </c>
      <c r="D1391" s="1">
        <f t="shared" si="224"/>
        <v>0</v>
      </c>
      <c r="E1391" s="1" t="str">
        <f>IFERROR(INDEX(股票涨跌!E:E,MATCH(B1391,股票涨跌!B:B,0)),"-")</f>
        <v>-</v>
      </c>
      <c r="F1391" s="1" t="str">
        <f>IFERROR(INDEX(股票涨跌!F:F,MATCH(B1391,股票涨跌!B:B,0)),"-")</f>
        <v>-</v>
      </c>
      <c r="G1391" s="1" t="str">
        <f>TRIM(基本信息!O1391)</f>
        <v/>
      </c>
      <c r="H1391" s="1" t="str">
        <f>IFERROR(INDEX(行业涨跌!F:F,MATCH(G1391,行业涨跌!C:C,0)),"-")</f>
        <v>-</v>
      </c>
      <c r="I1391" s="1" t="str">
        <f>IFERROR(INDEX(行业涨跌!E:E,MATCH(G1391,行业涨跌!C:C,0)),"-")</f>
        <v>-</v>
      </c>
      <c r="J1391" s="1">
        <v>0</v>
      </c>
      <c r="K1391" s="1">
        <v>1</v>
      </c>
      <c r="L1391" s="1">
        <v>0</v>
      </c>
      <c r="M1391" s="66">
        <f t="shared" si="225"/>
        <v>1</v>
      </c>
      <c r="R1391" s="43" t="str">
        <f t="shared" si="223"/>
        <v>-</v>
      </c>
      <c r="S1391" s="11">
        <v>43630.625</v>
      </c>
    </row>
    <row r="1392" spans="1:19" x14ac:dyDescent="0.15">
      <c r="A1392" s="1">
        <v>1391</v>
      </c>
      <c r="B1392" s="29" t="str">
        <f>TRIM(基本信息!B1392)</f>
        <v/>
      </c>
      <c r="C1392" s="1" t="str">
        <f>TRIM(基本信息!C1392)</f>
        <v/>
      </c>
      <c r="D1392" s="1">
        <f t="shared" si="224"/>
        <v>0</v>
      </c>
      <c r="E1392" s="1" t="str">
        <f>IFERROR(INDEX(股票涨跌!E:E,MATCH(B1392,股票涨跌!B:B,0)),"-")</f>
        <v>-</v>
      </c>
      <c r="F1392" s="1" t="str">
        <f>IFERROR(INDEX(股票涨跌!F:F,MATCH(B1392,股票涨跌!B:B,0)),"-")</f>
        <v>-</v>
      </c>
      <c r="G1392" s="1" t="str">
        <f>TRIM(基本信息!O1392)</f>
        <v/>
      </c>
      <c r="H1392" s="1" t="str">
        <f>IFERROR(INDEX(行业涨跌!F:F,MATCH(G1392,行业涨跌!C:C,0)),"-")</f>
        <v>-</v>
      </c>
      <c r="I1392" s="1" t="str">
        <f>IFERROR(INDEX(行业涨跌!E:E,MATCH(G1392,行业涨跌!C:C,0)),"-")</f>
        <v>-</v>
      </c>
      <c r="J1392" s="1">
        <v>0</v>
      </c>
      <c r="K1392" s="1">
        <v>0</v>
      </c>
      <c r="L1392" s="1">
        <v>0</v>
      </c>
      <c r="M1392" s="66">
        <f t="shared" si="225"/>
        <v>0</v>
      </c>
      <c r="R1392" s="43" t="str">
        <f t="shared" si="223"/>
        <v>-</v>
      </c>
    </row>
    <row r="1393" spans="1:19" x14ac:dyDescent="0.15">
      <c r="A1393" s="1">
        <v>1392</v>
      </c>
      <c r="B1393" s="29" t="str">
        <f>TRIM(基本信息!B1393)</f>
        <v/>
      </c>
      <c r="C1393" s="1" t="str">
        <f>TRIM(基本信息!C1393)</f>
        <v/>
      </c>
      <c r="D1393" s="1">
        <f t="shared" si="224"/>
        <v>0</v>
      </c>
      <c r="E1393" s="1" t="str">
        <f>IFERROR(INDEX(股票涨跌!E:E,MATCH(B1393,股票涨跌!B:B,0)),"-")</f>
        <v>-</v>
      </c>
      <c r="F1393" s="1" t="str">
        <f>IFERROR(INDEX(股票涨跌!F:F,MATCH(B1393,股票涨跌!B:B,0)),"-")</f>
        <v>-</v>
      </c>
      <c r="G1393" s="1" t="str">
        <f>TRIM(基本信息!O1393)</f>
        <v/>
      </c>
      <c r="H1393" s="1" t="str">
        <f>IFERROR(INDEX(行业涨跌!F:F,MATCH(G1393,行业涨跌!C:C,0)),"-")</f>
        <v>-</v>
      </c>
      <c r="I1393" s="1" t="str">
        <f>IFERROR(INDEX(行业涨跌!E:E,MATCH(G1393,行业涨跌!C:C,0)),"-")</f>
        <v>-</v>
      </c>
      <c r="J1393" s="1">
        <v>0</v>
      </c>
      <c r="K1393" s="1">
        <v>0</v>
      </c>
      <c r="L1393" s="1">
        <v>0</v>
      </c>
      <c r="M1393" s="66">
        <f t="shared" si="225"/>
        <v>0</v>
      </c>
      <c r="R1393" s="43" t="str">
        <f t="shared" si="223"/>
        <v>-</v>
      </c>
    </row>
    <row r="1394" spans="1:19" x14ac:dyDescent="0.15">
      <c r="A1394" s="1">
        <v>1393</v>
      </c>
      <c r="B1394" s="29" t="str">
        <f>TRIM(基本信息!B1394)</f>
        <v/>
      </c>
      <c r="C1394" s="1" t="str">
        <f>TRIM(基本信息!C1394)</f>
        <v/>
      </c>
      <c r="D1394" s="1">
        <f t="shared" si="224"/>
        <v>0</v>
      </c>
      <c r="E1394" s="1" t="str">
        <f>IFERROR(INDEX(股票涨跌!E:E,MATCH(B1394,股票涨跌!B:B,0)),"-")</f>
        <v>-</v>
      </c>
      <c r="F1394" s="1" t="str">
        <f>IFERROR(INDEX(股票涨跌!F:F,MATCH(B1394,股票涨跌!B:B,0)),"-")</f>
        <v>-</v>
      </c>
      <c r="G1394" s="1" t="str">
        <f>TRIM(基本信息!O1394)</f>
        <v/>
      </c>
      <c r="H1394" s="1" t="str">
        <f>IFERROR(INDEX(行业涨跌!F:F,MATCH(G1394,行业涨跌!C:C,0)),"-")</f>
        <v>-</v>
      </c>
      <c r="I1394" s="1" t="str">
        <f>IFERROR(INDEX(行业涨跌!E:E,MATCH(G1394,行业涨跌!C:C,0)),"-")</f>
        <v>-</v>
      </c>
      <c r="J1394" s="1">
        <v>0</v>
      </c>
      <c r="K1394" s="1">
        <v>0</v>
      </c>
      <c r="L1394" s="1">
        <v>0</v>
      </c>
      <c r="M1394" s="66">
        <f t="shared" si="225"/>
        <v>0</v>
      </c>
      <c r="R1394" s="43" t="str">
        <f t="shared" si="223"/>
        <v>-</v>
      </c>
    </row>
    <row r="1395" spans="1:19" x14ac:dyDescent="0.15">
      <c r="A1395" s="1">
        <v>1394</v>
      </c>
      <c r="B1395" s="29" t="str">
        <f>TRIM(基本信息!B1395)</f>
        <v/>
      </c>
      <c r="C1395" s="1" t="str">
        <f>TRIM(基本信息!C1395)</f>
        <v/>
      </c>
      <c r="D1395" s="1">
        <f t="shared" si="224"/>
        <v>0</v>
      </c>
      <c r="E1395" s="1" t="str">
        <f>IFERROR(INDEX(股票涨跌!E:E,MATCH(B1395,股票涨跌!B:B,0)),"-")</f>
        <v>-</v>
      </c>
      <c r="F1395" s="1" t="str">
        <f>IFERROR(INDEX(股票涨跌!F:F,MATCH(B1395,股票涨跌!B:B,0)),"-")</f>
        <v>-</v>
      </c>
      <c r="G1395" s="1" t="str">
        <f>TRIM(基本信息!O1395)</f>
        <v/>
      </c>
      <c r="H1395" s="1" t="str">
        <f>IFERROR(INDEX(行业涨跌!F:F,MATCH(G1395,行业涨跌!C:C,0)),"-")</f>
        <v>-</v>
      </c>
      <c r="I1395" s="1" t="str">
        <f>IFERROR(INDEX(行业涨跌!E:E,MATCH(G1395,行业涨跌!C:C,0)),"-")</f>
        <v>-</v>
      </c>
      <c r="J1395" s="1">
        <v>0</v>
      </c>
      <c r="K1395" s="1">
        <v>0</v>
      </c>
      <c r="L1395" s="1">
        <v>0</v>
      </c>
      <c r="M1395" s="66">
        <f t="shared" si="225"/>
        <v>0</v>
      </c>
      <c r="R1395" s="43" t="str">
        <f t="shared" si="223"/>
        <v>-</v>
      </c>
    </row>
    <row r="1396" spans="1:19" x14ac:dyDescent="0.15">
      <c r="A1396" s="1">
        <v>1395</v>
      </c>
      <c r="B1396" s="29" t="str">
        <f>TRIM(基本信息!B1396)</f>
        <v/>
      </c>
      <c r="C1396" s="1" t="str">
        <f>TRIM(基本信息!C1396)</f>
        <v/>
      </c>
      <c r="D1396" s="1">
        <f t="shared" si="224"/>
        <v>0</v>
      </c>
      <c r="E1396" s="1" t="str">
        <f>IFERROR(INDEX(股票涨跌!E:E,MATCH(B1396,股票涨跌!B:B,0)),"-")</f>
        <v>-</v>
      </c>
      <c r="F1396" s="1" t="str">
        <f>IFERROR(INDEX(股票涨跌!F:F,MATCH(B1396,股票涨跌!B:B,0)),"-")</f>
        <v>-</v>
      </c>
      <c r="G1396" s="1" t="str">
        <f>TRIM(基本信息!O1396)</f>
        <v/>
      </c>
      <c r="H1396" s="1" t="str">
        <f>IFERROR(INDEX(行业涨跌!F:F,MATCH(G1396,行业涨跌!C:C,0)),"-")</f>
        <v>-</v>
      </c>
      <c r="I1396" s="1" t="str">
        <f>IFERROR(INDEX(行业涨跌!E:E,MATCH(G1396,行业涨跌!C:C,0)),"-")</f>
        <v>-</v>
      </c>
      <c r="J1396" s="1">
        <v>0</v>
      </c>
      <c r="K1396" s="1">
        <v>0</v>
      </c>
      <c r="L1396" s="1">
        <v>0</v>
      </c>
      <c r="M1396" s="66">
        <f t="shared" si="225"/>
        <v>0</v>
      </c>
      <c r="R1396" s="43" t="str">
        <f t="shared" si="223"/>
        <v>-</v>
      </c>
    </row>
    <row r="1397" spans="1:19" x14ac:dyDescent="0.15">
      <c r="A1397" s="1">
        <v>1396</v>
      </c>
      <c r="B1397" s="29" t="str">
        <f>TRIM(基本信息!B1397)</f>
        <v/>
      </c>
      <c r="C1397" s="1" t="str">
        <f>TRIM(基本信息!C1397)</f>
        <v/>
      </c>
      <c r="D1397" s="1">
        <f t="shared" si="224"/>
        <v>0</v>
      </c>
      <c r="E1397" s="1" t="str">
        <f>IFERROR(INDEX(股票涨跌!E:E,MATCH(B1397,股票涨跌!B:B,0)),"-")</f>
        <v>-</v>
      </c>
      <c r="F1397" s="1" t="str">
        <f>IFERROR(INDEX(股票涨跌!F:F,MATCH(B1397,股票涨跌!B:B,0)),"-")</f>
        <v>-</v>
      </c>
      <c r="G1397" s="1" t="str">
        <f>TRIM(基本信息!O1397)</f>
        <v/>
      </c>
      <c r="H1397" s="1" t="str">
        <f>IFERROR(INDEX(行业涨跌!F:F,MATCH(G1397,行业涨跌!C:C,0)),"-")</f>
        <v>-</v>
      </c>
      <c r="I1397" s="1" t="str">
        <f>IFERROR(INDEX(行业涨跌!E:E,MATCH(G1397,行业涨跌!C:C,0)),"-")</f>
        <v>-</v>
      </c>
      <c r="J1397" s="1">
        <v>0</v>
      </c>
      <c r="K1397" s="1">
        <v>0</v>
      </c>
      <c r="L1397" s="1">
        <v>0</v>
      </c>
      <c r="M1397" s="66">
        <f t="shared" si="225"/>
        <v>0</v>
      </c>
      <c r="R1397" s="43" t="str">
        <f t="shared" si="223"/>
        <v>-</v>
      </c>
    </row>
    <row r="1398" spans="1:19" x14ac:dyDescent="0.15">
      <c r="A1398" s="1">
        <v>1397</v>
      </c>
      <c r="B1398" s="29" t="str">
        <f>TRIM(基本信息!B1398)</f>
        <v/>
      </c>
      <c r="C1398" s="1" t="str">
        <f>TRIM(基本信息!C1398)</f>
        <v/>
      </c>
      <c r="D1398" s="1">
        <f t="shared" si="224"/>
        <v>0</v>
      </c>
      <c r="E1398" s="1" t="str">
        <f>IFERROR(INDEX(股票涨跌!E:E,MATCH(B1398,股票涨跌!B:B,0)),"-")</f>
        <v>-</v>
      </c>
      <c r="F1398" s="1" t="str">
        <f>IFERROR(INDEX(股票涨跌!F:F,MATCH(B1398,股票涨跌!B:B,0)),"-")</f>
        <v>-</v>
      </c>
      <c r="G1398" s="1" t="str">
        <f>TRIM(基本信息!O1398)</f>
        <v/>
      </c>
      <c r="H1398" s="1" t="str">
        <f>IFERROR(INDEX(行业涨跌!F:F,MATCH(G1398,行业涨跌!C:C,0)),"-")</f>
        <v>-</v>
      </c>
      <c r="I1398" s="1" t="str">
        <f>IFERROR(INDEX(行业涨跌!E:E,MATCH(G1398,行业涨跌!C:C,0)),"-")</f>
        <v>-</v>
      </c>
      <c r="J1398" s="1">
        <v>0</v>
      </c>
      <c r="K1398" s="1">
        <v>0</v>
      </c>
      <c r="L1398" s="1">
        <v>0</v>
      </c>
      <c r="M1398" s="66">
        <f t="shared" si="225"/>
        <v>0</v>
      </c>
      <c r="R1398" s="43" t="str">
        <f t="shared" si="223"/>
        <v>-</v>
      </c>
    </row>
    <row r="1399" spans="1:19" x14ac:dyDescent="0.15">
      <c r="A1399" s="1">
        <v>1398</v>
      </c>
      <c r="B1399" s="29" t="str">
        <f>TRIM(基本信息!B1399)</f>
        <v/>
      </c>
      <c r="C1399" s="1" t="str">
        <f>TRIM(基本信息!C1399)</f>
        <v/>
      </c>
      <c r="D1399" s="1">
        <f t="shared" si="224"/>
        <v>0</v>
      </c>
      <c r="E1399" s="1" t="str">
        <f>IFERROR(INDEX(股票涨跌!E:E,MATCH(B1399,股票涨跌!B:B,0)),"-")</f>
        <v>-</v>
      </c>
      <c r="F1399" s="1" t="str">
        <f>IFERROR(INDEX(股票涨跌!F:F,MATCH(B1399,股票涨跌!B:B,0)),"-")</f>
        <v>-</v>
      </c>
      <c r="G1399" s="1" t="str">
        <f>TRIM(基本信息!O1399)</f>
        <v/>
      </c>
      <c r="H1399" s="1" t="str">
        <f>IFERROR(INDEX(行业涨跌!F:F,MATCH(G1399,行业涨跌!C:C,0)),"-")</f>
        <v>-</v>
      </c>
      <c r="I1399" s="1" t="str">
        <f>IFERROR(INDEX(行业涨跌!E:E,MATCH(G1399,行业涨跌!C:C,0)),"-")</f>
        <v>-</v>
      </c>
      <c r="J1399" s="1">
        <v>1</v>
      </c>
      <c r="K1399" s="1">
        <v>0</v>
      </c>
      <c r="L1399" s="1">
        <v>0</v>
      </c>
      <c r="M1399" s="66">
        <f t="shared" si="225"/>
        <v>0.5</v>
      </c>
      <c r="N1399" s="1">
        <v>0</v>
      </c>
      <c r="O1399" s="1">
        <v>1</v>
      </c>
      <c r="P1399" s="1">
        <v>1</v>
      </c>
      <c r="Q1399" s="1">
        <v>0</v>
      </c>
      <c r="R1399" s="43" t="str">
        <f t="shared" si="223"/>
        <v>-</v>
      </c>
      <c r="S1399" s="11">
        <v>43630.625</v>
      </c>
    </row>
    <row r="1400" spans="1:19" x14ac:dyDescent="0.15">
      <c r="A1400" s="1">
        <v>1399</v>
      </c>
      <c r="B1400" s="29" t="str">
        <f>TRIM(基本信息!B1400)</f>
        <v/>
      </c>
      <c r="C1400" s="1" t="str">
        <f>TRIM(基本信息!C1400)</f>
        <v/>
      </c>
      <c r="D1400" s="1">
        <f t="shared" si="224"/>
        <v>0</v>
      </c>
      <c r="E1400" s="1" t="str">
        <f>IFERROR(INDEX(股票涨跌!E:E,MATCH(B1400,股票涨跌!B:B,0)),"-")</f>
        <v>-</v>
      </c>
      <c r="F1400" s="1" t="str">
        <f>IFERROR(INDEX(股票涨跌!F:F,MATCH(B1400,股票涨跌!B:B,0)),"-")</f>
        <v>-</v>
      </c>
      <c r="G1400" s="1" t="str">
        <f>TRIM(基本信息!O1400)</f>
        <v/>
      </c>
      <c r="H1400" s="1" t="str">
        <f>IFERROR(INDEX(行业涨跌!F:F,MATCH(G1400,行业涨跌!C:C,0)),"-")</f>
        <v>-</v>
      </c>
      <c r="I1400" s="1" t="str">
        <f>IFERROR(INDEX(行业涨跌!E:E,MATCH(G1400,行业涨跌!C:C,0)),"-")</f>
        <v>-</v>
      </c>
      <c r="J1400" s="1">
        <v>0</v>
      </c>
      <c r="K1400" s="1">
        <v>1</v>
      </c>
      <c r="L1400" s="1">
        <v>0</v>
      </c>
      <c r="M1400" s="66">
        <f t="shared" si="225"/>
        <v>1</v>
      </c>
      <c r="R1400" s="43" t="str">
        <f t="shared" si="223"/>
        <v>-</v>
      </c>
      <c r="S1400" s="11">
        <v>43630.625</v>
      </c>
    </row>
    <row r="1401" spans="1:19" x14ac:dyDescent="0.15">
      <c r="A1401" s="1">
        <v>1400</v>
      </c>
      <c r="B1401" s="29" t="str">
        <f>TRIM(基本信息!B1401)</f>
        <v/>
      </c>
      <c r="C1401" s="1" t="str">
        <f>TRIM(基本信息!C1401)</f>
        <v/>
      </c>
      <c r="D1401" s="1">
        <f t="shared" si="224"/>
        <v>0</v>
      </c>
      <c r="E1401" s="1" t="str">
        <f>IFERROR(INDEX(股票涨跌!E:E,MATCH(B1401,股票涨跌!B:B,0)),"-")</f>
        <v>-</v>
      </c>
      <c r="F1401" s="1" t="str">
        <f>IFERROR(INDEX(股票涨跌!F:F,MATCH(B1401,股票涨跌!B:B,0)),"-")</f>
        <v>-</v>
      </c>
      <c r="G1401" s="1" t="str">
        <f>TRIM(基本信息!O1401)</f>
        <v/>
      </c>
      <c r="H1401" s="1" t="str">
        <f>IFERROR(INDEX(行业涨跌!F:F,MATCH(G1401,行业涨跌!C:C,0)),"-")</f>
        <v>-</v>
      </c>
      <c r="I1401" s="1" t="str">
        <f>IFERROR(INDEX(行业涨跌!E:E,MATCH(G1401,行业涨跌!C:C,0)),"-")</f>
        <v>-</v>
      </c>
      <c r="J1401" s="1">
        <v>0</v>
      </c>
      <c r="K1401" s="1">
        <v>0</v>
      </c>
      <c r="L1401" s="1">
        <v>0</v>
      </c>
      <c r="M1401" s="66">
        <f t="shared" si="225"/>
        <v>0</v>
      </c>
      <c r="R1401" s="43" t="str">
        <f t="shared" si="223"/>
        <v>-</v>
      </c>
    </row>
    <row r="1402" spans="1:19" x14ac:dyDescent="0.15">
      <c r="A1402" s="1">
        <v>1401</v>
      </c>
      <c r="B1402" s="29" t="str">
        <f>TRIM(基本信息!B1402)</f>
        <v/>
      </c>
      <c r="C1402" s="1" t="str">
        <f>TRIM(基本信息!C1402)</f>
        <v/>
      </c>
      <c r="D1402" s="1">
        <f t="shared" si="224"/>
        <v>0</v>
      </c>
      <c r="E1402" s="1" t="str">
        <f>IFERROR(INDEX(股票涨跌!E:E,MATCH(B1402,股票涨跌!B:B,0)),"-")</f>
        <v>-</v>
      </c>
      <c r="F1402" s="1" t="str">
        <f>IFERROR(INDEX(股票涨跌!F:F,MATCH(B1402,股票涨跌!B:B,0)),"-")</f>
        <v>-</v>
      </c>
      <c r="G1402" s="1" t="str">
        <f>TRIM(基本信息!O1402)</f>
        <v/>
      </c>
      <c r="H1402" s="1" t="str">
        <f>IFERROR(INDEX(行业涨跌!F:F,MATCH(G1402,行业涨跌!C:C,0)),"-")</f>
        <v>-</v>
      </c>
      <c r="I1402" s="1" t="str">
        <f>IFERROR(INDEX(行业涨跌!E:E,MATCH(G1402,行业涨跌!C:C,0)),"-")</f>
        <v>-</v>
      </c>
      <c r="J1402" s="1">
        <v>0</v>
      </c>
      <c r="K1402" s="1">
        <v>0</v>
      </c>
      <c r="L1402" s="1">
        <v>0</v>
      </c>
      <c r="M1402" s="66">
        <f t="shared" si="225"/>
        <v>0</v>
      </c>
      <c r="R1402" s="43" t="str">
        <f t="shared" si="223"/>
        <v>-</v>
      </c>
    </row>
    <row r="1403" spans="1:19" x14ac:dyDescent="0.15">
      <c r="A1403" s="1">
        <v>1402</v>
      </c>
      <c r="B1403" s="29" t="str">
        <f>TRIM(基本信息!B1403)</f>
        <v/>
      </c>
      <c r="C1403" s="1" t="str">
        <f>TRIM(基本信息!C1403)</f>
        <v/>
      </c>
      <c r="D1403" s="1">
        <f t="shared" si="224"/>
        <v>0</v>
      </c>
      <c r="E1403" s="1" t="str">
        <f>IFERROR(INDEX(股票涨跌!E:E,MATCH(B1403,股票涨跌!B:B,0)),"-")</f>
        <v>-</v>
      </c>
      <c r="F1403" s="1" t="str">
        <f>IFERROR(INDEX(股票涨跌!F:F,MATCH(B1403,股票涨跌!B:B,0)),"-")</f>
        <v>-</v>
      </c>
      <c r="G1403" s="1" t="str">
        <f>TRIM(基本信息!O1403)</f>
        <v/>
      </c>
      <c r="H1403" s="1" t="str">
        <f>IFERROR(INDEX(行业涨跌!F:F,MATCH(G1403,行业涨跌!C:C,0)),"-")</f>
        <v>-</v>
      </c>
      <c r="I1403" s="1" t="str">
        <f>IFERROR(INDEX(行业涨跌!E:E,MATCH(G1403,行业涨跌!C:C,0)),"-")</f>
        <v>-</v>
      </c>
      <c r="J1403" s="1">
        <v>0</v>
      </c>
      <c r="K1403" s="1">
        <v>0</v>
      </c>
      <c r="L1403" s="1">
        <v>0</v>
      </c>
      <c r="M1403" s="66">
        <f t="shared" si="225"/>
        <v>0</v>
      </c>
      <c r="R1403" s="43" t="str">
        <f t="shared" si="223"/>
        <v>-</v>
      </c>
    </row>
    <row r="1404" spans="1:19" x14ac:dyDescent="0.15">
      <c r="A1404" s="1">
        <v>1403</v>
      </c>
      <c r="B1404" s="29" t="str">
        <f>TRIM(基本信息!B1404)</f>
        <v/>
      </c>
      <c r="C1404" s="1" t="str">
        <f>TRIM(基本信息!C1404)</f>
        <v/>
      </c>
      <c r="D1404" s="1">
        <f t="shared" si="224"/>
        <v>0</v>
      </c>
      <c r="E1404" s="1" t="str">
        <f>IFERROR(INDEX(股票涨跌!E:E,MATCH(B1404,股票涨跌!B:B,0)),"-")</f>
        <v>-</v>
      </c>
      <c r="F1404" s="1" t="str">
        <f>IFERROR(INDEX(股票涨跌!F:F,MATCH(B1404,股票涨跌!B:B,0)),"-")</f>
        <v>-</v>
      </c>
      <c r="G1404" s="1" t="str">
        <f>TRIM(基本信息!O1404)</f>
        <v/>
      </c>
      <c r="H1404" s="1" t="str">
        <f>IFERROR(INDEX(行业涨跌!F:F,MATCH(G1404,行业涨跌!C:C,0)),"-")</f>
        <v>-</v>
      </c>
      <c r="I1404" s="1" t="str">
        <f>IFERROR(INDEX(行业涨跌!E:E,MATCH(G1404,行业涨跌!C:C,0)),"-")</f>
        <v>-</v>
      </c>
      <c r="J1404" s="1">
        <v>0</v>
      </c>
      <c r="K1404" s="1">
        <v>0</v>
      </c>
      <c r="L1404" s="1">
        <v>0</v>
      </c>
      <c r="M1404" s="66">
        <f t="shared" si="225"/>
        <v>0</v>
      </c>
      <c r="R1404" s="43" t="str">
        <f t="shared" si="223"/>
        <v>-</v>
      </c>
    </row>
    <row r="1405" spans="1:19" x14ac:dyDescent="0.15">
      <c r="A1405" s="1">
        <v>1404</v>
      </c>
      <c r="B1405" s="29" t="str">
        <f>TRIM(基本信息!B1405)</f>
        <v/>
      </c>
      <c r="C1405" s="1" t="str">
        <f>TRIM(基本信息!C1405)</f>
        <v/>
      </c>
      <c r="D1405" s="1">
        <f t="shared" si="224"/>
        <v>0</v>
      </c>
      <c r="E1405" s="1" t="str">
        <f>IFERROR(INDEX(股票涨跌!E:E,MATCH(B1405,股票涨跌!B:B,0)),"-")</f>
        <v>-</v>
      </c>
      <c r="F1405" s="1" t="str">
        <f>IFERROR(INDEX(股票涨跌!F:F,MATCH(B1405,股票涨跌!B:B,0)),"-")</f>
        <v>-</v>
      </c>
      <c r="G1405" s="1" t="str">
        <f>TRIM(基本信息!O1405)</f>
        <v/>
      </c>
      <c r="H1405" s="1" t="str">
        <f>IFERROR(INDEX(行业涨跌!F:F,MATCH(G1405,行业涨跌!C:C,0)),"-")</f>
        <v>-</v>
      </c>
      <c r="I1405" s="1" t="str">
        <f>IFERROR(INDEX(行业涨跌!E:E,MATCH(G1405,行业涨跌!C:C,0)),"-")</f>
        <v>-</v>
      </c>
      <c r="J1405" s="1">
        <v>0</v>
      </c>
      <c r="K1405" s="1">
        <v>0</v>
      </c>
      <c r="L1405" s="1">
        <v>0</v>
      </c>
      <c r="M1405" s="66">
        <f t="shared" si="225"/>
        <v>0</v>
      </c>
      <c r="R1405" s="43" t="str">
        <f t="shared" si="223"/>
        <v>-</v>
      </c>
    </row>
    <row r="1406" spans="1:19" x14ac:dyDescent="0.15">
      <c r="A1406" s="1">
        <v>1405</v>
      </c>
      <c r="B1406" s="29" t="str">
        <f>TRIM(基本信息!B1406)</f>
        <v/>
      </c>
      <c r="C1406" s="1" t="str">
        <f>TRIM(基本信息!C1406)</f>
        <v/>
      </c>
      <c r="D1406" s="1">
        <f t="shared" si="224"/>
        <v>0</v>
      </c>
      <c r="E1406" s="1" t="str">
        <f>IFERROR(INDEX(股票涨跌!E:E,MATCH(B1406,股票涨跌!B:B,0)),"-")</f>
        <v>-</v>
      </c>
      <c r="F1406" s="1" t="str">
        <f>IFERROR(INDEX(股票涨跌!F:F,MATCH(B1406,股票涨跌!B:B,0)),"-")</f>
        <v>-</v>
      </c>
      <c r="G1406" s="1" t="str">
        <f>TRIM(基本信息!O1406)</f>
        <v/>
      </c>
      <c r="H1406" s="1" t="str">
        <f>IFERROR(INDEX(行业涨跌!F:F,MATCH(G1406,行业涨跌!C:C,0)),"-")</f>
        <v>-</v>
      </c>
      <c r="I1406" s="1" t="str">
        <f>IFERROR(INDEX(行业涨跌!E:E,MATCH(G1406,行业涨跌!C:C,0)),"-")</f>
        <v>-</v>
      </c>
      <c r="J1406" s="1">
        <v>0</v>
      </c>
      <c r="K1406" s="1">
        <v>0</v>
      </c>
      <c r="L1406" s="1">
        <v>0</v>
      </c>
      <c r="M1406" s="66">
        <f t="shared" si="225"/>
        <v>0</v>
      </c>
      <c r="R1406" s="43" t="str">
        <f t="shared" si="223"/>
        <v>-</v>
      </c>
    </row>
    <row r="1407" spans="1:19" x14ac:dyDescent="0.15">
      <c r="A1407" s="1">
        <v>1406</v>
      </c>
      <c r="B1407" s="29" t="str">
        <f>TRIM(基本信息!B1407)</f>
        <v/>
      </c>
      <c r="C1407" s="1" t="str">
        <f>TRIM(基本信息!C1407)</f>
        <v/>
      </c>
      <c r="D1407" s="1">
        <f t="shared" si="224"/>
        <v>0</v>
      </c>
      <c r="E1407" s="1" t="str">
        <f>IFERROR(INDEX(股票涨跌!E:E,MATCH(B1407,股票涨跌!B:B,0)),"-")</f>
        <v>-</v>
      </c>
      <c r="F1407" s="1" t="str">
        <f>IFERROR(INDEX(股票涨跌!F:F,MATCH(B1407,股票涨跌!B:B,0)),"-")</f>
        <v>-</v>
      </c>
      <c r="G1407" s="1" t="str">
        <f>TRIM(基本信息!O1407)</f>
        <v/>
      </c>
      <c r="H1407" s="1" t="str">
        <f>IFERROR(INDEX(行业涨跌!F:F,MATCH(G1407,行业涨跌!C:C,0)),"-")</f>
        <v>-</v>
      </c>
      <c r="I1407" s="1" t="str">
        <f>IFERROR(INDEX(行业涨跌!E:E,MATCH(G1407,行业涨跌!C:C,0)),"-")</f>
        <v>-</v>
      </c>
      <c r="J1407" s="1">
        <v>0</v>
      </c>
      <c r="K1407" s="1">
        <v>1</v>
      </c>
      <c r="L1407" s="1">
        <v>0</v>
      </c>
      <c r="M1407" s="66">
        <f t="shared" si="225"/>
        <v>1</v>
      </c>
      <c r="R1407" s="43" t="str">
        <f t="shared" si="223"/>
        <v>-</v>
      </c>
      <c r="S1407" s="11">
        <v>43630.625</v>
      </c>
    </row>
    <row r="1408" spans="1:19" x14ac:dyDescent="0.15">
      <c r="A1408" s="1">
        <v>1407</v>
      </c>
      <c r="B1408" s="29" t="str">
        <f>TRIM(基本信息!B1408)</f>
        <v/>
      </c>
      <c r="C1408" s="1" t="str">
        <f>TRIM(基本信息!C1408)</f>
        <v/>
      </c>
      <c r="D1408" s="1">
        <f t="shared" si="224"/>
        <v>0</v>
      </c>
      <c r="E1408" s="1" t="str">
        <f>IFERROR(INDEX(股票涨跌!E:E,MATCH(B1408,股票涨跌!B:B,0)),"-")</f>
        <v>-</v>
      </c>
      <c r="F1408" s="1" t="str">
        <f>IFERROR(INDEX(股票涨跌!F:F,MATCH(B1408,股票涨跌!B:B,0)),"-")</f>
        <v>-</v>
      </c>
      <c r="G1408" s="1" t="str">
        <f>TRIM(基本信息!O1408)</f>
        <v/>
      </c>
      <c r="H1408" s="1" t="str">
        <f>IFERROR(INDEX(行业涨跌!F:F,MATCH(G1408,行业涨跌!C:C,0)),"-")</f>
        <v>-</v>
      </c>
      <c r="I1408" s="1" t="str">
        <f>IFERROR(INDEX(行业涨跌!E:E,MATCH(G1408,行业涨跌!C:C,0)),"-")</f>
        <v>-</v>
      </c>
      <c r="J1408" s="1">
        <v>0</v>
      </c>
      <c r="K1408" s="1">
        <v>1</v>
      </c>
      <c r="L1408" s="1">
        <v>0</v>
      </c>
      <c r="M1408" s="66">
        <f t="shared" si="225"/>
        <v>1</v>
      </c>
      <c r="R1408" s="43" t="str">
        <f t="shared" si="223"/>
        <v>-</v>
      </c>
      <c r="S1408" s="11">
        <v>43630.625</v>
      </c>
    </row>
    <row r="1409" spans="1:19" x14ac:dyDescent="0.15">
      <c r="A1409" s="1">
        <v>1408</v>
      </c>
      <c r="B1409" s="29" t="str">
        <f>TRIM(基本信息!B1409)</f>
        <v/>
      </c>
      <c r="C1409" s="1" t="str">
        <f>TRIM(基本信息!C1409)</f>
        <v/>
      </c>
      <c r="D1409" s="1">
        <f t="shared" si="224"/>
        <v>0</v>
      </c>
      <c r="E1409" s="1" t="str">
        <f>IFERROR(INDEX(股票涨跌!E:E,MATCH(B1409,股票涨跌!B:B,0)),"-")</f>
        <v>-</v>
      </c>
      <c r="F1409" s="1" t="str">
        <f>IFERROR(INDEX(股票涨跌!F:F,MATCH(B1409,股票涨跌!B:B,0)),"-")</f>
        <v>-</v>
      </c>
      <c r="G1409" s="1" t="str">
        <f>TRIM(基本信息!O1409)</f>
        <v/>
      </c>
      <c r="H1409" s="1" t="str">
        <f>IFERROR(INDEX(行业涨跌!F:F,MATCH(G1409,行业涨跌!C:C,0)),"-")</f>
        <v>-</v>
      </c>
      <c r="I1409" s="1" t="str">
        <f>IFERROR(INDEX(行业涨跌!E:E,MATCH(G1409,行业涨跌!C:C,0)),"-")</f>
        <v>-</v>
      </c>
      <c r="J1409" s="1">
        <v>0</v>
      </c>
      <c r="K1409" s="1">
        <v>1</v>
      </c>
      <c r="L1409" s="1">
        <v>0</v>
      </c>
      <c r="M1409" s="66">
        <f t="shared" si="225"/>
        <v>1</v>
      </c>
      <c r="R1409" s="43" t="str">
        <f t="shared" si="223"/>
        <v>-</v>
      </c>
      <c r="S1409" s="11">
        <v>43630.625</v>
      </c>
    </row>
    <row r="1410" spans="1:19" x14ac:dyDescent="0.15">
      <c r="A1410" s="1">
        <v>1409</v>
      </c>
      <c r="B1410" s="29" t="str">
        <f>TRIM(基本信息!B1410)</f>
        <v/>
      </c>
      <c r="C1410" s="1" t="str">
        <f>TRIM(基本信息!C1410)</f>
        <v/>
      </c>
      <c r="D1410" s="1">
        <f t="shared" si="224"/>
        <v>0</v>
      </c>
      <c r="E1410" s="1" t="str">
        <f>IFERROR(INDEX(股票涨跌!E:E,MATCH(B1410,股票涨跌!B:B,0)),"-")</f>
        <v>-</v>
      </c>
      <c r="F1410" s="1" t="str">
        <f>IFERROR(INDEX(股票涨跌!F:F,MATCH(B1410,股票涨跌!B:B,0)),"-")</f>
        <v>-</v>
      </c>
      <c r="G1410" s="1" t="str">
        <f>TRIM(基本信息!O1410)</f>
        <v/>
      </c>
      <c r="H1410" s="1" t="str">
        <f>IFERROR(INDEX(行业涨跌!F:F,MATCH(G1410,行业涨跌!C:C,0)),"-")</f>
        <v>-</v>
      </c>
      <c r="I1410" s="1" t="str">
        <f>IFERROR(INDEX(行业涨跌!E:E,MATCH(G1410,行业涨跌!C:C,0)),"-")</f>
        <v>-</v>
      </c>
      <c r="J1410" s="1">
        <v>0</v>
      </c>
      <c r="K1410" s="1">
        <v>0</v>
      </c>
      <c r="L1410" s="1">
        <v>0</v>
      </c>
      <c r="M1410" s="66">
        <f t="shared" si="225"/>
        <v>0</v>
      </c>
      <c r="R1410" s="43" t="str">
        <f t="shared" ref="R1410:R1473" si="226">IF(D1410&gt;0,IF(J1410&gt;0,$J$1,"")&amp;IF(K1410&gt;0,$K$1,"")&amp;IF(L1410&gt;0,$L$1,"")&amp;"+"&amp;IF(N1410&gt;0,$N$1,"")&amp;IF(O1410&gt;0,$O$1,"")&amp;IF(P1410&gt;0,$P$1,"")&amp;IF(Q1410&gt;0,$Q$1,""),"-")</f>
        <v>-</v>
      </c>
    </row>
    <row r="1411" spans="1:19" x14ac:dyDescent="0.15">
      <c r="A1411" s="1">
        <v>1410</v>
      </c>
      <c r="B1411" s="29" t="str">
        <f>TRIM(基本信息!B1411)</f>
        <v/>
      </c>
      <c r="C1411" s="1" t="str">
        <f>TRIM(基本信息!C1411)</f>
        <v/>
      </c>
      <c r="D1411" s="1">
        <f t="shared" ref="D1411:D1474" si="227">IF(LEN(B1411)&gt;2,OR(M1411=1,(M1411=0.5)*(N1411+O1411+P1411+Q1411)&gt;0)+0,0)</f>
        <v>0</v>
      </c>
      <c r="E1411" s="1" t="str">
        <f>IFERROR(INDEX(股票涨跌!E:E,MATCH(B1411,股票涨跌!B:B,0)),"-")</f>
        <v>-</v>
      </c>
      <c r="F1411" s="1" t="str">
        <f>IFERROR(INDEX(股票涨跌!F:F,MATCH(B1411,股票涨跌!B:B,0)),"-")</f>
        <v>-</v>
      </c>
      <c r="G1411" s="1" t="str">
        <f>TRIM(基本信息!O1411)</f>
        <v/>
      </c>
      <c r="H1411" s="1" t="str">
        <f>IFERROR(INDEX(行业涨跌!F:F,MATCH(G1411,行业涨跌!C:C,0)),"-")</f>
        <v>-</v>
      </c>
      <c r="I1411" s="1" t="str">
        <f>IFERROR(INDEX(行业涨跌!E:E,MATCH(G1411,行业涨跌!C:C,0)),"-")</f>
        <v>-</v>
      </c>
      <c r="J1411" s="1">
        <v>0</v>
      </c>
      <c r="K1411" s="1">
        <v>0</v>
      </c>
      <c r="L1411" s="1">
        <v>0</v>
      </c>
      <c r="M1411" s="66">
        <f t="shared" ref="M1411:M1474" si="228">IF(K1411&gt;0,1,IF(J1411&gt;0,0.5,0))</f>
        <v>0</v>
      </c>
      <c r="R1411" s="43" t="str">
        <f t="shared" si="226"/>
        <v>-</v>
      </c>
    </row>
    <row r="1412" spans="1:19" x14ac:dyDescent="0.15">
      <c r="A1412" s="1">
        <v>1411</v>
      </c>
      <c r="B1412" s="29" t="str">
        <f>TRIM(基本信息!B1412)</f>
        <v/>
      </c>
      <c r="C1412" s="1" t="str">
        <f>TRIM(基本信息!C1412)</f>
        <v/>
      </c>
      <c r="D1412" s="1">
        <f t="shared" si="227"/>
        <v>0</v>
      </c>
      <c r="E1412" s="1" t="str">
        <f>IFERROR(INDEX(股票涨跌!E:E,MATCH(B1412,股票涨跌!B:B,0)),"-")</f>
        <v>-</v>
      </c>
      <c r="F1412" s="1" t="str">
        <f>IFERROR(INDEX(股票涨跌!F:F,MATCH(B1412,股票涨跌!B:B,0)),"-")</f>
        <v>-</v>
      </c>
      <c r="G1412" s="1" t="str">
        <f>TRIM(基本信息!O1412)</f>
        <v/>
      </c>
      <c r="H1412" s="1" t="str">
        <f>IFERROR(INDEX(行业涨跌!F:F,MATCH(G1412,行业涨跌!C:C,0)),"-")</f>
        <v>-</v>
      </c>
      <c r="I1412" s="1" t="str">
        <f>IFERROR(INDEX(行业涨跌!E:E,MATCH(G1412,行业涨跌!C:C,0)),"-")</f>
        <v>-</v>
      </c>
      <c r="J1412" s="1">
        <v>0</v>
      </c>
      <c r="K1412" s="1">
        <v>0</v>
      </c>
      <c r="L1412" s="1">
        <v>0</v>
      </c>
      <c r="M1412" s="66">
        <f t="shared" si="228"/>
        <v>0</v>
      </c>
      <c r="R1412" s="43" t="str">
        <f t="shared" si="226"/>
        <v>-</v>
      </c>
    </row>
    <row r="1413" spans="1:19" x14ac:dyDescent="0.15">
      <c r="A1413" s="1">
        <v>1412</v>
      </c>
      <c r="B1413" s="29" t="str">
        <f>TRIM(基本信息!B1413)</f>
        <v/>
      </c>
      <c r="C1413" s="1" t="str">
        <f>TRIM(基本信息!C1413)</f>
        <v/>
      </c>
      <c r="D1413" s="1">
        <f t="shared" si="227"/>
        <v>0</v>
      </c>
      <c r="E1413" s="1" t="str">
        <f>IFERROR(INDEX(股票涨跌!E:E,MATCH(B1413,股票涨跌!B:B,0)),"-")</f>
        <v>-</v>
      </c>
      <c r="F1413" s="1" t="str">
        <f>IFERROR(INDEX(股票涨跌!F:F,MATCH(B1413,股票涨跌!B:B,0)),"-")</f>
        <v>-</v>
      </c>
      <c r="G1413" s="1" t="str">
        <f>TRIM(基本信息!O1413)</f>
        <v/>
      </c>
      <c r="H1413" s="1" t="str">
        <f>IFERROR(INDEX(行业涨跌!F:F,MATCH(G1413,行业涨跌!C:C,0)),"-")</f>
        <v>-</v>
      </c>
      <c r="I1413" s="1" t="str">
        <f>IFERROR(INDEX(行业涨跌!E:E,MATCH(G1413,行业涨跌!C:C,0)),"-")</f>
        <v>-</v>
      </c>
      <c r="J1413" s="1">
        <v>0</v>
      </c>
      <c r="K1413" s="1">
        <v>0</v>
      </c>
      <c r="L1413" s="1">
        <v>0</v>
      </c>
      <c r="M1413" s="66">
        <f t="shared" si="228"/>
        <v>0</v>
      </c>
      <c r="R1413" s="43" t="str">
        <f t="shared" si="226"/>
        <v>-</v>
      </c>
    </row>
    <row r="1414" spans="1:19" x14ac:dyDescent="0.15">
      <c r="A1414" s="1">
        <v>1413</v>
      </c>
      <c r="B1414" s="29" t="str">
        <f>TRIM(基本信息!B1414)</f>
        <v/>
      </c>
      <c r="C1414" s="1" t="str">
        <f>TRIM(基本信息!C1414)</f>
        <v/>
      </c>
      <c r="D1414" s="1">
        <f t="shared" si="227"/>
        <v>0</v>
      </c>
      <c r="E1414" s="1" t="str">
        <f>IFERROR(INDEX(股票涨跌!E:E,MATCH(B1414,股票涨跌!B:B,0)),"-")</f>
        <v>-</v>
      </c>
      <c r="F1414" s="1" t="str">
        <f>IFERROR(INDEX(股票涨跌!F:F,MATCH(B1414,股票涨跌!B:B,0)),"-")</f>
        <v>-</v>
      </c>
      <c r="G1414" s="1" t="str">
        <f>TRIM(基本信息!O1414)</f>
        <v/>
      </c>
      <c r="H1414" s="1" t="str">
        <f>IFERROR(INDEX(行业涨跌!F:F,MATCH(G1414,行业涨跌!C:C,0)),"-")</f>
        <v>-</v>
      </c>
      <c r="I1414" s="1" t="str">
        <f>IFERROR(INDEX(行业涨跌!E:E,MATCH(G1414,行业涨跌!C:C,0)),"-")</f>
        <v>-</v>
      </c>
      <c r="J1414" s="1">
        <v>0</v>
      </c>
      <c r="K1414" s="1">
        <v>0</v>
      </c>
      <c r="L1414" s="1">
        <v>0</v>
      </c>
      <c r="M1414" s="66">
        <f t="shared" si="228"/>
        <v>0</v>
      </c>
      <c r="R1414" s="43" t="str">
        <f t="shared" si="226"/>
        <v>-</v>
      </c>
    </row>
    <row r="1415" spans="1:19" x14ac:dyDescent="0.15">
      <c r="A1415" s="1">
        <v>1414</v>
      </c>
      <c r="B1415" s="29" t="str">
        <f>TRIM(基本信息!B1415)</f>
        <v/>
      </c>
      <c r="C1415" s="1" t="str">
        <f>TRIM(基本信息!C1415)</f>
        <v/>
      </c>
      <c r="D1415" s="1">
        <f t="shared" si="227"/>
        <v>0</v>
      </c>
      <c r="E1415" s="1" t="str">
        <f>IFERROR(INDEX(股票涨跌!E:E,MATCH(B1415,股票涨跌!B:B,0)),"-")</f>
        <v>-</v>
      </c>
      <c r="F1415" s="1" t="str">
        <f>IFERROR(INDEX(股票涨跌!F:F,MATCH(B1415,股票涨跌!B:B,0)),"-")</f>
        <v>-</v>
      </c>
      <c r="G1415" s="1" t="str">
        <f>TRIM(基本信息!O1415)</f>
        <v/>
      </c>
      <c r="H1415" s="1" t="str">
        <f>IFERROR(INDEX(行业涨跌!F:F,MATCH(G1415,行业涨跌!C:C,0)),"-")</f>
        <v>-</v>
      </c>
      <c r="I1415" s="1" t="str">
        <f>IFERROR(INDEX(行业涨跌!E:E,MATCH(G1415,行业涨跌!C:C,0)),"-")</f>
        <v>-</v>
      </c>
      <c r="J1415" s="1">
        <v>0</v>
      </c>
      <c r="K1415" s="1">
        <v>1</v>
      </c>
      <c r="L1415" s="1">
        <v>0</v>
      </c>
      <c r="M1415" s="66">
        <f t="shared" si="228"/>
        <v>1</v>
      </c>
      <c r="R1415" s="43" t="str">
        <f t="shared" si="226"/>
        <v>-</v>
      </c>
      <c r="S1415" s="11">
        <v>43630.625</v>
      </c>
    </row>
    <row r="1416" spans="1:19" x14ac:dyDescent="0.15">
      <c r="A1416" s="1">
        <v>1415</v>
      </c>
      <c r="B1416" s="29" t="str">
        <f>TRIM(基本信息!B1416)</f>
        <v/>
      </c>
      <c r="C1416" s="1" t="str">
        <f>TRIM(基本信息!C1416)</f>
        <v/>
      </c>
      <c r="D1416" s="1">
        <f t="shared" si="227"/>
        <v>0</v>
      </c>
      <c r="E1416" s="1" t="str">
        <f>IFERROR(INDEX(股票涨跌!E:E,MATCH(B1416,股票涨跌!B:B,0)),"-")</f>
        <v>-</v>
      </c>
      <c r="F1416" s="1" t="str">
        <f>IFERROR(INDEX(股票涨跌!F:F,MATCH(B1416,股票涨跌!B:B,0)),"-")</f>
        <v>-</v>
      </c>
      <c r="G1416" s="1" t="str">
        <f>TRIM(基本信息!O1416)</f>
        <v/>
      </c>
      <c r="H1416" s="1" t="str">
        <f>IFERROR(INDEX(行业涨跌!F:F,MATCH(G1416,行业涨跌!C:C,0)),"-")</f>
        <v>-</v>
      </c>
      <c r="I1416" s="1" t="str">
        <f>IFERROR(INDEX(行业涨跌!E:E,MATCH(G1416,行业涨跌!C:C,0)),"-")</f>
        <v>-</v>
      </c>
      <c r="J1416" s="1">
        <v>0</v>
      </c>
      <c r="K1416" s="1">
        <v>1</v>
      </c>
      <c r="L1416" s="1">
        <v>1</v>
      </c>
      <c r="M1416" s="66">
        <f t="shared" si="228"/>
        <v>1</v>
      </c>
      <c r="R1416" s="43" t="str">
        <f t="shared" si="226"/>
        <v>-</v>
      </c>
      <c r="S1416" s="11">
        <v>43630.625</v>
      </c>
    </row>
    <row r="1417" spans="1:19" x14ac:dyDescent="0.15">
      <c r="A1417" s="1">
        <v>1416</v>
      </c>
      <c r="B1417" s="29" t="str">
        <f>TRIM(基本信息!B1417)</f>
        <v/>
      </c>
      <c r="C1417" s="1" t="str">
        <f>TRIM(基本信息!C1417)</f>
        <v/>
      </c>
      <c r="D1417" s="1">
        <f t="shared" si="227"/>
        <v>0</v>
      </c>
      <c r="E1417" s="1" t="str">
        <f>IFERROR(INDEX(股票涨跌!E:E,MATCH(B1417,股票涨跌!B:B,0)),"-")</f>
        <v>-</v>
      </c>
      <c r="F1417" s="1" t="str">
        <f>IFERROR(INDEX(股票涨跌!F:F,MATCH(B1417,股票涨跌!B:B,0)),"-")</f>
        <v>-</v>
      </c>
      <c r="G1417" s="1" t="str">
        <f>TRIM(基本信息!O1417)</f>
        <v/>
      </c>
      <c r="H1417" s="1" t="str">
        <f>IFERROR(INDEX(行业涨跌!F:F,MATCH(G1417,行业涨跌!C:C,0)),"-")</f>
        <v>-</v>
      </c>
      <c r="I1417" s="1" t="str">
        <f>IFERROR(INDEX(行业涨跌!E:E,MATCH(G1417,行业涨跌!C:C,0)),"-")</f>
        <v>-</v>
      </c>
      <c r="J1417" s="1">
        <v>0</v>
      </c>
      <c r="K1417" s="1">
        <v>0</v>
      </c>
      <c r="L1417" s="1">
        <v>1</v>
      </c>
      <c r="M1417" s="66">
        <f t="shared" si="228"/>
        <v>0</v>
      </c>
      <c r="R1417" s="43" t="str">
        <f t="shared" si="226"/>
        <v>-</v>
      </c>
    </row>
    <row r="1418" spans="1:19" x14ac:dyDescent="0.15">
      <c r="A1418" s="1">
        <v>1417</v>
      </c>
      <c r="B1418" s="29" t="str">
        <f>TRIM(基本信息!B1418)</f>
        <v/>
      </c>
      <c r="C1418" s="1" t="str">
        <f>TRIM(基本信息!C1418)</f>
        <v/>
      </c>
      <c r="D1418" s="1">
        <f t="shared" si="227"/>
        <v>0</v>
      </c>
      <c r="E1418" s="1" t="str">
        <f>IFERROR(INDEX(股票涨跌!E:E,MATCH(B1418,股票涨跌!B:B,0)),"-")</f>
        <v>-</v>
      </c>
      <c r="F1418" s="1" t="str">
        <f>IFERROR(INDEX(股票涨跌!F:F,MATCH(B1418,股票涨跌!B:B,0)),"-")</f>
        <v>-</v>
      </c>
      <c r="G1418" s="1" t="str">
        <f>TRIM(基本信息!O1418)</f>
        <v/>
      </c>
      <c r="H1418" s="1" t="str">
        <f>IFERROR(INDEX(行业涨跌!F:F,MATCH(G1418,行业涨跌!C:C,0)),"-")</f>
        <v>-</v>
      </c>
      <c r="I1418" s="1" t="str">
        <f>IFERROR(INDEX(行业涨跌!E:E,MATCH(G1418,行业涨跌!C:C,0)),"-")</f>
        <v>-</v>
      </c>
      <c r="J1418" s="1">
        <v>0</v>
      </c>
      <c r="K1418" s="1">
        <v>0</v>
      </c>
      <c r="L1418" s="1">
        <v>0</v>
      </c>
      <c r="M1418" s="66">
        <f t="shared" si="228"/>
        <v>0</v>
      </c>
      <c r="R1418" s="43" t="str">
        <f t="shared" si="226"/>
        <v>-</v>
      </c>
    </row>
    <row r="1419" spans="1:19" x14ac:dyDescent="0.15">
      <c r="A1419" s="1">
        <v>1418</v>
      </c>
      <c r="B1419" s="29" t="str">
        <f>TRIM(基本信息!B1419)</f>
        <v/>
      </c>
      <c r="C1419" s="1" t="str">
        <f>TRIM(基本信息!C1419)</f>
        <v/>
      </c>
      <c r="D1419" s="1">
        <f t="shared" si="227"/>
        <v>0</v>
      </c>
      <c r="E1419" s="1" t="str">
        <f>IFERROR(INDEX(股票涨跌!E:E,MATCH(B1419,股票涨跌!B:B,0)),"-")</f>
        <v>-</v>
      </c>
      <c r="F1419" s="1" t="str">
        <f>IFERROR(INDEX(股票涨跌!F:F,MATCH(B1419,股票涨跌!B:B,0)),"-")</f>
        <v>-</v>
      </c>
      <c r="G1419" s="1" t="str">
        <f>TRIM(基本信息!O1419)</f>
        <v/>
      </c>
      <c r="H1419" s="1" t="str">
        <f>IFERROR(INDEX(行业涨跌!F:F,MATCH(G1419,行业涨跌!C:C,0)),"-")</f>
        <v>-</v>
      </c>
      <c r="I1419" s="1" t="str">
        <f>IFERROR(INDEX(行业涨跌!E:E,MATCH(G1419,行业涨跌!C:C,0)),"-")</f>
        <v>-</v>
      </c>
      <c r="J1419" s="1">
        <v>0</v>
      </c>
      <c r="K1419" s="1">
        <v>0</v>
      </c>
      <c r="L1419" s="1">
        <v>0</v>
      </c>
      <c r="M1419" s="66">
        <f t="shared" si="228"/>
        <v>0</v>
      </c>
      <c r="R1419" s="43" t="str">
        <f t="shared" si="226"/>
        <v>-</v>
      </c>
    </row>
    <row r="1420" spans="1:19" x14ac:dyDescent="0.15">
      <c r="A1420" s="1">
        <v>1419</v>
      </c>
      <c r="B1420" s="29" t="str">
        <f>TRIM(基本信息!B1420)</f>
        <v/>
      </c>
      <c r="C1420" s="1" t="str">
        <f>TRIM(基本信息!C1420)</f>
        <v/>
      </c>
      <c r="D1420" s="1">
        <f t="shared" si="227"/>
        <v>0</v>
      </c>
      <c r="E1420" s="1" t="str">
        <f>IFERROR(INDEX(股票涨跌!E:E,MATCH(B1420,股票涨跌!B:B,0)),"-")</f>
        <v>-</v>
      </c>
      <c r="F1420" s="1" t="str">
        <f>IFERROR(INDEX(股票涨跌!F:F,MATCH(B1420,股票涨跌!B:B,0)),"-")</f>
        <v>-</v>
      </c>
      <c r="G1420" s="1" t="str">
        <f>TRIM(基本信息!O1420)</f>
        <v/>
      </c>
      <c r="H1420" s="1" t="str">
        <f>IFERROR(INDEX(行业涨跌!F:F,MATCH(G1420,行业涨跌!C:C,0)),"-")</f>
        <v>-</v>
      </c>
      <c r="I1420" s="1" t="str">
        <f>IFERROR(INDEX(行业涨跌!E:E,MATCH(G1420,行业涨跌!C:C,0)),"-")</f>
        <v>-</v>
      </c>
      <c r="J1420" s="1">
        <v>0</v>
      </c>
      <c r="K1420" s="1">
        <v>0</v>
      </c>
      <c r="L1420" s="1">
        <v>0</v>
      </c>
      <c r="M1420" s="66">
        <f t="shared" si="228"/>
        <v>0</v>
      </c>
      <c r="R1420" s="43" t="str">
        <f t="shared" si="226"/>
        <v>-</v>
      </c>
    </row>
    <row r="1421" spans="1:19" x14ac:dyDescent="0.15">
      <c r="A1421" s="1">
        <v>1420</v>
      </c>
      <c r="B1421" s="29" t="str">
        <f>TRIM(基本信息!B1421)</f>
        <v/>
      </c>
      <c r="C1421" s="1" t="str">
        <f>TRIM(基本信息!C1421)</f>
        <v/>
      </c>
      <c r="D1421" s="1">
        <f t="shared" si="227"/>
        <v>0</v>
      </c>
      <c r="E1421" s="1" t="str">
        <f>IFERROR(INDEX(股票涨跌!E:E,MATCH(B1421,股票涨跌!B:B,0)),"-")</f>
        <v>-</v>
      </c>
      <c r="F1421" s="1" t="str">
        <f>IFERROR(INDEX(股票涨跌!F:F,MATCH(B1421,股票涨跌!B:B,0)),"-")</f>
        <v>-</v>
      </c>
      <c r="G1421" s="1" t="str">
        <f>TRIM(基本信息!O1421)</f>
        <v/>
      </c>
      <c r="H1421" s="1" t="str">
        <f>IFERROR(INDEX(行业涨跌!F:F,MATCH(G1421,行业涨跌!C:C,0)),"-")</f>
        <v>-</v>
      </c>
      <c r="I1421" s="1" t="str">
        <f>IFERROR(INDEX(行业涨跌!E:E,MATCH(G1421,行业涨跌!C:C,0)),"-")</f>
        <v>-</v>
      </c>
      <c r="J1421" s="1">
        <v>0</v>
      </c>
      <c r="K1421" s="1">
        <v>1</v>
      </c>
      <c r="L1421" s="1">
        <v>0</v>
      </c>
      <c r="M1421" s="66">
        <f t="shared" si="228"/>
        <v>1</v>
      </c>
      <c r="R1421" s="43" t="str">
        <f t="shared" si="226"/>
        <v>-</v>
      </c>
      <c r="S1421" s="11">
        <v>43630.625</v>
      </c>
    </row>
    <row r="1422" spans="1:19" x14ac:dyDescent="0.15">
      <c r="A1422" s="1">
        <v>1421</v>
      </c>
      <c r="B1422" s="29" t="str">
        <f>TRIM(基本信息!B1422)</f>
        <v/>
      </c>
      <c r="C1422" s="1" t="str">
        <f>TRIM(基本信息!C1422)</f>
        <v/>
      </c>
      <c r="D1422" s="1">
        <f t="shared" si="227"/>
        <v>0</v>
      </c>
      <c r="E1422" s="1" t="str">
        <f>IFERROR(INDEX(股票涨跌!E:E,MATCH(B1422,股票涨跌!B:B,0)),"-")</f>
        <v>-</v>
      </c>
      <c r="F1422" s="1" t="str">
        <f>IFERROR(INDEX(股票涨跌!F:F,MATCH(B1422,股票涨跌!B:B,0)),"-")</f>
        <v>-</v>
      </c>
      <c r="G1422" s="1" t="str">
        <f>TRIM(基本信息!O1422)</f>
        <v/>
      </c>
      <c r="H1422" s="1" t="str">
        <f>IFERROR(INDEX(行业涨跌!F:F,MATCH(G1422,行业涨跌!C:C,0)),"-")</f>
        <v>-</v>
      </c>
      <c r="I1422" s="1" t="str">
        <f>IFERROR(INDEX(行业涨跌!E:E,MATCH(G1422,行业涨跌!C:C,0)),"-")</f>
        <v>-</v>
      </c>
      <c r="J1422" s="1">
        <v>0</v>
      </c>
      <c r="K1422" s="1">
        <v>0</v>
      </c>
      <c r="L1422" s="1">
        <v>0</v>
      </c>
      <c r="M1422" s="66">
        <f t="shared" si="228"/>
        <v>0</v>
      </c>
      <c r="R1422" s="43" t="str">
        <f t="shared" si="226"/>
        <v>-</v>
      </c>
    </row>
    <row r="1423" spans="1:19" x14ac:dyDescent="0.15">
      <c r="A1423" s="1">
        <v>1422</v>
      </c>
      <c r="B1423" s="29" t="str">
        <f>TRIM(基本信息!B1423)</f>
        <v/>
      </c>
      <c r="C1423" s="1" t="str">
        <f>TRIM(基本信息!C1423)</f>
        <v/>
      </c>
      <c r="D1423" s="1">
        <f t="shared" si="227"/>
        <v>0</v>
      </c>
      <c r="E1423" s="1" t="str">
        <f>IFERROR(INDEX(股票涨跌!E:E,MATCH(B1423,股票涨跌!B:B,0)),"-")</f>
        <v>-</v>
      </c>
      <c r="F1423" s="1" t="str">
        <f>IFERROR(INDEX(股票涨跌!F:F,MATCH(B1423,股票涨跌!B:B,0)),"-")</f>
        <v>-</v>
      </c>
      <c r="G1423" s="1" t="str">
        <f>TRIM(基本信息!O1423)</f>
        <v/>
      </c>
      <c r="H1423" s="1" t="str">
        <f>IFERROR(INDEX(行业涨跌!F:F,MATCH(G1423,行业涨跌!C:C,0)),"-")</f>
        <v>-</v>
      </c>
      <c r="I1423" s="1" t="str">
        <f>IFERROR(INDEX(行业涨跌!E:E,MATCH(G1423,行业涨跌!C:C,0)),"-")</f>
        <v>-</v>
      </c>
      <c r="J1423" s="1">
        <v>0</v>
      </c>
      <c r="K1423" s="1">
        <v>0</v>
      </c>
      <c r="L1423" s="1">
        <v>0</v>
      </c>
      <c r="M1423" s="66">
        <f t="shared" si="228"/>
        <v>0</v>
      </c>
      <c r="R1423" s="43" t="str">
        <f t="shared" si="226"/>
        <v>-</v>
      </c>
    </row>
    <row r="1424" spans="1:19" x14ac:dyDescent="0.15">
      <c r="A1424" s="1">
        <v>1423</v>
      </c>
      <c r="B1424" s="29" t="str">
        <f>TRIM(基本信息!B1424)</f>
        <v/>
      </c>
      <c r="C1424" s="1" t="str">
        <f>TRIM(基本信息!C1424)</f>
        <v/>
      </c>
      <c r="D1424" s="1">
        <f t="shared" si="227"/>
        <v>0</v>
      </c>
      <c r="E1424" s="1" t="str">
        <f>IFERROR(INDEX(股票涨跌!E:E,MATCH(B1424,股票涨跌!B:B,0)),"-")</f>
        <v>-</v>
      </c>
      <c r="F1424" s="1" t="str">
        <f>IFERROR(INDEX(股票涨跌!F:F,MATCH(B1424,股票涨跌!B:B,0)),"-")</f>
        <v>-</v>
      </c>
      <c r="G1424" s="1" t="str">
        <f>TRIM(基本信息!O1424)</f>
        <v/>
      </c>
      <c r="H1424" s="1" t="str">
        <f>IFERROR(INDEX(行业涨跌!F:F,MATCH(G1424,行业涨跌!C:C,0)),"-")</f>
        <v>-</v>
      </c>
      <c r="I1424" s="1" t="str">
        <f>IFERROR(INDEX(行业涨跌!E:E,MATCH(G1424,行业涨跌!C:C,0)),"-")</f>
        <v>-</v>
      </c>
      <c r="J1424" s="1">
        <v>0</v>
      </c>
      <c r="K1424" s="1">
        <v>0</v>
      </c>
      <c r="L1424" s="1">
        <v>0</v>
      </c>
      <c r="M1424" s="66">
        <f t="shared" si="228"/>
        <v>0</v>
      </c>
      <c r="R1424" s="43" t="str">
        <f t="shared" si="226"/>
        <v>-</v>
      </c>
    </row>
    <row r="1425" spans="1:19" x14ac:dyDescent="0.15">
      <c r="A1425" s="1">
        <v>1424</v>
      </c>
      <c r="B1425" s="29" t="str">
        <f>TRIM(基本信息!B1425)</f>
        <v/>
      </c>
      <c r="C1425" s="1" t="str">
        <f>TRIM(基本信息!C1425)</f>
        <v/>
      </c>
      <c r="D1425" s="1">
        <f t="shared" si="227"/>
        <v>0</v>
      </c>
      <c r="E1425" s="1" t="str">
        <f>IFERROR(INDEX(股票涨跌!E:E,MATCH(B1425,股票涨跌!B:B,0)),"-")</f>
        <v>-</v>
      </c>
      <c r="F1425" s="1" t="str">
        <f>IFERROR(INDEX(股票涨跌!F:F,MATCH(B1425,股票涨跌!B:B,0)),"-")</f>
        <v>-</v>
      </c>
      <c r="G1425" s="1" t="str">
        <f>TRIM(基本信息!O1425)</f>
        <v/>
      </c>
      <c r="H1425" s="1" t="str">
        <f>IFERROR(INDEX(行业涨跌!F:F,MATCH(G1425,行业涨跌!C:C,0)),"-")</f>
        <v>-</v>
      </c>
      <c r="I1425" s="1" t="str">
        <f>IFERROR(INDEX(行业涨跌!E:E,MATCH(G1425,行业涨跌!C:C,0)),"-")</f>
        <v>-</v>
      </c>
      <c r="J1425" s="1">
        <v>0</v>
      </c>
      <c r="K1425" s="1">
        <v>0</v>
      </c>
      <c r="L1425" s="1">
        <v>0</v>
      </c>
      <c r="M1425" s="66">
        <f t="shared" si="228"/>
        <v>0</v>
      </c>
      <c r="R1425" s="43" t="str">
        <f t="shared" si="226"/>
        <v>-</v>
      </c>
    </row>
    <row r="1426" spans="1:19" x14ac:dyDescent="0.15">
      <c r="A1426" s="1">
        <v>1425</v>
      </c>
      <c r="B1426" s="29" t="str">
        <f>TRIM(基本信息!B1426)</f>
        <v/>
      </c>
      <c r="C1426" s="1" t="str">
        <f>TRIM(基本信息!C1426)</f>
        <v/>
      </c>
      <c r="D1426" s="1">
        <f t="shared" si="227"/>
        <v>0</v>
      </c>
      <c r="E1426" s="1" t="str">
        <f>IFERROR(INDEX(股票涨跌!E:E,MATCH(B1426,股票涨跌!B:B,0)),"-")</f>
        <v>-</v>
      </c>
      <c r="F1426" s="1" t="str">
        <f>IFERROR(INDEX(股票涨跌!F:F,MATCH(B1426,股票涨跌!B:B,0)),"-")</f>
        <v>-</v>
      </c>
      <c r="G1426" s="1" t="str">
        <f>TRIM(基本信息!O1426)</f>
        <v/>
      </c>
      <c r="H1426" s="1" t="str">
        <f>IFERROR(INDEX(行业涨跌!F:F,MATCH(G1426,行业涨跌!C:C,0)),"-")</f>
        <v>-</v>
      </c>
      <c r="I1426" s="1" t="str">
        <f>IFERROR(INDEX(行业涨跌!E:E,MATCH(G1426,行业涨跌!C:C,0)),"-")</f>
        <v>-</v>
      </c>
      <c r="J1426" s="1">
        <v>0</v>
      </c>
      <c r="K1426" s="1">
        <v>1</v>
      </c>
      <c r="L1426" s="1">
        <v>0</v>
      </c>
      <c r="M1426" s="66">
        <f t="shared" si="228"/>
        <v>1</v>
      </c>
      <c r="R1426" s="43" t="str">
        <f t="shared" si="226"/>
        <v>-</v>
      </c>
      <c r="S1426" s="11">
        <v>43630.625</v>
      </c>
    </row>
    <row r="1427" spans="1:19" x14ac:dyDescent="0.15">
      <c r="A1427" s="1">
        <v>1426</v>
      </c>
      <c r="B1427" s="29" t="str">
        <f>TRIM(基本信息!B1427)</f>
        <v/>
      </c>
      <c r="C1427" s="1" t="str">
        <f>TRIM(基本信息!C1427)</f>
        <v/>
      </c>
      <c r="D1427" s="1">
        <f t="shared" si="227"/>
        <v>0</v>
      </c>
      <c r="E1427" s="1" t="str">
        <f>IFERROR(INDEX(股票涨跌!E:E,MATCH(B1427,股票涨跌!B:B,0)),"-")</f>
        <v>-</v>
      </c>
      <c r="F1427" s="1" t="str">
        <f>IFERROR(INDEX(股票涨跌!F:F,MATCH(B1427,股票涨跌!B:B,0)),"-")</f>
        <v>-</v>
      </c>
      <c r="G1427" s="1" t="str">
        <f>TRIM(基本信息!O1427)</f>
        <v/>
      </c>
      <c r="H1427" s="1" t="str">
        <f>IFERROR(INDEX(行业涨跌!F:F,MATCH(G1427,行业涨跌!C:C,0)),"-")</f>
        <v>-</v>
      </c>
      <c r="I1427" s="1" t="str">
        <f>IFERROR(INDEX(行业涨跌!E:E,MATCH(G1427,行业涨跌!C:C,0)),"-")</f>
        <v>-</v>
      </c>
      <c r="J1427" s="1">
        <v>0</v>
      </c>
      <c r="K1427" s="1">
        <v>0</v>
      </c>
      <c r="L1427" s="1">
        <v>0</v>
      </c>
      <c r="M1427" s="66">
        <f t="shared" si="228"/>
        <v>0</v>
      </c>
      <c r="R1427" s="43" t="str">
        <f t="shared" si="226"/>
        <v>-</v>
      </c>
    </row>
    <row r="1428" spans="1:19" x14ac:dyDescent="0.15">
      <c r="A1428" s="1">
        <v>1427</v>
      </c>
      <c r="B1428" s="29" t="str">
        <f>TRIM(基本信息!B1428)</f>
        <v/>
      </c>
      <c r="C1428" s="1" t="str">
        <f>TRIM(基本信息!C1428)</f>
        <v/>
      </c>
      <c r="D1428" s="1">
        <f t="shared" si="227"/>
        <v>0</v>
      </c>
      <c r="E1428" s="1" t="str">
        <f>IFERROR(INDEX(股票涨跌!E:E,MATCH(B1428,股票涨跌!B:B,0)),"-")</f>
        <v>-</v>
      </c>
      <c r="F1428" s="1" t="str">
        <f>IFERROR(INDEX(股票涨跌!F:F,MATCH(B1428,股票涨跌!B:B,0)),"-")</f>
        <v>-</v>
      </c>
      <c r="G1428" s="1" t="str">
        <f>TRIM(基本信息!O1428)</f>
        <v/>
      </c>
      <c r="H1428" s="1" t="str">
        <f>IFERROR(INDEX(行业涨跌!F:F,MATCH(G1428,行业涨跌!C:C,0)),"-")</f>
        <v>-</v>
      </c>
      <c r="I1428" s="1" t="str">
        <f>IFERROR(INDEX(行业涨跌!E:E,MATCH(G1428,行业涨跌!C:C,0)),"-")</f>
        <v>-</v>
      </c>
      <c r="J1428" s="1">
        <v>0</v>
      </c>
      <c r="K1428" s="1">
        <v>0</v>
      </c>
      <c r="L1428" s="1">
        <v>0</v>
      </c>
      <c r="M1428" s="66">
        <f t="shared" si="228"/>
        <v>0</v>
      </c>
      <c r="R1428" s="43" t="str">
        <f t="shared" si="226"/>
        <v>-</v>
      </c>
    </row>
    <row r="1429" spans="1:19" x14ac:dyDescent="0.15">
      <c r="A1429" s="1">
        <v>1428</v>
      </c>
      <c r="B1429" s="29" t="str">
        <f>TRIM(基本信息!B1429)</f>
        <v/>
      </c>
      <c r="C1429" s="1" t="str">
        <f>TRIM(基本信息!C1429)</f>
        <v/>
      </c>
      <c r="D1429" s="1">
        <f t="shared" si="227"/>
        <v>0</v>
      </c>
      <c r="E1429" s="1" t="str">
        <f>IFERROR(INDEX(股票涨跌!E:E,MATCH(B1429,股票涨跌!B:B,0)),"-")</f>
        <v>-</v>
      </c>
      <c r="F1429" s="1" t="str">
        <f>IFERROR(INDEX(股票涨跌!F:F,MATCH(B1429,股票涨跌!B:B,0)),"-")</f>
        <v>-</v>
      </c>
      <c r="G1429" s="1" t="str">
        <f>TRIM(基本信息!O1429)</f>
        <v/>
      </c>
      <c r="H1429" s="1" t="str">
        <f>IFERROR(INDEX(行业涨跌!F:F,MATCH(G1429,行业涨跌!C:C,0)),"-")</f>
        <v>-</v>
      </c>
      <c r="I1429" s="1" t="str">
        <f>IFERROR(INDEX(行业涨跌!E:E,MATCH(G1429,行业涨跌!C:C,0)),"-")</f>
        <v>-</v>
      </c>
      <c r="J1429" s="1">
        <v>0</v>
      </c>
      <c r="K1429" s="1">
        <v>1</v>
      </c>
      <c r="L1429" s="1">
        <v>0</v>
      </c>
      <c r="M1429" s="66">
        <f t="shared" si="228"/>
        <v>1</v>
      </c>
      <c r="R1429" s="43" t="str">
        <f t="shared" si="226"/>
        <v>-</v>
      </c>
      <c r="S1429" s="11">
        <v>43630.625</v>
      </c>
    </row>
    <row r="1430" spans="1:19" x14ac:dyDescent="0.15">
      <c r="A1430" s="1">
        <v>1429</v>
      </c>
      <c r="B1430" s="29" t="str">
        <f>TRIM(基本信息!B1430)</f>
        <v/>
      </c>
      <c r="C1430" s="1" t="str">
        <f>TRIM(基本信息!C1430)</f>
        <v/>
      </c>
      <c r="D1430" s="1">
        <f t="shared" si="227"/>
        <v>0</v>
      </c>
      <c r="E1430" s="1" t="str">
        <f>IFERROR(INDEX(股票涨跌!E:E,MATCH(B1430,股票涨跌!B:B,0)),"-")</f>
        <v>-</v>
      </c>
      <c r="F1430" s="1" t="str">
        <f>IFERROR(INDEX(股票涨跌!F:F,MATCH(B1430,股票涨跌!B:B,0)),"-")</f>
        <v>-</v>
      </c>
      <c r="G1430" s="1" t="str">
        <f>TRIM(基本信息!O1430)</f>
        <v/>
      </c>
      <c r="H1430" s="1" t="str">
        <f>IFERROR(INDEX(行业涨跌!F:F,MATCH(G1430,行业涨跌!C:C,0)),"-")</f>
        <v>-</v>
      </c>
      <c r="I1430" s="1" t="str">
        <f>IFERROR(INDEX(行业涨跌!E:E,MATCH(G1430,行业涨跌!C:C,0)),"-")</f>
        <v>-</v>
      </c>
      <c r="J1430" s="1">
        <v>0</v>
      </c>
      <c r="K1430" s="1">
        <v>0</v>
      </c>
      <c r="L1430" s="1">
        <v>0</v>
      </c>
      <c r="M1430" s="66">
        <f t="shared" si="228"/>
        <v>0</v>
      </c>
      <c r="R1430" s="43" t="str">
        <f t="shared" si="226"/>
        <v>-</v>
      </c>
    </row>
    <row r="1431" spans="1:19" x14ac:dyDescent="0.15">
      <c r="A1431" s="1">
        <v>1430</v>
      </c>
      <c r="B1431" s="29" t="str">
        <f>TRIM(基本信息!B1431)</f>
        <v/>
      </c>
      <c r="C1431" s="1" t="str">
        <f>TRIM(基本信息!C1431)</f>
        <v/>
      </c>
      <c r="D1431" s="1">
        <f t="shared" si="227"/>
        <v>0</v>
      </c>
      <c r="E1431" s="1" t="str">
        <f>IFERROR(INDEX(股票涨跌!E:E,MATCH(B1431,股票涨跌!B:B,0)),"-")</f>
        <v>-</v>
      </c>
      <c r="F1431" s="1" t="str">
        <f>IFERROR(INDEX(股票涨跌!F:F,MATCH(B1431,股票涨跌!B:B,0)),"-")</f>
        <v>-</v>
      </c>
      <c r="G1431" s="1" t="str">
        <f>TRIM(基本信息!O1431)</f>
        <v/>
      </c>
      <c r="H1431" s="1" t="str">
        <f>IFERROR(INDEX(行业涨跌!F:F,MATCH(G1431,行业涨跌!C:C,0)),"-")</f>
        <v>-</v>
      </c>
      <c r="I1431" s="1" t="str">
        <f>IFERROR(INDEX(行业涨跌!E:E,MATCH(G1431,行业涨跌!C:C,0)),"-")</f>
        <v>-</v>
      </c>
      <c r="J1431" s="1">
        <v>0</v>
      </c>
      <c r="K1431" s="1">
        <v>0</v>
      </c>
      <c r="L1431" s="1">
        <v>0</v>
      </c>
      <c r="M1431" s="66">
        <f t="shared" si="228"/>
        <v>0</v>
      </c>
      <c r="R1431" s="43" t="str">
        <f t="shared" si="226"/>
        <v>-</v>
      </c>
    </row>
    <row r="1432" spans="1:19" x14ac:dyDescent="0.15">
      <c r="A1432" s="1">
        <v>1431</v>
      </c>
      <c r="B1432" s="29" t="str">
        <f>TRIM(基本信息!B1432)</f>
        <v/>
      </c>
      <c r="C1432" s="1" t="str">
        <f>TRIM(基本信息!C1432)</f>
        <v/>
      </c>
      <c r="D1432" s="1">
        <f t="shared" si="227"/>
        <v>0</v>
      </c>
      <c r="E1432" s="1" t="str">
        <f>IFERROR(INDEX(股票涨跌!E:E,MATCH(B1432,股票涨跌!B:B,0)),"-")</f>
        <v>-</v>
      </c>
      <c r="F1432" s="1" t="str">
        <f>IFERROR(INDEX(股票涨跌!F:F,MATCH(B1432,股票涨跌!B:B,0)),"-")</f>
        <v>-</v>
      </c>
      <c r="G1432" s="1" t="str">
        <f>TRIM(基本信息!O1432)</f>
        <v/>
      </c>
      <c r="H1432" s="1" t="str">
        <f>IFERROR(INDEX(行业涨跌!F:F,MATCH(G1432,行业涨跌!C:C,0)),"-")</f>
        <v>-</v>
      </c>
      <c r="I1432" s="1" t="str">
        <f>IFERROR(INDEX(行业涨跌!E:E,MATCH(G1432,行业涨跌!C:C,0)),"-")</f>
        <v>-</v>
      </c>
      <c r="J1432" s="1">
        <v>0</v>
      </c>
      <c r="K1432" s="1">
        <v>1</v>
      </c>
      <c r="L1432" s="1">
        <v>0</v>
      </c>
      <c r="M1432" s="66">
        <f t="shared" si="228"/>
        <v>1</v>
      </c>
      <c r="R1432" s="43" t="str">
        <f t="shared" si="226"/>
        <v>-</v>
      </c>
      <c r="S1432" s="11">
        <v>43630.625</v>
      </c>
    </row>
    <row r="1433" spans="1:19" x14ac:dyDescent="0.15">
      <c r="A1433" s="1">
        <v>1432</v>
      </c>
      <c r="B1433" s="29" t="str">
        <f>TRIM(基本信息!B1433)</f>
        <v/>
      </c>
      <c r="C1433" s="1" t="str">
        <f>TRIM(基本信息!C1433)</f>
        <v/>
      </c>
      <c r="D1433" s="1">
        <f t="shared" si="227"/>
        <v>0</v>
      </c>
      <c r="E1433" s="1" t="str">
        <f>IFERROR(INDEX(股票涨跌!E:E,MATCH(B1433,股票涨跌!B:B,0)),"-")</f>
        <v>-</v>
      </c>
      <c r="F1433" s="1" t="str">
        <f>IFERROR(INDEX(股票涨跌!F:F,MATCH(B1433,股票涨跌!B:B,0)),"-")</f>
        <v>-</v>
      </c>
      <c r="G1433" s="1" t="str">
        <f>TRIM(基本信息!O1433)</f>
        <v/>
      </c>
      <c r="H1433" s="1" t="str">
        <f>IFERROR(INDEX(行业涨跌!F:F,MATCH(G1433,行业涨跌!C:C,0)),"-")</f>
        <v>-</v>
      </c>
      <c r="I1433" s="1" t="str">
        <f>IFERROR(INDEX(行业涨跌!E:E,MATCH(G1433,行业涨跌!C:C,0)),"-")</f>
        <v>-</v>
      </c>
      <c r="J1433" s="1">
        <v>0</v>
      </c>
      <c r="K1433" s="1">
        <v>1</v>
      </c>
      <c r="L1433" s="1">
        <v>0</v>
      </c>
      <c r="M1433" s="66">
        <f t="shared" si="228"/>
        <v>1</v>
      </c>
      <c r="R1433" s="43" t="str">
        <f t="shared" si="226"/>
        <v>-</v>
      </c>
      <c r="S1433" s="11">
        <v>43630.625</v>
      </c>
    </row>
    <row r="1434" spans="1:19" x14ac:dyDescent="0.15">
      <c r="A1434" s="1">
        <v>1433</v>
      </c>
      <c r="B1434" s="29" t="str">
        <f>TRIM(基本信息!B1434)</f>
        <v/>
      </c>
      <c r="C1434" s="1" t="str">
        <f>TRIM(基本信息!C1434)</f>
        <v/>
      </c>
      <c r="D1434" s="1">
        <f t="shared" si="227"/>
        <v>0</v>
      </c>
      <c r="E1434" s="1" t="str">
        <f>IFERROR(INDEX(股票涨跌!E:E,MATCH(B1434,股票涨跌!B:B,0)),"-")</f>
        <v>-</v>
      </c>
      <c r="F1434" s="1" t="str">
        <f>IFERROR(INDEX(股票涨跌!F:F,MATCH(B1434,股票涨跌!B:B,0)),"-")</f>
        <v>-</v>
      </c>
      <c r="G1434" s="1" t="str">
        <f>TRIM(基本信息!O1434)</f>
        <v/>
      </c>
      <c r="H1434" s="1" t="str">
        <f>IFERROR(INDEX(行业涨跌!F:F,MATCH(G1434,行业涨跌!C:C,0)),"-")</f>
        <v>-</v>
      </c>
      <c r="I1434" s="1" t="str">
        <f>IFERROR(INDEX(行业涨跌!E:E,MATCH(G1434,行业涨跌!C:C,0)),"-")</f>
        <v>-</v>
      </c>
      <c r="J1434" s="1">
        <v>0</v>
      </c>
      <c r="K1434" s="1">
        <v>0</v>
      </c>
      <c r="L1434" s="1">
        <v>0</v>
      </c>
      <c r="M1434" s="66">
        <f t="shared" si="228"/>
        <v>0</v>
      </c>
      <c r="R1434" s="43" t="str">
        <f t="shared" si="226"/>
        <v>-</v>
      </c>
    </row>
    <row r="1435" spans="1:19" x14ac:dyDescent="0.15">
      <c r="A1435" s="1">
        <v>1434</v>
      </c>
      <c r="B1435" s="29" t="str">
        <f>TRIM(基本信息!B1435)</f>
        <v/>
      </c>
      <c r="C1435" s="1" t="str">
        <f>TRIM(基本信息!C1435)</f>
        <v/>
      </c>
      <c r="D1435" s="1">
        <f t="shared" si="227"/>
        <v>0</v>
      </c>
      <c r="E1435" s="1" t="str">
        <f>IFERROR(INDEX(股票涨跌!E:E,MATCH(B1435,股票涨跌!B:B,0)),"-")</f>
        <v>-</v>
      </c>
      <c r="F1435" s="1" t="str">
        <f>IFERROR(INDEX(股票涨跌!F:F,MATCH(B1435,股票涨跌!B:B,0)),"-")</f>
        <v>-</v>
      </c>
      <c r="G1435" s="1" t="str">
        <f>TRIM(基本信息!O1435)</f>
        <v/>
      </c>
      <c r="H1435" s="1" t="str">
        <f>IFERROR(INDEX(行业涨跌!F:F,MATCH(G1435,行业涨跌!C:C,0)),"-")</f>
        <v>-</v>
      </c>
      <c r="I1435" s="1" t="str">
        <f>IFERROR(INDEX(行业涨跌!E:E,MATCH(G1435,行业涨跌!C:C,0)),"-")</f>
        <v>-</v>
      </c>
      <c r="J1435" s="1">
        <v>0</v>
      </c>
      <c r="K1435" s="1">
        <v>1</v>
      </c>
      <c r="L1435" s="1">
        <v>0</v>
      </c>
      <c r="M1435" s="66">
        <f t="shared" si="228"/>
        <v>1</v>
      </c>
      <c r="R1435" s="43" t="str">
        <f t="shared" si="226"/>
        <v>-</v>
      </c>
      <c r="S1435" s="11">
        <v>43630.625</v>
      </c>
    </row>
    <row r="1436" spans="1:19" x14ac:dyDescent="0.15">
      <c r="A1436" s="1">
        <v>1435</v>
      </c>
      <c r="B1436" s="29" t="str">
        <f>TRIM(基本信息!B1436)</f>
        <v/>
      </c>
      <c r="C1436" s="1" t="str">
        <f>TRIM(基本信息!C1436)</f>
        <v/>
      </c>
      <c r="D1436" s="1">
        <f t="shared" si="227"/>
        <v>0</v>
      </c>
      <c r="E1436" s="1" t="str">
        <f>IFERROR(INDEX(股票涨跌!E:E,MATCH(B1436,股票涨跌!B:B,0)),"-")</f>
        <v>-</v>
      </c>
      <c r="F1436" s="1" t="str">
        <f>IFERROR(INDEX(股票涨跌!F:F,MATCH(B1436,股票涨跌!B:B,0)),"-")</f>
        <v>-</v>
      </c>
      <c r="G1436" s="1" t="str">
        <f>TRIM(基本信息!O1436)</f>
        <v/>
      </c>
      <c r="H1436" s="1" t="str">
        <f>IFERROR(INDEX(行业涨跌!F:F,MATCH(G1436,行业涨跌!C:C,0)),"-")</f>
        <v>-</v>
      </c>
      <c r="I1436" s="1" t="str">
        <f>IFERROR(INDEX(行业涨跌!E:E,MATCH(G1436,行业涨跌!C:C,0)),"-")</f>
        <v>-</v>
      </c>
      <c r="J1436" s="1">
        <v>0</v>
      </c>
      <c r="K1436" s="1">
        <v>0</v>
      </c>
      <c r="L1436" s="1">
        <v>0</v>
      </c>
      <c r="M1436" s="66">
        <f t="shared" si="228"/>
        <v>0</v>
      </c>
      <c r="R1436" s="43" t="str">
        <f t="shared" si="226"/>
        <v>-</v>
      </c>
    </row>
    <row r="1437" spans="1:19" x14ac:dyDescent="0.15">
      <c r="A1437" s="1">
        <v>1436</v>
      </c>
      <c r="B1437" s="29" t="str">
        <f>TRIM(基本信息!B1437)</f>
        <v/>
      </c>
      <c r="C1437" s="1" t="str">
        <f>TRIM(基本信息!C1437)</f>
        <v/>
      </c>
      <c r="D1437" s="1">
        <f t="shared" si="227"/>
        <v>0</v>
      </c>
      <c r="E1437" s="1" t="str">
        <f>IFERROR(INDEX(股票涨跌!E:E,MATCH(B1437,股票涨跌!B:B,0)),"-")</f>
        <v>-</v>
      </c>
      <c r="F1437" s="1" t="str">
        <f>IFERROR(INDEX(股票涨跌!F:F,MATCH(B1437,股票涨跌!B:B,0)),"-")</f>
        <v>-</v>
      </c>
      <c r="G1437" s="1" t="str">
        <f>TRIM(基本信息!O1437)</f>
        <v/>
      </c>
      <c r="H1437" s="1" t="str">
        <f>IFERROR(INDEX(行业涨跌!F:F,MATCH(G1437,行业涨跌!C:C,0)),"-")</f>
        <v>-</v>
      </c>
      <c r="I1437" s="1" t="str">
        <f>IFERROR(INDEX(行业涨跌!E:E,MATCH(G1437,行业涨跌!C:C,0)),"-")</f>
        <v>-</v>
      </c>
      <c r="J1437" s="1">
        <v>0</v>
      </c>
      <c r="K1437" s="1">
        <v>0</v>
      </c>
      <c r="L1437" s="1">
        <v>0</v>
      </c>
      <c r="M1437" s="66">
        <f t="shared" si="228"/>
        <v>0</v>
      </c>
      <c r="R1437" s="43" t="str">
        <f t="shared" si="226"/>
        <v>-</v>
      </c>
    </row>
    <row r="1438" spans="1:19" x14ac:dyDescent="0.15">
      <c r="A1438" s="1">
        <v>1437</v>
      </c>
      <c r="B1438" s="29" t="str">
        <f>TRIM(基本信息!B1438)</f>
        <v/>
      </c>
      <c r="C1438" s="1" t="str">
        <f>TRIM(基本信息!C1438)</f>
        <v/>
      </c>
      <c r="D1438" s="1">
        <f t="shared" si="227"/>
        <v>0</v>
      </c>
      <c r="E1438" s="1" t="str">
        <f>IFERROR(INDEX(股票涨跌!E:E,MATCH(B1438,股票涨跌!B:B,0)),"-")</f>
        <v>-</v>
      </c>
      <c r="F1438" s="1" t="str">
        <f>IFERROR(INDEX(股票涨跌!F:F,MATCH(B1438,股票涨跌!B:B,0)),"-")</f>
        <v>-</v>
      </c>
      <c r="G1438" s="1" t="str">
        <f>TRIM(基本信息!O1438)</f>
        <v/>
      </c>
      <c r="H1438" s="1" t="str">
        <f>IFERROR(INDEX(行业涨跌!F:F,MATCH(G1438,行业涨跌!C:C,0)),"-")</f>
        <v>-</v>
      </c>
      <c r="I1438" s="1" t="str">
        <f>IFERROR(INDEX(行业涨跌!E:E,MATCH(G1438,行业涨跌!C:C,0)),"-")</f>
        <v>-</v>
      </c>
      <c r="J1438" s="1">
        <v>0</v>
      </c>
      <c r="K1438" s="1">
        <v>0</v>
      </c>
      <c r="L1438" s="1">
        <v>0</v>
      </c>
      <c r="M1438" s="66">
        <f t="shared" si="228"/>
        <v>0</v>
      </c>
      <c r="R1438" s="43" t="str">
        <f t="shared" si="226"/>
        <v>-</v>
      </c>
    </row>
    <row r="1439" spans="1:19" x14ac:dyDescent="0.15">
      <c r="A1439" s="1">
        <v>1438</v>
      </c>
      <c r="B1439" s="29" t="str">
        <f>TRIM(基本信息!B1439)</f>
        <v/>
      </c>
      <c r="C1439" s="1" t="str">
        <f>TRIM(基本信息!C1439)</f>
        <v/>
      </c>
      <c r="D1439" s="1">
        <f t="shared" si="227"/>
        <v>0</v>
      </c>
      <c r="E1439" s="1" t="str">
        <f>IFERROR(INDEX(股票涨跌!E:E,MATCH(B1439,股票涨跌!B:B,0)),"-")</f>
        <v>-</v>
      </c>
      <c r="F1439" s="1" t="str">
        <f>IFERROR(INDEX(股票涨跌!F:F,MATCH(B1439,股票涨跌!B:B,0)),"-")</f>
        <v>-</v>
      </c>
      <c r="G1439" s="1" t="str">
        <f>TRIM(基本信息!O1439)</f>
        <v/>
      </c>
      <c r="H1439" s="1" t="str">
        <f>IFERROR(INDEX(行业涨跌!F:F,MATCH(G1439,行业涨跌!C:C,0)),"-")</f>
        <v>-</v>
      </c>
      <c r="I1439" s="1" t="str">
        <f>IFERROR(INDEX(行业涨跌!E:E,MATCH(G1439,行业涨跌!C:C,0)),"-")</f>
        <v>-</v>
      </c>
      <c r="J1439" s="1">
        <v>0</v>
      </c>
      <c r="K1439" s="1">
        <v>0</v>
      </c>
      <c r="L1439" s="1">
        <v>0</v>
      </c>
      <c r="M1439" s="66">
        <f t="shared" si="228"/>
        <v>0</v>
      </c>
      <c r="R1439" s="43" t="str">
        <f t="shared" si="226"/>
        <v>-</v>
      </c>
    </row>
    <row r="1440" spans="1:19" x14ac:dyDescent="0.15">
      <c r="A1440" s="1">
        <v>1439</v>
      </c>
      <c r="B1440" s="29" t="str">
        <f>TRIM(基本信息!B1440)</f>
        <v/>
      </c>
      <c r="C1440" s="1" t="str">
        <f>TRIM(基本信息!C1440)</f>
        <v/>
      </c>
      <c r="D1440" s="1">
        <f t="shared" si="227"/>
        <v>0</v>
      </c>
      <c r="E1440" s="1" t="str">
        <f>IFERROR(INDEX(股票涨跌!E:E,MATCH(B1440,股票涨跌!B:B,0)),"-")</f>
        <v>-</v>
      </c>
      <c r="F1440" s="1" t="str">
        <f>IFERROR(INDEX(股票涨跌!F:F,MATCH(B1440,股票涨跌!B:B,0)),"-")</f>
        <v>-</v>
      </c>
      <c r="G1440" s="1" t="str">
        <f>TRIM(基本信息!O1440)</f>
        <v/>
      </c>
      <c r="H1440" s="1" t="str">
        <f>IFERROR(INDEX(行业涨跌!F:F,MATCH(G1440,行业涨跌!C:C,0)),"-")</f>
        <v>-</v>
      </c>
      <c r="I1440" s="1" t="str">
        <f>IFERROR(INDEX(行业涨跌!E:E,MATCH(G1440,行业涨跌!C:C,0)),"-")</f>
        <v>-</v>
      </c>
      <c r="J1440" s="1">
        <v>0</v>
      </c>
      <c r="K1440" s="1">
        <v>1</v>
      </c>
      <c r="L1440" s="1">
        <v>0</v>
      </c>
      <c r="M1440" s="66">
        <f t="shared" si="228"/>
        <v>1</v>
      </c>
      <c r="R1440" s="43" t="str">
        <f t="shared" si="226"/>
        <v>-</v>
      </c>
      <c r="S1440" s="11">
        <v>43630.625</v>
      </c>
    </row>
    <row r="1441" spans="1:19" x14ac:dyDescent="0.15">
      <c r="A1441" s="1">
        <v>1440</v>
      </c>
      <c r="B1441" s="29" t="str">
        <f>TRIM(基本信息!B1441)</f>
        <v/>
      </c>
      <c r="C1441" s="1" t="str">
        <f>TRIM(基本信息!C1441)</f>
        <v/>
      </c>
      <c r="D1441" s="1">
        <f t="shared" si="227"/>
        <v>0</v>
      </c>
      <c r="E1441" s="1" t="str">
        <f>IFERROR(INDEX(股票涨跌!E:E,MATCH(B1441,股票涨跌!B:B,0)),"-")</f>
        <v>-</v>
      </c>
      <c r="F1441" s="1" t="str">
        <f>IFERROR(INDEX(股票涨跌!F:F,MATCH(B1441,股票涨跌!B:B,0)),"-")</f>
        <v>-</v>
      </c>
      <c r="G1441" s="1" t="str">
        <f>TRIM(基本信息!O1441)</f>
        <v/>
      </c>
      <c r="H1441" s="1" t="str">
        <f>IFERROR(INDEX(行业涨跌!F:F,MATCH(G1441,行业涨跌!C:C,0)),"-")</f>
        <v>-</v>
      </c>
      <c r="I1441" s="1" t="str">
        <f>IFERROR(INDEX(行业涨跌!E:E,MATCH(G1441,行业涨跌!C:C,0)),"-")</f>
        <v>-</v>
      </c>
      <c r="J1441" s="1">
        <v>0</v>
      </c>
      <c r="K1441" s="1">
        <v>1</v>
      </c>
      <c r="L1441" s="1">
        <v>0</v>
      </c>
      <c r="M1441" s="66">
        <f t="shared" si="228"/>
        <v>1</v>
      </c>
      <c r="R1441" s="43" t="str">
        <f t="shared" si="226"/>
        <v>-</v>
      </c>
      <c r="S1441" s="11">
        <v>43630.625</v>
      </c>
    </row>
    <row r="1442" spans="1:19" x14ac:dyDescent="0.15">
      <c r="A1442" s="1">
        <v>1441</v>
      </c>
      <c r="B1442" s="29" t="str">
        <f>TRIM(基本信息!B1442)</f>
        <v/>
      </c>
      <c r="C1442" s="1" t="str">
        <f>TRIM(基本信息!C1442)</f>
        <v/>
      </c>
      <c r="D1442" s="1">
        <f t="shared" si="227"/>
        <v>0</v>
      </c>
      <c r="E1442" s="1" t="str">
        <f>IFERROR(INDEX(股票涨跌!E:E,MATCH(B1442,股票涨跌!B:B,0)),"-")</f>
        <v>-</v>
      </c>
      <c r="F1442" s="1" t="str">
        <f>IFERROR(INDEX(股票涨跌!F:F,MATCH(B1442,股票涨跌!B:B,0)),"-")</f>
        <v>-</v>
      </c>
      <c r="G1442" s="1" t="str">
        <f>TRIM(基本信息!O1442)</f>
        <v/>
      </c>
      <c r="H1442" s="1" t="str">
        <f>IFERROR(INDEX(行业涨跌!F:F,MATCH(G1442,行业涨跌!C:C,0)),"-")</f>
        <v>-</v>
      </c>
      <c r="I1442" s="1" t="str">
        <f>IFERROR(INDEX(行业涨跌!E:E,MATCH(G1442,行业涨跌!C:C,0)),"-")</f>
        <v>-</v>
      </c>
      <c r="J1442" s="1">
        <v>0</v>
      </c>
      <c r="K1442" s="1">
        <v>0</v>
      </c>
      <c r="L1442" s="1">
        <v>0</v>
      </c>
      <c r="M1442" s="66">
        <f t="shared" si="228"/>
        <v>0</v>
      </c>
      <c r="R1442" s="43" t="str">
        <f t="shared" si="226"/>
        <v>-</v>
      </c>
    </row>
    <row r="1443" spans="1:19" x14ac:dyDescent="0.15">
      <c r="A1443" s="1">
        <v>1442</v>
      </c>
      <c r="B1443" s="29" t="str">
        <f>TRIM(基本信息!B1443)</f>
        <v/>
      </c>
      <c r="C1443" s="1" t="str">
        <f>TRIM(基本信息!C1443)</f>
        <v/>
      </c>
      <c r="D1443" s="1">
        <f t="shared" si="227"/>
        <v>0</v>
      </c>
      <c r="E1443" s="1" t="str">
        <f>IFERROR(INDEX(股票涨跌!E:E,MATCH(B1443,股票涨跌!B:B,0)),"-")</f>
        <v>-</v>
      </c>
      <c r="F1443" s="1" t="str">
        <f>IFERROR(INDEX(股票涨跌!F:F,MATCH(B1443,股票涨跌!B:B,0)),"-")</f>
        <v>-</v>
      </c>
      <c r="G1443" s="1" t="str">
        <f>TRIM(基本信息!O1443)</f>
        <v/>
      </c>
      <c r="H1443" s="1" t="str">
        <f>IFERROR(INDEX(行业涨跌!F:F,MATCH(G1443,行业涨跌!C:C,0)),"-")</f>
        <v>-</v>
      </c>
      <c r="I1443" s="1" t="str">
        <f>IFERROR(INDEX(行业涨跌!E:E,MATCH(G1443,行业涨跌!C:C,0)),"-")</f>
        <v>-</v>
      </c>
      <c r="J1443" s="1">
        <v>0</v>
      </c>
      <c r="K1443" s="1">
        <v>1</v>
      </c>
      <c r="L1443" s="1">
        <v>0</v>
      </c>
      <c r="M1443" s="66">
        <f t="shared" si="228"/>
        <v>1</v>
      </c>
      <c r="R1443" s="43" t="str">
        <f t="shared" si="226"/>
        <v>-</v>
      </c>
      <c r="S1443" s="11">
        <v>43630.625</v>
      </c>
    </row>
    <row r="1444" spans="1:19" x14ac:dyDescent="0.15">
      <c r="A1444" s="1">
        <v>1443</v>
      </c>
      <c r="B1444" s="29" t="str">
        <f>TRIM(基本信息!B1444)</f>
        <v/>
      </c>
      <c r="C1444" s="1" t="str">
        <f>TRIM(基本信息!C1444)</f>
        <v/>
      </c>
      <c r="D1444" s="1">
        <f t="shared" si="227"/>
        <v>0</v>
      </c>
      <c r="E1444" s="1" t="str">
        <f>IFERROR(INDEX(股票涨跌!E:E,MATCH(B1444,股票涨跌!B:B,0)),"-")</f>
        <v>-</v>
      </c>
      <c r="F1444" s="1" t="str">
        <f>IFERROR(INDEX(股票涨跌!F:F,MATCH(B1444,股票涨跌!B:B,0)),"-")</f>
        <v>-</v>
      </c>
      <c r="G1444" s="1" t="str">
        <f>TRIM(基本信息!O1444)</f>
        <v/>
      </c>
      <c r="H1444" s="1" t="str">
        <f>IFERROR(INDEX(行业涨跌!F:F,MATCH(G1444,行业涨跌!C:C,0)),"-")</f>
        <v>-</v>
      </c>
      <c r="I1444" s="1" t="str">
        <f>IFERROR(INDEX(行业涨跌!E:E,MATCH(G1444,行业涨跌!C:C,0)),"-")</f>
        <v>-</v>
      </c>
      <c r="J1444" s="1">
        <v>0</v>
      </c>
      <c r="K1444" s="1">
        <v>1</v>
      </c>
      <c r="L1444" s="1">
        <v>0</v>
      </c>
      <c r="M1444" s="66">
        <f t="shared" si="228"/>
        <v>1</v>
      </c>
      <c r="R1444" s="43" t="str">
        <f t="shared" si="226"/>
        <v>-</v>
      </c>
      <c r="S1444" s="11">
        <v>43630.625</v>
      </c>
    </row>
    <row r="1445" spans="1:19" x14ac:dyDescent="0.15">
      <c r="A1445" s="1">
        <v>1444</v>
      </c>
      <c r="B1445" s="29" t="str">
        <f>TRIM(基本信息!B1445)</f>
        <v/>
      </c>
      <c r="C1445" s="1" t="str">
        <f>TRIM(基本信息!C1445)</f>
        <v/>
      </c>
      <c r="D1445" s="1">
        <f t="shared" si="227"/>
        <v>0</v>
      </c>
      <c r="E1445" s="1" t="str">
        <f>IFERROR(INDEX(股票涨跌!E:E,MATCH(B1445,股票涨跌!B:B,0)),"-")</f>
        <v>-</v>
      </c>
      <c r="F1445" s="1" t="str">
        <f>IFERROR(INDEX(股票涨跌!F:F,MATCH(B1445,股票涨跌!B:B,0)),"-")</f>
        <v>-</v>
      </c>
      <c r="G1445" s="1" t="str">
        <f>TRIM(基本信息!O1445)</f>
        <v/>
      </c>
      <c r="H1445" s="1" t="str">
        <f>IFERROR(INDEX(行业涨跌!F:F,MATCH(G1445,行业涨跌!C:C,0)),"-")</f>
        <v>-</v>
      </c>
      <c r="I1445" s="1" t="str">
        <f>IFERROR(INDEX(行业涨跌!E:E,MATCH(G1445,行业涨跌!C:C,0)),"-")</f>
        <v>-</v>
      </c>
      <c r="J1445" s="1">
        <v>0</v>
      </c>
      <c r="K1445" s="1">
        <v>0</v>
      </c>
      <c r="L1445" s="1">
        <v>0</v>
      </c>
      <c r="M1445" s="66">
        <f t="shared" si="228"/>
        <v>0</v>
      </c>
      <c r="R1445" s="43" t="str">
        <f t="shared" si="226"/>
        <v>-</v>
      </c>
    </row>
    <row r="1446" spans="1:19" x14ac:dyDescent="0.15">
      <c r="A1446" s="1">
        <v>1445</v>
      </c>
      <c r="B1446" s="29" t="str">
        <f>TRIM(基本信息!B1446)</f>
        <v/>
      </c>
      <c r="C1446" s="1" t="str">
        <f>TRIM(基本信息!C1446)</f>
        <v/>
      </c>
      <c r="D1446" s="1">
        <f t="shared" si="227"/>
        <v>0</v>
      </c>
      <c r="E1446" s="1" t="str">
        <f>IFERROR(INDEX(股票涨跌!E:E,MATCH(B1446,股票涨跌!B:B,0)),"-")</f>
        <v>-</v>
      </c>
      <c r="F1446" s="1" t="str">
        <f>IFERROR(INDEX(股票涨跌!F:F,MATCH(B1446,股票涨跌!B:B,0)),"-")</f>
        <v>-</v>
      </c>
      <c r="G1446" s="1" t="str">
        <f>TRIM(基本信息!O1446)</f>
        <v/>
      </c>
      <c r="H1446" s="1" t="str">
        <f>IFERROR(INDEX(行业涨跌!F:F,MATCH(G1446,行业涨跌!C:C,0)),"-")</f>
        <v>-</v>
      </c>
      <c r="I1446" s="1" t="str">
        <f>IFERROR(INDEX(行业涨跌!E:E,MATCH(G1446,行业涨跌!C:C,0)),"-")</f>
        <v>-</v>
      </c>
      <c r="J1446" s="1">
        <v>0</v>
      </c>
      <c r="K1446" s="1">
        <v>0</v>
      </c>
      <c r="L1446" s="1">
        <v>0</v>
      </c>
      <c r="M1446" s="66">
        <f t="shared" si="228"/>
        <v>0</v>
      </c>
      <c r="R1446" s="43" t="str">
        <f t="shared" si="226"/>
        <v>-</v>
      </c>
    </row>
    <row r="1447" spans="1:19" x14ac:dyDescent="0.15">
      <c r="A1447" s="1">
        <v>1446</v>
      </c>
      <c r="B1447" s="29" t="str">
        <f>TRIM(基本信息!B1447)</f>
        <v/>
      </c>
      <c r="C1447" s="1" t="str">
        <f>TRIM(基本信息!C1447)</f>
        <v/>
      </c>
      <c r="D1447" s="1">
        <f t="shared" si="227"/>
        <v>0</v>
      </c>
      <c r="E1447" s="1" t="str">
        <f>IFERROR(INDEX(股票涨跌!E:E,MATCH(B1447,股票涨跌!B:B,0)),"-")</f>
        <v>-</v>
      </c>
      <c r="F1447" s="1" t="str">
        <f>IFERROR(INDEX(股票涨跌!F:F,MATCH(B1447,股票涨跌!B:B,0)),"-")</f>
        <v>-</v>
      </c>
      <c r="G1447" s="1" t="str">
        <f>TRIM(基本信息!O1447)</f>
        <v/>
      </c>
      <c r="H1447" s="1" t="str">
        <f>IFERROR(INDEX(行业涨跌!F:F,MATCH(G1447,行业涨跌!C:C,0)),"-")</f>
        <v>-</v>
      </c>
      <c r="I1447" s="1" t="str">
        <f>IFERROR(INDEX(行业涨跌!E:E,MATCH(G1447,行业涨跌!C:C,0)),"-")</f>
        <v>-</v>
      </c>
      <c r="J1447" s="1">
        <v>0</v>
      </c>
      <c r="K1447" s="1">
        <v>1</v>
      </c>
      <c r="L1447" s="1">
        <v>0</v>
      </c>
      <c r="M1447" s="66">
        <f t="shared" si="228"/>
        <v>1</v>
      </c>
      <c r="R1447" s="43" t="str">
        <f t="shared" si="226"/>
        <v>-</v>
      </c>
      <c r="S1447" s="11">
        <v>43630.625</v>
      </c>
    </row>
    <row r="1448" spans="1:19" x14ac:dyDescent="0.15">
      <c r="A1448" s="1">
        <v>1447</v>
      </c>
      <c r="B1448" s="29" t="str">
        <f>TRIM(基本信息!B1448)</f>
        <v/>
      </c>
      <c r="C1448" s="1" t="str">
        <f>TRIM(基本信息!C1448)</f>
        <v/>
      </c>
      <c r="D1448" s="1">
        <f t="shared" si="227"/>
        <v>0</v>
      </c>
      <c r="E1448" s="1" t="str">
        <f>IFERROR(INDEX(股票涨跌!E:E,MATCH(B1448,股票涨跌!B:B,0)),"-")</f>
        <v>-</v>
      </c>
      <c r="F1448" s="1" t="str">
        <f>IFERROR(INDEX(股票涨跌!F:F,MATCH(B1448,股票涨跌!B:B,0)),"-")</f>
        <v>-</v>
      </c>
      <c r="G1448" s="1" t="str">
        <f>TRIM(基本信息!O1448)</f>
        <v/>
      </c>
      <c r="H1448" s="1" t="str">
        <f>IFERROR(INDEX(行业涨跌!F:F,MATCH(G1448,行业涨跌!C:C,0)),"-")</f>
        <v>-</v>
      </c>
      <c r="I1448" s="1" t="str">
        <f>IFERROR(INDEX(行业涨跌!E:E,MATCH(G1448,行业涨跌!C:C,0)),"-")</f>
        <v>-</v>
      </c>
      <c r="J1448" s="1">
        <v>0</v>
      </c>
      <c r="K1448" s="1">
        <v>0</v>
      </c>
      <c r="L1448" s="1">
        <v>0</v>
      </c>
      <c r="M1448" s="66">
        <f t="shared" si="228"/>
        <v>0</v>
      </c>
      <c r="R1448" s="43" t="str">
        <f t="shared" si="226"/>
        <v>-</v>
      </c>
    </row>
    <row r="1449" spans="1:19" x14ac:dyDescent="0.15">
      <c r="A1449" s="1">
        <v>1448</v>
      </c>
      <c r="B1449" s="29" t="str">
        <f>TRIM(基本信息!B1449)</f>
        <v/>
      </c>
      <c r="C1449" s="1" t="str">
        <f>TRIM(基本信息!C1449)</f>
        <v/>
      </c>
      <c r="D1449" s="1">
        <f t="shared" si="227"/>
        <v>0</v>
      </c>
      <c r="E1449" s="1" t="str">
        <f>IFERROR(INDEX(股票涨跌!E:E,MATCH(B1449,股票涨跌!B:B,0)),"-")</f>
        <v>-</v>
      </c>
      <c r="F1449" s="1" t="str">
        <f>IFERROR(INDEX(股票涨跌!F:F,MATCH(B1449,股票涨跌!B:B,0)),"-")</f>
        <v>-</v>
      </c>
      <c r="G1449" s="1" t="str">
        <f>TRIM(基本信息!O1449)</f>
        <v/>
      </c>
      <c r="H1449" s="1" t="str">
        <f>IFERROR(INDEX(行业涨跌!F:F,MATCH(G1449,行业涨跌!C:C,0)),"-")</f>
        <v>-</v>
      </c>
      <c r="I1449" s="1" t="str">
        <f>IFERROR(INDEX(行业涨跌!E:E,MATCH(G1449,行业涨跌!C:C,0)),"-")</f>
        <v>-</v>
      </c>
      <c r="J1449" s="1">
        <v>0</v>
      </c>
      <c r="K1449" s="1">
        <v>0</v>
      </c>
      <c r="L1449" s="1">
        <v>0</v>
      </c>
      <c r="M1449" s="66">
        <f t="shared" si="228"/>
        <v>0</v>
      </c>
      <c r="R1449" s="43" t="str">
        <f t="shared" si="226"/>
        <v>-</v>
      </c>
    </row>
    <row r="1450" spans="1:19" x14ac:dyDescent="0.15">
      <c r="A1450" s="1">
        <v>1449</v>
      </c>
      <c r="B1450" s="29" t="str">
        <f>TRIM(基本信息!B1450)</f>
        <v/>
      </c>
      <c r="C1450" s="1" t="str">
        <f>TRIM(基本信息!C1450)</f>
        <v/>
      </c>
      <c r="D1450" s="1">
        <f t="shared" si="227"/>
        <v>0</v>
      </c>
      <c r="E1450" s="1" t="str">
        <f>IFERROR(INDEX(股票涨跌!E:E,MATCH(B1450,股票涨跌!B:B,0)),"-")</f>
        <v>-</v>
      </c>
      <c r="F1450" s="1" t="str">
        <f>IFERROR(INDEX(股票涨跌!F:F,MATCH(B1450,股票涨跌!B:B,0)),"-")</f>
        <v>-</v>
      </c>
      <c r="G1450" s="1" t="str">
        <f>TRIM(基本信息!O1450)</f>
        <v/>
      </c>
      <c r="H1450" s="1" t="str">
        <f>IFERROR(INDEX(行业涨跌!F:F,MATCH(G1450,行业涨跌!C:C,0)),"-")</f>
        <v>-</v>
      </c>
      <c r="I1450" s="1" t="str">
        <f>IFERROR(INDEX(行业涨跌!E:E,MATCH(G1450,行业涨跌!C:C,0)),"-")</f>
        <v>-</v>
      </c>
      <c r="J1450" s="1">
        <v>0</v>
      </c>
      <c r="K1450" s="1">
        <v>1</v>
      </c>
      <c r="L1450" s="1">
        <v>0</v>
      </c>
      <c r="M1450" s="66">
        <f t="shared" si="228"/>
        <v>1</v>
      </c>
      <c r="R1450" s="43" t="str">
        <f t="shared" si="226"/>
        <v>-</v>
      </c>
      <c r="S1450" s="11">
        <v>43630.625</v>
      </c>
    </row>
    <row r="1451" spans="1:19" x14ac:dyDescent="0.15">
      <c r="A1451" s="1">
        <v>1450</v>
      </c>
      <c r="B1451" s="29" t="str">
        <f>TRIM(基本信息!B1451)</f>
        <v/>
      </c>
      <c r="C1451" s="1" t="str">
        <f>TRIM(基本信息!C1451)</f>
        <v/>
      </c>
      <c r="D1451" s="1">
        <f t="shared" si="227"/>
        <v>0</v>
      </c>
      <c r="E1451" s="1" t="str">
        <f>IFERROR(INDEX(股票涨跌!E:E,MATCH(B1451,股票涨跌!B:B,0)),"-")</f>
        <v>-</v>
      </c>
      <c r="F1451" s="1" t="str">
        <f>IFERROR(INDEX(股票涨跌!F:F,MATCH(B1451,股票涨跌!B:B,0)),"-")</f>
        <v>-</v>
      </c>
      <c r="G1451" s="1" t="str">
        <f>TRIM(基本信息!O1451)</f>
        <v/>
      </c>
      <c r="H1451" s="1" t="str">
        <f>IFERROR(INDEX(行业涨跌!F:F,MATCH(G1451,行业涨跌!C:C,0)),"-")</f>
        <v>-</v>
      </c>
      <c r="I1451" s="1" t="str">
        <f>IFERROR(INDEX(行业涨跌!E:E,MATCH(G1451,行业涨跌!C:C,0)),"-")</f>
        <v>-</v>
      </c>
      <c r="J1451" s="1">
        <v>0</v>
      </c>
      <c r="K1451" s="1">
        <v>1</v>
      </c>
      <c r="L1451" s="1">
        <v>0</v>
      </c>
      <c r="M1451" s="66">
        <f t="shared" si="228"/>
        <v>1</v>
      </c>
      <c r="R1451" s="43" t="str">
        <f t="shared" si="226"/>
        <v>-</v>
      </c>
      <c r="S1451" s="11">
        <v>43630.625</v>
      </c>
    </row>
    <row r="1452" spans="1:19" x14ac:dyDescent="0.15">
      <c r="A1452" s="1">
        <v>1451</v>
      </c>
      <c r="B1452" s="29" t="str">
        <f>TRIM(基本信息!B1452)</f>
        <v/>
      </c>
      <c r="C1452" s="1" t="str">
        <f>TRIM(基本信息!C1452)</f>
        <v/>
      </c>
      <c r="D1452" s="1">
        <f t="shared" si="227"/>
        <v>0</v>
      </c>
      <c r="E1452" s="1" t="str">
        <f>IFERROR(INDEX(股票涨跌!E:E,MATCH(B1452,股票涨跌!B:B,0)),"-")</f>
        <v>-</v>
      </c>
      <c r="F1452" s="1" t="str">
        <f>IFERROR(INDEX(股票涨跌!F:F,MATCH(B1452,股票涨跌!B:B,0)),"-")</f>
        <v>-</v>
      </c>
      <c r="G1452" s="1" t="str">
        <f>TRIM(基本信息!O1452)</f>
        <v/>
      </c>
      <c r="H1452" s="1" t="str">
        <f>IFERROR(INDEX(行业涨跌!F:F,MATCH(G1452,行业涨跌!C:C,0)),"-")</f>
        <v>-</v>
      </c>
      <c r="I1452" s="1" t="str">
        <f>IFERROR(INDEX(行业涨跌!E:E,MATCH(G1452,行业涨跌!C:C,0)),"-")</f>
        <v>-</v>
      </c>
      <c r="J1452" s="1">
        <v>0</v>
      </c>
      <c r="K1452" s="1">
        <v>1</v>
      </c>
      <c r="L1452" s="1">
        <v>0</v>
      </c>
      <c r="M1452" s="66">
        <f t="shared" si="228"/>
        <v>1</v>
      </c>
      <c r="R1452" s="43" t="str">
        <f t="shared" si="226"/>
        <v>-</v>
      </c>
      <c r="S1452" s="11">
        <v>43630.625</v>
      </c>
    </row>
    <row r="1453" spans="1:19" x14ac:dyDescent="0.15">
      <c r="A1453" s="1">
        <v>1452</v>
      </c>
      <c r="B1453" s="29" t="str">
        <f>TRIM(基本信息!B1453)</f>
        <v/>
      </c>
      <c r="C1453" s="1" t="str">
        <f>TRIM(基本信息!C1453)</f>
        <v/>
      </c>
      <c r="D1453" s="1">
        <f t="shared" si="227"/>
        <v>0</v>
      </c>
      <c r="E1453" s="1" t="str">
        <f>IFERROR(INDEX(股票涨跌!E:E,MATCH(B1453,股票涨跌!B:B,0)),"-")</f>
        <v>-</v>
      </c>
      <c r="F1453" s="1" t="str">
        <f>IFERROR(INDEX(股票涨跌!F:F,MATCH(B1453,股票涨跌!B:B,0)),"-")</f>
        <v>-</v>
      </c>
      <c r="G1453" s="1" t="str">
        <f>TRIM(基本信息!O1453)</f>
        <v/>
      </c>
      <c r="H1453" s="1" t="str">
        <f>IFERROR(INDEX(行业涨跌!F:F,MATCH(G1453,行业涨跌!C:C,0)),"-")</f>
        <v>-</v>
      </c>
      <c r="I1453" s="1" t="str">
        <f>IFERROR(INDEX(行业涨跌!E:E,MATCH(G1453,行业涨跌!C:C,0)),"-")</f>
        <v>-</v>
      </c>
      <c r="J1453" s="1">
        <v>0</v>
      </c>
      <c r="K1453" s="1">
        <v>1</v>
      </c>
      <c r="L1453" s="1">
        <v>0</v>
      </c>
      <c r="M1453" s="66">
        <f t="shared" si="228"/>
        <v>1</v>
      </c>
      <c r="R1453" s="43" t="str">
        <f t="shared" si="226"/>
        <v>-</v>
      </c>
      <c r="S1453" s="11">
        <v>43630.625</v>
      </c>
    </row>
    <row r="1454" spans="1:19" x14ac:dyDescent="0.15">
      <c r="A1454" s="1">
        <v>1453</v>
      </c>
      <c r="B1454" s="29" t="str">
        <f>TRIM(基本信息!B1454)</f>
        <v/>
      </c>
      <c r="C1454" s="1" t="str">
        <f>TRIM(基本信息!C1454)</f>
        <v/>
      </c>
      <c r="D1454" s="1">
        <f t="shared" si="227"/>
        <v>0</v>
      </c>
      <c r="E1454" s="1" t="str">
        <f>IFERROR(INDEX(股票涨跌!E:E,MATCH(B1454,股票涨跌!B:B,0)),"-")</f>
        <v>-</v>
      </c>
      <c r="F1454" s="1" t="str">
        <f>IFERROR(INDEX(股票涨跌!F:F,MATCH(B1454,股票涨跌!B:B,0)),"-")</f>
        <v>-</v>
      </c>
      <c r="G1454" s="1" t="str">
        <f>TRIM(基本信息!O1454)</f>
        <v/>
      </c>
      <c r="H1454" s="1" t="str">
        <f>IFERROR(INDEX(行业涨跌!F:F,MATCH(G1454,行业涨跌!C:C,0)),"-")</f>
        <v>-</v>
      </c>
      <c r="I1454" s="1" t="str">
        <f>IFERROR(INDEX(行业涨跌!E:E,MATCH(G1454,行业涨跌!C:C,0)),"-")</f>
        <v>-</v>
      </c>
      <c r="J1454" s="1">
        <v>0</v>
      </c>
      <c r="K1454" s="1">
        <v>0</v>
      </c>
      <c r="L1454" s="1">
        <v>0</v>
      </c>
      <c r="M1454" s="66">
        <f t="shared" si="228"/>
        <v>0</v>
      </c>
      <c r="R1454" s="43" t="str">
        <f t="shared" si="226"/>
        <v>-</v>
      </c>
    </row>
    <row r="1455" spans="1:19" x14ac:dyDescent="0.15">
      <c r="A1455" s="1">
        <v>1454</v>
      </c>
      <c r="B1455" s="29" t="str">
        <f>TRIM(基本信息!B1455)</f>
        <v/>
      </c>
      <c r="C1455" s="1" t="str">
        <f>TRIM(基本信息!C1455)</f>
        <v/>
      </c>
      <c r="D1455" s="1">
        <f t="shared" si="227"/>
        <v>0</v>
      </c>
      <c r="E1455" s="1" t="str">
        <f>IFERROR(INDEX(股票涨跌!E:E,MATCH(B1455,股票涨跌!B:B,0)),"-")</f>
        <v>-</v>
      </c>
      <c r="F1455" s="1" t="str">
        <f>IFERROR(INDEX(股票涨跌!F:F,MATCH(B1455,股票涨跌!B:B,0)),"-")</f>
        <v>-</v>
      </c>
      <c r="G1455" s="1" t="str">
        <f>TRIM(基本信息!O1455)</f>
        <v/>
      </c>
      <c r="H1455" s="1" t="str">
        <f>IFERROR(INDEX(行业涨跌!F:F,MATCH(G1455,行业涨跌!C:C,0)),"-")</f>
        <v>-</v>
      </c>
      <c r="I1455" s="1" t="str">
        <f>IFERROR(INDEX(行业涨跌!E:E,MATCH(G1455,行业涨跌!C:C,0)),"-")</f>
        <v>-</v>
      </c>
      <c r="J1455" s="1">
        <v>0</v>
      </c>
      <c r="K1455" s="1">
        <v>0</v>
      </c>
      <c r="L1455" s="1">
        <v>1</v>
      </c>
      <c r="M1455" s="66">
        <f t="shared" si="228"/>
        <v>0</v>
      </c>
      <c r="R1455" s="43" t="str">
        <f t="shared" si="226"/>
        <v>-</v>
      </c>
    </row>
    <row r="1456" spans="1:19" x14ac:dyDescent="0.15">
      <c r="A1456" s="1">
        <v>1455</v>
      </c>
      <c r="B1456" s="29" t="str">
        <f>TRIM(基本信息!B1456)</f>
        <v/>
      </c>
      <c r="C1456" s="1" t="str">
        <f>TRIM(基本信息!C1456)</f>
        <v/>
      </c>
      <c r="D1456" s="1">
        <f t="shared" si="227"/>
        <v>0</v>
      </c>
      <c r="E1456" s="1" t="str">
        <f>IFERROR(INDEX(股票涨跌!E:E,MATCH(B1456,股票涨跌!B:B,0)),"-")</f>
        <v>-</v>
      </c>
      <c r="F1456" s="1" t="str">
        <f>IFERROR(INDEX(股票涨跌!F:F,MATCH(B1456,股票涨跌!B:B,0)),"-")</f>
        <v>-</v>
      </c>
      <c r="G1456" s="1" t="str">
        <f>TRIM(基本信息!O1456)</f>
        <v/>
      </c>
      <c r="H1456" s="1" t="str">
        <f>IFERROR(INDEX(行业涨跌!F:F,MATCH(G1456,行业涨跌!C:C,0)),"-")</f>
        <v>-</v>
      </c>
      <c r="I1456" s="1" t="str">
        <f>IFERROR(INDEX(行业涨跌!E:E,MATCH(G1456,行业涨跌!C:C,0)),"-")</f>
        <v>-</v>
      </c>
      <c r="J1456" s="1">
        <v>0</v>
      </c>
      <c r="K1456" s="1">
        <v>1</v>
      </c>
      <c r="L1456" s="1">
        <v>0</v>
      </c>
      <c r="M1456" s="66">
        <f t="shared" si="228"/>
        <v>1</v>
      </c>
      <c r="R1456" s="43" t="str">
        <f t="shared" si="226"/>
        <v>-</v>
      </c>
      <c r="S1456" s="11">
        <v>43630.625</v>
      </c>
    </row>
    <row r="1457" spans="1:19" x14ac:dyDescent="0.15">
      <c r="A1457" s="1">
        <v>1456</v>
      </c>
      <c r="B1457" s="29" t="str">
        <f>TRIM(基本信息!B1457)</f>
        <v/>
      </c>
      <c r="C1457" s="1" t="str">
        <f>TRIM(基本信息!C1457)</f>
        <v/>
      </c>
      <c r="D1457" s="1">
        <f t="shared" si="227"/>
        <v>0</v>
      </c>
      <c r="E1457" s="1" t="str">
        <f>IFERROR(INDEX(股票涨跌!E:E,MATCH(B1457,股票涨跌!B:B,0)),"-")</f>
        <v>-</v>
      </c>
      <c r="F1457" s="1" t="str">
        <f>IFERROR(INDEX(股票涨跌!F:F,MATCH(B1457,股票涨跌!B:B,0)),"-")</f>
        <v>-</v>
      </c>
      <c r="G1457" s="1" t="str">
        <f>TRIM(基本信息!O1457)</f>
        <v/>
      </c>
      <c r="H1457" s="1" t="str">
        <f>IFERROR(INDEX(行业涨跌!F:F,MATCH(G1457,行业涨跌!C:C,0)),"-")</f>
        <v>-</v>
      </c>
      <c r="I1457" s="1" t="str">
        <f>IFERROR(INDEX(行业涨跌!E:E,MATCH(G1457,行业涨跌!C:C,0)),"-")</f>
        <v>-</v>
      </c>
      <c r="J1457" s="1">
        <v>0</v>
      </c>
      <c r="K1457" s="1">
        <v>0</v>
      </c>
      <c r="L1457" s="1">
        <v>0</v>
      </c>
      <c r="M1457" s="66">
        <f t="shared" si="228"/>
        <v>0</v>
      </c>
      <c r="R1457" s="43" t="str">
        <f t="shared" si="226"/>
        <v>-</v>
      </c>
    </row>
    <row r="1458" spans="1:19" x14ac:dyDescent="0.15">
      <c r="A1458" s="1">
        <v>1457</v>
      </c>
      <c r="B1458" s="29" t="str">
        <f>TRIM(基本信息!B1458)</f>
        <v/>
      </c>
      <c r="C1458" s="1" t="str">
        <f>TRIM(基本信息!C1458)</f>
        <v/>
      </c>
      <c r="D1458" s="1">
        <f t="shared" si="227"/>
        <v>0</v>
      </c>
      <c r="E1458" s="1" t="str">
        <f>IFERROR(INDEX(股票涨跌!E:E,MATCH(B1458,股票涨跌!B:B,0)),"-")</f>
        <v>-</v>
      </c>
      <c r="F1458" s="1" t="str">
        <f>IFERROR(INDEX(股票涨跌!F:F,MATCH(B1458,股票涨跌!B:B,0)),"-")</f>
        <v>-</v>
      </c>
      <c r="G1458" s="1" t="str">
        <f>TRIM(基本信息!O1458)</f>
        <v/>
      </c>
      <c r="H1458" s="1" t="str">
        <f>IFERROR(INDEX(行业涨跌!F:F,MATCH(G1458,行业涨跌!C:C,0)),"-")</f>
        <v>-</v>
      </c>
      <c r="I1458" s="1" t="str">
        <f>IFERROR(INDEX(行业涨跌!E:E,MATCH(G1458,行业涨跌!C:C,0)),"-")</f>
        <v>-</v>
      </c>
      <c r="J1458" s="1">
        <v>0</v>
      </c>
      <c r="K1458" s="1">
        <v>0</v>
      </c>
      <c r="L1458" s="1">
        <v>0</v>
      </c>
      <c r="M1458" s="66">
        <f t="shared" si="228"/>
        <v>0</v>
      </c>
      <c r="R1458" s="43" t="str">
        <f t="shared" si="226"/>
        <v>-</v>
      </c>
    </row>
    <row r="1459" spans="1:19" x14ac:dyDescent="0.15">
      <c r="A1459" s="1">
        <v>1458</v>
      </c>
      <c r="B1459" s="29" t="str">
        <f>TRIM(基本信息!B1459)</f>
        <v/>
      </c>
      <c r="C1459" s="1" t="str">
        <f>TRIM(基本信息!C1459)</f>
        <v/>
      </c>
      <c r="D1459" s="1">
        <f t="shared" si="227"/>
        <v>0</v>
      </c>
      <c r="E1459" s="1" t="str">
        <f>IFERROR(INDEX(股票涨跌!E:E,MATCH(B1459,股票涨跌!B:B,0)),"-")</f>
        <v>-</v>
      </c>
      <c r="F1459" s="1" t="str">
        <f>IFERROR(INDEX(股票涨跌!F:F,MATCH(B1459,股票涨跌!B:B,0)),"-")</f>
        <v>-</v>
      </c>
      <c r="G1459" s="1" t="str">
        <f>TRIM(基本信息!O1459)</f>
        <v/>
      </c>
      <c r="H1459" s="1" t="str">
        <f>IFERROR(INDEX(行业涨跌!F:F,MATCH(G1459,行业涨跌!C:C,0)),"-")</f>
        <v>-</v>
      </c>
      <c r="I1459" s="1" t="str">
        <f>IFERROR(INDEX(行业涨跌!E:E,MATCH(G1459,行业涨跌!C:C,0)),"-")</f>
        <v>-</v>
      </c>
      <c r="J1459" s="1">
        <v>0</v>
      </c>
      <c r="K1459" s="1">
        <v>0</v>
      </c>
      <c r="L1459" s="1">
        <v>0</v>
      </c>
      <c r="M1459" s="66">
        <f t="shared" si="228"/>
        <v>0</v>
      </c>
      <c r="R1459" s="43" t="str">
        <f t="shared" si="226"/>
        <v>-</v>
      </c>
    </row>
    <row r="1460" spans="1:19" x14ac:dyDescent="0.15">
      <c r="A1460" s="1">
        <v>1459</v>
      </c>
      <c r="B1460" s="29" t="str">
        <f>TRIM(基本信息!B1460)</f>
        <v/>
      </c>
      <c r="C1460" s="1" t="str">
        <f>TRIM(基本信息!C1460)</f>
        <v/>
      </c>
      <c r="D1460" s="1">
        <f t="shared" si="227"/>
        <v>0</v>
      </c>
      <c r="E1460" s="1" t="str">
        <f>IFERROR(INDEX(股票涨跌!E:E,MATCH(B1460,股票涨跌!B:B,0)),"-")</f>
        <v>-</v>
      </c>
      <c r="F1460" s="1" t="str">
        <f>IFERROR(INDEX(股票涨跌!F:F,MATCH(B1460,股票涨跌!B:B,0)),"-")</f>
        <v>-</v>
      </c>
      <c r="G1460" s="1" t="str">
        <f>TRIM(基本信息!O1460)</f>
        <v/>
      </c>
      <c r="H1460" s="1" t="str">
        <f>IFERROR(INDEX(行业涨跌!F:F,MATCH(G1460,行业涨跌!C:C,0)),"-")</f>
        <v>-</v>
      </c>
      <c r="I1460" s="1" t="str">
        <f>IFERROR(INDEX(行业涨跌!E:E,MATCH(G1460,行业涨跌!C:C,0)),"-")</f>
        <v>-</v>
      </c>
      <c r="J1460" s="1">
        <v>0</v>
      </c>
      <c r="K1460" s="1">
        <v>0</v>
      </c>
      <c r="L1460" s="1">
        <v>0</v>
      </c>
      <c r="M1460" s="66">
        <f t="shared" si="228"/>
        <v>0</v>
      </c>
      <c r="R1460" s="43" t="str">
        <f t="shared" si="226"/>
        <v>-</v>
      </c>
    </row>
    <row r="1461" spans="1:19" x14ac:dyDescent="0.15">
      <c r="A1461" s="1">
        <v>1460</v>
      </c>
      <c r="B1461" s="29" t="str">
        <f>TRIM(基本信息!B1461)</f>
        <v/>
      </c>
      <c r="C1461" s="1" t="str">
        <f>TRIM(基本信息!C1461)</f>
        <v/>
      </c>
      <c r="D1461" s="1">
        <f t="shared" si="227"/>
        <v>0</v>
      </c>
      <c r="E1461" s="1" t="str">
        <f>IFERROR(INDEX(股票涨跌!E:E,MATCH(B1461,股票涨跌!B:B,0)),"-")</f>
        <v>-</v>
      </c>
      <c r="F1461" s="1" t="str">
        <f>IFERROR(INDEX(股票涨跌!F:F,MATCH(B1461,股票涨跌!B:B,0)),"-")</f>
        <v>-</v>
      </c>
      <c r="G1461" s="1" t="str">
        <f>TRIM(基本信息!O1461)</f>
        <v/>
      </c>
      <c r="H1461" s="1" t="str">
        <f>IFERROR(INDEX(行业涨跌!F:F,MATCH(G1461,行业涨跌!C:C,0)),"-")</f>
        <v>-</v>
      </c>
      <c r="I1461" s="1" t="str">
        <f>IFERROR(INDEX(行业涨跌!E:E,MATCH(G1461,行业涨跌!C:C,0)),"-")</f>
        <v>-</v>
      </c>
      <c r="J1461" s="1">
        <v>0</v>
      </c>
      <c r="K1461" s="1">
        <v>0</v>
      </c>
      <c r="L1461" s="1">
        <v>0</v>
      </c>
      <c r="M1461" s="66">
        <f t="shared" si="228"/>
        <v>0</v>
      </c>
      <c r="R1461" s="43" t="str">
        <f t="shared" si="226"/>
        <v>-</v>
      </c>
    </row>
    <row r="1462" spans="1:19" x14ac:dyDescent="0.15">
      <c r="A1462" s="1">
        <v>1461</v>
      </c>
      <c r="B1462" s="29" t="str">
        <f>TRIM(基本信息!B1462)</f>
        <v/>
      </c>
      <c r="C1462" s="1" t="str">
        <f>TRIM(基本信息!C1462)</f>
        <v/>
      </c>
      <c r="D1462" s="1">
        <f t="shared" si="227"/>
        <v>0</v>
      </c>
      <c r="E1462" s="1" t="str">
        <f>IFERROR(INDEX(股票涨跌!E:E,MATCH(B1462,股票涨跌!B:B,0)),"-")</f>
        <v>-</v>
      </c>
      <c r="F1462" s="1" t="str">
        <f>IFERROR(INDEX(股票涨跌!F:F,MATCH(B1462,股票涨跌!B:B,0)),"-")</f>
        <v>-</v>
      </c>
      <c r="G1462" s="1" t="str">
        <f>TRIM(基本信息!O1462)</f>
        <v/>
      </c>
      <c r="H1462" s="1" t="str">
        <f>IFERROR(INDEX(行业涨跌!F:F,MATCH(G1462,行业涨跌!C:C,0)),"-")</f>
        <v>-</v>
      </c>
      <c r="I1462" s="1" t="str">
        <f>IFERROR(INDEX(行业涨跌!E:E,MATCH(G1462,行业涨跌!C:C,0)),"-")</f>
        <v>-</v>
      </c>
      <c r="J1462" s="1">
        <v>0</v>
      </c>
      <c r="K1462" s="1">
        <v>0</v>
      </c>
      <c r="L1462" s="1">
        <v>0</v>
      </c>
      <c r="M1462" s="66">
        <f t="shared" si="228"/>
        <v>0</v>
      </c>
      <c r="R1462" s="43" t="str">
        <f t="shared" si="226"/>
        <v>-</v>
      </c>
    </row>
    <row r="1463" spans="1:19" x14ac:dyDescent="0.15">
      <c r="A1463" s="1">
        <v>1462</v>
      </c>
      <c r="B1463" s="29" t="str">
        <f>TRIM(基本信息!B1463)</f>
        <v/>
      </c>
      <c r="C1463" s="1" t="str">
        <f>TRIM(基本信息!C1463)</f>
        <v/>
      </c>
      <c r="D1463" s="1">
        <f t="shared" si="227"/>
        <v>0</v>
      </c>
      <c r="E1463" s="1" t="str">
        <f>IFERROR(INDEX(股票涨跌!E:E,MATCH(B1463,股票涨跌!B:B,0)),"-")</f>
        <v>-</v>
      </c>
      <c r="F1463" s="1" t="str">
        <f>IFERROR(INDEX(股票涨跌!F:F,MATCH(B1463,股票涨跌!B:B,0)),"-")</f>
        <v>-</v>
      </c>
      <c r="G1463" s="1" t="str">
        <f>TRIM(基本信息!O1463)</f>
        <v/>
      </c>
      <c r="H1463" s="1" t="str">
        <f>IFERROR(INDEX(行业涨跌!F:F,MATCH(G1463,行业涨跌!C:C,0)),"-")</f>
        <v>-</v>
      </c>
      <c r="I1463" s="1" t="str">
        <f>IFERROR(INDEX(行业涨跌!E:E,MATCH(G1463,行业涨跌!C:C,0)),"-")</f>
        <v>-</v>
      </c>
      <c r="J1463" s="1">
        <v>0</v>
      </c>
      <c r="K1463" s="1">
        <v>1</v>
      </c>
      <c r="L1463" s="1">
        <v>0</v>
      </c>
      <c r="M1463" s="66">
        <f t="shared" si="228"/>
        <v>1</v>
      </c>
      <c r="R1463" s="43" t="str">
        <f t="shared" si="226"/>
        <v>-</v>
      </c>
      <c r="S1463" s="11">
        <v>43630.625</v>
      </c>
    </row>
    <row r="1464" spans="1:19" x14ac:dyDescent="0.15">
      <c r="A1464" s="1">
        <v>1463</v>
      </c>
      <c r="B1464" s="29" t="str">
        <f>TRIM(基本信息!B1464)</f>
        <v/>
      </c>
      <c r="C1464" s="1" t="str">
        <f>TRIM(基本信息!C1464)</f>
        <v/>
      </c>
      <c r="D1464" s="1">
        <f t="shared" si="227"/>
        <v>0</v>
      </c>
      <c r="E1464" s="1" t="str">
        <f>IFERROR(INDEX(股票涨跌!E:E,MATCH(B1464,股票涨跌!B:B,0)),"-")</f>
        <v>-</v>
      </c>
      <c r="F1464" s="1" t="str">
        <f>IFERROR(INDEX(股票涨跌!F:F,MATCH(B1464,股票涨跌!B:B,0)),"-")</f>
        <v>-</v>
      </c>
      <c r="G1464" s="1" t="str">
        <f>TRIM(基本信息!O1464)</f>
        <v/>
      </c>
      <c r="H1464" s="1" t="str">
        <f>IFERROR(INDEX(行业涨跌!F:F,MATCH(G1464,行业涨跌!C:C,0)),"-")</f>
        <v>-</v>
      </c>
      <c r="I1464" s="1" t="str">
        <f>IFERROR(INDEX(行业涨跌!E:E,MATCH(G1464,行业涨跌!C:C,0)),"-")</f>
        <v>-</v>
      </c>
      <c r="J1464" s="1">
        <v>0</v>
      </c>
      <c r="K1464" s="1">
        <v>0</v>
      </c>
      <c r="L1464" s="1">
        <v>0</v>
      </c>
      <c r="M1464" s="66">
        <f t="shared" si="228"/>
        <v>0</v>
      </c>
      <c r="R1464" s="43" t="str">
        <f t="shared" si="226"/>
        <v>-</v>
      </c>
    </row>
    <row r="1465" spans="1:19" x14ac:dyDescent="0.15">
      <c r="A1465" s="1">
        <v>1464</v>
      </c>
      <c r="B1465" s="29" t="str">
        <f>TRIM(基本信息!B1465)</f>
        <v/>
      </c>
      <c r="C1465" s="1" t="str">
        <f>TRIM(基本信息!C1465)</f>
        <v/>
      </c>
      <c r="D1465" s="1">
        <f t="shared" si="227"/>
        <v>0</v>
      </c>
      <c r="E1465" s="1" t="str">
        <f>IFERROR(INDEX(股票涨跌!E:E,MATCH(B1465,股票涨跌!B:B,0)),"-")</f>
        <v>-</v>
      </c>
      <c r="F1465" s="1" t="str">
        <f>IFERROR(INDEX(股票涨跌!F:F,MATCH(B1465,股票涨跌!B:B,0)),"-")</f>
        <v>-</v>
      </c>
      <c r="G1465" s="1" t="str">
        <f>TRIM(基本信息!O1465)</f>
        <v/>
      </c>
      <c r="H1465" s="1" t="str">
        <f>IFERROR(INDEX(行业涨跌!F:F,MATCH(G1465,行业涨跌!C:C,0)),"-")</f>
        <v>-</v>
      </c>
      <c r="I1465" s="1" t="str">
        <f>IFERROR(INDEX(行业涨跌!E:E,MATCH(G1465,行业涨跌!C:C,0)),"-")</f>
        <v>-</v>
      </c>
      <c r="J1465" s="1">
        <v>0</v>
      </c>
      <c r="K1465" s="1">
        <v>0</v>
      </c>
      <c r="L1465" s="1">
        <v>0</v>
      </c>
      <c r="M1465" s="66">
        <f t="shared" si="228"/>
        <v>0</v>
      </c>
      <c r="R1465" s="43" t="str">
        <f t="shared" si="226"/>
        <v>-</v>
      </c>
    </row>
    <row r="1466" spans="1:19" x14ac:dyDescent="0.15">
      <c r="A1466" s="1">
        <v>1465</v>
      </c>
      <c r="B1466" s="29" t="str">
        <f>TRIM(基本信息!B1466)</f>
        <v/>
      </c>
      <c r="C1466" s="1" t="str">
        <f>TRIM(基本信息!C1466)</f>
        <v/>
      </c>
      <c r="D1466" s="1">
        <f t="shared" si="227"/>
        <v>0</v>
      </c>
      <c r="E1466" s="1" t="str">
        <f>IFERROR(INDEX(股票涨跌!E:E,MATCH(B1466,股票涨跌!B:B,0)),"-")</f>
        <v>-</v>
      </c>
      <c r="F1466" s="1" t="str">
        <f>IFERROR(INDEX(股票涨跌!F:F,MATCH(B1466,股票涨跌!B:B,0)),"-")</f>
        <v>-</v>
      </c>
      <c r="G1466" s="1" t="str">
        <f>TRIM(基本信息!O1466)</f>
        <v/>
      </c>
      <c r="H1466" s="1" t="str">
        <f>IFERROR(INDEX(行业涨跌!F:F,MATCH(G1466,行业涨跌!C:C,0)),"-")</f>
        <v>-</v>
      </c>
      <c r="I1466" s="1" t="str">
        <f>IFERROR(INDEX(行业涨跌!E:E,MATCH(G1466,行业涨跌!C:C,0)),"-")</f>
        <v>-</v>
      </c>
      <c r="J1466" s="1">
        <v>0</v>
      </c>
      <c r="K1466" s="1">
        <v>1</v>
      </c>
      <c r="L1466" s="1">
        <v>0</v>
      </c>
      <c r="M1466" s="66">
        <f t="shared" si="228"/>
        <v>1</v>
      </c>
      <c r="R1466" s="43" t="str">
        <f t="shared" si="226"/>
        <v>-</v>
      </c>
      <c r="S1466" s="11">
        <v>43630.625</v>
      </c>
    </row>
    <row r="1467" spans="1:19" x14ac:dyDescent="0.15">
      <c r="A1467" s="1">
        <v>1466</v>
      </c>
      <c r="B1467" s="29" t="str">
        <f>TRIM(基本信息!B1467)</f>
        <v/>
      </c>
      <c r="C1467" s="1" t="str">
        <f>TRIM(基本信息!C1467)</f>
        <v/>
      </c>
      <c r="D1467" s="1">
        <f t="shared" si="227"/>
        <v>0</v>
      </c>
      <c r="E1467" s="1" t="str">
        <f>IFERROR(INDEX(股票涨跌!E:E,MATCH(B1467,股票涨跌!B:B,0)),"-")</f>
        <v>-</v>
      </c>
      <c r="F1467" s="1" t="str">
        <f>IFERROR(INDEX(股票涨跌!F:F,MATCH(B1467,股票涨跌!B:B,0)),"-")</f>
        <v>-</v>
      </c>
      <c r="G1467" s="1" t="str">
        <f>TRIM(基本信息!O1467)</f>
        <v/>
      </c>
      <c r="H1467" s="1" t="str">
        <f>IFERROR(INDEX(行业涨跌!F:F,MATCH(G1467,行业涨跌!C:C,0)),"-")</f>
        <v>-</v>
      </c>
      <c r="I1467" s="1" t="str">
        <f>IFERROR(INDEX(行业涨跌!E:E,MATCH(G1467,行业涨跌!C:C,0)),"-")</f>
        <v>-</v>
      </c>
      <c r="J1467" s="1">
        <v>0</v>
      </c>
      <c r="K1467" s="1">
        <v>0</v>
      </c>
      <c r="L1467" s="1">
        <v>0</v>
      </c>
      <c r="M1467" s="66">
        <f t="shared" si="228"/>
        <v>0</v>
      </c>
      <c r="R1467" s="43" t="str">
        <f t="shared" si="226"/>
        <v>-</v>
      </c>
    </row>
    <row r="1468" spans="1:19" x14ac:dyDescent="0.15">
      <c r="A1468" s="1">
        <v>1467</v>
      </c>
      <c r="B1468" s="29" t="str">
        <f>TRIM(基本信息!B1468)</f>
        <v/>
      </c>
      <c r="C1468" s="1" t="str">
        <f>TRIM(基本信息!C1468)</f>
        <v/>
      </c>
      <c r="D1468" s="1">
        <f t="shared" si="227"/>
        <v>0</v>
      </c>
      <c r="E1468" s="1" t="str">
        <f>IFERROR(INDEX(股票涨跌!E:E,MATCH(B1468,股票涨跌!B:B,0)),"-")</f>
        <v>-</v>
      </c>
      <c r="F1468" s="1" t="str">
        <f>IFERROR(INDEX(股票涨跌!F:F,MATCH(B1468,股票涨跌!B:B,0)),"-")</f>
        <v>-</v>
      </c>
      <c r="G1468" s="1" t="str">
        <f>TRIM(基本信息!O1468)</f>
        <v/>
      </c>
      <c r="H1468" s="1" t="str">
        <f>IFERROR(INDEX(行业涨跌!F:F,MATCH(G1468,行业涨跌!C:C,0)),"-")</f>
        <v>-</v>
      </c>
      <c r="I1468" s="1" t="str">
        <f>IFERROR(INDEX(行业涨跌!E:E,MATCH(G1468,行业涨跌!C:C,0)),"-")</f>
        <v>-</v>
      </c>
      <c r="J1468" s="1">
        <v>0</v>
      </c>
      <c r="K1468" s="1">
        <v>1</v>
      </c>
      <c r="L1468" s="1">
        <v>0</v>
      </c>
      <c r="M1468" s="66">
        <f t="shared" si="228"/>
        <v>1</v>
      </c>
      <c r="R1468" s="43" t="str">
        <f t="shared" si="226"/>
        <v>-</v>
      </c>
      <c r="S1468" s="11">
        <v>43630.625</v>
      </c>
    </row>
    <row r="1469" spans="1:19" x14ac:dyDescent="0.15">
      <c r="A1469" s="1">
        <v>1468</v>
      </c>
      <c r="B1469" s="29" t="str">
        <f>TRIM(基本信息!B1469)</f>
        <v/>
      </c>
      <c r="C1469" s="1" t="str">
        <f>TRIM(基本信息!C1469)</f>
        <v/>
      </c>
      <c r="D1469" s="1">
        <f t="shared" si="227"/>
        <v>0</v>
      </c>
      <c r="E1469" s="1" t="str">
        <f>IFERROR(INDEX(股票涨跌!E:E,MATCH(B1469,股票涨跌!B:B,0)),"-")</f>
        <v>-</v>
      </c>
      <c r="F1469" s="1" t="str">
        <f>IFERROR(INDEX(股票涨跌!F:F,MATCH(B1469,股票涨跌!B:B,0)),"-")</f>
        <v>-</v>
      </c>
      <c r="G1469" s="1" t="str">
        <f>TRIM(基本信息!O1469)</f>
        <v/>
      </c>
      <c r="H1469" s="1" t="str">
        <f>IFERROR(INDEX(行业涨跌!F:F,MATCH(G1469,行业涨跌!C:C,0)),"-")</f>
        <v>-</v>
      </c>
      <c r="I1469" s="1" t="str">
        <f>IFERROR(INDEX(行业涨跌!E:E,MATCH(G1469,行业涨跌!C:C,0)),"-")</f>
        <v>-</v>
      </c>
      <c r="J1469" s="1">
        <v>0</v>
      </c>
      <c r="K1469" s="1">
        <v>0</v>
      </c>
      <c r="L1469" s="1">
        <v>0</v>
      </c>
      <c r="M1469" s="66">
        <f t="shared" si="228"/>
        <v>0</v>
      </c>
      <c r="R1469" s="43" t="str">
        <f t="shared" si="226"/>
        <v>-</v>
      </c>
    </row>
    <row r="1470" spans="1:19" x14ac:dyDescent="0.15">
      <c r="A1470" s="1">
        <v>1469</v>
      </c>
      <c r="B1470" s="29" t="str">
        <f>TRIM(基本信息!B1470)</f>
        <v/>
      </c>
      <c r="C1470" s="1" t="str">
        <f>TRIM(基本信息!C1470)</f>
        <v/>
      </c>
      <c r="D1470" s="1">
        <f t="shared" si="227"/>
        <v>0</v>
      </c>
      <c r="E1470" s="1" t="str">
        <f>IFERROR(INDEX(股票涨跌!E:E,MATCH(B1470,股票涨跌!B:B,0)),"-")</f>
        <v>-</v>
      </c>
      <c r="F1470" s="1" t="str">
        <f>IFERROR(INDEX(股票涨跌!F:F,MATCH(B1470,股票涨跌!B:B,0)),"-")</f>
        <v>-</v>
      </c>
      <c r="G1470" s="1" t="str">
        <f>TRIM(基本信息!O1470)</f>
        <v/>
      </c>
      <c r="H1470" s="1" t="str">
        <f>IFERROR(INDEX(行业涨跌!F:F,MATCH(G1470,行业涨跌!C:C,0)),"-")</f>
        <v>-</v>
      </c>
      <c r="I1470" s="1" t="str">
        <f>IFERROR(INDEX(行业涨跌!E:E,MATCH(G1470,行业涨跌!C:C,0)),"-")</f>
        <v>-</v>
      </c>
      <c r="J1470" s="1">
        <v>0</v>
      </c>
      <c r="K1470" s="1">
        <v>0</v>
      </c>
      <c r="L1470" s="1">
        <v>0</v>
      </c>
      <c r="M1470" s="66">
        <f t="shared" si="228"/>
        <v>0</v>
      </c>
      <c r="R1470" s="43" t="str">
        <f t="shared" si="226"/>
        <v>-</v>
      </c>
    </row>
    <row r="1471" spans="1:19" x14ac:dyDescent="0.15">
      <c r="A1471" s="1">
        <v>1470</v>
      </c>
      <c r="B1471" s="29" t="str">
        <f>TRIM(基本信息!B1471)</f>
        <v/>
      </c>
      <c r="C1471" s="1" t="str">
        <f>TRIM(基本信息!C1471)</f>
        <v/>
      </c>
      <c r="D1471" s="1">
        <f t="shared" si="227"/>
        <v>0</v>
      </c>
      <c r="E1471" s="1" t="str">
        <f>IFERROR(INDEX(股票涨跌!E:E,MATCH(B1471,股票涨跌!B:B,0)),"-")</f>
        <v>-</v>
      </c>
      <c r="F1471" s="1" t="str">
        <f>IFERROR(INDEX(股票涨跌!F:F,MATCH(B1471,股票涨跌!B:B,0)),"-")</f>
        <v>-</v>
      </c>
      <c r="G1471" s="1" t="str">
        <f>TRIM(基本信息!O1471)</f>
        <v/>
      </c>
      <c r="H1471" s="1" t="str">
        <f>IFERROR(INDEX(行业涨跌!F:F,MATCH(G1471,行业涨跌!C:C,0)),"-")</f>
        <v>-</v>
      </c>
      <c r="I1471" s="1" t="str">
        <f>IFERROR(INDEX(行业涨跌!E:E,MATCH(G1471,行业涨跌!C:C,0)),"-")</f>
        <v>-</v>
      </c>
      <c r="J1471" s="1">
        <v>0</v>
      </c>
      <c r="K1471" s="1">
        <v>0</v>
      </c>
      <c r="L1471" s="1">
        <v>0</v>
      </c>
      <c r="M1471" s="66">
        <f t="shared" si="228"/>
        <v>0</v>
      </c>
      <c r="R1471" s="43" t="str">
        <f t="shared" si="226"/>
        <v>-</v>
      </c>
    </row>
    <row r="1472" spans="1:19" x14ac:dyDescent="0.15">
      <c r="A1472" s="1">
        <v>1471</v>
      </c>
      <c r="B1472" s="29" t="str">
        <f>TRIM(基本信息!B1472)</f>
        <v/>
      </c>
      <c r="C1472" s="1" t="str">
        <f>TRIM(基本信息!C1472)</f>
        <v/>
      </c>
      <c r="D1472" s="1">
        <f t="shared" si="227"/>
        <v>0</v>
      </c>
      <c r="E1472" s="1" t="str">
        <f>IFERROR(INDEX(股票涨跌!E:E,MATCH(B1472,股票涨跌!B:B,0)),"-")</f>
        <v>-</v>
      </c>
      <c r="F1472" s="1" t="str">
        <f>IFERROR(INDEX(股票涨跌!F:F,MATCH(B1472,股票涨跌!B:B,0)),"-")</f>
        <v>-</v>
      </c>
      <c r="G1472" s="1" t="str">
        <f>TRIM(基本信息!O1472)</f>
        <v/>
      </c>
      <c r="H1472" s="1" t="str">
        <f>IFERROR(INDEX(行业涨跌!F:F,MATCH(G1472,行业涨跌!C:C,0)),"-")</f>
        <v>-</v>
      </c>
      <c r="I1472" s="1" t="str">
        <f>IFERROR(INDEX(行业涨跌!E:E,MATCH(G1472,行业涨跌!C:C,0)),"-")</f>
        <v>-</v>
      </c>
      <c r="J1472" s="1">
        <v>0</v>
      </c>
      <c r="K1472" s="1">
        <v>0</v>
      </c>
      <c r="L1472" s="1">
        <v>1</v>
      </c>
      <c r="M1472" s="66">
        <f t="shared" si="228"/>
        <v>0</v>
      </c>
      <c r="R1472" s="43" t="str">
        <f t="shared" si="226"/>
        <v>-</v>
      </c>
    </row>
    <row r="1473" spans="1:19" x14ac:dyDescent="0.15">
      <c r="A1473" s="1">
        <v>1472</v>
      </c>
      <c r="B1473" s="29" t="str">
        <f>TRIM(基本信息!B1473)</f>
        <v/>
      </c>
      <c r="C1473" s="1" t="str">
        <f>TRIM(基本信息!C1473)</f>
        <v/>
      </c>
      <c r="D1473" s="1">
        <f t="shared" si="227"/>
        <v>0</v>
      </c>
      <c r="E1473" s="1" t="str">
        <f>IFERROR(INDEX(股票涨跌!E:E,MATCH(B1473,股票涨跌!B:B,0)),"-")</f>
        <v>-</v>
      </c>
      <c r="F1473" s="1" t="str">
        <f>IFERROR(INDEX(股票涨跌!F:F,MATCH(B1473,股票涨跌!B:B,0)),"-")</f>
        <v>-</v>
      </c>
      <c r="G1473" s="1" t="str">
        <f>TRIM(基本信息!O1473)</f>
        <v/>
      </c>
      <c r="H1473" s="1" t="str">
        <f>IFERROR(INDEX(行业涨跌!F:F,MATCH(G1473,行业涨跌!C:C,0)),"-")</f>
        <v>-</v>
      </c>
      <c r="I1473" s="1" t="str">
        <f>IFERROR(INDEX(行业涨跌!E:E,MATCH(G1473,行业涨跌!C:C,0)),"-")</f>
        <v>-</v>
      </c>
      <c r="J1473" s="1">
        <v>0</v>
      </c>
      <c r="K1473" s="1">
        <v>1</v>
      </c>
      <c r="L1473" s="1">
        <v>0</v>
      </c>
      <c r="M1473" s="66">
        <f t="shared" si="228"/>
        <v>1</v>
      </c>
      <c r="R1473" s="43" t="str">
        <f t="shared" si="226"/>
        <v>-</v>
      </c>
      <c r="S1473" s="11">
        <v>43630.625</v>
      </c>
    </row>
    <row r="1474" spans="1:19" x14ac:dyDescent="0.15">
      <c r="A1474" s="1">
        <v>1473</v>
      </c>
      <c r="B1474" s="29" t="str">
        <f>TRIM(基本信息!B1474)</f>
        <v/>
      </c>
      <c r="C1474" s="1" t="str">
        <f>TRIM(基本信息!C1474)</f>
        <v/>
      </c>
      <c r="D1474" s="1">
        <f t="shared" si="227"/>
        <v>0</v>
      </c>
      <c r="E1474" s="1" t="str">
        <f>IFERROR(INDEX(股票涨跌!E:E,MATCH(B1474,股票涨跌!B:B,0)),"-")</f>
        <v>-</v>
      </c>
      <c r="F1474" s="1" t="str">
        <f>IFERROR(INDEX(股票涨跌!F:F,MATCH(B1474,股票涨跌!B:B,0)),"-")</f>
        <v>-</v>
      </c>
      <c r="G1474" s="1" t="str">
        <f>TRIM(基本信息!O1474)</f>
        <v/>
      </c>
      <c r="H1474" s="1" t="str">
        <f>IFERROR(INDEX(行业涨跌!F:F,MATCH(G1474,行业涨跌!C:C,0)),"-")</f>
        <v>-</v>
      </c>
      <c r="I1474" s="1" t="str">
        <f>IFERROR(INDEX(行业涨跌!E:E,MATCH(G1474,行业涨跌!C:C,0)),"-")</f>
        <v>-</v>
      </c>
      <c r="J1474" s="1">
        <v>0</v>
      </c>
      <c r="K1474" s="1">
        <v>0</v>
      </c>
      <c r="L1474" s="1">
        <v>0</v>
      </c>
      <c r="M1474" s="66">
        <f t="shared" si="228"/>
        <v>0</v>
      </c>
      <c r="R1474" s="43" t="str">
        <f t="shared" ref="R1474:R1537" si="229">IF(D1474&gt;0,IF(J1474&gt;0,$J$1,"")&amp;IF(K1474&gt;0,$K$1,"")&amp;IF(L1474&gt;0,$L$1,"")&amp;"+"&amp;IF(N1474&gt;0,$N$1,"")&amp;IF(O1474&gt;0,$O$1,"")&amp;IF(P1474&gt;0,$P$1,"")&amp;IF(Q1474&gt;0,$Q$1,""),"-")</f>
        <v>-</v>
      </c>
    </row>
    <row r="1475" spans="1:19" x14ac:dyDescent="0.15">
      <c r="A1475" s="1">
        <v>1474</v>
      </c>
      <c r="B1475" s="29" t="str">
        <f>TRIM(基本信息!B1475)</f>
        <v/>
      </c>
      <c r="C1475" s="1" t="str">
        <f>TRIM(基本信息!C1475)</f>
        <v/>
      </c>
      <c r="D1475" s="1">
        <f t="shared" ref="D1475:D1538" si="230">IF(LEN(B1475)&gt;2,OR(M1475=1,(M1475=0.5)*(N1475+O1475+P1475+Q1475)&gt;0)+0,0)</f>
        <v>0</v>
      </c>
      <c r="E1475" s="1" t="str">
        <f>IFERROR(INDEX(股票涨跌!E:E,MATCH(B1475,股票涨跌!B:B,0)),"-")</f>
        <v>-</v>
      </c>
      <c r="F1475" s="1" t="str">
        <f>IFERROR(INDEX(股票涨跌!F:F,MATCH(B1475,股票涨跌!B:B,0)),"-")</f>
        <v>-</v>
      </c>
      <c r="G1475" s="1" t="str">
        <f>TRIM(基本信息!O1475)</f>
        <v/>
      </c>
      <c r="H1475" s="1" t="str">
        <f>IFERROR(INDEX(行业涨跌!F:F,MATCH(G1475,行业涨跌!C:C,0)),"-")</f>
        <v>-</v>
      </c>
      <c r="I1475" s="1" t="str">
        <f>IFERROR(INDEX(行业涨跌!E:E,MATCH(G1475,行业涨跌!C:C,0)),"-")</f>
        <v>-</v>
      </c>
      <c r="J1475" s="1">
        <v>0</v>
      </c>
      <c r="K1475" s="1">
        <v>0</v>
      </c>
      <c r="L1475" s="1">
        <v>0</v>
      </c>
      <c r="M1475" s="66">
        <f t="shared" ref="M1475:M1538" si="231">IF(K1475&gt;0,1,IF(J1475&gt;0,0.5,0))</f>
        <v>0</v>
      </c>
      <c r="R1475" s="43" t="str">
        <f t="shared" si="229"/>
        <v>-</v>
      </c>
    </row>
    <row r="1476" spans="1:19" x14ac:dyDescent="0.15">
      <c r="A1476" s="1">
        <v>1475</v>
      </c>
      <c r="B1476" s="29" t="str">
        <f>TRIM(基本信息!B1476)</f>
        <v/>
      </c>
      <c r="C1476" s="1" t="str">
        <f>TRIM(基本信息!C1476)</f>
        <v/>
      </c>
      <c r="D1476" s="1">
        <f t="shared" si="230"/>
        <v>0</v>
      </c>
      <c r="E1476" s="1" t="str">
        <f>IFERROR(INDEX(股票涨跌!E:E,MATCH(B1476,股票涨跌!B:B,0)),"-")</f>
        <v>-</v>
      </c>
      <c r="F1476" s="1" t="str">
        <f>IFERROR(INDEX(股票涨跌!F:F,MATCH(B1476,股票涨跌!B:B,0)),"-")</f>
        <v>-</v>
      </c>
      <c r="G1476" s="1" t="str">
        <f>TRIM(基本信息!O1476)</f>
        <v/>
      </c>
      <c r="H1476" s="1" t="str">
        <f>IFERROR(INDEX(行业涨跌!F:F,MATCH(G1476,行业涨跌!C:C,0)),"-")</f>
        <v>-</v>
      </c>
      <c r="I1476" s="1" t="str">
        <f>IFERROR(INDEX(行业涨跌!E:E,MATCH(G1476,行业涨跌!C:C,0)),"-")</f>
        <v>-</v>
      </c>
      <c r="J1476" s="1">
        <v>0</v>
      </c>
      <c r="K1476" s="1">
        <v>0</v>
      </c>
      <c r="L1476" s="1">
        <v>0</v>
      </c>
      <c r="M1476" s="66">
        <f t="shared" si="231"/>
        <v>0</v>
      </c>
      <c r="R1476" s="43" t="str">
        <f t="shared" si="229"/>
        <v>-</v>
      </c>
    </row>
    <row r="1477" spans="1:19" x14ac:dyDescent="0.15">
      <c r="A1477" s="1">
        <v>1476</v>
      </c>
      <c r="B1477" s="29" t="str">
        <f>TRIM(基本信息!B1477)</f>
        <v/>
      </c>
      <c r="C1477" s="1" t="str">
        <f>TRIM(基本信息!C1477)</f>
        <v/>
      </c>
      <c r="D1477" s="1">
        <f t="shared" si="230"/>
        <v>0</v>
      </c>
      <c r="E1477" s="1" t="str">
        <f>IFERROR(INDEX(股票涨跌!E:E,MATCH(B1477,股票涨跌!B:B,0)),"-")</f>
        <v>-</v>
      </c>
      <c r="F1477" s="1" t="str">
        <f>IFERROR(INDEX(股票涨跌!F:F,MATCH(B1477,股票涨跌!B:B,0)),"-")</f>
        <v>-</v>
      </c>
      <c r="G1477" s="1" t="str">
        <f>TRIM(基本信息!O1477)</f>
        <v/>
      </c>
      <c r="H1477" s="1" t="str">
        <f>IFERROR(INDEX(行业涨跌!F:F,MATCH(G1477,行业涨跌!C:C,0)),"-")</f>
        <v>-</v>
      </c>
      <c r="I1477" s="1" t="str">
        <f>IFERROR(INDEX(行业涨跌!E:E,MATCH(G1477,行业涨跌!C:C,0)),"-")</f>
        <v>-</v>
      </c>
      <c r="J1477" s="1">
        <v>0</v>
      </c>
      <c r="K1477" s="1">
        <v>1</v>
      </c>
      <c r="L1477" s="1">
        <v>0</v>
      </c>
      <c r="M1477" s="66">
        <f t="shared" si="231"/>
        <v>1</v>
      </c>
      <c r="R1477" s="43" t="str">
        <f t="shared" si="229"/>
        <v>-</v>
      </c>
      <c r="S1477" s="11">
        <v>43630.625</v>
      </c>
    </row>
    <row r="1478" spans="1:19" x14ac:dyDescent="0.15">
      <c r="A1478" s="1">
        <v>1477</v>
      </c>
      <c r="B1478" s="29" t="str">
        <f>TRIM(基本信息!B1478)</f>
        <v/>
      </c>
      <c r="C1478" s="1" t="str">
        <f>TRIM(基本信息!C1478)</f>
        <v/>
      </c>
      <c r="D1478" s="1">
        <f t="shared" si="230"/>
        <v>0</v>
      </c>
      <c r="E1478" s="1" t="str">
        <f>IFERROR(INDEX(股票涨跌!E:E,MATCH(B1478,股票涨跌!B:B,0)),"-")</f>
        <v>-</v>
      </c>
      <c r="F1478" s="1" t="str">
        <f>IFERROR(INDEX(股票涨跌!F:F,MATCH(B1478,股票涨跌!B:B,0)),"-")</f>
        <v>-</v>
      </c>
      <c r="G1478" s="1" t="str">
        <f>TRIM(基本信息!O1478)</f>
        <v/>
      </c>
      <c r="H1478" s="1" t="str">
        <f>IFERROR(INDEX(行业涨跌!F:F,MATCH(G1478,行业涨跌!C:C,0)),"-")</f>
        <v>-</v>
      </c>
      <c r="I1478" s="1" t="str">
        <f>IFERROR(INDEX(行业涨跌!E:E,MATCH(G1478,行业涨跌!C:C,0)),"-")</f>
        <v>-</v>
      </c>
      <c r="J1478" s="1">
        <v>0</v>
      </c>
      <c r="K1478" s="1">
        <v>0</v>
      </c>
      <c r="L1478" s="1">
        <v>0</v>
      </c>
      <c r="M1478" s="66">
        <f t="shared" si="231"/>
        <v>0</v>
      </c>
      <c r="R1478" s="43" t="str">
        <f t="shared" si="229"/>
        <v>-</v>
      </c>
    </row>
    <row r="1479" spans="1:19" x14ac:dyDescent="0.15">
      <c r="A1479" s="1">
        <v>1478</v>
      </c>
      <c r="B1479" s="29" t="str">
        <f>TRIM(基本信息!B1479)</f>
        <v/>
      </c>
      <c r="C1479" s="1" t="str">
        <f>TRIM(基本信息!C1479)</f>
        <v/>
      </c>
      <c r="D1479" s="1">
        <f t="shared" si="230"/>
        <v>0</v>
      </c>
      <c r="E1479" s="1" t="str">
        <f>IFERROR(INDEX(股票涨跌!E:E,MATCH(B1479,股票涨跌!B:B,0)),"-")</f>
        <v>-</v>
      </c>
      <c r="F1479" s="1" t="str">
        <f>IFERROR(INDEX(股票涨跌!F:F,MATCH(B1479,股票涨跌!B:B,0)),"-")</f>
        <v>-</v>
      </c>
      <c r="G1479" s="1" t="str">
        <f>TRIM(基本信息!O1479)</f>
        <v/>
      </c>
      <c r="H1479" s="1" t="str">
        <f>IFERROR(INDEX(行业涨跌!F:F,MATCH(G1479,行业涨跌!C:C,0)),"-")</f>
        <v>-</v>
      </c>
      <c r="I1479" s="1" t="str">
        <f>IFERROR(INDEX(行业涨跌!E:E,MATCH(G1479,行业涨跌!C:C,0)),"-")</f>
        <v>-</v>
      </c>
      <c r="J1479" s="1">
        <v>0</v>
      </c>
      <c r="K1479" s="1">
        <v>0</v>
      </c>
      <c r="L1479" s="1">
        <v>0</v>
      </c>
      <c r="M1479" s="66">
        <f t="shared" si="231"/>
        <v>0</v>
      </c>
      <c r="R1479" s="43" t="str">
        <f t="shared" si="229"/>
        <v>-</v>
      </c>
    </row>
    <row r="1480" spans="1:19" x14ac:dyDescent="0.15">
      <c r="A1480" s="1">
        <v>1479</v>
      </c>
      <c r="B1480" s="29" t="str">
        <f>TRIM(基本信息!B1480)</f>
        <v/>
      </c>
      <c r="C1480" s="1" t="str">
        <f>TRIM(基本信息!C1480)</f>
        <v/>
      </c>
      <c r="D1480" s="1">
        <f t="shared" si="230"/>
        <v>0</v>
      </c>
      <c r="E1480" s="1" t="str">
        <f>IFERROR(INDEX(股票涨跌!E:E,MATCH(B1480,股票涨跌!B:B,0)),"-")</f>
        <v>-</v>
      </c>
      <c r="F1480" s="1" t="str">
        <f>IFERROR(INDEX(股票涨跌!F:F,MATCH(B1480,股票涨跌!B:B,0)),"-")</f>
        <v>-</v>
      </c>
      <c r="G1480" s="1" t="str">
        <f>TRIM(基本信息!O1480)</f>
        <v/>
      </c>
      <c r="H1480" s="1" t="str">
        <f>IFERROR(INDEX(行业涨跌!F:F,MATCH(G1480,行业涨跌!C:C,0)),"-")</f>
        <v>-</v>
      </c>
      <c r="I1480" s="1" t="str">
        <f>IFERROR(INDEX(行业涨跌!E:E,MATCH(G1480,行业涨跌!C:C,0)),"-")</f>
        <v>-</v>
      </c>
      <c r="J1480" s="1">
        <v>0</v>
      </c>
      <c r="K1480" s="1">
        <v>0</v>
      </c>
      <c r="L1480" s="1">
        <v>0</v>
      </c>
      <c r="M1480" s="66">
        <f t="shared" si="231"/>
        <v>0</v>
      </c>
      <c r="R1480" s="43" t="str">
        <f t="shared" si="229"/>
        <v>-</v>
      </c>
    </row>
    <row r="1481" spans="1:19" x14ac:dyDescent="0.15">
      <c r="A1481" s="1">
        <v>1480</v>
      </c>
      <c r="B1481" s="29" t="str">
        <f>TRIM(基本信息!B1481)</f>
        <v/>
      </c>
      <c r="C1481" s="1" t="str">
        <f>TRIM(基本信息!C1481)</f>
        <v/>
      </c>
      <c r="D1481" s="1">
        <f t="shared" si="230"/>
        <v>0</v>
      </c>
      <c r="E1481" s="1" t="str">
        <f>IFERROR(INDEX(股票涨跌!E:E,MATCH(B1481,股票涨跌!B:B,0)),"-")</f>
        <v>-</v>
      </c>
      <c r="F1481" s="1" t="str">
        <f>IFERROR(INDEX(股票涨跌!F:F,MATCH(B1481,股票涨跌!B:B,0)),"-")</f>
        <v>-</v>
      </c>
      <c r="G1481" s="1" t="str">
        <f>TRIM(基本信息!O1481)</f>
        <v/>
      </c>
      <c r="H1481" s="1" t="str">
        <f>IFERROR(INDEX(行业涨跌!F:F,MATCH(G1481,行业涨跌!C:C,0)),"-")</f>
        <v>-</v>
      </c>
      <c r="I1481" s="1" t="str">
        <f>IFERROR(INDEX(行业涨跌!E:E,MATCH(G1481,行业涨跌!C:C,0)),"-")</f>
        <v>-</v>
      </c>
      <c r="J1481" s="1">
        <v>0</v>
      </c>
      <c r="K1481" s="1">
        <v>1</v>
      </c>
      <c r="L1481" s="1">
        <v>0</v>
      </c>
      <c r="M1481" s="66">
        <f t="shared" si="231"/>
        <v>1</v>
      </c>
      <c r="R1481" s="43" t="str">
        <f t="shared" si="229"/>
        <v>-</v>
      </c>
      <c r="S1481" s="11">
        <v>43630.625</v>
      </c>
    </row>
    <row r="1482" spans="1:19" x14ac:dyDescent="0.15">
      <c r="A1482" s="1">
        <v>1481</v>
      </c>
      <c r="B1482" s="29" t="str">
        <f>TRIM(基本信息!B1482)</f>
        <v/>
      </c>
      <c r="C1482" s="1" t="str">
        <f>TRIM(基本信息!C1482)</f>
        <v/>
      </c>
      <c r="D1482" s="1">
        <f t="shared" si="230"/>
        <v>0</v>
      </c>
      <c r="E1482" s="1" t="str">
        <f>IFERROR(INDEX(股票涨跌!E:E,MATCH(B1482,股票涨跌!B:B,0)),"-")</f>
        <v>-</v>
      </c>
      <c r="F1482" s="1" t="str">
        <f>IFERROR(INDEX(股票涨跌!F:F,MATCH(B1482,股票涨跌!B:B,0)),"-")</f>
        <v>-</v>
      </c>
      <c r="G1482" s="1" t="str">
        <f>TRIM(基本信息!O1482)</f>
        <v/>
      </c>
      <c r="H1482" s="1" t="str">
        <f>IFERROR(INDEX(行业涨跌!F:F,MATCH(G1482,行业涨跌!C:C,0)),"-")</f>
        <v>-</v>
      </c>
      <c r="I1482" s="1" t="str">
        <f>IFERROR(INDEX(行业涨跌!E:E,MATCH(G1482,行业涨跌!C:C,0)),"-")</f>
        <v>-</v>
      </c>
      <c r="J1482" s="1">
        <v>0</v>
      </c>
      <c r="K1482" s="1">
        <v>0</v>
      </c>
      <c r="L1482" s="1">
        <v>0</v>
      </c>
      <c r="M1482" s="66">
        <f t="shared" si="231"/>
        <v>0</v>
      </c>
      <c r="R1482" s="43" t="str">
        <f t="shared" si="229"/>
        <v>-</v>
      </c>
    </row>
    <row r="1483" spans="1:19" x14ac:dyDescent="0.15">
      <c r="A1483" s="1">
        <v>1482</v>
      </c>
      <c r="B1483" s="29" t="str">
        <f>TRIM(基本信息!B1483)</f>
        <v/>
      </c>
      <c r="C1483" s="1" t="str">
        <f>TRIM(基本信息!C1483)</f>
        <v/>
      </c>
      <c r="D1483" s="1">
        <f t="shared" si="230"/>
        <v>0</v>
      </c>
      <c r="E1483" s="1" t="str">
        <f>IFERROR(INDEX(股票涨跌!E:E,MATCH(B1483,股票涨跌!B:B,0)),"-")</f>
        <v>-</v>
      </c>
      <c r="F1483" s="1" t="str">
        <f>IFERROR(INDEX(股票涨跌!F:F,MATCH(B1483,股票涨跌!B:B,0)),"-")</f>
        <v>-</v>
      </c>
      <c r="G1483" s="1" t="str">
        <f>TRIM(基本信息!O1483)</f>
        <v/>
      </c>
      <c r="H1483" s="1" t="str">
        <f>IFERROR(INDEX(行业涨跌!F:F,MATCH(G1483,行业涨跌!C:C,0)),"-")</f>
        <v>-</v>
      </c>
      <c r="I1483" s="1" t="str">
        <f>IFERROR(INDEX(行业涨跌!E:E,MATCH(G1483,行业涨跌!C:C,0)),"-")</f>
        <v>-</v>
      </c>
      <c r="J1483" s="1">
        <v>0</v>
      </c>
      <c r="K1483" s="1">
        <v>1</v>
      </c>
      <c r="L1483" s="1">
        <v>0</v>
      </c>
      <c r="M1483" s="66">
        <f t="shared" si="231"/>
        <v>1</v>
      </c>
      <c r="R1483" s="43" t="str">
        <f t="shared" si="229"/>
        <v>-</v>
      </c>
      <c r="S1483" s="11">
        <v>43630.625</v>
      </c>
    </row>
    <row r="1484" spans="1:19" x14ac:dyDescent="0.15">
      <c r="A1484" s="1">
        <v>1483</v>
      </c>
      <c r="B1484" s="29" t="str">
        <f>TRIM(基本信息!B1484)</f>
        <v/>
      </c>
      <c r="C1484" s="1" t="str">
        <f>TRIM(基本信息!C1484)</f>
        <v/>
      </c>
      <c r="D1484" s="1">
        <f t="shared" si="230"/>
        <v>0</v>
      </c>
      <c r="E1484" s="1" t="str">
        <f>IFERROR(INDEX(股票涨跌!E:E,MATCH(B1484,股票涨跌!B:B,0)),"-")</f>
        <v>-</v>
      </c>
      <c r="F1484" s="1" t="str">
        <f>IFERROR(INDEX(股票涨跌!F:F,MATCH(B1484,股票涨跌!B:B,0)),"-")</f>
        <v>-</v>
      </c>
      <c r="G1484" s="1" t="str">
        <f>TRIM(基本信息!O1484)</f>
        <v/>
      </c>
      <c r="H1484" s="1" t="str">
        <f>IFERROR(INDEX(行业涨跌!F:F,MATCH(G1484,行业涨跌!C:C,0)),"-")</f>
        <v>-</v>
      </c>
      <c r="I1484" s="1" t="str">
        <f>IFERROR(INDEX(行业涨跌!E:E,MATCH(G1484,行业涨跌!C:C,0)),"-")</f>
        <v>-</v>
      </c>
      <c r="J1484" s="1">
        <v>0</v>
      </c>
      <c r="K1484" s="1">
        <v>1</v>
      </c>
      <c r="L1484" s="1">
        <v>0</v>
      </c>
      <c r="M1484" s="66">
        <f t="shared" si="231"/>
        <v>1</v>
      </c>
      <c r="R1484" s="43" t="str">
        <f t="shared" si="229"/>
        <v>-</v>
      </c>
      <c r="S1484" s="11">
        <v>43630.625</v>
      </c>
    </row>
    <row r="1485" spans="1:19" x14ac:dyDescent="0.15">
      <c r="A1485" s="1">
        <v>1484</v>
      </c>
      <c r="B1485" s="29" t="str">
        <f>TRIM(基本信息!B1485)</f>
        <v/>
      </c>
      <c r="C1485" s="1" t="str">
        <f>TRIM(基本信息!C1485)</f>
        <v/>
      </c>
      <c r="D1485" s="1">
        <f t="shared" si="230"/>
        <v>0</v>
      </c>
      <c r="E1485" s="1" t="str">
        <f>IFERROR(INDEX(股票涨跌!E:E,MATCH(B1485,股票涨跌!B:B,0)),"-")</f>
        <v>-</v>
      </c>
      <c r="F1485" s="1" t="str">
        <f>IFERROR(INDEX(股票涨跌!F:F,MATCH(B1485,股票涨跌!B:B,0)),"-")</f>
        <v>-</v>
      </c>
      <c r="G1485" s="1" t="str">
        <f>TRIM(基本信息!O1485)</f>
        <v/>
      </c>
      <c r="H1485" s="1" t="str">
        <f>IFERROR(INDEX(行业涨跌!F:F,MATCH(G1485,行业涨跌!C:C,0)),"-")</f>
        <v>-</v>
      </c>
      <c r="I1485" s="1" t="str">
        <f>IFERROR(INDEX(行业涨跌!E:E,MATCH(G1485,行业涨跌!C:C,0)),"-")</f>
        <v>-</v>
      </c>
      <c r="J1485" s="1">
        <v>0</v>
      </c>
      <c r="K1485" s="1">
        <v>0</v>
      </c>
      <c r="L1485" s="1">
        <v>0</v>
      </c>
      <c r="M1485" s="66">
        <f t="shared" si="231"/>
        <v>0</v>
      </c>
      <c r="R1485" s="43" t="str">
        <f t="shared" si="229"/>
        <v>-</v>
      </c>
    </row>
    <row r="1486" spans="1:19" x14ac:dyDescent="0.15">
      <c r="A1486" s="1">
        <v>1485</v>
      </c>
      <c r="B1486" s="29" t="str">
        <f>TRIM(基本信息!B1486)</f>
        <v/>
      </c>
      <c r="C1486" s="1" t="str">
        <f>TRIM(基本信息!C1486)</f>
        <v/>
      </c>
      <c r="D1486" s="1">
        <f t="shared" si="230"/>
        <v>0</v>
      </c>
      <c r="E1486" s="1" t="str">
        <f>IFERROR(INDEX(股票涨跌!E:E,MATCH(B1486,股票涨跌!B:B,0)),"-")</f>
        <v>-</v>
      </c>
      <c r="F1486" s="1" t="str">
        <f>IFERROR(INDEX(股票涨跌!F:F,MATCH(B1486,股票涨跌!B:B,0)),"-")</f>
        <v>-</v>
      </c>
      <c r="G1486" s="1" t="str">
        <f>TRIM(基本信息!O1486)</f>
        <v/>
      </c>
      <c r="H1486" s="1" t="str">
        <f>IFERROR(INDEX(行业涨跌!F:F,MATCH(G1486,行业涨跌!C:C,0)),"-")</f>
        <v>-</v>
      </c>
      <c r="I1486" s="1" t="str">
        <f>IFERROR(INDEX(行业涨跌!E:E,MATCH(G1486,行业涨跌!C:C,0)),"-")</f>
        <v>-</v>
      </c>
      <c r="J1486" s="1">
        <v>0</v>
      </c>
      <c r="K1486" s="1">
        <v>1</v>
      </c>
      <c r="L1486" s="1">
        <v>0</v>
      </c>
      <c r="M1486" s="66">
        <f t="shared" si="231"/>
        <v>1</v>
      </c>
      <c r="R1486" s="43" t="str">
        <f t="shared" si="229"/>
        <v>-</v>
      </c>
      <c r="S1486" s="11">
        <v>43630.625</v>
      </c>
    </row>
    <row r="1487" spans="1:19" x14ac:dyDescent="0.15">
      <c r="A1487" s="1">
        <v>1486</v>
      </c>
      <c r="B1487" s="29" t="str">
        <f>TRIM(基本信息!B1487)</f>
        <v/>
      </c>
      <c r="C1487" s="1" t="str">
        <f>TRIM(基本信息!C1487)</f>
        <v/>
      </c>
      <c r="D1487" s="1">
        <f t="shared" si="230"/>
        <v>0</v>
      </c>
      <c r="E1487" s="1" t="str">
        <f>IFERROR(INDEX(股票涨跌!E:E,MATCH(B1487,股票涨跌!B:B,0)),"-")</f>
        <v>-</v>
      </c>
      <c r="F1487" s="1" t="str">
        <f>IFERROR(INDEX(股票涨跌!F:F,MATCH(B1487,股票涨跌!B:B,0)),"-")</f>
        <v>-</v>
      </c>
      <c r="G1487" s="1" t="str">
        <f>TRIM(基本信息!O1487)</f>
        <v/>
      </c>
      <c r="H1487" s="1" t="str">
        <f>IFERROR(INDEX(行业涨跌!F:F,MATCH(G1487,行业涨跌!C:C,0)),"-")</f>
        <v>-</v>
      </c>
      <c r="I1487" s="1" t="str">
        <f>IFERROR(INDEX(行业涨跌!E:E,MATCH(G1487,行业涨跌!C:C,0)),"-")</f>
        <v>-</v>
      </c>
      <c r="J1487" s="1">
        <v>0</v>
      </c>
      <c r="K1487" s="1">
        <v>0</v>
      </c>
      <c r="L1487" s="1">
        <v>0</v>
      </c>
      <c r="M1487" s="66">
        <f t="shared" si="231"/>
        <v>0</v>
      </c>
      <c r="R1487" s="43" t="str">
        <f t="shared" si="229"/>
        <v>-</v>
      </c>
    </row>
    <row r="1488" spans="1:19" x14ac:dyDescent="0.15">
      <c r="A1488" s="1">
        <v>1487</v>
      </c>
      <c r="B1488" s="29" t="str">
        <f>TRIM(基本信息!B1488)</f>
        <v/>
      </c>
      <c r="C1488" s="1" t="str">
        <f>TRIM(基本信息!C1488)</f>
        <v/>
      </c>
      <c r="D1488" s="1">
        <f t="shared" si="230"/>
        <v>0</v>
      </c>
      <c r="E1488" s="1" t="str">
        <f>IFERROR(INDEX(股票涨跌!E:E,MATCH(B1488,股票涨跌!B:B,0)),"-")</f>
        <v>-</v>
      </c>
      <c r="F1488" s="1" t="str">
        <f>IFERROR(INDEX(股票涨跌!F:F,MATCH(B1488,股票涨跌!B:B,0)),"-")</f>
        <v>-</v>
      </c>
      <c r="G1488" s="1" t="str">
        <f>TRIM(基本信息!O1488)</f>
        <v/>
      </c>
      <c r="H1488" s="1" t="str">
        <f>IFERROR(INDEX(行业涨跌!F:F,MATCH(G1488,行业涨跌!C:C,0)),"-")</f>
        <v>-</v>
      </c>
      <c r="I1488" s="1" t="str">
        <f>IFERROR(INDEX(行业涨跌!E:E,MATCH(G1488,行业涨跌!C:C,0)),"-")</f>
        <v>-</v>
      </c>
      <c r="J1488" s="1">
        <v>0</v>
      </c>
      <c r="K1488" s="1">
        <v>0</v>
      </c>
      <c r="L1488" s="1">
        <v>0</v>
      </c>
      <c r="M1488" s="66">
        <f t="shared" si="231"/>
        <v>0</v>
      </c>
      <c r="R1488" s="43" t="str">
        <f t="shared" si="229"/>
        <v>-</v>
      </c>
    </row>
    <row r="1489" spans="1:19" x14ac:dyDescent="0.15">
      <c r="A1489" s="1">
        <v>1488</v>
      </c>
      <c r="B1489" s="29" t="str">
        <f>TRIM(基本信息!B1489)</f>
        <v/>
      </c>
      <c r="C1489" s="1" t="str">
        <f>TRIM(基本信息!C1489)</f>
        <v/>
      </c>
      <c r="D1489" s="1">
        <f t="shared" si="230"/>
        <v>0</v>
      </c>
      <c r="E1489" s="1" t="str">
        <f>IFERROR(INDEX(股票涨跌!E:E,MATCH(B1489,股票涨跌!B:B,0)),"-")</f>
        <v>-</v>
      </c>
      <c r="F1489" s="1" t="str">
        <f>IFERROR(INDEX(股票涨跌!F:F,MATCH(B1489,股票涨跌!B:B,0)),"-")</f>
        <v>-</v>
      </c>
      <c r="G1489" s="1" t="str">
        <f>TRIM(基本信息!O1489)</f>
        <v/>
      </c>
      <c r="H1489" s="1" t="str">
        <f>IFERROR(INDEX(行业涨跌!F:F,MATCH(G1489,行业涨跌!C:C,0)),"-")</f>
        <v>-</v>
      </c>
      <c r="I1489" s="1" t="str">
        <f>IFERROR(INDEX(行业涨跌!E:E,MATCH(G1489,行业涨跌!C:C,0)),"-")</f>
        <v>-</v>
      </c>
      <c r="J1489" s="1">
        <v>0</v>
      </c>
      <c r="K1489" s="1">
        <v>0</v>
      </c>
      <c r="L1489" s="1">
        <v>0</v>
      </c>
      <c r="M1489" s="66">
        <f t="shared" si="231"/>
        <v>0</v>
      </c>
      <c r="R1489" s="43" t="str">
        <f t="shared" si="229"/>
        <v>-</v>
      </c>
    </row>
    <row r="1490" spans="1:19" x14ac:dyDescent="0.15">
      <c r="A1490" s="1">
        <v>1489</v>
      </c>
      <c r="B1490" s="29" t="str">
        <f>TRIM(基本信息!B1490)</f>
        <v/>
      </c>
      <c r="C1490" s="1" t="str">
        <f>TRIM(基本信息!C1490)</f>
        <v/>
      </c>
      <c r="D1490" s="1">
        <f t="shared" si="230"/>
        <v>0</v>
      </c>
      <c r="E1490" s="1" t="str">
        <f>IFERROR(INDEX(股票涨跌!E:E,MATCH(B1490,股票涨跌!B:B,0)),"-")</f>
        <v>-</v>
      </c>
      <c r="F1490" s="1" t="str">
        <f>IFERROR(INDEX(股票涨跌!F:F,MATCH(B1490,股票涨跌!B:B,0)),"-")</f>
        <v>-</v>
      </c>
      <c r="G1490" s="1" t="str">
        <f>TRIM(基本信息!O1490)</f>
        <v/>
      </c>
      <c r="H1490" s="1" t="str">
        <f>IFERROR(INDEX(行业涨跌!F:F,MATCH(G1490,行业涨跌!C:C,0)),"-")</f>
        <v>-</v>
      </c>
      <c r="I1490" s="1" t="str">
        <f>IFERROR(INDEX(行业涨跌!E:E,MATCH(G1490,行业涨跌!C:C,0)),"-")</f>
        <v>-</v>
      </c>
      <c r="J1490" s="1">
        <v>0</v>
      </c>
      <c r="K1490" s="1">
        <v>1</v>
      </c>
      <c r="L1490" s="1">
        <v>0</v>
      </c>
      <c r="M1490" s="66">
        <f t="shared" si="231"/>
        <v>1</v>
      </c>
      <c r="R1490" s="43" t="str">
        <f t="shared" si="229"/>
        <v>-</v>
      </c>
      <c r="S1490" s="11">
        <v>43630.625</v>
      </c>
    </row>
    <row r="1491" spans="1:19" x14ac:dyDescent="0.15">
      <c r="A1491" s="1">
        <v>1490</v>
      </c>
      <c r="B1491" s="29" t="str">
        <f>TRIM(基本信息!B1491)</f>
        <v/>
      </c>
      <c r="C1491" s="1" t="str">
        <f>TRIM(基本信息!C1491)</f>
        <v/>
      </c>
      <c r="D1491" s="1">
        <f t="shared" si="230"/>
        <v>0</v>
      </c>
      <c r="E1491" s="1" t="str">
        <f>IFERROR(INDEX(股票涨跌!E:E,MATCH(B1491,股票涨跌!B:B,0)),"-")</f>
        <v>-</v>
      </c>
      <c r="F1491" s="1" t="str">
        <f>IFERROR(INDEX(股票涨跌!F:F,MATCH(B1491,股票涨跌!B:B,0)),"-")</f>
        <v>-</v>
      </c>
      <c r="G1491" s="1" t="str">
        <f>TRIM(基本信息!O1491)</f>
        <v/>
      </c>
      <c r="H1491" s="1" t="str">
        <f>IFERROR(INDEX(行业涨跌!F:F,MATCH(G1491,行业涨跌!C:C,0)),"-")</f>
        <v>-</v>
      </c>
      <c r="I1491" s="1" t="str">
        <f>IFERROR(INDEX(行业涨跌!E:E,MATCH(G1491,行业涨跌!C:C,0)),"-")</f>
        <v>-</v>
      </c>
      <c r="J1491" s="1">
        <v>0</v>
      </c>
      <c r="K1491" s="1">
        <v>1</v>
      </c>
      <c r="L1491" s="1">
        <v>0</v>
      </c>
      <c r="M1491" s="66">
        <f t="shared" si="231"/>
        <v>1</v>
      </c>
      <c r="R1491" s="43" t="str">
        <f t="shared" si="229"/>
        <v>-</v>
      </c>
      <c r="S1491" s="11">
        <v>43630.625</v>
      </c>
    </row>
    <row r="1492" spans="1:19" x14ac:dyDescent="0.15">
      <c r="A1492" s="1">
        <v>1491</v>
      </c>
      <c r="B1492" s="29" t="str">
        <f>TRIM(基本信息!B1492)</f>
        <v/>
      </c>
      <c r="C1492" s="1" t="str">
        <f>TRIM(基本信息!C1492)</f>
        <v/>
      </c>
      <c r="D1492" s="1">
        <f t="shared" si="230"/>
        <v>0</v>
      </c>
      <c r="E1492" s="1" t="str">
        <f>IFERROR(INDEX(股票涨跌!E:E,MATCH(B1492,股票涨跌!B:B,0)),"-")</f>
        <v>-</v>
      </c>
      <c r="F1492" s="1" t="str">
        <f>IFERROR(INDEX(股票涨跌!F:F,MATCH(B1492,股票涨跌!B:B,0)),"-")</f>
        <v>-</v>
      </c>
      <c r="G1492" s="1" t="str">
        <f>TRIM(基本信息!O1492)</f>
        <v/>
      </c>
      <c r="H1492" s="1" t="str">
        <f>IFERROR(INDEX(行业涨跌!F:F,MATCH(G1492,行业涨跌!C:C,0)),"-")</f>
        <v>-</v>
      </c>
      <c r="I1492" s="1" t="str">
        <f>IFERROR(INDEX(行业涨跌!E:E,MATCH(G1492,行业涨跌!C:C,0)),"-")</f>
        <v>-</v>
      </c>
      <c r="J1492" s="1">
        <v>0</v>
      </c>
      <c r="K1492" s="1">
        <v>0</v>
      </c>
      <c r="L1492" s="1">
        <v>0</v>
      </c>
      <c r="M1492" s="66">
        <f t="shared" si="231"/>
        <v>0</v>
      </c>
      <c r="R1492" s="43" t="str">
        <f t="shared" si="229"/>
        <v>-</v>
      </c>
    </row>
    <row r="1493" spans="1:19" x14ac:dyDescent="0.15">
      <c r="A1493" s="1">
        <v>1492</v>
      </c>
      <c r="B1493" s="29" t="str">
        <f>TRIM(基本信息!B1493)</f>
        <v/>
      </c>
      <c r="C1493" s="1" t="str">
        <f>TRIM(基本信息!C1493)</f>
        <v/>
      </c>
      <c r="D1493" s="1">
        <f t="shared" si="230"/>
        <v>0</v>
      </c>
      <c r="E1493" s="1" t="str">
        <f>IFERROR(INDEX(股票涨跌!E:E,MATCH(B1493,股票涨跌!B:B,0)),"-")</f>
        <v>-</v>
      </c>
      <c r="F1493" s="1" t="str">
        <f>IFERROR(INDEX(股票涨跌!F:F,MATCH(B1493,股票涨跌!B:B,0)),"-")</f>
        <v>-</v>
      </c>
      <c r="G1493" s="1" t="str">
        <f>TRIM(基本信息!O1493)</f>
        <v/>
      </c>
      <c r="H1493" s="1" t="str">
        <f>IFERROR(INDEX(行业涨跌!F:F,MATCH(G1493,行业涨跌!C:C,0)),"-")</f>
        <v>-</v>
      </c>
      <c r="I1493" s="1" t="str">
        <f>IFERROR(INDEX(行业涨跌!E:E,MATCH(G1493,行业涨跌!C:C,0)),"-")</f>
        <v>-</v>
      </c>
      <c r="J1493" s="1">
        <v>0</v>
      </c>
      <c r="K1493" s="1">
        <v>0</v>
      </c>
      <c r="L1493" s="1">
        <v>0</v>
      </c>
      <c r="M1493" s="66">
        <f t="shared" si="231"/>
        <v>0</v>
      </c>
      <c r="R1493" s="43" t="str">
        <f t="shared" si="229"/>
        <v>-</v>
      </c>
    </row>
    <row r="1494" spans="1:19" x14ac:dyDescent="0.15">
      <c r="A1494" s="1">
        <v>1493</v>
      </c>
      <c r="B1494" s="29" t="str">
        <f>TRIM(基本信息!B1494)</f>
        <v/>
      </c>
      <c r="C1494" s="1" t="str">
        <f>TRIM(基本信息!C1494)</f>
        <v/>
      </c>
      <c r="D1494" s="1">
        <f t="shared" si="230"/>
        <v>0</v>
      </c>
      <c r="E1494" s="1" t="str">
        <f>IFERROR(INDEX(股票涨跌!E:E,MATCH(B1494,股票涨跌!B:B,0)),"-")</f>
        <v>-</v>
      </c>
      <c r="F1494" s="1" t="str">
        <f>IFERROR(INDEX(股票涨跌!F:F,MATCH(B1494,股票涨跌!B:B,0)),"-")</f>
        <v>-</v>
      </c>
      <c r="G1494" s="1" t="str">
        <f>TRIM(基本信息!O1494)</f>
        <v/>
      </c>
      <c r="H1494" s="1" t="str">
        <f>IFERROR(INDEX(行业涨跌!F:F,MATCH(G1494,行业涨跌!C:C,0)),"-")</f>
        <v>-</v>
      </c>
      <c r="I1494" s="1" t="str">
        <f>IFERROR(INDEX(行业涨跌!E:E,MATCH(G1494,行业涨跌!C:C,0)),"-")</f>
        <v>-</v>
      </c>
      <c r="J1494" s="1">
        <v>0</v>
      </c>
      <c r="K1494" s="1">
        <v>0</v>
      </c>
      <c r="L1494" s="1">
        <v>0</v>
      </c>
      <c r="M1494" s="66">
        <f t="shared" si="231"/>
        <v>0</v>
      </c>
      <c r="R1494" s="43" t="str">
        <f t="shared" si="229"/>
        <v>-</v>
      </c>
    </row>
    <row r="1495" spans="1:19" x14ac:dyDescent="0.15">
      <c r="A1495" s="1">
        <v>1494</v>
      </c>
      <c r="B1495" s="29" t="str">
        <f>TRIM(基本信息!B1495)</f>
        <v/>
      </c>
      <c r="C1495" s="1" t="str">
        <f>TRIM(基本信息!C1495)</f>
        <v/>
      </c>
      <c r="D1495" s="1">
        <f t="shared" si="230"/>
        <v>0</v>
      </c>
      <c r="E1495" s="1" t="str">
        <f>IFERROR(INDEX(股票涨跌!E:E,MATCH(B1495,股票涨跌!B:B,0)),"-")</f>
        <v>-</v>
      </c>
      <c r="F1495" s="1" t="str">
        <f>IFERROR(INDEX(股票涨跌!F:F,MATCH(B1495,股票涨跌!B:B,0)),"-")</f>
        <v>-</v>
      </c>
      <c r="G1495" s="1" t="str">
        <f>TRIM(基本信息!O1495)</f>
        <v/>
      </c>
      <c r="H1495" s="1" t="str">
        <f>IFERROR(INDEX(行业涨跌!F:F,MATCH(G1495,行业涨跌!C:C,0)),"-")</f>
        <v>-</v>
      </c>
      <c r="I1495" s="1" t="str">
        <f>IFERROR(INDEX(行业涨跌!E:E,MATCH(G1495,行业涨跌!C:C,0)),"-")</f>
        <v>-</v>
      </c>
      <c r="J1495" s="1">
        <v>0</v>
      </c>
      <c r="K1495" s="1">
        <v>0</v>
      </c>
      <c r="L1495" s="1">
        <v>0</v>
      </c>
      <c r="M1495" s="66">
        <f t="shared" si="231"/>
        <v>0</v>
      </c>
      <c r="R1495" s="43" t="str">
        <f t="shared" si="229"/>
        <v>-</v>
      </c>
    </row>
    <row r="1496" spans="1:19" x14ac:dyDescent="0.15">
      <c r="A1496" s="1">
        <v>1495</v>
      </c>
      <c r="B1496" s="29" t="str">
        <f>TRIM(基本信息!B1496)</f>
        <v/>
      </c>
      <c r="C1496" s="1" t="str">
        <f>TRIM(基本信息!C1496)</f>
        <v/>
      </c>
      <c r="D1496" s="1">
        <f t="shared" si="230"/>
        <v>0</v>
      </c>
      <c r="E1496" s="1" t="str">
        <f>IFERROR(INDEX(股票涨跌!E:E,MATCH(B1496,股票涨跌!B:B,0)),"-")</f>
        <v>-</v>
      </c>
      <c r="F1496" s="1" t="str">
        <f>IFERROR(INDEX(股票涨跌!F:F,MATCH(B1496,股票涨跌!B:B,0)),"-")</f>
        <v>-</v>
      </c>
      <c r="G1496" s="1" t="str">
        <f>TRIM(基本信息!O1496)</f>
        <v/>
      </c>
      <c r="H1496" s="1" t="str">
        <f>IFERROR(INDEX(行业涨跌!F:F,MATCH(G1496,行业涨跌!C:C,0)),"-")</f>
        <v>-</v>
      </c>
      <c r="I1496" s="1" t="str">
        <f>IFERROR(INDEX(行业涨跌!E:E,MATCH(G1496,行业涨跌!C:C,0)),"-")</f>
        <v>-</v>
      </c>
      <c r="J1496" s="1">
        <v>0</v>
      </c>
      <c r="K1496" s="1">
        <v>1</v>
      </c>
      <c r="L1496" s="1">
        <v>0</v>
      </c>
      <c r="M1496" s="66">
        <f t="shared" si="231"/>
        <v>1</v>
      </c>
      <c r="R1496" s="43" t="str">
        <f t="shared" si="229"/>
        <v>-</v>
      </c>
      <c r="S1496" s="11">
        <v>43630.625</v>
      </c>
    </row>
    <row r="1497" spans="1:19" x14ac:dyDescent="0.15">
      <c r="A1497" s="1">
        <v>1496</v>
      </c>
      <c r="B1497" s="29" t="str">
        <f>TRIM(基本信息!B1497)</f>
        <v/>
      </c>
      <c r="C1497" s="1" t="str">
        <f>TRIM(基本信息!C1497)</f>
        <v/>
      </c>
      <c r="D1497" s="1">
        <f t="shared" si="230"/>
        <v>0</v>
      </c>
      <c r="E1497" s="1" t="str">
        <f>IFERROR(INDEX(股票涨跌!E:E,MATCH(B1497,股票涨跌!B:B,0)),"-")</f>
        <v>-</v>
      </c>
      <c r="F1497" s="1" t="str">
        <f>IFERROR(INDEX(股票涨跌!F:F,MATCH(B1497,股票涨跌!B:B,0)),"-")</f>
        <v>-</v>
      </c>
      <c r="G1497" s="1" t="str">
        <f>TRIM(基本信息!O1497)</f>
        <v/>
      </c>
      <c r="H1497" s="1" t="str">
        <f>IFERROR(INDEX(行业涨跌!F:F,MATCH(G1497,行业涨跌!C:C,0)),"-")</f>
        <v>-</v>
      </c>
      <c r="I1497" s="1" t="str">
        <f>IFERROR(INDEX(行业涨跌!E:E,MATCH(G1497,行业涨跌!C:C,0)),"-")</f>
        <v>-</v>
      </c>
      <c r="J1497" s="1">
        <v>0</v>
      </c>
      <c r="K1497" s="1">
        <v>0</v>
      </c>
      <c r="L1497" s="1">
        <v>0</v>
      </c>
      <c r="M1497" s="66">
        <f t="shared" si="231"/>
        <v>0</v>
      </c>
      <c r="R1497" s="43" t="str">
        <f t="shared" si="229"/>
        <v>-</v>
      </c>
    </row>
    <row r="1498" spans="1:19" x14ac:dyDescent="0.15">
      <c r="A1498" s="1">
        <v>1497</v>
      </c>
      <c r="B1498" s="29" t="str">
        <f>TRIM(基本信息!B1498)</f>
        <v/>
      </c>
      <c r="C1498" s="1" t="str">
        <f>TRIM(基本信息!C1498)</f>
        <v/>
      </c>
      <c r="D1498" s="1">
        <f t="shared" si="230"/>
        <v>0</v>
      </c>
      <c r="E1498" s="1" t="str">
        <f>IFERROR(INDEX(股票涨跌!E:E,MATCH(B1498,股票涨跌!B:B,0)),"-")</f>
        <v>-</v>
      </c>
      <c r="F1498" s="1" t="str">
        <f>IFERROR(INDEX(股票涨跌!F:F,MATCH(B1498,股票涨跌!B:B,0)),"-")</f>
        <v>-</v>
      </c>
      <c r="G1498" s="1" t="str">
        <f>TRIM(基本信息!O1498)</f>
        <v/>
      </c>
      <c r="H1498" s="1" t="str">
        <f>IFERROR(INDEX(行业涨跌!F:F,MATCH(G1498,行业涨跌!C:C,0)),"-")</f>
        <v>-</v>
      </c>
      <c r="I1498" s="1" t="str">
        <f>IFERROR(INDEX(行业涨跌!E:E,MATCH(G1498,行业涨跌!C:C,0)),"-")</f>
        <v>-</v>
      </c>
      <c r="J1498" s="1">
        <v>0</v>
      </c>
      <c r="K1498" s="1">
        <v>0</v>
      </c>
      <c r="L1498" s="1">
        <v>0</v>
      </c>
      <c r="M1498" s="66">
        <f t="shared" si="231"/>
        <v>0</v>
      </c>
      <c r="R1498" s="43" t="str">
        <f t="shared" si="229"/>
        <v>-</v>
      </c>
    </row>
    <row r="1499" spans="1:19" x14ac:dyDescent="0.15">
      <c r="A1499" s="1">
        <v>1498</v>
      </c>
      <c r="B1499" s="29" t="str">
        <f>TRIM(基本信息!B1499)</f>
        <v/>
      </c>
      <c r="C1499" s="1" t="str">
        <f>TRIM(基本信息!C1499)</f>
        <v/>
      </c>
      <c r="D1499" s="1">
        <f t="shared" si="230"/>
        <v>0</v>
      </c>
      <c r="E1499" s="1" t="str">
        <f>IFERROR(INDEX(股票涨跌!E:E,MATCH(B1499,股票涨跌!B:B,0)),"-")</f>
        <v>-</v>
      </c>
      <c r="F1499" s="1" t="str">
        <f>IFERROR(INDEX(股票涨跌!F:F,MATCH(B1499,股票涨跌!B:B,0)),"-")</f>
        <v>-</v>
      </c>
      <c r="G1499" s="1" t="str">
        <f>TRIM(基本信息!O1499)</f>
        <v/>
      </c>
      <c r="H1499" s="1" t="str">
        <f>IFERROR(INDEX(行业涨跌!F:F,MATCH(G1499,行业涨跌!C:C,0)),"-")</f>
        <v>-</v>
      </c>
      <c r="I1499" s="1" t="str">
        <f>IFERROR(INDEX(行业涨跌!E:E,MATCH(G1499,行业涨跌!C:C,0)),"-")</f>
        <v>-</v>
      </c>
      <c r="J1499" s="1">
        <v>0</v>
      </c>
      <c r="K1499" s="1">
        <v>0</v>
      </c>
      <c r="L1499" s="1">
        <v>0</v>
      </c>
      <c r="M1499" s="66">
        <f t="shared" si="231"/>
        <v>0</v>
      </c>
      <c r="R1499" s="43" t="str">
        <f t="shared" si="229"/>
        <v>-</v>
      </c>
    </row>
    <row r="1500" spans="1:19" x14ac:dyDescent="0.15">
      <c r="A1500" s="1">
        <v>1499</v>
      </c>
      <c r="B1500" s="29" t="str">
        <f>TRIM(基本信息!B1500)</f>
        <v/>
      </c>
      <c r="C1500" s="1" t="str">
        <f>TRIM(基本信息!C1500)</f>
        <v/>
      </c>
      <c r="D1500" s="1">
        <f t="shared" si="230"/>
        <v>0</v>
      </c>
      <c r="E1500" s="1" t="str">
        <f>IFERROR(INDEX(股票涨跌!E:E,MATCH(B1500,股票涨跌!B:B,0)),"-")</f>
        <v>-</v>
      </c>
      <c r="F1500" s="1" t="str">
        <f>IFERROR(INDEX(股票涨跌!F:F,MATCH(B1500,股票涨跌!B:B,0)),"-")</f>
        <v>-</v>
      </c>
      <c r="G1500" s="1" t="str">
        <f>TRIM(基本信息!O1500)</f>
        <v/>
      </c>
      <c r="H1500" s="1" t="str">
        <f>IFERROR(INDEX(行业涨跌!F:F,MATCH(G1500,行业涨跌!C:C,0)),"-")</f>
        <v>-</v>
      </c>
      <c r="I1500" s="1" t="str">
        <f>IFERROR(INDEX(行业涨跌!E:E,MATCH(G1500,行业涨跌!C:C,0)),"-")</f>
        <v>-</v>
      </c>
      <c r="J1500" s="1">
        <v>0</v>
      </c>
      <c r="K1500" s="1">
        <v>1</v>
      </c>
      <c r="L1500" s="1">
        <v>0</v>
      </c>
      <c r="M1500" s="66">
        <f t="shared" si="231"/>
        <v>1</v>
      </c>
      <c r="R1500" s="43" t="str">
        <f t="shared" si="229"/>
        <v>-</v>
      </c>
      <c r="S1500" s="11">
        <v>43630.625</v>
      </c>
    </row>
    <row r="1501" spans="1:19" x14ac:dyDescent="0.15">
      <c r="A1501" s="1">
        <v>1500</v>
      </c>
      <c r="B1501" s="29" t="str">
        <f>TRIM(基本信息!B1501)</f>
        <v/>
      </c>
      <c r="C1501" s="1" t="str">
        <f>TRIM(基本信息!C1501)</f>
        <v/>
      </c>
      <c r="D1501" s="1">
        <f t="shared" si="230"/>
        <v>0</v>
      </c>
      <c r="E1501" s="1" t="str">
        <f>IFERROR(INDEX(股票涨跌!E:E,MATCH(B1501,股票涨跌!B:B,0)),"-")</f>
        <v>-</v>
      </c>
      <c r="F1501" s="1" t="str">
        <f>IFERROR(INDEX(股票涨跌!F:F,MATCH(B1501,股票涨跌!B:B,0)),"-")</f>
        <v>-</v>
      </c>
      <c r="G1501" s="1" t="str">
        <f>TRIM(基本信息!O1501)</f>
        <v/>
      </c>
      <c r="H1501" s="1" t="str">
        <f>IFERROR(INDEX(行业涨跌!F:F,MATCH(G1501,行业涨跌!C:C,0)),"-")</f>
        <v>-</v>
      </c>
      <c r="I1501" s="1" t="str">
        <f>IFERROR(INDEX(行业涨跌!E:E,MATCH(G1501,行业涨跌!C:C,0)),"-")</f>
        <v>-</v>
      </c>
      <c r="J1501" s="1">
        <v>1</v>
      </c>
      <c r="K1501" s="1">
        <v>0</v>
      </c>
      <c r="L1501" s="1">
        <v>0</v>
      </c>
      <c r="M1501" s="66">
        <f t="shared" si="231"/>
        <v>0.5</v>
      </c>
      <c r="N1501" s="1">
        <v>0</v>
      </c>
      <c r="O1501" s="1">
        <v>1</v>
      </c>
      <c r="P1501" s="1">
        <v>0</v>
      </c>
      <c r="Q1501" s="1">
        <v>0</v>
      </c>
      <c r="R1501" s="43" t="str">
        <f t="shared" si="229"/>
        <v>-</v>
      </c>
      <c r="S1501" s="11">
        <v>43630.625</v>
      </c>
    </row>
    <row r="1502" spans="1:19" x14ac:dyDescent="0.15">
      <c r="A1502" s="1">
        <v>1501</v>
      </c>
      <c r="B1502" s="29" t="str">
        <f>TRIM(基本信息!B1502)</f>
        <v/>
      </c>
      <c r="C1502" s="1" t="str">
        <f>TRIM(基本信息!C1502)</f>
        <v/>
      </c>
      <c r="D1502" s="1">
        <f t="shared" si="230"/>
        <v>0</v>
      </c>
      <c r="E1502" s="1" t="str">
        <f>IFERROR(INDEX(股票涨跌!E:E,MATCH(B1502,股票涨跌!B:B,0)),"-")</f>
        <v>-</v>
      </c>
      <c r="F1502" s="1" t="str">
        <f>IFERROR(INDEX(股票涨跌!F:F,MATCH(B1502,股票涨跌!B:B,0)),"-")</f>
        <v>-</v>
      </c>
      <c r="G1502" s="1" t="str">
        <f>TRIM(基本信息!O1502)</f>
        <v/>
      </c>
      <c r="H1502" s="1" t="str">
        <f>IFERROR(INDEX(行业涨跌!F:F,MATCH(G1502,行业涨跌!C:C,0)),"-")</f>
        <v>-</v>
      </c>
      <c r="I1502" s="1" t="str">
        <f>IFERROR(INDEX(行业涨跌!E:E,MATCH(G1502,行业涨跌!C:C,0)),"-")</f>
        <v>-</v>
      </c>
      <c r="J1502" s="1">
        <v>0</v>
      </c>
      <c r="K1502" s="1">
        <v>0</v>
      </c>
      <c r="L1502" s="1">
        <v>0</v>
      </c>
      <c r="M1502" s="66">
        <f t="shared" si="231"/>
        <v>0</v>
      </c>
      <c r="R1502" s="43" t="str">
        <f t="shared" si="229"/>
        <v>-</v>
      </c>
    </row>
    <row r="1503" spans="1:19" x14ac:dyDescent="0.15">
      <c r="A1503" s="1">
        <v>1502</v>
      </c>
      <c r="B1503" s="29" t="str">
        <f>TRIM(基本信息!B1503)</f>
        <v/>
      </c>
      <c r="C1503" s="1" t="str">
        <f>TRIM(基本信息!C1503)</f>
        <v/>
      </c>
      <c r="D1503" s="1">
        <f t="shared" si="230"/>
        <v>0</v>
      </c>
      <c r="E1503" s="1" t="str">
        <f>IFERROR(INDEX(股票涨跌!E:E,MATCH(B1503,股票涨跌!B:B,0)),"-")</f>
        <v>-</v>
      </c>
      <c r="F1503" s="1" t="str">
        <f>IFERROR(INDEX(股票涨跌!F:F,MATCH(B1503,股票涨跌!B:B,0)),"-")</f>
        <v>-</v>
      </c>
      <c r="G1503" s="1" t="str">
        <f>TRIM(基本信息!O1503)</f>
        <v/>
      </c>
      <c r="H1503" s="1" t="str">
        <f>IFERROR(INDEX(行业涨跌!F:F,MATCH(G1503,行业涨跌!C:C,0)),"-")</f>
        <v>-</v>
      </c>
      <c r="I1503" s="1" t="str">
        <f>IFERROR(INDEX(行业涨跌!E:E,MATCH(G1503,行业涨跌!C:C,0)),"-")</f>
        <v>-</v>
      </c>
      <c r="J1503" s="1">
        <v>0</v>
      </c>
      <c r="K1503" s="1">
        <v>0</v>
      </c>
      <c r="L1503" s="1">
        <v>0</v>
      </c>
      <c r="M1503" s="66">
        <f t="shared" si="231"/>
        <v>0</v>
      </c>
      <c r="R1503" s="43" t="str">
        <f t="shared" si="229"/>
        <v>-</v>
      </c>
    </row>
    <row r="1504" spans="1:19" x14ac:dyDescent="0.15">
      <c r="A1504" s="1">
        <v>1503</v>
      </c>
      <c r="B1504" s="29" t="str">
        <f>TRIM(基本信息!B1504)</f>
        <v/>
      </c>
      <c r="C1504" s="1" t="str">
        <f>TRIM(基本信息!C1504)</f>
        <v/>
      </c>
      <c r="D1504" s="1">
        <f t="shared" si="230"/>
        <v>0</v>
      </c>
      <c r="E1504" s="1" t="str">
        <f>IFERROR(INDEX(股票涨跌!E:E,MATCH(B1504,股票涨跌!B:B,0)),"-")</f>
        <v>-</v>
      </c>
      <c r="F1504" s="1" t="str">
        <f>IFERROR(INDEX(股票涨跌!F:F,MATCH(B1504,股票涨跌!B:B,0)),"-")</f>
        <v>-</v>
      </c>
      <c r="G1504" s="1" t="str">
        <f>TRIM(基本信息!O1504)</f>
        <v/>
      </c>
      <c r="H1504" s="1" t="str">
        <f>IFERROR(INDEX(行业涨跌!F:F,MATCH(G1504,行业涨跌!C:C,0)),"-")</f>
        <v>-</v>
      </c>
      <c r="I1504" s="1" t="str">
        <f>IFERROR(INDEX(行业涨跌!E:E,MATCH(G1504,行业涨跌!C:C,0)),"-")</f>
        <v>-</v>
      </c>
      <c r="J1504" s="1">
        <v>0</v>
      </c>
      <c r="K1504" s="1">
        <v>0</v>
      </c>
      <c r="L1504" s="1">
        <v>0</v>
      </c>
      <c r="M1504" s="66">
        <f t="shared" si="231"/>
        <v>0</v>
      </c>
      <c r="R1504" s="43" t="str">
        <f t="shared" si="229"/>
        <v>-</v>
      </c>
    </row>
    <row r="1505" spans="1:19" x14ac:dyDescent="0.15">
      <c r="A1505" s="1">
        <v>1504</v>
      </c>
      <c r="B1505" s="29" t="str">
        <f>TRIM(基本信息!B1505)</f>
        <v/>
      </c>
      <c r="C1505" s="1" t="str">
        <f>TRIM(基本信息!C1505)</f>
        <v/>
      </c>
      <c r="D1505" s="1">
        <f t="shared" si="230"/>
        <v>0</v>
      </c>
      <c r="E1505" s="1" t="str">
        <f>IFERROR(INDEX(股票涨跌!E:E,MATCH(B1505,股票涨跌!B:B,0)),"-")</f>
        <v>-</v>
      </c>
      <c r="F1505" s="1" t="str">
        <f>IFERROR(INDEX(股票涨跌!F:F,MATCH(B1505,股票涨跌!B:B,0)),"-")</f>
        <v>-</v>
      </c>
      <c r="G1505" s="1" t="str">
        <f>TRIM(基本信息!O1505)</f>
        <v/>
      </c>
      <c r="H1505" s="1" t="str">
        <f>IFERROR(INDEX(行业涨跌!F:F,MATCH(G1505,行业涨跌!C:C,0)),"-")</f>
        <v>-</v>
      </c>
      <c r="I1505" s="1" t="str">
        <f>IFERROR(INDEX(行业涨跌!E:E,MATCH(G1505,行业涨跌!C:C,0)),"-")</f>
        <v>-</v>
      </c>
      <c r="J1505" s="1">
        <v>0</v>
      </c>
      <c r="K1505" s="1">
        <v>0</v>
      </c>
      <c r="L1505" s="1">
        <v>0</v>
      </c>
      <c r="M1505" s="66">
        <f t="shared" si="231"/>
        <v>0</v>
      </c>
      <c r="R1505" s="43" t="str">
        <f t="shared" si="229"/>
        <v>-</v>
      </c>
    </row>
    <row r="1506" spans="1:19" x14ac:dyDescent="0.15">
      <c r="A1506" s="1">
        <v>1505</v>
      </c>
      <c r="B1506" s="29" t="str">
        <f>TRIM(基本信息!B1506)</f>
        <v/>
      </c>
      <c r="C1506" s="1" t="str">
        <f>TRIM(基本信息!C1506)</f>
        <v/>
      </c>
      <c r="D1506" s="1">
        <f t="shared" si="230"/>
        <v>0</v>
      </c>
      <c r="E1506" s="1" t="str">
        <f>IFERROR(INDEX(股票涨跌!E:E,MATCH(B1506,股票涨跌!B:B,0)),"-")</f>
        <v>-</v>
      </c>
      <c r="F1506" s="1" t="str">
        <f>IFERROR(INDEX(股票涨跌!F:F,MATCH(B1506,股票涨跌!B:B,0)),"-")</f>
        <v>-</v>
      </c>
      <c r="G1506" s="1" t="str">
        <f>TRIM(基本信息!O1506)</f>
        <v/>
      </c>
      <c r="H1506" s="1" t="str">
        <f>IFERROR(INDEX(行业涨跌!F:F,MATCH(G1506,行业涨跌!C:C,0)),"-")</f>
        <v>-</v>
      </c>
      <c r="I1506" s="1" t="str">
        <f>IFERROR(INDEX(行业涨跌!E:E,MATCH(G1506,行业涨跌!C:C,0)),"-")</f>
        <v>-</v>
      </c>
      <c r="J1506" s="1">
        <v>0</v>
      </c>
      <c r="K1506" s="1">
        <v>0</v>
      </c>
      <c r="L1506" s="1">
        <v>0</v>
      </c>
      <c r="M1506" s="66">
        <f t="shared" si="231"/>
        <v>0</v>
      </c>
      <c r="R1506" s="43" t="str">
        <f t="shared" si="229"/>
        <v>-</v>
      </c>
    </row>
    <row r="1507" spans="1:19" x14ac:dyDescent="0.15">
      <c r="A1507" s="1">
        <v>1506</v>
      </c>
      <c r="B1507" s="29" t="str">
        <f>TRIM(基本信息!B1507)</f>
        <v/>
      </c>
      <c r="C1507" s="1" t="str">
        <f>TRIM(基本信息!C1507)</f>
        <v/>
      </c>
      <c r="D1507" s="1">
        <f t="shared" si="230"/>
        <v>0</v>
      </c>
      <c r="E1507" s="1" t="str">
        <f>IFERROR(INDEX(股票涨跌!E:E,MATCH(B1507,股票涨跌!B:B,0)),"-")</f>
        <v>-</v>
      </c>
      <c r="F1507" s="1" t="str">
        <f>IFERROR(INDEX(股票涨跌!F:F,MATCH(B1507,股票涨跌!B:B,0)),"-")</f>
        <v>-</v>
      </c>
      <c r="G1507" s="1" t="str">
        <f>TRIM(基本信息!O1507)</f>
        <v/>
      </c>
      <c r="H1507" s="1" t="str">
        <f>IFERROR(INDEX(行业涨跌!F:F,MATCH(G1507,行业涨跌!C:C,0)),"-")</f>
        <v>-</v>
      </c>
      <c r="I1507" s="1" t="str">
        <f>IFERROR(INDEX(行业涨跌!E:E,MATCH(G1507,行业涨跌!C:C,0)),"-")</f>
        <v>-</v>
      </c>
      <c r="J1507" s="1">
        <v>0</v>
      </c>
      <c r="K1507" s="1">
        <v>0</v>
      </c>
      <c r="L1507" s="1">
        <v>0</v>
      </c>
      <c r="M1507" s="66">
        <f t="shared" si="231"/>
        <v>0</v>
      </c>
      <c r="R1507" s="43" t="str">
        <f t="shared" si="229"/>
        <v>-</v>
      </c>
    </row>
    <row r="1508" spans="1:19" x14ac:dyDescent="0.15">
      <c r="A1508" s="1">
        <v>1507</v>
      </c>
      <c r="B1508" s="29" t="str">
        <f>TRIM(基本信息!B1508)</f>
        <v/>
      </c>
      <c r="C1508" s="1" t="str">
        <f>TRIM(基本信息!C1508)</f>
        <v/>
      </c>
      <c r="D1508" s="1">
        <f t="shared" si="230"/>
        <v>0</v>
      </c>
      <c r="E1508" s="1" t="str">
        <f>IFERROR(INDEX(股票涨跌!E:E,MATCH(B1508,股票涨跌!B:B,0)),"-")</f>
        <v>-</v>
      </c>
      <c r="F1508" s="1" t="str">
        <f>IFERROR(INDEX(股票涨跌!F:F,MATCH(B1508,股票涨跌!B:B,0)),"-")</f>
        <v>-</v>
      </c>
      <c r="G1508" s="1" t="str">
        <f>TRIM(基本信息!O1508)</f>
        <v/>
      </c>
      <c r="H1508" s="1" t="str">
        <f>IFERROR(INDEX(行业涨跌!F:F,MATCH(G1508,行业涨跌!C:C,0)),"-")</f>
        <v>-</v>
      </c>
      <c r="I1508" s="1" t="str">
        <f>IFERROR(INDEX(行业涨跌!E:E,MATCH(G1508,行业涨跌!C:C,0)),"-")</f>
        <v>-</v>
      </c>
      <c r="J1508" s="1">
        <v>0</v>
      </c>
      <c r="K1508" s="1">
        <v>0</v>
      </c>
      <c r="L1508" s="1">
        <v>0</v>
      </c>
      <c r="M1508" s="66">
        <f t="shared" si="231"/>
        <v>0</v>
      </c>
      <c r="R1508" s="43" t="str">
        <f t="shared" si="229"/>
        <v>-</v>
      </c>
    </row>
    <row r="1509" spans="1:19" x14ac:dyDescent="0.15">
      <c r="A1509" s="1">
        <v>1508</v>
      </c>
      <c r="B1509" s="29" t="str">
        <f>TRIM(基本信息!B1509)</f>
        <v/>
      </c>
      <c r="C1509" s="1" t="str">
        <f>TRIM(基本信息!C1509)</f>
        <v/>
      </c>
      <c r="D1509" s="1">
        <f t="shared" si="230"/>
        <v>0</v>
      </c>
      <c r="E1509" s="1" t="str">
        <f>IFERROR(INDEX(股票涨跌!E:E,MATCH(B1509,股票涨跌!B:B,0)),"-")</f>
        <v>-</v>
      </c>
      <c r="F1509" s="1" t="str">
        <f>IFERROR(INDEX(股票涨跌!F:F,MATCH(B1509,股票涨跌!B:B,0)),"-")</f>
        <v>-</v>
      </c>
      <c r="G1509" s="1" t="str">
        <f>TRIM(基本信息!O1509)</f>
        <v/>
      </c>
      <c r="H1509" s="1" t="str">
        <f>IFERROR(INDEX(行业涨跌!F:F,MATCH(G1509,行业涨跌!C:C,0)),"-")</f>
        <v>-</v>
      </c>
      <c r="I1509" s="1" t="str">
        <f>IFERROR(INDEX(行业涨跌!E:E,MATCH(G1509,行业涨跌!C:C,0)),"-")</f>
        <v>-</v>
      </c>
      <c r="J1509" s="1">
        <v>0</v>
      </c>
      <c r="K1509" s="1">
        <v>0</v>
      </c>
      <c r="L1509" s="1">
        <v>0</v>
      </c>
      <c r="M1509" s="66">
        <f t="shared" si="231"/>
        <v>0</v>
      </c>
      <c r="R1509" s="43" t="str">
        <f t="shared" si="229"/>
        <v>-</v>
      </c>
    </row>
    <row r="1510" spans="1:19" x14ac:dyDescent="0.15">
      <c r="A1510" s="1">
        <v>1509</v>
      </c>
      <c r="B1510" s="29" t="str">
        <f>TRIM(基本信息!B1510)</f>
        <v/>
      </c>
      <c r="C1510" s="1" t="str">
        <f>TRIM(基本信息!C1510)</f>
        <v/>
      </c>
      <c r="D1510" s="1">
        <f t="shared" si="230"/>
        <v>0</v>
      </c>
      <c r="E1510" s="1" t="str">
        <f>IFERROR(INDEX(股票涨跌!E:E,MATCH(B1510,股票涨跌!B:B,0)),"-")</f>
        <v>-</v>
      </c>
      <c r="F1510" s="1" t="str">
        <f>IFERROR(INDEX(股票涨跌!F:F,MATCH(B1510,股票涨跌!B:B,0)),"-")</f>
        <v>-</v>
      </c>
      <c r="G1510" s="1" t="str">
        <f>TRIM(基本信息!O1510)</f>
        <v/>
      </c>
      <c r="H1510" s="1" t="str">
        <f>IFERROR(INDEX(行业涨跌!F:F,MATCH(G1510,行业涨跌!C:C,0)),"-")</f>
        <v>-</v>
      </c>
      <c r="I1510" s="1" t="str">
        <f>IFERROR(INDEX(行业涨跌!E:E,MATCH(G1510,行业涨跌!C:C,0)),"-")</f>
        <v>-</v>
      </c>
      <c r="J1510" s="1">
        <v>0</v>
      </c>
      <c r="K1510" s="1">
        <v>0</v>
      </c>
      <c r="L1510" s="1">
        <v>0</v>
      </c>
      <c r="M1510" s="66">
        <f t="shared" si="231"/>
        <v>0</v>
      </c>
      <c r="R1510" s="43" t="str">
        <f t="shared" si="229"/>
        <v>-</v>
      </c>
    </row>
    <row r="1511" spans="1:19" x14ac:dyDescent="0.15">
      <c r="A1511" s="1">
        <v>1510</v>
      </c>
      <c r="B1511" s="29" t="str">
        <f>TRIM(基本信息!B1511)</f>
        <v/>
      </c>
      <c r="C1511" s="1" t="str">
        <f>TRIM(基本信息!C1511)</f>
        <v/>
      </c>
      <c r="D1511" s="1">
        <f t="shared" si="230"/>
        <v>0</v>
      </c>
      <c r="E1511" s="1" t="str">
        <f>IFERROR(INDEX(股票涨跌!E:E,MATCH(B1511,股票涨跌!B:B,0)),"-")</f>
        <v>-</v>
      </c>
      <c r="F1511" s="1" t="str">
        <f>IFERROR(INDEX(股票涨跌!F:F,MATCH(B1511,股票涨跌!B:B,0)),"-")</f>
        <v>-</v>
      </c>
      <c r="G1511" s="1" t="str">
        <f>TRIM(基本信息!O1511)</f>
        <v/>
      </c>
      <c r="H1511" s="1" t="str">
        <f>IFERROR(INDEX(行业涨跌!F:F,MATCH(G1511,行业涨跌!C:C,0)),"-")</f>
        <v>-</v>
      </c>
      <c r="I1511" s="1" t="str">
        <f>IFERROR(INDEX(行业涨跌!E:E,MATCH(G1511,行业涨跌!C:C,0)),"-")</f>
        <v>-</v>
      </c>
      <c r="J1511" s="1">
        <v>0</v>
      </c>
      <c r="K1511" s="1">
        <v>0</v>
      </c>
      <c r="L1511" s="1">
        <v>0</v>
      </c>
      <c r="M1511" s="66">
        <f t="shared" si="231"/>
        <v>0</v>
      </c>
      <c r="R1511" s="43" t="str">
        <f t="shared" si="229"/>
        <v>-</v>
      </c>
    </row>
    <row r="1512" spans="1:19" x14ac:dyDescent="0.15">
      <c r="A1512" s="1">
        <v>1511</v>
      </c>
      <c r="B1512" s="29" t="str">
        <f>TRIM(基本信息!B1512)</f>
        <v/>
      </c>
      <c r="C1512" s="1" t="str">
        <f>TRIM(基本信息!C1512)</f>
        <v/>
      </c>
      <c r="D1512" s="1">
        <f t="shared" si="230"/>
        <v>0</v>
      </c>
      <c r="E1512" s="1" t="str">
        <f>IFERROR(INDEX(股票涨跌!E:E,MATCH(B1512,股票涨跌!B:B,0)),"-")</f>
        <v>-</v>
      </c>
      <c r="F1512" s="1" t="str">
        <f>IFERROR(INDEX(股票涨跌!F:F,MATCH(B1512,股票涨跌!B:B,0)),"-")</f>
        <v>-</v>
      </c>
      <c r="G1512" s="1" t="str">
        <f>TRIM(基本信息!O1512)</f>
        <v/>
      </c>
      <c r="H1512" s="1" t="str">
        <f>IFERROR(INDEX(行业涨跌!F:F,MATCH(G1512,行业涨跌!C:C,0)),"-")</f>
        <v>-</v>
      </c>
      <c r="I1512" s="1" t="str">
        <f>IFERROR(INDEX(行业涨跌!E:E,MATCH(G1512,行业涨跌!C:C,0)),"-")</f>
        <v>-</v>
      </c>
      <c r="J1512" s="1">
        <v>0</v>
      </c>
      <c r="K1512" s="1">
        <v>0</v>
      </c>
      <c r="L1512" s="1">
        <v>0</v>
      </c>
      <c r="M1512" s="66">
        <f t="shared" si="231"/>
        <v>0</v>
      </c>
      <c r="R1512" s="43" t="str">
        <f t="shared" si="229"/>
        <v>-</v>
      </c>
    </row>
    <row r="1513" spans="1:19" x14ac:dyDescent="0.15">
      <c r="A1513" s="1">
        <v>1512</v>
      </c>
      <c r="B1513" s="29" t="str">
        <f>TRIM(基本信息!B1513)</f>
        <v/>
      </c>
      <c r="C1513" s="1" t="str">
        <f>TRIM(基本信息!C1513)</f>
        <v/>
      </c>
      <c r="D1513" s="1">
        <f t="shared" si="230"/>
        <v>0</v>
      </c>
      <c r="E1513" s="1" t="str">
        <f>IFERROR(INDEX(股票涨跌!E:E,MATCH(B1513,股票涨跌!B:B,0)),"-")</f>
        <v>-</v>
      </c>
      <c r="F1513" s="1" t="str">
        <f>IFERROR(INDEX(股票涨跌!F:F,MATCH(B1513,股票涨跌!B:B,0)),"-")</f>
        <v>-</v>
      </c>
      <c r="G1513" s="1" t="str">
        <f>TRIM(基本信息!O1513)</f>
        <v/>
      </c>
      <c r="H1513" s="1" t="str">
        <f>IFERROR(INDEX(行业涨跌!F:F,MATCH(G1513,行业涨跌!C:C,0)),"-")</f>
        <v>-</v>
      </c>
      <c r="I1513" s="1" t="str">
        <f>IFERROR(INDEX(行业涨跌!E:E,MATCH(G1513,行业涨跌!C:C,0)),"-")</f>
        <v>-</v>
      </c>
      <c r="J1513" s="1">
        <v>0</v>
      </c>
      <c r="K1513" s="1">
        <v>1</v>
      </c>
      <c r="L1513" s="1">
        <v>0</v>
      </c>
      <c r="M1513" s="66">
        <f t="shared" si="231"/>
        <v>1</v>
      </c>
      <c r="R1513" s="43" t="str">
        <f t="shared" si="229"/>
        <v>-</v>
      </c>
      <c r="S1513" s="11">
        <v>43630.625</v>
      </c>
    </row>
    <row r="1514" spans="1:19" x14ac:dyDescent="0.15">
      <c r="A1514" s="1">
        <v>1513</v>
      </c>
      <c r="B1514" s="29" t="str">
        <f>TRIM(基本信息!B1514)</f>
        <v/>
      </c>
      <c r="C1514" s="1" t="str">
        <f>TRIM(基本信息!C1514)</f>
        <v/>
      </c>
      <c r="D1514" s="1">
        <f t="shared" si="230"/>
        <v>0</v>
      </c>
      <c r="E1514" s="1" t="str">
        <f>IFERROR(INDEX(股票涨跌!E:E,MATCH(B1514,股票涨跌!B:B,0)),"-")</f>
        <v>-</v>
      </c>
      <c r="F1514" s="1" t="str">
        <f>IFERROR(INDEX(股票涨跌!F:F,MATCH(B1514,股票涨跌!B:B,0)),"-")</f>
        <v>-</v>
      </c>
      <c r="G1514" s="1" t="str">
        <f>TRIM(基本信息!O1514)</f>
        <v/>
      </c>
      <c r="H1514" s="1" t="str">
        <f>IFERROR(INDEX(行业涨跌!F:F,MATCH(G1514,行业涨跌!C:C,0)),"-")</f>
        <v>-</v>
      </c>
      <c r="I1514" s="1" t="str">
        <f>IFERROR(INDEX(行业涨跌!E:E,MATCH(G1514,行业涨跌!C:C,0)),"-")</f>
        <v>-</v>
      </c>
      <c r="J1514" s="1">
        <v>0</v>
      </c>
      <c r="K1514" s="1">
        <v>1</v>
      </c>
      <c r="L1514" s="1">
        <v>0</v>
      </c>
      <c r="M1514" s="66">
        <f t="shared" si="231"/>
        <v>1</v>
      </c>
      <c r="R1514" s="43" t="str">
        <f t="shared" si="229"/>
        <v>-</v>
      </c>
      <c r="S1514" s="11">
        <v>43630.625</v>
      </c>
    </row>
    <row r="1515" spans="1:19" x14ac:dyDescent="0.15">
      <c r="A1515" s="1">
        <v>1514</v>
      </c>
      <c r="B1515" s="29" t="str">
        <f>TRIM(基本信息!B1515)</f>
        <v/>
      </c>
      <c r="C1515" s="1" t="str">
        <f>TRIM(基本信息!C1515)</f>
        <v/>
      </c>
      <c r="D1515" s="1">
        <f t="shared" si="230"/>
        <v>0</v>
      </c>
      <c r="E1515" s="1" t="str">
        <f>IFERROR(INDEX(股票涨跌!E:E,MATCH(B1515,股票涨跌!B:B,0)),"-")</f>
        <v>-</v>
      </c>
      <c r="F1515" s="1" t="str">
        <f>IFERROR(INDEX(股票涨跌!F:F,MATCH(B1515,股票涨跌!B:B,0)),"-")</f>
        <v>-</v>
      </c>
      <c r="G1515" s="1" t="str">
        <f>TRIM(基本信息!O1515)</f>
        <v/>
      </c>
      <c r="H1515" s="1" t="str">
        <f>IFERROR(INDEX(行业涨跌!F:F,MATCH(G1515,行业涨跌!C:C,0)),"-")</f>
        <v>-</v>
      </c>
      <c r="I1515" s="1" t="str">
        <f>IFERROR(INDEX(行业涨跌!E:E,MATCH(G1515,行业涨跌!C:C,0)),"-")</f>
        <v>-</v>
      </c>
      <c r="J1515" s="1">
        <v>0</v>
      </c>
      <c r="K1515" s="1">
        <v>0</v>
      </c>
      <c r="L1515" s="1">
        <v>0</v>
      </c>
      <c r="M1515" s="66">
        <f t="shared" si="231"/>
        <v>0</v>
      </c>
      <c r="R1515" s="43" t="str">
        <f t="shared" si="229"/>
        <v>-</v>
      </c>
    </row>
    <row r="1516" spans="1:19" x14ac:dyDescent="0.15">
      <c r="A1516" s="1">
        <v>1515</v>
      </c>
      <c r="B1516" s="29" t="str">
        <f>TRIM(基本信息!B1516)</f>
        <v/>
      </c>
      <c r="C1516" s="1" t="str">
        <f>TRIM(基本信息!C1516)</f>
        <v/>
      </c>
      <c r="D1516" s="1">
        <f t="shared" si="230"/>
        <v>0</v>
      </c>
      <c r="E1516" s="1" t="str">
        <f>IFERROR(INDEX(股票涨跌!E:E,MATCH(B1516,股票涨跌!B:B,0)),"-")</f>
        <v>-</v>
      </c>
      <c r="F1516" s="1" t="str">
        <f>IFERROR(INDEX(股票涨跌!F:F,MATCH(B1516,股票涨跌!B:B,0)),"-")</f>
        <v>-</v>
      </c>
      <c r="G1516" s="1" t="str">
        <f>TRIM(基本信息!O1516)</f>
        <v/>
      </c>
      <c r="H1516" s="1" t="str">
        <f>IFERROR(INDEX(行业涨跌!F:F,MATCH(G1516,行业涨跌!C:C,0)),"-")</f>
        <v>-</v>
      </c>
      <c r="I1516" s="1" t="str">
        <f>IFERROR(INDEX(行业涨跌!E:E,MATCH(G1516,行业涨跌!C:C,0)),"-")</f>
        <v>-</v>
      </c>
      <c r="J1516" s="1">
        <v>1</v>
      </c>
      <c r="K1516" s="1">
        <v>0</v>
      </c>
      <c r="L1516" s="1">
        <v>1</v>
      </c>
      <c r="M1516" s="66">
        <f t="shared" si="231"/>
        <v>0.5</v>
      </c>
      <c r="N1516" s="1">
        <v>0</v>
      </c>
      <c r="O1516" s="1">
        <v>1</v>
      </c>
      <c r="P1516" s="1">
        <v>0</v>
      </c>
      <c r="Q1516" s="1">
        <v>0</v>
      </c>
      <c r="R1516" s="43" t="str">
        <f t="shared" si="229"/>
        <v>-</v>
      </c>
      <c r="S1516" s="11">
        <v>43630.625</v>
      </c>
    </row>
    <row r="1517" spans="1:19" x14ac:dyDescent="0.15">
      <c r="A1517" s="1">
        <v>1516</v>
      </c>
      <c r="B1517" s="29" t="str">
        <f>TRIM(基本信息!B1517)</f>
        <v/>
      </c>
      <c r="C1517" s="1" t="str">
        <f>TRIM(基本信息!C1517)</f>
        <v/>
      </c>
      <c r="D1517" s="1">
        <f t="shared" si="230"/>
        <v>0</v>
      </c>
      <c r="E1517" s="1" t="str">
        <f>IFERROR(INDEX(股票涨跌!E:E,MATCH(B1517,股票涨跌!B:B,0)),"-")</f>
        <v>-</v>
      </c>
      <c r="F1517" s="1" t="str">
        <f>IFERROR(INDEX(股票涨跌!F:F,MATCH(B1517,股票涨跌!B:B,0)),"-")</f>
        <v>-</v>
      </c>
      <c r="G1517" s="1" t="str">
        <f>TRIM(基本信息!O1517)</f>
        <v/>
      </c>
      <c r="H1517" s="1" t="str">
        <f>IFERROR(INDEX(行业涨跌!F:F,MATCH(G1517,行业涨跌!C:C,0)),"-")</f>
        <v>-</v>
      </c>
      <c r="I1517" s="1" t="str">
        <f>IFERROR(INDEX(行业涨跌!E:E,MATCH(G1517,行业涨跌!C:C,0)),"-")</f>
        <v>-</v>
      </c>
      <c r="J1517" s="1">
        <v>0</v>
      </c>
      <c r="K1517" s="1">
        <v>0</v>
      </c>
      <c r="L1517" s="1">
        <v>0</v>
      </c>
      <c r="M1517" s="66">
        <f t="shared" si="231"/>
        <v>0</v>
      </c>
      <c r="R1517" s="43" t="str">
        <f t="shared" si="229"/>
        <v>-</v>
      </c>
    </row>
    <row r="1518" spans="1:19" x14ac:dyDescent="0.15">
      <c r="A1518" s="1">
        <v>1517</v>
      </c>
      <c r="B1518" s="29" t="str">
        <f>TRIM(基本信息!B1518)</f>
        <v/>
      </c>
      <c r="C1518" s="1" t="str">
        <f>TRIM(基本信息!C1518)</f>
        <v/>
      </c>
      <c r="D1518" s="1">
        <f t="shared" si="230"/>
        <v>0</v>
      </c>
      <c r="E1518" s="1" t="str">
        <f>IFERROR(INDEX(股票涨跌!E:E,MATCH(B1518,股票涨跌!B:B,0)),"-")</f>
        <v>-</v>
      </c>
      <c r="F1518" s="1" t="str">
        <f>IFERROR(INDEX(股票涨跌!F:F,MATCH(B1518,股票涨跌!B:B,0)),"-")</f>
        <v>-</v>
      </c>
      <c r="G1518" s="1" t="str">
        <f>TRIM(基本信息!O1518)</f>
        <v/>
      </c>
      <c r="H1518" s="1" t="str">
        <f>IFERROR(INDEX(行业涨跌!F:F,MATCH(G1518,行业涨跌!C:C,0)),"-")</f>
        <v>-</v>
      </c>
      <c r="I1518" s="1" t="str">
        <f>IFERROR(INDEX(行业涨跌!E:E,MATCH(G1518,行业涨跌!C:C,0)),"-")</f>
        <v>-</v>
      </c>
      <c r="J1518" s="1">
        <v>0</v>
      </c>
      <c r="K1518" s="1">
        <v>0</v>
      </c>
      <c r="L1518" s="1">
        <v>0</v>
      </c>
      <c r="M1518" s="66">
        <f t="shared" si="231"/>
        <v>0</v>
      </c>
      <c r="R1518" s="43" t="str">
        <f t="shared" si="229"/>
        <v>-</v>
      </c>
    </row>
    <row r="1519" spans="1:19" x14ac:dyDescent="0.15">
      <c r="A1519" s="1">
        <v>1518</v>
      </c>
      <c r="B1519" s="29" t="str">
        <f>TRIM(基本信息!B1519)</f>
        <v/>
      </c>
      <c r="C1519" s="1" t="str">
        <f>TRIM(基本信息!C1519)</f>
        <v/>
      </c>
      <c r="D1519" s="1">
        <f t="shared" si="230"/>
        <v>0</v>
      </c>
      <c r="E1519" s="1" t="str">
        <f>IFERROR(INDEX(股票涨跌!E:E,MATCH(B1519,股票涨跌!B:B,0)),"-")</f>
        <v>-</v>
      </c>
      <c r="F1519" s="1" t="str">
        <f>IFERROR(INDEX(股票涨跌!F:F,MATCH(B1519,股票涨跌!B:B,0)),"-")</f>
        <v>-</v>
      </c>
      <c r="G1519" s="1" t="str">
        <f>TRIM(基本信息!O1519)</f>
        <v/>
      </c>
      <c r="H1519" s="1" t="str">
        <f>IFERROR(INDEX(行业涨跌!F:F,MATCH(G1519,行业涨跌!C:C,0)),"-")</f>
        <v>-</v>
      </c>
      <c r="I1519" s="1" t="str">
        <f>IFERROR(INDEX(行业涨跌!E:E,MATCH(G1519,行业涨跌!C:C,0)),"-")</f>
        <v>-</v>
      </c>
      <c r="J1519" s="1">
        <v>0</v>
      </c>
      <c r="K1519" s="1">
        <v>0</v>
      </c>
      <c r="L1519" s="1">
        <v>0</v>
      </c>
      <c r="M1519" s="66">
        <f t="shared" si="231"/>
        <v>0</v>
      </c>
      <c r="R1519" s="43" t="str">
        <f t="shared" si="229"/>
        <v>-</v>
      </c>
    </row>
    <row r="1520" spans="1:19" x14ac:dyDescent="0.15">
      <c r="A1520" s="1">
        <v>1519</v>
      </c>
      <c r="B1520" s="29" t="str">
        <f>TRIM(基本信息!B1520)</f>
        <v/>
      </c>
      <c r="C1520" s="1" t="str">
        <f>TRIM(基本信息!C1520)</f>
        <v/>
      </c>
      <c r="D1520" s="1">
        <f t="shared" si="230"/>
        <v>0</v>
      </c>
      <c r="E1520" s="1" t="str">
        <f>IFERROR(INDEX(股票涨跌!E:E,MATCH(B1520,股票涨跌!B:B,0)),"-")</f>
        <v>-</v>
      </c>
      <c r="F1520" s="1" t="str">
        <f>IFERROR(INDEX(股票涨跌!F:F,MATCH(B1520,股票涨跌!B:B,0)),"-")</f>
        <v>-</v>
      </c>
      <c r="G1520" s="1" t="str">
        <f>TRIM(基本信息!O1520)</f>
        <v/>
      </c>
      <c r="H1520" s="1" t="str">
        <f>IFERROR(INDEX(行业涨跌!F:F,MATCH(G1520,行业涨跌!C:C,0)),"-")</f>
        <v>-</v>
      </c>
      <c r="I1520" s="1" t="str">
        <f>IFERROR(INDEX(行业涨跌!E:E,MATCH(G1520,行业涨跌!C:C,0)),"-")</f>
        <v>-</v>
      </c>
      <c r="J1520" s="1">
        <v>0</v>
      </c>
      <c r="K1520" s="1">
        <v>0</v>
      </c>
      <c r="L1520" s="1">
        <v>0</v>
      </c>
      <c r="M1520" s="66">
        <f t="shared" si="231"/>
        <v>0</v>
      </c>
      <c r="R1520" s="43" t="str">
        <f t="shared" si="229"/>
        <v>-</v>
      </c>
    </row>
    <row r="1521" spans="1:19" x14ac:dyDescent="0.15">
      <c r="A1521" s="1">
        <v>1520</v>
      </c>
      <c r="B1521" s="29" t="str">
        <f>TRIM(基本信息!B1521)</f>
        <v/>
      </c>
      <c r="C1521" s="1" t="str">
        <f>TRIM(基本信息!C1521)</f>
        <v/>
      </c>
      <c r="D1521" s="1">
        <f t="shared" si="230"/>
        <v>0</v>
      </c>
      <c r="E1521" s="1" t="str">
        <f>IFERROR(INDEX(股票涨跌!E:E,MATCH(B1521,股票涨跌!B:B,0)),"-")</f>
        <v>-</v>
      </c>
      <c r="F1521" s="1" t="str">
        <f>IFERROR(INDEX(股票涨跌!F:F,MATCH(B1521,股票涨跌!B:B,0)),"-")</f>
        <v>-</v>
      </c>
      <c r="G1521" s="1" t="str">
        <f>TRIM(基本信息!O1521)</f>
        <v/>
      </c>
      <c r="H1521" s="1" t="str">
        <f>IFERROR(INDEX(行业涨跌!F:F,MATCH(G1521,行业涨跌!C:C,0)),"-")</f>
        <v>-</v>
      </c>
      <c r="I1521" s="1" t="str">
        <f>IFERROR(INDEX(行业涨跌!E:E,MATCH(G1521,行业涨跌!C:C,0)),"-")</f>
        <v>-</v>
      </c>
      <c r="J1521" s="1">
        <v>0</v>
      </c>
      <c r="K1521" s="1">
        <v>0</v>
      </c>
      <c r="L1521" s="1">
        <v>0</v>
      </c>
      <c r="M1521" s="66">
        <f t="shared" si="231"/>
        <v>0</v>
      </c>
      <c r="R1521" s="43" t="str">
        <f t="shared" si="229"/>
        <v>-</v>
      </c>
    </row>
    <row r="1522" spans="1:19" x14ac:dyDescent="0.15">
      <c r="A1522" s="1">
        <v>1521</v>
      </c>
      <c r="B1522" s="29" t="str">
        <f>TRIM(基本信息!B1522)</f>
        <v/>
      </c>
      <c r="C1522" s="1" t="str">
        <f>TRIM(基本信息!C1522)</f>
        <v/>
      </c>
      <c r="D1522" s="1">
        <f t="shared" si="230"/>
        <v>0</v>
      </c>
      <c r="E1522" s="1" t="str">
        <f>IFERROR(INDEX(股票涨跌!E:E,MATCH(B1522,股票涨跌!B:B,0)),"-")</f>
        <v>-</v>
      </c>
      <c r="F1522" s="1" t="str">
        <f>IFERROR(INDEX(股票涨跌!F:F,MATCH(B1522,股票涨跌!B:B,0)),"-")</f>
        <v>-</v>
      </c>
      <c r="G1522" s="1" t="str">
        <f>TRIM(基本信息!O1522)</f>
        <v/>
      </c>
      <c r="H1522" s="1" t="str">
        <f>IFERROR(INDEX(行业涨跌!F:F,MATCH(G1522,行业涨跌!C:C,0)),"-")</f>
        <v>-</v>
      </c>
      <c r="I1522" s="1" t="str">
        <f>IFERROR(INDEX(行业涨跌!E:E,MATCH(G1522,行业涨跌!C:C,0)),"-")</f>
        <v>-</v>
      </c>
      <c r="J1522" s="1">
        <v>0</v>
      </c>
      <c r="K1522" s="1">
        <v>0</v>
      </c>
      <c r="L1522" s="1">
        <v>0</v>
      </c>
      <c r="M1522" s="66">
        <f t="shared" si="231"/>
        <v>0</v>
      </c>
      <c r="R1522" s="43" t="str">
        <f t="shared" si="229"/>
        <v>-</v>
      </c>
    </row>
    <row r="1523" spans="1:19" x14ac:dyDescent="0.15">
      <c r="A1523" s="1">
        <v>1522</v>
      </c>
      <c r="B1523" s="29" t="str">
        <f>TRIM(基本信息!B1523)</f>
        <v/>
      </c>
      <c r="C1523" s="1" t="str">
        <f>TRIM(基本信息!C1523)</f>
        <v/>
      </c>
      <c r="D1523" s="1">
        <f t="shared" si="230"/>
        <v>0</v>
      </c>
      <c r="E1523" s="1" t="str">
        <f>IFERROR(INDEX(股票涨跌!E:E,MATCH(B1523,股票涨跌!B:B,0)),"-")</f>
        <v>-</v>
      </c>
      <c r="F1523" s="1" t="str">
        <f>IFERROR(INDEX(股票涨跌!F:F,MATCH(B1523,股票涨跌!B:B,0)),"-")</f>
        <v>-</v>
      </c>
      <c r="G1523" s="1" t="str">
        <f>TRIM(基本信息!O1523)</f>
        <v/>
      </c>
      <c r="H1523" s="1" t="str">
        <f>IFERROR(INDEX(行业涨跌!F:F,MATCH(G1523,行业涨跌!C:C,0)),"-")</f>
        <v>-</v>
      </c>
      <c r="I1523" s="1" t="str">
        <f>IFERROR(INDEX(行业涨跌!E:E,MATCH(G1523,行业涨跌!C:C,0)),"-")</f>
        <v>-</v>
      </c>
      <c r="J1523" s="1">
        <v>0</v>
      </c>
      <c r="K1523" s="1">
        <v>0</v>
      </c>
      <c r="L1523" s="1">
        <v>0</v>
      </c>
      <c r="M1523" s="66">
        <f t="shared" si="231"/>
        <v>0</v>
      </c>
      <c r="R1523" s="43" t="str">
        <f t="shared" si="229"/>
        <v>-</v>
      </c>
    </row>
    <row r="1524" spans="1:19" x14ac:dyDescent="0.15">
      <c r="A1524" s="1">
        <v>1523</v>
      </c>
      <c r="B1524" s="29" t="str">
        <f>TRIM(基本信息!B1524)</f>
        <v/>
      </c>
      <c r="C1524" s="1" t="str">
        <f>TRIM(基本信息!C1524)</f>
        <v/>
      </c>
      <c r="D1524" s="1">
        <f t="shared" si="230"/>
        <v>0</v>
      </c>
      <c r="E1524" s="1" t="str">
        <f>IFERROR(INDEX(股票涨跌!E:E,MATCH(B1524,股票涨跌!B:B,0)),"-")</f>
        <v>-</v>
      </c>
      <c r="F1524" s="1" t="str">
        <f>IFERROR(INDEX(股票涨跌!F:F,MATCH(B1524,股票涨跌!B:B,0)),"-")</f>
        <v>-</v>
      </c>
      <c r="G1524" s="1" t="str">
        <f>TRIM(基本信息!O1524)</f>
        <v/>
      </c>
      <c r="H1524" s="1" t="str">
        <f>IFERROR(INDEX(行业涨跌!F:F,MATCH(G1524,行业涨跌!C:C,0)),"-")</f>
        <v>-</v>
      </c>
      <c r="I1524" s="1" t="str">
        <f>IFERROR(INDEX(行业涨跌!E:E,MATCH(G1524,行业涨跌!C:C,0)),"-")</f>
        <v>-</v>
      </c>
      <c r="J1524" s="1">
        <v>0</v>
      </c>
      <c r="K1524" s="1">
        <v>1</v>
      </c>
      <c r="L1524" s="1">
        <v>0</v>
      </c>
      <c r="M1524" s="66">
        <f t="shared" si="231"/>
        <v>1</v>
      </c>
      <c r="R1524" s="43" t="str">
        <f t="shared" si="229"/>
        <v>-</v>
      </c>
      <c r="S1524" s="11">
        <v>43630.625</v>
      </c>
    </row>
    <row r="1525" spans="1:19" x14ac:dyDescent="0.15">
      <c r="A1525" s="1">
        <v>1524</v>
      </c>
      <c r="B1525" s="29" t="str">
        <f>TRIM(基本信息!B1525)</f>
        <v/>
      </c>
      <c r="C1525" s="1" t="str">
        <f>TRIM(基本信息!C1525)</f>
        <v/>
      </c>
      <c r="D1525" s="1">
        <f t="shared" si="230"/>
        <v>0</v>
      </c>
      <c r="E1525" s="1" t="str">
        <f>IFERROR(INDEX(股票涨跌!E:E,MATCH(B1525,股票涨跌!B:B,0)),"-")</f>
        <v>-</v>
      </c>
      <c r="F1525" s="1" t="str">
        <f>IFERROR(INDEX(股票涨跌!F:F,MATCH(B1525,股票涨跌!B:B,0)),"-")</f>
        <v>-</v>
      </c>
      <c r="G1525" s="1" t="str">
        <f>TRIM(基本信息!O1525)</f>
        <v/>
      </c>
      <c r="H1525" s="1" t="str">
        <f>IFERROR(INDEX(行业涨跌!F:F,MATCH(G1525,行业涨跌!C:C,0)),"-")</f>
        <v>-</v>
      </c>
      <c r="I1525" s="1" t="str">
        <f>IFERROR(INDEX(行业涨跌!E:E,MATCH(G1525,行业涨跌!C:C,0)),"-")</f>
        <v>-</v>
      </c>
      <c r="J1525" s="1">
        <v>0</v>
      </c>
      <c r="K1525" s="1">
        <v>0</v>
      </c>
      <c r="L1525" s="1">
        <v>0</v>
      </c>
      <c r="M1525" s="66">
        <f t="shared" si="231"/>
        <v>0</v>
      </c>
      <c r="R1525" s="43" t="str">
        <f t="shared" si="229"/>
        <v>-</v>
      </c>
    </row>
    <row r="1526" spans="1:19" x14ac:dyDescent="0.15">
      <c r="A1526" s="1">
        <v>1525</v>
      </c>
      <c r="B1526" s="29" t="str">
        <f>TRIM(基本信息!B1526)</f>
        <v/>
      </c>
      <c r="C1526" s="1" t="str">
        <f>TRIM(基本信息!C1526)</f>
        <v/>
      </c>
      <c r="D1526" s="1">
        <f t="shared" si="230"/>
        <v>0</v>
      </c>
      <c r="E1526" s="1" t="str">
        <f>IFERROR(INDEX(股票涨跌!E:E,MATCH(B1526,股票涨跌!B:B,0)),"-")</f>
        <v>-</v>
      </c>
      <c r="F1526" s="1" t="str">
        <f>IFERROR(INDEX(股票涨跌!F:F,MATCH(B1526,股票涨跌!B:B,0)),"-")</f>
        <v>-</v>
      </c>
      <c r="G1526" s="1" t="str">
        <f>TRIM(基本信息!O1526)</f>
        <v/>
      </c>
      <c r="H1526" s="1" t="str">
        <f>IFERROR(INDEX(行业涨跌!F:F,MATCH(G1526,行业涨跌!C:C,0)),"-")</f>
        <v>-</v>
      </c>
      <c r="I1526" s="1" t="str">
        <f>IFERROR(INDEX(行业涨跌!E:E,MATCH(G1526,行业涨跌!C:C,0)),"-")</f>
        <v>-</v>
      </c>
      <c r="J1526" s="1">
        <v>0</v>
      </c>
      <c r="K1526" s="1">
        <v>0</v>
      </c>
      <c r="L1526" s="1">
        <v>0</v>
      </c>
      <c r="M1526" s="66">
        <f t="shared" si="231"/>
        <v>0</v>
      </c>
      <c r="R1526" s="43" t="str">
        <f t="shared" si="229"/>
        <v>-</v>
      </c>
    </row>
    <row r="1527" spans="1:19" x14ac:dyDescent="0.15">
      <c r="A1527" s="1">
        <v>1526</v>
      </c>
      <c r="B1527" s="29" t="str">
        <f>TRIM(基本信息!B1527)</f>
        <v/>
      </c>
      <c r="C1527" s="1" t="str">
        <f>TRIM(基本信息!C1527)</f>
        <v/>
      </c>
      <c r="D1527" s="1">
        <f t="shared" si="230"/>
        <v>0</v>
      </c>
      <c r="E1527" s="1" t="str">
        <f>IFERROR(INDEX(股票涨跌!E:E,MATCH(B1527,股票涨跌!B:B,0)),"-")</f>
        <v>-</v>
      </c>
      <c r="F1527" s="1" t="str">
        <f>IFERROR(INDEX(股票涨跌!F:F,MATCH(B1527,股票涨跌!B:B,0)),"-")</f>
        <v>-</v>
      </c>
      <c r="G1527" s="1" t="str">
        <f>TRIM(基本信息!O1527)</f>
        <v/>
      </c>
      <c r="H1527" s="1" t="str">
        <f>IFERROR(INDEX(行业涨跌!F:F,MATCH(G1527,行业涨跌!C:C,0)),"-")</f>
        <v>-</v>
      </c>
      <c r="I1527" s="1" t="str">
        <f>IFERROR(INDEX(行业涨跌!E:E,MATCH(G1527,行业涨跌!C:C,0)),"-")</f>
        <v>-</v>
      </c>
      <c r="J1527" s="1">
        <v>0</v>
      </c>
      <c r="K1527" s="1">
        <v>1</v>
      </c>
      <c r="L1527" s="1">
        <v>0</v>
      </c>
      <c r="M1527" s="66">
        <f t="shared" si="231"/>
        <v>1</v>
      </c>
      <c r="R1527" s="43" t="str">
        <f t="shared" si="229"/>
        <v>-</v>
      </c>
      <c r="S1527" s="11">
        <v>43630.625</v>
      </c>
    </row>
    <row r="1528" spans="1:19" x14ac:dyDescent="0.15">
      <c r="A1528" s="1">
        <v>1527</v>
      </c>
      <c r="B1528" s="29" t="str">
        <f>TRIM(基本信息!B1528)</f>
        <v/>
      </c>
      <c r="C1528" s="1" t="str">
        <f>TRIM(基本信息!C1528)</f>
        <v/>
      </c>
      <c r="D1528" s="1">
        <f t="shared" si="230"/>
        <v>0</v>
      </c>
      <c r="E1528" s="1" t="str">
        <f>IFERROR(INDEX(股票涨跌!E:E,MATCH(B1528,股票涨跌!B:B,0)),"-")</f>
        <v>-</v>
      </c>
      <c r="F1528" s="1" t="str">
        <f>IFERROR(INDEX(股票涨跌!F:F,MATCH(B1528,股票涨跌!B:B,0)),"-")</f>
        <v>-</v>
      </c>
      <c r="G1528" s="1" t="str">
        <f>TRIM(基本信息!O1528)</f>
        <v/>
      </c>
      <c r="H1528" s="1" t="str">
        <f>IFERROR(INDEX(行业涨跌!F:F,MATCH(G1528,行业涨跌!C:C,0)),"-")</f>
        <v>-</v>
      </c>
      <c r="I1528" s="1" t="str">
        <f>IFERROR(INDEX(行业涨跌!E:E,MATCH(G1528,行业涨跌!C:C,0)),"-")</f>
        <v>-</v>
      </c>
      <c r="J1528" s="1">
        <v>0</v>
      </c>
      <c r="K1528" s="1">
        <v>1</v>
      </c>
      <c r="L1528" s="1">
        <v>0</v>
      </c>
      <c r="M1528" s="66">
        <f t="shared" si="231"/>
        <v>1</v>
      </c>
      <c r="R1528" s="43" t="str">
        <f t="shared" si="229"/>
        <v>-</v>
      </c>
      <c r="S1528" s="11">
        <v>43630.625</v>
      </c>
    </row>
    <row r="1529" spans="1:19" x14ac:dyDescent="0.15">
      <c r="A1529" s="1">
        <v>1528</v>
      </c>
      <c r="B1529" s="29" t="str">
        <f>TRIM(基本信息!B1529)</f>
        <v/>
      </c>
      <c r="C1529" s="1" t="str">
        <f>TRIM(基本信息!C1529)</f>
        <v/>
      </c>
      <c r="D1529" s="1">
        <f t="shared" si="230"/>
        <v>0</v>
      </c>
      <c r="E1529" s="1" t="str">
        <f>IFERROR(INDEX(股票涨跌!E:E,MATCH(B1529,股票涨跌!B:B,0)),"-")</f>
        <v>-</v>
      </c>
      <c r="F1529" s="1" t="str">
        <f>IFERROR(INDEX(股票涨跌!F:F,MATCH(B1529,股票涨跌!B:B,0)),"-")</f>
        <v>-</v>
      </c>
      <c r="G1529" s="1" t="str">
        <f>TRIM(基本信息!O1529)</f>
        <v/>
      </c>
      <c r="H1529" s="1" t="str">
        <f>IFERROR(INDEX(行业涨跌!F:F,MATCH(G1529,行业涨跌!C:C,0)),"-")</f>
        <v>-</v>
      </c>
      <c r="I1529" s="1" t="str">
        <f>IFERROR(INDEX(行业涨跌!E:E,MATCH(G1529,行业涨跌!C:C,0)),"-")</f>
        <v>-</v>
      </c>
      <c r="J1529" s="1">
        <v>0</v>
      </c>
      <c r="K1529" s="1">
        <v>0</v>
      </c>
      <c r="L1529" s="1">
        <v>0</v>
      </c>
      <c r="M1529" s="66">
        <f t="shared" si="231"/>
        <v>0</v>
      </c>
      <c r="R1529" s="43" t="str">
        <f t="shared" si="229"/>
        <v>-</v>
      </c>
    </row>
    <row r="1530" spans="1:19" x14ac:dyDescent="0.15">
      <c r="A1530" s="1">
        <v>1529</v>
      </c>
      <c r="B1530" s="29" t="str">
        <f>TRIM(基本信息!B1530)</f>
        <v/>
      </c>
      <c r="C1530" s="1" t="str">
        <f>TRIM(基本信息!C1530)</f>
        <v/>
      </c>
      <c r="D1530" s="1">
        <f t="shared" si="230"/>
        <v>0</v>
      </c>
      <c r="E1530" s="1" t="str">
        <f>IFERROR(INDEX(股票涨跌!E:E,MATCH(B1530,股票涨跌!B:B,0)),"-")</f>
        <v>-</v>
      </c>
      <c r="F1530" s="1" t="str">
        <f>IFERROR(INDEX(股票涨跌!F:F,MATCH(B1530,股票涨跌!B:B,0)),"-")</f>
        <v>-</v>
      </c>
      <c r="G1530" s="1" t="str">
        <f>TRIM(基本信息!O1530)</f>
        <v/>
      </c>
      <c r="H1530" s="1" t="str">
        <f>IFERROR(INDEX(行业涨跌!F:F,MATCH(G1530,行业涨跌!C:C,0)),"-")</f>
        <v>-</v>
      </c>
      <c r="I1530" s="1" t="str">
        <f>IFERROR(INDEX(行业涨跌!E:E,MATCH(G1530,行业涨跌!C:C,0)),"-")</f>
        <v>-</v>
      </c>
      <c r="J1530" s="1">
        <v>0</v>
      </c>
      <c r="K1530" s="1">
        <v>1</v>
      </c>
      <c r="L1530" s="1">
        <v>0</v>
      </c>
      <c r="M1530" s="66">
        <f t="shared" si="231"/>
        <v>1</v>
      </c>
      <c r="R1530" s="43" t="str">
        <f t="shared" si="229"/>
        <v>-</v>
      </c>
      <c r="S1530" s="11">
        <v>43630.625</v>
      </c>
    </row>
    <row r="1531" spans="1:19" x14ac:dyDescent="0.15">
      <c r="A1531" s="1">
        <v>1530</v>
      </c>
      <c r="B1531" s="29" t="str">
        <f>TRIM(基本信息!B1531)</f>
        <v/>
      </c>
      <c r="C1531" s="1" t="str">
        <f>TRIM(基本信息!C1531)</f>
        <v/>
      </c>
      <c r="D1531" s="1">
        <f t="shared" si="230"/>
        <v>0</v>
      </c>
      <c r="E1531" s="1" t="str">
        <f>IFERROR(INDEX(股票涨跌!E:E,MATCH(B1531,股票涨跌!B:B,0)),"-")</f>
        <v>-</v>
      </c>
      <c r="F1531" s="1" t="str">
        <f>IFERROR(INDEX(股票涨跌!F:F,MATCH(B1531,股票涨跌!B:B,0)),"-")</f>
        <v>-</v>
      </c>
      <c r="G1531" s="1" t="str">
        <f>TRIM(基本信息!O1531)</f>
        <v/>
      </c>
      <c r="H1531" s="1" t="str">
        <f>IFERROR(INDEX(行业涨跌!F:F,MATCH(G1531,行业涨跌!C:C,0)),"-")</f>
        <v>-</v>
      </c>
      <c r="I1531" s="1" t="str">
        <f>IFERROR(INDEX(行业涨跌!E:E,MATCH(G1531,行业涨跌!C:C,0)),"-")</f>
        <v>-</v>
      </c>
      <c r="J1531" s="1">
        <v>0</v>
      </c>
      <c r="K1531" s="1">
        <v>0</v>
      </c>
      <c r="L1531" s="1">
        <v>0</v>
      </c>
      <c r="M1531" s="66">
        <f t="shared" si="231"/>
        <v>0</v>
      </c>
      <c r="R1531" s="43" t="str">
        <f t="shared" si="229"/>
        <v>-</v>
      </c>
    </row>
    <row r="1532" spans="1:19" x14ac:dyDescent="0.15">
      <c r="A1532" s="1">
        <v>1531</v>
      </c>
      <c r="B1532" s="29" t="str">
        <f>TRIM(基本信息!B1532)</f>
        <v/>
      </c>
      <c r="C1532" s="1" t="str">
        <f>TRIM(基本信息!C1532)</f>
        <v/>
      </c>
      <c r="D1532" s="1">
        <f t="shared" si="230"/>
        <v>0</v>
      </c>
      <c r="E1532" s="1" t="str">
        <f>IFERROR(INDEX(股票涨跌!E:E,MATCH(B1532,股票涨跌!B:B,0)),"-")</f>
        <v>-</v>
      </c>
      <c r="F1532" s="1" t="str">
        <f>IFERROR(INDEX(股票涨跌!F:F,MATCH(B1532,股票涨跌!B:B,0)),"-")</f>
        <v>-</v>
      </c>
      <c r="G1532" s="1" t="str">
        <f>TRIM(基本信息!O1532)</f>
        <v/>
      </c>
      <c r="H1532" s="1" t="str">
        <f>IFERROR(INDEX(行业涨跌!F:F,MATCH(G1532,行业涨跌!C:C,0)),"-")</f>
        <v>-</v>
      </c>
      <c r="I1532" s="1" t="str">
        <f>IFERROR(INDEX(行业涨跌!E:E,MATCH(G1532,行业涨跌!C:C,0)),"-")</f>
        <v>-</v>
      </c>
      <c r="J1532" s="1">
        <v>0</v>
      </c>
      <c r="K1532" s="1">
        <v>1</v>
      </c>
      <c r="L1532" s="1">
        <v>0</v>
      </c>
      <c r="M1532" s="66">
        <f t="shared" si="231"/>
        <v>1</v>
      </c>
      <c r="R1532" s="43" t="str">
        <f t="shared" si="229"/>
        <v>-</v>
      </c>
      <c r="S1532" s="11">
        <v>43630.625</v>
      </c>
    </row>
    <row r="1533" spans="1:19" x14ac:dyDescent="0.15">
      <c r="A1533" s="1">
        <v>1532</v>
      </c>
      <c r="B1533" s="29" t="str">
        <f>TRIM(基本信息!B1533)</f>
        <v/>
      </c>
      <c r="C1533" s="1" t="str">
        <f>TRIM(基本信息!C1533)</f>
        <v/>
      </c>
      <c r="D1533" s="1">
        <f t="shared" si="230"/>
        <v>0</v>
      </c>
      <c r="E1533" s="1" t="str">
        <f>IFERROR(INDEX(股票涨跌!E:E,MATCH(B1533,股票涨跌!B:B,0)),"-")</f>
        <v>-</v>
      </c>
      <c r="F1533" s="1" t="str">
        <f>IFERROR(INDEX(股票涨跌!F:F,MATCH(B1533,股票涨跌!B:B,0)),"-")</f>
        <v>-</v>
      </c>
      <c r="G1533" s="1" t="str">
        <f>TRIM(基本信息!O1533)</f>
        <v/>
      </c>
      <c r="H1533" s="1" t="str">
        <f>IFERROR(INDEX(行业涨跌!F:F,MATCH(G1533,行业涨跌!C:C,0)),"-")</f>
        <v>-</v>
      </c>
      <c r="I1533" s="1" t="str">
        <f>IFERROR(INDEX(行业涨跌!E:E,MATCH(G1533,行业涨跌!C:C,0)),"-")</f>
        <v>-</v>
      </c>
      <c r="J1533" s="1">
        <v>0</v>
      </c>
      <c r="K1533" s="1">
        <v>0</v>
      </c>
      <c r="L1533" s="1">
        <v>0</v>
      </c>
      <c r="M1533" s="66">
        <f t="shared" si="231"/>
        <v>0</v>
      </c>
      <c r="R1533" s="43" t="str">
        <f t="shared" si="229"/>
        <v>-</v>
      </c>
    </row>
    <row r="1534" spans="1:19" x14ac:dyDescent="0.15">
      <c r="A1534" s="1">
        <v>1533</v>
      </c>
      <c r="B1534" s="29" t="str">
        <f>TRIM(基本信息!B1534)</f>
        <v/>
      </c>
      <c r="C1534" s="1" t="str">
        <f>TRIM(基本信息!C1534)</f>
        <v/>
      </c>
      <c r="D1534" s="1">
        <f t="shared" si="230"/>
        <v>0</v>
      </c>
      <c r="E1534" s="1" t="str">
        <f>IFERROR(INDEX(股票涨跌!E:E,MATCH(B1534,股票涨跌!B:B,0)),"-")</f>
        <v>-</v>
      </c>
      <c r="F1534" s="1" t="str">
        <f>IFERROR(INDEX(股票涨跌!F:F,MATCH(B1534,股票涨跌!B:B,0)),"-")</f>
        <v>-</v>
      </c>
      <c r="G1534" s="1" t="str">
        <f>TRIM(基本信息!O1534)</f>
        <v/>
      </c>
      <c r="H1534" s="1" t="str">
        <f>IFERROR(INDEX(行业涨跌!F:F,MATCH(G1534,行业涨跌!C:C,0)),"-")</f>
        <v>-</v>
      </c>
      <c r="I1534" s="1" t="str">
        <f>IFERROR(INDEX(行业涨跌!E:E,MATCH(G1534,行业涨跌!C:C,0)),"-")</f>
        <v>-</v>
      </c>
      <c r="J1534" s="1">
        <v>0</v>
      </c>
      <c r="K1534" s="1">
        <v>1</v>
      </c>
      <c r="L1534" s="1">
        <v>0</v>
      </c>
      <c r="M1534" s="66">
        <f t="shared" si="231"/>
        <v>1</v>
      </c>
      <c r="R1534" s="43" t="str">
        <f t="shared" si="229"/>
        <v>-</v>
      </c>
      <c r="S1534" s="11">
        <v>43630.625</v>
      </c>
    </row>
    <row r="1535" spans="1:19" x14ac:dyDescent="0.15">
      <c r="A1535" s="1">
        <v>1534</v>
      </c>
      <c r="B1535" s="29" t="str">
        <f>TRIM(基本信息!B1535)</f>
        <v/>
      </c>
      <c r="C1535" s="1" t="str">
        <f>TRIM(基本信息!C1535)</f>
        <v/>
      </c>
      <c r="D1535" s="1">
        <f t="shared" si="230"/>
        <v>0</v>
      </c>
      <c r="E1535" s="1" t="str">
        <f>IFERROR(INDEX(股票涨跌!E:E,MATCH(B1535,股票涨跌!B:B,0)),"-")</f>
        <v>-</v>
      </c>
      <c r="F1535" s="1" t="str">
        <f>IFERROR(INDEX(股票涨跌!F:F,MATCH(B1535,股票涨跌!B:B,0)),"-")</f>
        <v>-</v>
      </c>
      <c r="G1535" s="1" t="str">
        <f>TRIM(基本信息!O1535)</f>
        <v/>
      </c>
      <c r="H1535" s="1" t="str">
        <f>IFERROR(INDEX(行业涨跌!F:F,MATCH(G1535,行业涨跌!C:C,0)),"-")</f>
        <v>-</v>
      </c>
      <c r="I1535" s="1" t="str">
        <f>IFERROR(INDEX(行业涨跌!E:E,MATCH(G1535,行业涨跌!C:C,0)),"-")</f>
        <v>-</v>
      </c>
      <c r="J1535" s="1">
        <v>0</v>
      </c>
      <c r="K1535" s="1">
        <v>0</v>
      </c>
      <c r="L1535" s="1">
        <v>0</v>
      </c>
      <c r="M1535" s="66">
        <f t="shared" si="231"/>
        <v>0</v>
      </c>
      <c r="R1535" s="43" t="str">
        <f t="shared" si="229"/>
        <v>-</v>
      </c>
    </row>
    <row r="1536" spans="1:19" x14ac:dyDescent="0.15">
      <c r="A1536" s="1">
        <v>1535</v>
      </c>
      <c r="B1536" s="29" t="str">
        <f>TRIM(基本信息!B1536)</f>
        <v/>
      </c>
      <c r="C1536" s="1" t="str">
        <f>TRIM(基本信息!C1536)</f>
        <v/>
      </c>
      <c r="D1536" s="1">
        <f t="shared" si="230"/>
        <v>0</v>
      </c>
      <c r="E1536" s="1" t="str">
        <f>IFERROR(INDEX(股票涨跌!E:E,MATCH(B1536,股票涨跌!B:B,0)),"-")</f>
        <v>-</v>
      </c>
      <c r="F1536" s="1" t="str">
        <f>IFERROR(INDEX(股票涨跌!F:F,MATCH(B1536,股票涨跌!B:B,0)),"-")</f>
        <v>-</v>
      </c>
      <c r="G1536" s="1" t="str">
        <f>TRIM(基本信息!O1536)</f>
        <v/>
      </c>
      <c r="H1536" s="1" t="str">
        <f>IFERROR(INDEX(行业涨跌!F:F,MATCH(G1536,行业涨跌!C:C,0)),"-")</f>
        <v>-</v>
      </c>
      <c r="I1536" s="1" t="str">
        <f>IFERROR(INDEX(行业涨跌!E:E,MATCH(G1536,行业涨跌!C:C,0)),"-")</f>
        <v>-</v>
      </c>
      <c r="J1536" s="1">
        <v>0</v>
      </c>
      <c r="K1536" s="1">
        <v>1</v>
      </c>
      <c r="L1536" s="1">
        <v>0</v>
      </c>
      <c r="M1536" s="66">
        <f t="shared" si="231"/>
        <v>1</v>
      </c>
      <c r="R1536" s="43" t="str">
        <f t="shared" si="229"/>
        <v>-</v>
      </c>
      <c r="S1536" s="11">
        <v>43630.625</v>
      </c>
    </row>
    <row r="1537" spans="1:19" x14ac:dyDescent="0.15">
      <c r="A1537" s="1">
        <v>1536</v>
      </c>
      <c r="B1537" s="29" t="str">
        <f>TRIM(基本信息!B1537)</f>
        <v/>
      </c>
      <c r="C1537" s="1" t="str">
        <f>TRIM(基本信息!C1537)</f>
        <v/>
      </c>
      <c r="D1537" s="1">
        <f t="shared" si="230"/>
        <v>0</v>
      </c>
      <c r="E1537" s="1" t="str">
        <f>IFERROR(INDEX(股票涨跌!E:E,MATCH(B1537,股票涨跌!B:B,0)),"-")</f>
        <v>-</v>
      </c>
      <c r="F1537" s="1" t="str">
        <f>IFERROR(INDEX(股票涨跌!F:F,MATCH(B1537,股票涨跌!B:B,0)),"-")</f>
        <v>-</v>
      </c>
      <c r="G1537" s="1" t="str">
        <f>TRIM(基本信息!O1537)</f>
        <v/>
      </c>
      <c r="H1537" s="1" t="str">
        <f>IFERROR(INDEX(行业涨跌!F:F,MATCH(G1537,行业涨跌!C:C,0)),"-")</f>
        <v>-</v>
      </c>
      <c r="I1537" s="1" t="str">
        <f>IFERROR(INDEX(行业涨跌!E:E,MATCH(G1537,行业涨跌!C:C,0)),"-")</f>
        <v>-</v>
      </c>
      <c r="J1537" s="1">
        <v>0</v>
      </c>
      <c r="K1537" s="1">
        <v>1</v>
      </c>
      <c r="L1537" s="1">
        <v>0</v>
      </c>
      <c r="M1537" s="66">
        <f t="shared" si="231"/>
        <v>1</v>
      </c>
      <c r="R1537" s="43" t="str">
        <f t="shared" si="229"/>
        <v>-</v>
      </c>
      <c r="S1537" s="11">
        <v>43630.625</v>
      </c>
    </row>
    <row r="1538" spans="1:19" x14ac:dyDescent="0.15">
      <c r="A1538" s="1">
        <v>1537</v>
      </c>
      <c r="B1538" s="29" t="str">
        <f>TRIM(基本信息!B1538)</f>
        <v/>
      </c>
      <c r="C1538" s="1" t="str">
        <f>TRIM(基本信息!C1538)</f>
        <v/>
      </c>
      <c r="D1538" s="1">
        <f t="shared" si="230"/>
        <v>0</v>
      </c>
      <c r="E1538" s="1" t="str">
        <f>IFERROR(INDEX(股票涨跌!E:E,MATCH(B1538,股票涨跌!B:B,0)),"-")</f>
        <v>-</v>
      </c>
      <c r="F1538" s="1" t="str">
        <f>IFERROR(INDEX(股票涨跌!F:F,MATCH(B1538,股票涨跌!B:B,0)),"-")</f>
        <v>-</v>
      </c>
      <c r="G1538" s="1" t="str">
        <f>TRIM(基本信息!O1538)</f>
        <v/>
      </c>
      <c r="H1538" s="1" t="str">
        <f>IFERROR(INDEX(行业涨跌!F:F,MATCH(G1538,行业涨跌!C:C,0)),"-")</f>
        <v>-</v>
      </c>
      <c r="I1538" s="1" t="str">
        <f>IFERROR(INDEX(行业涨跌!E:E,MATCH(G1538,行业涨跌!C:C,0)),"-")</f>
        <v>-</v>
      </c>
      <c r="J1538" s="1">
        <v>0</v>
      </c>
      <c r="K1538" s="1">
        <v>0</v>
      </c>
      <c r="L1538" s="1">
        <v>0</v>
      </c>
      <c r="M1538" s="66">
        <f t="shared" si="231"/>
        <v>0</v>
      </c>
      <c r="R1538" s="43" t="str">
        <f t="shared" ref="R1538:R1601" si="232">IF(D1538&gt;0,IF(J1538&gt;0,$J$1,"")&amp;IF(K1538&gt;0,$K$1,"")&amp;IF(L1538&gt;0,$L$1,"")&amp;"+"&amp;IF(N1538&gt;0,$N$1,"")&amp;IF(O1538&gt;0,$O$1,"")&amp;IF(P1538&gt;0,$P$1,"")&amp;IF(Q1538&gt;0,$Q$1,""),"-")</f>
        <v>-</v>
      </c>
    </row>
    <row r="1539" spans="1:19" x14ac:dyDescent="0.15">
      <c r="A1539" s="1">
        <v>1538</v>
      </c>
      <c r="B1539" s="29" t="str">
        <f>TRIM(基本信息!B1539)</f>
        <v/>
      </c>
      <c r="C1539" s="1" t="str">
        <f>TRIM(基本信息!C1539)</f>
        <v/>
      </c>
      <c r="D1539" s="1">
        <f t="shared" ref="D1539:D1602" si="233">IF(LEN(B1539)&gt;2,OR(M1539=1,(M1539=0.5)*(N1539+O1539+P1539+Q1539)&gt;0)+0,0)</f>
        <v>0</v>
      </c>
      <c r="E1539" s="1" t="str">
        <f>IFERROR(INDEX(股票涨跌!E:E,MATCH(B1539,股票涨跌!B:B,0)),"-")</f>
        <v>-</v>
      </c>
      <c r="F1539" s="1" t="str">
        <f>IFERROR(INDEX(股票涨跌!F:F,MATCH(B1539,股票涨跌!B:B,0)),"-")</f>
        <v>-</v>
      </c>
      <c r="G1539" s="1" t="str">
        <f>TRIM(基本信息!O1539)</f>
        <v/>
      </c>
      <c r="H1539" s="1" t="str">
        <f>IFERROR(INDEX(行业涨跌!F:F,MATCH(G1539,行业涨跌!C:C,0)),"-")</f>
        <v>-</v>
      </c>
      <c r="I1539" s="1" t="str">
        <f>IFERROR(INDEX(行业涨跌!E:E,MATCH(G1539,行业涨跌!C:C,0)),"-")</f>
        <v>-</v>
      </c>
      <c r="J1539" s="1">
        <v>0</v>
      </c>
      <c r="K1539" s="1">
        <v>0</v>
      </c>
      <c r="L1539" s="1">
        <v>0</v>
      </c>
      <c r="M1539" s="66">
        <f t="shared" ref="M1539:M1602" si="234">IF(K1539&gt;0,1,IF(J1539&gt;0,0.5,0))</f>
        <v>0</v>
      </c>
      <c r="R1539" s="43" t="str">
        <f t="shared" si="232"/>
        <v>-</v>
      </c>
    </row>
    <row r="1540" spans="1:19" x14ac:dyDescent="0.15">
      <c r="A1540" s="1">
        <v>1539</v>
      </c>
      <c r="B1540" s="29" t="str">
        <f>TRIM(基本信息!B1540)</f>
        <v/>
      </c>
      <c r="C1540" s="1" t="str">
        <f>TRIM(基本信息!C1540)</f>
        <v/>
      </c>
      <c r="D1540" s="1">
        <f t="shared" si="233"/>
        <v>0</v>
      </c>
      <c r="E1540" s="1" t="str">
        <f>IFERROR(INDEX(股票涨跌!E:E,MATCH(B1540,股票涨跌!B:B,0)),"-")</f>
        <v>-</v>
      </c>
      <c r="F1540" s="1" t="str">
        <f>IFERROR(INDEX(股票涨跌!F:F,MATCH(B1540,股票涨跌!B:B,0)),"-")</f>
        <v>-</v>
      </c>
      <c r="G1540" s="1" t="str">
        <f>TRIM(基本信息!O1540)</f>
        <v/>
      </c>
      <c r="H1540" s="1" t="str">
        <f>IFERROR(INDEX(行业涨跌!F:F,MATCH(G1540,行业涨跌!C:C,0)),"-")</f>
        <v>-</v>
      </c>
      <c r="I1540" s="1" t="str">
        <f>IFERROR(INDEX(行业涨跌!E:E,MATCH(G1540,行业涨跌!C:C,0)),"-")</f>
        <v>-</v>
      </c>
      <c r="J1540" s="1">
        <v>0</v>
      </c>
      <c r="K1540" s="1">
        <v>0</v>
      </c>
      <c r="L1540" s="1">
        <v>0</v>
      </c>
      <c r="M1540" s="66">
        <f t="shared" si="234"/>
        <v>0</v>
      </c>
      <c r="R1540" s="43" t="str">
        <f t="shared" si="232"/>
        <v>-</v>
      </c>
    </row>
    <row r="1541" spans="1:19" x14ac:dyDescent="0.15">
      <c r="A1541" s="1">
        <v>1540</v>
      </c>
      <c r="B1541" s="29" t="str">
        <f>TRIM(基本信息!B1541)</f>
        <v/>
      </c>
      <c r="C1541" s="1" t="str">
        <f>TRIM(基本信息!C1541)</f>
        <v/>
      </c>
      <c r="D1541" s="1">
        <f t="shared" si="233"/>
        <v>0</v>
      </c>
      <c r="E1541" s="1" t="str">
        <f>IFERROR(INDEX(股票涨跌!E:E,MATCH(B1541,股票涨跌!B:B,0)),"-")</f>
        <v>-</v>
      </c>
      <c r="F1541" s="1" t="str">
        <f>IFERROR(INDEX(股票涨跌!F:F,MATCH(B1541,股票涨跌!B:B,0)),"-")</f>
        <v>-</v>
      </c>
      <c r="G1541" s="1" t="str">
        <f>TRIM(基本信息!O1541)</f>
        <v/>
      </c>
      <c r="H1541" s="1" t="str">
        <f>IFERROR(INDEX(行业涨跌!F:F,MATCH(G1541,行业涨跌!C:C,0)),"-")</f>
        <v>-</v>
      </c>
      <c r="I1541" s="1" t="str">
        <f>IFERROR(INDEX(行业涨跌!E:E,MATCH(G1541,行业涨跌!C:C,0)),"-")</f>
        <v>-</v>
      </c>
      <c r="J1541" s="1">
        <v>0</v>
      </c>
      <c r="K1541" s="1">
        <v>0</v>
      </c>
      <c r="L1541" s="1">
        <v>0</v>
      </c>
      <c r="M1541" s="66">
        <f t="shared" si="234"/>
        <v>0</v>
      </c>
      <c r="R1541" s="43" t="str">
        <f t="shared" si="232"/>
        <v>-</v>
      </c>
    </row>
    <row r="1542" spans="1:19" x14ac:dyDescent="0.15">
      <c r="A1542" s="1">
        <v>1541</v>
      </c>
      <c r="B1542" s="29" t="str">
        <f>TRIM(基本信息!B1542)</f>
        <v/>
      </c>
      <c r="C1542" s="1" t="str">
        <f>TRIM(基本信息!C1542)</f>
        <v/>
      </c>
      <c r="D1542" s="1">
        <f t="shared" si="233"/>
        <v>0</v>
      </c>
      <c r="E1542" s="1" t="str">
        <f>IFERROR(INDEX(股票涨跌!E:E,MATCH(B1542,股票涨跌!B:B,0)),"-")</f>
        <v>-</v>
      </c>
      <c r="F1542" s="1" t="str">
        <f>IFERROR(INDEX(股票涨跌!F:F,MATCH(B1542,股票涨跌!B:B,0)),"-")</f>
        <v>-</v>
      </c>
      <c r="G1542" s="1" t="str">
        <f>TRIM(基本信息!O1542)</f>
        <v/>
      </c>
      <c r="H1542" s="1" t="str">
        <f>IFERROR(INDEX(行业涨跌!F:F,MATCH(G1542,行业涨跌!C:C,0)),"-")</f>
        <v>-</v>
      </c>
      <c r="I1542" s="1" t="str">
        <f>IFERROR(INDEX(行业涨跌!E:E,MATCH(G1542,行业涨跌!C:C,0)),"-")</f>
        <v>-</v>
      </c>
      <c r="J1542" s="1">
        <v>0</v>
      </c>
      <c r="K1542" s="1">
        <v>1</v>
      </c>
      <c r="L1542" s="1">
        <v>0</v>
      </c>
      <c r="M1542" s="66">
        <f t="shared" si="234"/>
        <v>1</v>
      </c>
      <c r="R1542" s="43" t="str">
        <f t="shared" si="232"/>
        <v>-</v>
      </c>
      <c r="S1542" s="11">
        <v>43630.625</v>
      </c>
    </row>
    <row r="1543" spans="1:19" x14ac:dyDescent="0.15">
      <c r="A1543" s="1">
        <v>1542</v>
      </c>
      <c r="B1543" s="29" t="str">
        <f>TRIM(基本信息!B1543)</f>
        <v/>
      </c>
      <c r="C1543" s="1" t="str">
        <f>TRIM(基本信息!C1543)</f>
        <v/>
      </c>
      <c r="D1543" s="1">
        <f t="shared" si="233"/>
        <v>0</v>
      </c>
      <c r="E1543" s="1" t="str">
        <f>IFERROR(INDEX(股票涨跌!E:E,MATCH(B1543,股票涨跌!B:B,0)),"-")</f>
        <v>-</v>
      </c>
      <c r="F1543" s="1" t="str">
        <f>IFERROR(INDEX(股票涨跌!F:F,MATCH(B1543,股票涨跌!B:B,0)),"-")</f>
        <v>-</v>
      </c>
      <c r="G1543" s="1" t="str">
        <f>TRIM(基本信息!O1543)</f>
        <v/>
      </c>
      <c r="H1543" s="1" t="str">
        <f>IFERROR(INDEX(行业涨跌!F:F,MATCH(G1543,行业涨跌!C:C,0)),"-")</f>
        <v>-</v>
      </c>
      <c r="I1543" s="1" t="str">
        <f>IFERROR(INDEX(行业涨跌!E:E,MATCH(G1543,行业涨跌!C:C,0)),"-")</f>
        <v>-</v>
      </c>
      <c r="J1543" s="1">
        <v>0</v>
      </c>
      <c r="K1543" s="1">
        <v>0</v>
      </c>
      <c r="L1543" s="1">
        <v>0</v>
      </c>
      <c r="M1543" s="66">
        <f t="shared" si="234"/>
        <v>0</v>
      </c>
      <c r="R1543" s="43" t="str">
        <f t="shared" si="232"/>
        <v>-</v>
      </c>
    </row>
    <row r="1544" spans="1:19" x14ac:dyDescent="0.15">
      <c r="A1544" s="1">
        <v>1543</v>
      </c>
      <c r="B1544" s="29" t="str">
        <f>TRIM(基本信息!B1544)</f>
        <v/>
      </c>
      <c r="C1544" s="1" t="str">
        <f>TRIM(基本信息!C1544)</f>
        <v/>
      </c>
      <c r="D1544" s="1">
        <f t="shared" si="233"/>
        <v>0</v>
      </c>
      <c r="E1544" s="1" t="str">
        <f>IFERROR(INDEX(股票涨跌!E:E,MATCH(B1544,股票涨跌!B:B,0)),"-")</f>
        <v>-</v>
      </c>
      <c r="F1544" s="1" t="str">
        <f>IFERROR(INDEX(股票涨跌!F:F,MATCH(B1544,股票涨跌!B:B,0)),"-")</f>
        <v>-</v>
      </c>
      <c r="G1544" s="1" t="str">
        <f>TRIM(基本信息!O1544)</f>
        <v/>
      </c>
      <c r="H1544" s="1" t="str">
        <f>IFERROR(INDEX(行业涨跌!F:F,MATCH(G1544,行业涨跌!C:C,0)),"-")</f>
        <v>-</v>
      </c>
      <c r="I1544" s="1" t="str">
        <f>IFERROR(INDEX(行业涨跌!E:E,MATCH(G1544,行业涨跌!C:C,0)),"-")</f>
        <v>-</v>
      </c>
      <c r="J1544" s="1">
        <v>0</v>
      </c>
      <c r="K1544" s="1">
        <v>0</v>
      </c>
      <c r="L1544" s="1">
        <v>0</v>
      </c>
      <c r="M1544" s="66">
        <f t="shared" si="234"/>
        <v>0</v>
      </c>
      <c r="R1544" s="43" t="str">
        <f t="shared" si="232"/>
        <v>-</v>
      </c>
    </row>
    <row r="1545" spans="1:19" x14ac:dyDescent="0.15">
      <c r="A1545" s="1">
        <v>1544</v>
      </c>
      <c r="B1545" s="29" t="str">
        <f>TRIM(基本信息!B1545)</f>
        <v/>
      </c>
      <c r="C1545" s="1" t="str">
        <f>TRIM(基本信息!C1545)</f>
        <v/>
      </c>
      <c r="D1545" s="1">
        <f t="shared" si="233"/>
        <v>0</v>
      </c>
      <c r="E1545" s="1" t="str">
        <f>IFERROR(INDEX(股票涨跌!E:E,MATCH(B1545,股票涨跌!B:B,0)),"-")</f>
        <v>-</v>
      </c>
      <c r="F1545" s="1" t="str">
        <f>IFERROR(INDEX(股票涨跌!F:F,MATCH(B1545,股票涨跌!B:B,0)),"-")</f>
        <v>-</v>
      </c>
      <c r="G1545" s="1" t="str">
        <f>TRIM(基本信息!O1545)</f>
        <v/>
      </c>
      <c r="H1545" s="1" t="str">
        <f>IFERROR(INDEX(行业涨跌!F:F,MATCH(G1545,行业涨跌!C:C,0)),"-")</f>
        <v>-</v>
      </c>
      <c r="I1545" s="1" t="str">
        <f>IFERROR(INDEX(行业涨跌!E:E,MATCH(G1545,行业涨跌!C:C,0)),"-")</f>
        <v>-</v>
      </c>
      <c r="J1545" s="1">
        <v>0</v>
      </c>
      <c r="K1545" s="1">
        <v>0</v>
      </c>
      <c r="L1545" s="1">
        <v>0</v>
      </c>
      <c r="M1545" s="66">
        <f t="shared" si="234"/>
        <v>0</v>
      </c>
      <c r="R1545" s="43" t="str">
        <f t="shared" si="232"/>
        <v>-</v>
      </c>
    </row>
    <row r="1546" spans="1:19" x14ac:dyDescent="0.15">
      <c r="A1546" s="1">
        <v>1545</v>
      </c>
      <c r="B1546" s="29" t="str">
        <f>TRIM(基本信息!B1546)</f>
        <v/>
      </c>
      <c r="C1546" s="1" t="str">
        <f>TRIM(基本信息!C1546)</f>
        <v/>
      </c>
      <c r="D1546" s="1">
        <f t="shared" si="233"/>
        <v>0</v>
      </c>
      <c r="E1546" s="1" t="str">
        <f>IFERROR(INDEX(股票涨跌!E:E,MATCH(B1546,股票涨跌!B:B,0)),"-")</f>
        <v>-</v>
      </c>
      <c r="F1546" s="1" t="str">
        <f>IFERROR(INDEX(股票涨跌!F:F,MATCH(B1546,股票涨跌!B:B,0)),"-")</f>
        <v>-</v>
      </c>
      <c r="G1546" s="1" t="str">
        <f>TRIM(基本信息!O1546)</f>
        <v/>
      </c>
      <c r="H1546" s="1" t="str">
        <f>IFERROR(INDEX(行业涨跌!F:F,MATCH(G1546,行业涨跌!C:C,0)),"-")</f>
        <v>-</v>
      </c>
      <c r="I1546" s="1" t="str">
        <f>IFERROR(INDEX(行业涨跌!E:E,MATCH(G1546,行业涨跌!C:C,0)),"-")</f>
        <v>-</v>
      </c>
      <c r="J1546" s="1">
        <v>0</v>
      </c>
      <c r="K1546" s="1">
        <v>1</v>
      </c>
      <c r="L1546" s="1">
        <v>0</v>
      </c>
      <c r="M1546" s="66">
        <f t="shared" si="234"/>
        <v>1</v>
      </c>
      <c r="R1546" s="43" t="str">
        <f t="shared" si="232"/>
        <v>-</v>
      </c>
      <c r="S1546" s="11">
        <v>43630.625</v>
      </c>
    </row>
    <row r="1547" spans="1:19" x14ac:dyDescent="0.15">
      <c r="A1547" s="1">
        <v>1546</v>
      </c>
      <c r="B1547" s="29" t="str">
        <f>TRIM(基本信息!B1547)</f>
        <v/>
      </c>
      <c r="C1547" s="1" t="str">
        <f>TRIM(基本信息!C1547)</f>
        <v/>
      </c>
      <c r="D1547" s="1">
        <f t="shared" si="233"/>
        <v>0</v>
      </c>
      <c r="E1547" s="1" t="str">
        <f>IFERROR(INDEX(股票涨跌!E:E,MATCH(B1547,股票涨跌!B:B,0)),"-")</f>
        <v>-</v>
      </c>
      <c r="F1547" s="1" t="str">
        <f>IFERROR(INDEX(股票涨跌!F:F,MATCH(B1547,股票涨跌!B:B,0)),"-")</f>
        <v>-</v>
      </c>
      <c r="G1547" s="1" t="str">
        <f>TRIM(基本信息!O1547)</f>
        <v/>
      </c>
      <c r="H1547" s="1" t="str">
        <f>IFERROR(INDEX(行业涨跌!F:F,MATCH(G1547,行业涨跌!C:C,0)),"-")</f>
        <v>-</v>
      </c>
      <c r="I1547" s="1" t="str">
        <f>IFERROR(INDEX(行业涨跌!E:E,MATCH(G1547,行业涨跌!C:C,0)),"-")</f>
        <v>-</v>
      </c>
      <c r="J1547" s="1">
        <v>0</v>
      </c>
      <c r="K1547" s="1">
        <v>1</v>
      </c>
      <c r="L1547" s="1">
        <v>0</v>
      </c>
      <c r="M1547" s="66">
        <f t="shared" si="234"/>
        <v>1</v>
      </c>
      <c r="R1547" s="43" t="str">
        <f t="shared" si="232"/>
        <v>-</v>
      </c>
      <c r="S1547" s="11">
        <v>43630.625</v>
      </c>
    </row>
    <row r="1548" spans="1:19" x14ac:dyDescent="0.15">
      <c r="A1548" s="1">
        <v>1547</v>
      </c>
      <c r="B1548" s="29" t="str">
        <f>TRIM(基本信息!B1548)</f>
        <v/>
      </c>
      <c r="C1548" s="1" t="str">
        <f>TRIM(基本信息!C1548)</f>
        <v/>
      </c>
      <c r="D1548" s="1">
        <f t="shared" si="233"/>
        <v>0</v>
      </c>
      <c r="E1548" s="1" t="str">
        <f>IFERROR(INDEX(股票涨跌!E:E,MATCH(B1548,股票涨跌!B:B,0)),"-")</f>
        <v>-</v>
      </c>
      <c r="F1548" s="1" t="str">
        <f>IFERROR(INDEX(股票涨跌!F:F,MATCH(B1548,股票涨跌!B:B,0)),"-")</f>
        <v>-</v>
      </c>
      <c r="G1548" s="1" t="str">
        <f>TRIM(基本信息!O1548)</f>
        <v/>
      </c>
      <c r="H1548" s="1" t="str">
        <f>IFERROR(INDEX(行业涨跌!F:F,MATCH(G1548,行业涨跌!C:C,0)),"-")</f>
        <v>-</v>
      </c>
      <c r="I1548" s="1" t="str">
        <f>IFERROR(INDEX(行业涨跌!E:E,MATCH(G1548,行业涨跌!C:C,0)),"-")</f>
        <v>-</v>
      </c>
      <c r="J1548" s="1">
        <v>0</v>
      </c>
      <c r="K1548" s="1">
        <v>0</v>
      </c>
      <c r="L1548" s="1">
        <v>0</v>
      </c>
      <c r="M1548" s="66">
        <f t="shared" si="234"/>
        <v>0</v>
      </c>
      <c r="R1548" s="43" t="str">
        <f t="shared" si="232"/>
        <v>-</v>
      </c>
    </row>
    <row r="1549" spans="1:19" x14ac:dyDescent="0.15">
      <c r="A1549" s="1">
        <v>1548</v>
      </c>
      <c r="B1549" s="29" t="str">
        <f>TRIM(基本信息!B1549)</f>
        <v/>
      </c>
      <c r="C1549" s="1" t="str">
        <f>TRIM(基本信息!C1549)</f>
        <v/>
      </c>
      <c r="D1549" s="1">
        <f t="shared" si="233"/>
        <v>0</v>
      </c>
      <c r="E1549" s="1" t="str">
        <f>IFERROR(INDEX(股票涨跌!E:E,MATCH(B1549,股票涨跌!B:B,0)),"-")</f>
        <v>-</v>
      </c>
      <c r="F1549" s="1" t="str">
        <f>IFERROR(INDEX(股票涨跌!F:F,MATCH(B1549,股票涨跌!B:B,0)),"-")</f>
        <v>-</v>
      </c>
      <c r="G1549" s="1" t="str">
        <f>TRIM(基本信息!O1549)</f>
        <v/>
      </c>
      <c r="H1549" s="1" t="str">
        <f>IFERROR(INDEX(行业涨跌!F:F,MATCH(G1549,行业涨跌!C:C,0)),"-")</f>
        <v>-</v>
      </c>
      <c r="I1549" s="1" t="str">
        <f>IFERROR(INDEX(行业涨跌!E:E,MATCH(G1549,行业涨跌!C:C,0)),"-")</f>
        <v>-</v>
      </c>
      <c r="J1549" s="1">
        <v>0</v>
      </c>
      <c r="K1549" s="1">
        <v>0</v>
      </c>
      <c r="L1549" s="1">
        <v>1</v>
      </c>
      <c r="M1549" s="66">
        <f t="shared" si="234"/>
        <v>0</v>
      </c>
      <c r="R1549" s="43" t="str">
        <f t="shared" si="232"/>
        <v>-</v>
      </c>
    </row>
    <row r="1550" spans="1:19" x14ac:dyDescent="0.15">
      <c r="A1550" s="1">
        <v>1549</v>
      </c>
      <c r="B1550" s="29" t="str">
        <f>TRIM(基本信息!B1550)</f>
        <v/>
      </c>
      <c r="C1550" s="1" t="str">
        <f>TRIM(基本信息!C1550)</f>
        <v/>
      </c>
      <c r="D1550" s="1">
        <f t="shared" si="233"/>
        <v>0</v>
      </c>
      <c r="E1550" s="1" t="str">
        <f>IFERROR(INDEX(股票涨跌!E:E,MATCH(B1550,股票涨跌!B:B,0)),"-")</f>
        <v>-</v>
      </c>
      <c r="F1550" s="1" t="str">
        <f>IFERROR(INDEX(股票涨跌!F:F,MATCH(B1550,股票涨跌!B:B,0)),"-")</f>
        <v>-</v>
      </c>
      <c r="G1550" s="1" t="str">
        <f>TRIM(基本信息!O1550)</f>
        <v/>
      </c>
      <c r="H1550" s="1" t="str">
        <f>IFERROR(INDEX(行业涨跌!F:F,MATCH(G1550,行业涨跌!C:C,0)),"-")</f>
        <v>-</v>
      </c>
      <c r="I1550" s="1" t="str">
        <f>IFERROR(INDEX(行业涨跌!E:E,MATCH(G1550,行业涨跌!C:C,0)),"-")</f>
        <v>-</v>
      </c>
      <c r="J1550" s="1">
        <v>0</v>
      </c>
      <c r="K1550" s="1">
        <v>1</v>
      </c>
      <c r="L1550" s="1">
        <v>0</v>
      </c>
      <c r="M1550" s="66">
        <f t="shared" si="234"/>
        <v>1</v>
      </c>
      <c r="R1550" s="43" t="str">
        <f t="shared" si="232"/>
        <v>-</v>
      </c>
      <c r="S1550" s="11">
        <v>43630.625</v>
      </c>
    </row>
    <row r="1551" spans="1:19" x14ac:dyDescent="0.15">
      <c r="A1551" s="1">
        <v>1550</v>
      </c>
      <c r="B1551" s="29" t="str">
        <f>TRIM(基本信息!B1551)</f>
        <v/>
      </c>
      <c r="C1551" s="1" t="str">
        <f>TRIM(基本信息!C1551)</f>
        <v/>
      </c>
      <c r="D1551" s="1">
        <f t="shared" si="233"/>
        <v>0</v>
      </c>
      <c r="E1551" s="1" t="str">
        <f>IFERROR(INDEX(股票涨跌!E:E,MATCH(B1551,股票涨跌!B:B,0)),"-")</f>
        <v>-</v>
      </c>
      <c r="F1551" s="1" t="str">
        <f>IFERROR(INDEX(股票涨跌!F:F,MATCH(B1551,股票涨跌!B:B,0)),"-")</f>
        <v>-</v>
      </c>
      <c r="G1551" s="1" t="str">
        <f>TRIM(基本信息!O1551)</f>
        <v/>
      </c>
      <c r="H1551" s="1" t="str">
        <f>IFERROR(INDEX(行业涨跌!F:F,MATCH(G1551,行业涨跌!C:C,0)),"-")</f>
        <v>-</v>
      </c>
      <c r="I1551" s="1" t="str">
        <f>IFERROR(INDEX(行业涨跌!E:E,MATCH(G1551,行业涨跌!C:C,0)),"-")</f>
        <v>-</v>
      </c>
      <c r="J1551" s="1">
        <v>0</v>
      </c>
      <c r="K1551" s="1">
        <v>0</v>
      </c>
      <c r="L1551" s="1">
        <v>0</v>
      </c>
      <c r="M1551" s="66">
        <f t="shared" si="234"/>
        <v>0</v>
      </c>
      <c r="R1551" s="43" t="str">
        <f t="shared" si="232"/>
        <v>-</v>
      </c>
    </row>
    <row r="1552" spans="1:19" x14ac:dyDescent="0.15">
      <c r="A1552" s="1">
        <v>1551</v>
      </c>
      <c r="B1552" s="29" t="str">
        <f>TRIM(基本信息!B1552)</f>
        <v/>
      </c>
      <c r="C1552" s="1" t="str">
        <f>TRIM(基本信息!C1552)</f>
        <v/>
      </c>
      <c r="D1552" s="1">
        <f t="shared" si="233"/>
        <v>0</v>
      </c>
      <c r="E1552" s="1" t="str">
        <f>IFERROR(INDEX(股票涨跌!E:E,MATCH(B1552,股票涨跌!B:B,0)),"-")</f>
        <v>-</v>
      </c>
      <c r="F1552" s="1" t="str">
        <f>IFERROR(INDEX(股票涨跌!F:F,MATCH(B1552,股票涨跌!B:B,0)),"-")</f>
        <v>-</v>
      </c>
      <c r="G1552" s="1" t="str">
        <f>TRIM(基本信息!O1552)</f>
        <v/>
      </c>
      <c r="H1552" s="1" t="str">
        <f>IFERROR(INDEX(行业涨跌!F:F,MATCH(G1552,行业涨跌!C:C,0)),"-")</f>
        <v>-</v>
      </c>
      <c r="I1552" s="1" t="str">
        <f>IFERROR(INDEX(行业涨跌!E:E,MATCH(G1552,行业涨跌!C:C,0)),"-")</f>
        <v>-</v>
      </c>
      <c r="J1552" s="1">
        <v>0</v>
      </c>
      <c r="K1552" s="1">
        <v>0</v>
      </c>
      <c r="L1552" s="1">
        <v>0</v>
      </c>
      <c r="M1552" s="66">
        <f t="shared" si="234"/>
        <v>0</v>
      </c>
      <c r="R1552" s="43" t="str">
        <f t="shared" si="232"/>
        <v>-</v>
      </c>
    </row>
    <row r="1553" spans="1:19" x14ac:dyDescent="0.15">
      <c r="A1553" s="1">
        <v>1552</v>
      </c>
      <c r="B1553" s="29" t="str">
        <f>TRIM(基本信息!B1553)</f>
        <v/>
      </c>
      <c r="C1553" s="1" t="str">
        <f>TRIM(基本信息!C1553)</f>
        <v/>
      </c>
      <c r="D1553" s="1">
        <f t="shared" si="233"/>
        <v>0</v>
      </c>
      <c r="E1553" s="1" t="str">
        <f>IFERROR(INDEX(股票涨跌!E:E,MATCH(B1553,股票涨跌!B:B,0)),"-")</f>
        <v>-</v>
      </c>
      <c r="F1553" s="1" t="str">
        <f>IFERROR(INDEX(股票涨跌!F:F,MATCH(B1553,股票涨跌!B:B,0)),"-")</f>
        <v>-</v>
      </c>
      <c r="G1553" s="1" t="str">
        <f>TRIM(基本信息!O1553)</f>
        <v/>
      </c>
      <c r="H1553" s="1" t="str">
        <f>IFERROR(INDEX(行业涨跌!F:F,MATCH(G1553,行业涨跌!C:C,0)),"-")</f>
        <v>-</v>
      </c>
      <c r="I1553" s="1" t="str">
        <f>IFERROR(INDEX(行业涨跌!E:E,MATCH(G1553,行业涨跌!C:C,0)),"-")</f>
        <v>-</v>
      </c>
      <c r="J1553" s="1">
        <v>1</v>
      </c>
      <c r="K1553" s="1">
        <v>0</v>
      </c>
      <c r="L1553" s="1">
        <v>0</v>
      </c>
      <c r="M1553" s="66">
        <f t="shared" si="234"/>
        <v>0.5</v>
      </c>
      <c r="N1553" s="1">
        <v>0</v>
      </c>
      <c r="O1553" s="1">
        <v>0</v>
      </c>
      <c r="P1553" s="1">
        <v>0</v>
      </c>
      <c r="Q1553" s="1">
        <v>1</v>
      </c>
      <c r="R1553" s="43" t="str">
        <f t="shared" si="232"/>
        <v>-</v>
      </c>
      <c r="S1553" s="11">
        <v>43630.5625</v>
      </c>
    </row>
    <row r="1554" spans="1:19" x14ac:dyDescent="0.15">
      <c r="A1554" s="1">
        <v>1553</v>
      </c>
      <c r="B1554" s="29" t="str">
        <f>TRIM(基本信息!B1554)</f>
        <v/>
      </c>
      <c r="C1554" s="1" t="str">
        <f>TRIM(基本信息!C1554)</f>
        <v/>
      </c>
      <c r="D1554" s="1">
        <f t="shared" si="233"/>
        <v>0</v>
      </c>
      <c r="E1554" s="1" t="str">
        <f>IFERROR(INDEX(股票涨跌!E:E,MATCH(B1554,股票涨跌!B:B,0)),"-")</f>
        <v>-</v>
      </c>
      <c r="F1554" s="1" t="str">
        <f>IFERROR(INDEX(股票涨跌!F:F,MATCH(B1554,股票涨跌!B:B,0)),"-")</f>
        <v>-</v>
      </c>
      <c r="G1554" s="1" t="str">
        <f>TRIM(基本信息!O1554)</f>
        <v/>
      </c>
      <c r="H1554" s="1" t="str">
        <f>IFERROR(INDEX(行业涨跌!F:F,MATCH(G1554,行业涨跌!C:C,0)),"-")</f>
        <v>-</v>
      </c>
      <c r="I1554" s="1" t="str">
        <f>IFERROR(INDEX(行业涨跌!E:E,MATCH(G1554,行业涨跌!C:C,0)),"-")</f>
        <v>-</v>
      </c>
      <c r="J1554" s="1">
        <v>0</v>
      </c>
      <c r="K1554" s="1">
        <v>0</v>
      </c>
      <c r="L1554" s="1">
        <v>0</v>
      </c>
      <c r="M1554" s="66">
        <f t="shared" si="234"/>
        <v>0</v>
      </c>
      <c r="R1554" s="43" t="str">
        <f t="shared" si="232"/>
        <v>-</v>
      </c>
    </row>
    <row r="1555" spans="1:19" x14ac:dyDescent="0.15">
      <c r="A1555" s="1">
        <v>1554</v>
      </c>
      <c r="B1555" s="29" t="str">
        <f>TRIM(基本信息!B1555)</f>
        <v/>
      </c>
      <c r="C1555" s="1" t="str">
        <f>TRIM(基本信息!C1555)</f>
        <v/>
      </c>
      <c r="D1555" s="1">
        <f t="shared" si="233"/>
        <v>0</v>
      </c>
      <c r="E1555" s="1" t="str">
        <f>IFERROR(INDEX(股票涨跌!E:E,MATCH(B1555,股票涨跌!B:B,0)),"-")</f>
        <v>-</v>
      </c>
      <c r="F1555" s="1" t="str">
        <f>IFERROR(INDEX(股票涨跌!F:F,MATCH(B1555,股票涨跌!B:B,0)),"-")</f>
        <v>-</v>
      </c>
      <c r="G1555" s="1" t="str">
        <f>TRIM(基本信息!O1555)</f>
        <v/>
      </c>
      <c r="H1555" s="1" t="str">
        <f>IFERROR(INDEX(行业涨跌!F:F,MATCH(G1555,行业涨跌!C:C,0)),"-")</f>
        <v>-</v>
      </c>
      <c r="I1555" s="1" t="str">
        <f>IFERROR(INDEX(行业涨跌!E:E,MATCH(G1555,行业涨跌!C:C,0)),"-")</f>
        <v>-</v>
      </c>
      <c r="J1555" s="1">
        <v>0</v>
      </c>
      <c r="K1555" s="1">
        <v>0</v>
      </c>
      <c r="L1555" s="1">
        <v>0</v>
      </c>
      <c r="M1555" s="66">
        <f t="shared" si="234"/>
        <v>0</v>
      </c>
      <c r="R1555" s="43" t="str">
        <f t="shared" si="232"/>
        <v>-</v>
      </c>
    </row>
    <row r="1556" spans="1:19" x14ac:dyDescent="0.15">
      <c r="A1556" s="1">
        <v>1555</v>
      </c>
      <c r="B1556" s="29" t="str">
        <f>TRIM(基本信息!B1556)</f>
        <v/>
      </c>
      <c r="C1556" s="1" t="str">
        <f>TRIM(基本信息!C1556)</f>
        <v/>
      </c>
      <c r="D1556" s="1">
        <f t="shared" si="233"/>
        <v>0</v>
      </c>
      <c r="E1556" s="1" t="str">
        <f>IFERROR(INDEX(股票涨跌!E:E,MATCH(B1556,股票涨跌!B:B,0)),"-")</f>
        <v>-</v>
      </c>
      <c r="F1556" s="1" t="str">
        <f>IFERROR(INDEX(股票涨跌!F:F,MATCH(B1556,股票涨跌!B:B,0)),"-")</f>
        <v>-</v>
      </c>
      <c r="G1556" s="1" t="str">
        <f>TRIM(基本信息!O1556)</f>
        <v/>
      </c>
      <c r="H1556" s="1" t="str">
        <f>IFERROR(INDEX(行业涨跌!F:F,MATCH(G1556,行业涨跌!C:C,0)),"-")</f>
        <v>-</v>
      </c>
      <c r="I1556" s="1" t="str">
        <f>IFERROR(INDEX(行业涨跌!E:E,MATCH(G1556,行业涨跌!C:C,0)),"-")</f>
        <v>-</v>
      </c>
      <c r="J1556" s="1">
        <v>0</v>
      </c>
      <c r="K1556" s="1">
        <v>0</v>
      </c>
      <c r="L1556" s="1">
        <v>0</v>
      </c>
      <c r="M1556" s="66">
        <f t="shared" si="234"/>
        <v>0</v>
      </c>
      <c r="R1556" s="43" t="str">
        <f t="shared" si="232"/>
        <v>-</v>
      </c>
    </row>
    <row r="1557" spans="1:19" x14ac:dyDescent="0.15">
      <c r="A1557" s="1">
        <v>1556</v>
      </c>
      <c r="B1557" s="29" t="str">
        <f>TRIM(基本信息!B1557)</f>
        <v/>
      </c>
      <c r="C1557" s="1" t="str">
        <f>TRIM(基本信息!C1557)</f>
        <v/>
      </c>
      <c r="D1557" s="1">
        <f t="shared" si="233"/>
        <v>0</v>
      </c>
      <c r="E1557" s="1" t="str">
        <f>IFERROR(INDEX(股票涨跌!E:E,MATCH(B1557,股票涨跌!B:B,0)),"-")</f>
        <v>-</v>
      </c>
      <c r="F1557" s="1" t="str">
        <f>IFERROR(INDEX(股票涨跌!F:F,MATCH(B1557,股票涨跌!B:B,0)),"-")</f>
        <v>-</v>
      </c>
      <c r="G1557" s="1" t="str">
        <f>TRIM(基本信息!O1557)</f>
        <v/>
      </c>
      <c r="H1557" s="1" t="str">
        <f>IFERROR(INDEX(行业涨跌!F:F,MATCH(G1557,行业涨跌!C:C,0)),"-")</f>
        <v>-</v>
      </c>
      <c r="I1557" s="1" t="str">
        <f>IFERROR(INDEX(行业涨跌!E:E,MATCH(G1557,行业涨跌!C:C,0)),"-")</f>
        <v>-</v>
      </c>
      <c r="J1557" s="1">
        <v>0</v>
      </c>
      <c r="K1557" s="1">
        <v>0</v>
      </c>
      <c r="L1557" s="1">
        <v>0</v>
      </c>
      <c r="M1557" s="66">
        <f t="shared" si="234"/>
        <v>0</v>
      </c>
      <c r="R1557" s="43" t="str">
        <f t="shared" si="232"/>
        <v>-</v>
      </c>
    </row>
    <row r="1558" spans="1:19" x14ac:dyDescent="0.15">
      <c r="A1558" s="1">
        <v>1557</v>
      </c>
      <c r="B1558" s="29" t="str">
        <f>TRIM(基本信息!B1558)</f>
        <v/>
      </c>
      <c r="C1558" s="1" t="str">
        <f>TRIM(基本信息!C1558)</f>
        <v/>
      </c>
      <c r="D1558" s="1">
        <f t="shared" si="233"/>
        <v>0</v>
      </c>
      <c r="E1558" s="1" t="str">
        <f>IFERROR(INDEX(股票涨跌!E:E,MATCH(B1558,股票涨跌!B:B,0)),"-")</f>
        <v>-</v>
      </c>
      <c r="F1558" s="1" t="str">
        <f>IFERROR(INDEX(股票涨跌!F:F,MATCH(B1558,股票涨跌!B:B,0)),"-")</f>
        <v>-</v>
      </c>
      <c r="G1558" s="1" t="str">
        <f>TRIM(基本信息!O1558)</f>
        <v/>
      </c>
      <c r="H1558" s="1" t="str">
        <f>IFERROR(INDEX(行业涨跌!F:F,MATCH(G1558,行业涨跌!C:C,0)),"-")</f>
        <v>-</v>
      </c>
      <c r="I1558" s="1" t="str">
        <f>IFERROR(INDEX(行业涨跌!E:E,MATCH(G1558,行业涨跌!C:C,0)),"-")</f>
        <v>-</v>
      </c>
      <c r="J1558" s="1">
        <v>0</v>
      </c>
      <c r="K1558" s="1">
        <v>0</v>
      </c>
      <c r="L1558" s="1">
        <v>0</v>
      </c>
      <c r="M1558" s="66">
        <f t="shared" si="234"/>
        <v>0</v>
      </c>
      <c r="R1558" s="43" t="str">
        <f t="shared" si="232"/>
        <v>-</v>
      </c>
    </row>
    <row r="1559" spans="1:19" x14ac:dyDescent="0.15">
      <c r="A1559" s="1">
        <v>1558</v>
      </c>
      <c r="B1559" s="29" t="str">
        <f>TRIM(基本信息!B1559)</f>
        <v/>
      </c>
      <c r="C1559" s="1" t="str">
        <f>TRIM(基本信息!C1559)</f>
        <v/>
      </c>
      <c r="D1559" s="1">
        <f t="shared" si="233"/>
        <v>0</v>
      </c>
      <c r="E1559" s="1" t="str">
        <f>IFERROR(INDEX(股票涨跌!E:E,MATCH(B1559,股票涨跌!B:B,0)),"-")</f>
        <v>-</v>
      </c>
      <c r="F1559" s="1" t="str">
        <f>IFERROR(INDEX(股票涨跌!F:F,MATCH(B1559,股票涨跌!B:B,0)),"-")</f>
        <v>-</v>
      </c>
      <c r="G1559" s="1" t="str">
        <f>TRIM(基本信息!O1559)</f>
        <v/>
      </c>
      <c r="H1559" s="1" t="str">
        <f>IFERROR(INDEX(行业涨跌!F:F,MATCH(G1559,行业涨跌!C:C,0)),"-")</f>
        <v>-</v>
      </c>
      <c r="I1559" s="1" t="str">
        <f>IFERROR(INDEX(行业涨跌!E:E,MATCH(G1559,行业涨跌!C:C,0)),"-")</f>
        <v>-</v>
      </c>
      <c r="J1559" s="1">
        <v>1</v>
      </c>
      <c r="K1559" s="1">
        <v>1</v>
      </c>
      <c r="L1559" s="1">
        <v>0</v>
      </c>
      <c r="M1559" s="66">
        <f t="shared" si="234"/>
        <v>1</v>
      </c>
      <c r="R1559" s="43" t="str">
        <f t="shared" si="232"/>
        <v>-</v>
      </c>
      <c r="S1559" s="11">
        <v>43630.625</v>
      </c>
    </row>
    <row r="1560" spans="1:19" x14ac:dyDescent="0.15">
      <c r="A1560" s="1">
        <v>1559</v>
      </c>
      <c r="B1560" s="29" t="str">
        <f>TRIM(基本信息!B1560)</f>
        <v/>
      </c>
      <c r="C1560" s="1" t="str">
        <f>TRIM(基本信息!C1560)</f>
        <v/>
      </c>
      <c r="D1560" s="1">
        <f t="shared" si="233"/>
        <v>0</v>
      </c>
      <c r="E1560" s="1" t="str">
        <f>IFERROR(INDEX(股票涨跌!E:E,MATCH(B1560,股票涨跌!B:B,0)),"-")</f>
        <v>-</v>
      </c>
      <c r="F1560" s="1" t="str">
        <f>IFERROR(INDEX(股票涨跌!F:F,MATCH(B1560,股票涨跌!B:B,0)),"-")</f>
        <v>-</v>
      </c>
      <c r="G1560" s="1" t="str">
        <f>TRIM(基本信息!O1560)</f>
        <v/>
      </c>
      <c r="H1560" s="1" t="str">
        <f>IFERROR(INDEX(行业涨跌!F:F,MATCH(G1560,行业涨跌!C:C,0)),"-")</f>
        <v>-</v>
      </c>
      <c r="I1560" s="1" t="str">
        <f>IFERROR(INDEX(行业涨跌!E:E,MATCH(G1560,行业涨跌!C:C,0)),"-")</f>
        <v>-</v>
      </c>
      <c r="J1560" s="1">
        <v>0</v>
      </c>
      <c r="K1560" s="1">
        <v>0</v>
      </c>
      <c r="L1560" s="1">
        <v>1</v>
      </c>
      <c r="M1560" s="66">
        <f t="shared" si="234"/>
        <v>0</v>
      </c>
      <c r="R1560" s="43" t="str">
        <f t="shared" si="232"/>
        <v>-</v>
      </c>
    </row>
    <row r="1561" spans="1:19" x14ac:dyDescent="0.15">
      <c r="A1561" s="1">
        <v>1560</v>
      </c>
      <c r="B1561" s="29" t="str">
        <f>TRIM(基本信息!B1561)</f>
        <v/>
      </c>
      <c r="C1561" s="1" t="str">
        <f>TRIM(基本信息!C1561)</f>
        <v/>
      </c>
      <c r="D1561" s="1">
        <f t="shared" si="233"/>
        <v>0</v>
      </c>
      <c r="E1561" s="1" t="str">
        <f>IFERROR(INDEX(股票涨跌!E:E,MATCH(B1561,股票涨跌!B:B,0)),"-")</f>
        <v>-</v>
      </c>
      <c r="F1561" s="1" t="str">
        <f>IFERROR(INDEX(股票涨跌!F:F,MATCH(B1561,股票涨跌!B:B,0)),"-")</f>
        <v>-</v>
      </c>
      <c r="G1561" s="1" t="str">
        <f>TRIM(基本信息!O1561)</f>
        <v/>
      </c>
      <c r="H1561" s="1" t="str">
        <f>IFERROR(INDEX(行业涨跌!F:F,MATCH(G1561,行业涨跌!C:C,0)),"-")</f>
        <v>-</v>
      </c>
      <c r="I1561" s="1" t="str">
        <f>IFERROR(INDEX(行业涨跌!E:E,MATCH(G1561,行业涨跌!C:C,0)),"-")</f>
        <v>-</v>
      </c>
      <c r="J1561" s="1">
        <v>0</v>
      </c>
      <c r="K1561" s="1">
        <v>1</v>
      </c>
      <c r="L1561" s="1">
        <v>0</v>
      </c>
      <c r="M1561" s="66">
        <f t="shared" si="234"/>
        <v>1</v>
      </c>
      <c r="R1561" s="43" t="str">
        <f t="shared" si="232"/>
        <v>-</v>
      </c>
      <c r="S1561" s="11">
        <v>43630.625</v>
      </c>
    </row>
    <row r="1562" spans="1:19" x14ac:dyDescent="0.15">
      <c r="A1562" s="1">
        <v>1561</v>
      </c>
      <c r="B1562" s="29" t="str">
        <f>TRIM(基本信息!B1562)</f>
        <v/>
      </c>
      <c r="C1562" s="1" t="str">
        <f>TRIM(基本信息!C1562)</f>
        <v/>
      </c>
      <c r="D1562" s="1">
        <f t="shared" si="233"/>
        <v>0</v>
      </c>
      <c r="E1562" s="1" t="str">
        <f>IFERROR(INDEX(股票涨跌!E:E,MATCH(B1562,股票涨跌!B:B,0)),"-")</f>
        <v>-</v>
      </c>
      <c r="F1562" s="1" t="str">
        <f>IFERROR(INDEX(股票涨跌!F:F,MATCH(B1562,股票涨跌!B:B,0)),"-")</f>
        <v>-</v>
      </c>
      <c r="G1562" s="1" t="str">
        <f>TRIM(基本信息!O1562)</f>
        <v/>
      </c>
      <c r="H1562" s="1" t="str">
        <f>IFERROR(INDEX(行业涨跌!F:F,MATCH(G1562,行业涨跌!C:C,0)),"-")</f>
        <v>-</v>
      </c>
      <c r="I1562" s="1" t="str">
        <f>IFERROR(INDEX(行业涨跌!E:E,MATCH(G1562,行业涨跌!C:C,0)),"-")</f>
        <v>-</v>
      </c>
      <c r="J1562" s="1">
        <v>0</v>
      </c>
      <c r="K1562" s="1">
        <v>1</v>
      </c>
      <c r="L1562" s="1">
        <v>0</v>
      </c>
      <c r="M1562" s="66">
        <f t="shared" si="234"/>
        <v>1</v>
      </c>
      <c r="R1562" s="43" t="str">
        <f t="shared" si="232"/>
        <v>-</v>
      </c>
      <c r="S1562" s="11">
        <v>43630.625</v>
      </c>
    </row>
    <row r="1563" spans="1:19" x14ac:dyDescent="0.15">
      <c r="A1563" s="1">
        <v>1562</v>
      </c>
      <c r="B1563" s="29" t="str">
        <f>TRIM(基本信息!B1563)</f>
        <v/>
      </c>
      <c r="C1563" s="1" t="str">
        <f>TRIM(基本信息!C1563)</f>
        <v/>
      </c>
      <c r="D1563" s="1">
        <f t="shared" si="233"/>
        <v>0</v>
      </c>
      <c r="E1563" s="1" t="str">
        <f>IFERROR(INDEX(股票涨跌!E:E,MATCH(B1563,股票涨跌!B:B,0)),"-")</f>
        <v>-</v>
      </c>
      <c r="F1563" s="1" t="str">
        <f>IFERROR(INDEX(股票涨跌!F:F,MATCH(B1563,股票涨跌!B:B,0)),"-")</f>
        <v>-</v>
      </c>
      <c r="G1563" s="1" t="str">
        <f>TRIM(基本信息!O1563)</f>
        <v/>
      </c>
      <c r="H1563" s="1" t="str">
        <f>IFERROR(INDEX(行业涨跌!F:F,MATCH(G1563,行业涨跌!C:C,0)),"-")</f>
        <v>-</v>
      </c>
      <c r="I1563" s="1" t="str">
        <f>IFERROR(INDEX(行业涨跌!E:E,MATCH(G1563,行业涨跌!C:C,0)),"-")</f>
        <v>-</v>
      </c>
      <c r="J1563" s="1">
        <v>0</v>
      </c>
      <c r="K1563" s="1">
        <v>1</v>
      </c>
      <c r="L1563" s="1">
        <v>0</v>
      </c>
      <c r="M1563" s="66">
        <f t="shared" si="234"/>
        <v>1</v>
      </c>
      <c r="R1563" s="43" t="str">
        <f t="shared" si="232"/>
        <v>-</v>
      </c>
      <c r="S1563" s="11">
        <v>43630.625</v>
      </c>
    </row>
    <row r="1564" spans="1:19" x14ac:dyDescent="0.15">
      <c r="A1564" s="1">
        <v>1563</v>
      </c>
      <c r="B1564" s="29" t="str">
        <f>TRIM(基本信息!B1564)</f>
        <v/>
      </c>
      <c r="C1564" s="1" t="str">
        <f>TRIM(基本信息!C1564)</f>
        <v/>
      </c>
      <c r="D1564" s="1">
        <f t="shared" si="233"/>
        <v>0</v>
      </c>
      <c r="E1564" s="1" t="str">
        <f>IFERROR(INDEX(股票涨跌!E:E,MATCH(B1564,股票涨跌!B:B,0)),"-")</f>
        <v>-</v>
      </c>
      <c r="F1564" s="1" t="str">
        <f>IFERROR(INDEX(股票涨跌!F:F,MATCH(B1564,股票涨跌!B:B,0)),"-")</f>
        <v>-</v>
      </c>
      <c r="G1564" s="1" t="str">
        <f>TRIM(基本信息!O1564)</f>
        <v/>
      </c>
      <c r="H1564" s="1" t="str">
        <f>IFERROR(INDEX(行业涨跌!F:F,MATCH(G1564,行业涨跌!C:C,0)),"-")</f>
        <v>-</v>
      </c>
      <c r="I1564" s="1" t="str">
        <f>IFERROR(INDEX(行业涨跌!E:E,MATCH(G1564,行业涨跌!C:C,0)),"-")</f>
        <v>-</v>
      </c>
      <c r="J1564" s="1">
        <v>0</v>
      </c>
      <c r="K1564" s="1">
        <v>0</v>
      </c>
      <c r="L1564" s="1">
        <v>0</v>
      </c>
      <c r="M1564" s="66">
        <f t="shared" si="234"/>
        <v>0</v>
      </c>
      <c r="R1564" s="43" t="str">
        <f t="shared" si="232"/>
        <v>-</v>
      </c>
    </row>
    <row r="1565" spans="1:19" x14ac:dyDescent="0.15">
      <c r="A1565" s="1">
        <v>1564</v>
      </c>
      <c r="B1565" s="29" t="str">
        <f>TRIM(基本信息!B1565)</f>
        <v/>
      </c>
      <c r="C1565" s="1" t="str">
        <f>TRIM(基本信息!C1565)</f>
        <v/>
      </c>
      <c r="D1565" s="1">
        <f t="shared" si="233"/>
        <v>0</v>
      </c>
      <c r="E1565" s="1" t="str">
        <f>IFERROR(INDEX(股票涨跌!E:E,MATCH(B1565,股票涨跌!B:B,0)),"-")</f>
        <v>-</v>
      </c>
      <c r="F1565" s="1" t="str">
        <f>IFERROR(INDEX(股票涨跌!F:F,MATCH(B1565,股票涨跌!B:B,0)),"-")</f>
        <v>-</v>
      </c>
      <c r="G1565" s="1" t="str">
        <f>TRIM(基本信息!O1565)</f>
        <v/>
      </c>
      <c r="H1565" s="1" t="str">
        <f>IFERROR(INDEX(行业涨跌!F:F,MATCH(G1565,行业涨跌!C:C,0)),"-")</f>
        <v>-</v>
      </c>
      <c r="I1565" s="1" t="str">
        <f>IFERROR(INDEX(行业涨跌!E:E,MATCH(G1565,行业涨跌!C:C,0)),"-")</f>
        <v>-</v>
      </c>
      <c r="J1565" s="1">
        <v>0</v>
      </c>
      <c r="K1565" s="1">
        <v>1</v>
      </c>
      <c r="L1565" s="1">
        <v>0</v>
      </c>
      <c r="M1565" s="66">
        <f t="shared" si="234"/>
        <v>1</v>
      </c>
      <c r="R1565" s="43" t="str">
        <f t="shared" si="232"/>
        <v>-</v>
      </c>
      <c r="S1565" s="11">
        <v>43630.625</v>
      </c>
    </row>
    <row r="1566" spans="1:19" x14ac:dyDescent="0.15">
      <c r="A1566" s="1">
        <v>1565</v>
      </c>
      <c r="B1566" s="29" t="str">
        <f>TRIM(基本信息!B1566)</f>
        <v/>
      </c>
      <c r="C1566" s="1" t="str">
        <f>TRIM(基本信息!C1566)</f>
        <v/>
      </c>
      <c r="D1566" s="1">
        <f t="shared" si="233"/>
        <v>0</v>
      </c>
      <c r="E1566" s="1" t="str">
        <f>IFERROR(INDEX(股票涨跌!E:E,MATCH(B1566,股票涨跌!B:B,0)),"-")</f>
        <v>-</v>
      </c>
      <c r="F1566" s="1" t="str">
        <f>IFERROR(INDEX(股票涨跌!F:F,MATCH(B1566,股票涨跌!B:B,0)),"-")</f>
        <v>-</v>
      </c>
      <c r="G1566" s="1" t="str">
        <f>TRIM(基本信息!O1566)</f>
        <v/>
      </c>
      <c r="H1566" s="1" t="str">
        <f>IFERROR(INDEX(行业涨跌!F:F,MATCH(G1566,行业涨跌!C:C,0)),"-")</f>
        <v>-</v>
      </c>
      <c r="I1566" s="1" t="str">
        <f>IFERROR(INDEX(行业涨跌!E:E,MATCH(G1566,行业涨跌!C:C,0)),"-")</f>
        <v>-</v>
      </c>
      <c r="J1566" s="1">
        <v>0</v>
      </c>
      <c r="K1566" s="1">
        <v>1</v>
      </c>
      <c r="L1566" s="1">
        <v>0</v>
      </c>
      <c r="M1566" s="66">
        <f t="shared" si="234"/>
        <v>1</v>
      </c>
      <c r="R1566" s="43" t="str">
        <f t="shared" si="232"/>
        <v>-</v>
      </c>
      <c r="S1566" s="11">
        <v>43630.625</v>
      </c>
    </row>
    <row r="1567" spans="1:19" x14ac:dyDescent="0.15">
      <c r="A1567" s="1">
        <v>1566</v>
      </c>
      <c r="B1567" s="29" t="str">
        <f>TRIM(基本信息!B1567)</f>
        <v/>
      </c>
      <c r="C1567" s="1" t="str">
        <f>TRIM(基本信息!C1567)</f>
        <v/>
      </c>
      <c r="D1567" s="1">
        <f t="shared" si="233"/>
        <v>0</v>
      </c>
      <c r="E1567" s="1" t="str">
        <f>IFERROR(INDEX(股票涨跌!E:E,MATCH(B1567,股票涨跌!B:B,0)),"-")</f>
        <v>-</v>
      </c>
      <c r="F1567" s="1" t="str">
        <f>IFERROR(INDEX(股票涨跌!F:F,MATCH(B1567,股票涨跌!B:B,0)),"-")</f>
        <v>-</v>
      </c>
      <c r="G1567" s="1" t="str">
        <f>TRIM(基本信息!O1567)</f>
        <v/>
      </c>
      <c r="H1567" s="1" t="str">
        <f>IFERROR(INDEX(行业涨跌!F:F,MATCH(G1567,行业涨跌!C:C,0)),"-")</f>
        <v>-</v>
      </c>
      <c r="I1567" s="1" t="str">
        <f>IFERROR(INDEX(行业涨跌!E:E,MATCH(G1567,行业涨跌!C:C,0)),"-")</f>
        <v>-</v>
      </c>
      <c r="J1567" s="1">
        <v>1</v>
      </c>
      <c r="K1567" s="1">
        <v>0</v>
      </c>
      <c r="L1567" s="1">
        <v>0</v>
      </c>
      <c r="M1567" s="66">
        <f t="shared" si="234"/>
        <v>0.5</v>
      </c>
      <c r="N1567" s="1">
        <v>0</v>
      </c>
      <c r="O1567" s="1">
        <v>0</v>
      </c>
      <c r="P1567" s="1">
        <v>1</v>
      </c>
      <c r="Q1567" s="1">
        <v>0</v>
      </c>
      <c r="R1567" s="43" t="str">
        <f t="shared" si="232"/>
        <v>-</v>
      </c>
      <c r="S1567" s="11">
        <v>43630.625</v>
      </c>
    </row>
    <row r="1568" spans="1:19" x14ac:dyDescent="0.15">
      <c r="A1568" s="1">
        <v>1567</v>
      </c>
      <c r="B1568" s="29" t="str">
        <f>TRIM(基本信息!B1568)</f>
        <v/>
      </c>
      <c r="C1568" s="1" t="str">
        <f>TRIM(基本信息!C1568)</f>
        <v/>
      </c>
      <c r="D1568" s="1">
        <f t="shared" si="233"/>
        <v>0</v>
      </c>
      <c r="E1568" s="1" t="str">
        <f>IFERROR(INDEX(股票涨跌!E:E,MATCH(B1568,股票涨跌!B:B,0)),"-")</f>
        <v>-</v>
      </c>
      <c r="F1568" s="1" t="str">
        <f>IFERROR(INDEX(股票涨跌!F:F,MATCH(B1568,股票涨跌!B:B,0)),"-")</f>
        <v>-</v>
      </c>
      <c r="G1568" s="1" t="str">
        <f>TRIM(基本信息!O1568)</f>
        <v/>
      </c>
      <c r="H1568" s="1" t="str">
        <f>IFERROR(INDEX(行业涨跌!F:F,MATCH(G1568,行业涨跌!C:C,0)),"-")</f>
        <v>-</v>
      </c>
      <c r="I1568" s="1" t="str">
        <f>IFERROR(INDEX(行业涨跌!E:E,MATCH(G1568,行业涨跌!C:C,0)),"-")</f>
        <v>-</v>
      </c>
      <c r="J1568" s="1">
        <v>0</v>
      </c>
      <c r="K1568" s="1">
        <v>1</v>
      </c>
      <c r="L1568" s="1">
        <v>0</v>
      </c>
      <c r="M1568" s="66">
        <f t="shared" si="234"/>
        <v>1</v>
      </c>
      <c r="R1568" s="43" t="str">
        <f t="shared" si="232"/>
        <v>-</v>
      </c>
      <c r="S1568" s="11">
        <v>43630.625</v>
      </c>
    </row>
    <row r="1569" spans="1:19" x14ac:dyDescent="0.15">
      <c r="A1569" s="1">
        <v>1568</v>
      </c>
      <c r="B1569" s="29" t="str">
        <f>TRIM(基本信息!B1569)</f>
        <v/>
      </c>
      <c r="C1569" s="1" t="str">
        <f>TRIM(基本信息!C1569)</f>
        <v/>
      </c>
      <c r="D1569" s="1">
        <f t="shared" si="233"/>
        <v>0</v>
      </c>
      <c r="E1569" s="1" t="str">
        <f>IFERROR(INDEX(股票涨跌!E:E,MATCH(B1569,股票涨跌!B:B,0)),"-")</f>
        <v>-</v>
      </c>
      <c r="F1569" s="1" t="str">
        <f>IFERROR(INDEX(股票涨跌!F:F,MATCH(B1569,股票涨跌!B:B,0)),"-")</f>
        <v>-</v>
      </c>
      <c r="G1569" s="1" t="str">
        <f>TRIM(基本信息!O1569)</f>
        <v/>
      </c>
      <c r="H1569" s="1" t="str">
        <f>IFERROR(INDEX(行业涨跌!F:F,MATCH(G1569,行业涨跌!C:C,0)),"-")</f>
        <v>-</v>
      </c>
      <c r="I1569" s="1" t="str">
        <f>IFERROR(INDEX(行业涨跌!E:E,MATCH(G1569,行业涨跌!C:C,0)),"-")</f>
        <v>-</v>
      </c>
      <c r="J1569" s="1">
        <v>0</v>
      </c>
      <c r="K1569" s="1">
        <v>1</v>
      </c>
      <c r="L1569" s="1">
        <v>0</v>
      </c>
      <c r="M1569" s="66">
        <f t="shared" si="234"/>
        <v>1</v>
      </c>
      <c r="R1569" s="43" t="str">
        <f t="shared" si="232"/>
        <v>-</v>
      </c>
      <c r="S1569" s="11">
        <v>43630.625</v>
      </c>
    </row>
    <row r="1570" spans="1:19" x14ac:dyDescent="0.15">
      <c r="A1570" s="1">
        <v>1569</v>
      </c>
      <c r="B1570" s="29" t="str">
        <f>TRIM(基本信息!B1570)</f>
        <v/>
      </c>
      <c r="C1570" s="1" t="str">
        <f>TRIM(基本信息!C1570)</f>
        <v/>
      </c>
      <c r="D1570" s="1">
        <f t="shared" si="233"/>
        <v>0</v>
      </c>
      <c r="E1570" s="1" t="str">
        <f>IFERROR(INDEX(股票涨跌!E:E,MATCH(B1570,股票涨跌!B:B,0)),"-")</f>
        <v>-</v>
      </c>
      <c r="F1570" s="1" t="str">
        <f>IFERROR(INDEX(股票涨跌!F:F,MATCH(B1570,股票涨跌!B:B,0)),"-")</f>
        <v>-</v>
      </c>
      <c r="G1570" s="1" t="str">
        <f>TRIM(基本信息!O1570)</f>
        <v/>
      </c>
      <c r="H1570" s="1" t="str">
        <f>IFERROR(INDEX(行业涨跌!F:F,MATCH(G1570,行业涨跌!C:C,0)),"-")</f>
        <v>-</v>
      </c>
      <c r="I1570" s="1" t="str">
        <f>IFERROR(INDEX(行业涨跌!E:E,MATCH(G1570,行业涨跌!C:C,0)),"-")</f>
        <v>-</v>
      </c>
      <c r="J1570" s="1">
        <v>0</v>
      </c>
      <c r="K1570" s="1">
        <v>0</v>
      </c>
      <c r="L1570" s="1">
        <v>0</v>
      </c>
      <c r="M1570" s="66">
        <f t="shared" si="234"/>
        <v>0</v>
      </c>
      <c r="R1570" s="43" t="str">
        <f t="shared" si="232"/>
        <v>-</v>
      </c>
    </row>
    <row r="1571" spans="1:19" x14ac:dyDescent="0.15">
      <c r="A1571" s="1">
        <v>1570</v>
      </c>
      <c r="B1571" s="29" t="str">
        <f>TRIM(基本信息!B1571)</f>
        <v/>
      </c>
      <c r="C1571" s="1" t="str">
        <f>TRIM(基本信息!C1571)</f>
        <v/>
      </c>
      <c r="D1571" s="1">
        <f t="shared" si="233"/>
        <v>0</v>
      </c>
      <c r="E1571" s="1" t="str">
        <f>IFERROR(INDEX(股票涨跌!E:E,MATCH(B1571,股票涨跌!B:B,0)),"-")</f>
        <v>-</v>
      </c>
      <c r="F1571" s="1" t="str">
        <f>IFERROR(INDEX(股票涨跌!F:F,MATCH(B1571,股票涨跌!B:B,0)),"-")</f>
        <v>-</v>
      </c>
      <c r="G1571" s="1" t="str">
        <f>TRIM(基本信息!O1571)</f>
        <v/>
      </c>
      <c r="H1571" s="1" t="str">
        <f>IFERROR(INDEX(行业涨跌!F:F,MATCH(G1571,行业涨跌!C:C,0)),"-")</f>
        <v>-</v>
      </c>
      <c r="I1571" s="1" t="str">
        <f>IFERROR(INDEX(行业涨跌!E:E,MATCH(G1571,行业涨跌!C:C,0)),"-")</f>
        <v>-</v>
      </c>
      <c r="J1571" s="1">
        <v>0</v>
      </c>
      <c r="K1571" s="1">
        <v>0</v>
      </c>
      <c r="L1571" s="1">
        <v>1</v>
      </c>
      <c r="M1571" s="66">
        <f t="shared" si="234"/>
        <v>0</v>
      </c>
      <c r="R1571" s="43" t="str">
        <f t="shared" si="232"/>
        <v>-</v>
      </c>
    </row>
    <row r="1572" spans="1:19" x14ac:dyDescent="0.15">
      <c r="A1572" s="1">
        <v>1571</v>
      </c>
      <c r="B1572" s="29" t="str">
        <f>TRIM(基本信息!B1572)</f>
        <v/>
      </c>
      <c r="C1572" s="1" t="str">
        <f>TRIM(基本信息!C1572)</f>
        <v/>
      </c>
      <c r="D1572" s="1">
        <f t="shared" si="233"/>
        <v>0</v>
      </c>
      <c r="E1572" s="1" t="str">
        <f>IFERROR(INDEX(股票涨跌!E:E,MATCH(B1572,股票涨跌!B:B,0)),"-")</f>
        <v>-</v>
      </c>
      <c r="F1572" s="1" t="str">
        <f>IFERROR(INDEX(股票涨跌!F:F,MATCH(B1572,股票涨跌!B:B,0)),"-")</f>
        <v>-</v>
      </c>
      <c r="G1572" s="1" t="str">
        <f>TRIM(基本信息!O1572)</f>
        <v/>
      </c>
      <c r="H1572" s="1" t="str">
        <f>IFERROR(INDEX(行业涨跌!F:F,MATCH(G1572,行业涨跌!C:C,0)),"-")</f>
        <v>-</v>
      </c>
      <c r="I1572" s="1" t="str">
        <f>IFERROR(INDEX(行业涨跌!E:E,MATCH(G1572,行业涨跌!C:C,0)),"-")</f>
        <v>-</v>
      </c>
      <c r="J1572" s="1">
        <v>0</v>
      </c>
      <c r="K1572" s="1">
        <v>1</v>
      </c>
      <c r="L1572" s="1">
        <v>0</v>
      </c>
      <c r="M1572" s="66">
        <f t="shared" si="234"/>
        <v>1</v>
      </c>
      <c r="R1572" s="43" t="str">
        <f t="shared" si="232"/>
        <v>-</v>
      </c>
      <c r="S1572" s="11">
        <v>43630.625</v>
      </c>
    </row>
    <row r="1573" spans="1:19" x14ac:dyDescent="0.15">
      <c r="A1573" s="1">
        <v>1572</v>
      </c>
      <c r="B1573" s="29" t="str">
        <f>TRIM(基本信息!B1573)</f>
        <v/>
      </c>
      <c r="C1573" s="1" t="str">
        <f>TRIM(基本信息!C1573)</f>
        <v/>
      </c>
      <c r="D1573" s="1">
        <f t="shared" si="233"/>
        <v>0</v>
      </c>
      <c r="E1573" s="1" t="str">
        <f>IFERROR(INDEX(股票涨跌!E:E,MATCH(B1573,股票涨跌!B:B,0)),"-")</f>
        <v>-</v>
      </c>
      <c r="F1573" s="1" t="str">
        <f>IFERROR(INDEX(股票涨跌!F:F,MATCH(B1573,股票涨跌!B:B,0)),"-")</f>
        <v>-</v>
      </c>
      <c r="G1573" s="1" t="str">
        <f>TRIM(基本信息!O1573)</f>
        <v/>
      </c>
      <c r="H1573" s="1" t="str">
        <f>IFERROR(INDEX(行业涨跌!F:F,MATCH(G1573,行业涨跌!C:C,0)),"-")</f>
        <v>-</v>
      </c>
      <c r="I1573" s="1" t="str">
        <f>IFERROR(INDEX(行业涨跌!E:E,MATCH(G1573,行业涨跌!C:C,0)),"-")</f>
        <v>-</v>
      </c>
      <c r="J1573" s="1">
        <v>0</v>
      </c>
      <c r="K1573" s="1">
        <v>0</v>
      </c>
      <c r="L1573" s="1">
        <v>0</v>
      </c>
      <c r="M1573" s="66">
        <f t="shared" si="234"/>
        <v>0</v>
      </c>
      <c r="R1573" s="43" t="str">
        <f t="shared" si="232"/>
        <v>-</v>
      </c>
    </row>
    <row r="1574" spans="1:19" x14ac:dyDescent="0.15">
      <c r="A1574" s="1">
        <v>1573</v>
      </c>
      <c r="B1574" s="29" t="str">
        <f>TRIM(基本信息!B1574)</f>
        <v/>
      </c>
      <c r="C1574" s="1" t="str">
        <f>TRIM(基本信息!C1574)</f>
        <v/>
      </c>
      <c r="D1574" s="1">
        <f t="shared" si="233"/>
        <v>0</v>
      </c>
      <c r="E1574" s="1" t="str">
        <f>IFERROR(INDEX(股票涨跌!E:E,MATCH(B1574,股票涨跌!B:B,0)),"-")</f>
        <v>-</v>
      </c>
      <c r="F1574" s="1" t="str">
        <f>IFERROR(INDEX(股票涨跌!F:F,MATCH(B1574,股票涨跌!B:B,0)),"-")</f>
        <v>-</v>
      </c>
      <c r="G1574" s="1" t="str">
        <f>TRIM(基本信息!O1574)</f>
        <v/>
      </c>
      <c r="H1574" s="1" t="str">
        <f>IFERROR(INDEX(行业涨跌!F:F,MATCH(G1574,行业涨跌!C:C,0)),"-")</f>
        <v>-</v>
      </c>
      <c r="I1574" s="1" t="str">
        <f>IFERROR(INDEX(行业涨跌!E:E,MATCH(G1574,行业涨跌!C:C,0)),"-")</f>
        <v>-</v>
      </c>
      <c r="J1574" s="1">
        <v>0</v>
      </c>
      <c r="K1574" s="1">
        <v>1</v>
      </c>
      <c r="L1574" s="1">
        <v>0</v>
      </c>
      <c r="M1574" s="66">
        <f t="shared" si="234"/>
        <v>1</v>
      </c>
      <c r="R1574" s="43" t="str">
        <f t="shared" si="232"/>
        <v>-</v>
      </c>
      <c r="S1574" s="11">
        <v>43630.625</v>
      </c>
    </row>
    <row r="1575" spans="1:19" x14ac:dyDescent="0.15">
      <c r="A1575" s="1">
        <v>1574</v>
      </c>
      <c r="B1575" s="29" t="str">
        <f>TRIM(基本信息!B1575)</f>
        <v/>
      </c>
      <c r="C1575" s="1" t="str">
        <f>TRIM(基本信息!C1575)</f>
        <v/>
      </c>
      <c r="D1575" s="1">
        <f t="shared" si="233"/>
        <v>0</v>
      </c>
      <c r="E1575" s="1" t="str">
        <f>IFERROR(INDEX(股票涨跌!E:E,MATCH(B1575,股票涨跌!B:B,0)),"-")</f>
        <v>-</v>
      </c>
      <c r="F1575" s="1" t="str">
        <f>IFERROR(INDEX(股票涨跌!F:F,MATCH(B1575,股票涨跌!B:B,0)),"-")</f>
        <v>-</v>
      </c>
      <c r="G1575" s="1" t="str">
        <f>TRIM(基本信息!O1575)</f>
        <v/>
      </c>
      <c r="H1575" s="1" t="str">
        <f>IFERROR(INDEX(行业涨跌!F:F,MATCH(G1575,行业涨跌!C:C,0)),"-")</f>
        <v>-</v>
      </c>
      <c r="I1575" s="1" t="str">
        <f>IFERROR(INDEX(行业涨跌!E:E,MATCH(G1575,行业涨跌!C:C,0)),"-")</f>
        <v>-</v>
      </c>
      <c r="J1575" s="1">
        <v>0</v>
      </c>
      <c r="K1575" s="1">
        <v>1</v>
      </c>
      <c r="L1575" s="1">
        <v>0</v>
      </c>
      <c r="M1575" s="66">
        <f t="shared" si="234"/>
        <v>1</v>
      </c>
      <c r="R1575" s="43" t="str">
        <f t="shared" si="232"/>
        <v>-</v>
      </c>
      <c r="S1575" s="11">
        <v>43630.625</v>
      </c>
    </row>
    <row r="1576" spans="1:19" x14ac:dyDescent="0.15">
      <c r="A1576" s="1">
        <v>1575</v>
      </c>
      <c r="B1576" s="29" t="str">
        <f>TRIM(基本信息!B1576)</f>
        <v/>
      </c>
      <c r="C1576" s="1" t="str">
        <f>TRIM(基本信息!C1576)</f>
        <v/>
      </c>
      <c r="D1576" s="1">
        <f t="shared" si="233"/>
        <v>0</v>
      </c>
      <c r="E1576" s="1" t="str">
        <f>IFERROR(INDEX(股票涨跌!E:E,MATCH(B1576,股票涨跌!B:B,0)),"-")</f>
        <v>-</v>
      </c>
      <c r="F1576" s="1" t="str">
        <f>IFERROR(INDEX(股票涨跌!F:F,MATCH(B1576,股票涨跌!B:B,0)),"-")</f>
        <v>-</v>
      </c>
      <c r="G1576" s="1" t="str">
        <f>TRIM(基本信息!O1576)</f>
        <v/>
      </c>
      <c r="H1576" s="1" t="str">
        <f>IFERROR(INDEX(行业涨跌!F:F,MATCH(G1576,行业涨跌!C:C,0)),"-")</f>
        <v>-</v>
      </c>
      <c r="I1576" s="1" t="str">
        <f>IFERROR(INDEX(行业涨跌!E:E,MATCH(G1576,行业涨跌!C:C,0)),"-")</f>
        <v>-</v>
      </c>
      <c r="J1576" s="1">
        <v>0</v>
      </c>
      <c r="K1576" s="1">
        <v>0</v>
      </c>
      <c r="L1576" s="1">
        <v>0</v>
      </c>
      <c r="M1576" s="66">
        <f t="shared" si="234"/>
        <v>0</v>
      </c>
      <c r="R1576" s="43" t="str">
        <f t="shared" si="232"/>
        <v>-</v>
      </c>
    </row>
    <row r="1577" spans="1:19" x14ac:dyDescent="0.15">
      <c r="A1577" s="1">
        <v>1576</v>
      </c>
      <c r="B1577" s="29" t="str">
        <f>TRIM(基本信息!B1577)</f>
        <v/>
      </c>
      <c r="C1577" s="1" t="str">
        <f>TRIM(基本信息!C1577)</f>
        <v/>
      </c>
      <c r="D1577" s="1">
        <f t="shared" si="233"/>
        <v>0</v>
      </c>
      <c r="E1577" s="1" t="str">
        <f>IFERROR(INDEX(股票涨跌!E:E,MATCH(B1577,股票涨跌!B:B,0)),"-")</f>
        <v>-</v>
      </c>
      <c r="F1577" s="1" t="str">
        <f>IFERROR(INDEX(股票涨跌!F:F,MATCH(B1577,股票涨跌!B:B,0)),"-")</f>
        <v>-</v>
      </c>
      <c r="G1577" s="1" t="str">
        <f>TRIM(基本信息!O1577)</f>
        <v/>
      </c>
      <c r="H1577" s="1" t="str">
        <f>IFERROR(INDEX(行业涨跌!F:F,MATCH(G1577,行业涨跌!C:C,0)),"-")</f>
        <v>-</v>
      </c>
      <c r="I1577" s="1" t="str">
        <f>IFERROR(INDEX(行业涨跌!E:E,MATCH(G1577,行业涨跌!C:C,0)),"-")</f>
        <v>-</v>
      </c>
      <c r="J1577" s="1">
        <v>0</v>
      </c>
      <c r="K1577" s="1">
        <v>0</v>
      </c>
      <c r="L1577" s="1">
        <v>0</v>
      </c>
      <c r="M1577" s="66">
        <f t="shared" si="234"/>
        <v>0</v>
      </c>
      <c r="R1577" s="43" t="str">
        <f t="shared" si="232"/>
        <v>-</v>
      </c>
    </row>
    <row r="1578" spans="1:19" x14ac:dyDescent="0.15">
      <c r="A1578" s="1">
        <v>1577</v>
      </c>
      <c r="B1578" s="29" t="str">
        <f>TRIM(基本信息!B1578)</f>
        <v/>
      </c>
      <c r="C1578" s="1" t="str">
        <f>TRIM(基本信息!C1578)</f>
        <v/>
      </c>
      <c r="D1578" s="1">
        <f t="shared" si="233"/>
        <v>0</v>
      </c>
      <c r="E1578" s="1" t="str">
        <f>IFERROR(INDEX(股票涨跌!E:E,MATCH(B1578,股票涨跌!B:B,0)),"-")</f>
        <v>-</v>
      </c>
      <c r="F1578" s="1" t="str">
        <f>IFERROR(INDEX(股票涨跌!F:F,MATCH(B1578,股票涨跌!B:B,0)),"-")</f>
        <v>-</v>
      </c>
      <c r="G1578" s="1" t="str">
        <f>TRIM(基本信息!O1578)</f>
        <v/>
      </c>
      <c r="H1578" s="1" t="str">
        <f>IFERROR(INDEX(行业涨跌!F:F,MATCH(G1578,行业涨跌!C:C,0)),"-")</f>
        <v>-</v>
      </c>
      <c r="I1578" s="1" t="str">
        <f>IFERROR(INDEX(行业涨跌!E:E,MATCH(G1578,行业涨跌!C:C,0)),"-")</f>
        <v>-</v>
      </c>
      <c r="J1578" s="1">
        <v>0</v>
      </c>
      <c r="K1578" s="1">
        <v>0</v>
      </c>
      <c r="L1578" s="1">
        <v>0</v>
      </c>
      <c r="M1578" s="66">
        <f t="shared" si="234"/>
        <v>0</v>
      </c>
      <c r="R1578" s="43" t="str">
        <f t="shared" si="232"/>
        <v>-</v>
      </c>
    </row>
    <row r="1579" spans="1:19" x14ac:dyDescent="0.15">
      <c r="A1579" s="1">
        <v>1578</v>
      </c>
      <c r="B1579" s="29" t="str">
        <f>TRIM(基本信息!B1579)</f>
        <v/>
      </c>
      <c r="C1579" s="1" t="str">
        <f>TRIM(基本信息!C1579)</f>
        <v/>
      </c>
      <c r="D1579" s="1">
        <f t="shared" si="233"/>
        <v>0</v>
      </c>
      <c r="E1579" s="1" t="str">
        <f>IFERROR(INDEX(股票涨跌!E:E,MATCH(B1579,股票涨跌!B:B,0)),"-")</f>
        <v>-</v>
      </c>
      <c r="F1579" s="1" t="str">
        <f>IFERROR(INDEX(股票涨跌!F:F,MATCH(B1579,股票涨跌!B:B,0)),"-")</f>
        <v>-</v>
      </c>
      <c r="G1579" s="1" t="str">
        <f>TRIM(基本信息!O1579)</f>
        <v/>
      </c>
      <c r="H1579" s="1" t="str">
        <f>IFERROR(INDEX(行业涨跌!F:F,MATCH(G1579,行业涨跌!C:C,0)),"-")</f>
        <v>-</v>
      </c>
      <c r="I1579" s="1" t="str">
        <f>IFERROR(INDEX(行业涨跌!E:E,MATCH(G1579,行业涨跌!C:C,0)),"-")</f>
        <v>-</v>
      </c>
      <c r="J1579" s="1">
        <v>0</v>
      </c>
      <c r="K1579" s="1">
        <v>1</v>
      </c>
      <c r="L1579" s="1">
        <v>0</v>
      </c>
      <c r="M1579" s="66">
        <f t="shared" si="234"/>
        <v>1</v>
      </c>
      <c r="R1579" s="43" t="str">
        <f t="shared" si="232"/>
        <v>-</v>
      </c>
      <c r="S1579" s="11">
        <v>43630.625</v>
      </c>
    </row>
    <row r="1580" spans="1:19" x14ac:dyDescent="0.15">
      <c r="A1580" s="1">
        <v>1579</v>
      </c>
      <c r="B1580" s="29" t="str">
        <f>TRIM(基本信息!B1580)</f>
        <v/>
      </c>
      <c r="C1580" s="1" t="str">
        <f>TRIM(基本信息!C1580)</f>
        <v/>
      </c>
      <c r="D1580" s="1">
        <f t="shared" si="233"/>
        <v>0</v>
      </c>
      <c r="E1580" s="1" t="str">
        <f>IFERROR(INDEX(股票涨跌!E:E,MATCH(B1580,股票涨跌!B:B,0)),"-")</f>
        <v>-</v>
      </c>
      <c r="F1580" s="1" t="str">
        <f>IFERROR(INDEX(股票涨跌!F:F,MATCH(B1580,股票涨跌!B:B,0)),"-")</f>
        <v>-</v>
      </c>
      <c r="G1580" s="1" t="str">
        <f>TRIM(基本信息!O1580)</f>
        <v/>
      </c>
      <c r="H1580" s="1" t="str">
        <f>IFERROR(INDEX(行业涨跌!F:F,MATCH(G1580,行业涨跌!C:C,0)),"-")</f>
        <v>-</v>
      </c>
      <c r="I1580" s="1" t="str">
        <f>IFERROR(INDEX(行业涨跌!E:E,MATCH(G1580,行业涨跌!C:C,0)),"-")</f>
        <v>-</v>
      </c>
      <c r="J1580" s="1">
        <v>0</v>
      </c>
      <c r="K1580" s="1">
        <v>0</v>
      </c>
      <c r="L1580" s="1">
        <v>0</v>
      </c>
      <c r="M1580" s="66">
        <f t="shared" si="234"/>
        <v>0</v>
      </c>
      <c r="R1580" s="43" t="str">
        <f t="shared" si="232"/>
        <v>-</v>
      </c>
    </row>
    <row r="1581" spans="1:19" x14ac:dyDescent="0.15">
      <c r="A1581" s="1">
        <v>1580</v>
      </c>
      <c r="B1581" s="29" t="str">
        <f>TRIM(基本信息!B1581)</f>
        <v/>
      </c>
      <c r="C1581" s="1" t="str">
        <f>TRIM(基本信息!C1581)</f>
        <v/>
      </c>
      <c r="D1581" s="1">
        <f t="shared" si="233"/>
        <v>0</v>
      </c>
      <c r="E1581" s="1" t="str">
        <f>IFERROR(INDEX(股票涨跌!E:E,MATCH(B1581,股票涨跌!B:B,0)),"-")</f>
        <v>-</v>
      </c>
      <c r="F1581" s="1" t="str">
        <f>IFERROR(INDEX(股票涨跌!F:F,MATCH(B1581,股票涨跌!B:B,0)),"-")</f>
        <v>-</v>
      </c>
      <c r="G1581" s="1" t="str">
        <f>TRIM(基本信息!O1581)</f>
        <v/>
      </c>
      <c r="H1581" s="1" t="str">
        <f>IFERROR(INDEX(行业涨跌!F:F,MATCH(G1581,行业涨跌!C:C,0)),"-")</f>
        <v>-</v>
      </c>
      <c r="I1581" s="1" t="str">
        <f>IFERROR(INDEX(行业涨跌!E:E,MATCH(G1581,行业涨跌!C:C,0)),"-")</f>
        <v>-</v>
      </c>
      <c r="J1581" s="1">
        <v>0</v>
      </c>
      <c r="K1581" s="1">
        <v>0</v>
      </c>
      <c r="L1581" s="1">
        <v>0</v>
      </c>
      <c r="M1581" s="66">
        <f t="shared" si="234"/>
        <v>0</v>
      </c>
      <c r="R1581" s="43" t="str">
        <f t="shared" si="232"/>
        <v>-</v>
      </c>
    </row>
    <row r="1582" spans="1:19" x14ac:dyDescent="0.15">
      <c r="A1582" s="1">
        <v>1581</v>
      </c>
      <c r="B1582" s="29" t="str">
        <f>TRIM(基本信息!B1582)</f>
        <v/>
      </c>
      <c r="C1582" s="1" t="str">
        <f>TRIM(基本信息!C1582)</f>
        <v/>
      </c>
      <c r="D1582" s="1">
        <f t="shared" si="233"/>
        <v>0</v>
      </c>
      <c r="E1582" s="1" t="str">
        <f>IFERROR(INDEX(股票涨跌!E:E,MATCH(B1582,股票涨跌!B:B,0)),"-")</f>
        <v>-</v>
      </c>
      <c r="F1582" s="1" t="str">
        <f>IFERROR(INDEX(股票涨跌!F:F,MATCH(B1582,股票涨跌!B:B,0)),"-")</f>
        <v>-</v>
      </c>
      <c r="G1582" s="1" t="str">
        <f>TRIM(基本信息!O1582)</f>
        <v/>
      </c>
      <c r="H1582" s="1" t="str">
        <f>IFERROR(INDEX(行业涨跌!F:F,MATCH(G1582,行业涨跌!C:C,0)),"-")</f>
        <v>-</v>
      </c>
      <c r="I1582" s="1" t="str">
        <f>IFERROR(INDEX(行业涨跌!E:E,MATCH(G1582,行业涨跌!C:C,0)),"-")</f>
        <v>-</v>
      </c>
      <c r="J1582" s="1">
        <v>0</v>
      </c>
      <c r="K1582" s="1">
        <v>1</v>
      </c>
      <c r="L1582" s="1">
        <v>0</v>
      </c>
      <c r="M1582" s="66">
        <f t="shared" si="234"/>
        <v>1</v>
      </c>
      <c r="R1582" s="43" t="str">
        <f t="shared" si="232"/>
        <v>-</v>
      </c>
      <c r="S1582" s="11">
        <v>43630.625</v>
      </c>
    </row>
    <row r="1583" spans="1:19" x14ac:dyDescent="0.15">
      <c r="A1583" s="1">
        <v>1582</v>
      </c>
      <c r="B1583" s="29" t="str">
        <f>TRIM(基本信息!B1583)</f>
        <v/>
      </c>
      <c r="C1583" s="1" t="str">
        <f>TRIM(基本信息!C1583)</f>
        <v/>
      </c>
      <c r="D1583" s="1">
        <f t="shared" si="233"/>
        <v>0</v>
      </c>
      <c r="E1583" s="1" t="str">
        <f>IFERROR(INDEX(股票涨跌!E:E,MATCH(B1583,股票涨跌!B:B,0)),"-")</f>
        <v>-</v>
      </c>
      <c r="F1583" s="1" t="str">
        <f>IFERROR(INDEX(股票涨跌!F:F,MATCH(B1583,股票涨跌!B:B,0)),"-")</f>
        <v>-</v>
      </c>
      <c r="G1583" s="1" t="str">
        <f>TRIM(基本信息!O1583)</f>
        <v/>
      </c>
      <c r="H1583" s="1" t="str">
        <f>IFERROR(INDEX(行业涨跌!F:F,MATCH(G1583,行业涨跌!C:C,0)),"-")</f>
        <v>-</v>
      </c>
      <c r="I1583" s="1" t="str">
        <f>IFERROR(INDEX(行业涨跌!E:E,MATCH(G1583,行业涨跌!C:C,0)),"-")</f>
        <v>-</v>
      </c>
      <c r="J1583" s="1">
        <v>0</v>
      </c>
      <c r="K1583" s="1">
        <v>1</v>
      </c>
      <c r="L1583" s="1">
        <v>0</v>
      </c>
      <c r="M1583" s="66">
        <f t="shared" si="234"/>
        <v>1</v>
      </c>
      <c r="R1583" s="43" t="str">
        <f t="shared" si="232"/>
        <v>-</v>
      </c>
      <c r="S1583" s="11">
        <v>43630.625</v>
      </c>
    </row>
    <row r="1584" spans="1:19" x14ac:dyDescent="0.15">
      <c r="A1584" s="1">
        <v>1583</v>
      </c>
      <c r="B1584" s="29" t="str">
        <f>TRIM(基本信息!B1584)</f>
        <v/>
      </c>
      <c r="C1584" s="1" t="str">
        <f>TRIM(基本信息!C1584)</f>
        <v/>
      </c>
      <c r="D1584" s="1">
        <f t="shared" si="233"/>
        <v>0</v>
      </c>
      <c r="E1584" s="1" t="str">
        <f>IFERROR(INDEX(股票涨跌!E:E,MATCH(B1584,股票涨跌!B:B,0)),"-")</f>
        <v>-</v>
      </c>
      <c r="F1584" s="1" t="str">
        <f>IFERROR(INDEX(股票涨跌!F:F,MATCH(B1584,股票涨跌!B:B,0)),"-")</f>
        <v>-</v>
      </c>
      <c r="G1584" s="1" t="str">
        <f>TRIM(基本信息!O1584)</f>
        <v/>
      </c>
      <c r="H1584" s="1" t="str">
        <f>IFERROR(INDEX(行业涨跌!F:F,MATCH(G1584,行业涨跌!C:C,0)),"-")</f>
        <v>-</v>
      </c>
      <c r="I1584" s="1" t="str">
        <f>IFERROR(INDEX(行业涨跌!E:E,MATCH(G1584,行业涨跌!C:C,0)),"-")</f>
        <v>-</v>
      </c>
      <c r="J1584" s="1">
        <v>0</v>
      </c>
      <c r="K1584" s="1">
        <v>0</v>
      </c>
      <c r="L1584" s="1">
        <v>0</v>
      </c>
      <c r="M1584" s="66">
        <f t="shared" si="234"/>
        <v>0</v>
      </c>
      <c r="R1584" s="43" t="str">
        <f t="shared" si="232"/>
        <v>-</v>
      </c>
    </row>
    <row r="1585" spans="1:19" x14ac:dyDescent="0.15">
      <c r="A1585" s="1">
        <v>1584</v>
      </c>
      <c r="B1585" s="29" t="str">
        <f>TRIM(基本信息!B1585)</f>
        <v/>
      </c>
      <c r="C1585" s="1" t="str">
        <f>TRIM(基本信息!C1585)</f>
        <v/>
      </c>
      <c r="D1585" s="1">
        <f t="shared" si="233"/>
        <v>0</v>
      </c>
      <c r="E1585" s="1" t="str">
        <f>IFERROR(INDEX(股票涨跌!E:E,MATCH(B1585,股票涨跌!B:B,0)),"-")</f>
        <v>-</v>
      </c>
      <c r="F1585" s="1" t="str">
        <f>IFERROR(INDEX(股票涨跌!F:F,MATCH(B1585,股票涨跌!B:B,0)),"-")</f>
        <v>-</v>
      </c>
      <c r="G1585" s="1" t="str">
        <f>TRIM(基本信息!O1585)</f>
        <v/>
      </c>
      <c r="H1585" s="1" t="str">
        <f>IFERROR(INDEX(行业涨跌!F:F,MATCH(G1585,行业涨跌!C:C,0)),"-")</f>
        <v>-</v>
      </c>
      <c r="I1585" s="1" t="str">
        <f>IFERROR(INDEX(行业涨跌!E:E,MATCH(G1585,行业涨跌!C:C,0)),"-")</f>
        <v>-</v>
      </c>
      <c r="J1585" s="1">
        <v>0</v>
      </c>
      <c r="K1585" s="1">
        <v>0</v>
      </c>
      <c r="L1585" s="1">
        <v>0</v>
      </c>
      <c r="M1585" s="66">
        <f t="shared" si="234"/>
        <v>0</v>
      </c>
      <c r="R1585" s="43" t="str">
        <f t="shared" si="232"/>
        <v>-</v>
      </c>
    </row>
    <row r="1586" spans="1:19" x14ac:dyDescent="0.15">
      <c r="A1586" s="1">
        <v>1585</v>
      </c>
      <c r="B1586" s="29" t="str">
        <f>TRIM(基本信息!B1586)</f>
        <v/>
      </c>
      <c r="C1586" s="1" t="str">
        <f>TRIM(基本信息!C1586)</f>
        <v/>
      </c>
      <c r="D1586" s="1">
        <f t="shared" si="233"/>
        <v>0</v>
      </c>
      <c r="E1586" s="1" t="str">
        <f>IFERROR(INDEX(股票涨跌!E:E,MATCH(B1586,股票涨跌!B:B,0)),"-")</f>
        <v>-</v>
      </c>
      <c r="F1586" s="1" t="str">
        <f>IFERROR(INDEX(股票涨跌!F:F,MATCH(B1586,股票涨跌!B:B,0)),"-")</f>
        <v>-</v>
      </c>
      <c r="G1586" s="1" t="str">
        <f>TRIM(基本信息!O1586)</f>
        <v/>
      </c>
      <c r="H1586" s="1" t="str">
        <f>IFERROR(INDEX(行业涨跌!F:F,MATCH(G1586,行业涨跌!C:C,0)),"-")</f>
        <v>-</v>
      </c>
      <c r="I1586" s="1" t="str">
        <f>IFERROR(INDEX(行业涨跌!E:E,MATCH(G1586,行业涨跌!C:C,0)),"-")</f>
        <v>-</v>
      </c>
      <c r="J1586" s="1">
        <v>0</v>
      </c>
      <c r="K1586" s="1">
        <v>0</v>
      </c>
      <c r="L1586" s="1">
        <v>0</v>
      </c>
      <c r="M1586" s="66">
        <f t="shared" si="234"/>
        <v>0</v>
      </c>
      <c r="R1586" s="43" t="str">
        <f t="shared" si="232"/>
        <v>-</v>
      </c>
    </row>
    <row r="1587" spans="1:19" x14ac:dyDescent="0.15">
      <c r="A1587" s="1">
        <v>1586</v>
      </c>
      <c r="B1587" s="29" t="str">
        <f>TRIM(基本信息!B1587)</f>
        <v/>
      </c>
      <c r="C1587" s="1" t="str">
        <f>TRIM(基本信息!C1587)</f>
        <v/>
      </c>
      <c r="D1587" s="1">
        <f t="shared" si="233"/>
        <v>0</v>
      </c>
      <c r="E1587" s="1" t="str">
        <f>IFERROR(INDEX(股票涨跌!E:E,MATCH(B1587,股票涨跌!B:B,0)),"-")</f>
        <v>-</v>
      </c>
      <c r="F1587" s="1" t="str">
        <f>IFERROR(INDEX(股票涨跌!F:F,MATCH(B1587,股票涨跌!B:B,0)),"-")</f>
        <v>-</v>
      </c>
      <c r="G1587" s="1" t="str">
        <f>TRIM(基本信息!O1587)</f>
        <v/>
      </c>
      <c r="H1587" s="1" t="str">
        <f>IFERROR(INDEX(行业涨跌!F:F,MATCH(G1587,行业涨跌!C:C,0)),"-")</f>
        <v>-</v>
      </c>
      <c r="I1587" s="1" t="str">
        <f>IFERROR(INDEX(行业涨跌!E:E,MATCH(G1587,行业涨跌!C:C,0)),"-")</f>
        <v>-</v>
      </c>
      <c r="J1587" s="1">
        <v>0</v>
      </c>
      <c r="K1587" s="1">
        <v>0</v>
      </c>
      <c r="L1587" s="1">
        <v>0</v>
      </c>
      <c r="M1587" s="66">
        <f t="shared" si="234"/>
        <v>0</v>
      </c>
      <c r="R1587" s="43" t="str">
        <f t="shared" si="232"/>
        <v>-</v>
      </c>
    </row>
    <row r="1588" spans="1:19" x14ac:dyDescent="0.15">
      <c r="A1588" s="1">
        <v>1587</v>
      </c>
      <c r="B1588" s="29" t="str">
        <f>TRIM(基本信息!B1588)</f>
        <v/>
      </c>
      <c r="C1588" s="1" t="str">
        <f>TRIM(基本信息!C1588)</f>
        <v/>
      </c>
      <c r="D1588" s="1">
        <f t="shared" si="233"/>
        <v>0</v>
      </c>
      <c r="E1588" s="1" t="str">
        <f>IFERROR(INDEX(股票涨跌!E:E,MATCH(B1588,股票涨跌!B:B,0)),"-")</f>
        <v>-</v>
      </c>
      <c r="F1588" s="1" t="str">
        <f>IFERROR(INDEX(股票涨跌!F:F,MATCH(B1588,股票涨跌!B:B,0)),"-")</f>
        <v>-</v>
      </c>
      <c r="G1588" s="1" t="str">
        <f>TRIM(基本信息!O1588)</f>
        <v/>
      </c>
      <c r="H1588" s="1" t="str">
        <f>IFERROR(INDEX(行业涨跌!F:F,MATCH(G1588,行业涨跌!C:C,0)),"-")</f>
        <v>-</v>
      </c>
      <c r="I1588" s="1" t="str">
        <f>IFERROR(INDEX(行业涨跌!E:E,MATCH(G1588,行业涨跌!C:C,0)),"-")</f>
        <v>-</v>
      </c>
      <c r="J1588" s="1">
        <v>0</v>
      </c>
      <c r="K1588" s="1">
        <v>1</v>
      </c>
      <c r="L1588" s="1">
        <v>0</v>
      </c>
      <c r="M1588" s="66">
        <f t="shared" si="234"/>
        <v>1</v>
      </c>
      <c r="R1588" s="43" t="str">
        <f t="shared" si="232"/>
        <v>-</v>
      </c>
      <c r="S1588" s="11">
        <v>43630.625</v>
      </c>
    </row>
    <row r="1589" spans="1:19" x14ac:dyDescent="0.15">
      <c r="A1589" s="1">
        <v>1588</v>
      </c>
      <c r="B1589" s="29" t="str">
        <f>TRIM(基本信息!B1589)</f>
        <v/>
      </c>
      <c r="C1589" s="1" t="str">
        <f>TRIM(基本信息!C1589)</f>
        <v/>
      </c>
      <c r="D1589" s="1">
        <f t="shared" si="233"/>
        <v>0</v>
      </c>
      <c r="E1589" s="1" t="str">
        <f>IFERROR(INDEX(股票涨跌!E:E,MATCH(B1589,股票涨跌!B:B,0)),"-")</f>
        <v>-</v>
      </c>
      <c r="F1589" s="1" t="str">
        <f>IFERROR(INDEX(股票涨跌!F:F,MATCH(B1589,股票涨跌!B:B,0)),"-")</f>
        <v>-</v>
      </c>
      <c r="G1589" s="1" t="str">
        <f>TRIM(基本信息!O1589)</f>
        <v/>
      </c>
      <c r="H1589" s="1" t="str">
        <f>IFERROR(INDEX(行业涨跌!F:F,MATCH(G1589,行业涨跌!C:C,0)),"-")</f>
        <v>-</v>
      </c>
      <c r="I1589" s="1" t="str">
        <f>IFERROR(INDEX(行业涨跌!E:E,MATCH(G1589,行业涨跌!C:C,0)),"-")</f>
        <v>-</v>
      </c>
      <c r="J1589" s="1">
        <v>0</v>
      </c>
      <c r="K1589" s="1">
        <v>0</v>
      </c>
      <c r="L1589" s="1">
        <v>0</v>
      </c>
      <c r="M1589" s="66">
        <f t="shared" si="234"/>
        <v>0</v>
      </c>
      <c r="R1589" s="43" t="str">
        <f t="shared" si="232"/>
        <v>-</v>
      </c>
    </row>
    <row r="1590" spans="1:19" x14ac:dyDescent="0.15">
      <c r="A1590" s="1">
        <v>1589</v>
      </c>
      <c r="B1590" s="29" t="str">
        <f>TRIM(基本信息!B1590)</f>
        <v/>
      </c>
      <c r="C1590" s="1" t="str">
        <f>TRIM(基本信息!C1590)</f>
        <v/>
      </c>
      <c r="D1590" s="1">
        <f t="shared" si="233"/>
        <v>0</v>
      </c>
      <c r="E1590" s="1" t="str">
        <f>IFERROR(INDEX(股票涨跌!E:E,MATCH(B1590,股票涨跌!B:B,0)),"-")</f>
        <v>-</v>
      </c>
      <c r="F1590" s="1" t="str">
        <f>IFERROR(INDEX(股票涨跌!F:F,MATCH(B1590,股票涨跌!B:B,0)),"-")</f>
        <v>-</v>
      </c>
      <c r="G1590" s="1" t="str">
        <f>TRIM(基本信息!O1590)</f>
        <v/>
      </c>
      <c r="H1590" s="1" t="str">
        <f>IFERROR(INDEX(行业涨跌!F:F,MATCH(G1590,行业涨跌!C:C,0)),"-")</f>
        <v>-</v>
      </c>
      <c r="I1590" s="1" t="str">
        <f>IFERROR(INDEX(行业涨跌!E:E,MATCH(G1590,行业涨跌!C:C,0)),"-")</f>
        <v>-</v>
      </c>
      <c r="J1590" s="1">
        <v>0</v>
      </c>
      <c r="K1590" s="1">
        <v>0</v>
      </c>
      <c r="L1590" s="1">
        <v>0</v>
      </c>
      <c r="M1590" s="66">
        <f t="shared" si="234"/>
        <v>0</v>
      </c>
      <c r="R1590" s="43" t="str">
        <f t="shared" si="232"/>
        <v>-</v>
      </c>
    </row>
    <row r="1591" spans="1:19" x14ac:dyDescent="0.15">
      <c r="A1591" s="1">
        <v>1590</v>
      </c>
      <c r="B1591" s="29" t="str">
        <f>TRIM(基本信息!B1591)</f>
        <v/>
      </c>
      <c r="C1591" s="1" t="str">
        <f>TRIM(基本信息!C1591)</f>
        <v/>
      </c>
      <c r="D1591" s="1">
        <f t="shared" si="233"/>
        <v>0</v>
      </c>
      <c r="E1591" s="1" t="str">
        <f>IFERROR(INDEX(股票涨跌!E:E,MATCH(B1591,股票涨跌!B:B,0)),"-")</f>
        <v>-</v>
      </c>
      <c r="F1591" s="1" t="str">
        <f>IFERROR(INDEX(股票涨跌!F:F,MATCH(B1591,股票涨跌!B:B,0)),"-")</f>
        <v>-</v>
      </c>
      <c r="G1591" s="1" t="str">
        <f>TRIM(基本信息!O1591)</f>
        <v/>
      </c>
      <c r="H1591" s="1" t="str">
        <f>IFERROR(INDEX(行业涨跌!F:F,MATCH(G1591,行业涨跌!C:C,0)),"-")</f>
        <v>-</v>
      </c>
      <c r="I1591" s="1" t="str">
        <f>IFERROR(INDEX(行业涨跌!E:E,MATCH(G1591,行业涨跌!C:C,0)),"-")</f>
        <v>-</v>
      </c>
      <c r="J1591" s="1">
        <v>0</v>
      </c>
      <c r="K1591" s="1">
        <v>0</v>
      </c>
      <c r="L1591" s="1">
        <v>0</v>
      </c>
      <c r="M1591" s="66">
        <f t="shared" si="234"/>
        <v>0</v>
      </c>
      <c r="R1591" s="43" t="str">
        <f t="shared" si="232"/>
        <v>-</v>
      </c>
    </row>
    <row r="1592" spans="1:19" x14ac:dyDescent="0.15">
      <c r="A1592" s="1">
        <v>1591</v>
      </c>
      <c r="B1592" s="29" t="str">
        <f>TRIM(基本信息!B1592)</f>
        <v/>
      </c>
      <c r="C1592" s="1" t="str">
        <f>TRIM(基本信息!C1592)</f>
        <v/>
      </c>
      <c r="D1592" s="1">
        <f t="shared" si="233"/>
        <v>0</v>
      </c>
      <c r="E1592" s="1" t="str">
        <f>IFERROR(INDEX(股票涨跌!E:E,MATCH(B1592,股票涨跌!B:B,0)),"-")</f>
        <v>-</v>
      </c>
      <c r="F1592" s="1" t="str">
        <f>IFERROR(INDEX(股票涨跌!F:F,MATCH(B1592,股票涨跌!B:B,0)),"-")</f>
        <v>-</v>
      </c>
      <c r="G1592" s="1" t="str">
        <f>TRIM(基本信息!O1592)</f>
        <v/>
      </c>
      <c r="H1592" s="1" t="str">
        <f>IFERROR(INDEX(行业涨跌!F:F,MATCH(G1592,行业涨跌!C:C,0)),"-")</f>
        <v>-</v>
      </c>
      <c r="I1592" s="1" t="str">
        <f>IFERROR(INDEX(行业涨跌!E:E,MATCH(G1592,行业涨跌!C:C,0)),"-")</f>
        <v>-</v>
      </c>
      <c r="J1592" s="1">
        <v>1</v>
      </c>
      <c r="K1592" s="1">
        <v>0</v>
      </c>
      <c r="L1592" s="1">
        <v>0</v>
      </c>
      <c r="M1592" s="66">
        <f t="shared" si="234"/>
        <v>0.5</v>
      </c>
      <c r="N1592" s="1">
        <v>0</v>
      </c>
      <c r="O1592" s="1">
        <v>0</v>
      </c>
      <c r="P1592" s="1">
        <v>0</v>
      </c>
      <c r="Q1592" s="1">
        <v>1</v>
      </c>
      <c r="R1592" s="43" t="str">
        <f t="shared" si="232"/>
        <v>-</v>
      </c>
      <c r="S1592" s="11">
        <v>43630.472222222219</v>
      </c>
    </row>
    <row r="1593" spans="1:19" x14ac:dyDescent="0.15">
      <c r="A1593" s="1">
        <v>1592</v>
      </c>
      <c r="B1593" s="29" t="str">
        <f>TRIM(基本信息!B1593)</f>
        <v/>
      </c>
      <c r="C1593" s="1" t="str">
        <f>TRIM(基本信息!C1593)</f>
        <v/>
      </c>
      <c r="D1593" s="1">
        <f t="shared" si="233"/>
        <v>0</v>
      </c>
      <c r="E1593" s="1" t="str">
        <f>IFERROR(INDEX(股票涨跌!E:E,MATCH(B1593,股票涨跌!B:B,0)),"-")</f>
        <v>-</v>
      </c>
      <c r="F1593" s="1" t="str">
        <f>IFERROR(INDEX(股票涨跌!F:F,MATCH(B1593,股票涨跌!B:B,0)),"-")</f>
        <v>-</v>
      </c>
      <c r="G1593" s="1" t="str">
        <f>TRIM(基本信息!O1593)</f>
        <v/>
      </c>
      <c r="H1593" s="1" t="str">
        <f>IFERROR(INDEX(行业涨跌!F:F,MATCH(G1593,行业涨跌!C:C,0)),"-")</f>
        <v>-</v>
      </c>
      <c r="I1593" s="1" t="str">
        <f>IFERROR(INDEX(行业涨跌!E:E,MATCH(G1593,行业涨跌!C:C,0)),"-")</f>
        <v>-</v>
      </c>
      <c r="J1593" s="1">
        <v>0</v>
      </c>
      <c r="K1593" s="1">
        <v>0</v>
      </c>
      <c r="L1593" s="1">
        <v>0</v>
      </c>
      <c r="M1593" s="66">
        <f t="shared" si="234"/>
        <v>0</v>
      </c>
      <c r="R1593" s="43" t="str">
        <f t="shared" si="232"/>
        <v>-</v>
      </c>
    </row>
    <row r="1594" spans="1:19" x14ac:dyDescent="0.15">
      <c r="A1594" s="1">
        <v>1593</v>
      </c>
      <c r="B1594" s="29" t="str">
        <f>TRIM(基本信息!B1594)</f>
        <v/>
      </c>
      <c r="C1594" s="1" t="str">
        <f>TRIM(基本信息!C1594)</f>
        <v/>
      </c>
      <c r="D1594" s="1">
        <f t="shared" si="233"/>
        <v>0</v>
      </c>
      <c r="E1594" s="1" t="str">
        <f>IFERROR(INDEX(股票涨跌!E:E,MATCH(B1594,股票涨跌!B:B,0)),"-")</f>
        <v>-</v>
      </c>
      <c r="F1594" s="1" t="str">
        <f>IFERROR(INDEX(股票涨跌!F:F,MATCH(B1594,股票涨跌!B:B,0)),"-")</f>
        <v>-</v>
      </c>
      <c r="G1594" s="1" t="str">
        <f>TRIM(基本信息!O1594)</f>
        <v/>
      </c>
      <c r="H1594" s="1" t="str">
        <f>IFERROR(INDEX(行业涨跌!F:F,MATCH(G1594,行业涨跌!C:C,0)),"-")</f>
        <v>-</v>
      </c>
      <c r="I1594" s="1" t="str">
        <f>IFERROR(INDEX(行业涨跌!E:E,MATCH(G1594,行业涨跌!C:C,0)),"-")</f>
        <v>-</v>
      </c>
      <c r="J1594" s="1">
        <v>0</v>
      </c>
      <c r="K1594" s="1">
        <v>1</v>
      </c>
      <c r="L1594" s="1">
        <v>0</v>
      </c>
      <c r="M1594" s="66">
        <f t="shared" si="234"/>
        <v>1</v>
      </c>
      <c r="R1594" s="43" t="str">
        <f t="shared" si="232"/>
        <v>-</v>
      </c>
      <c r="S1594" s="11">
        <v>43630.625</v>
      </c>
    </row>
    <row r="1595" spans="1:19" x14ac:dyDescent="0.15">
      <c r="A1595" s="1">
        <v>1594</v>
      </c>
      <c r="B1595" s="29" t="str">
        <f>TRIM(基本信息!B1595)</f>
        <v/>
      </c>
      <c r="C1595" s="1" t="str">
        <f>TRIM(基本信息!C1595)</f>
        <v/>
      </c>
      <c r="D1595" s="1">
        <f t="shared" si="233"/>
        <v>0</v>
      </c>
      <c r="E1595" s="1" t="str">
        <f>IFERROR(INDEX(股票涨跌!E:E,MATCH(B1595,股票涨跌!B:B,0)),"-")</f>
        <v>-</v>
      </c>
      <c r="F1595" s="1" t="str">
        <f>IFERROR(INDEX(股票涨跌!F:F,MATCH(B1595,股票涨跌!B:B,0)),"-")</f>
        <v>-</v>
      </c>
      <c r="G1595" s="1" t="str">
        <f>TRIM(基本信息!O1595)</f>
        <v/>
      </c>
      <c r="H1595" s="1" t="str">
        <f>IFERROR(INDEX(行业涨跌!F:F,MATCH(G1595,行业涨跌!C:C,0)),"-")</f>
        <v>-</v>
      </c>
      <c r="I1595" s="1" t="str">
        <f>IFERROR(INDEX(行业涨跌!E:E,MATCH(G1595,行业涨跌!C:C,0)),"-")</f>
        <v>-</v>
      </c>
      <c r="J1595" s="1">
        <v>0</v>
      </c>
      <c r="K1595" s="1">
        <v>1</v>
      </c>
      <c r="L1595" s="1">
        <v>0</v>
      </c>
      <c r="M1595" s="66">
        <f t="shared" si="234"/>
        <v>1</v>
      </c>
      <c r="R1595" s="43" t="str">
        <f t="shared" si="232"/>
        <v>-</v>
      </c>
      <c r="S1595" s="11">
        <v>43630.625</v>
      </c>
    </row>
    <row r="1596" spans="1:19" x14ac:dyDescent="0.15">
      <c r="A1596" s="1">
        <v>1595</v>
      </c>
      <c r="B1596" s="29" t="str">
        <f>TRIM(基本信息!B1596)</f>
        <v/>
      </c>
      <c r="C1596" s="1" t="str">
        <f>TRIM(基本信息!C1596)</f>
        <v/>
      </c>
      <c r="D1596" s="1">
        <f t="shared" si="233"/>
        <v>0</v>
      </c>
      <c r="E1596" s="1" t="str">
        <f>IFERROR(INDEX(股票涨跌!E:E,MATCH(B1596,股票涨跌!B:B,0)),"-")</f>
        <v>-</v>
      </c>
      <c r="F1596" s="1" t="str">
        <f>IFERROR(INDEX(股票涨跌!F:F,MATCH(B1596,股票涨跌!B:B,0)),"-")</f>
        <v>-</v>
      </c>
      <c r="G1596" s="1" t="str">
        <f>TRIM(基本信息!O1596)</f>
        <v/>
      </c>
      <c r="H1596" s="1" t="str">
        <f>IFERROR(INDEX(行业涨跌!F:F,MATCH(G1596,行业涨跌!C:C,0)),"-")</f>
        <v>-</v>
      </c>
      <c r="I1596" s="1" t="str">
        <f>IFERROR(INDEX(行业涨跌!E:E,MATCH(G1596,行业涨跌!C:C,0)),"-")</f>
        <v>-</v>
      </c>
      <c r="J1596" s="1">
        <v>0</v>
      </c>
      <c r="K1596" s="1">
        <v>0</v>
      </c>
      <c r="L1596" s="1">
        <v>0</v>
      </c>
      <c r="M1596" s="66">
        <f t="shared" si="234"/>
        <v>0</v>
      </c>
      <c r="R1596" s="43" t="str">
        <f t="shared" si="232"/>
        <v>-</v>
      </c>
    </row>
    <row r="1597" spans="1:19" x14ac:dyDescent="0.15">
      <c r="A1597" s="1">
        <v>1596</v>
      </c>
      <c r="B1597" s="29" t="str">
        <f>TRIM(基本信息!B1597)</f>
        <v/>
      </c>
      <c r="C1597" s="1" t="str">
        <f>TRIM(基本信息!C1597)</f>
        <v/>
      </c>
      <c r="D1597" s="1">
        <f t="shared" si="233"/>
        <v>0</v>
      </c>
      <c r="E1597" s="1" t="str">
        <f>IFERROR(INDEX(股票涨跌!E:E,MATCH(B1597,股票涨跌!B:B,0)),"-")</f>
        <v>-</v>
      </c>
      <c r="F1597" s="1" t="str">
        <f>IFERROR(INDEX(股票涨跌!F:F,MATCH(B1597,股票涨跌!B:B,0)),"-")</f>
        <v>-</v>
      </c>
      <c r="G1597" s="1" t="str">
        <f>TRIM(基本信息!O1597)</f>
        <v/>
      </c>
      <c r="H1597" s="1" t="str">
        <f>IFERROR(INDEX(行业涨跌!F:F,MATCH(G1597,行业涨跌!C:C,0)),"-")</f>
        <v>-</v>
      </c>
      <c r="I1597" s="1" t="str">
        <f>IFERROR(INDEX(行业涨跌!E:E,MATCH(G1597,行业涨跌!C:C,0)),"-")</f>
        <v>-</v>
      </c>
      <c r="J1597" s="1">
        <v>1</v>
      </c>
      <c r="K1597" s="1">
        <v>1</v>
      </c>
      <c r="L1597" s="1">
        <v>0</v>
      </c>
      <c r="M1597" s="66">
        <f t="shared" si="234"/>
        <v>1</v>
      </c>
      <c r="R1597" s="43" t="str">
        <f t="shared" si="232"/>
        <v>-</v>
      </c>
      <c r="S1597" s="11">
        <v>43630.625</v>
      </c>
    </row>
    <row r="1598" spans="1:19" x14ac:dyDescent="0.15">
      <c r="A1598" s="1">
        <v>1597</v>
      </c>
      <c r="B1598" s="29" t="str">
        <f>TRIM(基本信息!B1598)</f>
        <v/>
      </c>
      <c r="C1598" s="1" t="str">
        <f>TRIM(基本信息!C1598)</f>
        <v/>
      </c>
      <c r="D1598" s="1">
        <f t="shared" si="233"/>
        <v>0</v>
      </c>
      <c r="E1598" s="1" t="str">
        <f>IFERROR(INDEX(股票涨跌!E:E,MATCH(B1598,股票涨跌!B:B,0)),"-")</f>
        <v>-</v>
      </c>
      <c r="F1598" s="1" t="str">
        <f>IFERROR(INDEX(股票涨跌!F:F,MATCH(B1598,股票涨跌!B:B,0)),"-")</f>
        <v>-</v>
      </c>
      <c r="G1598" s="1" t="str">
        <f>TRIM(基本信息!O1598)</f>
        <v/>
      </c>
      <c r="H1598" s="1" t="str">
        <f>IFERROR(INDEX(行业涨跌!F:F,MATCH(G1598,行业涨跌!C:C,0)),"-")</f>
        <v>-</v>
      </c>
      <c r="I1598" s="1" t="str">
        <f>IFERROR(INDEX(行业涨跌!E:E,MATCH(G1598,行业涨跌!C:C,0)),"-")</f>
        <v>-</v>
      </c>
      <c r="J1598" s="1">
        <v>0</v>
      </c>
      <c r="K1598" s="1">
        <v>0</v>
      </c>
      <c r="L1598" s="1">
        <v>0</v>
      </c>
      <c r="M1598" s="66">
        <f t="shared" si="234"/>
        <v>0</v>
      </c>
      <c r="R1598" s="43" t="str">
        <f t="shared" si="232"/>
        <v>-</v>
      </c>
    </row>
    <row r="1599" spans="1:19" x14ac:dyDescent="0.15">
      <c r="A1599" s="1">
        <v>1598</v>
      </c>
      <c r="B1599" s="29" t="str">
        <f>TRIM(基本信息!B1599)</f>
        <v/>
      </c>
      <c r="C1599" s="1" t="str">
        <f>TRIM(基本信息!C1599)</f>
        <v/>
      </c>
      <c r="D1599" s="1">
        <f t="shared" si="233"/>
        <v>0</v>
      </c>
      <c r="E1599" s="1" t="str">
        <f>IFERROR(INDEX(股票涨跌!E:E,MATCH(B1599,股票涨跌!B:B,0)),"-")</f>
        <v>-</v>
      </c>
      <c r="F1599" s="1" t="str">
        <f>IFERROR(INDEX(股票涨跌!F:F,MATCH(B1599,股票涨跌!B:B,0)),"-")</f>
        <v>-</v>
      </c>
      <c r="G1599" s="1" t="str">
        <f>TRIM(基本信息!O1599)</f>
        <v/>
      </c>
      <c r="H1599" s="1" t="str">
        <f>IFERROR(INDEX(行业涨跌!F:F,MATCH(G1599,行业涨跌!C:C,0)),"-")</f>
        <v>-</v>
      </c>
      <c r="I1599" s="1" t="str">
        <f>IFERROR(INDEX(行业涨跌!E:E,MATCH(G1599,行业涨跌!C:C,0)),"-")</f>
        <v>-</v>
      </c>
      <c r="J1599" s="1">
        <v>1</v>
      </c>
      <c r="K1599" s="1">
        <v>0</v>
      </c>
      <c r="L1599" s="1">
        <v>0</v>
      </c>
      <c r="M1599" s="66">
        <f t="shared" si="234"/>
        <v>0.5</v>
      </c>
      <c r="N1599" s="1">
        <v>0</v>
      </c>
      <c r="O1599" s="1">
        <v>0</v>
      </c>
      <c r="P1599" s="1">
        <v>0</v>
      </c>
      <c r="Q1599" s="1">
        <v>1</v>
      </c>
      <c r="R1599" s="43" t="str">
        <f t="shared" si="232"/>
        <v>-</v>
      </c>
      <c r="S1599" s="11">
        <v>43630.618055555555</v>
      </c>
    </row>
    <row r="1600" spans="1:19" x14ac:dyDescent="0.15">
      <c r="A1600" s="1">
        <v>1599</v>
      </c>
      <c r="B1600" s="29" t="str">
        <f>TRIM(基本信息!B1600)</f>
        <v/>
      </c>
      <c r="C1600" s="1" t="str">
        <f>TRIM(基本信息!C1600)</f>
        <v/>
      </c>
      <c r="D1600" s="1">
        <f t="shared" si="233"/>
        <v>0</v>
      </c>
      <c r="E1600" s="1" t="str">
        <f>IFERROR(INDEX(股票涨跌!E:E,MATCH(B1600,股票涨跌!B:B,0)),"-")</f>
        <v>-</v>
      </c>
      <c r="F1600" s="1" t="str">
        <f>IFERROR(INDEX(股票涨跌!F:F,MATCH(B1600,股票涨跌!B:B,0)),"-")</f>
        <v>-</v>
      </c>
      <c r="G1600" s="1" t="str">
        <f>TRIM(基本信息!O1600)</f>
        <v/>
      </c>
      <c r="H1600" s="1" t="str">
        <f>IFERROR(INDEX(行业涨跌!F:F,MATCH(G1600,行业涨跌!C:C,0)),"-")</f>
        <v>-</v>
      </c>
      <c r="I1600" s="1" t="str">
        <f>IFERROR(INDEX(行业涨跌!E:E,MATCH(G1600,行业涨跌!C:C,0)),"-")</f>
        <v>-</v>
      </c>
      <c r="J1600" s="1">
        <v>0</v>
      </c>
      <c r="K1600" s="1">
        <v>1</v>
      </c>
      <c r="L1600" s="1">
        <v>0</v>
      </c>
      <c r="M1600" s="66">
        <f t="shared" si="234"/>
        <v>1</v>
      </c>
      <c r="R1600" s="43" t="str">
        <f t="shared" si="232"/>
        <v>-</v>
      </c>
      <c r="S1600" s="11">
        <v>43630.625</v>
      </c>
    </row>
    <row r="1601" spans="1:19" x14ac:dyDescent="0.15">
      <c r="A1601" s="1">
        <v>1600</v>
      </c>
      <c r="B1601" s="29" t="str">
        <f>TRIM(基本信息!B1601)</f>
        <v/>
      </c>
      <c r="C1601" s="1" t="str">
        <f>TRIM(基本信息!C1601)</f>
        <v/>
      </c>
      <c r="D1601" s="1">
        <f t="shared" si="233"/>
        <v>0</v>
      </c>
      <c r="E1601" s="1" t="str">
        <f>IFERROR(INDEX(股票涨跌!E:E,MATCH(B1601,股票涨跌!B:B,0)),"-")</f>
        <v>-</v>
      </c>
      <c r="F1601" s="1" t="str">
        <f>IFERROR(INDEX(股票涨跌!F:F,MATCH(B1601,股票涨跌!B:B,0)),"-")</f>
        <v>-</v>
      </c>
      <c r="G1601" s="1" t="str">
        <f>TRIM(基本信息!O1601)</f>
        <v/>
      </c>
      <c r="H1601" s="1" t="str">
        <f>IFERROR(INDEX(行业涨跌!F:F,MATCH(G1601,行业涨跌!C:C,0)),"-")</f>
        <v>-</v>
      </c>
      <c r="I1601" s="1" t="str">
        <f>IFERROR(INDEX(行业涨跌!E:E,MATCH(G1601,行业涨跌!C:C,0)),"-")</f>
        <v>-</v>
      </c>
      <c r="J1601" s="1">
        <v>0</v>
      </c>
      <c r="K1601" s="1">
        <v>0</v>
      </c>
      <c r="L1601" s="1">
        <v>0</v>
      </c>
      <c r="M1601" s="66">
        <f t="shared" si="234"/>
        <v>0</v>
      </c>
      <c r="R1601" s="43" t="str">
        <f t="shared" si="232"/>
        <v>-</v>
      </c>
    </row>
    <row r="1602" spans="1:19" x14ac:dyDescent="0.15">
      <c r="A1602" s="1">
        <v>1601</v>
      </c>
      <c r="B1602" s="29" t="str">
        <f>TRIM(基本信息!B1602)</f>
        <v/>
      </c>
      <c r="C1602" s="1" t="str">
        <f>TRIM(基本信息!C1602)</f>
        <v/>
      </c>
      <c r="D1602" s="1">
        <f t="shared" si="233"/>
        <v>0</v>
      </c>
      <c r="E1602" s="1" t="str">
        <f>IFERROR(INDEX(股票涨跌!E:E,MATCH(B1602,股票涨跌!B:B,0)),"-")</f>
        <v>-</v>
      </c>
      <c r="F1602" s="1" t="str">
        <f>IFERROR(INDEX(股票涨跌!F:F,MATCH(B1602,股票涨跌!B:B,0)),"-")</f>
        <v>-</v>
      </c>
      <c r="G1602" s="1" t="str">
        <f>TRIM(基本信息!O1602)</f>
        <v/>
      </c>
      <c r="H1602" s="1" t="str">
        <f>IFERROR(INDEX(行业涨跌!F:F,MATCH(G1602,行业涨跌!C:C,0)),"-")</f>
        <v>-</v>
      </c>
      <c r="I1602" s="1" t="str">
        <f>IFERROR(INDEX(行业涨跌!E:E,MATCH(G1602,行业涨跌!C:C,0)),"-")</f>
        <v>-</v>
      </c>
      <c r="J1602" s="1">
        <v>0</v>
      </c>
      <c r="K1602" s="1">
        <v>0</v>
      </c>
      <c r="L1602" s="1">
        <v>0</v>
      </c>
      <c r="M1602" s="66">
        <f t="shared" si="234"/>
        <v>0</v>
      </c>
      <c r="R1602" s="43" t="str">
        <f t="shared" ref="R1602:R1665" si="235">IF(D1602&gt;0,IF(J1602&gt;0,$J$1,"")&amp;IF(K1602&gt;0,$K$1,"")&amp;IF(L1602&gt;0,$L$1,"")&amp;"+"&amp;IF(N1602&gt;0,$N$1,"")&amp;IF(O1602&gt;0,$O$1,"")&amp;IF(P1602&gt;0,$P$1,"")&amp;IF(Q1602&gt;0,$Q$1,""),"-")</f>
        <v>-</v>
      </c>
    </row>
    <row r="1603" spans="1:19" x14ac:dyDescent="0.15">
      <c r="A1603" s="1">
        <v>1602</v>
      </c>
      <c r="B1603" s="29" t="str">
        <f>TRIM(基本信息!B1603)</f>
        <v/>
      </c>
      <c r="C1603" s="1" t="str">
        <f>TRIM(基本信息!C1603)</f>
        <v/>
      </c>
      <c r="D1603" s="1">
        <f t="shared" ref="D1603:D1666" si="236">IF(LEN(B1603)&gt;2,OR(M1603=1,(M1603=0.5)*(N1603+O1603+P1603+Q1603)&gt;0)+0,0)</f>
        <v>0</v>
      </c>
      <c r="E1603" s="1" t="str">
        <f>IFERROR(INDEX(股票涨跌!E:E,MATCH(B1603,股票涨跌!B:B,0)),"-")</f>
        <v>-</v>
      </c>
      <c r="F1603" s="1" t="str">
        <f>IFERROR(INDEX(股票涨跌!F:F,MATCH(B1603,股票涨跌!B:B,0)),"-")</f>
        <v>-</v>
      </c>
      <c r="G1603" s="1" t="str">
        <f>TRIM(基本信息!O1603)</f>
        <v/>
      </c>
      <c r="H1603" s="1" t="str">
        <f>IFERROR(INDEX(行业涨跌!F:F,MATCH(G1603,行业涨跌!C:C,0)),"-")</f>
        <v>-</v>
      </c>
      <c r="I1603" s="1" t="str">
        <f>IFERROR(INDEX(行业涨跌!E:E,MATCH(G1603,行业涨跌!C:C,0)),"-")</f>
        <v>-</v>
      </c>
      <c r="J1603" s="1">
        <v>0</v>
      </c>
      <c r="K1603" s="1">
        <v>0</v>
      </c>
      <c r="L1603" s="1">
        <v>1</v>
      </c>
      <c r="M1603" s="66">
        <f t="shared" ref="M1603:M1666" si="237">IF(K1603&gt;0,1,IF(J1603&gt;0,0.5,0))</f>
        <v>0</v>
      </c>
      <c r="R1603" s="43" t="str">
        <f t="shared" si="235"/>
        <v>-</v>
      </c>
    </row>
    <row r="1604" spans="1:19" x14ac:dyDescent="0.15">
      <c r="A1604" s="1">
        <v>1603</v>
      </c>
      <c r="B1604" s="29" t="str">
        <f>TRIM(基本信息!B1604)</f>
        <v/>
      </c>
      <c r="C1604" s="1" t="str">
        <f>TRIM(基本信息!C1604)</f>
        <v/>
      </c>
      <c r="D1604" s="1">
        <f t="shared" si="236"/>
        <v>0</v>
      </c>
      <c r="E1604" s="1" t="str">
        <f>IFERROR(INDEX(股票涨跌!E:E,MATCH(B1604,股票涨跌!B:B,0)),"-")</f>
        <v>-</v>
      </c>
      <c r="F1604" s="1" t="str">
        <f>IFERROR(INDEX(股票涨跌!F:F,MATCH(B1604,股票涨跌!B:B,0)),"-")</f>
        <v>-</v>
      </c>
      <c r="G1604" s="1" t="str">
        <f>TRIM(基本信息!O1604)</f>
        <v/>
      </c>
      <c r="H1604" s="1" t="str">
        <f>IFERROR(INDEX(行业涨跌!F:F,MATCH(G1604,行业涨跌!C:C,0)),"-")</f>
        <v>-</v>
      </c>
      <c r="I1604" s="1" t="str">
        <f>IFERROR(INDEX(行业涨跌!E:E,MATCH(G1604,行业涨跌!C:C,0)),"-")</f>
        <v>-</v>
      </c>
      <c r="J1604" s="1">
        <v>0</v>
      </c>
      <c r="K1604" s="1">
        <v>1</v>
      </c>
      <c r="L1604" s="1">
        <v>0</v>
      </c>
      <c r="M1604" s="66">
        <f t="shared" si="237"/>
        <v>1</v>
      </c>
      <c r="R1604" s="43" t="str">
        <f t="shared" si="235"/>
        <v>-</v>
      </c>
      <c r="S1604" s="11">
        <v>43630.625</v>
      </c>
    </row>
    <row r="1605" spans="1:19" x14ac:dyDescent="0.15">
      <c r="A1605" s="1">
        <v>1604</v>
      </c>
      <c r="B1605" s="29" t="str">
        <f>TRIM(基本信息!B1605)</f>
        <v/>
      </c>
      <c r="C1605" s="1" t="str">
        <f>TRIM(基本信息!C1605)</f>
        <v/>
      </c>
      <c r="D1605" s="1">
        <f t="shared" si="236"/>
        <v>0</v>
      </c>
      <c r="E1605" s="1" t="str">
        <f>IFERROR(INDEX(股票涨跌!E:E,MATCH(B1605,股票涨跌!B:B,0)),"-")</f>
        <v>-</v>
      </c>
      <c r="F1605" s="1" t="str">
        <f>IFERROR(INDEX(股票涨跌!F:F,MATCH(B1605,股票涨跌!B:B,0)),"-")</f>
        <v>-</v>
      </c>
      <c r="G1605" s="1" t="str">
        <f>TRIM(基本信息!O1605)</f>
        <v/>
      </c>
      <c r="H1605" s="1" t="str">
        <f>IFERROR(INDEX(行业涨跌!F:F,MATCH(G1605,行业涨跌!C:C,0)),"-")</f>
        <v>-</v>
      </c>
      <c r="I1605" s="1" t="str">
        <f>IFERROR(INDEX(行业涨跌!E:E,MATCH(G1605,行业涨跌!C:C,0)),"-")</f>
        <v>-</v>
      </c>
      <c r="J1605" s="1">
        <v>0</v>
      </c>
      <c r="K1605" s="1">
        <v>0</v>
      </c>
      <c r="L1605" s="1">
        <v>0</v>
      </c>
      <c r="M1605" s="66">
        <f t="shared" si="237"/>
        <v>0</v>
      </c>
      <c r="R1605" s="43" t="str">
        <f t="shared" si="235"/>
        <v>-</v>
      </c>
    </row>
    <row r="1606" spans="1:19" x14ac:dyDescent="0.15">
      <c r="A1606" s="1">
        <v>1605</v>
      </c>
      <c r="B1606" s="29" t="str">
        <f>TRIM(基本信息!B1606)</f>
        <v/>
      </c>
      <c r="C1606" s="1" t="str">
        <f>TRIM(基本信息!C1606)</f>
        <v/>
      </c>
      <c r="D1606" s="1">
        <f t="shared" si="236"/>
        <v>0</v>
      </c>
      <c r="E1606" s="1" t="str">
        <f>IFERROR(INDEX(股票涨跌!E:E,MATCH(B1606,股票涨跌!B:B,0)),"-")</f>
        <v>-</v>
      </c>
      <c r="F1606" s="1" t="str">
        <f>IFERROR(INDEX(股票涨跌!F:F,MATCH(B1606,股票涨跌!B:B,0)),"-")</f>
        <v>-</v>
      </c>
      <c r="G1606" s="1" t="str">
        <f>TRIM(基本信息!O1606)</f>
        <v/>
      </c>
      <c r="H1606" s="1" t="str">
        <f>IFERROR(INDEX(行业涨跌!F:F,MATCH(G1606,行业涨跌!C:C,0)),"-")</f>
        <v>-</v>
      </c>
      <c r="I1606" s="1" t="str">
        <f>IFERROR(INDEX(行业涨跌!E:E,MATCH(G1606,行业涨跌!C:C,0)),"-")</f>
        <v>-</v>
      </c>
      <c r="J1606" s="1">
        <v>0</v>
      </c>
      <c r="K1606" s="1">
        <v>1</v>
      </c>
      <c r="L1606" s="1">
        <v>0</v>
      </c>
      <c r="M1606" s="66">
        <f t="shared" si="237"/>
        <v>1</v>
      </c>
      <c r="R1606" s="43" t="str">
        <f t="shared" si="235"/>
        <v>-</v>
      </c>
      <c r="S1606" s="11">
        <v>43630.625</v>
      </c>
    </row>
    <row r="1607" spans="1:19" x14ac:dyDescent="0.15">
      <c r="A1607" s="1">
        <v>1606</v>
      </c>
      <c r="B1607" s="29" t="str">
        <f>TRIM(基本信息!B1607)</f>
        <v/>
      </c>
      <c r="C1607" s="1" t="str">
        <f>TRIM(基本信息!C1607)</f>
        <v/>
      </c>
      <c r="D1607" s="1">
        <f t="shared" si="236"/>
        <v>0</v>
      </c>
      <c r="E1607" s="1" t="str">
        <f>IFERROR(INDEX(股票涨跌!E:E,MATCH(B1607,股票涨跌!B:B,0)),"-")</f>
        <v>-</v>
      </c>
      <c r="F1607" s="1" t="str">
        <f>IFERROR(INDEX(股票涨跌!F:F,MATCH(B1607,股票涨跌!B:B,0)),"-")</f>
        <v>-</v>
      </c>
      <c r="G1607" s="1" t="str">
        <f>TRIM(基本信息!O1607)</f>
        <v/>
      </c>
      <c r="H1607" s="1" t="str">
        <f>IFERROR(INDEX(行业涨跌!F:F,MATCH(G1607,行业涨跌!C:C,0)),"-")</f>
        <v>-</v>
      </c>
      <c r="I1607" s="1" t="str">
        <f>IFERROR(INDEX(行业涨跌!E:E,MATCH(G1607,行业涨跌!C:C,0)),"-")</f>
        <v>-</v>
      </c>
      <c r="J1607" s="1">
        <v>0</v>
      </c>
      <c r="K1607" s="1">
        <v>0</v>
      </c>
      <c r="L1607" s="1">
        <v>0</v>
      </c>
      <c r="M1607" s="66">
        <f t="shared" si="237"/>
        <v>0</v>
      </c>
      <c r="R1607" s="43" t="str">
        <f t="shared" si="235"/>
        <v>-</v>
      </c>
    </row>
    <row r="1608" spans="1:19" x14ac:dyDescent="0.15">
      <c r="A1608" s="1">
        <v>1607</v>
      </c>
      <c r="B1608" s="29" t="str">
        <f>TRIM(基本信息!B1608)</f>
        <v/>
      </c>
      <c r="C1608" s="1" t="str">
        <f>TRIM(基本信息!C1608)</f>
        <v/>
      </c>
      <c r="D1608" s="1">
        <f t="shared" si="236"/>
        <v>0</v>
      </c>
      <c r="E1608" s="1" t="str">
        <f>IFERROR(INDEX(股票涨跌!E:E,MATCH(B1608,股票涨跌!B:B,0)),"-")</f>
        <v>-</v>
      </c>
      <c r="F1608" s="1" t="str">
        <f>IFERROR(INDEX(股票涨跌!F:F,MATCH(B1608,股票涨跌!B:B,0)),"-")</f>
        <v>-</v>
      </c>
      <c r="G1608" s="1" t="str">
        <f>TRIM(基本信息!O1608)</f>
        <v/>
      </c>
      <c r="H1608" s="1" t="str">
        <f>IFERROR(INDEX(行业涨跌!F:F,MATCH(G1608,行业涨跌!C:C,0)),"-")</f>
        <v>-</v>
      </c>
      <c r="I1608" s="1" t="str">
        <f>IFERROR(INDEX(行业涨跌!E:E,MATCH(G1608,行业涨跌!C:C,0)),"-")</f>
        <v>-</v>
      </c>
      <c r="J1608" s="1">
        <v>0</v>
      </c>
      <c r="K1608" s="1">
        <v>1</v>
      </c>
      <c r="L1608" s="1">
        <v>0</v>
      </c>
      <c r="M1608" s="66">
        <f t="shared" si="237"/>
        <v>1</v>
      </c>
      <c r="R1608" s="43" t="str">
        <f t="shared" si="235"/>
        <v>-</v>
      </c>
      <c r="S1608" s="11">
        <v>43630.625</v>
      </c>
    </row>
    <row r="1609" spans="1:19" x14ac:dyDescent="0.15">
      <c r="A1609" s="1">
        <v>1608</v>
      </c>
      <c r="B1609" s="29" t="str">
        <f>TRIM(基本信息!B1609)</f>
        <v/>
      </c>
      <c r="C1609" s="1" t="str">
        <f>TRIM(基本信息!C1609)</f>
        <v/>
      </c>
      <c r="D1609" s="1">
        <f t="shared" si="236"/>
        <v>0</v>
      </c>
      <c r="E1609" s="1" t="str">
        <f>IFERROR(INDEX(股票涨跌!E:E,MATCH(B1609,股票涨跌!B:B,0)),"-")</f>
        <v>-</v>
      </c>
      <c r="F1609" s="1" t="str">
        <f>IFERROR(INDEX(股票涨跌!F:F,MATCH(B1609,股票涨跌!B:B,0)),"-")</f>
        <v>-</v>
      </c>
      <c r="G1609" s="1" t="str">
        <f>TRIM(基本信息!O1609)</f>
        <v/>
      </c>
      <c r="H1609" s="1" t="str">
        <f>IFERROR(INDEX(行业涨跌!F:F,MATCH(G1609,行业涨跌!C:C,0)),"-")</f>
        <v>-</v>
      </c>
      <c r="I1609" s="1" t="str">
        <f>IFERROR(INDEX(行业涨跌!E:E,MATCH(G1609,行业涨跌!C:C,0)),"-")</f>
        <v>-</v>
      </c>
      <c r="J1609" s="1">
        <v>0</v>
      </c>
      <c r="K1609" s="1">
        <v>0</v>
      </c>
      <c r="L1609" s="1">
        <v>0</v>
      </c>
      <c r="M1609" s="66">
        <f t="shared" si="237"/>
        <v>0</v>
      </c>
      <c r="R1609" s="43" t="str">
        <f t="shared" si="235"/>
        <v>-</v>
      </c>
    </row>
    <row r="1610" spans="1:19" x14ac:dyDescent="0.15">
      <c r="A1610" s="1">
        <v>1609</v>
      </c>
      <c r="B1610" s="29" t="str">
        <f>TRIM(基本信息!B1610)</f>
        <v/>
      </c>
      <c r="C1610" s="1" t="str">
        <f>TRIM(基本信息!C1610)</f>
        <v/>
      </c>
      <c r="D1610" s="1">
        <f t="shared" si="236"/>
        <v>0</v>
      </c>
      <c r="E1610" s="1" t="str">
        <f>IFERROR(INDEX(股票涨跌!E:E,MATCH(B1610,股票涨跌!B:B,0)),"-")</f>
        <v>-</v>
      </c>
      <c r="F1610" s="1" t="str">
        <f>IFERROR(INDEX(股票涨跌!F:F,MATCH(B1610,股票涨跌!B:B,0)),"-")</f>
        <v>-</v>
      </c>
      <c r="G1610" s="1" t="str">
        <f>TRIM(基本信息!O1610)</f>
        <v/>
      </c>
      <c r="H1610" s="1" t="str">
        <f>IFERROR(INDEX(行业涨跌!F:F,MATCH(G1610,行业涨跌!C:C,0)),"-")</f>
        <v>-</v>
      </c>
      <c r="I1610" s="1" t="str">
        <f>IFERROR(INDEX(行业涨跌!E:E,MATCH(G1610,行业涨跌!C:C,0)),"-")</f>
        <v>-</v>
      </c>
      <c r="J1610" s="1">
        <v>0</v>
      </c>
      <c r="K1610" s="1">
        <v>0</v>
      </c>
      <c r="L1610" s="1">
        <v>0</v>
      </c>
      <c r="M1610" s="66">
        <f t="shared" si="237"/>
        <v>0</v>
      </c>
      <c r="R1610" s="43" t="str">
        <f t="shared" si="235"/>
        <v>-</v>
      </c>
    </row>
    <row r="1611" spans="1:19" x14ac:dyDescent="0.15">
      <c r="A1611" s="1">
        <v>1610</v>
      </c>
      <c r="B1611" s="29" t="str">
        <f>TRIM(基本信息!B1611)</f>
        <v/>
      </c>
      <c r="C1611" s="1" t="str">
        <f>TRIM(基本信息!C1611)</f>
        <v/>
      </c>
      <c r="D1611" s="1">
        <f t="shared" si="236"/>
        <v>0</v>
      </c>
      <c r="E1611" s="1" t="str">
        <f>IFERROR(INDEX(股票涨跌!E:E,MATCH(B1611,股票涨跌!B:B,0)),"-")</f>
        <v>-</v>
      </c>
      <c r="F1611" s="1" t="str">
        <f>IFERROR(INDEX(股票涨跌!F:F,MATCH(B1611,股票涨跌!B:B,0)),"-")</f>
        <v>-</v>
      </c>
      <c r="G1611" s="1" t="str">
        <f>TRIM(基本信息!O1611)</f>
        <v/>
      </c>
      <c r="H1611" s="1" t="str">
        <f>IFERROR(INDEX(行业涨跌!F:F,MATCH(G1611,行业涨跌!C:C,0)),"-")</f>
        <v>-</v>
      </c>
      <c r="I1611" s="1" t="str">
        <f>IFERROR(INDEX(行业涨跌!E:E,MATCH(G1611,行业涨跌!C:C,0)),"-")</f>
        <v>-</v>
      </c>
      <c r="J1611" s="1">
        <v>0</v>
      </c>
      <c r="K1611" s="1">
        <v>0</v>
      </c>
      <c r="L1611" s="1">
        <v>0</v>
      </c>
      <c r="M1611" s="66">
        <f t="shared" si="237"/>
        <v>0</v>
      </c>
      <c r="R1611" s="43" t="str">
        <f t="shared" si="235"/>
        <v>-</v>
      </c>
    </row>
    <row r="1612" spans="1:19" x14ac:dyDescent="0.15">
      <c r="A1612" s="1">
        <v>1611</v>
      </c>
      <c r="B1612" s="29" t="str">
        <f>TRIM(基本信息!B1612)</f>
        <v/>
      </c>
      <c r="C1612" s="1" t="str">
        <f>TRIM(基本信息!C1612)</f>
        <v/>
      </c>
      <c r="D1612" s="1">
        <f t="shared" si="236"/>
        <v>0</v>
      </c>
      <c r="E1612" s="1" t="str">
        <f>IFERROR(INDEX(股票涨跌!E:E,MATCH(B1612,股票涨跌!B:B,0)),"-")</f>
        <v>-</v>
      </c>
      <c r="F1612" s="1" t="str">
        <f>IFERROR(INDEX(股票涨跌!F:F,MATCH(B1612,股票涨跌!B:B,0)),"-")</f>
        <v>-</v>
      </c>
      <c r="G1612" s="1" t="str">
        <f>TRIM(基本信息!O1612)</f>
        <v/>
      </c>
      <c r="H1612" s="1" t="str">
        <f>IFERROR(INDEX(行业涨跌!F:F,MATCH(G1612,行业涨跌!C:C,0)),"-")</f>
        <v>-</v>
      </c>
      <c r="I1612" s="1" t="str">
        <f>IFERROR(INDEX(行业涨跌!E:E,MATCH(G1612,行业涨跌!C:C,0)),"-")</f>
        <v>-</v>
      </c>
      <c r="J1612" s="1">
        <v>0</v>
      </c>
      <c r="K1612" s="1">
        <v>0</v>
      </c>
      <c r="L1612" s="1">
        <v>0</v>
      </c>
      <c r="M1612" s="66">
        <f t="shared" si="237"/>
        <v>0</v>
      </c>
      <c r="R1612" s="43" t="str">
        <f t="shared" si="235"/>
        <v>-</v>
      </c>
    </row>
    <row r="1613" spans="1:19" x14ac:dyDescent="0.15">
      <c r="A1613" s="1">
        <v>1612</v>
      </c>
      <c r="B1613" s="29" t="str">
        <f>TRIM(基本信息!B1613)</f>
        <v/>
      </c>
      <c r="C1613" s="1" t="str">
        <f>TRIM(基本信息!C1613)</f>
        <v/>
      </c>
      <c r="D1613" s="1">
        <f t="shared" si="236"/>
        <v>0</v>
      </c>
      <c r="E1613" s="1" t="str">
        <f>IFERROR(INDEX(股票涨跌!E:E,MATCH(B1613,股票涨跌!B:B,0)),"-")</f>
        <v>-</v>
      </c>
      <c r="F1613" s="1" t="str">
        <f>IFERROR(INDEX(股票涨跌!F:F,MATCH(B1613,股票涨跌!B:B,0)),"-")</f>
        <v>-</v>
      </c>
      <c r="G1613" s="1" t="str">
        <f>TRIM(基本信息!O1613)</f>
        <v/>
      </c>
      <c r="H1613" s="1" t="str">
        <f>IFERROR(INDEX(行业涨跌!F:F,MATCH(G1613,行业涨跌!C:C,0)),"-")</f>
        <v>-</v>
      </c>
      <c r="I1613" s="1" t="str">
        <f>IFERROR(INDEX(行业涨跌!E:E,MATCH(G1613,行业涨跌!C:C,0)),"-")</f>
        <v>-</v>
      </c>
      <c r="J1613" s="1">
        <v>0</v>
      </c>
      <c r="K1613" s="1">
        <v>1</v>
      </c>
      <c r="L1613" s="1">
        <v>0</v>
      </c>
      <c r="M1613" s="66">
        <f t="shared" si="237"/>
        <v>1</v>
      </c>
      <c r="R1613" s="43" t="str">
        <f t="shared" si="235"/>
        <v>-</v>
      </c>
      <c r="S1613" s="11">
        <v>43630.625</v>
      </c>
    </row>
    <row r="1614" spans="1:19" x14ac:dyDescent="0.15">
      <c r="A1614" s="1">
        <v>1613</v>
      </c>
      <c r="B1614" s="29" t="str">
        <f>TRIM(基本信息!B1614)</f>
        <v/>
      </c>
      <c r="C1614" s="1" t="str">
        <f>TRIM(基本信息!C1614)</f>
        <v/>
      </c>
      <c r="D1614" s="1">
        <f t="shared" si="236"/>
        <v>0</v>
      </c>
      <c r="E1614" s="1" t="str">
        <f>IFERROR(INDEX(股票涨跌!E:E,MATCH(B1614,股票涨跌!B:B,0)),"-")</f>
        <v>-</v>
      </c>
      <c r="F1614" s="1" t="str">
        <f>IFERROR(INDEX(股票涨跌!F:F,MATCH(B1614,股票涨跌!B:B,0)),"-")</f>
        <v>-</v>
      </c>
      <c r="G1614" s="1" t="str">
        <f>TRIM(基本信息!O1614)</f>
        <v/>
      </c>
      <c r="H1614" s="1" t="str">
        <f>IFERROR(INDEX(行业涨跌!F:F,MATCH(G1614,行业涨跌!C:C,0)),"-")</f>
        <v>-</v>
      </c>
      <c r="I1614" s="1" t="str">
        <f>IFERROR(INDEX(行业涨跌!E:E,MATCH(G1614,行业涨跌!C:C,0)),"-")</f>
        <v>-</v>
      </c>
      <c r="J1614" s="1">
        <v>0</v>
      </c>
      <c r="K1614" s="1">
        <v>0</v>
      </c>
      <c r="L1614" s="1">
        <v>0</v>
      </c>
      <c r="M1614" s="66">
        <f t="shared" si="237"/>
        <v>0</v>
      </c>
      <c r="R1614" s="43" t="str">
        <f t="shared" si="235"/>
        <v>-</v>
      </c>
    </row>
    <row r="1615" spans="1:19" x14ac:dyDescent="0.15">
      <c r="A1615" s="1">
        <v>1614</v>
      </c>
      <c r="B1615" s="29" t="str">
        <f>TRIM(基本信息!B1615)</f>
        <v/>
      </c>
      <c r="C1615" s="1" t="str">
        <f>TRIM(基本信息!C1615)</f>
        <v/>
      </c>
      <c r="D1615" s="1">
        <f t="shared" si="236"/>
        <v>0</v>
      </c>
      <c r="E1615" s="1" t="str">
        <f>IFERROR(INDEX(股票涨跌!E:E,MATCH(B1615,股票涨跌!B:B,0)),"-")</f>
        <v>-</v>
      </c>
      <c r="F1615" s="1" t="str">
        <f>IFERROR(INDEX(股票涨跌!F:F,MATCH(B1615,股票涨跌!B:B,0)),"-")</f>
        <v>-</v>
      </c>
      <c r="G1615" s="1" t="str">
        <f>TRIM(基本信息!O1615)</f>
        <v/>
      </c>
      <c r="H1615" s="1" t="str">
        <f>IFERROR(INDEX(行业涨跌!F:F,MATCH(G1615,行业涨跌!C:C,0)),"-")</f>
        <v>-</v>
      </c>
      <c r="I1615" s="1" t="str">
        <f>IFERROR(INDEX(行业涨跌!E:E,MATCH(G1615,行业涨跌!C:C,0)),"-")</f>
        <v>-</v>
      </c>
      <c r="J1615" s="1">
        <v>1</v>
      </c>
      <c r="K1615" s="1">
        <v>0</v>
      </c>
      <c r="L1615" s="1">
        <v>0</v>
      </c>
      <c r="M1615" s="66">
        <f t="shared" si="237"/>
        <v>0.5</v>
      </c>
      <c r="N1615" s="1">
        <v>0</v>
      </c>
      <c r="O1615" s="1">
        <v>0</v>
      </c>
      <c r="P1615" s="1">
        <v>0</v>
      </c>
      <c r="Q1615" s="1">
        <v>1</v>
      </c>
      <c r="R1615" s="43" t="str">
        <f t="shared" si="235"/>
        <v>-</v>
      </c>
      <c r="S1615" s="11">
        <v>43630.569444444445</v>
      </c>
    </row>
    <row r="1616" spans="1:19" x14ac:dyDescent="0.15">
      <c r="A1616" s="1">
        <v>1615</v>
      </c>
      <c r="B1616" s="29" t="str">
        <f>TRIM(基本信息!B1616)</f>
        <v/>
      </c>
      <c r="C1616" s="1" t="str">
        <f>TRIM(基本信息!C1616)</f>
        <v/>
      </c>
      <c r="D1616" s="1">
        <f t="shared" si="236"/>
        <v>0</v>
      </c>
      <c r="E1616" s="1" t="str">
        <f>IFERROR(INDEX(股票涨跌!E:E,MATCH(B1616,股票涨跌!B:B,0)),"-")</f>
        <v>-</v>
      </c>
      <c r="F1616" s="1" t="str">
        <f>IFERROR(INDEX(股票涨跌!F:F,MATCH(B1616,股票涨跌!B:B,0)),"-")</f>
        <v>-</v>
      </c>
      <c r="G1616" s="1" t="str">
        <f>TRIM(基本信息!O1616)</f>
        <v/>
      </c>
      <c r="H1616" s="1" t="str">
        <f>IFERROR(INDEX(行业涨跌!F:F,MATCH(G1616,行业涨跌!C:C,0)),"-")</f>
        <v>-</v>
      </c>
      <c r="I1616" s="1" t="str">
        <f>IFERROR(INDEX(行业涨跌!E:E,MATCH(G1616,行业涨跌!C:C,0)),"-")</f>
        <v>-</v>
      </c>
      <c r="J1616" s="1">
        <v>0</v>
      </c>
      <c r="K1616" s="1">
        <v>0</v>
      </c>
      <c r="L1616" s="1">
        <v>0</v>
      </c>
      <c r="M1616" s="66">
        <f t="shared" si="237"/>
        <v>0</v>
      </c>
      <c r="R1616" s="43" t="str">
        <f t="shared" si="235"/>
        <v>-</v>
      </c>
    </row>
    <row r="1617" spans="1:19" x14ac:dyDescent="0.15">
      <c r="A1617" s="1">
        <v>1616</v>
      </c>
      <c r="B1617" s="29" t="str">
        <f>TRIM(基本信息!B1617)</f>
        <v/>
      </c>
      <c r="C1617" s="1" t="str">
        <f>TRIM(基本信息!C1617)</f>
        <v/>
      </c>
      <c r="D1617" s="1">
        <f t="shared" si="236"/>
        <v>0</v>
      </c>
      <c r="E1617" s="1" t="str">
        <f>IFERROR(INDEX(股票涨跌!E:E,MATCH(B1617,股票涨跌!B:B,0)),"-")</f>
        <v>-</v>
      </c>
      <c r="F1617" s="1" t="str">
        <f>IFERROR(INDEX(股票涨跌!F:F,MATCH(B1617,股票涨跌!B:B,0)),"-")</f>
        <v>-</v>
      </c>
      <c r="G1617" s="1" t="str">
        <f>TRIM(基本信息!O1617)</f>
        <v/>
      </c>
      <c r="H1617" s="1" t="str">
        <f>IFERROR(INDEX(行业涨跌!F:F,MATCH(G1617,行业涨跌!C:C,0)),"-")</f>
        <v>-</v>
      </c>
      <c r="I1617" s="1" t="str">
        <f>IFERROR(INDEX(行业涨跌!E:E,MATCH(G1617,行业涨跌!C:C,0)),"-")</f>
        <v>-</v>
      </c>
      <c r="J1617" s="1">
        <v>0</v>
      </c>
      <c r="K1617" s="1">
        <v>0</v>
      </c>
      <c r="L1617" s="1">
        <v>0</v>
      </c>
      <c r="M1617" s="66">
        <f t="shared" si="237"/>
        <v>0</v>
      </c>
      <c r="R1617" s="43" t="str">
        <f t="shared" si="235"/>
        <v>-</v>
      </c>
    </row>
    <row r="1618" spans="1:19" x14ac:dyDescent="0.15">
      <c r="A1618" s="1">
        <v>1617</v>
      </c>
      <c r="B1618" s="29" t="str">
        <f>TRIM(基本信息!B1618)</f>
        <v/>
      </c>
      <c r="C1618" s="1" t="str">
        <f>TRIM(基本信息!C1618)</f>
        <v/>
      </c>
      <c r="D1618" s="1">
        <f t="shared" si="236"/>
        <v>0</v>
      </c>
      <c r="E1618" s="1" t="str">
        <f>IFERROR(INDEX(股票涨跌!E:E,MATCH(B1618,股票涨跌!B:B,0)),"-")</f>
        <v>-</v>
      </c>
      <c r="F1618" s="1" t="str">
        <f>IFERROR(INDEX(股票涨跌!F:F,MATCH(B1618,股票涨跌!B:B,0)),"-")</f>
        <v>-</v>
      </c>
      <c r="G1618" s="1" t="str">
        <f>TRIM(基本信息!O1618)</f>
        <v/>
      </c>
      <c r="H1618" s="1" t="str">
        <f>IFERROR(INDEX(行业涨跌!F:F,MATCH(G1618,行业涨跌!C:C,0)),"-")</f>
        <v>-</v>
      </c>
      <c r="I1618" s="1" t="str">
        <f>IFERROR(INDEX(行业涨跌!E:E,MATCH(G1618,行业涨跌!C:C,0)),"-")</f>
        <v>-</v>
      </c>
      <c r="J1618" s="1">
        <v>0</v>
      </c>
      <c r="K1618" s="1">
        <v>0</v>
      </c>
      <c r="L1618" s="1">
        <v>0</v>
      </c>
      <c r="M1618" s="66">
        <f t="shared" si="237"/>
        <v>0</v>
      </c>
      <c r="R1618" s="43" t="str">
        <f t="shared" si="235"/>
        <v>-</v>
      </c>
    </row>
    <row r="1619" spans="1:19" x14ac:dyDescent="0.15">
      <c r="A1619" s="1">
        <v>1618</v>
      </c>
      <c r="B1619" s="29" t="str">
        <f>TRIM(基本信息!B1619)</f>
        <v/>
      </c>
      <c r="C1619" s="1" t="str">
        <f>TRIM(基本信息!C1619)</f>
        <v/>
      </c>
      <c r="D1619" s="1">
        <f t="shared" si="236"/>
        <v>0</v>
      </c>
      <c r="E1619" s="1" t="str">
        <f>IFERROR(INDEX(股票涨跌!E:E,MATCH(B1619,股票涨跌!B:B,0)),"-")</f>
        <v>-</v>
      </c>
      <c r="F1619" s="1" t="str">
        <f>IFERROR(INDEX(股票涨跌!F:F,MATCH(B1619,股票涨跌!B:B,0)),"-")</f>
        <v>-</v>
      </c>
      <c r="G1619" s="1" t="str">
        <f>TRIM(基本信息!O1619)</f>
        <v/>
      </c>
      <c r="H1619" s="1" t="str">
        <f>IFERROR(INDEX(行业涨跌!F:F,MATCH(G1619,行业涨跌!C:C,0)),"-")</f>
        <v>-</v>
      </c>
      <c r="I1619" s="1" t="str">
        <f>IFERROR(INDEX(行业涨跌!E:E,MATCH(G1619,行业涨跌!C:C,0)),"-")</f>
        <v>-</v>
      </c>
      <c r="J1619" s="1">
        <v>0</v>
      </c>
      <c r="K1619" s="1">
        <v>0</v>
      </c>
      <c r="L1619" s="1">
        <v>0</v>
      </c>
      <c r="M1619" s="66">
        <f t="shared" si="237"/>
        <v>0</v>
      </c>
      <c r="R1619" s="43" t="str">
        <f t="shared" si="235"/>
        <v>-</v>
      </c>
    </row>
    <row r="1620" spans="1:19" x14ac:dyDescent="0.15">
      <c r="A1620" s="1">
        <v>1619</v>
      </c>
      <c r="B1620" s="29" t="str">
        <f>TRIM(基本信息!B1620)</f>
        <v/>
      </c>
      <c r="C1620" s="1" t="str">
        <f>TRIM(基本信息!C1620)</f>
        <v/>
      </c>
      <c r="D1620" s="1">
        <f t="shared" si="236"/>
        <v>0</v>
      </c>
      <c r="E1620" s="1" t="str">
        <f>IFERROR(INDEX(股票涨跌!E:E,MATCH(B1620,股票涨跌!B:B,0)),"-")</f>
        <v>-</v>
      </c>
      <c r="F1620" s="1" t="str">
        <f>IFERROR(INDEX(股票涨跌!F:F,MATCH(B1620,股票涨跌!B:B,0)),"-")</f>
        <v>-</v>
      </c>
      <c r="G1620" s="1" t="str">
        <f>TRIM(基本信息!O1620)</f>
        <v/>
      </c>
      <c r="H1620" s="1" t="str">
        <f>IFERROR(INDEX(行业涨跌!F:F,MATCH(G1620,行业涨跌!C:C,0)),"-")</f>
        <v>-</v>
      </c>
      <c r="I1620" s="1" t="str">
        <f>IFERROR(INDEX(行业涨跌!E:E,MATCH(G1620,行业涨跌!C:C,0)),"-")</f>
        <v>-</v>
      </c>
      <c r="J1620" s="1">
        <v>0</v>
      </c>
      <c r="K1620" s="1">
        <v>1</v>
      </c>
      <c r="L1620" s="1">
        <v>0</v>
      </c>
      <c r="M1620" s="66">
        <f t="shared" si="237"/>
        <v>1</v>
      </c>
      <c r="R1620" s="43" t="str">
        <f t="shared" si="235"/>
        <v>-</v>
      </c>
      <c r="S1620" s="11">
        <v>43630.625</v>
      </c>
    </row>
    <row r="1621" spans="1:19" x14ac:dyDescent="0.15">
      <c r="A1621" s="1">
        <v>1620</v>
      </c>
      <c r="B1621" s="29" t="str">
        <f>TRIM(基本信息!B1621)</f>
        <v/>
      </c>
      <c r="C1621" s="1" t="str">
        <f>TRIM(基本信息!C1621)</f>
        <v/>
      </c>
      <c r="D1621" s="1">
        <f t="shared" si="236"/>
        <v>0</v>
      </c>
      <c r="E1621" s="1" t="str">
        <f>IFERROR(INDEX(股票涨跌!E:E,MATCH(B1621,股票涨跌!B:B,0)),"-")</f>
        <v>-</v>
      </c>
      <c r="F1621" s="1" t="str">
        <f>IFERROR(INDEX(股票涨跌!F:F,MATCH(B1621,股票涨跌!B:B,0)),"-")</f>
        <v>-</v>
      </c>
      <c r="G1621" s="1" t="str">
        <f>TRIM(基本信息!O1621)</f>
        <v/>
      </c>
      <c r="H1621" s="1" t="str">
        <f>IFERROR(INDEX(行业涨跌!F:F,MATCH(G1621,行业涨跌!C:C,0)),"-")</f>
        <v>-</v>
      </c>
      <c r="I1621" s="1" t="str">
        <f>IFERROR(INDEX(行业涨跌!E:E,MATCH(G1621,行业涨跌!C:C,0)),"-")</f>
        <v>-</v>
      </c>
      <c r="J1621" s="1">
        <v>0</v>
      </c>
      <c r="K1621" s="1">
        <v>0</v>
      </c>
      <c r="L1621" s="1">
        <v>0</v>
      </c>
      <c r="M1621" s="66">
        <f t="shared" si="237"/>
        <v>0</v>
      </c>
      <c r="R1621" s="43" t="str">
        <f t="shared" si="235"/>
        <v>-</v>
      </c>
    </row>
    <row r="1622" spans="1:19" x14ac:dyDescent="0.15">
      <c r="A1622" s="1">
        <v>1621</v>
      </c>
      <c r="B1622" s="29" t="str">
        <f>TRIM(基本信息!B1622)</f>
        <v/>
      </c>
      <c r="C1622" s="1" t="str">
        <f>TRIM(基本信息!C1622)</f>
        <v/>
      </c>
      <c r="D1622" s="1">
        <f t="shared" si="236"/>
        <v>0</v>
      </c>
      <c r="E1622" s="1" t="str">
        <f>IFERROR(INDEX(股票涨跌!E:E,MATCH(B1622,股票涨跌!B:B,0)),"-")</f>
        <v>-</v>
      </c>
      <c r="F1622" s="1" t="str">
        <f>IFERROR(INDEX(股票涨跌!F:F,MATCH(B1622,股票涨跌!B:B,0)),"-")</f>
        <v>-</v>
      </c>
      <c r="G1622" s="1" t="str">
        <f>TRIM(基本信息!O1622)</f>
        <v/>
      </c>
      <c r="H1622" s="1" t="str">
        <f>IFERROR(INDEX(行业涨跌!F:F,MATCH(G1622,行业涨跌!C:C,0)),"-")</f>
        <v>-</v>
      </c>
      <c r="I1622" s="1" t="str">
        <f>IFERROR(INDEX(行业涨跌!E:E,MATCH(G1622,行业涨跌!C:C,0)),"-")</f>
        <v>-</v>
      </c>
      <c r="J1622" s="1">
        <v>0</v>
      </c>
      <c r="K1622" s="1">
        <v>0</v>
      </c>
      <c r="L1622" s="1">
        <v>1</v>
      </c>
      <c r="M1622" s="66">
        <f t="shared" si="237"/>
        <v>0</v>
      </c>
      <c r="R1622" s="43" t="str">
        <f t="shared" si="235"/>
        <v>-</v>
      </c>
    </row>
    <row r="1623" spans="1:19" x14ac:dyDescent="0.15">
      <c r="A1623" s="1">
        <v>1622</v>
      </c>
      <c r="B1623" s="29" t="str">
        <f>TRIM(基本信息!B1623)</f>
        <v/>
      </c>
      <c r="C1623" s="1" t="str">
        <f>TRIM(基本信息!C1623)</f>
        <v/>
      </c>
      <c r="D1623" s="1">
        <f t="shared" si="236"/>
        <v>0</v>
      </c>
      <c r="E1623" s="1" t="str">
        <f>IFERROR(INDEX(股票涨跌!E:E,MATCH(B1623,股票涨跌!B:B,0)),"-")</f>
        <v>-</v>
      </c>
      <c r="F1623" s="1" t="str">
        <f>IFERROR(INDEX(股票涨跌!F:F,MATCH(B1623,股票涨跌!B:B,0)),"-")</f>
        <v>-</v>
      </c>
      <c r="G1623" s="1" t="str">
        <f>TRIM(基本信息!O1623)</f>
        <v/>
      </c>
      <c r="H1623" s="1" t="str">
        <f>IFERROR(INDEX(行业涨跌!F:F,MATCH(G1623,行业涨跌!C:C,0)),"-")</f>
        <v>-</v>
      </c>
      <c r="I1623" s="1" t="str">
        <f>IFERROR(INDEX(行业涨跌!E:E,MATCH(G1623,行业涨跌!C:C,0)),"-")</f>
        <v>-</v>
      </c>
      <c r="J1623" s="1">
        <v>0</v>
      </c>
      <c r="K1623" s="1">
        <v>0</v>
      </c>
      <c r="L1623" s="1">
        <v>0</v>
      </c>
      <c r="M1623" s="66">
        <f t="shared" si="237"/>
        <v>0</v>
      </c>
      <c r="R1623" s="43" t="str">
        <f t="shared" si="235"/>
        <v>-</v>
      </c>
    </row>
    <row r="1624" spans="1:19" x14ac:dyDescent="0.15">
      <c r="A1624" s="1">
        <v>1623</v>
      </c>
      <c r="B1624" s="29" t="str">
        <f>TRIM(基本信息!B1624)</f>
        <v/>
      </c>
      <c r="C1624" s="1" t="str">
        <f>TRIM(基本信息!C1624)</f>
        <v/>
      </c>
      <c r="D1624" s="1">
        <f t="shared" si="236"/>
        <v>0</v>
      </c>
      <c r="E1624" s="1" t="str">
        <f>IFERROR(INDEX(股票涨跌!E:E,MATCH(B1624,股票涨跌!B:B,0)),"-")</f>
        <v>-</v>
      </c>
      <c r="F1624" s="1" t="str">
        <f>IFERROR(INDEX(股票涨跌!F:F,MATCH(B1624,股票涨跌!B:B,0)),"-")</f>
        <v>-</v>
      </c>
      <c r="G1624" s="1" t="str">
        <f>TRIM(基本信息!O1624)</f>
        <v/>
      </c>
      <c r="H1624" s="1" t="str">
        <f>IFERROR(INDEX(行业涨跌!F:F,MATCH(G1624,行业涨跌!C:C,0)),"-")</f>
        <v>-</v>
      </c>
      <c r="I1624" s="1" t="str">
        <f>IFERROR(INDEX(行业涨跌!E:E,MATCH(G1624,行业涨跌!C:C,0)),"-")</f>
        <v>-</v>
      </c>
      <c r="J1624" s="1">
        <v>0</v>
      </c>
      <c r="K1624" s="1">
        <v>0</v>
      </c>
      <c r="L1624" s="1">
        <v>0</v>
      </c>
      <c r="M1624" s="66">
        <f t="shared" si="237"/>
        <v>0</v>
      </c>
      <c r="R1624" s="43" t="str">
        <f t="shared" si="235"/>
        <v>-</v>
      </c>
    </row>
    <row r="1625" spans="1:19" x14ac:dyDescent="0.15">
      <c r="A1625" s="1">
        <v>1624</v>
      </c>
      <c r="B1625" s="29" t="str">
        <f>TRIM(基本信息!B1625)</f>
        <v/>
      </c>
      <c r="C1625" s="1" t="str">
        <f>TRIM(基本信息!C1625)</f>
        <v/>
      </c>
      <c r="D1625" s="1">
        <f t="shared" si="236"/>
        <v>0</v>
      </c>
      <c r="E1625" s="1" t="str">
        <f>IFERROR(INDEX(股票涨跌!E:E,MATCH(B1625,股票涨跌!B:B,0)),"-")</f>
        <v>-</v>
      </c>
      <c r="F1625" s="1" t="str">
        <f>IFERROR(INDEX(股票涨跌!F:F,MATCH(B1625,股票涨跌!B:B,0)),"-")</f>
        <v>-</v>
      </c>
      <c r="G1625" s="1" t="str">
        <f>TRIM(基本信息!O1625)</f>
        <v/>
      </c>
      <c r="H1625" s="1" t="str">
        <f>IFERROR(INDEX(行业涨跌!F:F,MATCH(G1625,行业涨跌!C:C,0)),"-")</f>
        <v>-</v>
      </c>
      <c r="I1625" s="1" t="str">
        <f>IFERROR(INDEX(行业涨跌!E:E,MATCH(G1625,行业涨跌!C:C,0)),"-")</f>
        <v>-</v>
      </c>
      <c r="J1625" s="1">
        <v>0</v>
      </c>
      <c r="K1625" s="1">
        <v>1</v>
      </c>
      <c r="L1625" s="1">
        <v>0</v>
      </c>
      <c r="M1625" s="66">
        <f t="shared" si="237"/>
        <v>1</v>
      </c>
      <c r="R1625" s="43" t="str">
        <f t="shared" si="235"/>
        <v>-</v>
      </c>
      <c r="S1625" s="11">
        <v>43630.625</v>
      </c>
    </row>
    <row r="1626" spans="1:19" x14ac:dyDescent="0.15">
      <c r="A1626" s="1">
        <v>1625</v>
      </c>
      <c r="B1626" s="29" t="str">
        <f>TRIM(基本信息!B1626)</f>
        <v/>
      </c>
      <c r="C1626" s="1" t="str">
        <f>TRIM(基本信息!C1626)</f>
        <v/>
      </c>
      <c r="D1626" s="1">
        <f t="shared" si="236"/>
        <v>0</v>
      </c>
      <c r="E1626" s="1" t="str">
        <f>IFERROR(INDEX(股票涨跌!E:E,MATCH(B1626,股票涨跌!B:B,0)),"-")</f>
        <v>-</v>
      </c>
      <c r="F1626" s="1" t="str">
        <f>IFERROR(INDEX(股票涨跌!F:F,MATCH(B1626,股票涨跌!B:B,0)),"-")</f>
        <v>-</v>
      </c>
      <c r="G1626" s="1" t="str">
        <f>TRIM(基本信息!O1626)</f>
        <v/>
      </c>
      <c r="H1626" s="1" t="str">
        <f>IFERROR(INDEX(行业涨跌!F:F,MATCH(G1626,行业涨跌!C:C,0)),"-")</f>
        <v>-</v>
      </c>
      <c r="I1626" s="1" t="str">
        <f>IFERROR(INDEX(行业涨跌!E:E,MATCH(G1626,行业涨跌!C:C,0)),"-")</f>
        <v>-</v>
      </c>
      <c r="J1626" s="1">
        <v>0</v>
      </c>
      <c r="K1626" s="1">
        <v>0</v>
      </c>
      <c r="L1626" s="1">
        <v>0</v>
      </c>
      <c r="M1626" s="66">
        <f t="shared" si="237"/>
        <v>0</v>
      </c>
      <c r="R1626" s="43" t="str">
        <f t="shared" si="235"/>
        <v>-</v>
      </c>
    </row>
    <row r="1627" spans="1:19" x14ac:dyDescent="0.15">
      <c r="A1627" s="1">
        <v>1626</v>
      </c>
      <c r="B1627" s="29" t="str">
        <f>TRIM(基本信息!B1627)</f>
        <v/>
      </c>
      <c r="C1627" s="1" t="str">
        <f>TRIM(基本信息!C1627)</f>
        <v/>
      </c>
      <c r="D1627" s="1">
        <f t="shared" si="236"/>
        <v>0</v>
      </c>
      <c r="E1627" s="1" t="str">
        <f>IFERROR(INDEX(股票涨跌!E:E,MATCH(B1627,股票涨跌!B:B,0)),"-")</f>
        <v>-</v>
      </c>
      <c r="F1627" s="1" t="str">
        <f>IFERROR(INDEX(股票涨跌!F:F,MATCH(B1627,股票涨跌!B:B,0)),"-")</f>
        <v>-</v>
      </c>
      <c r="G1627" s="1" t="str">
        <f>TRIM(基本信息!O1627)</f>
        <v/>
      </c>
      <c r="H1627" s="1" t="str">
        <f>IFERROR(INDEX(行业涨跌!F:F,MATCH(G1627,行业涨跌!C:C,0)),"-")</f>
        <v>-</v>
      </c>
      <c r="I1627" s="1" t="str">
        <f>IFERROR(INDEX(行业涨跌!E:E,MATCH(G1627,行业涨跌!C:C,0)),"-")</f>
        <v>-</v>
      </c>
      <c r="J1627" s="1">
        <v>0</v>
      </c>
      <c r="K1627" s="1">
        <v>0</v>
      </c>
      <c r="L1627" s="1">
        <v>0</v>
      </c>
      <c r="M1627" s="66">
        <f t="shared" si="237"/>
        <v>0</v>
      </c>
      <c r="R1627" s="43" t="str">
        <f t="shared" si="235"/>
        <v>-</v>
      </c>
    </row>
    <row r="1628" spans="1:19" x14ac:dyDescent="0.15">
      <c r="A1628" s="1">
        <v>1627</v>
      </c>
      <c r="B1628" s="29" t="str">
        <f>TRIM(基本信息!B1628)</f>
        <v/>
      </c>
      <c r="C1628" s="1" t="str">
        <f>TRIM(基本信息!C1628)</f>
        <v/>
      </c>
      <c r="D1628" s="1">
        <f t="shared" si="236"/>
        <v>0</v>
      </c>
      <c r="E1628" s="1" t="str">
        <f>IFERROR(INDEX(股票涨跌!E:E,MATCH(B1628,股票涨跌!B:B,0)),"-")</f>
        <v>-</v>
      </c>
      <c r="F1628" s="1" t="str">
        <f>IFERROR(INDEX(股票涨跌!F:F,MATCH(B1628,股票涨跌!B:B,0)),"-")</f>
        <v>-</v>
      </c>
      <c r="G1628" s="1" t="str">
        <f>TRIM(基本信息!O1628)</f>
        <v/>
      </c>
      <c r="H1628" s="1" t="str">
        <f>IFERROR(INDEX(行业涨跌!F:F,MATCH(G1628,行业涨跌!C:C,0)),"-")</f>
        <v>-</v>
      </c>
      <c r="I1628" s="1" t="str">
        <f>IFERROR(INDEX(行业涨跌!E:E,MATCH(G1628,行业涨跌!C:C,0)),"-")</f>
        <v>-</v>
      </c>
      <c r="J1628" s="1">
        <v>0</v>
      </c>
      <c r="K1628" s="1">
        <v>0</v>
      </c>
      <c r="L1628" s="1">
        <v>1</v>
      </c>
      <c r="M1628" s="66">
        <f t="shared" si="237"/>
        <v>0</v>
      </c>
      <c r="R1628" s="43" t="str">
        <f t="shared" si="235"/>
        <v>-</v>
      </c>
    </row>
    <row r="1629" spans="1:19" x14ac:dyDescent="0.15">
      <c r="A1629" s="1">
        <v>1628</v>
      </c>
      <c r="B1629" s="29" t="str">
        <f>TRIM(基本信息!B1629)</f>
        <v/>
      </c>
      <c r="C1629" s="1" t="str">
        <f>TRIM(基本信息!C1629)</f>
        <v/>
      </c>
      <c r="D1629" s="1">
        <f t="shared" si="236"/>
        <v>0</v>
      </c>
      <c r="E1629" s="1" t="str">
        <f>IFERROR(INDEX(股票涨跌!E:E,MATCH(B1629,股票涨跌!B:B,0)),"-")</f>
        <v>-</v>
      </c>
      <c r="F1629" s="1" t="str">
        <f>IFERROR(INDEX(股票涨跌!F:F,MATCH(B1629,股票涨跌!B:B,0)),"-")</f>
        <v>-</v>
      </c>
      <c r="G1629" s="1" t="str">
        <f>TRIM(基本信息!O1629)</f>
        <v/>
      </c>
      <c r="H1629" s="1" t="str">
        <f>IFERROR(INDEX(行业涨跌!F:F,MATCH(G1629,行业涨跌!C:C,0)),"-")</f>
        <v>-</v>
      </c>
      <c r="I1629" s="1" t="str">
        <f>IFERROR(INDEX(行业涨跌!E:E,MATCH(G1629,行业涨跌!C:C,0)),"-")</f>
        <v>-</v>
      </c>
      <c r="J1629" s="1">
        <v>0</v>
      </c>
      <c r="K1629" s="1">
        <v>0</v>
      </c>
      <c r="L1629" s="1">
        <v>0</v>
      </c>
      <c r="M1629" s="66">
        <f t="shared" si="237"/>
        <v>0</v>
      </c>
      <c r="R1629" s="43" t="str">
        <f t="shared" si="235"/>
        <v>-</v>
      </c>
    </row>
    <row r="1630" spans="1:19" x14ac:dyDescent="0.15">
      <c r="A1630" s="1">
        <v>1629</v>
      </c>
      <c r="B1630" s="29" t="str">
        <f>TRIM(基本信息!B1630)</f>
        <v/>
      </c>
      <c r="C1630" s="1" t="str">
        <f>TRIM(基本信息!C1630)</f>
        <v/>
      </c>
      <c r="D1630" s="1">
        <f t="shared" si="236"/>
        <v>0</v>
      </c>
      <c r="E1630" s="1" t="str">
        <f>IFERROR(INDEX(股票涨跌!E:E,MATCH(B1630,股票涨跌!B:B,0)),"-")</f>
        <v>-</v>
      </c>
      <c r="F1630" s="1" t="str">
        <f>IFERROR(INDEX(股票涨跌!F:F,MATCH(B1630,股票涨跌!B:B,0)),"-")</f>
        <v>-</v>
      </c>
      <c r="G1630" s="1" t="str">
        <f>TRIM(基本信息!O1630)</f>
        <v/>
      </c>
      <c r="H1630" s="1" t="str">
        <f>IFERROR(INDEX(行业涨跌!F:F,MATCH(G1630,行业涨跌!C:C,0)),"-")</f>
        <v>-</v>
      </c>
      <c r="I1630" s="1" t="str">
        <f>IFERROR(INDEX(行业涨跌!E:E,MATCH(G1630,行业涨跌!C:C,0)),"-")</f>
        <v>-</v>
      </c>
      <c r="J1630" s="1">
        <v>0</v>
      </c>
      <c r="K1630" s="1">
        <v>1</v>
      </c>
      <c r="L1630" s="1">
        <v>0</v>
      </c>
      <c r="M1630" s="66">
        <f t="shared" si="237"/>
        <v>1</v>
      </c>
      <c r="R1630" s="43" t="str">
        <f t="shared" si="235"/>
        <v>-</v>
      </c>
      <c r="S1630" s="11">
        <v>43630.625</v>
      </c>
    </row>
    <row r="1631" spans="1:19" x14ac:dyDescent="0.15">
      <c r="A1631" s="1">
        <v>1630</v>
      </c>
      <c r="B1631" s="29" t="str">
        <f>TRIM(基本信息!B1631)</f>
        <v/>
      </c>
      <c r="C1631" s="1" t="str">
        <f>TRIM(基本信息!C1631)</f>
        <v/>
      </c>
      <c r="D1631" s="1">
        <f t="shared" si="236"/>
        <v>0</v>
      </c>
      <c r="E1631" s="1" t="str">
        <f>IFERROR(INDEX(股票涨跌!E:E,MATCH(B1631,股票涨跌!B:B,0)),"-")</f>
        <v>-</v>
      </c>
      <c r="F1631" s="1" t="str">
        <f>IFERROR(INDEX(股票涨跌!F:F,MATCH(B1631,股票涨跌!B:B,0)),"-")</f>
        <v>-</v>
      </c>
      <c r="G1631" s="1" t="str">
        <f>TRIM(基本信息!O1631)</f>
        <v/>
      </c>
      <c r="H1631" s="1" t="str">
        <f>IFERROR(INDEX(行业涨跌!F:F,MATCH(G1631,行业涨跌!C:C,0)),"-")</f>
        <v>-</v>
      </c>
      <c r="I1631" s="1" t="str">
        <f>IFERROR(INDEX(行业涨跌!E:E,MATCH(G1631,行业涨跌!C:C,0)),"-")</f>
        <v>-</v>
      </c>
      <c r="J1631" s="1">
        <v>0</v>
      </c>
      <c r="K1631" s="1">
        <v>0</v>
      </c>
      <c r="L1631" s="1">
        <v>0</v>
      </c>
      <c r="M1631" s="66">
        <f t="shared" si="237"/>
        <v>0</v>
      </c>
      <c r="R1631" s="43" t="str">
        <f t="shared" si="235"/>
        <v>-</v>
      </c>
    </row>
    <row r="1632" spans="1:19" x14ac:dyDescent="0.15">
      <c r="A1632" s="1">
        <v>1631</v>
      </c>
      <c r="B1632" s="29" t="str">
        <f>TRIM(基本信息!B1632)</f>
        <v/>
      </c>
      <c r="C1632" s="1" t="str">
        <f>TRIM(基本信息!C1632)</f>
        <v/>
      </c>
      <c r="D1632" s="1">
        <f t="shared" si="236"/>
        <v>0</v>
      </c>
      <c r="E1632" s="1" t="str">
        <f>IFERROR(INDEX(股票涨跌!E:E,MATCH(B1632,股票涨跌!B:B,0)),"-")</f>
        <v>-</v>
      </c>
      <c r="F1632" s="1" t="str">
        <f>IFERROR(INDEX(股票涨跌!F:F,MATCH(B1632,股票涨跌!B:B,0)),"-")</f>
        <v>-</v>
      </c>
      <c r="G1632" s="1" t="str">
        <f>TRIM(基本信息!O1632)</f>
        <v/>
      </c>
      <c r="H1632" s="1" t="str">
        <f>IFERROR(INDEX(行业涨跌!F:F,MATCH(G1632,行业涨跌!C:C,0)),"-")</f>
        <v>-</v>
      </c>
      <c r="I1632" s="1" t="str">
        <f>IFERROR(INDEX(行业涨跌!E:E,MATCH(G1632,行业涨跌!C:C,0)),"-")</f>
        <v>-</v>
      </c>
      <c r="J1632" s="1">
        <v>0</v>
      </c>
      <c r="K1632" s="1">
        <v>0</v>
      </c>
      <c r="L1632" s="1">
        <v>0</v>
      </c>
      <c r="M1632" s="66">
        <f t="shared" si="237"/>
        <v>0</v>
      </c>
      <c r="R1632" s="43" t="str">
        <f t="shared" si="235"/>
        <v>-</v>
      </c>
    </row>
    <row r="1633" spans="1:19" x14ac:dyDescent="0.15">
      <c r="A1633" s="1">
        <v>1632</v>
      </c>
      <c r="B1633" s="29" t="str">
        <f>TRIM(基本信息!B1633)</f>
        <v/>
      </c>
      <c r="C1633" s="1" t="str">
        <f>TRIM(基本信息!C1633)</f>
        <v/>
      </c>
      <c r="D1633" s="1">
        <f t="shared" si="236"/>
        <v>0</v>
      </c>
      <c r="E1633" s="1" t="str">
        <f>IFERROR(INDEX(股票涨跌!E:E,MATCH(B1633,股票涨跌!B:B,0)),"-")</f>
        <v>-</v>
      </c>
      <c r="F1633" s="1" t="str">
        <f>IFERROR(INDEX(股票涨跌!F:F,MATCH(B1633,股票涨跌!B:B,0)),"-")</f>
        <v>-</v>
      </c>
      <c r="G1633" s="1" t="str">
        <f>TRIM(基本信息!O1633)</f>
        <v/>
      </c>
      <c r="H1633" s="1" t="str">
        <f>IFERROR(INDEX(行业涨跌!F:F,MATCH(G1633,行业涨跌!C:C,0)),"-")</f>
        <v>-</v>
      </c>
      <c r="I1633" s="1" t="str">
        <f>IFERROR(INDEX(行业涨跌!E:E,MATCH(G1633,行业涨跌!C:C,0)),"-")</f>
        <v>-</v>
      </c>
      <c r="J1633" s="1">
        <v>0</v>
      </c>
      <c r="K1633" s="1">
        <v>0</v>
      </c>
      <c r="L1633" s="1">
        <v>0</v>
      </c>
      <c r="M1633" s="66">
        <f t="shared" si="237"/>
        <v>0</v>
      </c>
      <c r="R1633" s="43" t="str">
        <f t="shared" si="235"/>
        <v>-</v>
      </c>
    </row>
    <row r="1634" spans="1:19" x14ac:dyDescent="0.15">
      <c r="A1634" s="1">
        <v>1633</v>
      </c>
      <c r="B1634" s="29" t="str">
        <f>TRIM(基本信息!B1634)</f>
        <v/>
      </c>
      <c r="C1634" s="1" t="str">
        <f>TRIM(基本信息!C1634)</f>
        <v/>
      </c>
      <c r="D1634" s="1">
        <f t="shared" si="236"/>
        <v>0</v>
      </c>
      <c r="E1634" s="1" t="str">
        <f>IFERROR(INDEX(股票涨跌!E:E,MATCH(B1634,股票涨跌!B:B,0)),"-")</f>
        <v>-</v>
      </c>
      <c r="F1634" s="1" t="str">
        <f>IFERROR(INDEX(股票涨跌!F:F,MATCH(B1634,股票涨跌!B:B,0)),"-")</f>
        <v>-</v>
      </c>
      <c r="G1634" s="1" t="str">
        <f>TRIM(基本信息!O1634)</f>
        <v/>
      </c>
      <c r="H1634" s="1" t="str">
        <f>IFERROR(INDEX(行业涨跌!F:F,MATCH(G1634,行业涨跌!C:C,0)),"-")</f>
        <v>-</v>
      </c>
      <c r="I1634" s="1" t="str">
        <f>IFERROR(INDEX(行业涨跌!E:E,MATCH(G1634,行业涨跌!C:C,0)),"-")</f>
        <v>-</v>
      </c>
      <c r="J1634" s="1">
        <v>0</v>
      </c>
      <c r="K1634" s="1">
        <v>0</v>
      </c>
      <c r="L1634" s="1">
        <v>1</v>
      </c>
      <c r="M1634" s="66">
        <f t="shared" si="237"/>
        <v>0</v>
      </c>
      <c r="R1634" s="43" t="str">
        <f t="shared" si="235"/>
        <v>-</v>
      </c>
    </row>
    <row r="1635" spans="1:19" x14ac:dyDescent="0.15">
      <c r="A1635" s="1">
        <v>1634</v>
      </c>
      <c r="B1635" s="29" t="str">
        <f>TRIM(基本信息!B1635)</f>
        <v/>
      </c>
      <c r="C1635" s="1" t="str">
        <f>TRIM(基本信息!C1635)</f>
        <v/>
      </c>
      <c r="D1635" s="1">
        <f t="shared" si="236"/>
        <v>0</v>
      </c>
      <c r="E1635" s="1" t="str">
        <f>IFERROR(INDEX(股票涨跌!E:E,MATCH(B1635,股票涨跌!B:B,0)),"-")</f>
        <v>-</v>
      </c>
      <c r="F1635" s="1" t="str">
        <f>IFERROR(INDEX(股票涨跌!F:F,MATCH(B1635,股票涨跌!B:B,0)),"-")</f>
        <v>-</v>
      </c>
      <c r="G1635" s="1" t="str">
        <f>TRIM(基本信息!O1635)</f>
        <v/>
      </c>
      <c r="H1635" s="1" t="str">
        <f>IFERROR(INDEX(行业涨跌!F:F,MATCH(G1635,行业涨跌!C:C,0)),"-")</f>
        <v>-</v>
      </c>
      <c r="I1635" s="1" t="str">
        <f>IFERROR(INDEX(行业涨跌!E:E,MATCH(G1635,行业涨跌!C:C,0)),"-")</f>
        <v>-</v>
      </c>
      <c r="J1635" s="1">
        <v>0</v>
      </c>
      <c r="K1635" s="1">
        <v>0</v>
      </c>
      <c r="L1635" s="1">
        <v>0</v>
      </c>
      <c r="M1635" s="66">
        <f t="shared" si="237"/>
        <v>0</v>
      </c>
      <c r="R1635" s="43" t="str">
        <f t="shared" si="235"/>
        <v>-</v>
      </c>
    </row>
    <row r="1636" spans="1:19" x14ac:dyDescent="0.15">
      <c r="A1636" s="1">
        <v>1635</v>
      </c>
      <c r="B1636" s="29" t="str">
        <f>TRIM(基本信息!B1636)</f>
        <v/>
      </c>
      <c r="C1636" s="1" t="str">
        <f>TRIM(基本信息!C1636)</f>
        <v/>
      </c>
      <c r="D1636" s="1">
        <f t="shared" si="236"/>
        <v>0</v>
      </c>
      <c r="E1636" s="1" t="str">
        <f>IFERROR(INDEX(股票涨跌!E:E,MATCH(B1636,股票涨跌!B:B,0)),"-")</f>
        <v>-</v>
      </c>
      <c r="F1636" s="1" t="str">
        <f>IFERROR(INDEX(股票涨跌!F:F,MATCH(B1636,股票涨跌!B:B,0)),"-")</f>
        <v>-</v>
      </c>
      <c r="G1636" s="1" t="str">
        <f>TRIM(基本信息!O1636)</f>
        <v/>
      </c>
      <c r="H1636" s="1" t="str">
        <f>IFERROR(INDEX(行业涨跌!F:F,MATCH(G1636,行业涨跌!C:C,0)),"-")</f>
        <v>-</v>
      </c>
      <c r="I1636" s="1" t="str">
        <f>IFERROR(INDEX(行业涨跌!E:E,MATCH(G1636,行业涨跌!C:C,0)),"-")</f>
        <v>-</v>
      </c>
      <c r="J1636" s="1">
        <v>0</v>
      </c>
      <c r="K1636" s="1">
        <v>0</v>
      </c>
      <c r="L1636" s="1">
        <v>0</v>
      </c>
      <c r="M1636" s="66">
        <f t="shared" si="237"/>
        <v>0</v>
      </c>
      <c r="R1636" s="43" t="str">
        <f t="shared" si="235"/>
        <v>-</v>
      </c>
    </row>
    <row r="1637" spans="1:19" x14ac:dyDescent="0.15">
      <c r="A1637" s="1">
        <v>1636</v>
      </c>
      <c r="B1637" s="29" t="str">
        <f>TRIM(基本信息!B1637)</f>
        <v/>
      </c>
      <c r="C1637" s="1" t="str">
        <f>TRIM(基本信息!C1637)</f>
        <v/>
      </c>
      <c r="D1637" s="1">
        <f t="shared" si="236"/>
        <v>0</v>
      </c>
      <c r="E1637" s="1" t="str">
        <f>IFERROR(INDEX(股票涨跌!E:E,MATCH(B1637,股票涨跌!B:B,0)),"-")</f>
        <v>-</v>
      </c>
      <c r="F1637" s="1" t="str">
        <f>IFERROR(INDEX(股票涨跌!F:F,MATCH(B1637,股票涨跌!B:B,0)),"-")</f>
        <v>-</v>
      </c>
      <c r="G1637" s="1" t="str">
        <f>TRIM(基本信息!O1637)</f>
        <v/>
      </c>
      <c r="H1637" s="1" t="str">
        <f>IFERROR(INDEX(行业涨跌!F:F,MATCH(G1637,行业涨跌!C:C,0)),"-")</f>
        <v>-</v>
      </c>
      <c r="I1637" s="1" t="str">
        <f>IFERROR(INDEX(行业涨跌!E:E,MATCH(G1637,行业涨跌!C:C,0)),"-")</f>
        <v>-</v>
      </c>
      <c r="J1637" s="1">
        <v>0</v>
      </c>
      <c r="K1637" s="1">
        <v>0</v>
      </c>
      <c r="L1637" s="1">
        <v>0</v>
      </c>
      <c r="M1637" s="66">
        <f t="shared" si="237"/>
        <v>0</v>
      </c>
      <c r="R1637" s="43" t="str">
        <f t="shared" si="235"/>
        <v>-</v>
      </c>
    </row>
    <row r="1638" spans="1:19" x14ac:dyDescent="0.15">
      <c r="A1638" s="1">
        <v>1637</v>
      </c>
      <c r="B1638" s="29" t="str">
        <f>TRIM(基本信息!B1638)</f>
        <v/>
      </c>
      <c r="C1638" s="1" t="str">
        <f>TRIM(基本信息!C1638)</f>
        <v/>
      </c>
      <c r="D1638" s="1">
        <f t="shared" si="236"/>
        <v>0</v>
      </c>
      <c r="E1638" s="1" t="str">
        <f>IFERROR(INDEX(股票涨跌!E:E,MATCH(B1638,股票涨跌!B:B,0)),"-")</f>
        <v>-</v>
      </c>
      <c r="F1638" s="1" t="str">
        <f>IFERROR(INDEX(股票涨跌!F:F,MATCH(B1638,股票涨跌!B:B,0)),"-")</f>
        <v>-</v>
      </c>
      <c r="G1638" s="1" t="str">
        <f>TRIM(基本信息!O1638)</f>
        <v/>
      </c>
      <c r="H1638" s="1" t="str">
        <f>IFERROR(INDEX(行业涨跌!F:F,MATCH(G1638,行业涨跌!C:C,0)),"-")</f>
        <v>-</v>
      </c>
      <c r="I1638" s="1" t="str">
        <f>IFERROR(INDEX(行业涨跌!E:E,MATCH(G1638,行业涨跌!C:C,0)),"-")</f>
        <v>-</v>
      </c>
      <c r="J1638" s="1">
        <v>0</v>
      </c>
      <c r="K1638" s="1">
        <v>1</v>
      </c>
      <c r="L1638" s="1">
        <v>0</v>
      </c>
      <c r="M1638" s="66">
        <f t="shared" si="237"/>
        <v>1</v>
      </c>
      <c r="R1638" s="43" t="str">
        <f t="shared" si="235"/>
        <v>-</v>
      </c>
      <c r="S1638" s="11">
        <v>43630.625</v>
      </c>
    </row>
    <row r="1639" spans="1:19" x14ac:dyDescent="0.15">
      <c r="A1639" s="1">
        <v>1638</v>
      </c>
      <c r="B1639" s="29" t="str">
        <f>TRIM(基本信息!B1639)</f>
        <v/>
      </c>
      <c r="C1639" s="1" t="str">
        <f>TRIM(基本信息!C1639)</f>
        <v/>
      </c>
      <c r="D1639" s="1">
        <f t="shared" si="236"/>
        <v>0</v>
      </c>
      <c r="E1639" s="1" t="str">
        <f>IFERROR(INDEX(股票涨跌!E:E,MATCH(B1639,股票涨跌!B:B,0)),"-")</f>
        <v>-</v>
      </c>
      <c r="F1639" s="1" t="str">
        <f>IFERROR(INDEX(股票涨跌!F:F,MATCH(B1639,股票涨跌!B:B,0)),"-")</f>
        <v>-</v>
      </c>
      <c r="G1639" s="1" t="str">
        <f>TRIM(基本信息!O1639)</f>
        <v/>
      </c>
      <c r="H1639" s="1" t="str">
        <f>IFERROR(INDEX(行业涨跌!F:F,MATCH(G1639,行业涨跌!C:C,0)),"-")</f>
        <v>-</v>
      </c>
      <c r="I1639" s="1" t="str">
        <f>IFERROR(INDEX(行业涨跌!E:E,MATCH(G1639,行业涨跌!C:C,0)),"-")</f>
        <v>-</v>
      </c>
      <c r="J1639" s="1">
        <v>0</v>
      </c>
      <c r="K1639" s="1">
        <v>1</v>
      </c>
      <c r="L1639" s="1">
        <v>0</v>
      </c>
      <c r="M1639" s="66">
        <f t="shared" si="237"/>
        <v>1</v>
      </c>
      <c r="R1639" s="43" t="str">
        <f t="shared" si="235"/>
        <v>-</v>
      </c>
      <c r="S1639" s="11">
        <v>43630.625</v>
      </c>
    </row>
    <row r="1640" spans="1:19" x14ac:dyDescent="0.15">
      <c r="A1640" s="1">
        <v>1639</v>
      </c>
      <c r="B1640" s="29" t="str">
        <f>TRIM(基本信息!B1640)</f>
        <v/>
      </c>
      <c r="C1640" s="1" t="str">
        <f>TRIM(基本信息!C1640)</f>
        <v/>
      </c>
      <c r="D1640" s="1">
        <f t="shared" si="236"/>
        <v>0</v>
      </c>
      <c r="E1640" s="1" t="str">
        <f>IFERROR(INDEX(股票涨跌!E:E,MATCH(B1640,股票涨跌!B:B,0)),"-")</f>
        <v>-</v>
      </c>
      <c r="F1640" s="1" t="str">
        <f>IFERROR(INDEX(股票涨跌!F:F,MATCH(B1640,股票涨跌!B:B,0)),"-")</f>
        <v>-</v>
      </c>
      <c r="G1640" s="1" t="str">
        <f>TRIM(基本信息!O1640)</f>
        <v/>
      </c>
      <c r="H1640" s="1" t="str">
        <f>IFERROR(INDEX(行业涨跌!F:F,MATCH(G1640,行业涨跌!C:C,0)),"-")</f>
        <v>-</v>
      </c>
      <c r="I1640" s="1" t="str">
        <f>IFERROR(INDEX(行业涨跌!E:E,MATCH(G1640,行业涨跌!C:C,0)),"-")</f>
        <v>-</v>
      </c>
      <c r="J1640" s="1">
        <v>0</v>
      </c>
      <c r="K1640" s="1">
        <v>0</v>
      </c>
      <c r="L1640" s="1">
        <v>1</v>
      </c>
      <c r="M1640" s="66">
        <f t="shared" si="237"/>
        <v>0</v>
      </c>
      <c r="R1640" s="43" t="str">
        <f t="shared" si="235"/>
        <v>-</v>
      </c>
    </row>
    <row r="1641" spans="1:19" x14ac:dyDescent="0.15">
      <c r="A1641" s="1">
        <v>1640</v>
      </c>
      <c r="B1641" s="29" t="str">
        <f>TRIM(基本信息!B1641)</f>
        <v/>
      </c>
      <c r="C1641" s="1" t="str">
        <f>TRIM(基本信息!C1641)</f>
        <v/>
      </c>
      <c r="D1641" s="1">
        <f t="shared" si="236"/>
        <v>0</v>
      </c>
      <c r="E1641" s="1" t="str">
        <f>IFERROR(INDEX(股票涨跌!E:E,MATCH(B1641,股票涨跌!B:B,0)),"-")</f>
        <v>-</v>
      </c>
      <c r="F1641" s="1" t="str">
        <f>IFERROR(INDEX(股票涨跌!F:F,MATCH(B1641,股票涨跌!B:B,0)),"-")</f>
        <v>-</v>
      </c>
      <c r="G1641" s="1" t="str">
        <f>TRIM(基本信息!O1641)</f>
        <v/>
      </c>
      <c r="H1641" s="1" t="str">
        <f>IFERROR(INDEX(行业涨跌!F:F,MATCH(G1641,行业涨跌!C:C,0)),"-")</f>
        <v>-</v>
      </c>
      <c r="I1641" s="1" t="str">
        <f>IFERROR(INDEX(行业涨跌!E:E,MATCH(G1641,行业涨跌!C:C,0)),"-")</f>
        <v>-</v>
      </c>
      <c r="J1641" s="1">
        <v>0</v>
      </c>
      <c r="K1641" s="1">
        <v>0</v>
      </c>
      <c r="L1641" s="1">
        <v>0</v>
      </c>
      <c r="M1641" s="66">
        <f t="shared" si="237"/>
        <v>0</v>
      </c>
      <c r="R1641" s="43" t="str">
        <f t="shared" si="235"/>
        <v>-</v>
      </c>
    </row>
    <row r="1642" spans="1:19" x14ac:dyDescent="0.15">
      <c r="A1642" s="1">
        <v>1641</v>
      </c>
      <c r="B1642" s="29" t="str">
        <f>TRIM(基本信息!B1642)</f>
        <v/>
      </c>
      <c r="C1642" s="1" t="str">
        <f>TRIM(基本信息!C1642)</f>
        <v/>
      </c>
      <c r="D1642" s="1">
        <f t="shared" si="236"/>
        <v>0</v>
      </c>
      <c r="E1642" s="1" t="str">
        <f>IFERROR(INDEX(股票涨跌!E:E,MATCH(B1642,股票涨跌!B:B,0)),"-")</f>
        <v>-</v>
      </c>
      <c r="F1642" s="1" t="str">
        <f>IFERROR(INDEX(股票涨跌!F:F,MATCH(B1642,股票涨跌!B:B,0)),"-")</f>
        <v>-</v>
      </c>
      <c r="G1642" s="1" t="str">
        <f>TRIM(基本信息!O1642)</f>
        <v/>
      </c>
      <c r="H1642" s="1" t="str">
        <f>IFERROR(INDEX(行业涨跌!F:F,MATCH(G1642,行业涨跌!C:C,0)),"-")</f>
        <v>-</v>
      </c>
      <c r="I1642" s="1" t="str">
        <f>IFERROR(INDEX(行业涨跌!E:E,MATCH(G1642,行业涨跌!C:C,0)),"-")</f>
        <v>-</v>
      </c>
      <c r="J1642" s="1">
        <v>0</v>
      </c>
      <c r="K1642" s="1">
        <v>1</v>
      </c>
      <c r="L1642" s="1">
        <v>0</v>
      </c>
      <c r="M1642" s="66">
        <f t="shared" si="237"/>
        <v>1</v>
      </c>
      <c r="R1642" s="43" t="str">
        <f t="shared" si="235"/>
        <v>-</v>
      </c>
      <c r="S1642" s="11">
        <v>43630.625</v>
      </c>
    </row>
    <row r="1643" spans="1:19" x14ac:dyDescent="0.15">
      <c r="A1643" s="1">
        <v>1642</v>
      </c>
      <c r="B1643" s="29" t="str">
        <f>TRIM(基本信息!B1643)</f>
        <v/>
      </c>
      <c r="C1643" s="1" t="str">
        <f>TRIM(基本信息!C1643)</f>
        <v/>
      </c>
      <c r="D1643" s="1">
        <f t="shared" si="236"/>
        <v>0</v>
      </c>
      <c r="E1643" s="1" t="str">
        <f>IFERROR(INDEX(股票涨跌!E:E,MATCH(B1643,股票涨跌!B:B,0)),"-")</f>
        <v>-</v>
      </c>
      <c r="F1643" s="1" t="str">
        <f>IFERROR(INDEX(股票涨跌!F:F,MATCH(B1643,股票涨跌!B:B,0)),"-")</f>
        <v>-</v>
      </c>
      <c r="G1643" s="1" t="str">
        <f>TRIM(基本信息!O1643)</f>
        <v/>
      </c>
      <c r="H1643" s="1" t="str">
        <f>IFERROR(INDEX(行业涨跌!F:F,MATCH(G1643,行业涨跌!C:C,0)),"-")</f>
        <v>-</v>
      </c>
      <c r="I1643" s="1" t="str">
        <f>IFERROR(INDEX(行业涨跌!E:E,MATCH(G1643,行业涨跌!C:C,0)),"-")</f>
        <v>-</v>
      </c>
      <c r="J1643" s="1">
        <v>0</v>
      </c>
      <c r="K1643" s="1">
        <v>0</v>
      </c>
      <c r="L1643" s="1">
        <v>0</v>
      </c>
      <c r="M1643" s="66">
        <f t="shared" si="237"/>
        <v>0</v>
      </c>
      <c r="R1643" s="43" t="str">
        <f t="shared" si="235"/>
        <v>-</v>
      </c>
    </row>
    <row r="1644" spans="1:19" x14ac:dyDescent="0.15">
      <c r="A1644" s="1">
        <v>1643</v>
      </c>
      <c r="B1644" s="29" t="str">
        <f>TRIM(基本信息!B1644)</f>
        <v/>
      </c>
      <c r="C1644" s="1" t="str">
        <f>TRIM(基本信息!C1644)</f>
        <v/>
      </c>
      <c r="D1644" s="1">
        <f t="shared" si="236"/>
        <v>0</v>
      </c>
      <c r="E1644" s="1" t="str">
        <f>IFERROR(INDEX(股票涨跌!E:E,MATCH(B1644,股票涨跌!B:B,0)),"-")</f>
        <v>-</v>
      </c>
      <c r="F1644" s="1" t="str">
        <f>IFERROR(INDEX(股票涨跌!F:F,MATCH(B1644,股票涨跌!B:B,0)),"-")</f>
        <v>-</v>
      </c>
      <c r="G1644" s="1" t="str">
        <f>TRIM(基本信息!O1644)</f>
        <v/>
      </c>
      <c r="H1644" s="1" t="str">
        <f>IFERROR(INDEX(行业涨跌!F:F,MATCH(G1644,行业涨跌!C:C,0)),"-")</f>
        <v>-</v>
      </c>
      <c r="I1644" s="1" t="str">
        <f>IFERROR(INDEX(行业涨跌!E:E,MATCH(G1644,行业涨跌!C:C,0)),"-")</f>
        <v>-</v>
      </c>
      <c r="J1644" s="1">
        <v>0</v>
      </c>
      <c r="K1644" s="1">
        <v>0</v>
      </c>
      <c r="L1644" s="1">
        <v>0</v>
      </c>
      <c r="M1644" s="66">
        <f t="shared" si="237"/>
        <v>0</v>
      </c>
      <c r="R1644" s="43" t="str">
        <f t="shared" si="235"/>
        <v>-</v>
      </c>
    </row>
    <row r="1645" spans="1:19" x14ac:dyDescent="0.15">
      <c r="A1645" s="1">
        <v>1644</v>
      </c>
      <c r="B1645" s="29" t="str">
        <f>TRIM(基本信息!B1645)</f>
        <v/>
      </c>
      <c r="C1645" s="1" t="str">
        <f>TRIM(基本信息!C1645)</f>
        <v/>
      </c>
      <c r="D1645" s="1">
        <f t="shared" si="236"/>
        <v>0</v>
      </c>
      <c r="E1645" s="1" t="str">
        <f>IFERROR(INDEX(股票涨跌!E:E,MATCH(B1645,股票涨跌!B:B,0)),"-")</f>
        <v>-</v>
      </c>
      <c r="F1645" s="1" t="str">
        <f>IFERROR(INDEX(股票涨跌!F:F,MATCH(B1645,股票涨跌!B:B,0)),"-")</f>
        <v>-</v>
      </c>
      <c r="G1645" s="1" t="str">
        <f>TRIM(基本信息!O1645)</f>
        <v/>
      </c>
      <c r="H1645" s="1" t="str">
        <f>IFERROR(INDEX(行业涨跌!F:F,MATCH(G1645,行业涨跌!C:C,0)),"-")</f>
        <v>-</v>
      </c>
      <c r="I1645" s="1" t="str">
        <f>IFERROR(INDEX(行业涨跌!E:E,MATCH(G1645,行业涨跌!C:C,0)),"-")</f>
        <v>-</v>
      </c>
      <c r="J1645" s="1">
        <v>0</v>
      </c>
      <c r="K1645" s="1">
        <v>0</v>
      </c>
      <c r="L1645" s="1">
        <v>0</v>
      </c>
      <c r="M1645" s="66">
        <f t="shared" si="237"/>
        <v>0</v>
      </c>
      <c r="R1645" s="43" t="str">
        <f t="shared" si="235"/>
        <v>-</v>
      </c>
    </row>
    <row r="1646" spans="1:19" x14ac:dyDescent="0.15">
      <c r="A1646" s="1">
        <v>1645</v>
      </c>
      <c r="B1646" s="29" t="str">
        <f>TRIM(基本信息!B1646)</f>
        <v/>
      </c>
      <c r="C1646" s="1" t="str">
        <f>TRIM(基本信息!C1646)</f>
        <v/>
      </c>
      <c r="D1646" s="1">
        <f t="shared" si="236"/>
        <v>0</v>
      </c>
      <c r="E1646" s="1" t="str">
        <f>IFERROR(INDEX(股票涨跌!E:E,MATCH(B1646,股票涨跌!B:B,0)),"-")</f>
        <v>-</v>
      </c>
      <c r="F1646" s="1" t="str">
        <f>IFERROR(INDEX(股票涨跌!F:F,MATCH(B1646,股票涨跌!B:B,0)),"-")</f>
        <v>-</v>
      </c>
      <c r="G1646" s="1" t="str">
        <f>TRIM(基本信息!O1646)</f>
        <v/>
      </c>
      <c r="H1646" s="1" t="str">
        <f>IFERROR(INDEX(行业涨跌!F:F,MATCH(G1646,行业涨跌!C:C,0)),"-")</f>
        <v>-</v>
      </c>
      <c r="I1646" s="1" t="str">
        <f>IFERROR(INDEX(行业涨跌!E:E,MATCH(G1646,行业涨跌!C:C,0)),"-")</f>
        <v>-</v>
      </c>
      <c r="J1646" s="1">
        <v>0</v>
      </c>
      <c r="K1646" s="1">
        <v>0</v>
      </c>
      <c r="L1646" s="1">
        <v>0</v>
      </c>
      <c r="M1646" s="66">
        <f t="shared" si="237"/>
        <v>0</v>
      </c>
      <c r="R1646" s="43" t="str">
        <f t="shared" si="235"/>
        <v>-</v>
      </c>
    </row>
    <row r="1647" spans="1:19" x14ac:dyDescent="0.15">
      <c r="A1647" s="1">
        <v>1646</v>
      </c>
      <c r="B1647" s="29" t="str">
        <f>TRIM(基本信息!B1647)</f>
        <v/>
      </c>
      <c r="C1647" s="1" t="str">
        <f>TRIM(基本信息!C1647)</f>
        <v/>
      </c>
      <c r="D1647" s="1">
        <f t="shared" si="236"/>
        <v>0</v>
      </c>
      <c r="E1647" s="1" t="str">
        <f>IFERROR(INDEX(股票涨跌!E:E,MATCH(B1647,股票涨跌!B:B,0)),"-")</f>
        <v>-</v>
      </c>
      <c r="F1647" s="1" t="str">
        <f>IFERROR(INDEX(股票涨跌!F:F,MATCH(B1647,股票涨跌!B:B,0)),"-")</f>
        <v>-</v>
      </c>
      <c r="G1647" s="1" t="str">
        <f>TRIM(基本信息!O1647)</f>
        <v/>
      </c>
      <c r="H1647" s="1" t="str">
        <f>IFERROR(INDEX(行业涨跌!F:F,MATCH(G1647,行业涨跌!C:C,0)),"-")</f>
        <v>-</v>
      </c>
      <c r="I1647" s="1" t="str">
        <f>IFERROR(INDEX(行业涨跌!E:E,MATCH(G1647,行业涨跌!C:C,0)),"-")</f>
        <v>-</v>
      </c>
      <c r="J1647" s="1">
        <v>0</v>
      </c>
      <c r="K1647" s="1">
        <v>1</v>
      </c>
      <c r="L1647" s="1">
        <v>0</v>
      </c>
      <c r="M1647" s="66">
        <f t="shared" si="237"/>
        <v>1</v>
      </c>
      <c r="R1647" s="43" t="str">
        <f t="shared" si="235"/>
        <v>-</v>
      </c>
      <c r="S1647" s="11">
        <v>43630.625</v>
      </c>
    </row>
    <row r="1648" spans="1:19" x14ac:dyDescent="0.15">
      <c r="A1648" s="1">
        <v>1647</v>
      </c>
      <c r="B1648" s="29" t="str">
        <f>TRIM(基本信息!B1648)</f>
        <v/>
      </c>
      <c r="C1648" s="1" t="str">
        <f>TRIM(基本信息!C1648)</f>
        <v/>
      </c>
      <c r="D1648" s="1">
        <f t="shared" si="236"/>
        <v>0</v>
      </c>
      <c r="E1648" s="1" t="str">
        <f>IFERROR(INDEX(股票涨跌!E:E,MATCH(B1648,股票涨跌!B:B,0)),"-")</f>
        <v>-</v>
      </c>
      <c r="F1648" s="1" t="str">
        <f>IFERROR(INDEX(股票涨跌!F:F,MATCH(B1648,股票涨跌!B:B,0)),"-")</f>
        <v>-</v>
      </c>
      <c r="G1648" s="1" t="str">
        <f>TRIM(基本信息!O1648)</f>
        <v/>
      </c>
      <c r="H1648" s="1" t="str">
        <f>IFERROR(INDEX(行业涨跌!F:F,MATCH(G1648,行业涨跌!C:C,0)),"-")</f>
        <v>-</v>
      </c>
      <c r="I1648" s="1" t="str">
        <f>IFERROR(INDEX(行业涨跌!E:E,MATCH(G1648,行业涨跌!C:C,0)),"-")</f>
        <v>-</v>
      </c>
      <c r="J1648" s="1">
        <v>0</v>
      </c>
      <c r="K1648" s="1">
        <v>1</v>
      </c>
      <c r="L1648" s="1">
        <v>0</v>
      </c>
      <c r="M1648" s="66">
        <f t="shared" si="237"/>
        <v>1</v>
      </c>
      <c r="R1648" s="43" t="str">
        <f t="shared" si="235"/>
        <v>-</v>
      </c>
      <c r="S1648" s="11">
        <v>43630.625</v>
      </c>
    </row>
    <row r="1649" spans="1:19" x14ac:dyDescent="0.15">
      <c r="A1649" s="1">
        <v>1648</v>
      </c>
      <c r="B1649" s="29" t="str">
        <f>TRIM(基本信息!B1649)</f>
        <v/>
      </c>
      <c r="C1649" s="1" t="str">
        <f>TRIM(基本信息!C1649)</f>
        <v/>
      </c>
      <c r="D1649" s="1">
        <f t="shared" si="236"/>
        <v>0</v>
      </c>
      <c r="E1649" s="1" t="str">
        <f>IFERROR(INDEX(股票涨跌!E:E,MATCH(B1649,股票涨跌!B:B,0)),"-")</f>
        <v>-</v>
      </c>
      <c r="F1649" s="1" t="str">
        <f>IFERROR(INDEX(股票涨跌!F:F,MATCH(B1649,股票涨跌!B:B,0)),"-")</f>
        <v>-</v>
      </c>
      <c r="G1649" s="1" t="str">
        <f>TRIM(基本信息!O1649)</f>
        <v/>
      </c>
      <c r="H1649" s="1" t="str">
        <f>IFERROR(INDEX(行业涨跌!F:F,MATCH(G1649,行业涨跌!C:C,0)),"-")</f>
        <v>-</v>
      </c>
      <c r="I1649" s="1" t="str">
        <f>IFERROR(INDEX(行业涨跌!E:E,MATCH(G1649,行业涨跌!C:C,0)),"-")</f>
        <v>-</v>
      </c>
      <c r="J1649" s="1">
        <v>1</v>
      </c>
      <c r="K1649" s="1">
        <v>1</v>
      </c>
      <c r="L1649" s="1">
        <v>0</v>
      </c>
      <c r="M1649" s="66">
        <f t="shared" si="237"/>
        <v>1</v>
      </c>
      <c r="R1649" s="43" t="str">
        <f t="shared" si="235"/>
        <v>-</v>
      </c>
      <c r="S1649" s="11">
        <v>43630.625</v>
      </c>
    </row>
    <row r="1650" spans="1:19" x14ac:dyDescent="0.15">
      <c r="A1650" s="1">
        <v>1649</v>
      </c>
      <c r="B1650" s="29" t="str">
        <f>TRIM(基本信息!B1650)</f>
        <v/>
      </c>
      <c r="C1650" s="1" t="str">
        <f>TRIM(基本信息!C1650)</f>
        <v/>
      </c>
      <c r="D1650" s="1">
        <f t="shared" si="236"/>
        <v>0</v>
      </c>
      <c r="E1650" s="1" t="str">
        <f>IFERROR(INDEX(股票涨跌!E:E,MATCH(B1650,股票涨跌!B:B,0)),"-")</f>
        <v>-</v>
      </c>
      <c r="F1650" s="1" t="str">
        <f>IFERROR(INDEX(股票涨跌!F:F,MATCH(B1650,股票涨跌!B:B,0)),"-")</f>
        <v>-</v>
      </c>
      <c r="G1650" s="1" t="str">
        <f>TRIM(基本信息!O1650)</f>
        <v/>
      </c>
      <c r="H1650" s="1" t="str">
        <f>IFERROR(INDEX(行业涨跌!F:F,MATCH(G1650,行业涨跌!C:C,0)),"-")</f>
        <v>-</v>
      </c>
      <c r="I1650" s="1" t="str">
        <f>IFERROR(INDEX(行业涨跌!E:E,MATCH(G1650,行业涨跌!C:C,0)),"-")</f>
        <v>-</v>
      </c>
      <c r="J1650" s="1">
        <v>1</v>
      </c>
      <c r="K1650" s="1">
        <v>0</v>
      </c>
      <c r="L1650" s="1">
        <v>0</v>
      </c>
      <c r="M1650" s="66">
        <f t="shared" si="237"/>
        <v>0.5</v>
      </c>
      <c r="N1650" s="1">
        <v>0</v>
      </c>
      <c r="O1650" s="1">
        <v>0</v>
      </c>
      <c r="P1650" s="1">
        <v>1</v>
      </c>
      <c r="Q1650" s="1">
        <v>0</v>
      </c>
      <c r="R1650" s="43" t="str">
        <f t="shared" si="235"/>
        <v>-</v>
      </c>
      <c r="S1650" s="11">
        <v>43630.625</v>
      </c>
    </row>
    <row r="1651" spans="1:19" x14ac:dyDescent="0.15">
      <c r="A1651" s="1">
        <v>1650</v>
      </c>
      <c r="B1651" s="29" t="str">
        <f>TRIM(基本信息!B1651)</f>
        <v/>
      </c>
      <c r="C1651" s="1" t="str">
        <f>TRIM(基本信息!C1651)</f>
        <v/>
      </c>
      <c r="D1651" s="1">
        <f t="shared" si="236"/>
        <v>0</v>
      </c>
      <c r="E1651" s="1" t="str">
        <f>IFERROR(INDEX(股票涨跌!E:E,MATCH(B1651,股票涨跌!B:B,0)),"-")</f>
        <v>-</v>
      </c>
      <c r="F1651" s="1" t="str">
        <f>IFERROR(INDEX(股票涨跌!F:F,MATCH(B1651,股票涨跌!B:B,0)),"-")</f>
        <v>-</v>
      </c>
      <c r="G1651" s="1" t="str">
        <f>TRIM(基本信息!O1651)</f>
        <v/>
      </c>
      <c r="H1651" s="1" t="str">
        <f>IFERROR(INDEX(行业涨跌!F:F,MATCH(G1651,行业涨跌!C:C,0)),"-")</f>
        <v>-</v>
      </c>
      <c r="I1651" s="1" t="str">
        <f>IFERROR(INDEX(行业涨跌!E:E,MATCH(G1651,行业涨跌!C:C,0)),"-")</f>
        <v>-</v>
      </c>
      <c r="J1651" s="1">
        <v>0</v>
      </c>
      <c r="K1651" s="1">
        <v>1</v>
      </c>
      <c r="L1651" s="1">
        <v>0</v>
      </c>
      <c r="M1651" s="66">
        <f t="shared" si="237"/>
        <v>1</v>
      </c>
      <c r="R1651" s="43" t="str">
        <f t="shared" si="235"/>
        <v>-</v>
      </c>
      <c r="S1651" s="11">
        <v>43630.625</v>
      </c>
    </row>
    <row r="1652" spans="1:19" x14ac:dyDescent="0.15">
      <c r="A1652" s="1">
        <v>1651</v>
      </c>
      <c r="B1652" s="29" t="str">
        <f>TRIM(基本信息!B1652)</f>
        <v/>
      </c>
      <c r="C1652" s="1" t="str">
        <f>TRIM(基本信息!C1652)</f>
        <v/>
      </c>
      <c r="D1652" s="1">
        <f t="shared" si="236"/>
        <v>0</v>
      </c>
      <c r="E1652" s="1" t="str">
        <f>IFERROR(INDEX(股票涨跌!E:E,MATCH(B1652,股票涨跌!B:B,0)),"-")</f>
        <v>-</v>
      </c>
      <c r="F1652" s="1" t="str">
        <f>IFERROR(INDEX(股票涨跌!F:F,MATCH(B1652,股票涨跌!B:B,0)),"-")</f>
        <v>-</v>
      </c>
      <c r="G1652" s="1" t="str">
        <f>TRIM(基本信息!O1652)</f>
        <v/>
      </c>
      <c r="H1652" s="1" t="str">
        <f>IFERROR(INDEX(行业涨跌!F:F,MATCH(G1652,行业涨跌!C:C,0)),"-")</f>
        <v>-</v>
      </c>
      <c r="I1652" s="1" t="str">
        <f>IFERROR(INDEX(行业涨跌!E:E,MATCH(G1652,行业涨跌!C:C,0)),"-")</f>
        <v>-</v>
      </c>
      <c r="J1652" s="1">
        <v>0</v>
      </c>
      <c r="K1652" s="1">
        <v>0</v>
      </c>
      <c r="L1652" s="1">
        <v>0</v>
      </c>
      <c r="M1652" s="66">
        <f t="shared" si="237"/>
        <v>0</v>
      </c>
      <c r="R1652" s="43" t="str">
        <f t="shared" si="235"/>
        <v>-</v>
      </c>
    </row>
    <row r="1653" spans="1:19" x14ac:dyDescent="0.15">
      <c r="A1653" s="1">
        <v>1652</v>
      </c>
      <c r="B1653" s="29" t="str">
        <f>TRIM(基本信息!B1653)</f>
        <v/>
      </c>
      <c r="C1653" s="1" t="str">
        <f>TRIM(基本信息!C1653)</f>
        <v/>
      </c>
      <c r="D1653" s="1">
        <f t="shared" si="236"/>
        <v>0</v>
      </c>
      <c r="E1653" s="1" t="str">
        <f>IFERROR(INDEX(股票涨跌!E:E,MATCH(B1653,股票涨跌!B:B,0)),"-")</f>
        <v>-</v>
      </c>
      <c r="F1653" s="1" t="str">
        <f>IFERROR(INDEX(股票涨跌!F:F,MATCH(B1653,股票涨跌!B:B,0)),"-")</f>
        <v>-</v>
      </c>
      <c r="G1653" s="1" t="str">
        <f>TRIM(基本信息!O1653)</f>
        <v/>
      </c>
      <c r="H1653" s="1" t="str">
        <f>IFERROR(INDEX(行业涨跌!F:F,MATCH(G1653,行业涨跌!C:C,0)),"-")</f>
        <v>-</v>
      </c>
      <c r="I1653" s="1" t="str">
        <f>IFERROR(INDEX(行业涨跌!E:E,MATCH(G1653,行业涨跌!C:C,0)),"-")</f>
        <v>-</v>
      </c>
      <c r="J1653" s="1">
        <v>0</v>
      </c>
      <c r="K1653" s="1">
        <v>0</v>
      </c>
      <c r="L1653" s="1">
        <v>0</v>
      </c>
      <c r="M1653" s="66">
        <f t="shared" si="237"/>
        <v>0</v>
      </c>
      <c r="R1653" s="43" t="str">
        <f t="shared" si="235"/>
        <v>-</v>
      </c>
    </row>
    <row r="1654" spans="1:19" x14ac:dyDescent="0.15">
      <c r="A1654" s="1">
        <v>1653</v>
      </c>
      <c r="B1654" s="29" t="str">
        <f>TRIM(基本信息!B1654)</f>
        <v/>
      </c>
      <c r="C1654" s="1" t="str">
        <f>TRIM(基本信息!C1654)</f>
        <v/>
      </c>
      <c r="D1654" s="1">
        <f t="shared" si="236"/>
        <v>0</v>
      </c>
      <c r="E1654" s="1" t="str">
        <f>IFERROR(INDEX(股票涨跌!E:E,MATCH(B1654,股票涨跌!B:B,0)),"-")</f>
        <v>-</v>
      </c>
      <c r="F1654" s="1" t="str">
        <f>IFERROR(INDEX(股票涨跌!F:F,MATCH(B1654,股票涨跌!B:B,0)),"-")</f>
        <v>-</v>
      </c>
      <c r="G1654" s="1" t="str">
        <f>TRIM(基本信息!O1654)</f>
        <v/>
      </c>
      <c r="H1654" s="1" t="str">
        <f>IFERROR(INDEX(行业涨跌!F:F,MATCH(G1654,行业涨跌!C:C,0)),"-")</f>
        <v>-</v>
      </c>
      <c r="I1654" s="1" t="str">
        <f>IFERROR(INDEX(行业涨跌!E:E,MATCH(G1654,行业涨跌!C:C,0)),"-")</f>
        <v>-</v>
      </c>
      <c r="J1654" s="1">
        <v>0</v>
      </c>
      <c r="K1654" s="1">
        <v>1</v>
      </c>
      <c r="L1654" s="1">
        <v>0</v>
      </c>
      <c r="M1654" s="66">
        <f t="shared" si="237"/>
        <v>1</v>
      </c>
      <c r="R1654" s="43" t="str">
        <f t="shared" si="235"/>
        <v>-</v>
      </c>
      <c r="S1654" s="11">
        <v>43630.625</v>
      </c>
    </row>
    <row r="1655" spans="1:19" x14ac:dyDescent="0.15">
      <c r="A1655" s="1">
        <v>1654</v>
      </c>
      <c r="B1655" s="29" t="str">
        <f>TRIM(基本信息!B1655)</f>
        <v/>
      </c>
      <c r="C1655" s="1" t="str">
        <f>TRIM(基本信息!C1655)</f>
        <v/>
      </c>
      <c r="D1655" s="1">
        <f t="shared" si="236"/>
        <v>0</v>
      </c>
      <c r="E1655" s="1" t="str">
        <f>IFERROR(INDEX(股票涨跌!E:E,MATCH(B1655,股票涨跌!B:B,0)),"-")</f>
        <v>-</v>
      </c>
      <c r="F1655" s="1" t="str">
        <f>IFERROR(INDEX(股票涨跌!F:F,MATCH(B1655,股票涨跌!B:B,0)),"-")</f>
        <v>-</v>
      </c>
      <c r="G1655" s="1" t="str">
        <f>TRIM(基本信息!O1655)</f>
        <v/>
      </c>
      <c r="H1655" s="1" t="str">
        <f>IFERROR(INDEX(行业涨跌!F:F,MATCH(G1655,行业涨跌!C:C,0)),"-")</f>
        <v>-</v>
      </c>
      <c r="I1655" s="1" t="str">
        <f>IFERROR(INDEX(行业涨跌!E:E,MATCH(G1655,行业涨跌!C:C,0)),"-")</f>
        <v>-</v>
      </c>
      <c r="J1655" s="1">
        <v>0</v>
      </c>
      <c r="K1655" s="1">
        <v>1</v>
      </c>
      <c r="L1655" s="1">
        <v>0</v>
      </c>
      <c r="M1655" s="66">
        <f t="shared" si="237"/>
        <v>1</v>
      </c>
      <c r="R1655" s="43" t="str">
        <f t="shared" si="235"/>
        <v>-</v>
      </c>
      <c r="S1655" s="11">
        <v>43630.625</v>
      </c>
    </row>
    <row r="1656" spans="1:19" x14ac:dyDescent="0.15">
      <c r="A1656" s="1">
        <v>1655</v>
      </c>
      <c r="B1656" s="29" t="str">
        <f>TRIM(基本信息!B1656)</f>
        <v/>
      </c>
      <c r="C1656" s="1" t="str">
        <f>TRIM(基本信息!C1656)</f>
        <v/>
      </c>
      <c r="D1656" s="1">
        <f t="shared" si="236"/>
        <v>0</v>
      </c>
      <c r="E1656" s="1" t="str">
        <f>IFERROR(INDEX(股票涨跌!E:E,MATCH(B1656,股票涨跌!B:B,0)),"-")</f>
        <v>-</v>
      </c>
      <c r="F1656" s="1" t="str">
        <f>IFERROR(INDEX(股票涨跌!F:F,MATCH(B1656,股票涨跌!B:B,0)),"-")</f>
        <v>-</v>
      </c>
      <c r="G1656" s="1" t="str">
        <f>TRIM(基本信息!O1656)</f>
        <v/>
      </c>
      <c r="H1656" s="1" t="str">
        <f>IFERROR(INDEX(行业涨跌!F:F,MATCH(G1656,行业涨跌!C:C,0)),"-")</f>
        <v>-</v>
      </c>
      <c r="I1656" s="1" t="str">
        <f>IFERROR(INDEX(行业涨跌!E:E,MATCH(G1656,行业涨跌!C:C,0)),"-")</f>
        <v>-</v>
      </c>
      <c r="J1656" s="1">
        <v>0</v>
      </c>
      <c r="K1656" s="1">
        <v>0</v>
      </c>
      <c r="L1656" s="1">
        <v>0</v>
      </c>
      <c r="M1656" s="66">
        <f t="shared" si="237"/>
        <v>0</v>
      </c>
      <c r="R1656" s="43" t="str">
        <f t="shared" si="235"/>
        <v>-</v>
      </c>
    </row>
    <row r="1657" spans="1:19" x14ac:dyDescent="0.15">
      <c r="A1657" s="1">
        <v>1656</v>
      </c>
      <c r="B1657" s="29" t="str">
        <f>TRIM(基本信息!B1657)</f>
        <v/>
      </c>
      <c r="C1657" s="1" t="str">
        <f>TRIM(基本信息!C1657)</f>
        <v/>
      </c>
      <c r="D1657" s="1">
        <f t="shared" si="236"/>
        <v>0</v>
      </c>
      <c r="E1657" s="1" t="str">
        <f>IFERROR(INDEX(股票涨跌!E:E,MATCH(B1657,股票涨跌!B:B,0)),"-")</f>
        <v>-</v>
      </c>
      <c r="F1657" s="1" t="str">
        <f>IFERROR(INDEX(股票涨跌!F:F,MATCH(B1657,股票涨跌!B:B,0)),"-")</f>
        <v>-</v>
      </c>
      <c r="G1657" s="1" t="str">
        <f>TRIM(基本信息!O1657)</f>
        <v/>
      </c>
      <c r="H1657" s="1" t="str">
        <f>IFERROR(INDEX(行业涨跌!F:F,MATCH(G1657,行业涨跌!C:C,0)),"-")</f>
        <v>-</v>
      </c>
      <c r="I1657" s="1" t="str">
        <f>IFERROR(INDEX(行业涨跌!E:E,MATCH(G1657,行业涨跌!C:C,0)),"-")</f>
        <v>-</v>
      </c>
      <c r="J1657" s="1">
        <v>1</v>
      </c>
      <c r="K1657" s="1">
        <v>0</v>
      </c>
      <c r="L1657" s="1">
        <v>0</v>
      </c>
      <c r="M1657" s="66">
        <f t="shared" si="237"/>
        <v>0.5</v>
      </c>
      <c r="N1657" s="1">
        <v>0</v>
      </c>
      <c r="O1657" s="1">
        <v>1</v>
      </c>
      <c r="P1657" s="1">
        <v>1</v>
      </c>
      <c r="Q1657" s="1">
        <v>0</v>
      </c>
      <c r="R1657" s="43" t="str">
        <f t="shared" si="235"/>
        <v>-</v>
      </c>
      <c r="S1657" s="11">
        <v>43630.625</v>
      </c>
    </row>
    <row r="1658" spans="1:19" x14ac:dyDescent="0.15">
      <c r="A1658" s="1">
        <v>1657</v>
      </c>
      <c r="B1658" s="29" t="str">
        <f>TRIM(基本信息!B1658)</f>
        <v/>
      </c>
      <c r="C1658" s="1" t="str">
        <f>TRIM(基本信息!C1658)</f>
        <v/>
      </c>
      <c r="D1658" s="1">
        <f t="shared" si="236"/>
        <v>0</v>
      </c>
      <c r="E1658" s="1" t="str">
        <f>IFERROR(INDEX(股票涨跌!E:E,MATCH(B1658,股票涨跌!B:B,0)),"-")</f>
        <v>-</v>
      </c>
      <c r="F1658" s="1" t="str">
        <f>IFERROR(INDEX(股票涨跌!F:F,MATCH(B1658,股票涨跌!B:B,0)),"-")</f>
        <v>-</v>
      </c>
      <c r="G1658" s="1" t="str">
        <f>TRIM(基本信息!O1658)</f>
        <v/>
      </c>
      <c r="H1658" s="1" t="str">
        <f>IFERROR(INDEX(行业涨跌!F:F,MATCH(G1658,行业涨跌!C:C,0)),"-")</f>
        <v>-</v>
      </c>
      <c r="I1658" s="1" t="str">
        <f>IFERROR(INDEX(行业涨跌!E:E,MATCH(G1658,行业涨跌!C:C,0)),"-")</f>
        <v>-</v>
      </c>
      <c r="J1658" s="1">
        <v>0</v>
      </c>
      <c r="K1658" s="1">
        <v>0</v>
      </c>
      <c r="L1658" s="1">
        <v>0</v>
      </c>
      <c r="M1658" s="66">
        <f t="shared" si="237"/>
        <v>0</v>
      </c>
      <c r="R1658" s="43" t="str">
        <f t="shared" si="235"/>
        <v>-</v>
      </c>
    </row>
    <row r="1659" spans="1:19" x14ac:dyDescent="0.15">
      <c r="A1659" s="1">
        <v>1658</v>
      </c>
      <c r="B1659" s="29" t="str">
        <f>TRIM(基本信息!B1659)</f>
        <v/>
      </c>
      <c r="C1659" s="1" t="str">
        <f>TRIM(基本信息!C1659)</f>
        <v/>
      </c>
      <c r="D1659" s="1">
        <f t="shared" si="236"/>
        <v>0</v>
      </c>
      <c r="E1659" s="1" t="str">
        <f>IFERROR(INDEX(股票涨跌!E:E,MATCH(B1659,股票涨跌!B:B,0)),"-")</f>
        <v>-</v>
      </c>
      <c r="F1659" s="1" t="str">
        <f>IFERROR(INDEX(股票涨跌!F:F,MATCH(B1659,股票涨跌!B:B,0)),"-")</f>
        <v>-</v>
      </c>
      <c r="G1659" s="1" t="str">
        <f>TRIM(基本信息!O1659)</f>
        <v/>
      </c>
      <c r="H1659" s="1" t="str">
        <f>IFERROR(INDEX(行业涨跌!F:F,MATCH(G1659,行业涨跌!C:C,0)),"-")</f>
        <v>-</v>
      </c>
      <c r="I1659" s="1" t="str">
        <f>IFERROR(INDEX(行业涨跌!E:E,MATCH(G1659,行业涨跌!C:C,0)),"-")</f>
        <v>-</v>
      </c>
      <c r="J1659" s="1">
        <v>0</v>
      </c>
      <c r="K1659" s="1">
        <v>1</v>
      </c>
      <c r="L1659" s="1">
        <v>0</v>
      </c>
      <c r="M1659" s="66">
        <f t="shared" si="237"/>
        <v>1</v>
      </c>
      <c r="R1659" s="43" t="str">
        <f t="shared" si="235"/>
        <v>-</v>
      </c>
      <c r="S1659" s="11">
        <v>43630.625</v>
      </c>
    </row>
    <row r="1660" spans="1:19" x14ac:dyDescent="0.15">
      <c r="A1660" s="1">
        <v>1659</v>
      </c>
      <c r="B1660" s="29" t="str">
        <f>TRIM(基本信息!B1660)</f>
        <v/>
      </c>
      <c r="C1660" s="1" t="str">
        <f>TRIM(基本信息!C1660)</f>
        <v/>
      </c>
      <c r="D1660" s="1">
        <f t="shared" si="236"/>
        <v>0</v>
      </c>
      <c r="E1660" s="1" t="str">
        <f>IFERROR(INDEX(股票涨跌!E:E,MATCH(B1660,股票涨跌!B:B,0)),"-")</f>
        <v>-</v>
      </c>
      <c r="F1660" s="1" t="str">
        <f>IFERROR(INDEX(股票涨跌!F:F,MATCH(B1660,股票涨跌!B:B,0)),"-")</f>
        <v>-</v>
      </c>
      <c r="G1660" s="1" t="str">
        <f>TRIM(基本信息!O1660)</f>
        <v/>
      </c>
      <c r="H1660" s="1" t="str">
        <f>IFERROR(INDEX(行业涨跌!F:F,MATCH(G1660,行业涨跌!C:C,0)),"-")</f>
        <v>-</v>
      </c>
      <c r="I1660" s="1" t="str">
        <f>IFERROR(INDEX(行业涨跌!E:E,MATCH(G1660,行业涨跌!C:C,0)),"-")</f>
        <v>-</v>
      </c>
      <c r="J1660" s="1">
        <v>1</v>
      </c>
      <c r="K1660" s="1">
        <v>0</v>
      </c>
      <c r="L1660" s="1">
        <v>0</v>
      </c>
      <c r="M1660" s="66">
        <f t="shared" si="237"/>
        <v>0.5</v>
      </c>
      <c r="N1660" s="1">
        <v>0</v>
      </c>
      <c r="O1660" s="1">
        <v>1</v>
      </c>
      <c r="P1660" s="1">
        <v>1</v>
      </c>
      <c r="Q1660" s="1">
        <v>0</v>
      </c>
      <c r="R1660" s="43" t="str">
        <f t="shared" si="235"/>
        <v>-</v>
      </c>
      <c r="S1660" s="11">
        <v>43630.625</v>
      </c>
    </row>
    <row r="1661" spans="1:19" x14ac:dyDescent="0.15">
      <c r="A1661" s="1">
        <v>1660</v>
      </c>
      <c r="B1661" s="29" t="str">
        <f>TRIM(基本信息!B1661)</f>
        <v/>
      </c>
      <c r="C1661" s="1" t="str">
        <f>TRIM(基本信息!C1661)</f>
        <v/>
      </c>
      <c r="D1661" s="1">
        <f t="shared" si="236"/>
        <v>0</v>
      </c>
      <c r="E1661" s="1" t="str">
        <f>IFERROR(INDEX(股票涨跌!E:E,MATCH(B1661,股票涨跌!B:B,0)),"-")</f>
        <v>-</v>
      </c>
      <c r="F1661" s="1" t="str">
        <f>IFERROR(INDEX(股票涨跌!F:F,MATCH(B1661,股票涨跌!B:B,0)),"-")</f>
        <v>-</v>
      </c>
      <c r="G1661" s="1" t="str">
        <f>TRIM(基本信息!O1661)</f>
        <v/>
      </c>
      <c r="H1661" s="1" t="str">
        <f>IFERROR(INDEX(行业涨跌!F:F,MATCH(G1661,行业涨跌!C:C,0)),"-")</f>
        <v>-</v>
      </c>
      <c r="I1661" s="1" t="str">
        <f>IFERROR(INDEX(行业涨跌!E:E,MATCH(G1661,行业涨跌!C:C,0)),"-")</f>
        <v>-</v>
      </c>
      <c r="J1661" s="1">
        <v>0</v>
      </c>
      <c r="K1661" s="1">
        <v>1</v>
      </c>
      <c r="L1661" s="1">
        <v>0</v>
      </c>
      <c r="M1661" s="66">
        <f t="shared" si="237"/>
        <v>1</v>
      </c>
      <c r="R1661" s="43" t="str">
        <f t="shared" si="235"/>
        <v>-</v>
      </c>
      <c r="S1661" s="11">
        <v>43630.625</v>
      </c>
    </row>
    <row r="1662" spans="1:19" x14ac:dyDescent="0.15">
      <c r="A1662" s="1">
        <v>1661</v>
      </c>
      <c r="B1662" s="29" t="str">
        <f>TRIM(基本信息!B1662)</f>
        <v/>
      </c>
      <c r="C1662" s="1" t="str">
        <f>TRIM(基本信息!C1662)</f>
        <v/>
      </c>
      <c r="D1662" s="1">
        <f t="shared" si="236"/>
        <v>0</v>
      </c>
      <c r="E1662" s="1" t="str">
        <f>IFERROR(INDEX(股票涨跌!E:E,MATCH(B1662,股票涨跌!B:B,0)),"-")</f>
        <v>-</v>
      </c>
      <c r="F1662" s="1" t="str">
        <f>IFERROR(INDEX(股票涨跌!F:F,MATCH(B1662,股票涨跌!B:B,0)),"-")</f>
        <v>-</v>
      </c>
      <c r="G1662" s="1" t="str">
        <f>TRIM(基本信息!O1662)</f>
        <v/>
      </c>
      <c r="H1662" s="1" t="str">
        <f>IFERROR(INDEX(行业涨跌!F:F,MATCH(G1662,行业涨跌!C:C,0)),"-")</f>
        <v>-</v>
      </c>
      <c r="I1662" s="1" t="str">
        <f>IFERROR(INDEX(行业涨跌!E:E,MATCH(G1662,行业涨跌!C:C,0)),"-")</f>
        <v>-</v>
      </c>
      <c r="J1662" s="1">
        <v>0</v>
      </c>
      <c r="K1662" s="1">
        <v>0</v>
      </c>
      <c r="L1662" s="1">
        <v>0</v>
      </c>
      <c r="M1662" s="66">
        <f t="shared" si="237"/>
        <v>0</v>
      </c>
      <c r="R1662" s="43" t="str">
        <f t="shared" si="235"/>
        <v>-</v>
      </c>
    </row>
    <row r="1663" spans="1:19" x14ac:dyDescent="0.15">
      <c r="A1663" s="1">
        <v>1662</v>
      </c>
      <c r="B1663" s="29" t="str">
        <f>TRIM(基本信息!B1663)</f>
        <v/>
      </c>
      <c r="C1663" s="1" t="str">
        <f>TRIM(基本信息!C1663)</f>
        <v/>
      </c>
      <c r="D1663" s="1">
        <f t="shared" si="236"/>
        <v>0</v>
      </c>
      <c r="E1663" s="1" t="str">
        <f>IFERROR(INDEX(股票涨跌!E:E,MATCH(B1663,股票涨跌!B:B,0)),"-")</f>
        <v>-</v>
      </c>
      <c r="F1663" s="1" t="str">
        <f>IFERROR(INDEX(股票涨跌!F:F,MATCH(B1663,股票涨跌!B:B,0)),"-")</f>
        <v>-</v>
      </c>
      <c r="G1663" s="1" t="str">
        <f>TRIM(基本信息!O1663)</f>
        <v/>
      </c>
      <c r="H1663" s="1" t="str">
        <f>IFERROR(INDEX(行业涨跌!F:F,MATCH(G1663,行业涨跌!C:C,0)),"-")</f>
        <v>-</v>
      </c>
      <c r="I1663" s="1" t="str">
        <f>IFERROR(INDEX(行业涨跌!E:E,MATCH(G1663,行业涨跌!C:C,0)),"-")</f>
        <v>-</v>
      </c>
      <c r="J1663" s="1">
        <v>0</v>
      </c>
      <c r="K1663" s="1">
        <v>1</v>
      </c>
      <c r="L1663" s="1">
        <v>0</v>
      </c>
      <c r="M1663" s="66">
        <f t="shared" si="237"/>
        <v>1</v>
      </c>
      <c r="R1663" s="43" t="str">
        <f t="shared" si="235"/>
        <v>-</v>
      </c>
      <c r="S1663" s="11">
        <v>43630.625</v>
      </c>
    </row>
    <row r="1664" spans="1:19" x14ac:dyDescent="0.15">
      <c r="A1664" s="1">
        <v>1663</v>
      </c>
      <c r="B1664" s="29" t="str">
        <f>TRIM(基本信息!B1664)</f>
        <v/>
      </c>
      <c r="C1664" s="1" t="str">
        <f>TRIM(基本信息!C1664)</f>
        <v/>
      </c>
      <c r="D1664" s="1">
        <f t="shared" si="236"/>
        <v>0</v>
      </c>
      <c r="E1664" s="1" t="str">
        <f>IFERROR(INDEX(股票涨跌!E:E,MATCH(B1664,股票涨跌!B:B,0)),"-")</f>
        <v>-</v>
      </c>
      <c r="F1664" s="1" t="str">
        <f>IFERROR(INDEX(股票涨跌!F:F,MATCH(B1664,股票涨跌!B:B,0)),"-")</f>
        <v>-</v>
      </c>
      <c r="G1664" s="1" t="str">
        <f>TRIM(基本信息!O1664)</f>
        <v/>
      </c>
      <c r="H1664" s="1" t="str">
        <f>IFERROR(INDEX(行业涨跌!F:F,MATCH(G1664,行业涨跌!C:C,0)),"-")</f>
        <v>-</v>
      </c>
      <c r="I1664" s="1" t="str">
        <f>IFERROR(INDEX(行业涨跌!E:E,MATCH(G1664,行业涨跌!C:C,0)),"-")</f>
        <v>-</v>
      </c>
      <c r="J1664" s="1">
        <v>0</v>
      </c>
      <c r="K1664" s="1">
        <v>1</v>
      </c>
      <c r="L1664" s="1">
        <v>0</v>
      </c>
      <c r="M1664" s="66">
        <f t="shared" si="237"/>
        <v>1</v>
      </c>
      <c r="R1664" s="43" t="str">
        <f t="shared" si="235"/>
        <v>-</v>
      </c>
      <c r="S1664" s="11">
        <v>43630.625</v>
      </c>
    </row>
    <row r="1665" spans="1:19" x14ac:dyDescent="0.15">
      <c r="A1665" s="1">
        <v>1664</v>
      </c>
      <c r="B1665" s="29" t="str">
        <f>TRIM(基本信息!B1665)</f>
        <v/>
      </c>
      <c r="C1665" s="1" t="str">
        <f>TRIM(基本信息!C1665)</f>
        <v/>
      </c>
      <c r="D1665" s="1">
        <f t="shared" si="236"/>
        <v>0</v>
      </c>
      <c r="E1665" s="1" t="str">
        <f>IFERROR(INDEX(股票涨跌!E:E,MATCH(B1665,股票涨跌!B:B,0)),"-")</f>
        <v>-</v>
      </c>
      <c r="F1665" s="1" t="str">
        <f>IFERROR(INDEX(股票涨跌!F:F,MATCH(B1665,股票涨跌!B:B,0)),"-")</f>
        <v>-</v>
      </c>
      <c r="G1665" s="1" t="str">
        <f>TRIM(基本信息!O1665)</f>
        <v/>
      </c>
      <c r="H1665" s="1" t="str">
        <f>IFERROR(INDEX(行业涨跌!F:F,MATCH(G1665,行业涨跌!C:C,0)),"-")</f>
        <v>-</v>
      </c>
      <c r="I1665" s="1" t="str">
        <f>IFERROR(INDEX(行业涨跌!E:E,MATCH(G1665,行业涨跌!C:C,0)),"-")</f>
        <v>-</v>
      </c>
      <c r="J1665" s="1">
        <v>0</v>
      </c>
      <c r="K1665" s="1">
        <v>1</v>
      </c>
      <c r="L1665" s="1">
        <v>0</v>
      </c>
      <c r="M1665" s="66">
        <f t="shared" si="237"/>
        <v>1</v>
      </c>
      <c r="R1665" s="43" t="str">
        <f t="shared" si="235"/>
        <v>-</v>
      </c>
      <c r="S1665" s="11">
        <v>43630.625</v>
      </c>
    </row>
    <row r="1666" spans="1:19" x14ac:dyDescent="0.15">
      <c r="A1666" s="1">
        <v>1665</v>
      </c>
      <c r="B1666" s="29" t="str">
        <f>TRIM(基本信息!B1666)</f>
        <v/>
      </c>
      <c r="C1666" s="1" t="str">
        <f>TRIM(基本信息!C1666)</f>
        <v/>
      </c>
      <c r="D1666" s="1">
        <f t="shared" si="236"/>
        <v>0</v>
      </c>
      <c r="E1666" s="1" t="str">
        <f>IFERROR(INDEX(股票涨跌!E:E,MATCH(B1666,股票涨跌!B:B,0)),"-")</f>
        <v>-</v>
      </c>
      <c r="F1666" s="1" t="str">
        <f>IFERROR(INDEX(股票涨跌!F:F,MATCH(B1666,股票涨跌!B:B,0)),"-")</f>
        <v>-</v>
      </c>
      <c r="G1666" s="1" t="str">
        <f>TRIM(基本信息!O1666)</f>
        <v/>
      </c>
      <c r="H1666" s="1" t="str">
        <f>IFERROR(INDEX(行业涨跌!F:F,MATCH(G1666,行业涨跌!C:C,0)),"-")</f>
        <v>-</v>
      </c>
      <c r="I1666" s="1" t="str">
        <f>IFERROR(INDEX(行业涨跌!E:E,MATCH(G1666,行业涨跌!C:C,0)),"-")</f>
        <v>-</v>
      </c>
      <c r="J1666" s="1">
        <v>0</v>
      </c>
      <c r="K1666" s="1">
        <v>0</v>
      </c>
      <c r="L1666" s="1">
        <v>0</v>
      </c>
      <c r="M1666" s="66">
        <f t="shared" si="237"/>
        <v>0</v>
      </c>
      <c r="R1666" s="43" t="str">
        <f t="shared" ref="R1666:R1729" si="238">IF(D1666&gt;0,IF(J1666&gt;0,$J$1,"")&amp;IF(K1666&gt;0,$K$1,"")&amp;IF(L1666&gt;0,$L$1,"")&amp;"+"&amp;IF(N1666&gt;0,$N$1,"")&amp;IF(O1666&gt;0,$O$1,"")&amp;IF(P1666&gt;0,$P$1,"")&amp;IF(Q1666&gt;0,$Q$1,""),"-")</f>
        <v>-</v>
      </c>
    </row>
    <row r="1667" spans="1:19" x14ac:dyDescent="0.15">
      <c r="A1667" s="1">
        <v>1666</v>
      </c>
      <c r="B1667" s="29" t="str">
        <f>TRIM(基本信息!B1667)</f>
        <v/>
      </c>
      <c r="C1667" s="1" t="str">
        <f>TRIM(基本信息!C1667)</f>
        <v/>
      </c>
      <c r="D1667" s="1">
        <f t="shared" ref="D1667:D1730" si="239">IF(LEN(B1667)&gt;2,OR(M1667=1,(M1667=0.5)*(N1667+O1667+P1667+Q1667)&gt;0)+0,0)</f>
        <v>0</v>
      </c>
      <c r="E1667" s="1" t="str">
        <f>IFERROR(INDEX(股票涨跌!E:E,MATCH(B1667,股票涨跌!B:B,0)),"-")</f>
        <v>-</v>
      </c>
      <c r="F1667" s="1" t="str">
        <f>IFERROR(INDEX(股票涨跌!F:F,MATCH(B1667,股票涨跌!B:B,0)),"-")</f>
        <v>-</v>
      </c>
      <c r="G1667" s="1" t="str">
        <f>TRIM(基本信息!O1667)</f>
        <v/>
      </c>
      <c r="H1667" s="1" t="str">
        <f>IFERROR(INDEX(行业涨跌!F:F,MATCH(G1667,行业涨跌!C:C,0)),"-")</f>
        <v>-</v>
      </c>
      <c r="I1667" s="1" t="str">
        <f>IFERROR(INDEX(行业涨跌!E:E,MATCH(G1667,行业涨跌!C:C,0)),"-")</f>
        <v>-</v>
      </c>
      <c r="J1667" s="1">
        <v>0</v>
      </c>
      <c r="K1667" s="1">
        <v>0</v>
      </c>
      <c r="L1667" s="1">
        <v>0</v>
      </c>
      <c r="M1667" s="66">
        <f t="shared" ref="M1667:M1730" si="240">IF(K1667&gt;0,1,IF(J1667&gt;0,0.5,0))</f>
        <v>0</v>
      </c>
      <c r="R1667" s="43" t="str">
        <f t="shared" si="238"/>
        <v>-</v>
      </c>
    </row>
    <row r="1668" spans="1:19" x14ac:dyDescent="0.15">
      <c r="A1668" s="1">
        <v>1667</v>
      </c>
      <c r="B1668" s="29" t="str">
        <f>TRIM(基本信息!B1668)</f>
        <v/>
      </c>
      <c r="C1668" s="1" t="str">
        <f>TRIM(基本信息!C1668)</f>
        <v/>
      </c>
      <c r="D1668" s="1">
        <f t="shared" si="239"/>
        <v>0</v>
      </c>
      <c r="E1668" s="1" t="str">
        <f>IFERROR(INDEX(股票涨跌!E:E,MATCH(B1668,股票涨跌!B:B,0)),"-")</f>
        <v>-</v>
      </c>
      <c r="F1668" s="1" t="str">
        <f>IFERROR(INDEX(股票涨跌!F:F,MATCH(B1668,股票涨跌!B:B,0)),"-")</f>
        <v>-</v>
      </c>
      <c r="G1668" s="1" t="str">
        <f>TRIM(基本信息!O1668)</f>
        <v/>
      </c>
      <c r="H1668" s="1" t="str">
        <f>IFERROR(INDEX(行业涨跌!F:F,MATCH(G1668,行业涨跌!C:C,0)),"-")</f>
        <v>-</v>
      </c>
      <c r="I1668" s="1" t="str">
        <f>IFERROR(INDEX(行业涨跌!E:E,MATCH(G1668,行业涨跌!C:C,0)),"-")</f>
        <v>-</v>
      </c>
      <c r="J1668" s="1">
        <v>0</v>
      </c>
      <c r="K1668" s="1">
        <v>1</v>
      </c>
      <c r="L1668" s="1">
        <v>0</v>
      </c>
      <c r="M1668" s="66">
        <f t="shared" si="240"/>
        <v>1</v>
      </c>
      <c r="R1668" s="43" t="str">
        <f t="shared" si="238"/>
        <v>-</v>
      </c>
      <c r="S1668" s="11">
        <v>43630.625</v>
      </c>
    </row>
    <row r="1669" spans="1:19" x14ac:dyDescent="0.15">
      <c r="A1669" s="1">
        <v>1668</v>
      </c>
      <c r="B1669" s="29" t="str">
        <f>TRIM(基本信息!B1669)</f>
        <v/>
      </c>
      <c r="C1669" s="1" t="str">
        <f>TRIM(基本信息!C1669)</f>
        <v/>
      </c>
      <c r="D1669" s="1">
        <f t="shared" si="239"/>
        <v>0</v>
      </c>
      <c r="E1669" s="1" t="str">
        <f>IFERROR(INDEX(股票涨跌!E:E,MATCH(B1669,股票涨跌!B:B,0)),"-")</f>
        <v>-</v>
      </c>
      <c r="F1669" s="1" t="str">
        <f>IFERROR(INDEX(股票涨跌!F:F,MATCH(B1669,股票涨跌!B:B,0)),"-")</f>
        <v>-</v>
      </c>
      <c r="G1669" s="1" t="str">
        <f>TRIM(基本信息!O1669)</f>
        <v/>
      </c>
      <c r="H1669" s="1" t="str">
        <f>IFERROR(INDEX(行业涨跌!F:F,MATCH(G1669,行业涨跌!C:C,0)),"-")</f>
        <v>-</v>
      </c>
      <c r="I1669" s="1" t="str">
        <f>IFERROR(INDEX(行业涨跌!E:E,MATCH(G1669,行业涨跌!C:C,0)),"-")</f>
        <v>-</v>
      </c>
      <c r="J1669" s="1">
        <v>0</v>
      </c>
      <c r="K1669" s="1">
        <v>0</v>
      </c>
      <c r="L1669" s="1">
        <v>1</v>
      </c>
      <c r="M1669" s="66">
        <f t="shared" si="240"/>
        <v>0</v>
      </c>
      <c r="R1669" s="43" t="str">
        <f t="shared" si="238"/>
        <v>-</v>
      </c>
    </row>
    <row r="1670" spans="1:19" x14ac:dyDescent="0.15">
      <c r="A1670" s="1">
        <v>1669</v>
      </c>
      <c r="B1670" s="29" t="str">
        <f>TRIM(基本信息!B1670)</f>
        <v/>
      </c>
      <c r="C1670" s="1" t="str">
        <f>TRIM(基本信息!C1670)</f>
        <v/>
      </c>
      <c r="D1670" s="1">
        <f t="shared" si="239"/>
        <v>0</v>
      </c>
      <c r="E1670" s="1" t="str">
        <f>IFERROR(INDEX(股票涨跌!E:E,MATCH(B1670,股票涨跌!B:B,0)),"-")</f>
        <v>-</v>
      </c>
      <c r="F1670" s="1" t="str">
        <f>IFERROR(INDEX(股票涨跌!F:F,MATCH(B1670,股票涨跌!B:B,0)),"-")</f>
        <v>-</v>
      </c>
      <c r="G1670" s="1" t="str">
        <f>TRIM(基本信息!O1670)</f>
        <v/>
      </c>
      <c r="H1670" s="1" t="str">
        <f>IFERROR(INDEX(行业涨跌!F:F,MATCH(G1670,行业涨跌!C:C,0)),"-")</f>
        <v>-</v>
      </c>
      <c r="I1670" s="1" t="str">
        <f>IFERROR(INDEX(行业涨跌!E:E,MATCH(G1670,行业涨跌!C:C,0)),"-")</f>
        <v>-</v>
      </c>
      <c r="J1670" s="1">
        <v>0</v>
      </c>
      <c r="K1670" s="1">
        <v>0</v>
      </c>
      <c r="L1670" s="1">
        <v>0</v>
      </c>
      <c r="M1670" s="66">
        <f t="shared" si="240"/>
        <v>0</v>
      </c>
      <c r="R1670" s="43" t="str">
        <f t="shared" si="238"/>
        <v>-</v>
      </c>
    </row>
    <row r="1671" spans="1:19" x14ac:dyDescent="0.15">
      <c r="A1671" s="1">
        <v>1670</v>
      </c>
      <c r="B1671" s="29" t="str">
        <f>TRIM(基本信息!B1671)</f>
        <v/>
      </c>
      <c r="C1671" s="1" t="str">
        <f>TRIM(基本信息!C1671)</f>
        <v/>
      </c>
      <c r="D1671" s="1">
        <f t="shared" si="239"/>
        <v>0</v>
      </c>
      <c r="E1671" s="1" t="str">
        <f>IFERROR(INDEX(股票涨跌!E:E,MATCH(B1671,股票涨跌!B:B,0)),"-")</f>
        <v>-</v>
      </c>
      <c r="F1671" s="1" t="str">
        <f>IFERROR(INDEX(股票涨跌!F:F,MATCH(B1671,股票涨跌!B:B,0)),"-")</f>
        <v>-</v>
      </c>
      <c r="G1671" s="1" t="str">
        <f>TRIM(基本信息!O1671)</f>
        <v/>
      </c>
      <c r="H1671" s="1" t="str">
        <f>IFERROR(INDEX(行业涨跌!F:F,MATCH(G1671,行业涨跌!C:C,0)),"-")</f>
        <v>-</v>
      </c>
      <c r="I1671" s="1" t="str">
        <f>IFERROR(INDEX(行业涨跌!E:E,MATCH(G1671,行业涨跌!C:C,0)),"-")</f>
        <v>-</v>
      </c>
      <c r="J1671" s="1">
        <v>0</v>
      </c>
      <c r="K1671" s="1">
        <v>0</v>
      </c>
      <c r="L1671" s="1">
        <v>0</v>
      </c>
      <c r="M1671" s="66">
        <f t="shared" si="240"/>
        <v>0</v>
      </c>
      <c r="R1671" s="43" t="str">
        <f t="shared" si="238"/>
        <v>-</v>
      </c>
    </row>
    <row r="1672" spans="1:19" x14ac:dyDescent="0.15">
      <c r="A1672" s="1">
        <v>1671</v>
      </c>
      <c r="B1672" s="29" t="str">
        <f>TRIM(基本信息!B1672)</f>
        <v/>
      </c>
      <c r="C1672" s="1" t="str">
        <f>TRIM(基本信息!C1672)</f>
        <v/>
      </c>
      <c r="D1672" s="1">
        <f t="shared" si="239"/>
        <v>0</v>
      </c>
      <c r="E1672" s="1" t="str">
        <f>IFERROR(INDEX(股票涨跌!E:E,MATCH(B1672,股票涨跌!B:B,0)),"-")</f>
        <v>-</v>
      </c>
      <c r="F1672" s="1" t="str">
        <f>IFERROR(INDEX(股票涨跌!F:F,MATCH(B1672,股票涨跌!B:B,0)),"-")</f>
        <v>-</v>
      </c>
      <c r="G1672" s="1" t="str">
        <f>TRIM(基本信息!O1672)</f>
        <v/>
      </c>
      <c r="H1672" s="1" t="str">
        <f>IFERROR(INDEX(行业涨跌!F:F,MATCH(G1672,行业涨跌!C:C,0)),"-")</f>
        <v>-</v>
      </c>
      <c r="I1672" s="1" t="str">
        <f>IFERROR(INDEX(行业涨跌!E:E,MATCH(G1672,行业涨跌!C:C,0)),"-")</f>
        <v>-</v>
      </c>
      <c r="J1672" s="1">
        <v>0</v>
      </c>
      <c r="K1672" s="1">
        <v>1</v>
      </c>
      <c r="L1672" s="1">
        <v>0</v>
      </c>
      <c r="M1672" s="66">
        <f t="shared" si="240"/>
        <v>1</v>
      </c>
      <c r="R1672" s="43" t="str">
        <f t="shared" si="238"/>
        <v>-</v>
      </c>
      <c r="S1672" s="11">
        <v>43630.625</v>
      </c>
    </row>
    <row r="1673" spans="1:19" x14ac:dyDescent="0.15">
      <c r="A1673" s="1">
        <v>1672</v>
      </c>
      <c r="B1673" s="29" t="str">
        <f>TRIM(基本信息!B1673)</f>
        <v/>
      </c>
      <c r="C1673" s="1" t="str">
        <f>TRIM(基本信息!C1673)</f>
        <v/>
      </c>
      <c r="D1673" s="1">
        <f t="shared" si="239"/>
        <v>0</v>
      </c>
      <c r="E1673" s="1" t="str">
        <f>IFERROR(INDEX(股票涨跌!E:E,MATCH(B1673,股票涨跌!B:B,0)),"-")</f>
        <v>-</v>
      </c>
      <c r="F1673" s="1" t="str">
        <f>IFERROR(INDEX(股票涨跌!F:F,MATCH(B1673,股票涨跌!B:B,0)),"-")</f>
        <v>-</v>
      </c>
      <c r="G1673" s="1" t="str">
        <f>TRIM(基本信息!O1673)</f>
        <v/>
      </c>
      <c r="H1673" s="1" t="str">
        <f>IFERROR(INDEX(行业涨跌!F:F,MATCH(G1673,行业涨跌!C:C,0)),"-")</f>
        <v>-</v>
      </c>
      <c r="I1673" s="1" t="str">
        <f>IFERROR(INDEX(行业涨跌!E:E,MATCH(G1673,行业涨跌!C:C,0)),"-")</f>
        <v>-</v>
      </c>
      <c r="J1673" s="1">
        <v>0</v>
      </c>
      <c r="K1673" s="1">
        <v>0</v>
      </c>
      <c r="L1673" s="1">
        <v>0</v>
      </c>
      <c r="M1673" s="66">
        <f t="shared" si="240"/>
        <v>0</v>
      </c>
      <c r="R1673" s="43" t="str">
        <f t="shared" si="238"/>
        <v>-</v>
      </c>
    </row>
    <row r="1674" spans="1:19" x14ac:dyDescent="0.15">
      <c r="A1674" s="1">
        <v>1673</v>
      </c>
      <c r="B1674" s="29" t="str">
        <f>TRIM(基本信息!B1674)</f>
        <v/>
      </c>
      <c r="C1674" s="1" t="str">
        <f>TRIM(基本信息!C1674)</f>
        <v/>
      </c>
      <c r="D1674" s="1">
        <f t="shared" si="239"/>
        <v>0</v>
      </c>
      <c r="E1674" s="1" t="str">
        <f>IFERROR(INDEX(股票涨跌!E:E,MATCH(B1674,股票涨跌!B:B,0)),"-")</f>
        <v>-</v>
      </c>
      <c r="F1674" s="1" t="str">
        <f>IFERROR(INDEX(股票涨跌!F:F,MATCH(B1674,股票涨跌!B:B,0)),"-")</f>
        <v>-</v>
      </c>
      <c r="G1674" s="1" t="str">
        <f>TRIM(基本信息!O1674)</f>
        <v/>
      </c>
      <c r="H1674" s="1" t="str">
        <f>IFERROR(INDEX(行业涨跌!F:F,MATCH(G1674,行业涨跌!C:C,0)),"-")</f>
        <v>-</v>
      </c>
      <c r="I1674" s="1" t="str">
        <f>IFERROR(INDEX(行业涨跌!E:E,MATCH(G1674,行业涨跌!C:C,0)),"-")</f>
        <v>-</v>
      </c>
      <c r="J1674" s="1">
        <v>0</v>
      </c>
      <c r="K1674" s="1">
        <v>1</v>
      </c>
      <c r="L1674" s="1">
        <v>0</v>
      </c>
      <c r="M1674" s="66">
        <f t="shared" si="240"/>
        <v>1</v>
      </c>
      <c r="R1674" s="43" t="str">
        <f t="shared" si="238"/>
        <v>-</v>
      </c>
      <c r="S1674" s="11">
        <v>43630.625</v>
      </c>
    </row>
    <row r="1675" spans="1:19" x14ac:dyDescent="0.15">
      <c r="A1675" s="1">
        <v>1674</v>
      </c>
      <c r="B1675" s="29" t="str">
        <f>TRIM(基本信息!B1675)</f>
        <v/>
      </c>
      <c r="C1675" s="1" t="str">
        <f>TRIM(基本信息!C1675)</f>
        <v/>
      </c>
      <c r="D1675" s="1">
        <f t="shared" si="239"/>
        <v>0</v>
      </c>
      <c r="E1675" s="1" t="str">
        <f>IFERROR(INDEX(股票涨跌!E:E,MATCH(B1675,股票涨跌!B:B,0)),"-")</f>
        <v>-</v>
      </c>
      <c r="F1675" s="1" t="str">
        <f>IFERROR(INDEX(股票涨跌!F:F,MATCH(B1675,股票涨跌!B:B,0)),"-")</f>
        <v>-</v>
      </c>
      <c r="G1675" s="1" t="str">
        <f>TRIM(基本信息!O1675)</f>
        <v/>
      </c>
      <c r="H1675" s="1" t="str">
        <f>IFERROR(INDEX(行业涨跌!F:F,MATCH(G1675,行业涨跌!C:C,0)),"-")</f>
        <v>-</v>
      </c>
      <c r="I1675" s="1" t="str">
        <f>IFERROR(INDEX(行业涨跌!E:E,MATCH(G1675,行业涨跌!C:C,0)),"-")</f>
        <v>-</v>
      </c>
      <c r="J1675" s="1">
        <v>0</v>
      </c>
      <c r="K1675" s="1">
        <v>0</v>
      </c>
      <c r="L1675" s="1">
        <v>0</v>
      </c>
      <c r="M1675" s="66">
        <f t="shared" si="240"/>
        <v>0</v>
      </c>
      <c r="R1675" s="43" t="str">
        <f t="shared" si="238"/>
        <v>-</v>
      </c>
    </row>
    <row r="1676" spans="1:19" x14ac:dyDescent="0.15">
      <c r="A1676" s="1">
        <v>1675</v>
      </c>
      <c r="B1676" s="29" t="str">
        <f>TRIM(基本信息!B1676)</f>
        <v/>
      </c>
      <c r="C1676" s="1" t="str">
        <f>TRIM(基本信息!C1676)</f>
        <v/>
      </c>
      <c r="D1676" s="1">
        <f t="shared" si="239"/>
        <v>0</v>
      </c>
      <c r="E1676" s="1" t="str">
        <f>IFERROR(INDEX(股票涨跌!E:E,MATCH(B1676,股票涨跌!B:B,0)),"-")</f>
        <v>-</v>
      </c>
      <c r="F1676" s="1" t="str">
        <f>IFERROR(INDEX(股票涨跌!F:F,MATCH(B1676,股票涨跌!B:B,0)),"-")</f>
        <v>-</v>
      </c>
      <c r="G1676" s="1" t="str">
        <f>TRIM(基本信息!O1676)</f>
        <v/>
      </c>
      <c r="H1676" s="1" t="str">
        <f>IFERROR(INDEX(行业涨跌!F:F,MATCH(G1676,行业涨跌!C:C,0)),"-")</f>
        <v>-</v>
      </c>
      <c r="I1676" s="1" t="str">
        <f>IFERROR(INDEX(行业涨跌!E:E,MATCH(G1676,行业涨跌!C:C,0)),"-")</f>
        <v>-</v>
      </c>
      <c r="J1676" s="1">
        <v>0</v>
      </c>
      <c r="K1676" s="1">
        <v>1</v>
      </c>
      <c r="L1676" s="1">
        <v>0</v>
      </c>
      <c r="M1676" s="66">
        <f t="shared" si="240"/>
        <v>1</v>
      </c>
      <c r="R1676" s="43" t="str">
        <f t="shared" si="238"/>
        <v>-</v>
      </c>
      <c r="S1676" s="11">
        <v>43630.625</v>
      </c>
    </row>
    <row r="1677" spans="1:19" x14ac:dyDescent="0.15">
      <c r="A1677" s="1">
        <v>1676</v>
      </c>
      <c r="B1677" s="29" t="str">
        <f>TRIM(基本信息!B1677)</f>
        <v/>
      </c>
      <c r="C1677" s="1" t="str">
        <f>TRIM(基本信息!C1677)</f>
        <v/>
      </c>
      <c r="D1677" s="1">
        <f t="shared" si="239"/>
        <v>0</v>
      </c>
      <c r="E1677" s="1" t="str">
        <f>IFERROR(INDEX(股票涨跌!E:E,MATCH(B1677,股票涨跌!B:B,0)),"-")</f>
        <v>-</v>
      </c>
      <c r="F1677" s="1" t="str">
        <f>IFERROR(INDEX(股票涨跌!F:F,MATCH(B1677,股票涨跌!B:B,0)),"-")</f>
        <v>-</v>
      </c>
      <c r="G1677" s="1" t="str">
        <f>TRIM(基本信息!O1677)</f>
        <v/>
      </c>
      <c r="H1677" s="1" t="str">
        <f>IFERROR(INDEX(行业涨跌!F:F,MATCH(G1677,行业涨跌!C:C,0)),"-")</f>
        <v>-</v>
      </c>
      <c r="I1677" s="1" t="str">
        <f>IFERROR(INDEX(行业涨跌!E:E,MATCH(G1677,行业涨跌!C:C,0)),"-")</f>
        <v>-</v>
      </c>
      <c r="J1677" s="1">
        <v>0</v>
      </c>
      <c r="K1677" s="1">
        <v>0</v>
      </c>
      <c r="L1677" s="1">
        <v>0</v>
      </c>
      <c r="M1677" s="66">
        <f t="shared" si="240"/>
        <v>0</v>
      </c>
      <c r="R1677" s="43" t="str">
        <f t="shared" si="238"/>
        <v>-</v>
      </c>
    </row>
    <row r="1678" spans="1:19" x14ac:dyDescent="0.15">
      <c r="A1678" s="1">
        <v>1677</v>
      </c>
      <c r="B1678" s="29" t="str">
        <f>TRIM(基本信息!B1678)</f>
        <v/>
      </c>
      <c r="C1678" s="1" t="str">
        <f>TRIM(基本信息!C1678)</f>
        <v/>
      </c>
      <c r="D1678" s="1">
        <f t="shared" si="239"/>
        <v>0</v>
      </c>
      <c r="E1678" s="1" t="str">
        <f>IFERROR(INDEX(股票涨跌!E:E,MATCH(B1678,股票涨跌!B:B,0)),"-")</f>
        <v>-</v>
      </c>
      <c r="F1678" s="1" t="str">
        <f>IFERROR(INDEX(股票涨跌!F:F,MATCH(B1678,股票涨跌!B:B,0)),"-")</f>
        <v>-</v>
      </c>
      <c r="G1678" s="1" t="str">
        <f>TRIM(基本信息!O1678)</f>
        <v/>
      </c>
      <c r="H1678" s="1" t="str">
        <f>IFERROR(INDEX(行业涨跌!F:F,MATCH(G1678,行业涨跌!C:C,0)),"-")</f>
        <v>-</v>
      </c>
      <c r="I1678" s="1" t="str">
        <f>IFERROR(INDEX(行业涨跌!E:E,MATCH(G1678,行业涨跌!C:C,0)),"-")</f>
        <v>-</v>
      </c>
      <c r="J1678" s="1">
        <v>0</v>
      </c>
      <c r="K1678" s="1">
        <v>0</v>
      </c>
      <c r="L1678" s="1">
        <v>0</v>
      </c>
      <c r="M1678" s="66">
        <f t="shared" si="240"/>
        <v>0</v>
      </c>
      <c r="R1678" s="43" t="str">
        <f t="shared" si="238"/>
        <v>-</v>
      </c>
    </row>
    <row r="1679" spans="1:19" x14ac:dyDescent="0.15">
      <c r="A1679" s="1">
        <v>1678</v>
      </c>
      <c r="B1679" s="29" t="str">
        <f>TRIM(基本信息!B1679)</f>
        <v/>
      </c>
      <c r="C1679" s="1" t="str">
        <f>TRIM(基本信息!C1679)</f>
        <v/>
      </c>
      <c r="D1679" s="1">
        <f t="shared" si="239"/>
        <v>0</v>
      </c>
      <c r="E1679" s="1" t="str">
        <f>IFERROR(INDEX(股票涨跌!E:E,MATCH(B1679,股票涨跌!B:B,0)),"-")</f>
        <v>-</v>
      </c>
      <c r="F1679" s="1" t="str">
        <f>IFERROR(INDEX(股票涨跌!F:F,MATCH(B1679,股票涨跌!B:B,0)),"-")</f>
        <v>-</v>
      </c>
      <c r="G1679" s="1" t="str">
        <f>TRIM(基本信息!O1679)</f>
        <v/>
      </c>
      <c r="H1679" s="1" t="str">
        <f>IFERROR(INDEX(行业涨跌!F:F,MATCH(G1679,行业涨跌!C:C,0)),"-")</f>
        <v>-</v>
      </c>
      <c r="I1679" s="1" t="str">
        <f>IFERROR(INDEX(行业涨跌!E:E,MATCH(G1679,行业涨跌!C:C,0)),"-")</f>
        <v>-</v>
      </c>
      <c r="J1679" s="1">
        <v>0</v>
      </c>
      <c r="K1679" s="1">
        <v>0</v>
      </c>
      <c r="L1679" s="1">
        <v>0</v>
      </c>
      <c r="M1679" s="66">
        <f t="shared" si="240"/>
        <v>0</v>
      </c>
      <c r="R1679" s="43" t="str">
        <f t="shared" si="238"/>
        <v>-</v>
      </c>
    </row>
    <row r="1680" spans="1:19" x14ac:dyDescent="0.15">
      <c r="A1680" s="1">
        <v>1679</v>
      </c>
      <c r="B1680" s="29" t="str">
        <f>TRIM(基本信息!B1680)</f>
        <v/>
      </c>
      <c r="C1680" s="1" t="str">
        <f>TRIM(基本信息!C1680)</f>
        <v/>
      </c>
      <c r="D1680" s="1">
        <f t="shared" si="239"/>
        <v>0</v>
      </c>
      <c r="E1680" s="1" t="str">
        <f>IFERROR(INDEX(股票涨跌!E:E,MATCH(B1680,股票涨跌!B:B,0)),"-")</f>
        <v>-</v>
      </c>
      <c r="F1680" s="1" t="str">
        <f>IFERROR(INDEX(股票涨跌!F:F,MATCH(B1680,股票涨跌!B:B,0)),"-")</f>
        <v>-</v>
      </c>
      <c r="G1680" s="1" t="str">
        <f>TRIM(基本信息!O1680)</f>
        <v/>
      </c>
      <c r="H1680" s="1" t="str">
        <f>IFERROR(INDEX(行业涨跌!F:F,MATCH(G1680,行业涨跌!C:C,0)),"-")</f>
        <v>-</v>
      </c>
      <c r="I1680" s="1" t="str">
        <f>IFERROR(INDEX(行业涨跌!E:E,MATCH(G1680,行业涨跌!C:C,0)),"-")</f>
        <v>-</v>
      </c>
      <c r="J1680" s="1">
        <v>0</v>
      </c>
      <c r="K1680" s="1">
        <v>0</v>
      </c>
      <c r="L1680" s="1">
        <v>0</v>
      </c>
      <c r="M1680" s="66">
        <f t="shared" si="240"/>
        <v>0</v>
      </c>
      <c r="R1680" s="43" t="str">
        <f t="shared" si="238"/>
        <v>-</v>
      </c>
    </row>
    <row r="1681" spans="1:19" x14ac:dyDescent="0.15">
      <c r="A1681" s="1">
        <v>1680</v>
      </c>
      <c r="B1681" s="29" t="str">
        <f>TRIM(基本信息!B1681)</f>
        <v/>
      </c>
      <c r="C1681" s="1" t="str">
        <f>TRIM(基本信息!C1681)</f>
        <v/>
      </c>
      <c r="D1681" s="1">
        <f t="shared" si="239"/>
        <v>0</v>
      </c>
      <c r="E1681" s="1" t="str">
        <f>IFERROR(INDEX(股票涨跌!E:E,MATCH(B1681,股票涨跌!B:B,0)),"-")</f>
        <v>-</v>
      </c>
      <c r="F1681" s="1" t="str">
        <f>IFERROR(INDEX(股票涨跌!F:F,MATCH(B1681,股票涨跌!B:B,0)),"-")</f>
        <v>-</v>
      </c>
      <c r="G1681" s="1" t="str">
        <f>TRIM(基本信息!O1681)</f>
        <v/>
      </c>
      <c r="H1681" s="1" t="str">
        <f>IFERROR(INDEX(行业涨跌!F:F,MATCH(G1681,行业涨跌!C:C,0)),"-")</f>
        <v>-</v>
      </c>
      <c r="I1681" s="1" t="str">
        <f>IFERROR(INDEX(行业涨跌!E:E,MATCH(G1681,行业涨跌!C:C,0)),"-")</f>
        <v>-</v>
      </c>
      <c r="J1681" s="1">
        <v>0</v>
      </c>
      <c r="K1681" s="1">
        <v>0</v>
      </c>
      <c r="L1681" s="1">
        <v>0</v>
      </c>
      <c r="M1681" s="66">
        <f t="shared" si="240"/>
        <v>0</v>
      </c>
      <c r="R1681" s="43" t="str">
        <f t="shared" si="238"/>
        <v>-</v>
      </c>
    </row>
    <row r="1682" spans="1:19" x14ac:dyDescent="0.15">
      <c r="A1682" s="1">
        <v>1681</v>
      </c>
      <c r="B1682" s="29" t="str">
        <f>TRIM(基本信息!B1682)</f>
        <v/>
      </c>
      <c r="C1682" s="1" t="str">
        <f>TRIM(基本信息!C1682)</f>
        <v/>
      </c>
      <c r="D1682" s="1">
        <f t="shared" si="239"/>
        <v>0</v>
      </c>
      <c r="E1682" s="1" t="str">
        <f>IFERROR(INDEX(股票涨跌!E:E,MATCH(B1682,股票涨跌!B:B,0)),"-")</f>
        <v>-</v>
      </c>
      <c r="F1682" s="1" t="str">
        <f>IFERROR(INDEX(股票涨跌!F:F,MATCH(B1682,股票涨跌!B:B,0)),"-")</f>
        <v>-</v>
      </c>
      <c r="G1682" s="1" t="str">
        <f>TRIM(基本信息!O1682)</f>
        <v/>
      </c>
      <c r="H1682" s="1" t="str">
        <f>IFERROR(INDEX(行业涨跌!F:F,MATCH(G1682,行业涨跌!C:C,0)),"-")</f>
        <v>-</v>
      </c>
      <c r="I1682" s="1" t="str">
        <f>IFERROR(INDEX(行业涨跌!E:E,MATCH(G1682,行业涨跌!C:C,0)),"-")</f>
        <v>-</v>
      </c>
      <c r="J1682" s="1">
        <v>1</v>
      </c>
      <c r="K1682" s="1">
        <v>1</v>
      </c>
      <c r="L1682" s="1">
        <v>0</v>
      </c>
      <c r="M1682" s="66">
        <f t="shared" si="240"/>
        <v>1</v>
      </c>
      <c r="R1682" s="43" t="str">
        <f t="shared" si="238"/>
        <v>-</v>
      </c>
      <c r="S1682" s="11">
        <v>43630.625</v>
      </c>
    </row>
    <row r="1683" spans="1:19" x14ac:dyDescent="0.15">
      <c r="A1683" s="1">
        <v>1682</v>
      </c>
      <c r="B1683" s="29" t="str">
        <f>TRIM(基本信息!B1683)</f>
        <v/>
      </c>
      <c r="C1683" s="1" t="str">
        <f>TRIM(基本信息!C1683)</f>
        <v/>
      </c>
      <c r="D1683" s="1">
        <f t="shared" si="239"/>
        <v>0</v>
      </c>
      <c r="E1683" s="1" t="str">
        <f>IFERROR(INDEX(股票涨跌!E:E,MATCH(B1683,股票涨跌!B:B,0)),"-")</f>
        <v>-</v>
      </c>
      <c r="F1683" s="1" t="str">
        <f>IFERROR(INDEX(股票涨跌!F:F,MATCH(B1683,股票涨跌!B:B,0)),"-")</f>
        <v>-</v>
      </c>
      <c r="G1683" s="1" t="str">
        <f>TRIM(基本信息!O1683)</f>
        <v/>
      </c>
      <c r="H1683" s="1" t="str">
        <f>IFERROR(INDEX(行业涨跌!F:F,MATCH(G1683,行业涨跌!C:C,0)),"-")</f>
        <v>-</v>
      </c>
      <c r="I1683" s="1" t="str">
        <f>IFERROR(INDEX(行业涨跌!E:E,MATCH(G1683,行业涨跌!C:C,0)),"-")</f>
        <v>-</v>
      </c>
      <c r="J1683" s="1">
        <v>0</v>
      </c>
      <c r="K1683" s="1">
        <v>1</v>
      </c>
      <c r="L1683" s="1">
        <v>0</v>
      </c>
      <c r="M1683" s="66">
        <f t="shared" si="240"/>
        <v>1</v>
      </c>
      <c r="R1683" s="43" t="str">
        <f t="shared" si="238"/>
        <v>-</v>
      </c>
      <c r="S1683" s="11">
        <v>43630.625</v>
      </c>
    </row>
    <row r="1684" spans="1:19" x14ac:dyDescent="0.15">
      <c r="A1684" s="1">
        <v>1683</v>
      </c>
      <c r="B1684" s="29" t="str">
        <f>TRIM(基本信息!B1684)</f>
        <v/>
      </c>
      <c r="C1684" s="1" t="str">
        <f>TRIM(基本信息!C1684)</f>
        <v/>
      </c>
      <c r="D1684" s="1">
        <f t="shared" si="239"/>
        <v>0</v>
      </c>
      <c r="E1684" s="1" t="str">
        <f>IFERROR(INDEX(股票涨跌!E:E,MATCH(B1684,股票涨跌!B:B,0)),"-")</f>
        <v>-</v>
      </c>
      <c r="F1684" s="1" t="str">
        <f>IFERROR(INDEX(股票涨跌!F:F,MATCH(B1684,股票涨跌!B:B,0)),"-")</f>
        <v>-</v>
      </c>
      <c r="G1684" s="1" t="str">
        <f>TRIM(基本信息!O1684)</f>
        <v/>
      </c>
      <c r="H1684" s="1" t="str">
        <f>IFERROR(INDEX(行业涨跌!F:F,MATCH(G1684,行业涨跌!C:C,0)),"-")</f>
        <v>-</v>
      </c>
      <c r="I1684" s="1" t="str">
        <f>IFERROR(INDEX(行业涨跌!E:E,MATCH(G1684,行业涨跌!C:C,0)),"-")</f>
        <v>-</v>
      </c>
      <c r="J1684" s="1">
        <v>0</v>
      </c>
      <c r="K1684" s="1">
        <v>0</v>
      </c>
      <c r="L1684" s="1">
        <v>0</v>
      </c>
      <c r="M1684" s="66">
        <f t="shared" si="240"/>
        <v>0</v>
      </c>
      <c r="R1684" s="43" t="str">
        <f t="shared" si="238"/>
        <v>-</v>
      </c>
    </row>
    <row r="1685" spans="1:19" x14ac:dyDescent="0.15">
      <c r="A1685" s="1">
        <v>1684</v>
      </c>
      <c r="B1685" s="29" t="str">
        <f>TRIM(基本信息!B1685)</f>
        <v/>
      </c>
      <c r="C1685" s="1" t="str">
        <f>TRIM(基本信息!C1685)</f>
        <v/>
      </c>
      <c r="D1685" s="1">
        <f t="shared" si="239"/>
        <v>0</v>
      </c>
      <c r="E1685" s="1" t="str">
        <f>IFERROR(INDEX(股票涨跌!E:E,MATCH(B1685,股票涨跌!B:B,0)),"-")</f>
        <v>-</v>
      </c>
      <c r="F1685" s="1" t="str">
        <f>IFERROR(INDEX(股票涨跌!F:F,MATCH(B1685,股票涨跌!B:B,0)),"-")</f>
        <v>-</v>
      </c>
      <c r="G1685" s="1" t="str">
        <f>TRIM(基本信息!O1685)</f>
        <v/>
      </c>
      <c r="H1685" s="1" t="str">
        <f>IFERROR(INDEX(行业涨跌!F:F,MATCH(G1685,行业涨跌!C:C,0)),"-")</f>
        <v>-</v>
      </c>
      <c r="I1685" s="1" t="str">
        <f>IFERROR(INDEX(行业涨跌!E:E,MATCH(G1685,行业涨跌!C:C,0)),"-")</f>
        <v>-</v>
      </c>
      <c r="J1685" s="1">
        <v>0</v>
      </c>
      <c r="K1685" s="1">
        <v>0</v>
      </c>
      <c r="L1685" s="1">
        <v>0</v>
      </c>
      <c r="M1685" s="66">
        <f t="shared" si="240"/>
        <v>0</v>
      </c>
      <c r="R1685" s="43" t="str">
        <f t="shared" si="238"/>
        <v>-</v>
      </c>
    </row>
    <row r="1686" spans="1:19" x14ac:dyDescent="0.15">
      <c r="A1686" s="1">
        <v>1685</v>
      </c>
      <c r="B1686" s="29" t="str">
        <f>TRIM(基本信息!B1686)</f>
        <v/>
      </c>
      <c r="C1686" s="1" t="str">
        <f>TRIM(基本信息!C1686)</f>
        <v/>
      </c>
      <c r="D1686" s="1">
        <f t="shared" si="239"/>
        <v>0</v>
      </c>
      <c r="E1686" s="1" t="str">
        <f>IFERROR(INDEX(股票涨跌!E:E,MATCH(B1686,股票涨跌!B:B,0)),"-")</f>
        <v>-</v>
      </c>
      <c r="F1686" s="1" t="str">
        <f>IFERROR(INDEX(股票涨跌!F:F,MATCH(B1686,股票涨跌!B:B,0)),"-")</f>
        <v>-</v>
      </c>
      <c r="G1686" s="1" t="str">
        <f>TRIM(基本信息!O1686)</f>
        <v/>
      </c>
      <c r="H1686" s="1" t="str">
        <f>IFERROR(INDEX(行业涨跌!F:F,MATCH(G1686,行业涨跌!C:C,0)),"-")</f>
        <v>-</v>
      </c>
      <c r="I1686" s="1" t="str">
        <f>IFERROR(INDEX(行业涨跌!E:E,MATCH(G1686,行业涨跌!C:C,0)),"-")</f>
        <v>-</v>
      </c>
      <c r="J1686" s="1">
        <v>0</v>
      </c>
      <c r="K1686" s="1">
        <v>0</v>
      </c>
      <c r="L1686" s="1">
        <v>0</v>
      </c>
      <c r="M1686" s="66">
        <f t="shared" si="240"/>
        <v>0</v>
      </c>
      <c r="R1686" s="43" t="str">
        <f t="shared" si="238"/>
        <v>-</v>
      </c>
    </row>
    <row r="1687" spans="1:19" x14ac:dyDescent="0.15">
      <c r="A1687" s="1">
        <v>1686</v>
      </c>
      <c r="B1687" s="29" t="str">
        <f>TRIM(基本信息!B1687)</f>
        <v/>
      </c>
      <c r="C1687" s="1" t="str">
        <f>TRIM(基本信息!C1687)</f>
        <v/>
      </c>
      <c r="D1687" s="1">
        <f t="shared" si="239"/>
        <v>0</v>
      </c>
      <c r="E1687" s="1" t="str">
        <f>IFERROR(INDEX(股票涨跌!E:E,MATCH(B1687,股票涨跌!B:B,0)),"-")</f>
        <v>-</v>
      </c>
      <c r="F1687" s="1" t="str">
        <f>IFERROR(INDEX(股票涨跌!F:F,MATCH(B1687,股票涨跌!B:B,0)),"-")</f>
        <v>-</v>
      </c>
      <c r="G1687" s="1" t="str">
        <f>TRIM(基本信息!O1687)</f>
        <v/>
      </c>
      <c r="H1687" s="1" t="str">
        <f>IFERROR(INDEX(行业涨跌!F:F,MATCH(G1687,行业涨跌!C:C,0)),"-")</f>
        <v>-</v>
      </c>
      <c r="I1687" s="1" t="str">
        <f>IFERROR(INDEX(行业涨跌!E:E,MATCH(G1687,行业涨跌!C:C,0)),"-")</f>
        <v>-</v>
      </c>
      <c r="J1687" s="1">
        <v>0</v>
      </c>
      <c r="K1687" s="1">
        <v>0</v>
      </c>
      <c r="L1687" s="1">
        <v>0</v>
      </c>
      <c r="M1687" s="66">
        <f t="shared" si="240"/>
        <v>0</v>
      </c>
      <c r="R1687" s="43" t="str">
        <f t="shared" si="238"/>
        <v>-</v>
      </c>
    </row>
    <row r="1688" spans="1:19" x14ac:dyDescent="0.15">
      <c r="A1688" s="1">
        <v>1687</v>
      </c>
      <c r="B1688" s="29" t="str">
        <f>TRIM(基本信息!B1688)</f>
        <v/>
      </c>
      <c r="C1688" s="1" t="str">
        <f>TRIM(基本信息!C1688)</f>
        <v/>
      </c>
      <c r="D1688" s="1">
        <f t="shared" si="239"/>
        <v>0</v>
      </c>
      <c r="E1688" s="1" t="str">
        <f>IFERROR(INDEX(股票涨跌!E:E,MATCH(B1688,股票涨跌!B:B,0)),"-")</f>
        <v>-</v>
      </c>
      <c r="F1688" s="1" t="str">
        <f>IFERROR(INDEX(股票涨跌!F:F,MATCH(B1688,股票涨跌!B:B,0)),"-")</f>
        <v>-</v>
      </c>
      <c r="G1688" s="1" t="str">
        <f>TRIM(基本信息!O1688)</f>
        <v/>
      </c>
      <c r="H1688" s="1" t="str">
        <f>IFERROR(INDEX(行业涨跌!F:F,MATCH(G1688,行业涨跌!C:C,0)),"-")</f>
        <v>-</v>
      </c>
      <c r="I1688" s="1" t="str">
        <f>IFERROR(INDEX(行业涨跌!E:E,MATCH(G1688,行业涨跌!C:C,0)),"-")</f>
        <v>-</v>
      </c>
      <c r="J1688" s="1">
        <v>0</v>
      </c>
      <c r="K1688" s="1">
        <v>0</v>
      </c>
      <c r="L1688" s="1">
        <v>0</v>
      </c>
      <c r="M1688" s="66">
        <f t="shared" si="240"/>
        <v>0</v>
      </c>
      <c r="R1688" s="43" t="str">
        <f t="shared" si="238"/>
        <v>-</v>
      </c>
    </row>
    <row r="1689" spans="1:19" x14ac:dyDescent="0.15">
      <c r="A1689" s="1">
        <v>1688</v>
      </c>
      <c r="B1689" s="29" t="str">
        <f>TRIM(基本信息!B1689)</f>
        <v/>
      </c>
      <c r="C1689" s="1" t="str">
        <f>TRIM(基本信息!C1689)</f>
        <v/>
      </c>
      <c r="D1689" s="1">
        <f t="shared" si="239"/>
        <v>0</v>
      </c>
      <c r="E1689" s="1" t="str">
        <f>IFERROR(INDEX(股票涨跌!E:E,MATCH(B1689,股票涨跌!B:B,0)),"-")</f>
        <v>-</v>
      </c>
      <c r="F1689" s="1" t="str">
        <f>IFERROR(INDEX(股票涨跌!F:F,MATCH(B1689,股票涨跌!B:B,0)),"-")</f>
        <v>-</v>
      </c>
      <c r="G1689" s="1" t="str">
        <f>TRIM(基本信息!O1689)</f>
        <v/>
      </c>
      <c r="H1689" s="1" t="str">
        <f>IFERROR(INDEX(行业涨跌!F:F,MATCH(G1689,行业涨跌!C:C,0)),"-")</f>
        <v>-</v>
      </c>
      <c r="I1689" s="1" t="str">
        <f>IFERROR(INDEX(行业涨跌!E:E,MATCH(G1689,行业涨跌!C:C,0)),"-")</f>
        <v>-</v>
      </c>
      <c r="J1689" s="1">
        <v>0</v>
      </c>
      <c r="K1689" s="1">
        <v>1</v>
      </c>
      <c r="L1689" s="1">
        <v>0</v>
      </c>
      <c r="M1689" s="66">
        <f t="shared" si="240"/>
        <v>1</v>
      </c>
      <c r="R1689" s="43" t="str">
        <f t="shared" si="238"/>
        <v>-</v>
      </c>
      <c r="S1689" s="11">
        <v>43630.625</v>
      </c>
    </row>
    <row r="1690" spans="1:19" x14ac:dyDescent="0.15">
      <c r="A1690" s="1">
        <v>1689</v>
      </c>
      <c r="B1690" s="29" t="str">
        <f>TRIM(基本信息!B1690)</f>
        <v/>
      </c>
      <c r="C1690" s="1" t="str">
        <f>TRIM(基本信息!C1690)</f>
        <v/>
      </c>
      <c r="D1690" s="1">
        <f t="shared" si="239"/>
        <v>0</v>
      </c>
      <c r="E1690" s="1" t="str">
        <f>IFERROR(INDEX(股票涨跌!E:E,MATCH(B1690,股票涨跌!B:B,0)),"-")</f>
        <v>-</v>
      </c>
      <c r="F1690" s="1" t="str">
        <f>IFERROR(INDEX(股票涨跌!F:F,MATCH(B1690,股票涨跌!B:B,0)),"-")</f>
        <v>-</v>
      </c>
      <c r="G1690" s="1" t="str">
        <f>TRIM(基本信息!O1690)</f>
        <v/>
      </c>
      <c r="H1690" s="1" t="str">
        <f>IFERROR(INDEX(行业涨跌!F:F,MATCH(G1690,行业涨跌!C:C,0)),"-")</f>
        <v>-</v>
      </c>
      <c r="I1690" s="1" t="str">
        <f>IFERROR(INDEX(行业涨跌!E:E,MATCH(G1690,行业涨跌!C:C,0)),"-")</f>
        <v>-</v>
      </c>
      <c r="J1690" s="1">
        <v>0</v>
      </c>
      <c r="K1690" s="1">
        <v>1</v>
      </c>
      <c r="L1690" s="1">
        <v>0</v>
      </c>
      <c r="M1690" s="66">
        <f t="shared" si="240"/>
        <v>1</v>
      </c>
      <c r="R1690" s="43" t="str">
        <f t="shared" si="238"/>
        <v>-</v>
      </c>
      <c r="S1690" s="11">
        <v>43630.625</v>
      </c>
    </row>
    <row r="1691" spans="1:19" x14ac:dyDescent="0.15">
      <c r="A1691" s="1">
        <v>1690</v>
      </c>
      <c r="B1691" s="29" t="str">
        <f>TRIM(基本信息!B1691)</f>
        <v/>
      </c>
      <c r="C1691" s="1" t="str">
        <f>TRIM(基本信息!C1691)</f>
        <v/>
      </c>
      <c r="D1691" s="1">
        <f t="shared" si="239"/>
        <v>0</v>
      </c>
      <c r="E1691" s="1" t="str">
        <f>IFERROR(INDEX(股票涨跌!E:E,MATCH(B1691,股票涨跌!B:B,0)),"-")</f>
        <v>-</v>
      </c>
      <c r="F1691" s="1" t="str">
        <f>IFERROR(INDEX(股票涨跌!F:F,MATCH(B1691,股票涨跌!B:B,0)),"-")</f>
        <v>-</v>
      </c>
      <c r="G1691" s="1" t="str">
        <f>TRIM(基本信息!O1691)</f>
        <v/>
      </c>
      <c r="H1691" s="1" t="str">
        <f>IFERROR(INDEX(行业涨跌!F:F,MATCH(G1691,行业涨跌!C:C,0)),"-")</f>
        <v>-</v>
      </c>
      <c r="I1691" s="1" t="str">
        <f>IFERROR(INDEX(行业涨跌!E:E,MATCH(G1691,行业涨跌!C:C,0)),"-")</f>
        <v>-</v>
      </c>
      <c r="J1691" s="1">
        <v>0</v>
      </c>
      <c r="K1691" s="1">
        <v>0</v>
      </c>
      <c r="L1691" s="1">
        <v>0</v>
      </c>
      <c r="M1691" s="66">
        <f t="shared" si="240"/>
        <v>0</v>
      </c>
      <c r="R1691" s="43" t="str">
        <f t="shared" si="238"/>
        <v>-</v>
      </c>
    </row>
    <row r="1692" spans="1:19" x14ac:dyDescent="0.15">
      <c r="A1692" s="1">
        <v>1691</v>
      </c>
      <c r="B1692" s="29" t="str">
        <f>TRIM(基本信息!B1692)</f>
        <v/>
      </c>
      <c r="C1692" s="1" t="str">
        <f>TRIM(基本信息!C1692)</f>
        <v/>
      </c>
      <c r="D1692" s="1">
        <f t="shared" si="239"/>
        <v>0</v>
      </c>
      <c r="E1692" s="1" t="str">
        <f>IFERROR(INDEX(股票涨跌!E:E,MATCH(B1692,股票涨跌!B:B,0)),"-")</f>
        <v>-</v>
      </c>
      <c r="F1692" s="1" t="str">
        <f>IFERROR(INDEX(股票涨跌!F:F,MATCH(B1692,股票涨跌!B:B,0)),"-")</f>
        <v>-</v>
      </c>
      <c r="G1692" s="1" t="str">
        <f>TRIM(基本信息!O1692)</f>
        <v/>
      </c>
      <c r="H1692" s="1" t="str">
        <f>IFERROR(INDEX(行业涨跌!F:F,MATCH(G1692,行业涨跌!C:C,0)),"-")</f>
        <v>-</v>
      </c>
      <c r="I1692" s="1" t="str">
        <f>IFERROR(INDEX(行业涨跌!E:E,MATCH(G1692,行业涨跌!C:C,0)),"-")</f>
        <v>-</v>
      </c>
      <c r="J1692" s="1">
        <v>0</v>
      </c>
      <c r="K1692" s="1">
        <v>0</v>
      </c>
      <c r="L1692" s="1">
        <v>0</v>
      </c>
      <c r="M1692" s="66">
        <f t="shared" si="240"/>
        <v>0</v>
      </c>
      <c r="R1692" s="43" t="str">
        <f t="shared" si="238"/>
        <v>-</v>
      </c>
    </row>
    <row r="1693" spans="1:19" x14ac:dyDescent="0.15">
      <c r="A1693" s="1">
        <v>1692</v>
      </c>
      <c r="B1693" s="29" t="str">
        <f>TRIM(基本信息!B1693)</f>
        <v/>
      </c>
      <c r="C1693" s="1" t="str">
        <f>TRIM(基本信息!C1693)</f>
        <v/>
      </c>
      <c r="D1693" s="1">
        <f t="shared" si="239"/>
        <v>0</v>
      </c>
      <c r="E1693" s="1" t="str">
        <f>IFERROR(INDEX(股票涨跌!E:E,MATCH(B1693,股票涨跌!B:B,0)),"-")</f>
        <v>-</v>
      </c>
      <c r="F1693" s="1" t="str">
        <f>IFERROR(INDEX(股票涨跌!F:F,MATCH(B1693,股票涨跌!B:B,0)),"-")</f>
        <v>-</v>
      </c>
      <c r="G1693" s="1" t="str">
        <f>TRIM(基本信息!O1693)</f>
        <v/>
      </c>
      <c r="H1693" s="1" t="str">
        <f>IFERROR(INDEX(行业涨跌!F:F,MATCH(G1693,行业涨跌!C:C,0)),"-")</f>
        <v>-</v>
      </c>
      <c r="I1693" s="1" t="str">
        <f>IFERROR(INDEX(行业涨跌!E:E,MATCH(G1693,行业涨跌!C:C,0)),"-")</f>
        <v>-</v>
      </c>
      <c r="J1693" s="1">
        <v>0</v>
      </c>
      <c r="K1693" s="1">
        <v>0</v>
      </c>
      <c r="L1693" s="1">
        <v>0</v>
      </c>
      <c r="M1693" s="66">
        <f t="shared" si="240"/>
        <v>0</v>
      </c>
      <c r="R1693" s="43" t="str">
        <f t="shared" si="238"/>
        <v>-</v>
      </c>
    </row>
    <row r="1694" spans="1:19" x14ac:dyDescent="0.15">
      <c r="A1694" s="1">
        <v>1693</v>
      </c>
      <c r="B1694" s="29" t="str">
        <f>TRIM(基本信息!B1694)</f>
        <v/>
      </c>
      <c r="C1694" s="1" t="str">
        <f>TRIM(基本信息!C1694)</f>
        <v/>
      </c>
      <c r="D1694" s="1">
        <f t="shared" si="239"/>
        <v>0</v>
      </c>
      <c r="E1694" s="1" t="str">
        <f>IFERROR(INDEX(股票涨跌!E:E,MATCH(B1694,股票涨跌!B:B,0)),"-")</f>
        <v>-</v>
      </c>
      <c r="F1694" s="1" t="str">
        <f>IFERROR(INDEX(股票涨跌!F:F,MATCH(B1694,股票涨跌!B:B,0)),"-")</f>
        <v>-</v>
      </c>
      <c r="G1694" s="1" t="str">
        <f>TRIM(基本信息!O1694)</f>
        <v/>
      </c>
      <c r="H1694" s="1" t="str">
        <f>IFERROR(INDEX(行业涨跌!F:F,MATCH(G1694,行业涨跌!C:C,0)),"-")</f>
        <v>-</v>
      </c>
      <c r="I1694" s="1" t="str">
        <f>IFERROR(INDEX(行业涨跌!E:E,MATCH(G1694,行业涨跌!C:C,0)),"-")</f>
        <v>-</v>
      </c>
      <c r="J1694" s="1">
        <v>0</v>
      </c>
      <c r="K1694" s="1">
        <v>1</v>
      </c>
      <c r="L1694" s="1">
        <v>0</v>
      </c>
      <c r="M1694" s="66">
        <f t="shared" si="240"/>
        <v>1</v>
      </c>
      <c r="R1694" s="43" t="str">
        <f t="shared" si="238"/>
        <v>-</v>
      </c>
      <c r="S1694" s="11">
        <v>43630.625</v>
      </c>
    </row>
    <row r="1695" spans="1:19" x14ac:dyDescent="0.15">
      <c r="A1695" s="1">
        <v>1694</v>
      </c>
      <c r="B1695" s="29" t="str">
        <f>TRIM(基本信息!B1695)</f>
        <v/>
      </c>
      <c r="C1695" s="1" t="str">
        <f>TRIM(基本信息!C1695)</f>
        <v/>
      </c>
      <c r="D1695" s="1">
        <f t="shared" si="239"/>
        <v>0</v>
      </c>
      <c r="E1695" s="1" t="str">
        <f>IFERROR(INDEX(股票涨跌!E:E,MATCH(B1695,股票涨跌!B:B,0)),"-")</f>
        <v>-</v>
      </c>
      <c r="F1695" s="1" t="str">
        <f>IFERROR(INDEX(股票涨跌!F:F,MATCH(B1695,股票涨跌!B:B,0)),"-")</f>
        <v>-</v>
      </c>
      <c r="G1695" s="1" t="str">
        <f>TRIM(基本信息!O1695)</f>
        <v/>
      </c>
      <c r="H1695" s="1" t="str">
        <f>IFERROR(INDEX(行业涨跌!F:F,MATCH(G1695,行业涨跌!C:C,0)),"-")</f>
        <v>-</v>
      </c>
      <c r="I1695" s="1" t="str">
        <f>IFERROR(INDEX(行业涨跌!E:E,MATCH(G1695,行业涨跌!C:C,0)),"-")</f>
        <v>-</v>
      </c>
      <c r="J1695" s="1">
        <v>0</v>
      </c>
      <c r="K1695" s="1">
        <v>0</v>
      </c>
      <c r="L1695" s="1">
        <v>0</v>
      </c>
      <c r="M1695" s="66">
        <f t="shared" si="240"/>
        <v>0</v>
      </c>
      <c r="R1695" s="43" t="str">
        <f t="shared" si="238"/>
        <v>-</v>
      </c>
    </row>
    <row r="1696" spans="1:19" x14ac:dyDescent="0.15">
      <c r="A1696" s="1">
        <v>1695</v>
      </c>
      <c r="B1696" s="29" t="str">
        <f>TRIM(基本信息!B1696)</f>
        <v/>
      </c>
      <c r="C1696" s="1" t="str">
        <f>TRIM(基本信息!C1696)</f>
        <v/>
      </c>
      <c r="D1696" s="1">
        <f t="shared" si="239"/>
        <v>0</v>
      </c>
      <c r="E1696" s="1" t="str">
        <f>IFERROR(INDEX(股票涨跌!E:E,MATCH(B1696,股票涨跌!B:B,0)),"-")</f>
        <v>-</v>
      </c>
      <c r="F1696" s="1" t="str">
        <f>IFERROR(INDEX(股票涨跌!F:F,MATCH(B1696,股票涨跌!B:B,0)),"-")</f>
        <v>-</v>
      </c>
      <c r="G1696" s="1" t="str">
        <f>TRIM(基本信息!O1696)</f>
        <v/>
      </c>
      <c r="H1696" s="1" t="str">
        <f>IFERROR(INDEX(行业涨跌!F:F,MATCH(G1696,行业涨跌!C:C,0)),"-")</f>
        <v>-</v>
      </c>
      <c r="I1696" s="1" t="str">
        <f>IFERROR(INDEX(行业涨跌!E:E,MATCH(G1696,行业涨跌!C:C,0)),"-")</f>
        <v>-</v>
      </c>
      <c r="J1696" s="1">
        <v>0</v>
      </c>
      <c r="K1696" s="1">
        <v>1</v>
      </c>
      <c r="L1696" s="1">
        <v>0</v>
      </c>
      <c r="M1696" s="66">
        <f t="shared" si="240"/>
        <v>1</v>
      </c>
      <c r="R1696" s="43" t="str">
        <f t="shared" si="238"/>
        <v>-</v>
      </c>
      <c r="S1696" s="11">
        <v>43630.625</v>
      </c>
    </row>
    <row r="1697" spans="1:19" x14ac:dyDescent="0.15">
      <c r="A1697" s="1">
        <v>1696</v>
      </c>
      <c r="B1697" s="29" t="str">
        <f>TRIM(基本信息!B1697)</f>
        <v/>
      </c>
      <c r="C1697" s="1" t="str">
        <f>TRIM(基本信息!C1697)</f>
        <v/>
      </c>
      <c r="D1697" s="1">
        <f t="shared" si="239"/>
        <v>0</v>
      </c>
      <c r="E1697" s="1" t="str">
        <f>IFERROR(INDEX(股票涨跌!E:E,MATCH(B1697,股票涨跌!B:B,0)),"-")</f>
        <v>-</v>
      </c>
      <c r="F1697" s="1" t="str">
        <f>IFERROR(INDEX(股票涨跌!F:F,MATCH(B1697,股票涨跌!B:B,0)),"-")</f>
        <v>-</v>
      </c>
      <c r="G1697" s="1" t="str">
        <f>TRIM(基本信息!O1697)</f>
        <v/>
      </c>
      <c r="H1697" s="1" t="str">
        <f>IFERROR(INDEX(行业涨跌!F:F,MATCH(G1697,行业涨跌!C:C,0)),"-")</f>
        <v>-</v>
      </c>
      <c r="I1697" s="1" t="str">
        <f>IFERROR(INDEX(行业涨跌!E:E,MATCH(G1697,行业涨跌!C:C,0)),"-")</f>
        <v>-</v>
      </c>
      <c r="J1697" s="1">
        <v>0</v>
      </c>
      <c r="K1697" s="1">
        <v>0</v>
      </c>
      <c r="L1697" s="1">
        <v>0</v>
      </c>
      <c r="M1697" s="66">
        <f t="shared" si="240"/>
        <v>0</v>
      </c>
      <c r="R1697" s="43" t="str">
        <f t="shared" si="238"/>
        <v>-</v>
      </c>
    </row>
    <row r="1698" spans="1:19" x14ac:dyDescent="0.15">
      <c r="A1698" s="1">
        <v>1697</v>
      </c>
      <c r="B1698" s="29" t="str">
        <f>TRIM(基本信息!B1698)</f>
        <v/>
      </c>
      <c r="C1698" s="1" t="str">
        <f>TRIM(基本信息!C1698)</f>
        <v/>
      </c>
      <c r="D1698" s="1">
        <f t="shared" si="239"/>
        <v>0</v>
      </c>
      <c r="E1698" s="1" t="str">
        <f>IFERROR(INDEX(股票涨跌!E:E,MATCH(B1698,股票涨跌!B:B,0)),"-")</f>
        <v>-</v>
      </c>
      <c r="F1698" s="1" t="str">
        <f>IFERROR(INDEX(股票涨跌!F:F,MATCH(B1698,股票涨跌!B:B,0)),"-")</f>
        <v>-</v>
      </c>
      <c r="G1698" s="1" t="str">
        <f>TRIM(基本信息!O1698)</f>
        <v/>
      </c>
      <c r="H1698" s="1" t="str">
        <f>IFERROR(INDEX(行业涨跌!F:F,MATCH(G1698,行业涨跌!C:C,0)),"-")</f>
        <v>-</v>
      </c>
      <c r="I1698" s="1" t="str">
        <f>IFERROR(INDEX(行业涨跌!E:E,MATCH(G1698,行业涨跌!C:C,0)),"-")</f>
        <v>-</v>
      </c>
      <c r="J1698" s="1">
        <v>0</v>
      </c>
      <c r="K1698" s="1">
        <v>0</v>
      </c>
      <c r="L1698" s="1">
        <v>0</v>
      </c>
      <c r="M1698" s="66">
        <f t="shared" si="240"/>
        <v>0</v>
      </c>
      <c r="R1698" s="43" t="str">
        <f t="shared" si="238"/>
        <v>-</v>
      </c>
    </row>
    <row r="1699" spans="1:19" x14ac:dyDescent="0.15">
      <c r="A1699" s="1">
        <v>1698</v>
      </c>
      <c r="B1699" s="29" t="str">
        <f>TRIM(基本信息!B1699)</f>
        <v/>
      </c>
      <c r="C1699" s="1" t="str">
        <f>TRIM(基本信息!C1699)</f>
        <v/>
      </c>
      <c r="D1699" s="1">
        <f t="shared" si="239"/>
        <v>0</v>
      </c>
      <c r="E1699" s="1" t="str">
        <f>IFERROR(INDEX(股票涨跌!E:E,MATCH(B1699,股票涨跌!B:B,0)),"-")</f>
        <v>-</v>
      </c>
      <c r="F1699" s="1" t="str">
        <f>IFERROR(INDEX(股票涨跌!F:F,MATCH(B1699,股票涨跌!B:B,0)),"-")</f>
        <v>-</v>
      </c>
      <c r="G1699" s="1" t="str">
        <f>TRIM(基本信息!O1699)</f>
        <v/>
      </c>
      <c r="H1699" s="1" t="str">
        <f>IFERROR(INDEX(行业涨跌!F:F,MATCH(G1699,行业涨跌!C:C,0)),"-")</f>
        <v>-</v>
      </c>
      <c r="I1699" s="1" t="str">
        <f>IFERROR(INDEX(行业涨跌!E:E,MATCH(G1699,行业涨跌!C:C,0)),"-")</f>
        <v>-</v>
      </c>
      <c r="J1699" s="1">
        <v>0</v>
      </c>
      <c r="K1699" s="1">
        <v>0</v>
      </c>
      <c r="L1699" s="1">
        <v>0</v>
      </c>
      <c r="M1699" s="66">
        <f t="shared" si="240"/>
        <v>0</v>
      </c>
      <c r="R1699" s="43" t="str">
        <f t="shared" si="238"/>
        <v>-</v>
      </c>
    </row>
    <row r="1700" spans="1:19" x14ac:dyDescent="0.15">
      <c r="A1700" s="1">
        <v>1699</v>
      </c>
      <c r="B1700" s="29" t="str">
        <f>TRIM(基本信息!B1700)</f>
        <v/>
      </c>
      <c r="C1700" s="1" t="str">
        <f>TRIM(基本信息!C1700)</f>
        <v/>
      </c>
      <c r="D1700" s="1">
        <f t="shared" si="239"/>
        <v>0</v>
      </c>
      <c r="E1700" s="1" t="str">
        <f>IFERROR(INDEX(股票涨跌!E:E,MATCH(B1700,股票涨跌!B:B,0)),"-")</f>
        <v>-</v>
      </c>
      <c r="F1700" s="1" t="str">
        <f>IFERROR(INDEX(股票涨跌!F:F,MATCH(B1700,股票涨跌!B:B,0)),"-")</f>
        <v>-</v>
      </c>
      <c r="G1700" s="1" t="str">
        <f>TRIM(基本信息!O1700)</f>
        <v/>
      </c>
      <c r="H1700" s="1" t="str">
        <f>IFERROR(INDEX(行业涨跌!F:F,MATCH(G1700,行业涨跌!C:C,0)),"-")</f>
        <v>-</v>
      </c>
      <c r="I1700" s="1" t="str">
        <f>IFERROR(INDEX(行业涨跌!E:E,MATCH(G1700,行业涨跌!C:C,0)),"-")</f>
        <v>-</v>
      </c>
      <c r="J1700" s="1">
        <v>0</v>
      </c>
      <c r="K1700" s="1">
        <v>0</v>
      </c>
      <c r="L1700" s="1">
        <v>0</v>
      </c>
      <c r="M1700" s="66">
        <f t="shared" si="240"/>
        <v>0</v>
      </c>
      <c r="R1700" s="43" t="str">
        <f t="shared" si="238"/>
        <v>-</v>
      </c>
    </row>
    <row r="1701" spans="1:19" x14ac:dyDescent="0.15">
      <c r="A1701" s="1">
        <v>1700</v>
      </c>
      <c r="B1701" s="29" t="str">
        <f>TRIM(基本信息!B1701)</f>
        <v/>
      </c>
      <c r="C1701" s="1" t="str">
        <f>TRIM(基本信息!C1701)</f>
        <v/>
      </c>
      <c r="D1701" s="1">
        <f t="shared" si="239"/>
        <v>0</v>
      </c>
      <c r="E1701" s="1" t="str">
        <f>IFERROR(INDEX(股票涨跌!E:E,MATCH(B1701,股票涨跌!B:B,0)),"-")</f>
        <v>-</v>
      </c>
      <c r="F1701" s="1" t="str">
        <f>IFERROR(INDEX(股票涨跌!F:F,MATCH(B1701,股票涨跌!B:B,0)),"-")</f>
        <v>-</v>
      </c>
      <c r="G1701" s="1" t="str">
        <f>TRIM(基本信息!O1701)</f>
        <v/>
      </c>
      <c r="H1701" s="1" t="str">
        <f>IFERROR(INDEX(行业涨跌!F:F,MATCH(G1701,行业涨跌!C:C,0)),"-")</f>
        <v>-</v>
      </c>
      <c r="I1701" s="1" t="str">
        <f>IFERROR(INDEX(行业涨跌!E:E,MATCH(G1701,行业涨跌!C:C,0)),"-")</f>
        <v>-</v>
      </c>
      <c r="J1701" s="1">
        <v>0</v>
      </c>
      <c r="K1701" s="1">
        <v>0</v>
      </c>
      <c r="L1701" s="1">
        <v>0</v>
      </c>
      <c r="M1701" s="66">
        <f t="shared" si="240"/>
        <v>0</v>
      </c>
      <c r="R1701" s="43" t="str">
        <f t="shared" si="238"/>
        <v>-</v>
      </c>
    </row>
    <row r="1702" spans="1:19" x14ac:dyDescent="0.15">
      <c r="A1702" s="1">
        <v>1701</v>
      </c>
      <c r="B1702" s="29" t="str">
        <f>TRIM(基本信息!B1702)</f>
        <v/>
      </c>
      <c r="C1702" s="1" t="str">
        <f>TRIM(基本信息!C1702)</f>
        <v/>
      </c>
      <c r="D1702" s="1">
        <f t="shared" si="239"/>
        <v>0</v>
      </c>
      <c r="E1702" s="1" t="str">
        <f>IFERROR(INDEX(股票涨跌!E:E,MATCH(B1702,股票涨跌!B:B,0)),"-")</f>
        <v>-</v>
      </c>
      <c r="F1702" s="1" t="str">
        <f>IFERROR(INDEX(股票涨跌!F:F,MATCH(B1702,股票涨跌!B:B,0)),"-")</f>
        <v>-</v>
      </c>
      <c r="G1702" s="1" t="str">
        <f>TRIM(基本信息!O1702)</f>
        <v/>
      </c>
      <c r="H1702" s="1" t="str">
        <f>IFERROR(INDEX(行业涨跌!F:F,MATCH(G1702,行业涨跌!C:C,0)),"-")</f>
        <v>-</v>
      </c>
      <c r="I1702" s="1" t="str">
        <f>IFERROR(INDEX(行业涨跌!E:E,MATCH(G1702,行业涨跌!C:C,0)),"-")</f>
        <v>-</v>
      </c>
      <c r="J1702" s="1">
        <v>0</v>
      </c>
      <c r="K1702" s="1">
        <v>0</v>
      </c>
      <c r="L1702" s="1">
        <v>0</v>
      </c>
      <c r="M1702" s="66">
        <f t="shared" si="240"/>
        <v>0</v>
      </c>
      <c r="R1702" s="43" t="str">
        <f t="shared" si="238"/>
        <v>-</v>
      </c>
    </row>
    <row r="1703" spans="1:19" x14ac:dyDescent="0.15">
      <c r="A1703" s="1">
        <v>1702</v>
      </c>
      <c r="B1703" s="29" t="str">
        <f>TRIM(基本信息!B1703)</f>
        <v/>
      </c>
      <c r="C1703" s="1" t="str">
        <f>TRIM(基本信息!C1703)</f>
        <v/>
      </c>
      <c r="D1703" s="1">
        <f t="shared" si="239"/>
        <v>0</v>
      </c>
      <c r="E1703" s="1" t="str">
        <f>IFERROR(INDEX(股票涨跌!E:E,MATCH(B1703,股票涨跌!B:B,0)),"-")</f>
        <v>-</v>
      </c>
      <c r="F1703" s="1" t="str">
        <f>IFERROR(INDEX(股票涨跌!F:F,MATCH(B1703,股票涨跌!B:B,0)),"-")</f>
        <v>-</v>
      </c>
      <c r="G1703" s="1" t="str">
        <f>TRIM(基本信息!O1703)</f>
        <v/>
      </c>
      <c r="H1703" s="1" t="str">
        <f>IFERROR(INDEX(行业涨跌!F:F,MATCH(G1703,行业涨跌!C:C,0)),"-")</f>
        <v>-</v>
      </c>
      <c r="I1703" s="1" t="str">
        <f>IFERROR(INDEX(行业涨跌!E:E,MATCH(G1703,行业涨跌!C:C,0)),"-")</f>
        <v>-</v>
      </c>
      <c r="J1703" s="1">
        <v>0</v>
      </c>
      <c r="K1703" s="1">
        <v>0</v>
      </c>
      <c r="L1703" s="1">
        <v>0</v>
      </c>
      <c r="M1703" s="66">
        <f t="shared" si="240"/>
        <v>0</v>
      </c>
      <c r="R1703" s="43" t="str">
        <f t="shared" si="238"/>
        <v>-</v>
      </c>
    </row>
    <row r="1704" spans="1:19" x14ac:dyDescent="0.15">
      <c r="A1704" s="1">
        <v>1703</v>
      </c>
      <c r="B1704" s="29" t="str">
        <f>TRIM(基本信息!B1704)</f>
        <v/>
      </c>
      <c r="C1704" s="1" t="str">
        <f>TRIM(基本信息!C1704)</f>
        <v/>
      </c>
      <c r="D1704" s="1">
        <f t="shared" si="239"/>
        <v>0</v>
      </c>
      <c r="E1704" s="1" t="str">
        <f>IFERROR(INDEX(股票涨跌!E:E,MATCH(B1704,股票涨跌!B:B,0)),"-")</f>
        <v>-</v>
      </c>
      <c r="F1704" s="1" t="str">
        <f>IFERROR(INDEX(股票涨跌!F:F,MATCH(B1704,股票涨跌!B:B,0)),"-")</f>
        <v>-</v>
      </c>
      <c r="G1704" s="1" t="str">
        <f>TRIM(基本信息!O1704)</f>
        <v/>
      </c>
      <c r="H1704" s="1" t="str">
        <f>IFERROR(INDEX(行业涨跌!F:F,MATCH(G1704,行业涨跌!C:C,0)),"-")</f>
        <v>-</v>
      </c>
      <c r="I1704" s="1" t="str">
        <f>IFERROR(INDEX(行业涨跌!E:E,MATCH(G1704,行业涨跌!C:C,0)),"-")</f>
        <v>-</v>
      </c>
      <c r="J1704" s="1">
        <v>0</v>
      </c>
      <c r="K1704" s="1">
        <v>0</v>
      </c>
      <c r="L1704" s="1">
        <v>0</v>
      </c>
      <c r="M1704" s="66">
        <f t="shared" si="240"/>
        <v>0</v>
      </c>
      <c r="R1704" s="43" t="str">
        <f t="shared" si="238"/>
        <v>-</v>
      </c>
    </row>
    <row r="1705" spans="1:19" x14ac:dyDescent="0.15">
      <c r="A1705" s="1">
        <v>1704</v>
      </c>
      <c r="B1705" s="29" t="str">
        <f>TRIM(基本信息!B1705)</f>
        <v/>
      </c>
      <c r="C1705" s="1" t="str">
        <f>TRIM(基本信息!C1705)</f>
        <v/>
      </c>
      <c r="D1705" s="1">
        <f t="shared" si="239"/>
        <v>0</v>
      </c>
      <c r="E1705" s="1" t="str">
        <f>IFERROR(INDEX(股票涨跌!E:E,MATCH(B1705,股票涨跌!B:B,0)),"-")</f>
        <v>-</v>
      </c>
      <c r="F1705" s="1" t="str">
        <f>IFERROR(INDEX(股票涨跌!F:F,MATCH(B1705,股票涨跌!B:B,0)),"-")</f>
        <v>-</v>
      </c>
      <c r="G1705" s="1" t="str">
        <f>TRIM(基本信息!O1705)</f>
        <v/>
      </c>
      <c r="H1705" s="1" t="str">
        <f>IFERROR(INDEX(行业涨跌!F:F,MATCH(G1705,行业涨跌!C:C,0)),"-")</f>
        <v>-</v>
      </c>
      <c r="I1705" s="1" t="str">
        <f>IFERROR(INDEX(行业涨跌!E:E,MATCH(G1705,行业涨跌!C:C,0)),"-")</f>
        <v>-</v>
      </c>
      <c r="J1705" s="1">
        <v>0</v>
      </c>
      <c r="K1705" s="1">
        <v>0</v>
      </c>
      <c r="L1705" s="1">
        <v>0</v>
      </c>
      <c r="M1705" s="66">
        <f t="shared" si="240"/>
        <v>0</v>
      </c>
      <c r="R1705" s="43" t="str">
        <f t="shared" si="238"/>
        <v>-</v>
      </c>
    </row>
    <row r="1706" spans="1:19" x14ac:dyDescent="0.15">
      <c r="A1706" s="1">
        <v>1705</v>
      </c>
      <c r="B1706" s="29" t="str">
        <f>TRIM(基本信息!B1706)</f>
        <v/>
      </c>
      <c r="C1706" s="1" t="str">
        <f>TRIM(基本信息!C1706)</f>
        <v/>
      </c>
      <c r="D1706" s="1">
        <f t="shared" si="239"/>
        <v>0</v>
      </c>
      <c r="E1706" s="1" t="str">
        <f>IFERROR(INDEX(股票涨跌!E:E,MATCH(B1706,股票涨跌!B:B,0)),"-")</f>
        <v>-</v>
      </c>
      <c r="F1706" s="1" t="str">
        <f>IFERROR(INDEX(股票涨跌!F:F,MATCH(B1706,股票涨跌!B:B,0)),"-")</f>
        <v>-</v>
      </c>
      <c r="G1706" s="1" t="str">
        <f>TRIM(基本信息!O1706)</f>
        <v/>
      </c>
      <c r="H1706" s="1" t="str">
        <f>IFERROR(INDEX(行业涨跌!F:F,MATCH(G1706,行业涨跌!C:C,0)),"-")</f>
        <v>-</v>
      </c>
      <c r="I1706" s="1" t="str">
        <f>IFERROR(INDEX(行业涨跌!E:E,MATCH(G1706,行业涨跌!C:C,0)),"-")</f>
        <v>-</v>
      </c>
      <c r="J1706" s="1">
        <v>0</v>
      </c>
      <c r="K1706" s="1">
        <v>0</v>
      </c>
      <c r="L1706" s="1">
        <v>0</v>
      </c>
      <c r="M1706" s="66">
        <f t="shared" si="240"/>
        <v>0</v>
      </c>
      <c r="R1706" s="43" t="str">
        <f t="shared" si="238"/>
        <v>-</v>
      </c>
    </row>
    <row r="1707" spans="1:19" x14ac:dyDescent="0.15">
      <c r="A1707" s="1">
        <v>1706</v>
      </c>
      <c r="B1707" s="29" t="str">
        <f>TRIM(基本信息!B1707)</f>
        <v/>
      </c>
      <c r="C1707" s="1" t="str">
        <f>TRIM(基本信息!C1707)</f>
        <v/>
      </c>
      <c r="D1707" s="1">
        <f t="shared" si="239"/>
        <v>0</v>
      </c>
      <c r="E1707" s="1" t="str">
        <f>IFERROR(INDEX(股票涨跌!E:E,MATCH(B1707,股票涨跌!B:B,0)),"-")</f>
        <v>-</v>
      </c>
      <c r="F1707" s="1" t="str">
        <f>IFERROR(INDEX(股票涨跌!F:F,MATCH(B1707,股票涨跌!B:B,0)),"-")</f>
        <v>-</v>
      </c>
      <c r="G1707" s="1" t="str">
        <f>TRIM(基本信息!O1707)</f>
        <v/>
      </c>
      <c r="H1707" s="1" t="str">
        <f>IFERROR(INDEX(行业涨跌!F:F,MATCH(G1707,行业涨跌!C:C,0)),"-")</f>
        <v>-</v>
      </c>
      <c r="I1707" s="1" t="str">
        <f>IFERROR(INDEX(行业涨跌!E:E,MATCH(G1707,行业涨跌!C:C,0)),"-")</f>
        <v>-</v>
      </c>
      <c r="J1707" s="1">
        <v>0</v>
      </c>
      <c r="K1707" s="1">
        <v>0</v>
      </c>
      <c r="L1707" s="1">
        <v>0</v>
      </c>
      <c r="M1707" s="66">
        <f t="shared" si="240"/>
        <v>0</v>
      </c>
      <c r="R1707" s="43" t="str">
        <f t="shared" si="238"/>
        <v>-</v>
      </c>
    </row>
    <row r="1708" spans="1:19" x14ac:dyDescent="0.15">
      <c r="A1708" s="1">
        <v>1707</v>
      </c>
      <c r="B1708" s="29" t="str">
        <f>TRIM(基本信息!B1708)</f>
        <v/>
      </c>
      <c r="C1708" s="1" t="str">
        <f>TRIM(基本信息!C1708)</f>
        <v/>
      </c>
      <c r="D1708" s="1">
        <f t="shared" si="239"/>
        <v>0</v>
      </c>
      <c r="E1708" s="1" t="str">
        <f>IFERROR(INDEX(股票涨跌!E:E,MATCH(B1708,股票涨跌!B:B,0)),"-")</f>
        <v>-</v>
      </c>
      <c r="F1708" s="1" t="str">
        <f>IFERROR(INDEX(股票涨跌!F:F,MATCH(B1708,股票涨跌!B:B,0)),"-")</f>
        <v>-</v>
      </c>
      <c r="G1708" s="1" t="str">
        <f>TRIM(基本信息!O1708)</f>
        <v/>
      </c>
      <c r="H1708" s="1" t="str">
        <f>IFERROR(INDEX(行业涨跌!F:F,MATCH(G1708,行业涨跌!C:C,0)),"-")</f>
        <v>-</v>
      </c>
      <c r="I1708" s="1" t="str">
        <f>IFERROR(INDEX(行业涨跌!E:E,MATCH(G1708,行业涨跌!C:C,0)),"-")</f>
        <v>-</v>
      </c>
      <c r="J1708" s="1">
        <v>0</v>
      </c>
      <c r="K1708" s="1">
        <v>0</v>
      </c>
      <c r="L1708" s="1">
        <v>0</v>
      </c>
      <c r="M1708" s="66">
        <f t="shared" si="240"/>
        <v>0</v>
      </c>
      <c r="R1708" s="43" t="str">
        <f t="shared" si="238"/>
        <v>-</v>
      </c>
    </row>
    <row r="1709" spans="1:19" x14ac:dyDescent="0.15">
      <c r="A1709" s="1">
        <v>1708</v>
      </c>
      <c r="B1709" s="29" t="str">
        <f>TRIM(基本信息!B1709)</f>
        <v/>
      </c>
      <c r="C1709" s="1" t="str">
        <f>TRIM(基本信息!C1709)</f>
        <v/>
      </c>
      <c r="D1709" s="1">
        <f t="shared" si="239"/>
        <v>0</v>
      </c>
      <c r="E1709" s="1" t="str">
        <f>IFERROR(INDEX(股票涨跌!E:E,MATCH(B1709,股票涨跌!B:B,0)),"-")</f>
        <v>-</v>
      </c>
      <c r="F1709" s="1" t="str">
        <f>IFERROR(INDEX(股票涨跌!F:F,MATCH(B1709,股票涨跌!B:B,0)),"-")</f>
        <v>-</v>
      </c>
      <c r="G1709" s="1" t="str">
        <f>TRIM(基本信息!O1709)</f>
        <v/>
      </c>
      <c r="H1709" s="1" t="str">
        <f>IFERROR(INDEX(行业涨跌!F:F,MATCH(G1709,行业涨跌!C:C,0)),"-")</f>
        <v>-</v>
      </c>
      <c r="I1709" s="1" t="str">
        <f>IFERROR(INDEX(行业涨跌!E:E,MATCH(G1709,行业涨跌!C:C,0)),"-")</f>
        <v>-</v>
      </c>
      <c r="J1709" s="1">
        <v>0</v>
      </c>
      <c r="K1709" s="1">
        <v>1</v>
      </c>
      <c r="L1709" s="1">
        <v>0</v>
      </c>
      <c r="M1709" s="66">
        <f t="shared" si="240"/>
        <v>1</v>
      </c>
      <c r="R1709" s="43" t="str">
        <f t="shared" si="238"/>
        <v>-</v>
      </c>
      <c r="S1709" s="11">
        <v>43630.625</v>
      </c>
    </row>
    <row r="1710" spans="1:19" x14ac:dyDescent="0.15">
      <c r="A1710" s="1">
        <v>1709</v>
      </c>
      <c r="B1710" s="29" t="str">
        <f>TRIM(基本信息!B1710)</f>
        <v/>
      </c>
      <c r="C1710" s="1" t="str">
        <f>TRIM(基本信息!C1710)</f>
        <v/>
      </c>
      <c r="D1710" s="1">
        <f t="shared" si="239"/>
        <v>0</v>
      </c>
      <c r="E1710" s="1" t="str">
        <f>IFERROR(INDEX(股票涨跌!E:E,MATCH(B1710,股票涨跌!B:B,0)),"-")</f>
        <v>-</v>
      </c>
      <c r="F1710" s="1" t="str">
        <f>IFERROR(INDEX(股票涨跌!F:F,MATCH(B1710,股票涨跌!B:B,0)),"-")</f>
        <v>-</v>
      </c>
      <c r="G1710" s="1" t="str">
        <f>TRIM(基本信息!O1710)</f>
        <v/>
      </c>
      <c r="H1710" s="1" t="str">
        <f>IFERROR(INDEX(行业涨跌!F:F,MATCH(G1710,行业涨跌!C:C,0)),"-")</f>
        <v>-</v>
      </c>
      <c r="I1710" s="1" t="str">
        <f>IFERROR(INDEX(行业涨跌!E:E,MATCH(G1710,行业涨跌!C:C,0)),"-")</f>
        <v>-</v>
      </c>
      <c r="J1710" s="1">
        <v>0</v>
      </c>
      <c r="K1710" s="1">
        <v>1</v>
      </c>
      <c r="L1710" s="1">
        <v>0</v>
      </c>
      <c r="M1710" s="66">
        <f t="shared" si="240"/>
        <v>1</v>
      </c>
      <c r="R1710" s="43" t="str">
        <f t="shared" si="238"/>
        <v>-</v>
      </c>
      <c r="S1710" s="11">
        <v>43630.625</v>
      </c>
    </row>
    <row r="1711" spans="1:19" x14ac:dyDescent="0.15">
      <c r="A1711" s="1">
        <v>1710</v>
      </c>
      <c r="B1711" s="29" t="str">
        <f>TRIM(基本信息!B1711)</f>
        <v/>
      </c>
      <c r="C1711" s="1" t="str">
        <f>TRIM(基本信息!C1711)</f>
        <v/>
      </c>
      <c r="D1711" s="1">
        <f t="shared" si="239"/>
        <v>0</v>
      </c>
      <c r="E1711" s="1" t="str">
        <f>IFERROR(INDEX(股票涨跌!E:E,MATCH(B1711,股票涨跌!B:B,0)),"-")</f>
        <v>-</v>
      </c>
      <c r="F1711" s="1" t="str">
        <f>IFERROR(INDEX(股票涨跌!F:F,MATCH(B1711,股票涨跌!B:B,0)),"-")</f>
        <v>-</v>
      </c>
      <c r="G1711" s="1" t="str">
        <f>TRIM(基本信息!O1711)</f>
        <v/>
      </c>
      <c r="H1711" s="1" t="str">
        <f>IFERROR(INDEX(行业涨跌!F:F,MATCH(G1711,行业涨跌!C:C,0)),"-")</f>
        <v>-</v>
      </c>
      <c r="I1711" s="1" t="str">
        <f>IFERROR(INDEX(行业涨跌!E:E,MATCH(G1711,行业涨跌!C:C,0)),"-")</f>
        <v>-</v>
      </c>
      <c r="J1711" s="1">
        <v>0</v>
      </c>
      <c r="K1711" s="1">
        <v>0</v>
      </c>
      <c r="L1711" s="1">
        <v>0</v>
      </c>
      <c r="M1711" s="66">
        <f t="shared" si="240"/>
        <v>0</v>
      </c>
      <c r="R1711" s="43" t="str">
        <f t="shared" si="238"/>
        <v>-</v>
      </c>
    </row>
    <row r="1712" spans="1:19" x14ac:dyDescent="0.15">
      <c r="A1712" s="1">
        <v>1711</v>
      </c>
      <c r="B1712" s="29" t="str">
        <f>TRIM(基本信息!B1712)</f>
        <v/>
      </c>
      <c r="C1712" s="1" t="str">
        <f>TRIM(基本信息!C1712)</f>
        <v/>
      </c>
      <c r="D1712" s="1">
        <f t="shared" si="239"/>
        <v>0</v>
      </c>
      <c r="E1712" s="1" t="str">
        <f>IFERROR(INDEX(股票涨跌!E:E,MATCH(B1712,股票涨跌!B:B,0)),"-")</f>
        <v>-</v>
      </c>
      <c r="F1712" s="1" t="str">
        <f>IFERROR(INDEX(股票涨跌!F:F,MATCH(B1712,股票涨跌!B:B,0)),"-")</f>
        <v>-</v>
      </c>
      <c r="G1712" s="1" t="str">
        <f>TRIM(基本信息!O1712)</f>
        <v/>
      </c>
      <c r="H1712" s="1" t="str">
        <f>IFERROR(INDEX(行业涨跌!F:F,MATCH(G1712,行业涨跌!C:C,0)),"-")</f>
        <v>-</v>
      </c>
      <c r="I1712" s="1" t="str">
        <f>IFERROR(INDEX(行业涨跌!E:E,MATCH(G1712,行业涨跌!C:C,0)),"-")</f>
        <v>-</v>
      </c>
      <c r="J1712" s="1">
        <v>0</v>
      </c>
      <c r="K1712" s="1">
        <v>0</v>
      </c>
      <c r="L1712" s="1">
        <v>0</v>
      </c>
      <c r="M1712" s="66">
        <f t="shared" si="240"/>
        <v>0</v>
      </c>
      <c r="R1712" s="43" t="str">
        <f t="shared" si="238"/>
        <v>-</v>
      </c>
    </row>
    <row r="1713" spans="1:19" x14ac:dyDescent="0.15">
      <c r="A1713" s="1">
        <v>1712</v>
      </c>
      <c r="B1713" s="29" t="str">
        <f>TRIM(基本信息!B1713)</f>
        <v/>
      </c>
      <c r="C1713" s="1" t="str">
        <f>TRIM(基本信息!C1713)</f>
        <v/>
      </c>
      <c r="D1713" s="1">
        <f t="shared" si="239"/>
        <v>0</v>
      </c>
      <c r="E1713" s="1" t="str">
        <f>IFERROR(INDEX(股票涨跌!E:E,MATCH(B1713,股票涨跌!B:B,0)),"-")</f>
        <v>-</v>
      </c>
      <c r="F1713" s="1" t="str">
        <f>IFERROR(INDEX(股票涨跌!F:F,MATCH(B1713,股票涨跌!B:B,0)),"-")</f>
        <v>-</v>
      </c>
      <c r="G1713" s="1" t="str">
        <f>TRIM(基本信息!O1713)</f>
        <v/>
      </c>
      <c r="H1713" s="1" t="str">
        <f>IFERROR(INDEX(行业涨跌!F:F,MATCH(G1713,行业涨跌!C:C,0)),"-")</f>
        <v>-</v>
      </c>
      <c r="I1713" s="1" t="str">
        <f>IFERROR(INDEX(行业涨跌!E:E,MATCH(G1713,行业涨跌!C:C,0)),"-")</f>
        <v>-</v>
      </c>
      <c r="J1713" s="1">
        <v>0</v>
      </c>
      <c r="K1713" s="1">
        <v>1</v>
      </c>
      <c r="L1713" s="1">
        <v>0</v>
      </c>
      <c r="M1713" s="66">
        <f t="shared" si="240"/>
        <v>1</v>
      </c>
      <c r="R1713" s="43" t="str">
        <f t="shared" si="238"/>
        <v>-</v>
      </c>
      <c r="S1713" s="11">
        <v>43630.625</v>
      </c>
    </row>
    <row r="1714" spans="1:19" x14ac:dyDescent="0.15">
      <c r="A1714" s="1">
        <v>1713</v>
      </c>
      <c r="B1714" s="29" t="str">
        <f>TRIM(基本信息!B1714)</f>
        <v/>
      </c>
      <c r="C1714" s="1" t="str">
        <f>TRIM(基本信息!C1714)</f>
        <v/>
      </c>
      <c r="D1714" s="1">
        <f t="shared" si="239"/>
        <v>0</v>
      </c>
      <c r="E1714" s="1" t="str">
        <f>IFERROR(INDEX(股票涨跌!E:E,MATCH(B1714,股票涨跌!B:B,0)),"-")</f>
        <v>-</v>
      </c>
      <c r="F1714" s="1" t="str">
        <f>IFERROR(INDEX(股票涨跌!F:F,MATCH(B1714,股票涨跌!B:B,0)),"-")</f>
        <v>-</v>
      </c>
      <c r="G1714" s="1" t="str">
        <f>TRIM(基本信息!O1714)</f>
        <v/>
      </c>
      <c r="H1714" s="1" t="str">
        <f>IFERROR(INDEX(行业涨跌!F:F,MATCH(G1714,行业涨跌!C:C,0)),"-")</f>
        <v>-</v>
      </c>
      <c r="I1714" s="1" t="str">
        <f>IFERROR(INDEX(行业涨跌!E:E,MATCH(G1714,行业涨跌!C:C,0)),"-")</f>
        <v>-</v>
      </c>
      <c r="J1714" s="1">
        <v>0</v>
      </c>
      <c r="K1714" s="1">
        <v>1</v>
      </c>
      <c r="L1714" s="1">
        <v>0</v>
      </c>
      <c r="M1714" s="66">
        <f t="shared" si="240"/>
        <v>1</v>
      </c>
      <c r="R1714" s="43" t="str">
        <f t="shared" si="238"/>
        <v>-</v>
      </c>
      <c r="S1714" s="11">
        <v>43630.625</v>
      </c>
    </row>
    <row r="1715" spans="1:19" x14ac:dyDescent="0.15">
      <c r="A1715" s="1">
        <v>1714</v>
      </c>
      <c r="B1715" s="29" t="str">
        <f>TRIM(基本信息!B1715)</f>
        <v/>
      </c>
      <c r="C1715" s="1" t="str">
        <f>TRIM(基本信息!C1715)</f>
        <v/>
      </c>
      <c r="D1715" s="1">
        <f t="shared" si="239"/>
        <v>0</v>
      </c>
      <c r="E1715" s="1" t="str">
        <f>IFERROR(INDEX(股票涨跌!E:E,MATCH(B1715,股票涨跌!B:B,0)),"-")</f>
        <v>-</v>
      </c>
      <c r="F1715" s="1" t="str">
        <f>IFERROR(INDEX(股票涨跌!F:F,MATCH(B1715,股票涨跌!B:B,0)),"-")</f>
        <v>-</v>
      </c>
      <c r="G1715" s="1" t="str">
        <f>TRIM(基本信息!O1715)</f>
        <v/>
      </c>
      <c r="H1715" s="1" t="str">
        <f>IFERROR(INDEX(行业涨跌!F:F,MATCH(G1715,行业涨跌!C:C,0)),"-")</f>
        <v>-</v>
      </c>
      <c r="I1715" s="1" t="str">
        <f>IFERROR(INDEX(行业涨跌!E:E,MATCH(G1715,行业涨跌!C:C,0)),"-")</f>
        <v>-</v>
      </c>
      <c r="J1715" s="1">
        <v>0</v>
      </c>
      <c r="K1715" s="1">
        <v>1</v>
      </c>
      <c r="L1715" s="1">
        <v>0</v>
      </c>
      <c r="M1715" s="66">
        <f t="shared" si="240"/>
        <v>1</v>
      </c>
      <c r="R1715" s="43" t="str">
        <f t="shared" si="238"/>
        <v>-</v>
      </c>
      <c r="S1715" s="11">
        <v>43630.625</v>
      </c>
    </row>
    <row r="1716" spans="1:19" x14ac:dyDescent="0.15">
      <c r="A1716" s="1">
        <v>1715</v>
      </c>
      <c r="B1716" s="29" t="str">
        <f>TRIM(基本信息!B1716)</f>
        <v/>
      </c>
      <c r="C1716" s="1" t="str">
        <f>TRIM(基本信息!C1716)</f>
        <v/>
      </c>
      <c r="D1716" s="1">
        <f t="shared" si="239"/>
        <v>0</v>
      </c>
      <c r="E1716" s="1" t="str">
        <f>IFERROR(INDEX(股票涨跌!E:E,MATCH(B1716,股票涨跌!B:B,0)),"-")</f>
        <v>-</v>
      </c>
      <c r="F1716" s="1" t="str">
        <f>IFERROR(INDEX(股票涨跌!F:F,MATCH(B1716,股票涨跌!B:B,0)),"-")</f>
        <v>-</v>
      </c>
      <c r="G1716" s="1" t="str">
        <f>TRIM(基本信息!O1716)</f>
        <v/>
      </c>
      <c r="H1716" s="1" t="str">
        <f>IFERROR(INDEX(行业涨跌!F:F,MATCH(G1716,行业涨跌!C:C,0)),"-")</f>
        <v>-</v>
      </c>
      <c r="I1716" s="1" t="str">
        <f>IFERROR(INDEX(行业涨跌!E:E,MATCH(G1716,行业涨跌!C:C,0)),"-")</f>
        <v>-</v>
      </c>
      <c r="J1716" s="1">
        <v>0</v>
      </c>
      <c r="K1716" s="1">
        <v>1</v>
      </c>
      <c r="L1716" s="1">
        <v>0</v>
      </c>
      <c r="M1716" s="66">
        <f t="shared" si="240"/>
        <v>1</v>
      </c>
      <c r="R1716" s="43" t="str">
        <f t="shared" si="238"/>
        <v>-</v>
      </c>
      <c r="S1716" s="11">
        <v>43630.625</v>
      </c>
    </row>
    <row r="1717" spans="1:19" x14ac:dyDescent="0.15">
      <c r="A1717" s="1">
        <v>1716</v>
      </c>
      <c r="B1717" s="29" t="str">
        <f>TRIM(基本信息!B1717)</f>
        <v/>
      </c>
      <c r="C1717" s="1" t="str">
        <f>TRIM(基本信息!C1717)</f>
        <v/>
      </c>
      <c r="D1717" s="1">
        <f t="shared" si="239"/>
        <v>0</v>
      </c>
      <c r="E1717" s="1" t="str">
        <f>IFERROR(INDEX(股票涨跌!E:E,MATCH(B1717,股票涨跌!B:B,0)),"-")</f>
        <v>-</v>
      </c>
      <c r="F1717" s="1" t="str">
        <f>IFERROR(INDEX(股票涨跌!F:F,MATCH(B1717,股票涨跌!B:B,0)),"-")</f>
        <v>-</v>
      </c>
      <c r="G1717" s="1" t="str">
        <f>TRIM(基本信息!O1717)</f>
        <v/>
      </c>
      <c r="H1717" s="1" t="str">
        <f>IFERROR(INDEX(行业涨跌!F:F,MATCH(G1717,行业涨跌!C:C,0)),"-")</f>
        <v>-</v>
      </c>
      <c r="I1717" s="1" t="str">
        <f>IFERROR(INDEX(行业涨跌!E:E,MATCH(G1717,行业涨跌!C:C,0)),"-")</f>
        <v>-</v>
      </c>
      <c r="J1717" s="1">
        <v>0</v>
      </c>
      <c r="K1717" s="1">
        <v>0</v>
      </c>
      <c r="L1717" s="1">
        <v>0</v>
      </c>
      <c r="M1717" s="66">
        <f t="shared" si="240"/>
        <v>0</v>
      </c>
      <c r="R1717" s="43" t="str">
        <f t="shared" si="238"/>
        <v>-</v>
      </c>
    </row>
    <row r="1718" spans="1:19" x14ac:dyDescent="0.15">
      <c r="A1718" s="1">
        <v>1717</v>
      </c>
      <c r="B1718" s="29" t="str">
        <f>TRIM(基本信息!B1718)</f>
        <v/>
      </c>
      <c r="C1718" s="1" t="str">
        <f>TRIM(基本信息!C1718)</f>
        <v/>
      </c>
      <c r="D1718" s="1">
        <f t="shared" si="239"/>
        <v>0</v>
      </c>
      <c r="E1718" s="1" t="str">
        <f>IFERROR(INDEX(股票涨跌!E:E,MATCH(B1718,股票涨跌!B:B,0)),"-")</f>
        <v>-</v>
      </c>
      <c r="F1718" s="1" t="str">
        <f>IFERROR(INDEX(股票涨跌!F:F,MATCH(B1718,股票涨跌!B:B,0)),"-")</f>
        <v>-</v>
      </c>
      <c r="G1718" s="1" t="str">
        <f>TRIM(基本信息!O1718)</f>
        <v/>
      </c>
      <c r="H1718" s="1" t="str">
        <f>IFERROR(INDEX(行业涨跌!F:F,MATCH(G1718,行业涨跌!C:C,0)),"-")</f>
        <v>-</v>
      </c>
      <c r="I1718" s="1" t="str">
        <f>IFERROR(INDEX(行业涨跌!E:E,MATCH(G1718,行业涨跌!C:C,0)),"-")</f>
        <v>-</v>
      </c>
      <c r="J1718" s="1">
        <v>0</v>
      </c>
      <c r="K1718" s="1">
        <v>0</v>
      </c>
      <c r="L1718" s="1">
        <v>0</v>
      </c>
      <c r="M1718" s="66">
        <f t="shared" si="240"/>
        <v>0</v>
      </c>
      <c r="R1718" s="43" t="str">
        <f t="shared" si="238"/>
        <v>-</v>
      </c>
    </row>
    <row r="1719" spans="1:19" x14ac:dyDescent="0.15">
      <c r="A1719" s="1">
        <v>1718</v>
      </c>
      <c r="B1719" s="29" t="str">
        <f>TRIM(基本信息!B1719)</f>
        <v/>
      </c>
      <c r="C1719" s="1" t="str">
        <f>TRIM(基本信息!C1719)</f>
        <v/>
      </c>
      <c r="D1719" s="1">
        <f t="shared" si="239"/>
        <v>0</v>
      </c>
      <c r="E1719" s="1" t="str">
        <f>IFERROR(INDEX(股票涨跌!E:E,MATCH(B1719,股票涨跌!B:B,0)),"-")</f>
        <v>-</v>
      </c>
      <c r="F1719" s="1" t="str">
        <f>IFERROR(INDEX(股票涨跌!F:F,MATCH(B1719,股票涨跌!B:B,0)),"-")</f>
        <v>-</v>
      </c>
      <c r="G1719" s="1" t="str">
        <f>TRIM(基本信息!O1719)</f>
        <v/>
      </c>
      <c r="H1719" s="1" t="str">
        <f>IFERROR(INDEX(行业涨跌!F:F,MATCH(G1719,行业涨跌!C:C,0)),"-")</f>
        <v>-</v>
      </c>
      <c r="I1719" s="1" t="str">
        <f>IFERROR(INDEX(行业涨跌!E:E,MATCH(G1719,行业涨跌!C:C,0)),"-")</f>
        <v>-</v>
      </c>
      <c r="J1719" s="1">
        <v>0</v>
      </c>
      <c r="K1719" s="1">
        <v>1</v>
      </c>
      <c r="L1719" s="1">
        <v>0</v>
      </c>
      <c r="M1719" s="66">
        <f t="shared" si="240"/>
        <v>1</v>
      </c>
      <c r="R1719" s="43" t="str">
        <f t="shared" si="238"/>
        <v>-</v>
      </c>
      <c r="S1719" s="11">
        <v>43630.625</v>
      </c>
    </row>
    <row r="1720" spans="1:19" x14ac:dyDescent="0.15">
      <c r="A1720" s="1">
        <v>1719</v>
      </c>
      <c r="B1720" s="29" t="str">
        <f>TRIM(基本信息!B1720)</f>
        <v/>
      </c>
      <c r="C1720" s="1" t="str">
        <f>TRIM(基本信息!C1720)</f>
        <v/>
      </c>
      <c r="D1720" s="1">
        <f t="shared" si="239"/>
        <v>0</v>
      </c>
      <c r="E1720" s="1" t="str">
        <f>IFERROR(INDEX(股票涨跌!E:E,MATCH(B1720,股票涨跌!B:B,0)),"-")</f>
        <v>-</v>
      </c>
      <c r="F1720" s="1" t="str">
        <f>IFERROR(INDEX(股票涨跌!F:F,MATCH(B1720,股票涨跌!B:B,0)),"-")</f>
        <v>-</v>
      </c>
      <c r="G1720" s="1" t="str">
        <f>TRIM(基本信息!O1720)</f>
        <v/>
      </c>
      <c r="H1720" s="1" t="str">
        <f>IFERROR(INDEX(行业涨跌!F:F,MATCH(G1720,行业涨跌!C:C,0)),"-")</f>
        <v>-</v>
      </c>
      <c r="I1720" s="1" t="str">
        <f>IFERROR(INDEX(行业涨跌!E:E,MATCH(G1720,行业涨跌!C:C,0)),"-")</f>
        <v>-</v>
      </c>
      <c r="J1720" s="1">
        <v>0</v>
      </c>
      <c r="K1720" s="1">
        <v>1</v>
      </c>
      <c r="L1720" s="1">
        <v>0</v>
      </c>
      <c r="M1720" s="66">
        <f t="shared" si="240"/>
        <v>1</v>
      </c>
      <c r="R1720" s="43" t="str">
        <f t="shared" si="238"/>
        <v>-</v>
      </c>
      <c r="S1720" s="11">
        <v>43630.625</v>
      </c>
    </row>
    <row r="1721" spans="1:19" x14ac:dyDescent="0.15">
      <c r="A1721" s="1">
        <v>1720</v>
      </c>
      <c r="B1721" s="29" t="str">
        <f>TRIM(基本信息!B1721)</f>
        <v/>
      </c>
      <c r="C1721" s="1" t="str">
        <f>TRIM(基本信息!C1721)</f>
        <v/>
      </c>
      <c r="D1721" s="1">
        <f t="shared" si="239"/>
        <v>0</v>
      </c>
      <c r="E1721" s="1" t="str">
        <f>IFERROR(INDEX(股票涨跌!E:E,MATCH(B1721,股票涨跌!B:B,0)),"-")</f>
        <v>-</v>
      </c>
      <c r="F1721" s="1" t="str">
        <f>IFERROR(INDEX(股票涨跌!F:F,MATCH(B1721,股票涨跌!B:B,0)),"-")</f>
        <v>-</v>
      </c>
      <c r="G1721" s="1" t="str">
        <f>TRIM(基本信息!O1721)</f>
        <v/>
      </c>
      <c r="H1721" s="1" t="str">
        <f>IFERROR(INDEX(行业涨跌!F:F,MATCH(G1721,行业涨跌!C:C,0)),"-")</f>
        <v>-</v>
      </c>
      <c r="I1721" s="1" t="str">
        <f>IFERROR(INDEX(行业涨跌!E:E,MATCH(G1721,行业涨跌!C:C,0)),"-")</f>
        <v>-</v>
      </c>
      <c r="J1721" s="1">
        <v>0</v>
      </c>
      <c r="K1721" s="1">
        <v>0</v>
      </c>
      <c r="L1721" s="1">
        <v>1</v>
      </c>
      <c r="M1721" s="66">
        <f t="shared" si="240"/>
        <v>0</v>
      </c>
      <c r="R1721" s="43" t="str">
        <f t="shared" si="238"/>
        <v>-</v>
      </c>
    </row>
    <row r="1722" spans="1:19" x14ac:dyDescent="0.15">
      <c r="A1722" s="1">
        <v>1721</v>
      </c>
      <c r="B1722" s="29" t="str">
        <f>TRIM(基本信息!B1722)</f>
        <v/>
      </c>
      <c r="C1722" s="1" t="str">
        <f>TRIM(基本信息!C1722)</f>
        <v/>
      </c>
      <c r="D1722" s="1">
        <f t="shared" si="239"/>
        <v>0</v>
      </c>
      <c r="E1722" s="1" t="str">
        <f>IFERROR(INDEX(股票涨跌!E:E,MATCH(B1722,股票涨跌!B:B,0)),"-")</f>
        <v>-</v>
      </c>
      <c r="F1722" s="1" t="str">
        <f>IFERROR(INDEX(股票涨跌!F:F,MATCH(B1722,股票涨跌!B:B,0)),"-")</f>
        <v>-</v>
      </c>
      <c r="G1722" s="1" t="str">
        <f>TRIM(基本信息!O1722)</f>
        <v/>
      </c>
      <c r="H1722" s="1" t="str">
        <f>IFERROR(INDEX(行业涨跌!F:F,MATCH(G1722,行业涨跌!C:C,0)),"-")</f>
        <v>-</v>
      </c>
      <c r="I1722" s="1" t="str">
        <f>IFERROR(INDEX(行业涨跌!E:E,MATCH(G1722,行业涨跌!C:C,0)),"-")</f>
        <v>-</v>
      </c>
      <c r="J1722" s="1">
        <v>1</v>
      </c>
      <c r="K1722" s="1">
        <v>0</v>
      </c>
      <c r="L1722" s="1">
        <v>0</v>
      </c>
      <c r="M1722" s="66">
        <f t="shared" si="240"/>
        <v>0.5</v>
      </c>
      <c r="N1722" s="1">
        <v>0</v>
      </c>
      <c r="O1722" s="1">
        <v>0</v>
      </c>
      <c r="P1722" s="1">
        <v>1</v>
      </c>
      <c r="Q1722" s="1">
        <v>0</v>
      </c>
      <c r="R1722" s="43" t="str">
        <f t="shared" si="238"/>
        <v>-</v>
      </c>
      <c r="S1722" s="11">
        <v>43630.625</v>
      </c>
    </row>
    <row r="1723" spans="1:19" x14ac:dyDescent="0.15">
      <c r="A1723" s="1">
        <v>1722</v>
      </c>
      <c r="B1723" s="29" t="str">
        <f>TRIM(基本信息!B1723)</f>
        <v/>
      </c>
      <c r="C1723" s="1" t="str">
        <f>TRIM(基本信息!C1723)</f>
        <v/>
      </c>
      <c r="D1723" s="1">
        <f t="shared" si="239"/>
        <v>0</v>
      </c>
      <c r="E1723" s="1" t="str">
        <f>IFERROR(INDEX(股票涨跌!E:E,MATCH(B1723,股票涨跌!B:B,0)),"-")</f>
        <v>-</v>
      </c>
      <c r="F1723" s="1" t="str">
        <f>IFERROR(INDEX(股票涨跌!F:F,MATCH(B1723,股票涨跌!B:B,0)),"-")</f>
        <v>-</v>
      </c>
      <c r="G1723" s="1" t="str">
        <f>TRIM(基本信息!O1723)</f>
        <v/>
      </c>
      <c r="H1723" s="1" t="str">
        <f>IFERROR(INDEX(行业涨跌!F:F,MATCH(G1723,行业涨跌!C:C,0)),"-")</f>
        <v>-</v>
      </c>
      <c r="I1723" s="1" t="str">
        <f>IFERROR(INDEX(行业涨跌!E:E,MATCH(G1723,行业涨跌!C:C,0)),"-")</f>
        <v>-</v>
      </c>
      <c r="J1723" s="1">
        <v>0</v>
      </c>
      <c r="K1723" s="1">
        <v>0</v>
      </c>
      <c r="L1723" s="1">
        <v>0</v>
      </c>
      <c r="M1723" s="66">
        <f t="shared" si="240"/>
        <v>0</v>
      </c>
      <c r="R1723" s="43" t="str">
        <f t="shared" si="238"/>
        <v>-</v>
      </c>
    </row>
    <row r="1724" spans="1:19" x14ac:dyDescent="0.15">
      <c r="A1724" s="1">
        <v>1723</v>
      </c>
      <c r="B1724" s="29" t="str">
        <f>TRIM(基本信息!B1724)</f>
        <v/>
      </c>
      <c r="C1724" s="1" t="str">
        <f>TRIM(基本信息!C1724)</f>
        <v/>
      </c>
      <c r="D1724" s="1">
        <f t="shared" si="239"/>
        <v>0</v>
      </c>
      <c r="E1724" s="1" t="str">
        <f>IFERROR(INDEX(股票涨跌!E:E,MATCH(B1724,股票涨跌!B:B,0)),"-")</f>
        <v>-</v>
      </c>
      <c r="F1724" s="1" t="str">
        <f>IFERROR(INDEX(股票涨跌!F:F,MATCH(B1724,股票涨跌!B:B,0)),"-")</f>
        <v>-</v>
      </c>
      <c r="G1724" s="1" t="str">
        <f>TRIM(基本信息!O1724)</f>
        <v/>
      </c>
      <c r="H1724" s="1" t="str">
        <f>IFERROR(INDEX(行业涨跌!F:F,MATCH(G1724,行业涨跌!C:C,0)),"-")</f>
        <v>-</v>
      </c>
      <c r="I1724" s="1" t="str">
        <f>IFERROR(INDEX(行业涨跌!E:E,MATCH(G1724,行业涨跌!C:C,0)),"-")</f>
        <v>-</v>
      </c>
      <c r="J1724" s="1">
        <v>0</v>
      </c>
      <c r="K1724" s="1">
        <v>0</v>
      </c>
      <c r="L1724" s="1">
        <v>0</v>
      </c>
      <c r="M1724" s="66">
        <f t="shared" si="240"/>
        <v>0</v>
      </c>
      <c r="R1724" s="43" t="str">
        <f t="shared" si="238"/>
        <v>-</v>
      </c>
    </row>
    <row r="1725" spans="1:19" x14ac:dyDescent="0.15">
      <c r="A1725" s="1">
        <v>1724</v>
      </c>
      <c r="B1725" s="29" t="str">
        <f>TRIM(基本信息!B1725)</f>
        <v/>
      </c>
      <c r="C1725" s="1" t="str">
        <f>TRIM(基本信息!C1725)</f>
        <v/>
      </c>
      <c r="D1725" s="1">
        <f t="shared" si="239"/>
        <v>0</v>
      </c>
      <c r="E1725" s="1" t="str">
        <f>IFERROR(INDEX(股票涨跌!E:E,MATCH(B1725,股票涨跌!B:B,0)),"-")</f>
        <v>-</v>
      </c>
      <c r="F1725" s="1" t="str">
        <f>IFERROR(INDEX(股票涨跌!F:F,MATCH(B1725,股票涨跌!B:B,0)),"-")</f>
        <v>-</v>
      </c>
      <c r="G1725" s="1" t="str">
        <f>TRIM(基本信息!O1725)</f>
        <v/>
      </c>
      <c r="H1725" s="1" t="str">
        <f>IFERROR(INDEX(行业涨跌!F:F,MATCH(G1725,行业涨跌!C:C,0)),"-")</f>
        <v>-</v>
      </c>
      <c r="I1725" s="1" t="str">
        <f>IFERROR(INDEX(行业涨跌!E:E,MATCH(G1725,行业涨跌!C:C,0)),"-")</f>
        <v>-</v>
      </c>
      <c r="J1725" s="1">
        <v>0</v>
      </c>
      <c r="K1725" s="1">
        <v>1</v>
      </c>
      <c r="L1725" s="1">
        <v>0</v>
      </c>
      <c r="M1725" s="66">
        <f t="shared" si="240"/>
        <v>1</v>
      </c>
      <c r="R1725" s="43" t="str">
        <f t="shared" si="238"/>
        <v>-</v>
      </c>
      <c r="S1725" s="11">
        <v>43630.625</v>
      </c>
    </row>
    <row r="1726" spans="1:19" x14ac:dyDescent="0.15">
      <c r="A1726" s="1">
        <v>1725</v>
      </c>
      <c r="B1726" s="29" t="str">
        <f>TRIM(基本信息!B1726)</f>
        <v/>
      </c>
      <c r="C1726" s="1" t="str">
        <f>TRIM(基本信息!C1726)</f>
        <v/>
      </c>
      <c r="D1726" s="1">
        <f t="shared" si="239"/>
        <v>0</v>
      </c>
      <c r="E1726" s="1" t="str">
        <f>IFERROR(INDEX(股票涨跌!E:E,MATCH(B1726,股票涨跌!B:B,0)),"-")</f>
        <v>-</v>
      </c>
      <c r="F1726" s="1" t="str">
        <f>IFERROR(INDEX(股票涨跌!F:F,MATCH(B1726,股票涨跌!B:B,0)),"-")</f>
        <v>-</v>
      </c>
      <c r="G1726" s="1" t="str">
        <f>TRIM(基本信息!O1726)</f>
        <v/>
      </c>
      <c r="H1726" s="1" t="str">
        <f>IFERROR(INDEX(行业涨跌!F:F,MATCH(G1726,行业涨跌!C:C,0)),"-")</f>
        <v>-</v>
      </c>
      <c r="I1726" s="1" t="str">
        <f>IFERROR(INDEX(行业涨跌!E:E,MATCH(G1726,行业涨跌!C:C,0)),"-")</f>
        <v>-</v>
      </c>
      <c r="J1726" s="1">
        <v>0</v>
      </c>
      <c r="K1726" s="1">
        <v>1</v>
      </c>
      <c r="L1726" s="1">
        <v>0</v>
      </c>
      <c r="M1726" s="66">
        <f t="shared" si="240"/>
        <v>1</v>
      </c>
      <c r="R1726" s="43" t="str">
        <f t="shared" si="238"/>
        <v>-</v>
      </c>
      <c r="S1726" s="11">
        <v>43630.625</v>
      </c>
    </row>
    <row r="1727" spans="1:19" x14ac:dyDescent="0.15">
      <c r="A1727" s="1">
        <v>1726</v>
      </c>
      <c r="B1727" s="29" t="str">
        <f>TRIM(基本信息!B1727)</f>
        <v/>
      </c>
      <c r="C1727" s="1" t="str">
        <f>TRIM(基本信息!C1727)</f>
        <v/>
      </c>
      <c r="D1727" s="1">
        <f t="shared" si="239"/>
        <v>0</v>
      </c>
      <c r="E1727" s="1" t="str">
        <f>IFERROR(INDEX(股票涨跌!E:E,MATCH(B1727,股票涨跌!B:B,0)),"-")</f>
        <v>-</v>
      </c>
      <c r="F1727" s="1" t="str">
        <f>IFERROR(INDEX(股票涨跌!F:F,MATCH(B1727,股票涨跌!B:B,0)),"-")</f>
        <v>-</v>
      </c>
      <c r="G1727" s="1" t="str">
        <f>TRIM(基本信息!O1727)</f>
        <v/>
      </c>
      <c r="H1727" s="1" t="str">
        <f>IFERROR(INDEX(行业涨跌!F:F,MATCH(G1727,行业涨跌!C:C,0)),"-")</f>
        <v>-</v>
      </c>
      <c r="I1727" s="1" t="str">
        <f>IFERROR(INDEX(行业涨跌!E:E,MATCH(G1727,行业涨跌!C:C,0)),"-")</f>
        <v>-</v>
      </c>
      <c r="J1727" s="1">
        <v>0</v>
      </c>
      <c r="K1727" s="1">
        <v>0</v>
      </c>
      <c r="L1727" s="1">
        <v>0</v>
      </c>
      <c r="M1727" s="66">
        <f t="shared" si="240"/>
        <v>0</v>
      </c>
      <c r="R1727" s="43" t="str">
        <f t="shared" si="238"/>
        <v>-</v>
      </c>
    </row>
    <row r="1728" spans="1:19" x14ac:dyDescent="0.15">
      <c r="A1728" s="1">
        <v>1727</v>
      </c>
      <c r="B1728" s="29" t="str">
        <f>TRIM(基本信息!B1728)</f>
        <v/>
      </c>
      <c r="C1728" s="1" t="str">
        <f>TRIM(基本信息!C1728)</f>
        <v/>
      </c>
      <c r="D1728" s="1">
        <f t="shared" si="239"/>
        <v>0</v>
      </c>
      <c r="E1728" s="1" t="str">
        <f>IFERROR(INDEX(股票涨跌!E:E,MATCH(B1728,股票涨跌!B:B,0)),"-")</f>
        <v>-</v>
      </c>
      <c r="F1728" s="1" t="str">
        <f>IFERROR(INDEX(股票涨跌!F:F,MATCH(B1728,股票涨跌!B:B,0)),"-")</f>
        <v>-</v>
      </c>
      <c r="G1728" s="1" t="str">
        <f>TRIM(基本信息!O1728)</f>
        <v/>
      </c>
      <c r="H1728" s="1" t="str">
        <f>IFERROR(INDEX(行业涨跌!F:F,MATCH(G1728,行业涨跌!C:C,0)),"-")</f>
        <v>-</v>
      </c>
      <c r="I1728" s="1" t="str">
        <f>IFERROR(INDEX(行业涨跌!E:E,MATCH(G1728,行业涨跌!C:C,0)),"-")</f>
        <v>-</v>
      </c>
      <c r="J1728" s="1">
        <v>0</v>
      </c>
      <c r="K1728" s="1">
        <v>0</v>
      </c>
      <c r="L1728" s="1">
        <v>0</v>
      </c>
      <c r="M1728" s="66">
        <f t="shared" si="240"/>
        <v>0</v>
      </c>
      <c r="R1728" s="43" t="str">
        <f t="shared" si="238"/>
        <v>-</v>
      </c>
    </row>
    <row r="1729" spans="1:19" x14ac:dyDescent="0.15">
      <c r="A1729" s="1">
        <v>1728</v>
      </c>
      <c r="B1729" s="29" t="str">
        <f>TRIM(基本信息!B1729)</f>
        <v/>
      </c>
      <c r="C1729" s="1" t="str">
        <f>TRIM(基本信息!C1729)</f>
        <v/>
      </c>
      <c r="D1729" s="1">
        <f t="shared" si="239"/>
        <v>0</v>
      </c>
      <c r="E1729" s="1" t="str">
        <f>IFERROR(INDEX(股票涨跌!E:E,MATCH(B1729,股票涨跌!B:B,0)),"-")</f>
        <v>-</v>
      </c>
      <c r="F1729" s="1" t="str">
        <f>IFERROR(INDEX(股票涨跌!F:F,MATCH(B1729,股票涨跌!B:B,0)),"-")</f>
        <v>-</v>
      </c>
      <c r="G1729" s="1" t="str">
        <f>TRIM(基本信息!O1729)</f>
        <v/>
      </c>
      <c r="H1729" s="1" t="str">
        <f>IFERROR(INDEX(行业涨跌!F:F,MATCH(G1729,行业涨跌!C:C,0)),"-")</f>
        <v>-</v>
      </c>
      <c r="I1729" s="1" t="str">
        <f>IFERROR(INDEX(行业涨跌!E:E,MATCH(G1729,行业涨跌!C:C,0)),"-")</f>
        <v>-</v>
      </c>
      <c r="J1729" s="1">
        <v>0</v>
      </c>
      <c r="K1729" s="1">
        <v>0</v>
      </c>
      <c r="L1729" s="1">
        <v>1</v>
      </c>
      <c r="M1729" s="66">
        <f t="shared" si="240"/>
        <v>0</v>
      </c>
      <c r="R1729" s="43" t="str">
        <f t="shared" si="238"/>
        <v>-</v>
      </c>
    </row>
    <row r="1730" spans="1:19" x14ac:dyDescent="0.15">
      <c r="A1730" s="1">
        <v>1729</v>
      </c>
      <c r="B1730" s="29" t="str">
        <f>TRIM(基本信息!B1730)</f>
        <v/>
      </c>
      <c r="C1730" s="1" t="str">
        <f>TRIM(基本信息!C1730)</f>
        <v/>
      </c>
      <c r="D1730" s="1">
        <f t="shared" si="239"/>
        <v>0</v>
      </c>
      <c r="E1730" s="1" t="str">
        <f>IFERROR(INDEX(股票涨跌!E:E,MATCH(B1730,股票涨跌!B:B,0)),"-")</f>
        <v>-</v>
      </c>
      <c r="F1730" s="1" t="str">
        <f>IFERROR(INDEX(股票涨跌!F:F,MATCH(B1730,股票涨跌!B:B,0)),"-")</f>
        <v>-</v>
      </c>
      <c r="G1730" s="1" t="str">
        <f>TRIM(基本信息!O1730)</f>
        <v/>
      </c>
      <c r="H1730" s="1" t="str">
        <f>IFERROR(INDEX(行业涨跌!F:F,MATCH(G1730,行业涨跌!C:C,0)),"-")</f>
        <v>-</v>
      </c>
      <c r="I1730" s="1" t="str">
        <f>IFERROR(INDEX(行业涨跌!E:E,MATCH(G1730,行业涨跌!C:C,0)),"-")</f>
        <v>-</v>
      </c>
      <c r="J1730" s="1">
        <v>0</v>
      </c>
      <c r="K1730" s="1">
        <v>1</v>
      </c>
      <c r="L1730" s="1">
        <v>0</v>
      </c>
      <c r="M1730" s="66">
        <f t="shared" si="240"/>
        <v>1</v>
      </c>
      <c r="R1730" s="43" t="str">
        <f t="shared" ref="R1730:R1793" si="241">IF(D1730&gt;0,IF(J1730&gt;0,$J$1,"")&amp;IF(K1730&gt;0,$K$1,"")&amp;IF(L1730&gt;0,$L$1,"")&amp;"+"&amp;IF(N1730&gt;0,$N$1,"")&amp;IF(O1730&gt;0,$O$1,"")&amp;IF(P1730&gt;0,$P$1,"")&amp;IF(Q1730&gt;0,$Q$1,""),"-")</f>
        <v>-</v>
      </c>
      <c r="S1730" s="11">
        <v>43630.625</v>
      </c>
    </row>
    <row r="1731" spans="1:19" x14ac:dyDescent="0.15">
      <c r="A1731" s="1">
        <v>1730</v>
      </c>
      <c r="B1731" s="29" t="str">
        <f>TRIM(基本信息!B1731)</f>
        <v/>
      </c>
      <c r="C1731" s="1" t="str">
        <f>TRIM(基本信息!C1731)</f>
        <v/>
      </c>
      <c r="D1731" s="1">
        <f t="shared" ref="D1731:D1794" si="242">IF(LEN(B1731)&gt;2,OR(M1731=1,(M1731=0.5)*(N1731+O1731+P1731+Q1731)&gt;0)+0,0)</f>
        <v>0</v>
      </c>
      <c r="E1731" s="1" t="str">
        <f>IFERROR(INDEX(股票涨跌!E:E,MATCH(B1731,股票涨跌!B:B,0)),"-")</f>
        <v>-</v>
      </c>
      <c r="F1731" s="1" t="str">
        <f>IFERROR(INDEX(股票涨跌!F:F,MATCH(B1731,股票涨跌!B:B,0)),"-")</f>
        <v>-</v>
      </c>
      <c r="G1731" s="1" t="str">
        <f>TRIM(基本信息!O1731)</f>
        <v/>
      </c>
      <c r="H1731" s="1" t="str">
        <f>IFERROR(INDEX(行业涨跌!F:F,MATCH(G1731,行业涨跌!C:C,0)),"-")</f>
        <v>-</v>
      </c>
      <c r="I1731" s="1" t="str">
        <f>IFERROR(INDEX(行业涨跌!E:E,MATCH(G1731,行业涨跌!C:C,0)),"-")</f>
        <v>-</v>
      </c>
      <c r="J1731" s="1">
        <v>0</v>
      </c>
      <c r="K1731" s="1">
        <v>0</v>
      </c>
      <c r="L1731" s="1">
        <v>0</v>
      </c>
      <c r="M1731" s="66">
        <f t="shared" ref="M1731:M1794" si="243">IF(K1731&gt;0,1,IF(J1731&gt;0,0.5,0))</f>
        <v>0</v>
      </c>
      <c r="R1731" s="43" t="str">
        <f t="shared" si="241"/>
        <v>-</v>
      </c>
    </row>
    <row r="1732" spans="1:19" x14ac:dyDescent="0.15">
      <c r="A1732" s="1">
        <v>1731</v>
      </c>
      <c r="B1732" s="29" t="str">
        <f>TRIM(基本信息!B1732)</f>
        <v/>
      </c>
      <c r="C1732" s="1" t="str">
        <f>TRIM(基本信息!C1732)</f>
        <v/>
      </c>
      <c r="D1732" s="1">
        <f t="shared" si="242"/>
        <v>0</v>
      </c>
      <c r="E1732" s="1" t="str">
        <f>IFERROR(INDEX(股票涨跌!E:E,MATCH(B1732,股票涨跌!B:B,0)),"-")</f>
        <v>-</v>
      </c>
      <c r="F1732" s="1" t="str">
        <f>IFERROR(INDEX(股票涨跌!F:F,MATCH(B1732,股票涨跌!B:B,0)),"-")</f>
        <v>-</v>
      </c>
      <c r="G1732" s="1" t="str">
        <f>TRIM(基本信息!O1732)</f>
        <v/>
      </c>
      <c r="H1732" s="1" t="str">
        <f>IFERROR(INDEX(行业涨跌!F:F,MATCH(G1732,行业涨跌!C:C,0)),"-")</f>
        <v>-</v>
      </c>
      <c r="I1732" s="1" t="str">
        <f>IFERROR(INDEX(行业涨跌!E:E,MATCH(G1732,行业涨跌!C:C,0)),"-")</f>
        <v>-</v>
      </c>
      <c r="J1732" s="1">
        <v>0</v>
      </c>
      <c r="K1732" s="1">
        <v>1</v>
      </c>
      <c r="L1732" s="1">
        <v>0</v>
      </c>
      <c r="M1732" s="66">
        <f t="shared" si="243"/>
        <v>1</v>
      </c>
      <c r="R1732" s="43" t="str">
        <f t="shared" si="241"/>
        <v>-</v>
      </c>
      <c r="S1732" s="11">
        <v>43630.625</v>
      </c>
    </row>
    <row r="1733" spans="1:19" x14ac:dyDescent="0.15">
      <c r="A1733" s="1">
        <v>1732</v>
      </c>
      <c r="B1733" s="29" t="str">
        <f>TRIM(基本信息!B1733)</f>
        <v/>
      </c>
      <c r="C1733" s="1" t="str">
        <f>TRIM(基本信息!C1733)</f>
        <v/>
      </c>
      <c r="D1733" s="1">
        <f t="shared" si="242"/>
        <v>0</v>
      </c>
      <c r="E1733" s="1" t="str">
        <f>IFERROR(INDEX(股票涨跌!E:E,MATCH(B1733,股票涨跌!B:B,0)),"-")</f>
        <v>-</v>
      </c>
      <c r="F1733" s="1" t="str">
        <f>IFERROR(INDEX(股票涨跌!F:F,MATCH(B1733,股票涨跌!B:B,0)),"-")</f>
        <v>-</v>
      </c>
      <c r="G1733" s="1" t="str">
        <f>TRIM(基本信息!O1733)</f>
        <v/>
      </c>
      <c r="H1733" s="1" t="str">
        <f>IFERROR(INDEX(行业涨跌!F:F,MATCH(G1733,行业涨跌!C:C,0)),"-")</f>
        <v>-</v>
      </c>
      <c r="I1733" s="1" t="str">
        <f>IFERROR(INDEX(行业涨跌!E:E,MATCH(G1733,行业涨跌!C:C,0)),"-")</f>
        <v>-</v>
      </c>
      <c r="J1733" s="1">
        <v>0</v>
      </c>
      <c r="K1733" s="1">
        <v>1</v>
      </c>
      <c r="L1733" s="1">
        <v>0</v>
      </c>
      <c r="M1733" s="66">
        <f t="shared" si="243"/>
        <v>1</v>
      </c>
      <c r="R1733" s="43" t="str">
        <f t="shared" si="241"/>
        <v>-</v>
      </c>
      <c r="S1733" s="11">
        <v>43630.625</v>
      </c>
    </row>
    <row r="1734" spans="1:19" x14ac:dyDescent="0.15">
      <c r="A1734" s="1">
        <v>1733</v>
      </c>
      <c r="B1734" s="29" t="str">
        <f>TRIM(基本信息!B1734)</f>
        <v/>
      </c>
      <c r="C1734" s="1" t="str">
        <f>TRIM(基本信息!C1734)</f>
        <v/>
      </c>
      <c r="D1734" s="1">
        <f t="shared" si="242"/>
        <v>0</v>
      </c>
      <c r="E1734" s="1" t="str">
        <f>IFERROR(INDEX(股票涨跌!E:E,MATCH(B1734,股票涨跌!B:B,0)),"-")</f>
        <v>-</v>
      </c>
      <c r="F1734" s="1" t="str">
        <f>IFERROR(INDEX(股票涨跌!F:F,MATCH(B1734,股票涨跌!B:B,0)),"-")</f>
        <v>-</v>
      </c>
      <c r="G1734" s="1" t="str">
        <f>TRIM(基本信息!O1734)</f>
        <v/>
      </c>
      <c r="H1734" s="1" t="str">
        <f>IFERROR(INDEX(行业涨跌!F:F,MATCH(G1734,行业涨跌!C:C,0)),"-")</f>
        <v>-</v>
      </c>
      <c r="I1734" s="1" t="str">
        <f>IFERROR(INDEX(行业涨跌!E:E,MATCH(G1734,行业涨跌!C:C,0)),"-")</f>
        <v>-</v>
      </c>
      <c r="J1734" s="1">
        <v>0</v>
      </c>
      <c r="K1734" s="1">
        <v>0</v>
      </c>
      <c r="L1734" s="1">
        <v>0</v>
      </c>
      <c r="M1734" s="66">
        <f t="shared" si="243"/>
        <v>0</v>
      </c>
      <c r="R1734" s="43" t="str">
        <f t="shared" si="241"/>
        <v>-</v>
      </c>
    </row>
    <row r="1735" spans="1:19" x14ac:dyDescent="0.15">
      <c r="A1735" s="1">
        <v>1734</v>
      </c>
      <c r="B1735" s="29" t="str">
        <f>TRIM(基本信息!B1735)</f>
        <v/>
      </c>
      <c r="C1735" s="1" t="str">
        <f>TRIM(基本信息!C1735)</f>
        <v/>
      </c>
      <c r="D1735" s="1">
        <f t="shared" si="242"/>
        <v>0</v>
      </c>
      <c r="E1735" s="1" t="str">
        <f>IFERROR(INDEX(股票涨跌!E:E,MATCH(B1735,股票涨跌!B:B,0)),"-")</f>
        <v>-</v>
      </c>
      <c r="F1735" s="1" t="str">
        <f>IFERROR(INDEX(股票涨跌!F:F,MATCH(B1735,股票涨跌!B:B,0)),"-")</f>
        <v>-</v>
      </c>
      <c r="G1735" s="1" t="str">
        <f>TRIM(基本信息!O1735)</f>
        <v/>
      </c>
      <c r="H1735" s="1" t="str">
        <f>IFERROR(INDEX(行业涨跌!F:F,MATCH(G1735,行业涨跌!C:C,0)),"-")</f>
        <v>-</v>
      </c>
      <c r="I1735" s="1" t="str">
        <f>IFERROR(INDEX(行业涨跌!E:E,MATCH(G1735,行业涨跌!C:C,0)),"-")</f>
        <v>-</v>
      </c>
      <c r="J1735" s="1">
        <v>0</v>
      </c>
      <c r="K1735" s="1">
        <v>0</v>
      </c>
      <c r="L1735" s="1">
        <v>0</v>
      </c>
      <c r="M1735" s="66">
        <f t="shared" si="243"/>
        <v>0</v>
      </c>
      <c r="R1735" s="43" t="str">
        <f t="shared" si="241"/>
        <v>-</v>
      </c>
    </row>
    <row r="1736" spans="1:19" x14ac:dyDescent="0.15">
      <c r="A1736" s="1">
        <v>1735</v>
      </c>
      <c r="B1736" s="29" t="str">
        <f>TRIM(基本信息!B1736)</f>
        <v/>
      </c>
      <c r="C1736" s="1" t="str">
        <f>TRIM(基本信息!C1736)</f>
        <v/>
      </c>
      <c r="D1736" s="1">
        <f t="shared" si="242"/>
        <v>0</v>
      </c>
      <c r="E1736" s="1" t="str">
        <f>IFERROR(INDEX(股票涨跌!E:E,MATCH(B1736,股票涨跌!B:B,0)),"-")</f>
        <v>-</v>
      </c>
      <c r="F1736" s="1" t="str">
        <f>IFERROR(INDEX(股票涨跌!F:F,MATCH(B1736,股票涨跌!B:B,0)),"-")</f>
        <v>-</v>
      </c>
      <c r="G1736" s="1" t="str">
        <f>TRIM(基本信息!O1736)</f>
        <v/>
      </c>
      <c r="H1736" s="1" t="str">
        <f>IFERROR(INDEX(行业涨跌!F:F,MATCH(G1736,行业涨跌!C:C,0)),"-")</f>
        <v>-</v>
      </c>
      <c r="I1736" s="1" t="str">
        <f>IFERROR(INDEX(行业涨跌!E:E,MATCH(G1736,行业涨跌!C:C,0)),"-")</f>
        <v>-</v>
      </c>
      <c r="J1736" s="1">
        <v>0</v>
      </c>
      <c r="K1736" s="1">
        <v>1</v>
      </c>
      <c r="L1736" s="1">
        <v>0</v>
      </c>
      <c r="M1736" s="66">
        <f t="shared" si="243"/>
        <v>1</v>
      </c>
      <c r="R1736" s="43" t="str">
        <f t="shared" si="241"/>
        <v>-</v>
      </c>
      <c r="S1736" s="11">
        <v>43630.625</v>
      </c>
    </row>
    <row r="1737" spans="1:19" x14ac:dyDescent="0.15">
      <c r="A1737" s="1">
        <v>1736</v>
      </c>
      <c r="B1737" s="29" t="str">
        <f>TRIM(基本信息!B1737)</f>
        <v/>
      </c>
      <c r="C1737" s="1" t="str">
        <f>TRIM(基本信息!C1737)</f>
        <v/>
      </c>
      <c r="D1737" s="1">
        <f t="shared" si="242"/>
        <v>0</v>
      </c>
      <c r="E1737" s="1" t="str">
        <f>IFERROR(INDEX(股票涨跌!E:E,MATCH(B1737,股票涨跌!B:B,0)),"-")</f>
        <v>-</v>
      </c>
      <c r="F1737" s="1" t="str">
        <f>IFERROR(INDEX(股票涨跌!F:F,MATCH(B1737,股票涨跌!B:B,0)),"-")</f>
        <v>-</v>
      </c>
      <c r="G1737" s="1" t="str">
        <f>TRIM(基本信息!O1737)</f>
        <v/>
      </c>
      <c r="H1737" s="1" t="str">
        <f>IFERROR(INDEX(行业涨跌!F:F,MATCH(G1737,行业涨跌!C:C,0)),"-")</f>
        <v>-</v>
      </c>
      <c r="I1737" s="1" t="str">
        <f>IFERROR(INDEX(行业涨跌!E:E,MATCH(G1737,行业涨跌!C:C,0)),"-")</f>
        <v>-</v>
      </c>
      <c r="J1737" s="1">
        <v>0</v>
      </c>
      <c r="K1737" s="1">
        <v>0</v>
      </c>
      <c r="L1737" s="1">
        <v>0</v>
      </c>
      <c r="M1737" s="66">
        <f t="shared" si="243"/>
        <v>0</v>
      </c>
      <c r="R1737" s="43" t="str">
        <f t="shared" si="241"/>
        <v>-</v>
      </c>
    </row>
    <row r="1738" spans="1:19" x14ac:dyDescent="0.15">
      <c r="A1738" s="1">
        <v>1737</v>
      </c>
      <c r="B1738" s="29" t="str">
        <f>TRIM(基本信息!B1738)</f>
        <v/>
      </c>
      <c r="C1738" s="1" t="str">
        <f>TRIM(基本信息!C1738)</f>
        <v/>
      </c>
      <c r="D1738" s="1">
        <f t="shared" si="242"/>
        <v>0</v>
      </c>
      <c r="E1738" s="1" t="str">
        <f>IFERROR(INDEX(股票涨跌!E:E,MATCH(B1738,股票涨跌!B:B,0)),"-")</f>
        <v>-</v>
      </c>
      <c r="F1738" s="1" t="str">
        <f>IFERROR(INDEX(股票涨跌!F:F,MATCH(B1738,股票涨跌!B:B,0)),"-")</f>
        <v>-</v>
      </c>
      <c r="G1738" s="1" t="str">
        <f>TRIM(基本信息!O1738)</f>
        <v/>
      </c>
      <c r="H1738" s="1" t="str">
        <f>IFERROR(INDEX(行业涨跌!F:F,MATCH(G1738,行业涨跌!C:C,0)),"-")</f>
        <v>-</v>
      </c>
      <c r="I1738" s="1" t="str">
        <f>IFERROR(INDEX(行业涨跌!E:E,MATCH(G1738,行业涨跌!C:C,0)),"-")</f>
        <v>-</v>
      </c>
      <c r="J1738" s="1">
        <v>0</v>
      </c>
      <c r="K1738" s="1">
        <v>0</v>
      </c>
      <c r="L1738" s="1">
        <v>0</v>
      </c>
      <c r="M1738" s="66">
        <f t="shared" si="243"/>
        <v>0</v>
      </c>
      <c r="R1738" s="43" t="str">
        <f t="shared" si="241"/>
        <v>-</v>
      </c>
    </row>
    <row r="1739" spans="1:19" x14ac:dyDescent="0.15">
      <c r="A1739" s="1">
        <v>1738</v>
      </c>
      <c r="B1739" s="29" t="str">
        <f>TRIM(基本信息!B1739)</f>
        <v/>
      </c>
      <c r="C1739" s="1" t="str">
        <f>TRIM(基本信息!C1739)</f>
        <v/>
      </c>
      <c r="D1739" s="1">
        <f t="shared" si="242"/>
        <v>0</v>
      </c>
      <c r="E1739" s="1" t="str">
        <f>IFERROR(INDEX(股票涨跌!E:E,MATCH(B1739,股票涨跌!B:B,0)),"-")</f>
        <v>-</v>
      </c>
      <c r="F1739" s="1" t="str">
        <f>IFERROR(INDEX(股票涨跌!F:F,MATCH(B1739,股票涨跌!B:B,0)),"-")</f>
        <v>-</v>
      </c>
      <c r="G1739" s="1" t="str">
        <f>TRIM(基本信息!O1739)</f>
        <v/>
      </c>
      <c r="H1739" s="1" t="str">
        <f>IFERROR(INDEX(行业涨跌!F:F,MATCH(G1739,行业涨跌!C:C,0)),"-")</f>
        <v>-</v>
      </c>
      <c r="I1739" s="1" t="str">
        <f>IFERROR(INDEX(行业涨跌!E:E,MATCH(G1739,行业涨跌!C:C,0)),"-")</f>
        <v>-</v>
      </c>
      <c r="J1739" s="1">
        <v>0</v>
      </c>
      <c r="K1739" s="1">
        <v>1</v>
      </c>
      <c r="L1739" s="1">
        <v>0</v>
      </c>
      <c r="M1739" s="66">
        <f t="shared" si="243"/>
        <v>1</v>
      </c>
      <c r="R1739" s="43" t="str">
        <f t="shared" si="241"/>
        <v>-</v>
      </c>
      <c r="S1739" s="11">
        <v>43630.625</v>
      </c>
    </row>
    <row r="1740" spans="1:19" x14ac:dyDescent="0.15">
      <c r="A1740" s="1">
        <v>1739</v>
      </c>
      <c r="B1740" s="29" t="str">
        <f>TRIM(基本信息!B1740)</f>
        <v/>
      </c>
      <c r="C1740" s="1" t="str">
        <f>TRIM(基本信息!C1740)</f>
        <v/>
      </c>
      <c r="D1740" s="1">
        <f t="shared" si="242"/>
        <v>0</v>
      </c>
      <c r="E1740" s="1" t="str">
        <f>IFERROR(INDEX(股票涨跌!E:E,MATCH(B1740,股票涨跌!B:B,0)),"-")</f>
        <v>-</v>
      </c>
      <c r="F1740" s="1" t="str">
        <f>IFERROR(INDEX(股票涨跌!F:F,MATCH(B1740,股票涨跌!B:B,0)),"-")</f>
        <v>-</v>
      </c>
      <c r="G1740" s="1" t="str">
        <f>TRIM(基本信息!O1740)</f>
        <v/>
      </c>
      <c r="H1740" s="1" t="str">
        <f>IFERROR(INDEX(行业涨跌!F:F,MATCH(G1740,行业涨跌!C:C,0)),"-")</f>
        <v>-</v>
      </c>
      <c r="I1740" s="1" t="str">
        <f>IFERROR(INDEX(行业涨跌!E:E,MATCH(G1740,行业涨跌!C:C,0)),"-")</f>
        <v>-</v>
      </c>
      <c r="J1740" s="1">
        <v>0</v>
      </c>
      <c r="K1740" s="1">
        <v>1</v>
      </c>
      <c r="L1740" s="1">
        <v>0</v>
      </c>
      <c r="M1740" s="66">
        <f t="shared" si="243"/>
        <v>1</v>
      </c>
      <c r="R1740" s="43" t="str">
        <f t="shared" si="241"/>
        <v>-</v>
      </c>
      <c r="S1740" s="11">
        <v>43630.625</v>
      </c>
    </row>
    <row r="1741" spans="1:19" x14ac:dyDescent="0.15">
      <c r="A1741" s="1">
        <v>1740</v>
      </c>
      <c r="B1741" s="29" t="str">
        <f>TRIM(基本信息!B1741)</f>
        <v/>
      </c>
      <c r="C1741" s="1" t="str">
        <f>TRIM(基本信息!C1741)</f>
        <v/>
      </c>
      <c r="D1741" s="1">
        <f t="shared" si="242"/>
        <v>0</v>
      </c>
      <c r="E1741" s="1" t="str">
        <f>IFERROR(INDEX(股票涨跌!E:E,MATCH(B1741,股票涨跌!B:B,0)),"-")</f>
        <v>-</v>
      </c>
      <c r="F1741" s="1" t="str">
        <f>IFERROR(INDEX(股票涨跌!F:F,MATCH(B1741,股票涨跌!B:B,0)),"-")</f>
        <v>-</v>
      </c>
      <c r="G1741" s="1" t="str">
        <f>TRIM(基本信息!O1741)</f>
        <v/>
      </c>
      <c r="H1741" s="1" t="str">
        <f>IFERROR(INDEX(行业涨跌!F:F,MATCH(G1741,行业涨跌!C:C,0)),"-")</f>
        <v>-</v>
      </c>
      <c r="I1741" s="1" t="str">
        <f>IFERROR(INDEX(行业涨跌!E:E,MATCH(G1741,行业涨跌!C:C,0)),"-")</f>
        <v>-</v>
      </c>
      <c r="J1741" s="1">
        <v>0</v>
      </c>
      <c r="K1741" s="1">
        <v>0</v>
      </c>
      <c r="L1741" s="1">
        <v>0</v>
      </c>
      <c r="M1741" s="66">
        <f t="shared" si="243"/>
        <v>0</v>
      </c>
      <c r="R1741" s="43" t="str">
        <f t="shared" si="241"/>
        <v>-</v>
      </c>
    </row>
    <row r="1742" spans="1:19" x14ac:dyDescent="0.15">
      <c r="A1742" s="1">
        <v>1741</v>
      </c>
      <c r="B1742" s="29" t="str">
        <f>TRIM(基本信息!B1742)</f>
        <v/>
      </c>
      <c r="C1742" s="1" t="str">
        <f>TRIM(基本信息!C1742)</f>
        <v/>
      </c>
      <c r="D1742" s="1">
        <f t="shared" si="242"/>
        <v>0</v>
      </c>
      <c r="E1742" s="1" t="str">
        <f>IFERROR(INDEX(股票涨跌!E:E,MATCH(B1742,股票涨跌!B:B,0)),"-")</f>
        <v>-</v>
      </c>
      <c r="F1742" s="1" t="str">
        <f>IFERROR(INDEX(股票涨跌!F:F,MATCH(B1742,股票涨跌!B:B,0)),"-")</f>
        <v>-</v>
      </c>
      <c r="G1742" s="1" t="str">
        <f>TRIM(基本信息!O1742)</f>
        <v/>
      </c>
      <c r="H1742" s="1" t="str">
        <f>IFERROR(INDEX(行业涨跌!F:F,MATCH(G1742,行业涨跌!C:C,0)),"-")</f>
        <v>-</v>
      </c>
      <c r="I1742" s="1" t="str">
        <f>IFERROR(INDEX(行业涨跌!E:E,MATCH(G1742,行业涨跌!C:C,0)),"-")</f>
        <v>-</v>
      </c>
      <c r="J1742" s="1">
        <v>0</v>
      </c>
      <c r="K1742" s="1">
        <v>0</v>
      </c>
      <c r="L1742" s="1">
        <v>0</v>
      </c>
      <c r="M1742" s="66">
        <f t="shared" si="243"/>
        <v>0</v>
      </c>
      <c r="R1742" s="43" t="str">
        <f t="shared" si="241"/>
        <v>-</v>
      </c>
    </row>
    <row r="1743" spans="1:19" x14ac:dyDescent="0.15">
      <c r="A1743" s="1">
        <v>1742</v>
      </c>
      <c r="B1743" s="29" t="str">
        <f>TRIM(基本信息!B1743)</f>
        <v/>
      </c>
      <c r="C1743" s="1" t="str">
        <f>TRIM(基本信息!C1743)</f>
        <v/>
      </c>
      <c r="D1743" s="1">
        <f t="shared" si="242"/>
        <v>0</v>
      </c>
      <c r="E1743" s="1" t="str">
        <f>IFERROR(INDEX(股票涨跌!E:E,MATCH(B1743,股票涨跌!B:B,0)),"-")</f>
        <v>-</v>
      </c>
      <c r="F1743" s="1" t="str">
        <f>IFERROR(INDEX(股票涨跌!F:F,MATCH(B1743,股票涨跌!B:B,0)),"-")</f>
        <v>-</v>
      </c>
      <c r="G1743" s="1" t="str">
        <f>TRIM(基本信息!O1743)</f>
        <v/>
      </c>
      <c r="H1743" s="1" t="str">
        <f>IFERROR(INDEX(行业涨跌!F:F,MATCH(G1743,行业涨跌!C:C,0)),"-")</f>
        <v>-</v>
      </c>
      <c r="I1743" s="1" t="str">
        <f>IFERROR(INDEX(行业涨跌!E:E,MATCH(G1743,行业涨跌!C:C,0)),"-")</f>
        <v>-</v>
      </c>
      <c r="J1743" s="1">
        <v>0</v>
      </c>
      <c r="K1743" s="1">
        <v>0</v>
      </c>
      <c r="L1743" s="1">
        <v>0</v>
      </c>
      <c r="M1743" s="66">
        <f t="shared" si="243"/>
        <v>0</v>
      </c>
      <c r="R1743" s="43" t="str">
        <f t="shared" si="241"/>
        <v>-</v>
      </c>
    </row>
    <row r="1744" spans="1:19" x14ac:dyDescent="0.15">
      <c r="A1744" s="1">
        <v>1743</v>
      </c>
      <c r="B1744" s="29" t="str">
        <f>TRIM(基本信息!B1744)</f>
        <v/>
      </c>
      <c r="C1744" s="1" t="str">
        <f>TRIM(基本信息!C1744)</f>
        <v/>
      </c>
      <c r="D1744" s="1">
        <f t="shared" si="242"/>
        <v>0</v>
      </c>
      <c r="E1744" s="1" t="str">
        <f>IFERROR(INDEX(股票涨跌!E:E,MATCH(B1744,股票涨跌!B:B,0)),"-")</f>
        <v>-</v>
      </c>
      <c r="F1744" s="1" t="str">
        <f>IFERROR(INDEX(股票涨跌!F:F,MATCH(B1744,股票涨跌!B:B,0)),"-")</f>
        <v>-</v>
      </c>
      <c r="G1744" s="1" t="str">
        <f>TRIM(基本信息!O1744)</f>
        <v/>
      </c>
      <c r="H1744" s="1" t="str">
        <f>IFERROR(INDEX(行业涨跌!F:F,MATCH(G1744,行业涨跌!C:C,0)),"-")</f>
        <v>-</v>
      </c>
      <c r="I1744" s="1" t="str">
        <f>IFERROR(INDEX(行业涨跌!E:E,MATCH(G1744,行业涨跌!C:C,0)),"-")</f>
        <v>-</v>
      </c>
      <c r="J1744" s="1">
        <v>0</v>
      </c>
      <c r="K1744" s="1">
        <v>0</v>
      </c>
      <c r="L1744" s="1">
        <v>0</v>
      </c>
      <c r="M1744" s="66">
        <f t="shared" si="243"/>
        <v>0</v>
      </c>
      <c r="R1744" s="43" t="str">
        <f t="shared" si="241"/>
        <v>-</v>
      </c>
    </row>
    <row r="1745" spans="1:19" x14ac:dyDescent="0.15">
      <c r="A1745" s="1">
        <v>1744</v>
      </c>
      <c r="B1745" s="29" t="str">
        <f>TRIM(基本信息!B1745)</f>
        <v/>
      </c>
      <c r="C1745" s="1" t="str">
        <f>TRIM(基本信息!C1745)</f>
        <v/>
      </c>
      <c r="D1745" s="1">
        <f t="shared" si="242"/>
        <v>0</v>
      </c>
      <c r="E1745" s="1" t="str">
        <f>IFERROR(INDEX(股票涨跌!E:E,MATCH(B1745,股票涨跌!B:B,0)),"-")</f>
        <v>-</v>
      </c>
      <c r="F1745" s="1" t="str">
        <f>IFERROR(INDEX(股票涨跌!F:F,MATCH(B1745,股票涨跌!B:B,0)),"-")</f>
        <v>-</v>
      </c>
      <c r="G1745" s="1" t="str">
        <f>TRIM(基本信息!O1745)</f>
        <v/>
      </c>
      <c r="H1745" s="1" t="str">
        <f>IFERROR(INDEX(行业涨跌!F:F,MATCH(G1745,行业涨跌!C:C,0)),"-")</f>
        <v>-</v>
      </c>
      <c r="I1745" s="1" t="str">
        <f>IFERROR(INDEX(行业涨跌!E:E,MATCH(G1745,行业涨跌!C:C,0)),"-")</f>
        <v>-</v>
      </c>
      <c r="J1745" s="1">
        <v>0</v>
      </c>
      <c r="K1745" s="1">
        <v>0</v>
      </c>
      <c r="L1745" s="1">
        <v>0</v>
      </c>
      <c r="M1745" s="66">
        <f t="shared" si="243"/>
        <v>0</v>
      </c>
      <c r="R1745" s="43" t="str">
        <f t="shared" si="241"/>
        <v>-</v>
      </c>
    </row>
    <row r="1746" spans="1:19" x14ac:dyDescent="0.15">
      <c r="A1746" s="1">
        <v>1745</v>
      </c>
      <c r="B1746" s="29" t="str">
        <f>TRIM(基本信息!B1746)</f>
        <v/>
      </c>
      <c r="C1746" s="1" t="str">
        <f>TRIM(基本信息!C1746)</f>
        <v/>
      </c>
      <c r="D1746" s="1">
        <f t="shared" si="242"/>
        <v>0</v>
      </c>
      <c r="E1746" s="1" t="str">
        <f>IFERROR(INDEX(股票涨跌!E:E,MATCH(B1746,股票涨跌!B:B,0)),"-")</f>
        <v>-</v>
      </c>
      <c r="F1746" s="1" t="str">
        <f>IFERROR(INDEX(股票涨跌!F:F,MATCH(B1746,股票涨跌!B:B,0)),"-")</f>
        <v>-</v>
      </c>
      <c r="G1746" s="1" t="str">
        <f>TRIM(基本信息!O1746)</f>
        <v/>
      </c>
      <c r="H1746" s="1" t="str">
        <f>IFERROR(INDEX(行业涨跌!F:F,MATCH(G1746,行业涨跌!C:C,0)),"-")</f>
        <v>-</v>
      </c>
      <c r="I1746" s="1" t="str">
        <f>IFERROR(INDEX(行业涨跌!E:E,MATCH(G1746,行业涨跌!C:C,0)),"-")</f>
        <v>-</v>
      </c>
      <c r="J1746" s="1">
        <v>0</v>
      </c>
      <c r="K1746" s="1">
        <v>0</v>
      </c>
      <c r="L1746" s="1">
        <v>0</v>
      </c>
      <c r="M1746" s="66">
        <f t="shared" si="243"/>
        <v>0</v>
      </c>
      <c r="R1746" s="43" t="str">
        <f t="shared" si="241"/>
        <v>-</v>
      </c>
    </row>
    <row r="1747" spans="1:19" x14ac:dyDescent="0.15">
      <c r="A1747" s="1">
        <v>1746</v>
      </c>
      <c r="B1747" s="29" t="str">
        <f>TRIM(基本信息!B1747)</f>
        <v/>
      </c>
      <c r="C1747" s="1" t="str">
        <f>TRIM(基本信息!C1747)</f>
        <v/>
      </c>
      <c r="D1747" s="1">
        <f t="shared" si="242"/>
        <v>0</v>
      </c>
      <c r="E1747" s="1" t="str">
        <f>IFERROR(INDEX(股票涨跌!E:E,MATCH(B1747,股票涨跌!B:B,0)),"-")</f>
        <v>-</v>
      </c>
      <c r="F1747" s="1" t="str">
        <f>IFERROR(INDEX(股票涨跌!F:F,MATCH(B1747,股票涨跌!B:B,0)),"-")</f>
        <v>-</v>
      </c>
      <c r="G1747" s="1" t="str">
        <f>TRIM(基本信息!O1747)</f>
        <v/>
      </c>
      <c r="H1747" s="1" t="str">
        <f>IFERROR(INDEX(行业涨跌!F:F,MATCH(G1747,行业涨跌!C:C,0)),"-")</f>
        <v>-</v>
      </c>
      <c r="I1747" s="1" t="str">
        <f>IFERROR(INDEX(行业涨跌!E:E,MATCH(G1747,行业涨跌!C:C,0)),"-")</f>
        <v>-</v>
      </c>
      <c r="J1747" s="1">
        <v>0</v>
      </c>
      <c r="K1747" s="1">
        <v>0</v>
      </c>
      <c r="L1747" s="1">
        <v>0</v>
      </c>
      <c r="M1747" s="66">
        <f t="shared" si="243"/>
        <v>0</v>
      </c>
      <c r="R1747" s="43" t="str">
        <f t="shared" si="241"/>
        <v>-</v>
      </c>
    </row>
    <row r="1748" spans="1:19" x14ac:dyDescent="0.15">
      <c r="A1748" s="1">
        <v>1747</v>
      </c>
      <c r="B1748" s="29" t="str">
        <f>TRIM(基本信息!B1748)</f>
        <v/>
      </c>
      <c r="C1748" s="1" t="str">
        <f>TRIM(基本信息!C1748)</f>
        <v/>
      </c>
      <c r="D1748" s="1">
        <f t="shared" si="242"/>
        <v>0</v>
      </c>
      <c r="E1748" s="1" t="str">
        <f>IFERROR(INDEX(股票涨跌!E:E,MATCH(B1748,股票涨跌!B:B,0)),"-")</f>
        <v>-</v>
      </c>
      <c r="F1748" s="1" t="str">
        <f>IFERROR(INDEX(股票涨跌!F:F,MATCH(B1748,股票涨跌!B:B,0)),"-")</f>
        <v>-</v>
      </c>
      <c r="G1748" s="1" t="str">
        <f>TRIM(基本信息!O1748)</f>
        <v/>
      </c>
      <c r="H1748" s="1" t="str">
        <f>IFERROR(INDEX(行业涨跌!F:F,MATCH(G1748,行业涨跌!C:C,0)),"-")</f>
        <v>-</v>
      </c>
      <c r="I1748" s="1" t="str">
        <f>IFERROR(INDEX(行业涨跌!E:E,MATCH(G1748,行业涨跌!C:C,0)),"-")</f>
        <v>-</v>
      </c>
      <c r="J1748" s="1">
        <v>0</v>
      </c>
      <c r="K1748" s="1">
        <v>0</v>
      </c>
      <c r="L1748" s="1">
        <v>0</v>
      </c>
      <c r="M1748" s="66">
        <f t="shared" si="243"/>
        <v>0</v>
      </c>
      <c r="R1748" s="43" t="str">
        <f t="shared" si="241"/>
        <v>-</v>
      </c>
    </row>
    <row r="1749" spans="1:19" x14ac:dyDescent="0.15">
      <c r="A1749" s="1">
        <v>1748</v>
      </c>
      <c r="B1749" s="29" t="str">
        <f>TRIM(基本信息!B1749)</f>
        <v/>
      </c>
      <c r="C1749" s="1" t="str">
        <f>TRIM(基本信息!C1749)</f>
        <v/>
      </c>
      <c r="D1749" s="1">
        <f t="shared" si="242"/>
        <v>0</v>
      </c>
      <c r="E1749" s="1" t="str">
        <f>IFERROR(INDEX(股票涨跌!E:E,MATCH(B1749,股票涨跌!B:B,0)),"-")</f>
        <v>-</v>
      </c>
      <c r="F1749" s="1" t="str">
        <f>IFERROR(INDEX(股票涨跌!F:F,MATCH(B1749,股票涨跌!B:B,0)),"-")</f>
        <v>-</v>
      </c>
      <c r="G1749" s="1" t="str">
        <f>TRIM(基本信息!O1749)</f>
        <v/>
      </c>
      <c r="H1749" s="1" t="str">
        <f>IFERROR(INDEX(行业涨跌!F:F,MATCH(G1749,行业涨跌!C:C,0)),"-")</f>
        <v>-</v>
      </c>
      <c r="I1749" s="1" t="str">
        <f>IFERROR(INDEX(行业涨跌!E:E,MATCH(G1749,行业涨跌!C:C,0)),"-")</f>
        <v>-</v>
      </c>
      <c r="J1749" s="1">
        <v>0</v>
      </c>
      <c r="K1749" s="1">
        <v>0</v>
      </c>
      <c r="L1749" s="1">
        <v>0</v>
      </c>
      <c r="M1749" s="66">
        <f t="shared" si="243"/>
        <v>0</v>
      </c>
      <c r="R1749" s="43" t="str">
        <f t="shared" si="241"/>
        <v>-</v>
      </c>
    </row>
    <row r="1750" spans="1:19" x14ac:dyDescent="0.15">
      <c r="A1750" s="1">
        <v>1749</v>
      </c>
      <c r="B1750" s="29" t="str">
        <f>TRIM(基本信息!B1750)</f>
        <v/>
      </c>
      <c r="C1750" s="1" t="str">
        <f>TRIM(基本信息!C1750)</f>
        <v/>
      </c>
      <c r="D1750" s="1">
        <f t="shared" si="242"/>
        <v>0</v>
      </c>
      <c r="E1750" s="1" t="str">
        <f>IFERROR(INDEX(股票涨跌!E:E,MATCH(B1750,股票涨跌!B:B,0)),"-")</f>
        <v>-</v>
      </c>
      <c r="F1750" s="1" t="str">
        <f>IFERROR(INDEX(股票涨跌!F:F,MATCH(B1750,股票涨跌!B:B,0)),"-")</f>
        <v>-</v>
      </c>
      <c r="G1750" s="1" t="str">
        <f>TRIM(基本信息!O1750)</f>
        <v/>
      </c>
      <c r="H1750" s="1" t="str">
        <f>IFERROR(INDEX(行业涨跌!F:F,MATCH(G1750,行业涨跌!C:C,0)),"-")</f>
        <v>-</v>
      </c>
      <c r="I1750" s="1" t="str">
        <f>IFERROR(INDEX(行业涨跌!E:E,MATCH(G1750,行业涨跌!C:C,0)),"-")</f>
        <v>-</v>
      </c>
      <c r="J1750" s="1">
        <v>0</v>
      </c>
      <c r="K1750" s="1">
        <v>1</v>
      </c>
      <c r="L1750" s="1">
        <v>0</v>
      </c>
      <c r="M1750" s="66">
        <f t="shared" si="243"/>
        <v>1</v>
      </c>
      <c r="R1750" s="43" t="str">
        <f t="shared" si="241"/>
        <v>-</v>
      </c>
      <c r="S1750" s="11">
        <v>43630.625</v>
      </c>
    </row>
    <row r="1751" spans="1:19" x14ac:dyDescent="0.15">
      <c r="A1751" s="1">
        <v>1750</v>
      </c>
      <c r="B1751" s="29" t="str">
        <f>TRIM(基本信息!B1751)</f>
        <v/>
      </c>
      <c r="C1751" s="1" t="str">
        <f>TRIM(基本信息!C1751)</f>
        <v/>
      </c>
      <c r="D1751" s="1">
        <f t="shared" si="242"/>
        <v>0</v>
      </c>
      <c r="E1751" s="1" t="str">
        <f>IFERROR(INDEX(股票涨跌!E:E,MATCH(B1751,股票涨跌!B:B,0)),"-")</f>
        <v>-</v>
      </c>
      <c r="F1751" s="1" t="str">
        <f>IFERROR(INDEX(股票涨跌!F:F,MATCH(B1751,股票涨跌!B:B,0)),"-")</f>
        <v>-</v>
      </c>
      <c r="G1751" s="1" t="str">
        <f>TRIM(基本信息!O1751)</f>
        <v/>
      </c>
      <c r="H1751" s="1" t="str">
        <f>IFERROR(INDEX(行业涨跌!F:F,MATCH(G1751,行业涨跌!C:C,0)),"-")</f>
        <v>-</v>
      </c>
      <c r="I1751" s="1" t="str">
        <f>IFERROR(INDEX(行业涨跌!E:E,MATCH(G1751,行业涨跌!C:C,0)),"-")</f>
        <v>-</v>
      </c>
      <c r="J1751" s="1">
        <v>0</v>
      </c>
      <c r="K1751" s="1">
        <v>1</v>
      </c>
      <c r="L1751" s="1">
        <v>0</v>
      </c>
      <c r="M1751" s="66">
        <f t="shared" si="243"/>
        <v>1</v>
      </c>
      <c r="R1751" s="43" t="str">
        <f t="shared" si="241"/>
        <v>-</v>
      </c>
      <c r="S1751" s="11">
        <v>43630.625</v>
      </c>
    </row>
    <row r="1752" spans="1:19" x14ac:dyDescent="0.15">
      <c r="A1752" s="1">
        <v>1751</v>
      </c>
      <c r="B1752" s="29" t="str">
        <f>TRIM(基本信息!B1752)</f>
        <v/>
      </c>
      <c r="C1752" s="1" t="str">
        <f>TRIM(基本信息!C1752)</f>
        <v/>
      </c>
      <c r="D1752" s="1">
        <f t="shared" si="242"/>
        <v>0</v>
      </c>
      <c r="E1752" s="1" t="str">
        <f>IFERROR(INDEX(股票涨跌!E:E,MATCH(B1752,股票涨跌!B:B,0)),"-")</f>
        <v>-</v>
      </c>
      <c r="F1752" s="1" t="str">
        <f>IFERROR(INDEX(股票涨跌!F:F,MATCH(B1752,股票涨跌!B:B,0)),"-")</f>
        <v>-</v>
      </c>
      <c r="G1752" s="1" t="str">
        <f>TRIM(基本信息!O1752)</f>
        <v/>
      </c>
      <c r="H1752" s="1" t="str">
        <f>IFERROR(INDEX(行业涨跌!F:F,MATCH(G1752,行业涨跌!C:C,0)),"-")</f>
        <v>-</v>
      </c>
      <c r="I1752" s="1" t="str">
        <f>IFERROR(INDEX(行业涨跌!E:E,MATCH(G1752,行业涨跌!C:C,0)),"-")</f>
        <v>-</v>
      </c>
      <c r="J1752" s="1">
        <v>1</v>
      </c>
      <c r="K1752" s="1">
        <v>0</v>
      </c>
      <c r="L1752" s="1">
        <v>0</v>
      </c>
      <c r="M1752" s="66">
        <f t="shared" si="243"/>
        <v>0.5</v>
      </c>
      <c r="N1752" s="1">
        <v>0</v>
      </c>
      <c r="O1752" s="1">
        <v>0</v>
      </c>
      <c r="P1752" s="1">
        <v>0</v>
      </c>
      <c r="Q1752" s="1">
        <v>0</v>
      </c>
      <c r="R1752" s="43" t="str">
        <f t="shared" si="241"/>
        <v>-</v>
      </c>
      <c r="S1752" s="11" t="s">
        <v>7751</v>
      </c>
    </row>
    <row r="1753" spans="1:19" x14ac:dyDescent="0.15">
      <c r="A1753" s="1">
        <v>1752</v>
      </c>
      <c r="B1753" s="29" t="str">
        <f>TRIM(基本信息!B1753)</f>
        <v/>
      </c>
      <c r="C1753" s="1" t="str">
        <f>TRIM(基本信息!C1753)</f>
        <v/>
      </c>
      <c r="D1753" s="1">
        <f t="shared" si="242"/>
        <v>0</v>
      </c>
      <c r="E1753" s="1" t="str">
        <f>IFERROR(INDEX(股票涨跌!E:E,MATCH(B1753,股票涨跌!B:B,0)),"-")</f>
        <v>-</v>
      </c>
      <c r="F1753" s="1" t="str">
        <f>IFERROR(INDEX(股票涨跌!F:F,MATCH(B1753,股票涨跌!B:B,0)),"-")</f>
        <v>-</v>
      </c>
      <c r="G1753" s="1" t="str">
        <f>TRIM(基本信息!O1753)</f>
        <v/>
      </c>
      <c r="H1753" s="1" t="str">
        <f>IFERROR(INDEX(行业涨跌!F:F,MATCH(G1753,行业涨跌!C:C,0)),"-")</f>
        <v>-</v>
      </c>
      <c r="I1753" s="1" t="str">
        <f>IFERROR(INDEX(行业涨跌!E:E,MATCH(G1753,行业涨跌!C:C,0)),"-")</f>
        <v>-</v>
      </c>
      <c r="J1753" s="1">
        <v>0</v>
      </c>
      <c r="K1753" s="1">
        <v>0</v>
      </c>
      <c r="L1753" s="1">
        <v>0</v>
      </c>
      <c r="M1753" s="66">
        <f t="shared" si="243"/>
        <v>0</v>
      </c>
      <c r="R1753" s="43" t="str">
        <f t="shared" si="241"/>
        <v>-</v>
      </c>
    </row>
    <row r="1754" spans="1:19" x14ac:dyDescent="0.15">
      <c r="A1754" s="1">
        <v>1753</v>
      </c>
      <c r="B1754" s="29" t="str">
        <f>TRIM(基本信息!B1754)</f>
        <v/>
      </c>
      <c r="C1754" s="1" t="str">
        <f>TRIM(基本信息!C1754)</f>
        <v/>
      </c>
      <c r="D1754" s="1">
        <f t="shared" si="242"/>
        <v>0</v>
      </c>
      <c r="E1754" s="1" t="str">
        <f>IFERROR(INDEX(股票涨跌!E:E,MATCH(B1754,股票涨跌!B:B,0)),"-")</f>
        <v>-</v>
      </c>
      <c r="F1754" s="1" t="str">
        <f>IFERROR(INDEX(股票涨跌!F:F,MATCH(B1754,股票涨跌!B:B,0)),"-")</f>
        <v>-</v>
      </c>
      <c r="G1754" s="1" t="str">
        <f>TRIM(基本信息!O1754)</f>
        <v/>
      </c>
      <c r="H1754" s="1" t="str">
        <f>IFERROR(INDEX(行业涨跌!F:F,MATCH(G1754,行业涨跌!C:C,0)),"-")</f>
        <v>-</v>
      </c>
      <c r="I1754" s="1" t="str">
        <f>IFERROR(INDEX(行业涨跌!E:E,MATCH(G1754,行业涨跌!C:C,0)),"-")</f>
        <v>-</v>
      </c>
      <c r="J1754" s="1">
        <v>0</v>
      </c>
      <c r="K1754" s="1">
        <v>1</v>
      </c>
      <c r="L1754" s="1">
        <v>0</v>
      </c>
      <c r="M1754" s="66">
        <f t="shared" si="243"/>
        <v>1</v>
      </c>
      <c r="R1754" s="43" t="str">
        <f t="shared" si="241"/>
        <v>-</v>
      </c>
      <c r="S1754" s="11">
        <v>43630.625</v>
      </c>
    </row>
    <row r="1755" spans="1:19" x14ac:dyDescent="0.15">
      <c r="A1755" s="1">
        <v>1754</v>
      </c>
      <c r="B1755" s="29" t="str">
        <f>TRIM(基本信息!B1755)</f>
        <v/>
      </c>
      <c r="C1755" s="1" t="str">
        <f>TRIM(基本信息!C1755)</f>
        <v/>
      </c>
      <c r="D1755" s="1">
        <f t="shared" si="242"/>
        <v>0</v>
      </c>
      <c r="E1755" s="1" t="str">
        <f>IFERROR(INDEX(股票涨跌!E:E,MATCH(B1755,股票涨跌!B:B,0)),"-")</f>
        <v>-</v>
      </c>
      <c r="F1755" s="1" t="str">
        <f>IFERROR(INDEX(股票涨跌!F:F,MATCH(B1755,股票涨跌!B:B,0)),"-")</f>
        <v>-</v>
      </c>
      <c r="G1755" s="1" t="str">
        <f>TRIM(基本信息!O1755)</f>
        <v/>
      </c>
      <c r="H1755" s="1" t="str">
        <f>IFERROR(INDEX(行业涨跌!F:F,MATCH(G1755,行业涨跌!C:C,0)),"-")</f>
        <v>-</v>
      </c>
      <c r="I1755" s="1" t="str">
        <f>IFERROR(INDEX(行业涨跌!E:E,MATCH(G1755,行业涨跌!C:C,0)),"-")</f>
        <v>-</v>
      </c>
      <c r="J1755" s="1">
        <v>0</v>
      </c>
      <c r="K1755" s="1">
        <v>1</v>
      </c>
      <c r="L1755" s="1">
        <v>0</v>
      </c>
      <c r="M1755" s="66">
        <f t="shared" si="243"/>
        <v>1</v>
      </c>
      <c r="R1755" s="43" t="str">
        <f t="shared" si="241"/>
        <v>-</v>
      </c>
      <c r="S1755" s="11">
        <v>43630.625</v>
      </c>
    </row>
    <row r="1756" spans="1:19" x14ac:dyDescent="0.15">
      <c r="A1756" s="1">
        <v>1755</v>
      </c>
      <c r="B1756" s="29" t="str">
        <f>TRIM(基本信息!B1756)</f>
        <v/>
      </c>
      <c r="C1756" s="1" t="str">
        <f>TRIM(基本信息!C1756)</f>
        <v/>
      </c>
      <c r="D1756" s="1">
        <f t="shared" si="242"/>
        <v>0</v>
      </c>
      <c r="E1756" s="1" t="str">
        <f>IFERROR(INDEX(股票涨跌!E:E,MATCH(B1756,股票涨跌!B:B,0)),"-")</f>
        <v>-</v>
      </c>
      <c r="F1756" s="1" t="str">
        <f>IFERROR(INDEX(股票涨跌!F:F,MATCH(B1756,股票涨跌!B:B,0)),"-")</f>
        <v>-</v>
      </c>
      <c r="G1756" s="1" t="str">
        <f>TRIM(基本信息!O1756)</f>
        <v/>
      </c>
      <c r="H1756" s="1" t="str">
        <f>IFERROR(INDEX(行业涨跌!F:F,MATCH(G1756,行业涨跌!C:C,0)),"-")</f>
        <v>-</v>
      </c>
      <c r="I1756" s="1" t="str">
        <f>IFERROR(INDEX(行业涨跌!E:E,MATCH(G1756,行业涨跌!C:C,0)),"-")</f>
        <v>-</v>
      </c>
      <c r="J1756" s="1">
        <v>0</v>
      </c>
      <c r="K1756" s="1">
        <v>0</v>
      </c>
      <c r="L1756" s="1">
        <v>0</v>
      </c>
      <c r="M1756" s="66">
        <f t="shared" si="243"/>
        <v>0</v>
      </c>
      <c r="R1756" s="43" t="str">
        <f t="shared" si="241"/>
        <v>-</v>
      </c>
    </row>
    <row r="1757" spans="1:19" x14ac:dyDescent="0.15">
      <c r="A1757" s="1">
        <v>1756</v>
      </c>
      <c r="B1757" s="29" t="str">
        <f>TRIM(基本信息!B1757)</f>
        <v/>
      </c>
      <c r="C1757" s="1" t="str">
        <f>TRIM(基本信息!C1757)</f>
        <v/>
      </c>
      <c r="D1757" s="1">
        <f t="shared" si="242"/>
        <v>0</v>
      </c>
      <c r="E1757" s="1" t="str">
        <f>IFERROR(INDEX(股票涨跌!E:E,MATCH(B1757,股票涨跌!B:B,0)),"-")</f>
        <v>-</v>
      </c>
      <c r="F1757" s="1" t="str">
        <f>IFERROR(INDEX(股票涨跌!F:F,MATCH(B1757,股票涨跌!B:B,0)),"-")</f>
        <v>-</v>
      </c>
      <c r="G1757" s="1" t="str">
        <f>TRIM(基本信息!O1757)</f>
        <v/>
      </c>
      <c r="H1757" s="1" t="str">
        <f>IFERROR(INDEX(行业涨跌!F:F,MATCH(G1757,行业涨跌!C:C,0)),"-")</f>
        <v>-</v>
      </c>
      <c r="I1757" s="1" t="str">
        <f>IFERROR(INDEX(行业涨跌!E:E,MATCH(G1757,行业涨跌!C:C,0)),"-")</f>
        <v>-</v>
      </c>
      <c r="J1757" s="1">
        <v>0</v>
      </c>
      <c r="K1757" s="1">
        <v>0</v>
      </c>
      <c r="L1757" s="1">
        <v>0</v>
      </c>
      <c r="M1757" s="66">
        <f t="shared" si="243"/>
        <v>0</v>
      </c>
      <c r="R1757" s="43" t="str">
        <f t="shared" si="241"/>
        <v>-</v>
      </c>
    </row>
    <row r="1758" spans="1:19" x14ac:dyDescent="0.15">
      <c r="A1758" s="1">
        <v>1757</v>
      </c>
      <c r="B1758" s="29" t="str">
        <f>TRIM(基本信息!B1758)</f>
        <v/>
      </c>
      <c r="C1758" s="1" t="str">
        <f>TRIM(基本信息!C1758)</f>
        <v/>
      </c>
      <c r="D1758" s="1">
        <f t="shared" si="242"/>
        <v>0</v>
      </c>
      <c r="E1758" s="1" t="str">
        <f>IFERROR(INDEX(股票涨跌!E:E,MATCH(B1758,股票涨跌!B:B,0)),"-")</f>
        <v>-</v>
      </c>
      <c r="F1758" s="1" t="str">
        <f>IFERROR(INDEX(股票涨跌!F:F,MATCH(B1758,股票涨跌!B:B,0)),"-")</f>
        <v>-</v>
      </c>
      <c r="G1758" s="1" t="str">
        <f>TRIM(基本信息!O1758)</f>
        <v/>
      </c>
      <c r="H1758" s="1" t="str">
        <f>IFERROR(INDEX(行业涨跌!F:F,MATCH(G1758,行业涨跌!C:C,0)),"-")</f>
        <v>-</v>
      </c>
      <c r="I1758" s="1" t="str">
        <f>IFERROR(INDEX(行业涨跌!E:E,MATCH(G1758,行业涨跌!C:C,0)),"-")</f>
        <v>-</v>
      </c>
      <c r="J1758" s="1">
        <v>0</v>
      </c>
      <c r="K1758" s="1">
        <v>1</v>
      </c>
      <c r="L1758" s="1">
        <v>0</v>
      </c>
      <c r="M1758" s="66">
        <f t="shared" si="243"/>
        <v>1</v>
      </c>
      <c r="R1758" s="43" t="str">
        <f t="shared" si="241"/>
        <v>-</v>
      </c>
      <c r="S1758" s="11">
        <v>43630.625</v>
      </c>
    </row>
    <row r="1759" spans="1:19" x14ac:dyDescent="0.15">
      <c r="A1759" s="1">
        <v>1758</v>
      </c>
      <c r="B1759" s="29" t="str">
        <f>TRIM(基本信息!B1759)</f>
        <v/>
      </c>
      <c r="C1759" s="1" t="str">
        <f>TRIM(基本信息!C1759)</f>
        <v/>
      </c>
      <c r="D1759" s="1">
        <f t="shared" si="242"/>
        <v>0</v>
      </c>
      <c r="E1759" s="1" t="str">
        <f>IFERROR(INDEX(股票涨跌!E:E,MATCH(B1759,股票涨跌!B:B,0)),"-")</f>
        <v>-</v>
      </c>
      <c r="F1759" s="1" t="str">
        <f>IFERROR(INDEX(股票涨跌!F:F,MATCH(B1759,股票涨跌!B:B,0)),"-")</f>
        <v>-</v>
      </c>
      <c r="G1759" s="1" t="str">
        <f>TRIM(基本信息!O1759)</f>
        <v/>
      </c>
      <c r="H1759" s="1" t="str">
        <f>IFERROR(INDEX(行业涨跌!F:F,MATCH(G1759,行业涨跌!C:C,0)),"-")</f>
        <v>-</v>
      </c>
      <c r="I1759" s="1" t="str">
        <f>IFERROR(INDEX(行业涨跌!E:E,MATCH(G1759,行业涨跌!C:C,0)),"-")</f>
        <v>-</v>
      </c>
      <c r="J1759" s="1">
        <v>0</v>
      </c>
      <c r="K1759" s="1">
        <v>1</v>
      </c>
      <c r="L1759" s="1">
        <v>0</v>
      </c>
      <c r="M1759" s="66">
        <f t="shared" si="243"/>
        <v>1</v>
      </c>
      <c r="R1759" s="43" t="str">
        <f t="shared" si="241"/>
        <v>-</v>
      </c>
      <c r="S1759" s="11">
        <v>43630.625</v>
      </c>
    </row>
    <row r="1760" spans="1:19" x14ac:dyDescent="0.15">
      <c r="A1760" s="1">
        <v>1759</v>
      </c>
      <c r="B1760" s="29" t="str">
        <f>TRIM(基本信息!B1760)</f>
        <v/>
      </c>
      <c r="C1760" s="1" t="str">
        <f>TRIM(基本信息!C1760)</f>
        <v/>
      </c>
      <c r="D1760" s="1">
        <f t="shared" si="242"/>
        <v>0</v>
      </c>
      <c r="E1760" s="1" t="str">
        <f>IFERROR(INDEX(股票涨跌!E:E,MATCH(B1760,股票涨跌!B:B,0)),"-")</f>
        <v>-</v>
      </c>
      <c r="F1760" s="1" t="str">
        <f>IFERROR(INDEX(股票涨跌!F:F,MATCH(B1760,股票涨跌!B:B,0)),"-")</f>
        <v>-</v>
      </c>
      <c r="G1760" s="1" t="str">
        <f>TRIM(基本信息!O1760)</f>
        <v/>
      </c>
      <c r="H1760" s="1" t="str">
        <f>IFERROR(INDEX(行业涨跌!F:F,MATCH(G1760,行业涨跌!C:C,0)),"-")</f>
        <v>-</v>
      </c>
      <c r="I1760" s="1" t="str">
        <f>IFERROR(INDEX(行业涨跌!E:E,MATCH(G1760,行业涨跌!C:C,0)),"-")</f>
        <v>-</v>
      </c>
      <c r="J1760" s="1">
        <v>0</v>
      </c>
      <c r="K1760" s="1">
        <v>0</v>
      </c>
      <c r="L1760" s="1">
        <v>0</v>
      </c>
      <c r="M1760" s="66">
        <f t="shared" si="243"/>
        <v>0</v>
      </c>
      <c r="R1760" s="43" t="str">
        <f t="shared" si="241"/>
        <v>-</v>
      </c>
    </row>
    <row r="1761" spans="1:19" x14ac:dyDescent="0.15">
      <c r="A1761" s="1">
        <v>1760</v>
      </c>
      <c r="B1761" s="29" t="str">
        <f>TRIM(基本信息!B1761)</f>
        <v/>
      </c>
      <c r="C1761" s="1" t="str">
        <f>TRIM(基本信息!C1761)</f>
        <v/>
      </c>
      <c r="D1761" s="1">
        <f t="shared" si="242"/>
        <v>0</v>
      </c>
      <c r="E1761" s="1" t="str">
        <f>IFERROR(INDEX(股票涨跌!E:E,MATCH(B1761,股票涨跌!B:B,0)),"-")</f>
        <v>-</v>
      </c>
      <c r="F1761" s="1" t="str">
        <f>IFERROR(INDEX(股票涨跌!F:F,MATCH(B1761,股票涨跌!B:B,0)),"-")</f>
        <v>-</v>
      </c>
      <c r="G1761" s="1" t="str">
        <f>TRIM(基本信息!O1761)</f>
        <v/>
      </c>
      <c r="H1761" s="1" t="str">
        <f>IFERROR(INDEX(行业涨跌!F:F,MATCH(G1761,行业涨跌!C:C,0)),"-")</f>
        <v>-</v>
      </c>
      <c r="I1761" s="1" t="str">
        <f>IFERROR(INDEX(行业涨跌!E:E,MATCH(G1761,行业涨跌!C:C,0)),"-")</f>
        <v>-</v>
      </c>
      <c r="J1761" s="1">
        <v>0</v>
      </c>
      <c r="K1761" s="1">
        <v>1</v>
      </c>
      <c r="L1761" s="1">
        <v>0</v>
      </c>
      <c r="M1761" s="66">
        <f t="shared" si="243"/>
        <v>1</v>
      </c>
      <c r="R1761" s="43" t="str">
        <f t="shared" si="241"/>
        <v>-</v>
      </c>
      <c r="S1761" s="11">
        <v>43630.625</v>
      </c>
    </row>
    <row r="1762" spans="1:19" x14ac:dyDescent="0.15">
      <c r="A1762" s="1">
        <v>1761</v>
      </c>
      <c r="B1762" s="29" t="str">
        <f>TRIM(基本信息!B1762)</f>
        <v/>
      </c>
      <c r="C1762" s="1" t="str">
        <f>TRIM(基本信息!C1762)</f>
        <v/>
      </c>
      <c r="D1762" s="1">
        <f t="shared" si="242"/>
        <v>0</v>
      </c>
      <c r="E1762" s="1" t="str">
        <f>IFERROR(INDEX(股票涨跌!E:E,MATCH(B1762,股票涨跌!B:B,0)),"-")</f>
        <v>-</v>
      </c>
      <c r="F1762" s="1" t="str">
        <f>IFERROR(INDEX(股票涨跌!F:F,MATCH(B1762,股票涨跌!B:B,0)),"-")</f>
        <v>-</v>
      </c>
      <c r="G1762" s="1" t="str">
        <f>TRIM(基本信息!O1762)</f>
        <v/>
      </c>
      <c r="H1762" s="1" t="str">
        <f>IFERROR(INDEX(行业涨跌!F:F,MATCH(G1762,行业涨跌!C:C,0)),"-")</f>
        <v>-</v>
      </c>
      <c r="I1762" s="1" t="str">
        <f>IFERROR(INDEX(行业涨跌!E:E,MATCH(G1762,行业涨跌!C:C,0)),"-")</f>
        <v>-</v>
      </c>
      <c r="J1762" s="1">
        <v>0</v>
      </c>
      <c r="K1762" s="1">
        <v>0</v>
      </c>
      <c r="L1762" s="1">
        <v>0</v>
      </c>
      <c r="M1762" s="66">
        <f t="shared" si="243"/>
        <v>0</v>
      </c>
      <c r="R1762" s="43" t="str">
        <f t="shared" si="241"/>
        <v>-</v>
      </c>
    </row>
    <row r="1763" spans="1:19" x14ac:dyDescent="0.15">
      <c r="A1763" s="1">
        <v>1762</v>
      </c>
      <c r="B1763" s="29" t="str">
        <f>TRIM(基本信息!B1763)</f>
        <v/>
      </c>
      <c r="C1763" s="1" t="str">
        <f>TRIM(基本信息!C1763)</f>
        <v/>
      </c>
      <c r="D1763" s="1">
        <f t="shared" si="242"/>
        <v>0</v>
      </c>
      <c r="E1763" s="1" t="str">
        <f>IFERROR(INDEX(股票涨跌!E:E,MATCH(B1763,股票涨跌!B:B,0)),"-")</f>
        <v>-</v>
      </c>
      <c r="F1763" s="1" t="str">
        <f>IFERROR(INDEX(股票涨跌!F:F,MATCH(B1763,股票涨跌!B:B,0)),"-")</f>
        <v>-</v>
      </c>
      <c r="G1763" s="1" t="str">
        <f>TRIM(基本信息!O1763)</f>
        <v/>
      </c>
      <c r="H1763" s="1" t="str">
        <f>IFERROR(INDEX(行业涨跌!F:F,MATCH(G1763,行业涨跌!C:C,0)),"-")</f>
        <v>-</v>
      </c>
      <c r="I1763" s="1" t="str">
        <f>IFERROR(INDEX(行业涨跌!E:E,MATCH(G1763,行业涨跌!C:C,0)),"-")</f>
        <v>-</v>
      </c>
      <c r="J1763" s="1">
        <v>0</v>
      </c>
      <c r="K1763" s="1">
        <v>0</v>
      </c>
      <c r="L1763" s="1">
        <v>0</v>
      </c>
      <c r="M1763" s="66">
        <f t="shared" si="243"/>
        <v>0</v>
      </c>
      <c r="R1763" s="43" t="str">
        <f t="shared" si="241"/>
        <v>-</v>
      </c>
    </row>
    <row r="1764" spans="1:19" x14ac:dyDescent="0.15">
      <c r="A1764" s="1">
        <v>1763</v>
      </c>
      <c r="B1764" s="29" t="str">
        <f>TRIM(基本信息!B1764)</f>
        <v/>
      </c>
      <c r="C1764" s="1" t="str">
        <f>TRIM(基本信息!C1764)</f>
        <v/>
      </c>
      <c r="D1764" s="1">
        <f t="shared" si="242"/>
        <v>0</v>
      </c>
      <c r="E1764" s="1" t="str">
        <f>IFERROR(INDEX(股票涨跌!E:E,MATCH(B1764,股票涨跌!B:B,0)),"-")</f>
        <v>-</v>
      </c>
      <c r="F1764" s="1" t="str">
        <f>IFERROR(INDEX(股票涨跌!F:F,MATCH(B1764,股票涨跌!B:B,0)),"-")</f>
        <v>-</v>
      </c>
      <c r="G1764" s="1" t="str">
        <f>TRIM(基本信息!O1764)</f>
        <v/>
      </c>
      <c r="H1764" s="1" t="str">
        <f>IFERROR(INDEX(行业涨跌!F:F,MATCH(G1764,行业涨跌!C:C,0)),"-")</f>
        <v>-</v>
      </c>
      <c r="I1764" s="1" t="str">
        <f>IFERROR(INDEX(行业涨跌!E:E,MATCH(G1764,行业涨跌!C:C,0)),"-")</f>
        <v>-</v>
      </c>
      <c r="J1764" s="1">
        <v>0</v>
      </c>
      <c r="K1764" s="1">
        <v>0</v>
      </c>
      <c r="L1764" s="1">
        <v>0</v>
      </c>
      <c r="M1764" s="66">
        <f t="shared" si="243"/>
        <v>0</v>
      </c>
      <c r="R1764" s="43" t="str">
        <f t="shared" si="241"/>
        <v>-</v>
      </c>
    </row>
    <row r="1765" spans="1:19" x14ac:dyDescent="0.15">
      <c r="A1765" s="1">
        <v>1764</v>
      </c>
      <c r="B1765" s="29" t="str">
        <f>TRIM(基本信息!B1765)</f>
        <v/>
      </c>
      <c r="C1765" s="1" t="str">
        <f>TRIM(基本信息!C1765)</f>
        <v/>
      </c>
      <c r="D1765" s="1">
        <f t="shared" si="242"/>
        <v>0</v>
      </c>
      <c r="E1765" s="1" t="str">
        <f>IFERROR(INDEX(股票涨跌!E:E,MATCH(B1765,股票涨跌!B:B,0)),"-")</f>
        <v>-</v>
      </c>
      <c r="F1765" s="1" t="str">
        <f>IFERROR(INDEX(股票涨跌!F:F,MATCH(B1765,股票涨跌!B:B,0)),"-")</f>
        <v>-</v>
      </c>
      <c r="G1765" s="1" t="str">
        <f>TRIM(基本信息!O1765)</f>
        <v/>
      </c>
      <c r="H1765" s="1" t="str">
        <f>IFERROR(INDEX(行业涨跌!F:F,MATCH(G1765,行业涨跌!C:C,0)),"-")</f>
        <v>-</v>
      </c>
      <c r="I1765" s="1" t="str">
        <f>IFERROR(INDEX(行业涨跌!E:E,MATCH(G1765,行业涨跌!C:C,0)),"-")</f>
        <v>-</v>
      </c>
      <c r="J1765" s="1">
        <v>0</v>
      </c>
      <c r="K1765" s="1">
        <v>0</v>
      </c>
      <c r="L1765" s="1">
        <v>0</v>
      </c>
      <c r="M1765" s="66">
        <f t="shared" si="243"/>
        <v>0</v>
      </c>
      <c r="R1765" s="43" t="str">
        <f t="shared" si="241"/>
        <v>-</v>
      </c>
    </row>
    <row r="1766" spans="1:19" x14ac:dyDescent="0.15">
      <c r="A1766" s="1">
        <v>1765</v>
      </c>
      <c r="B1766" s="29" t="str">
        <f>TRIM(基本信息!B1766)</f>
        <v/>
      </c>
      <c r="C1766" s="1" t="str">
        <f>TRIM(基本信息!C1766)</f>
        <v/>
      </c>
      <c r="D1766" s="1">
        <f t="shared" si="242"/>
        <v>0</v>
      </c>
      <c r="E1766" s="1" t="str">
        <f>IFERROR(INDEX(股票涨跌!E:E,MATCH(B1766,股票涨跌!B:B,0)),"-")</f>
        <v>-</v>
      </c>
      <c r="F1766" s="1" t="str">
        <f>IFERROR(INDEX(股票涨跌!F:F,MATCH(B1766,股票涨跌!B:B,0)),"-")</f>
        <v>-</v>
      </c>
      <c r="G1766" s="1" t="str">
        <f>TRIM(基本信息!O1766)</f>
        <v/>
      </c>
      <c r="H1766" s="1" t="str">
        <f>IFERROR(INDEX(行业涨跌!F:F,MATCH(G1766,行业涨跌!C:C,0)),"-")</f>
        <v>-</v>
      </c>
      <c r="I1766" s="1" t="str">
        <f>IFERROR(INDEX(行业涨跌!E:E,MATCH(G1766,行业涨跌!C:C,0)),"-")</f>
        <v>-</v>
      </c>
      <c r="J1766" s="1">
        <v>0</v>
      </c>
      <c r="K1766" s="1">
        <v>0</v>
      </c>
      <c r="L1766" s="1">
        <v>0</v>
      </c>
      <c r="M1766" s="66">
        <f t="shared" si="243"/>
        <v>0</v>
      </c>
      <c r="R1766" s="43" t="str">
        <f t="shared" si="241"/>
        <v>-</v>
      </c>
    </row>
    <row r="1767" spans="1:19" x14ac:dyDescent="0.15">
      <c r="A1767" s="1">
        <v>1766</v>
      </c>
      <c r="B1767" s="29" t="str">
        <f>TRIM(基本信息!B1767)</f>
        <v/>
      </c>
      <c r="C1767" s="1" t="str">
        <f>TRIM(基本信息!C1767)</f>
        <v/>
      </c>
      <c r="D1767" s="1">
        <f t="shared" si="242"/>
        <v>0</v>
      </c>
      <c r="E1767" s="1" t="str">
        <f>IFERROR(INDEX(股票涨跌!E:E,MATCH(B1767,股票涨跌!B:B,0)),"-")</f>
        <v>-</v>
      </c>
      <c r="F1767" s="1" t="str">
        <f>IFERROR(INDEX(股票涨跌!F:F,MATCH(B1767,股票涨跌!B:B,0)),"-")</f>
        <v>-</v>
      </c>
      <c r="G1767" s="1" t="str">
        <f>TRIM(基本信息!O1767)</f>
        <v/>
      </c>
      <c r="H1767" s="1" t="str">
        <f>IFERROR(INDEX(行业涨跌!F:F,MATCH(G1767,行业涨跌!C:C,0)),"-")</f>
        <v>-</v>
      </c>
      <c r="I1767" s="1" t="str">
        <f>IFERROR(INDEX(行业涨跌!E:E,MATCH(G1767,行业涨跌!C:C,0)),"-")</f>
        <v>-</v>
      </c>
      <c r="J1767" s="1">
        <v>0</v>
      </c>
      <c r="K1767" s="1">
        <v>0</v>
      </c>
      <c r="L1767" s="1">
        <v>0</v>
      </c>
      <c r="M1767" s="66">
        <f t="shared" si="243"/>
        <v>0</v>
      </c>
      <c r="R1767" s="43" t="str">
        <f t="shared" si="241"/>
        <v>-</v>
      </c>
    </row>
    <row r="1768" spans="1:19" x14ac:dyDescent="0.15">
      <c r="A1768" s="1">
        <v>1767</v>
      </c>
      <c r="B1768" s="29" t="str">
        <f>TRIM(基本信息!B1768)</f>
        <v/>
      </c>
      <c r="C1768" s="1" t="str">
        <f>TRIM(基本信息!C1768)</f>
        <v/>
      </c>
      <c r="D1768" s="1">
        <f t="shared" si="242"/>
        <v>0</v>
      </c>
      <c r="E1768" s="1" t="str">
        <f>IFERROR(INDEX(股票涨跌!E:E,MATCH(B1768,股票涨跌!B:B,0)),"-")</f>
        <v>-</v>
      </c>
      <c r="F1768" s="1" t="str">
        <f>IFERROR(INDEX(股票涨跌!F:F,MATCH(B1768,股票涨跌!B:B,0)),"-")</f>
        <v>-</v>
      </c>
      <c r="G1768" s="1" t="str">
        <f>TRIM(基本信息!O1768)</f>
        <v/>
      </c>
      <c r="H1768" s="1" t="str">
        <f>IFERROR(INDEX(行业涨跌!F:F,MATCH(G1768,行业涨跌!C:C,0)),"-")</f>
        <v>-</v>
      </c>
      <c r="I1768" s="1" t="str">
        <f>IFERROR(INDEX(行业涨跌!E:E,MATCH(G1768,行业涨跌!C:C,0)),"-")</f>
        <v>-</v>
      </c>
      <c r="J1768" s="1">
        <v>0</v>
      </c>
      <c r="K1768" s="1">
        <v>0</v>
      </c>
      <c r="L1768" s="1">
        <v>0</v>
      </c>
      <c r="M1768" s="66">
        <f t="shared" si="243"/>
        <v>0</v>
      </c>
      <c r="R1768" s="43" t="str">
        <f t="shared" si="241"/>
        <v>-</v>
      </c>
    </row>
    <row r="1769" spans="1:19" x14ac:dyDescent="0.15">
      <c r="A1769" s="1">
        <v>1768</v>
      </c>
      <c r="B1769" s="29" t="str">
        <f>TRIM(基本信息!B1769)</f>
        <v/>
      </c>
      <c r="C1769" s="1" t="str">
        <f>TRIM(基本信息!C1769)</f>
        <v/>
      </c>
      <c r="D1769" s="1">
        <f t="shared" si="242"/>
        <v>0</v>
      </c>
      <c r="E1769" s="1" t="str">
        <f>IFERROR(INDEX(股票涨跌!E:E,MATCH(B1769,股票涨跌!B:B,0)),"-")</f>
        <v>-</v>
      </c>
      <c r="F1769" s="1" t="str">
        <f>IFERROR(INDEX(股票涨跌!F:F,MATCH(B1769,股票涨跌!B:B,0)),"-")</f>
        <v>-</v>
      </c>
      <c r="G1769" s="1" t="str">
        <f>TRIM(基本信息!O1769)</f>
        <v/>
      </c>
      <c r="H1769" s="1" t="str">
        <f>IFERROR(INDEX(行业涨跌!F:F,MATCH(G1769,行业涨跌!C:C,0)),"-")</f>
        <v>-</v>
      </c>
      <c r="I1769" s="1" t="str">
        <f>IFERROR(INDEX(行业涨跌!E:E,MATCH(G1769,行业涨跌!C:C,0)),"-")</f>
        <v>-</v>
      </c>
      <c r="J1769" s="1">
        <v>1</v>
      </c>
      <c r="K1769" s="1">
        <v>0</v>
      </c>
      <c r="L1769" s="1">
        <v>0</v>
      </c>
      <c r="M1769" s="66">
        <f t="shared" si="243"/>
        <v>0.5</v>
      </c>
      <c r="N1769" s="1">
        <v>0</v>
      </c>
      <c r="O1769" s="1">
        <v>0</v>
      </c>
      <c r="P1769" s="1">
        <v>0</v>
      </c>
      <c r="Q1769" s="1">
        <v>1</v>
      </c>
      <c r="R1769" s="43" t="str">
        <f t="shared" si="241"/>
        <v>-</v>
      </c>
      <c r="S1769" s="11">
        <v>43630.586805555555</v>
      </c>
    </row>
    <row r="1770" spans="1:19" x14ac:dyDescent="0.15">
      <c r="A1770" s="1">
        <v>1769</v>
      </c>
      <c r="B1770" s="29" t="str">
        <f>TRIM(基本信息!B1770)</f>
        <v/>
      </c>
      <c r="C1770" s="1" t="str">
        <f>TRIM(基本信息!C1770)</f>
        <v/>
      </c>
      <c r="D1770" s="1">
        <f t="shared" si="242"/>
        <v>0</v>
      </c>
      <c r="E1770" s="1" t="str">
        <f>IFERROR(INDEX(股票涨跌!E:E,MATCH(B1770,股票涨跌!B:B,0)),"-")</f>
        <v>-</v>
      </c>
      <c r="F1770" s="1" t="str">
        <f>IFERROR(INDEX(股票涨跌!F:F,MATCH(B1770,股票涨跌!B:B,0)),"-")</f>
        <v>-</v>
      </c>
      <c r="G1770" s="1" t="str">
        <f>TRIM(基本信息!O1770)</f>
        <v/>
      </c>
      <c r="H1770" s="1" t="str">
        <f>IFERROR(INDEX(行业涨跌!F:F,MATCH(G1770,行业涨跌!C:C,0)),"-")</f>
        <v>-</v>
      </c>
      <c r="I1770" s="1" t="str">
        <f>IFERROR(INDEX(行业涨跌!E:E,MATCH(G1770,行业涨跌!C:C,0)),"-")</f>
        <v>-</v>
      </c>
      <c r="J1770" s="1">
        <v>0</v>
      </c>
      <c r="K1770" s="1">
        <v>0</v>
      </c>
      <c r="L1770" s="1">
        <v>0</v>
      </c>
      <c r="M1770" s="66">
        <f t="shared" si="243"/>
        <v>0</v>
      </c>
      <c r="R1770" s="43" t="str">
        <f t="shared" si="241"/>
        <v>-</v>
      </c>
    </row>
    <row r="1771" spans="1:19" x14ac:dyDescent="0.15">
      <c r="A1771" s="1">
        <v>1770</v>
      </c>
      <c r="B1771" s="29" t="str">
        <f>TRIM(基本信息!B1771)</f>
        <v/>
      </c>
      <c r="C1771" s="1" t="str">
        <f>TRIM(基本信息!C1771)</f>
        <v/>
      </c>
      <c r="D1771" s="1">
        <f t="shared" si="242"/>
        <v>0</v>
      </c>
      <c r="E1771" s="1" t="str">
        <f>IFERROR(INDEX(股票涨跌!E:E,MATCH(B1771,股票涨跌!B:B,0)),"-")</f>
        <v>-</v>
      </c>
      <c r="F1771" s="1" t="str">
        <f>IFERROR(INDEX(股票涨跌!F:F,MATCH(B1771,股票涨跌!B:B,0)),"-")</f>
        <v>-</v>
      </c>
      <c r="G1771" s="1" t="str">
        <f>TRIM(基本信息!O1771)</f>
        <v/>
      </c>
      <c r="H1771" s="1" t="str">
        <f>IFERROR(INDEX(行业涨跌!F:F,MATCH(G1771,行业涨跌!C:C,0)),"-")</f>
        <v>-</v>
      </c>
      <c r="I1771" s="1" t="str">
        <f>IFERROR(INDEX(行业涨跌!E:E,MATCH(G1771,行业涨跌!C:C,0)),"-")</f>
        <v>-</v>
      </c>
      <c r="J1771" s="1">
        <v>0</v>
      </c>
      <c r="K1771" s="1">
        <v>0</v>
      </c>
      <c r="L1771" s="1">
        <v>0</v>
      </c>
      <c r="M1771" s="66">
        <f t="shared" si="243"/>
        <v>0</v>
      </c>
      <c r="R1771" s="43" t="str">
        <f t="shared" si="241"/>
        <v>-</v>
      </c>
    </row>
    <row r="1772" spans="1:19" x14ac:dyDescent="0.15">
      <c r="A1772" s="1">
        <v>1771</v>
      </c>
      <c r="B1772" s="29" t="str">
        <f>TRIM(基本信息!B1772)</f>
        <v/>
      </c>
      <c r="C1772" s="1" t="str">
        <f>TRIM(基本信息!C1772)</f>
        <v/>
      </c>
      <c r="D1772" s="1">
        <f t="shared" si="242"/>
        <v>0</v>
      </c>
      <c r="E1772" s="1" t="str">
        <f>IFERROR(INDEX(股票涨跌!E:E,MATCH(B1772,股票涨跌!B:B,0)),"-")</f>
        <v>-</v>
      </c>
      <c r="F1772" s="1" t="str">
        <f>IFERROR(INDEX(股票涨跌!F:F,MATCH(B1772,股票涨跌!B:B,0)),"-")</f>
        <v>-</v>
      </c>
      <c r="G1772" s="1" t="str">
        <f>TRIM(基本信息!O1772)</f>
        <v/>
      </c>
      <c r="H1772" s="1" t="str">
        <f>IFERROR(INDEX(行业涨跌!F:F,MATCH(G1772,行业涨跌!C:C,0)),"-")</f>
        <v>-</v>
      </c>
      <c r="I1772" s="1" t="str">
        <f>IFERROR(INDEX(行业涨跌!E:E,MATCH(G1772,行业涨跌!C:C,0)),"-")</f>
        <v>-</v>
      </c>
      <c r="J1772" s="1">
        <v>0</v>
      </c>
      <c r="K1772" s="1">
        <v>0</v>
      </c>
      <c r="L1772" s="1">
        <v>0</v>
      </c>
      <c r="M1772" s="66">
        <f t="shared" si="243"/>
        <v>0</v>
      </c>
      <c r="R1772" s="43" t="str">
        <f t="shared" si="241"/>
        <v>-</v>
      </c>
    </row>
    <row r="1773" spans="1:19" x14ac:dyDescent="0.15">
      <c r="A1773" s="1">
        <v>1772</v>
      </c>
      <c r="B1773" s="29" t="str">
        <f>TRIM(基本信息!B1773)</f>
        <v/>
      </c>
      <c r="C1773" s="1" t="str">
        <f>TRIM(基本信息!C1773)</f>
        <v/>
      </c>
      <c r="D1773" s="1">
        <f t="shared" si="242"/>
        <v>0</v>
      </c>
      <c r="E1773" s="1" t="str">
        <f>IFERROR(INDEX(股票涨跌!E:E,MATCH(B1773,股票涨跌!B:B,0)),"-")</f>
        <v>-</v>
      </c>
      <c r="F1773" s="1" t="str">
        <f>IFERROR(INDEX(股票涨跌!F:F,MATCH(B1773,股票涨跌!B:B,0)),"-")</f>
        <v>-</v>
      </c>
      <c r="G1773" s="1" t="str">
        <f>TRIM(基本信息!O1773)</f>
        <v/>
      </c>
      <c r="H1773" s="1" t="str">
        <f>IFERROR(INDEX(行业涨跌!F:F,MATCH(G1773,行业涨跌!C:C,0)),"-")</f>
        <v>-</v>
      </c>
      <c r="I1773" s="1" t="str">
        <f>IFERROR(INDEX(行业涨跌!E:E,MATCH(G1773,行业涨跌!C:C,0)),"-")</f>
        <v>-</v>
      </c>
      <c r="J1773" s="1">
        <v>0</v>
      </c>
      <c r="K1773" s="1">
        <v>0</v>
      </c>
      <c r="L1773" s="1">
        <v>0</v>
      </c>
      <c r="M1773" s="66">
        <f t="shared" si="243"/>
        <v>0</v>
      </c>
      <c r="R1773" s="43" t="str">
        <f t="shared" si="241"/>
        <v>-</v>
      </c>
    </row>
    <row r="1774" spans="1:19" x14ac:dyDescent="0.15">
      <c r="A1774" s="1">
        <v>1773</v>
      </c>
      <c r="B1774" s="29" t="str">
        <f>TRIM(基本信息!B1774)</f>
        <v/>
      </c>
      <c r="C1774" s="1" t="str">
        <f>TRIM(基本信息!C1774)</f>
        <v/>
      </c>
      <c r="D1774" s="1">
        <f t="shared" si="242"/>
        <v>0</v>
      </c>
      <c r="E1774" s="1" t="str">
        <f>IFERROR(INDEX(股票涨跌!E:E,MATCH(B1774,股票涨跌!B:B,0)),"-")</f>
        <v>-</v>
      </c>
      <c r="F1774" s="1" t="str">
        <f>IFERROR(INDEX(股票涨跌!F:F,MATCH(B1774,股票涨跌!B:B,0)),"-")</f>
        <v>-</v>
      </c>
      <c r="G1774" s="1" t="str">
        <f>TRIM(基本信息!O1774)</f>
        <v/>
      </c>
      <c r="H1774" s="1" t="str">
        <f>IFERROR(INDEX(行业涨跌!F:F,MATCH(G1774,行业涨跌!C:C,0)),"-")</f>
        <v>-</v>
      </c>
      <c r="I1774" s="1" t="str">
        <f>IFERROR(INDEX(行业涨跌!E:E,MATCH(G1774,行业涨跌!C:C,0)),"-")</f>
        <v>-</v>
      </c>
      <c r="J1774" s="1">
        <v>0</v>
      </c>
      <c r="K1774" s="1">
        <v>0</v>
      </c>
      <c r="L1774" s="1">
        <v>0</v>
      </c>
      <c r="M1774" s="66">
        <f t="shared" si="243"/>
        <v>0</v>
      </c>
      <c r="R1774" s="43" t="str">
        <f t="shared" si="241"/>
        <v>-</v>
      </c>
    </row>
    <row r="1775" spans="1:19" x14ac:dyDescent="0.15">
      <c r="A1775" s="1">
        <v>1774</v>
      </c>
      <c r="B1775" s="29" t="str">
        <f>TRIM(基本信息!B1775)</f>
        <v/>
      </c>
      <c r="C1775" s="1" t="str">
        <f>TRIM(基本信息!C1775)</f>
        <v/>
      </c>
      <c r="D1775" s="1">
        <f t="shared" si="242"/>
        <v>0</v>
      </c>
      <c r="E1775" s="1" t="str">
        <f>IFERROR(INDEX(股票涨跌!E:E,MATCH(B1775,股票涨跌!B:B,0)),"-")</f>
        <v>-</v>
      </c>
      <c r="F1775" s="1" t="str">
        <f>IFERROR(INDEX(股票涨跌!F:F,MATCH(B1775,股票涨跌!B:B,0)),"-")</f>
        <v>-</v>
      </c>
      <c r="G1775" s="1" t="str">
        <f>TRIM(基本信息!O1775)</f>
        <v/>
      </c>
      <c r="H1775" s="1" t="str">
        <f>IFERROR(INDEX(行业涨跌!F:F,MATCH(G1775,行业涨跌!C:C,0)),"-")</f>
        <v>-</v>
      </c>
      <c r="I1775" s="1" t="str">
        <f>IFERROR(INDEX(行业涨跌!E:E,MATCH(G1775,行业涨跌!C:C,0)),"-")</f>
        <v>-</v>
      </c>
      <c r="J1775" s="1">
        <v>0</v>
      </c>
      <c r="K1775" s="1">
        <v>0</v>
      </c>
      <c r="L1775" s="1">
        <v>0</v>
      </c>
      <c r="M1775" s="66">
        <f t="shared" si="243"/>
        <v>0</v>
      </c>
      <c r="R1775" s="43" t="str">
        <f t="shared" si="241"/>
        <v>-</v>
      </c>
    </row>
    <row r="1776" spans="1:19" x14ac:dyDescent="0.15">
      <c r="A1776" s="1">
        <v>1775</v>
      </c>
      <c r="B1776" s="29" t="str">
        <f>TRIM(基本信息!B1776)</f>
        <v/>
      </c>
      <c r="C1776" s="1" t="str">
        <f>TRIM(基本信息!C1776)</f>
        <v/>
      </c>
      <c r="D1776" s="1">
        <f t="shared" si="242"/>
        <v>0</v>
      </c>
      <c r="E1776" s="1" t="str">
        <f>IFERROR(INDEX(股票涨跌!E:E,MATCH(B1776,股票涨跌!B:B,0)),"-")</f>
        <v>-</v>
      </c>
      <c r="F1776" s="1" t="str">
        <f>IFERROR(INDEX(股票涨跌!F:F,MATCH(B1776,股票涨跌!B:B,0)),"-")</f>
        <v>-</v>
      </c>
      <c r="G1776" s="1" t="str">
        <f>TRIM(基本信息!O1776)</f>
        <v/>
      </c>
      <c r="H1776" s="1" t="str">
        <f>IFERROR(INDEX(行业涨跌!F:F,MATCH(G1776,行业涨跌!C:C,0)),"-")</f>
        <v>-</v>
      </c>
      <c r="I1776" s="1" t="str">
        <f>IFERROR(INDEX(行业涨跌!E:E,MATCH(G1776,行业涨跌!C:C,0)),"-")</f>
        <v>-</v>
      </c>
      <c r="J1776" s="1">
        <v>0</v>
      </c>
      <c r="K1776" s="1">
        <v>0</v>
      </c>
      <c r="L1776" s="1">
        <v>0</v>
      </c>
      <c r="M1776" s="66">
        <f t="shared" si="243"/>
        <v>0</v>
      </c>
      <c r="R1776" s="43" t="str">
        <f t="shared" si="241"/>
        <v>-</v>
      </c>
    </row>
    <row r="1777" spans="1:19" x14ac:dyDescent="0.15">
      <c r="A1777" s="1">
        <v>1776</v>
      </c>
      <c r="B1777" s="29" t="str">
        <f>TRIM(基本信息!B1777)</f>
        <v/>
      </c>
      <c r="C1777" s="1" t="str">
        <f>TRIM(基本信息!C1777)</f>
        <v/>
      </c>
      <c r="D1777" s="1">
        <f t="shared" si="242"/>
        <v>0</v>
      </c>
      <c r="E1777" s="1" t="str">
        <f>IFERROR(INDEX(股票涨跌!E:E,MATCH(B1777,股票涨跌!B:B,0)),"-")</f>
        <v>-</v>
      </c>
      <c r="F1777" s="1" t="str">
        <f>IFERROR(INDEX(股票涨跌!F:F,MATCH(B1777,股票涨跌!B:B,0)),"-")</f>
        <v>-</v>
      </c>
      <c r="G1777" s="1" t="str">
        <f>TRIM(基本信息!O1777)</f>
        <v/>
      </c>
      <c r="H1777" s="1" t="str">
        <f>IFERROR(INDEX(行业涨跌!F:F,MATCH(G1777,行业涨跌!C:C,0)),"-")</f>
        <v>-</v>
      </c>
      <c r="I1777" s="1" t="str">
        <f>IFERROR(INDEX(行业涨跌!E:E,MATCH(G1777,行业涨跌!C:C,0)),"-")</f>
        <v>-</v>
      </c>
      <c r="J1777" s="1">
        <v>0</v>
      </c>
      <c r="K1777" s="1">
        <v>0</v>
      </c>
      <c r="L1777" s="1">
        <v>0</v>
      </c>
      <c r="M1777" s="66">
        <f t="shared" si="243"/>
        <v>0</v>
      </c>
      <c r="R1777" s="43" t="str">
        <f t="shared" si="241"/>
        <v>-</v>
      </c>
    </row>
    <row r="1778" spans="1:19" x14ac:dyDescent="0.15">
      <c r="A1778" s="1">
        <v>1777</v>
      </c>
      <c r="B1778" s="29" t="str">
        <f>TRIM(基本信息!B1778)</f>
        <v/>
      </c>
      <c r="C1778" s="1" t="str">
        <f>TRIM(基本信息!C1778)</f>
        <v/>
      </c>
      <c r="D1778" s="1">
        <f t="shared" si="242"/>
        <v>0</v>
      </c>
      <c r="E1778" s="1" t="str">
        <f>IFERROR(INDEX(股票涨跌!E:E,MATCH(B1778,股票涨跌!B:B,0)),"-")</f>
        <v>-</v>
      </c>
      <c r="F1778" s="1" t="str">
        <f>IFERROR(INDEX(股票涨跌!F:F,MATCH(B1778,股票涨跌!B:B,0)),"-")</f>
        <v>-</v>
      </c>
      <c r="G1778" s="1" t="str">
        <f>TRIM(基本信息!O1778)</f>
        <v/>
      </c>
      <c r="H1778" s="1" t="str">
        <f>IFERROR(INDEX(行业涨跌!F:F,MATCH(G1778,行业涨跌!C:C,0)),"-")</f>
        <v>-</v>
      </c>
      <c r="I1778" s="1" t="str">
        <f>IFERROR(INDEX(行业涨跌!E:E,MATCH(G1778,行业涨跌!C:C,0)),"-")</f>
        <v>-</v>
      </c>
      <c r="J1778" s="1">
        <v>0</v>
      </c>
      <c r="K1778" s="1">
        <v>0</v>
      </c>
      <c r="L1778" s="1">
        <v>0</v>
      </c>
      <c r="M1778" s="66">
        <f t="shared" si="243"/>
        <v>0</v>
      </c>
      <c r="R1778" s="43" t="str">
        <f t="shared" si="241"/>
        <v>-</v>
      </c>
    </row>
    <row r="1779" spans="1:19" x14ac:dyDescent="0.15">
      <c r="A1779" s="1">
        <v>1778</v>
      </c>
      <c r="B1779" s="29" t="str">
        <f>TRIM(基本信息!B1779)</f>
        <v/>
      </c>
      <c r="C1779" s="1" t="str">
        <f>TRIM(基本信息!C1779)</f>
        <v/>
      </c>
      <c r="D1779" s="1">
        <f t="shared" si="242"/>
        <v>0</v>
      </c>
      <c r="E1779" s="1" t="str">
        <f>IFERROR(INDEX(股票涨跌!E:E,MATCH(B1779,股票涨跌!B:B,0)),"-")</f>
        <v>-</v>
      </c>
      <c r="F1779" s="1" t="str">
        <f>IFERROR(INDEX(股票涨跌!F:F,MATCH(B1779,股票涨跌!B:B,0)),"-")</f>
        <v>-</v>
      </c>
      <c r="G1779" s="1" t="str">
        <f>TRIM(基本信息!O1779)</f>
        <v/>
      </c>
      <c r="H1779" s="1" t="str">
        <f>IFERROR(INDEX(行业涨跌!F:F,MATCH(G1779,行业涨跌!C:C,0)),"-")</f>
        <v>-</v>
      </c>
      <c r="I1779" s="1" t="str">
        <f>IFERROR(INDEX(行业涨跌!E:E,MATCH(G1779,行业涨跌!C:C,0)),"-")</f>
        <v>-</v>
      </c>
      <c r="J1779" s="1">
        <v>0</v>
      </c>
      <c r="K1779" s="1">
        <v>1</v>
      </c>
      <c r="L1779" s="1">
        <v>0</v>
      </c>
      <c r="M1779" s="66">
        <f t="shared" si="243"/>
        <v>1</v>
      </c>
      <c r="R1779" s="43" t="str">
        <f t="shared" si="241"/>
        <v>-</v>
      </c>
      <c r="S1779" s="11">
        <v>43630.625</v>
      </c>
    </row>
    <row r="1780" spans="1:19" x14ac:dyDescent="0.15">
      <c r="A1780" s="1">
        <v>1779</v>
      </c>
      <c r="B1780" s="29" t="str">
        <f>TRIM(基本信息!B1780)</f>
        <v/>
      </c>
      <c r="C1780" s="1" t="str">
        <f>TRIM(基本信息!C1780)</f>
        <v/>
      </c>
      <c r="D1780" s="1">
        <f t="shared" si="242"/>
        <v>0</v>
      </c>
      <c r="E1780" s="1" t="str">
        <f>IFERROR(INDEX(股票涨跌!E:E,MATCH(B1780,股票涨跌!B:B,0)),"-")</f>
        <v>-</v>
      </c>
      <c r="F1780" s="1" t="str">
        <f>IFERROR(INDEX(股票涨跌!F:F,MATCH(B1780,股票涨跌!B:B,0)),"-")</f>
        <v>-</v>
      </c>
      <c r="G1780" s="1" t="str">
        <f>TRIM(基本信息!O1780)</f>
        <v/>
      </c>
      <c r="H1780" s="1" t="str">
        <f>IFERROR(INDEX(行业涨跌!F:F,MATCH(G1780,行业涨跌!C:C,0)),"-")</f>
        <v>-</v>
      </c>
      <c r="I1780" s="1" t="str">
        <f>IFERROR(INDEX(行业涨跌!E:E,MATCH(G1780,行业涨跌!C:C,0)),"-")</f>
        <v>-</v>
      </c>
      <c r="J1780" s="1">
        <v>0</v>
      </c>
      <c r="K1780" s="1">
        <v>0</v>
      </c>
      <c r="L1780" s="1">
        <v>0</v>
      </c>
      <c r="M1780" s="66">
        <f t="shared" si="243"/>
        <v>0</v>
      </c>
      <c r="R1780" s="43" t="str">
        <f t="shared" si="241"/>
        <v>-</v>
      </c>
    </row>
    <row r="1781" spans="1:19" x14ac:dyDescent="0.15">
      <c r="A1781" s="1">
        <v>1780</v>
      </c>
      <c r="B1781" s="29" t="str">
        <f>TRIM(基本信息!B1781)</f>
        <v/>
      </c>
      <c r="C1781" s="1" t="str">
        <f>TRIM(基本信息!C1781)</f>
        <v/>
      </c>
      <c r="D1781" s="1">
        <f t="shared" si="242"/>
        <v>0</v>
      </c>
      <c r="E1781" s="1" t="str">
        <f>IFERROR(INDEX(股票涨跌!E:E,MATCH(B1781,股票涨跌!B:B,0)),"-")</f>
        <v>-</v>
      </c>
      <c r="F1781" s="1" t="str">
        <f>IFERROR(INDEX(股票涨跌!F:F,MATCH(B1781,股票涨跌!B:B,0)),"-")</f>
        <v>-</v>
      </c>
      <c r="G1781" s="1" t="str">
        <f>TRIM(基本信息!O1781)</f>
        <v/>
      </c>
      <c r="H1781" s="1" t="str">
        <f>IFERROR(INDEX(行业涨跌!F:F,MATCH(G1781,行业涨跌!C:C,0)),"-")</f>
        <v>-</v>
      </c>
      <c r="I1781" s="1" t="str">
        <f>IFERROR(INDEX(行业涨跌!E:E,MATCH(G1781,行业涨跌!C:C,0)),"-")</f>
        <v>-</v>
      </c>
      <c r="J1781" s="1">
        <v>0</v>
      </c>
      <c r="K1781" s="1">
        <v>0</v>
      </c>
      <c r="L1781" s="1">
        <v>1</v>
      </c>
      <c r="M1781" s="66">
        <f t="shared" si="243"/>
        <v>0</v>
      </c>
      <c r="R1781" s="43" t="str">
        <f t="shared" si="241"/>
        <v>-</v>
      </c>
    </row>
    <row r="1782" spans="1:19" x14ac:dyDescent="0.15">
      <c r="A1782" s="1">
        <v>1781</v>
      </c>
      <c r="B1782" s="29" t="str">
        <f>TRIM(基本信息!B1782)</f>
        <v/>
      </c>
      <c r="C1782" s="1" t="str">
        <f>TRIM(基本信息!C1782)</f>
        <v/>
      </c>
      <c r="D1782" s="1">
        <f t="shared" si="242"/>
        <v>0</v>
      </c>
      <c r="E1782" s="1" t="str">
        <f>IFERROR(INDEX(股票涨跌!E:E,MATCH(B1782,股票涨跌!B:B,0)),"-")</f>
        <v>-</v>
      </c>
      <c r="F1782" s="1" t="str">
        <f>IFERROR(INDEX(股票涨跌!F:F,MATCH(B1782,股票涨跌!B:B,0)),"-")</f>
        <v>-</v>
      </c>
      <c r="G1782" s="1" t="str">
        <f>TRIM(基本信息!O1782)</f>
        <v/>
      </c>
      <c r="H1782" s="1" t="str">
        <f>IFERROR(INDEX(行业涨跌!F:F,MATCH(G1782,行业涨跌!C:C,0)),"-")</f>
        <v>-</v>
      </c>
      <c r="I1782" s="1" t="str">
        <f>IFERROR(INDEX(行业涨跌!E:E,MATCH(G1782,行业涨跌!C:C,0)),"-")</f>
        <v>-</v>
      </c>
      <c r="J1782" s="1">
        <v>0</v>
      </c>
      <c r="K1782" s="1">
        <v>1</v>
      </c>
      <c r="L1782" s="1">
        <v>0</v>
      </c>
      <c r="M1782" s="66">
        <f t="shared" si="243"/>
        <v>1</v>
      </c>
      <c r="R1782" s="43" t="str">
        <f t="shared" si="241"/>
        <v>-</v>
      </c>
      <c r="S1782" s="11">
        <v>43630.625</v>
      </c>
    </row>
    <row r="1783" spans="1:19" x14ac:dyDescent="0.15">
      <c r="A1783" s="1">
        <v>1782</v>
      </c>
      <c r="B1783" s="29" t="str">
        <f>TRIM(基本信息!B1783)</f>
        <v/>
      </c>
      <c r="C1783" s="1" t="str">
        <f>TRIM(基本信息!C1783)</f>
        <v/>
      </c>
      <c r="D1783" s="1">
        <f t="shared" si="242"/>
        <v>0</v>
      </c>
      <c r="E1783" s="1" t="str">
        <f>IFERROR(INDEX(股票涨跌!E:E,MATCH(B1783,股票涨跌!B:B,0)),"-")</f>
        <v>-</v>
      </c>
      <c r="F1783" s="1" t="str">
        <f>IFERROR(INDEX(股票涨跌!F:F,MATCH(B1783,股票涨跌!B:B,0)),"-")</f>
        <v>-</v>
      </c>
      <c r="G1783" s="1" t="str">
        <f>TRIM(基本信息!O1783)</f>
        <v/>
      </c>
      <c r="H1783" s="1" t="str">
        <f>IFERROR(INDEX(行业涨跌!F:F,MATCH(G1783,行业涨跌!C:C,0)),"-")</f>
        <v>-</v>
      </c>
      <c r="I1783" s="1" t="str">
        <f>IFERROR(INDEX(行业涨跌!E:E,MATCH(G1783,行业涨跌!C:C,0)),"-")</f>
        <v>-</v>
      </c>
      <c r="J1783" s="1">
        <v>0</v>
      </c>
      <c r="K1783" s="1">
        <v>0</v>
      </c>
      <c r="L1783" s="1">
        <v>0</v>
      </c>
      <c r="M1783" s="66">
        <f t="shared" si="243"/>
        <v>0</v>
      </c>
      <c r="R1783" s="43" t="str">
        <f t="shared" si="241"/>
        <v>-</v>
      </c>
    </row>
    <row r="1784" spans="1:19" x14ac:dyDescent="0.15">
      <c r="A1784" s="1">
        <v>1783</v>
      </c>
      <c r="B1784" s="29" t="str">
        <f>TRIM(基本信息!B1784)</f>
        <v/>
      </c>
      <c r="C1784" s="1" t="str">
        <f>TRIM(基本信息!C1784)</f>
        <v/>
      </c>
      <c r="D1784" s="1">
        <f t="shared" si="242"/>
        <v>0</v>
      </c>
      <c r="E1784" s="1" t="str">
        <f>IFERROR(INDEX(股票涨跌!E:E,MATCH(B1784,股票涨跌!B:B,0)),"-")</f>
        <v>-</v>
      </c>
      <c r="F1784" s="1" t="str">
        <f>IFERROR(INDEX(股票涨跌!F:F,MATCH(B1784,股票涨跌!B:B,0)),"-")</f>
        <v>-</v>
      </c>
      <c r="G1784" s="1" t="str">
        <f>TRIM(基本信息!O1784)</f>
        <v/>
      </c>
      <c r="H1784" s="1" t="str">
        <f>IFERROR(INDEX(行业涨跌!F:F,MATCH(G1784,行业涨跌!C:C,0)),"-")</f>
        <v>-</v>
      </c>
      <c r="I1784" s="1" t="str">
        <f>IFERROR(INDEX(行业涨跌!E:E,MATCH(G1784,行业涨跌!C:C,0)),"-")</f>
        <v>-</v>
      </c>
      <c r="J1784" s="1">
        <v>0</v>
      </c>
      <c r="K1784" s="1">
        <v>0</v>
      </c>
      <c r="L1784" s="1">
        <v>0</v>
      </c>
      <c r="M1784" s="66">
        <f t="shared" si="243"/>
        <v>0</v>
      </c>
      <c r="R1784" s="43" t="str">
        <f t="shared" si="241"/>
        <v>-</v>
      </c>
    </row>
    <row r="1785" spans="1:19" x14ac:dyDescent="0.15">
      <c r="A1785" s="1">
        <v>1784</v>
      </c>
      <c r="B1785" s="29" t="str">
        <f>TRIM(基本信息!B1785)</f>
        <v/>
      </c>
      <c r="C1785" s="1" t="str">
        <f>TRIM(基本信息!C1785)</f>
        <v/>
      </c>
      <c r="D1785" s="1">
        <f t="shared" si="242"/>
        <v>0</v>
      </c>
      <c r="E1785" s="1" t="str">
        <f>IFERROR(INDEX(股票涨跌!E:E,MATCH(B1785,股票涨跌!B:B,0)),"-")</f>
        <v>-</v>
      </c>
      <c r="F1785" s="1" t="str">
        <f>IFERROR(INDEX(股票涨跌!F:F,MATCH(B1785,股票涨跌!B:B,0)),"-")</f>
        <v>-</v>
      </c>
      <c r="G1785" s="1" t="str">
        <f>TRIM(基本信息!O1785)</f>
        <v/>
      </c>
      <c r="H1785" s="1" t="str">
        <f>IFERROR(INDEX(行业涨跌!F:F,MATCH(G1785,行业涨跌!C:C,0)),"-")</f>
        <v>-</v>
      </c>
      <c r="I1785" s="1" t="str">
        <f>IFERROR(INDEX(行业涨跌!E:E,MATCH(G1785,行业涨跌!C:C,0)),"-")</f>
        <v>-</v>
      </c>
      <c r="J1785" s="1">
        <v>0</v>
      </c>
      <c r="K1785" s="1">
        <v>0</v>
      </c>
      <c r="L1785" s="1">
        <v>0</v>
      </c>
      <c r="M1785" s="66">
        <f t="shared" si="243"/>
        <v>0</v>
      </c>
      <c r="R1785" s="43" t="str">
        <f t="shared" si="241"/>
        <v>-</v>
      </c>
    </row>
    <row r="1786" spans="1:19" x14ac:dyDescent="0.15">
      <c r="A1786" s="1">
        <v>1785</v>
      </c>
      <c r="B1786" s="29" t="str">
        <f>TRIM(基本信息!B1786)</f>
        <v/>
      </c>
      <c r="C1786" s="1" t="str">
        <f>TRIM(基本信息!C1786)</f>
        <v/>
      </c>
      <c r="D1786" s="1">
        <f t="shared" si="242"/>
        <v>0</v>
      </c>
      <c r="E1786" s="1" t="str">
        <f>IFERROR(INDEX(股票涨跌!E:E,MATCH(B1786,股票涨跌!B:B,0)),"-")</f>
        <v>-</v>
      </c>
      <c r="F1786" s="1" t="str">
        <f>IFERROR(INDEX(股票涨跌!F:F,MATCH(B1786,股票涨跌!B:B,0)),"-")</f>
        <v>-</v>
      </c>
      <c r="G1786" s="1" t="str">
        <f>TRIM(基本信息!O1786)</f>
        <v/>
      </c>
      <c r="H1786" s="1" t="str">
        <f>IFERROR(INDEX(行业涨跌!F:F,MATCH(G1786,行业涨跌!C:C,0)),"-")</f>
        <v>-</v>
      </c>
      <c r="I1786" s="1" t="str">
        <f>IFERROR(INDEX(行业涨跌!E:E,MATCH(G1786,行业涨跌!C:C,0)),"-")</f>
        <v>-</v>
      </c>
      <c r="J1786" s="1">
        <v>0</v>
      </c>
      <c r="K1786" s="1">
        <v>0</v>
      </c>
      <c r="L1786" s="1">
        <v>0</v>
      </c>
      <c r="M1786" s="66">
        <f t="shared" si="243"/>
        <v>0</v>
      </c>
      <c r="R1786" s="43" t="str">
        <f t="shared" si="241"/>
        <v>-</v>
      </c>
    </row>
    <row r="1787" spans="1:19" x14ac:dyDescent="0.15">
      <c r="A1787" s="1">
        <v>1786</v>
      </c>
      <c r="B1787" s="29" t="str">
        <f>TRIM(基本信息!B1787)</f>
        <v/>
      </c>
      <c r="C1787" s="1" t="str">
        <f>TRIM(基本信息!C1787)</f>
        <v/>
      </c>
      <c r="D1787" s="1">
        <f t="shared" si="242"/>
        <v>0</v>
      </c>
      <c r="E1787" s="1" t="str">
        <f>IFERROR(INDEX(股票涨跌!E:E,MATCH(B1787,股票涨跌!B:B,0)),"-")</f>
        <v>-</v>
      </c>
      <c r="F1787" s="1" t="str">
        <f>IFERROR(INDEX(股票涨跌!F:F,MATCH(B1787,股票涨跌!B:B,0)),"-")</f>
        <v>-</v>
      </c>
      <c r="G1787" s="1" t="str">
        <f>TRIM(基本信息!O1787)</f>
        <v/>
      </c>
      <c r="H1787" s="1" t="str">
        <f>IFERROR(INDEX(行业涨跌!F:F,MATCH(G1787,行业涨跌!C:C,0)),"-")</f>
        <v>-</v>
      </c>
      <c r="I1787" s="1" t="str">
        <f>IFERROR(INDEX(行业涨跌!E:E,MATCH(G1787,行业涨跌!C:C,0)),"-")</f>
        <v>-</v>
      </c>
      <c r="J1787" s="1">
        <v>0</v>
      </c>
      <c r="K1787" s="1">
        <v>0</v>
      </c>
      <c r="L1787" s="1">
        <v>0</v>
      </c>
      <c r="M1787" s="66">
        <f t="shared" si="243"/>
        <v>0</v>
      </c>
      <c r="R1787" s="43" t="str">
        <f t="shared" si="241"/>
        <v>-</v>
      </c>
    </row>
    <row r="1788" spans="1:19" x14ac:dyDescent="0.15">
      <c r="A1788" s="1">
        <v>1787</v>
      </c>
      <c r="B1788" s="29" t="str">
        <f>TRIM(基本信息!B1788)</f>
        <v/>
      </c>
      <c r="C1788" s="1" t="str">
        <f>TRIM(基本信息!C1788)</f>
        <v/>
      </c>
      <c r="D1788" s="1">
        <f t="shared" si="242"/>
        <v>0</v>
      </c>
      <c r="E1788" s="1" t="str">
        <f>IFERROR(INDEX(股票涨跌!E:E,MATCH(B1788,股票涨跌!B:B,0)),"-")</f>
        <v>-</v>
      </c>
      <c r="F1788" s="1" t="str">
        <f>IFERROR(INDEX(股票涨跌!F:F,MATCH(B1788,股票涨跌!B:B,0)),"-")</f>
        <v>-</v>
      </c>
      <c r="G1788" s="1" t="str">
        <f>TRIM(基本信息!O1788)</f>
        <v/>
      </c>
      <c r="H1788" s="1" t="str">
        <f>IFERROR(INDEX(行业涨跌!F:F,MATCH(G1788,行业涨跌!C:C,0)),"-")</f>
        <v>-</v>
      </c>
      <c r="I1788" s="1" t="str">
        <f>IFERROR(INDEX(行业涨跌!E:E,MATCH(G1788,行业涨跌!C:C,0)),"-")</f>
        <v>-</v>
      </c>
      <c r="J1788" s="1">
        <v>0</v>
      </c>
      <c r="K1788" s="1">
        <v>0</v>
      </c>
      <c r="L1788" s="1">
        <v>0</v>
      </c>
      <c r="M1788" s="66">
        <f t="shared" si="243"/>
        <v>0</v>
      </c>
      <c r="R1788" s="43" t="str">
        <f t="shared" si="241"/>
        <v>-</v>
      </c>
    </row>
    <row r="1789" spans="1:19" x14ac:dyDescent="0.15">
      <c r="A1789" s="1">
        <v>1788</v>
      </c>
      <c r="B1789" s="29" t="str">
        <f>TRIM(基本信息!B1789)</f>
        <v/>
      </c>
      <c r="C1789" s="1" t="str">
        <f>TRIM(基本信息!C1789)</f>
        <v/>
      </c>
      <c r="D1789" s="1">
        <f t="shared" si="242"/>
        <v>0</v>
      </c>
      <c r="E1789" s="1" t="str">
        <f>IFERROR(INDEX(股票涨跌!E:E,MATCH(B1789,股票涨跌!B:B,0)),"-")</f>
        <v>-</v>
      </c>
      <c r="F1789" s="1" t="str">
        <f>IFERROR(INDEX(股票涨跌!F:F,MATCH(B1789,股票涨跌!B:B,0)),"-")</f>
        <v>-</v>
      </c>
      <c r="G1789" s="1" t="str">
        <f>TRIM(基本信息!O1789)</f>
        <v/>
      </c>
      <c r="H1789" s="1" t="str">
        <f>IFERROR(INDEX(行业涨跌!F:F,MATCH(G1789,行业涨跌!C:C,0)),"-")</f>
        <v>-</v>
      </c>
      <c r="I1789" s="1" t="str">
        <f>IFERROR(INDEX(行业涨跌!E:E,MATCH(G1789,行业涨跌!C:C,0)),"-")</f>
        <v>-</v>
      </c>
      <c r="J1789" s="1">
        <v>0</v>
      </c>
      <c r="K1789" s="1">
        <v>0</v>
      </c>
      <c r="L1789" s="1">
        <v>0</v>
      </c>
      <c r="M1789" s="66">
        <f t="shared" si="243"/>
        <v>0</v>
      </c>
      <c r="R1789" s="43" t="str">
        <f t="shared" si="241"/>
        <v>-</v>
      </c>
    </row>
    <row r="1790" spans="1:19" x14ac:dyDescent="0.15">
      <c r="A1790" s="1">
        <v>1789</v>
      </c>
      <c r="B1790" s="29" t="str">
        <f>TRIM(基本信息!B1790)</f>
        <v/>
      </c>
      <c r="C1790" s="1" t="str">
        <f>TRIM(基本信息!C1790)</f>
        <v/>
      </c>
      <c r="D1790" s="1">
        <f t="shared" si="242"/>
        <v>0</v>
      </c>
      <c r="E1790" s="1" t="str">
        <f>IFERROR(INDEX(股票涨跌!E:E,MATCH(B1790,股票涨跌!B:B,0)),"-")</f>
        <v>-</v>
      </c>
      <c r="F1790" s="1" t="str">
        <f>IFERROR(INDEX(股票涨跌!F:F,MATCH(B1790,股票涨跌!B:B,0)),"-")</f>
        <v>-</v>
      </c>
      <c r="G1790" s="1" t="str">
        <f>TRIM(基本信息!O1790)</f>
        <v/>
      </c>
      <c r="H1790" s="1" t="str">
        <f>IFERROR(INDEX(行业涨跌!F:F,MATCH(G1790,行业涨跌!C:C,0)),"-")</f>
        <v>-</v>
      </c>
      <c r="I1790" s="1" t="str">
        <f>IFERROR(INDEX(行业涨跌!E:E,MATCH(G1790,行业涨跌!C:C,0)),"-")</f>
        <v>-</v>
      </c>
      <c r="J1790" s="1">
        <v>0</v>
      </c>
      <c r="K1790" s="1">
        <v>0</v>
      </c>
      <c r="L1790" s="1">
        <v>1</v>
      </c>
      <c r="M1790" s="66">
        <f t="shared" si="243"/>
        <v>0</v>
      </c>
      <c r="R1790" s="43" t="str">
        <f t="shared" si="241"/>
        <v>-</v>
      </c>
    </row>
    <row r="1791" spans="1:19" x14ac:dyDescent="0.15">
      <c r="A1791" s="1">
        <v>1790</v>
      </c>
      <c r="B1791" s="29" t="str">
        <f>TRIM(基本信息!B1791)</f>
        <v/>
      </c>
      <c r="C1791" s="1" t="str">
        <f>TRIM(基本信息!C1791)</f>
        <v/>
      </c>
      <c r="D1791" s="1">
        <f t="shared" si="242"/>
        <v>0</v>
      </c>
      <c r="E1791" s="1" t="str">
        <f>IFERROR(INDEX(股票涨跌!E:E,MATCH(B1791,股票涨跌!B:B,0)),"-")</f>
        <v>-</v>
      </c>
      <c r="F1791" s="1" t="str">
        <f>IFERROR(INDEX(股票涨跌!F:F,MATCH(B1791,股票涨跌!B:B,0)),"-")</f>
        <v>-</v>
      </c>
      <c r="G1791" s="1" t="str">
        <f>TRIM(基本信息!O1791)</f>
        <v/>
      </c>
      <c r="H1791" s="1" t="str">
        <f>IFERROR(INDEX(行业涨跌!F:F,MATCH(G1791,行业涨跌!C:C,0)),"-")</f>
        <v>-</v>
      </c>
      <c r="I1791" s="1" t="str">
        <f>IFERROR(INDEX(行业涨跌!E:E,MATCH(G1791,行业涨跌!C:C,0)),"-")</f>
        <v>-</v>
      </c>
      <c r="J1791" s="1">
        <v>0</v>
      </c>
      <c r="K1791" s="1">
        <v>0</v>
      </c>
      <c r="L1791" s="1">
        <v>0</v>
      </c>
      <c r="M1791" s="66">
        <f t="shared" si="243"/>
        <v>0</v>
      </c>
      <c r="R1791" s="43" t="str">
        <f t="shared" si="241"/>
        <v>-</v>
      </c>
    </row>
    <row r="1792" spans="1:19" x14ac:dyDescent="0.15">
      <c r="A1792" s="1">
        <v>1791</v>
      </c>
      <c r="B1792" s="29" t="str">
        <f>TRIM(基本信息!B1792)</f>
        <v/>
      </c>
      <c r="C1792" s="1" t="str">
        <f>TRIM(基本信息!C1792)</f>
        <v/>
      </c>
      <c r="D1792" s="1">
        <f t="shared" si="242"/>
        <v>0</v>
      </c>
      <c r="E1792" s="1" t="str">
        <f>IFERROR(INDEX(股票涨跌!E:E,MATCH(B1792,股票涨跌!B:B,0)),"-")</f>
        <v>-</v>
      </c>
      <c r="F1792" s="1" t="str">
        <f>IFERROR(INDEX(股票涨跌!F:F,MATCH(B1792,股票涨跌!B:B,0)),"-")</f>
        <v>-</v>
      </c>
      <c r="G1792" s="1" t="str">
        <f>TRIM(基本信息!O1792)</f>
        <v/>
      </c>
      <c r="H1792" s="1" t="str">
        <f>IFERROR(INDEX(行业涨跌!F:F,MATCH(G1792,行业涨跌!C:C,0)),"-")</f>
        <v>-</v>
      </c>
      <c r="I1792" s="1" t="str">
        <f>IFERROR(INDEX(行业涨跌!E:E,MATCH(G1792,行业涨跌!C:C,0)),"-")</f>
        <v>-</v>
      </c>
      <c r="J1792" s="1">
        <v>0</v>
      </c>
      <c r="K1792" s="1">
        <v>0</v>
      </c>
      <c r="L1792" s="1">
        <v>0</v>
      </c>
      <c r="M1792" s="66">
        <f t="shared" si="243"/>
        <v>0</v>
      </c>
      <c r="R1792" s="43" t="str">
        <f t="shared" si="241"/>
        <v>-</v>
      </c>
    </row>
    <row r="1793" spans="1:19" x14ac:dyDescent="0.15">
      <c r="A1793" s="1">
        <v>1792</v>
      </c>
      <c r="B1793" s="29" t="str">
        <f>TRIM(基本信息!B1793)</f>
        <v/>
      </c>
      <c r="C1793" s="1" t="str">
        <f>TRIM(基本信息!C1793)</f>
        <v/>
      </c>
      <c r="D1793" s="1">
        <f t="shared" si="242"/>
        <v>0</v>
      </c>
      <c r="E1793" s="1" t="str">
        <f>IFERROR(INDEX(股票涨跌!E:E,MATCH(B1793,股票涨跌!B:B,0)),"-")</f>
        <v>-</v>
      </c>
      <c r="F1793" s="1" t="str">
        <f>IFERROR(INDEX(股票涨跌!F:F,MATCH(B1793,股票涨跌!B:B,0)),"-")</f>
        <v>-</v>
      </c>
      <c r="G1793" s="1" t="str">
        <f>TRIM(基本信息!O1793)</f>
        <v/>
      </c>
      <c r="H1793" s="1" t="str">
        <f>IFERROR(INDEX(行业涨跌!F:F,MATCH(G1793,行业涨跌!C:C,0)),"-")</f>
        <v>-</v>
      </c>
      <c r="I1793" s="1" t="str">
        <f>IFERROR(INDEX(行业涨跌!E:E,MATCH(G1793,行业涨跌!C:C,0)),"-")</f>
        <v>-</v>
      </c>
      <c r="J1793" s="1">
        <v>0</v>
      </c>
      <c r="K1793" s="1">
        <v>1</v>
      </c>
      <c r="L1793" s="1">
        <v>0</v>
      </c>
      <c r="M1793" s="66">
        <f t="shared" si="243"/>
        <v>1</v>
      </c>
      <c r="R1793" s="43" t="str">
        <f t="shared" si="241"/>
        <v>-</v>
      </c>
      <c r="S1793" s="11">
        <v>43630.625</v>
      </c>
    </row>
    <row r="1794" spans="1:19" x14ac:dyDescent="0.15">
      <c r="A1794" s="1">
        <v>1793</v>
      </c>
      <c r="B1794" s="29" t="str">
        <f>TRIM(基本信息!B1794)</f>
        <v/>
      </c>
      <c r="C1794" s="1" t="str">
        <f>TRIM(基本信息!C1794)</f>
        <v/>
      </c>
      <c r="D1794" s="1">
        <f t="shared" si="242"/>
        <v>0</v>
      </c>
      <c r="E1794" s="1" t="str">
        <f>IFERROR(INDEX(股票涨跌!E:E,MATCH(B1794,股票涨跌!B:B,0)),"-")</f>
        <v>-</v>
      </c>
      <c r="F1794" s="1" t="str">
        <f>IFERROR(INDEX(股票涨跌!F:F,MATCH(B1794,股票涨跌!B:B,0)),"-")</f>
        <v>-</v>
      </c>
      <c r="G1794" s="1" t="str">
        <f>TRIM(基本信息!O1794)</f>
        <v/>
      </c>
      <c r="H1794" s="1" t="str">
        <f>IFERROR(INDEX(行业涨跌!F:F,MATCH(G1794,行业涨跌!C:C,0)),"-")</f>
        <v>-</v>
      </c>
      <c r="I1794" s="1" t="str">
        <f>IFERROR(INDEX(行业涨跌!E:E,MATCH(G1794,行业涨跌!C:C,0)),"-")</f>
        <v>-</v>
      </c>
      <c r="J1794" s="1">
        <v>0</v>
      </c>
      <c r="K1794" s="1">
        <v>0</v>
      </c>
      <c r="L1794" s="1">
        <v>0</v>
      </c>
      <c r="M1794" s="66">
        <f t="shared" si="243"/>
        <v>0</v>
      </c>
      <c r="R1794" s="43" t="str">
        <f t="shared" ref="R1794:R1857" si="244">IF(D1794&gt;0,IF(J1794&gt;0,$J$1,"")&amp;IF(K1794&gt;0,$K$1,"")&amp;IF(L1794&gt;0,$L$1,"")&amp;"+"&amp;IF(N1794&gt;0,$N$1,"")&amp;IF(O1794&gt;0,$O$1,"")&amp;IF(P1794&gt;0,$P$1,"")&amp;IF(Q1794&gt;0,$Q$1,""),"-")</f>
        <v>-</v>
      </c>
    </row>
    <row r="1795" spans="1:19" x14ac:dyDescent="0.15">
      <c r="A1795" s="1">
        <v>1794</v>
      </c>
      <c r="B1795" s="29" t="str">
        <f>TRIM(基本信息!B1795)</f>
        <v/>
      </c>
      <c r="C1795" s="1" t="str">
        <f>TRIM(基本信息!C1795)</f>
        <v/>
      </c>
      <c r="D1795" s="1">
        <f t="shared" ref="D1795:D1858" si="245">IF(LEN(B1795)&gt;2,OR(M1795=1,(M1795=0.5)*(N1795+O1795+P1795+Q1795)&gt;0)+0,0)</f>
        <v>0</v>
      </c>
      <c r="E1795" s="1" t="str">
        <f>IFERROR(INDEX(股票涨跌!E:E,MATCH(B1795,股票涨跌!B:B,0)),"-")</f>
        <v>-</v>
      </c>
      <c r="F1795" s="1" t="str">
        <f>IFERROR(INDEX(股票涨跌!F:F,MATCH(B1795,股票涨跌!B:B,0)),"-")</f>
        <v>-</v>
      </c>
      <c r="G1795" s="1" t="str">
        <f>TRIM(基本信息!O1795)</f>
        <v/>
      </c>
      <c r="H1795" s="1" t="str">
        <f>IFERROR(INDEX(行业涨跌!F:F,MATCH(G1795,行业涨跌!C:C,0)),"-")</f>
        <v>-</v>
      </c>
      <c r="I1795" s="1" t="str">
        <f>IFERROR(INDEX(行业涨跌!E:E,MATCH(G1795,行业涨跌!C:C,0)),"-")</f>
        <v>-</v>
      </c>
      <c r="J1795" s="1">
        <v>0</v>
      </c>
      <c r="K1795" s="1">
        <v>0</v>
      </c>
      <c r="L1795" s="1">
        <v>0</v>
      </c>
      <c r="M1795" s="66">
        <f t="shared" ref="M1795:M1858" si="246">IF(K1795&gt;0,1,IF(J1795&gt;0,0.5,0))</f>
        <v>0</v>
      </c>
      <c r="R1795" s="43" t="str">
        <f t="shared" si="244"/>
        <v>-</v>
      </c>
    </row>
    <row r="1796" spans="1:19" x14ac:dyDescent="0.15">
      <c r="A1796" s="1">
        <v>1795</v>
      </c>
      <c r="B1796" s="29" t="str">
        <f>TRIM(基本信息!B1796)</f>
        <v/>
      </c>
      <c r="C1796" s="1" t="str">
        <f>TRIM(基本信息!C1796)</f>
        <v/>
      </c>
      <c r="D1796" s="1">
        <f t="shared" si="245"/>
        <v>0</v>
      </c>
      <c r="E1796" s="1" t="str">
        <f>IFERROR(INDEX(股票涨跌!E:E,MATCH(B1796,股票涨跌!B:B,0)),"-")</f>
        <v>-</v>
      </c>
      <c r="F1796" s="1" t="str">
        <f>IFERROR(INDEX(股票涨跌!F:F,MATCH(B1796,股票涨跌!B:B,0)),"-")</f>
        <v>-</v>
      </c>
      <c r="G1796" s="1" t="str">
        <f>TRIM(基本信息!O1796)</f>
        <v/>
      </c>
      <c r="H1796" s="1" t="str">
        <f>IFERROR(INDEX(行业涨跌!F:F,MATCH(G1796,行业涨跌!C:C,0)),"-")</f>
        <v>-</v>
      </c>
      <c r="I1796" s="1" t="str">
        <f>IFERROR(INDEX(行业涨跌!E:E,MATCH(G1796,行业涨跌!C:C,0)),"-")</f>
        <v>-</v>
      </c>
      <c r="J1796" s="1">
        <v>0</v>
      </c>
      <c r="K1796" s="1">
        <v>1</v>
      </c>
      <c r="L1796" s="1">
        <v>0</v>
      </c>
      <c r="M1796" s="66">
        <f t="shared" si="246"/>
        <v>1</v>
      </c>
      <c r="R1796" s="43" t="str">
        <f t="shared" si="244"/>
        <v>-</v>
      </c>
      <c r="S1796" s="11">
        <v>43630.625</v>
      </c>
    </row>
    <row r="1797" spans="1:19" x14ac:dyDescent="0.15">
      <c r="A1797" s="1">
        <v>1796</v>
      </c>
      <c r="B1797" s="29" t="str">
        <f>TRIM(基本信息!B1797)</f>
        <v/>
      </c>
      <c r="C1797" s="1" t="str">
        <f>TRIM(基本信息!C1797)</f>
        <v/>
      </c>
      <c r="D1797" s="1">
        <f t="shared" si="245"/>
        <v>0</v>
      </c>
      <c r="E1797" s="1" t="str">
        <f>IFERROR(INDEX(股票涨跌!E:E,MATCH(B1797,股票涨跌!B:B,0)),"-")</f>
        <v>-</v>
      </c>
      <c r="F1797" s="1" t="str">
        <f>IFERROR(INDEX(股票涨跌!F:F,MATCH(B1797,股票涨跌!B:B,0)),"-")</f>
        <v>-</v>
      </c>
      <c r="G1797" s="1" t="str">
        <f>TRIM(基本信息!O1797)</f>
        <v/>
      </c>
      <c r="H1797" s="1" t="str">
        <f>IFERROR(INDEX(行业涨跌!F:F,MATCH(G1797,行业涨跌!C:C,0)),"-")</f>
        <v>-</v>
      </c>
      <c r="I1797" s="1" t="str">
        <f>IFERROR(INDEX(行业涨跌!E:E,MATCH(G1797,行业涨跌!C:C,0)),"-")</f>
        <v>-</v>
      </c>
      <c r="J1797" s="1">
        <v>0</v>
      </c>
      <c r="K1797" s="1">
        <v>0</v>
      </c>
      <c r="L1797" s="1">
        <v>0</v>
      </c>
      <c r="M1797" s="66">
        <f t="shared" si="246"/>
        <v>0</v>
      </c>
      <c r="R1797" s="43" t="str">
        <f t="shared" si="244"/>
        <v>-</v>
      </c>
    </row>
    <row r="1798" spans="1:19" x14ac:dyDescent="0.15">
      <c r="A1798" s="1">
        <v>1797</v>
      </c>
      <c r="B1798" s="29" t="str">
        <f>TRIM(基本信息!B1798)</f>
        <v/>
      </c>
      <c r="C1798" s="1" t="str">
        <f>TRIM(基本信息!C1798)</f>
        <v/>
      </c>
      <c r="D1798" s="1">
        <f t="shared" si="245"/>
        <v>0</v>
      </c>
      <c r="E1798" s="1" t="str">
        <f>IFERROR(INDEX(股票涨跌!E:E,MATCH(B1798,股票涨跌!B:B,0)),"-")</f>
        <v>-</v>
      </c>
      <c r="F1798" s="1" t="str">
        <f>IFERROR(INDEX(股票涨跌!F:F,MATCH(B1798,股票涨跌!B:B,0)),"-")</f>
        <v>-</v>
      </c>
      <c r="G1798" s="1" t="str">
        <f>TRIM(基本信息!O1798)</f>
        <v/>
      </c>
      <c r="H1798" s="1" t="str">
        <f>IFERROR(INDEX(行业涨跌!F:F,MATCH(G1798,行业涨跌!C:C,0)),"-")</f>
        <v>-</v>
      </c>
      <c r="I1798" s="1" t="str">
        <f>IFERROR(INDEX(行业涨跌!E:E,MATCH(G1798,行业涨跌!C:C,0)),"-")</f>
        <v>-</v>
      </c>
      <c r="J1798" s="1">
        <v>0</v>
      </c>
      <c r="K1798" s="1">
        <v>0</v>
      </c>
      <c r="L1798" s="1">
        <v>0</v>
      </c>
      <c r="M1798" s="66">
        <f t="shared" si="246"/>
        <v>0</v>
      </c>
      <c r="R1798" s="43" t="str">
        <f t="shared" si="244"/>
        <v>-</v>
      </c>
    </row>
    <row r="1799" spans="1:19" x14ac:dyDescent="0.15">
      <c r="A1799" s="1">
        <v>1798</v>
      </c>
      <c r="B1799" s="29" t="str">
        <f>TRIM(基本信息!B1799)</f>
        <v/>
      </c>
      <c r="C1799" s="1" t="str">
        <f>TRIM(基本信息!C1799)</f>
        <v/>
      </c>
      <c r="D1799" s="1">
        <f t="shared" si="245"/>
        <v>0</v>
      </c>
      <c r="E1799" s="1" t="str">
        <f>IFERROR(INDEX(股票涨跌!E:E,MATCH(B1799,股票涨跌!B:B,0)),"-")</f>
        <v>-</v>
      </c>
      <c r="F1799" s="1" t="str">
        <f>IFERROR(INDEX(股票涨跌!F:F,MATCH(B1799,股票涨跌!B:B,0)),"-")</f>
        <v>-</v>
      </c>
      <c r="G1799" s="1" t="str">
        <f>TRIM(基本信息!O1799)</f>
        <v/>
      </c>
      <c r="H1799" s="1" t="str">
        <f>IFERROR(INDEX(行业涨跌!F:F,MATCH(G1799,行业涨跌!C:C,0)),"-")</f>
        <v>-</v>
      </c>
      <c r="I1799" s="1" t="str">
        <f>IFERROR(INDEX(行业涨跌!E:E,MATCH(G1799,行业涨跌!C:C,0)),"-")</f>
        <v>-</v>
      </c>
      <c r="J1799" s="1">
        <v>0</v>
      </c>
      <c r="K1799" s="1">
        <v>0</v>
      </c>
      <c r="L1799" s="1">
        <v>0</v>
      </c>
      <c r="M1799" s="66">
        <f t="shared" si="246"/>
        <v>0</v>
      </c>
      <c r="R1799" s="43" t="str">
        <f t="shared" si="244"/>
        <v>-</v>
      </c>
    </row>
    <row r="1800" spans="1:19" x14ac:dyDescent="0.15">
      <c r="A1800" s="1">
        <v>1799</v>
      </c>
      <c r="B1800" s="29" t="str">
        <f>TRIM(基本信息!B1800)</f>
        <v/>
      </c>
      <c r="C1800" s="1" t="str">
        <f>TRIM(基本信息!C1800)</f>
        <v/>
      </c>
      <c r="D1800" s="1">
        <f t="shared" si="245"/>
        <v>0</v>
      </c>
      <c r="E1800" s="1" t="str">
        <f>IFERROR(INDEX(股票涨跌!E:E,MATCH(B1800,股票涨跌!B:B,0)),"-")</f>
        <v>-</v>
      </c>
      <c r="F1800" s="1" t="str">
        <f>IFERROR(INDEX(股票涨跌!F:F,MATCH(B1800,股票涨跌!B:B,0)),"-")</f>
        <v>-</v>
      </c>
      <c r="G1800" s="1" t="str">
        <f>TRIM(基本信息!O1800)</f>
        <v/>
      </c>
      <c r="H1800" s="1" t="str">
        <f>IFERROR(INDEX(行业涨跌!F:F,MATCH(G1800,行业涨跌!C:C,0)),"-")</f>
        <v>-</v>
      </c>
      <c r="I1800" s="1" t="str">
        <f>IFERROR(INDEX(行业涨跌!E:E,MATCH(G1800,行业涨跌!C:C,0)),"-")</f>
        <v>-</v>
      </c>
      <c r="J1800" s="1">
        <v>0</v>
      </c>
      <c r="K1800" s="1">
        <v>0</v>
      </c>
      <c r="L1800" s="1">
        <v>0</v>
      </c>
      <c r="M1800" s="66">
        <f t="shared" si="246"/>
        <v>0</v>
      </c>
      <c r="R1800" s="43" t="str">
        <f t="shared" si="244"/>
        <v>-</v>
      </c>
    </row>
    <row r="1801" spans="1:19" x14ac:dyDescent="0.15">
      <c r="A1801" s="1">
        <v>1800</v>
      </c>
      <c r="B1801" s="29" t="str">
        <f>TRIM(基本信息!B1801)</f>
        <v/>
      </c>
      <c r="C1801" s="1" t="str">
        <f>TRIM(基本信息!C1801)</f>
        <v/>
      </c>
      <c r="D1801" s="1">
        <f t="shared" si="245"/>
        <v>0</v>
      </c>
      <c r="E1801" s="1" t="str">
        <f>IFERROR(INDEX(股票涨跌!E:E,MATCH(B1801,股票涨跌!B:B,0)),"-")</f>
        <v>-</v>
      </c>
      <c r="F1801" s="1" t="str">
        <f>IFERROR(INDEX(股票涨跌!F:F,MATCH(B1801,股票涨跌!B:B,0)),"-")</f>
        <v>-</v>
      </c>
      <c r="G1801" s="1" t="str">
        <f>TRIM(基本信息!O1801)</f>
        <v/>
      </c>
      <c r="H1801" s="1" t="str">
        <f>IFERROR(INDEX(行业涨跌!F:F,MATCH(G1801,行业涨跌!C:C,0)),"-")</f>
        <v>-</v>
      </c>
      <c r="I1801" s="1" t="str">
        <f>IFERROR(INDEX(行业涨跌!E:E,MATCH(G1801,行业涨跌!C:C,0)),"-")</f>
        <v>-</v>
      </c>
      <c r="J1801" s="1">
        <v>0</v>
      </c>
      <c r="K1801" s="1">
        <v>0</v>
      </c>
      <c r="L1801" s="1">
        <v>0</v>
      </c>
      <c r="M1801" s="66">
        <f t="shared" si="246"/>
        <v>0</v>
      </c>
      <c r="R1801" s="43" t="str">
        <f t="shared" si="244"/>
        <v>-</v>
      </c>
    </row>
    <row r="1802" spans="1:19" x14ac:dyDescent="0.15">
      <c r="A1802" s="1">
        <v>1801</v>
      </c>
      <c r="B1802" s="29" t="str">
        <f>TRIM(基本信息!B1802)</f>
        <v/>
      </c>
      <c r="C1802" s="1" t="str">
        <f>TRIM(基本信息!C1802)</f>
        <v/>
      </c>
      <c r="D1802" s="1">
        <f t="shared" si="245"/>
        <v>0</v>
      </c>
      <c r="E1802" s="1" t="str">
        <f>IFERROR(INDEX(股票涨跌!E:E,MATCH(B1802,股票涨跌!B:B,0)),"-")</f>
        <v>-</v>
      </c>
      <c r="F1802" s="1" t="str">
        <f>IFERROR(INDEX(股票涨跌!F:F,MATCH(B1802,股票涨跌!B:B,0)),"-")</f>
        <v>-</v>
      </c>
      <c r="G1802" s="1" t="str">
        <f>TRIM(基本信息!O1802)</f>
        <v/>
      </c>
      <c r="H1802" s="1" t="str">
        <f>IFERROR(INDEX(行业涨跌!F:F,MATCH(G1802,行业涨跌!C:C,0)),"-")</f>
        <v>-</v>
      </c>
      <c r="I1802" s="1" t="str">
        <f>IFERROR(INDEX(行业涨跌!E:E,MATCH(G1802,行业涨跌!C:C,0)),"-")</f>
        <v>-</v>
      </c>
      <c r="J1802" s="1">
        <v>0</v>
      </c>
      <c r="K1802" s="1">
        <v>1</v>
      </c>
      <c r="L1802" s="1">
        <v>0</v>
      </c>
      <c r="M1802" s="66">
        <f t="shared" si="246"/>
        <v>1</v>
      </c>
      <c r="R1802" s="43" t="str">
        <f t="shared" si="244"/>
        <v>-</v>
      </c>
      <c r="S1802" s="11">
        <v>43630.625</v>
      </c>
    </row>
    <row r="1803" spans="1:19" x14ac:dyDescent="0.15">
      <c r="A1803" s="1">
        <v>1802</v>
      </c>
      <c r="B1803" s="29" t="str">
        <f>TRIM(基本信息!B1803)</f>
        <v/>
      </c>
      <c r="C1803" s="1" t="str">
        <f>TRIM(基本信息!C1803)</f>
        <v/>
      </c>
      <c r="D1803" s="1">
        <f t="shared" si="245"/>
        <v>0</v>
      </c>
      <c r="E1803" s="1" t="str">
        <f>IFERROR(INDEX(股票涨跌!E:E,MATCH(B1803,股票涨跌!B:B,0)),"-")</f>
        <v>-</v>
      </c>
      <c r="F1803" s="1" t="str">
        <f>IFERROR(INDEX(股票涨跌!F:F,MATCH(B1803,股票涨跌!B:B,0)),"-")</f>
        <v>-</v>
      </c>
      <c r="G1803" s="1" t="str">
        <f>TRIM(基本信息!O1803)</f>
        <v/>
      </c>
      <c r="H1803" s="1" t="str">
        <f>IFERROR(INDEX(行业涨跌!F:F,MATCH(G1803,行业涨跌!C:C,0)),"-")</f>
        <v>-</v>
      </c>
      <c r="I1803" s="1" t="str">
        <f>IFERROR(INDEX(行业涨跌!E:E,MATCH(G1803,行业涨跌!C:C,0)),"-")</f>
        <v>-</v>
      </c>
      <c r="J1803" s="1">
        <v>0</v>
      </c>
      <c r="K1803" s="1">
        <v>0</v>
      </c>
      <c r="L1803" s="1">
        <v>0</v>
      </c>
      <c r="M1803" s="66">
        <f t="shared" si="246"/>
        <v>0</v>
      </c>
      <c r="R1803" s="43" t="str">
        <f t="shared" si="244"/>
        <v>-</v>
      </c>
    </row>
    <row r="1804" spans="1:19" x14ac:dyDescent="0.15">
      <c r="A1804" s="1">
        <v>1803</v>
      </c>
      <c r="B1804" s="29" t="str">
        <f>TRIM(基本信息!B1804)</f>
        <v/>
      </c>
      <c r="C1804" s="1" t="str">
        <f>TRIM(基本信息!C1804)</f>
        <v/>
      </c>
      <c r="D1804" s="1">
        <f t="shared" si="245"/>
        <v>0</v>
      </c>
      <c r="E1804" s="1" t="str">
        <f>IFERROR(INDEX(股票涨跌!E:E,MATCH(B1804,股票涨跌!B:B,0)),"-")</f>
        <v>-</v>
      </c>
      <c r="F1804" s="1" t="str">
        <f>IFERROR(INDEX(股票涨跌!F:F,MATCH(B1804,股票涨跌!B:B,0)),"-")</f>
        <v>-</v>
      </c>
      <c r="G1804" s="1" t="str">
        <f>TRIM(基本信息!O1804)</f>
        <v/>
      </c>
      <c r="H1804" s="1" t="str">
        <f>IFERROR(INDEX(行业涨跌!F:F,MATCH(G1804,行业涨跌!C:C,0)),"-")</f>
        <v>-</v>
      </c>
      <c r="I1804" s="1" t="str">
        <f>IFERROR(INDEX(行业涨跌!E:E,MATCH(G1804,行业涨跌!C:C,0)),"-")</f>
        <v>-</v>
      </c>
      <c r="J1804" s="1">
        <v>0</v>
      </c>
      <c r="K1804" s="1">
        <v>1</v>
      </c>
      <c r="L1804" s="1">
        <v>0</v>
      </c>
      <c r="M1804" s="66">
        <f t="shared" si="246"/>
        <v>1</v>
      </c>
      <c r="R1804" s="43" t="str">
        <f t="shared" si="244"/>
        <v>-</v>
      </c>
      <c r="S1804" s="11">
        <v>43630.625</v>
      </c>
    </row>
    <row r="1805" spans="1:19" x14ac:dyDescent="0.15">
      <c r="A1805" s="1">
        <v>1804</v>
      </c>
      <c r="B1805" s="29" t="str">
        <f>TRIM(基本信息!B1805)</f>
        <v/>
      </c>
      <c r="C1805" s="1" t="str">
        <f>TRIM(基本信息!C1805)</f>
        <v/>
      </c>
      <c r="D1805" s="1">
        <f t="shared" si="245"/>
        <v>0</v>
      </c>
      <c r="E1805" s="1" t="str">
        <f>IFERROR(INDEX(股票涨跌!E:E,MATCH(B1805,股票涨跌!B:B,0)),"-")</f>
        <v>-</v>
      </c>
      <c r="F1805" s="1" t="str">
        <f>IFERROR(INDEX(股票涨跌!F:F,MATCH(B1805,股票涨跌!B:B,0)),"-")</f>
        <v>-</v>
      </c>
      <c r="G1805" s="1" t="str">
        <f>TRIM(基本信息!O1805)</f>
        <v/>
      </c>
      <c r="H1805" s="1" t="str">
        <f>IFERROR(INDEX(行业涨跌!F:F,MATCH(G1805,行业涨跌!C:C,0)),"-")</f>
        <v>-</v>
      </c>
      <c r="I1805" s="1" t="str">
        <f>IFERROR(INDEX(行业涨跌!E:E,MATCH(G1805,行业涨跌!C:C,0)),"-")</f>
        <v>-</v>
      </c>
      <c r="J1805" s="1">
        <v>0</v>
      </c>
      <c r="K1805" s="1">
        <v>1</v>
      </c>
      <c r="L1805" s="1">
        <v>0</v>
      </c>
      <c r="M1805" s="66">
        <f t="shared" si="246"/>
        <v>1</v>
      </c>
      <c r="R1805" s="43" t="str">
        <f t="shared" si="244"/>
        <v>-</v>
      </c>
      <c r="S1805" s="11">
        <v>43630.625</v>
      </c>
    </row>
    <row r="1806" spans="1:19" x14ac:dyDescent="0.15">
      <c r="A1806" s="1">
        <v>1805</v>
      </c>
      <c r="B1806" s="29" t="str">
        <f>TRIM(基本信息!B1806)</f>
        <v/>
      </c>
      <c r="C1806" s="1" t="str">
        <f>TRIM(基本信息!C1806)</f>
        <v/>
      </c>
      <c r="D1806" s="1">
        <f t="shared" si="245"/>
        <v>0</v>
      </c>
      <c r="E1806" s="1" t="str">
        <f>IFERROR(INDEX(股票涨跌!E:E,MATCH(B1806,股票涨跌!B:B,0)),"-")</f>
        <v>-</v>
      </c>
      <c r="F1806" s="1" t="str">
        <f>IFERROR(INDEX(股票涨跌!F:F,MATCH(B1806,股票涨跌!B:B,0)),"-")</f>
        <v>-</v>
      </c>
      <c r="G1806" s="1" t="str">
        <f>TRIM(基本信息!O1806)</f>
        <v/>
      </c>
      <c r="H1806" s="1" t="str">
        <f>IFERROR(INDEX(行业涨跌!F:F,MATCH(G1806,行业涨跌!C:C,0)),"-")</f>
        <v>-</v>
      </c>
      <c r="I1806" s="1" t="str">
        <f>IFERROR(INDEX(行业涨跌!E:E,MATCH(G1806,行业涨跌!C:C,0)),"-")</f>
        <v>-</v>
      </c>
      <c r="J1806" s="1">
        <v>0</v>
      </c>
      <c r="K1806" s="1">
        <v>1</v>
      </c>
      <c r="L1806" s="1">
        <v>0</v>
      </c>
      <c r="M1806" s="66">
        <f t="shared" si="246"/>
        <v>1</v>
      </c>
      <c r="R1806" s="43" t="str">
        <f t="shared" si="244"/>
        <v>-</v>
      </c>
      <c r="S1806" s="11">
        <v>43630.625</v>
      </c>
    </row>
    <row r="1807" spans="1:19" x14ac:dyDescent="0.15">
      <c r="A1807" s="1">
        <v>1806</v>
      </c>
      <c r="B1807" s="29" t="str">
        <f>TRIM(基本信息!B1807)</f>
        <v/>
      </c>
      <c r="C1807" s="1" t="str">
        <f>TRIM(基本信息!C1807)</f>
        <v/>
      </c>
      <c r="D1807" s="1">
        <f t="shared" si="245"/>
        <v>0</v>
      </c>
      <c r="E1807" s="1" t="str">
        <f>IFERROR(INDEX(股票涨跌!E:E,MATCH(B1807,股票涨跌!B:B,0)),"-")</f>
        <v>-</v>
      </c>
      <c r="F1807" s="1" t="str">
        <f>IFERROR(INDEX(股票涨跌!F:F,MATCH(B1807,股票涨跌!B:B,0)),"-")</f>
        <v>-</v>
      </c>
      <c r="G1807" s="1" t="str">
        <f>TRIM(基本信息!O1807)</f>
        <v/>
      </c>
      <c r="H1807" s="1" t="str">
        <f>IFERROR(INDEX(行业涨跌!F:F,MATCH(G1807,行业涨跌!C:C,0)),"-")</f>
        <v>-</v>
      </c>
      <c r="I1807" s="1" t="str">
        <f>IFERROR(INDEX(行业涨跌!E:E,MATCH(G1807,行业涨跌!C:C,0)),"-")</f>
        <v>-</v>
      </c>
      <c r="J1807" s="1">
        <v>0</v>
      </c>
      <c r="K1807" s="1">
        <v>0</v>
      </c>
      <c r="L1807" s="1">
        <v>0</v>
      </c>
      <c r="M1807" s="66">
        <f t="shared" si="246"/>
        <v>0</v>
      </c>
      <c r="R1807" s="43" t="str">
        <f t="shared" si="244"/>
        <v>-</v>
      </c>
    </row>
    <row r="1808" spans="1:19" x14ac:dyDescent="0.15">
      <c r="A1808" s="1">
        <v>1807</v>
      </c>
      <c r="B1808" s="29" t="str">
        <f>TRIM(基本信息!B1808)</f>
        <v/>
      </c>
      <c r="C1808" s="1" t="str">
        <f>TRIM(基本信息!C1808)</f>
        <v/>
      </c>
      <c r="D1808" s="1">
        <f t="shared" si="245"/>
        <v>0</v>
      </c>
      <c r="E1808" s="1" t="str">
        <f>IFERROR(INDEX(股票涨跌!E:E,MATCH(B1808,股票涨跌!B:B,0)),"-")</f>
        <v>-</v>
      </c>
      <c r="F1808" s="1" t="str">
        <f>IFERROR(INDEX(股票涨跌!F:F,MATCH(B1808,股票涨跌!B:B,0)),"-")</f>
        <v>-</v>
      </c>
      <c r="G1808" s="1" t="str">
        <f>TRIM(基本信息!O1808)</f>
        <v/>
      </c>
      <c r="H1808" s="1" t="str">
        <f>IFERROR(INDEX(行业涨跌!F:F,MATCH(G1808,行业涨跌!C:C,0)),"-")</f>
        <v>-</v>
      </c>
      <c r="I1808" s="1" t="str">
        <f>IFERROR(INDEX(行业涨跌!E:E,MATCH(G1808,行业涨跌!C:C,0)),"-")</f>
        <v>-</v>
      </c>
      <c r="J1808" s="1">
        <v>0</v>
      </c>
      <c r="K1808" s="1">
        <v>0</v>
      </c>
      <c r="L1808" s="1">
        <v>0</v>
      </c>
      <c r="M1808" s="66">
        <f t="shared" si="246"/>
        <v>0</v>
      </c>
      <c r="R1808" s="43" t="str">
        <f t="shared" si="244"/>
        <v>-</v>
      </c>
    </row>
    <row r="1809" spans="1:19" x14ac:dyDescent="0.15">
      <c r="A1809" s="1">
        <v>1808</v>
      </c>
      <c r="B1809" s="29" t="str">
        <f>TRIM(基本信息!B1809)</f>
        <v/>
      </c>
      <c r="C1809" s="1" t="str">
        <f>TRIM(基本信息!C1809)</f>
        <v/>
      </c>
      <c r="D1809" s="1">
        <f t="shared" si="245"/>
        <v>0</v>
      </c>
      <c r="E1809" s="1" t="str">
        <f>IFERROR(INDEX(股票涨跌!E:E,MATCH(B1809,股票涨跌!B:B,0)),"-")</f>
        <v>-</v>
      </c>
      <c r="F1809" s="1" t="str">
        <f>IFERROR(INDEX(股票涨跌!F:F,MATCH(B1809,股票涨跌!B:B,0)),"-")</f>
        <v>-</v>
      </c>
      <c r="G1809" s="1" t="str">
        <f>TRIM(基本信息!O1809)</f>
        <v/>
      </c>
      <c r="H1809" s="1" t="str">
        <f>IFERROR(INDEX(行业涨跌!F:F,MATCH(G1809,行业涨跌!C:C,0)),"-")</f>
        <v>-</v>
      </c>
      <c r="I1809" s="1" t="str">
        <f>IFERROR(INDEX(行业涨跌!E:E,MATCH(G1809,行业涨跌!C:C,0)),"-")</f>
        <v>-</v>
      </c>
      <c r="J1809" s="1">
        <v>0</v>
      </c>
      <c r="K1809" s="1">
        <v>0</v>
      </c>
      <c r="L1809" s="1">
        <v>0</v>
      </c>
      <c r="M1809" s="66">
        <f t="shared" si="246"/>
        <v>0</v>
      </c>
      <c r="R1809" s="43" t="str">
        <f t="shared" si="244"/>
        <v>-</v>
      </c>
    </row>
    <row r="1810" spans="1:19" x14ac:dyDescent="0.15">
      <c r="A1810" s="1">
        <v>1809</v>
      </c>
      <c r="B1810" s="29" t="str">
        <f>TRIM(基本信息!B1810)</f>
        <v/>
      </c>
      <c r="C1810" s="1" t="str">
        <f>TRIM(基本信息!C1810)</f>
        <v/>
      </c>
      <c r="D1810" s="1">
        <f t="shared" si="245"/>
        <v>0</v>
      </c>
      <c r="E1810" s="1" t="str">
        <f>IFERROR(INDEX(股票涨跌!E:E,MATCH(B1810,股票涨跌!B:B,0)),"-")</f>
        <v>-</v>
      </c>
      <c r="F1810" s="1" t="str">
        <f>IFERROR(INDEX(股票涨跌!F:F,MATCH(B1810,股票涨跌!B:B,0)),"-")</f>
        <v>-</v>
      </c>
      <c r="G1810" s="1" t="str">
        <f>TRIM(基本信息!O1810)</f>
        <v/>
      </c>
      <c r="H1810" s="1" t="str">
        <f>IFERROR(INDEX(行业涨跌!F:F,MATCH(G1810,行业涨跌!C:C,0)),"-")</f>
        <v>-</v>
      </c>
      <c r="I1810" s="1" t="str">
        <f>IFERROR(INDEX(行业涨跌!E:E,MATCH(G1810,行业涨跌!C:C,0)),"-")</f>
        <v>-</v>
      </c>
      <c r="J1810" s="1">
        <v>0</v>
      </c>
      <c r="K1810" s="1">
        <v>0</v>
      </c>
      <c r="L1810" s="1">
        <v>0</v>
      </c>
      <c r="M1810" s="66">
        <f t="shared" si="246"/>
        <v>0</v>
      </c>
      <c r="R1810" s="43" t="str">
        <f t="shared" si="244"/>
        <v>-</v>
      </c>
    </row>
    <row r="1811" spans="1:19" x14ac:dyDescent="0.15">
      <c r="A1811" s="1">
        <v>1810</v>
      </c>
      <c r="B1811" s="29" t="str">
        <f>TRIM(基本信息!B1811)</f>
        <v/>
      </c>
      <c r="C1811" s="1" t="str">
        <f>TRIM(基本信息!C1811)</f>
        <v/>
      </c>
      <c r="D1811" s="1">
        <f t="shared" si="245"/>
        <v>0</v>
      </c>
      <c r="E1811" s="1" t="str">
        <f>IFERROR(INDEX(股票涨跌!E:E,MATCH(B1811,股票涨跌!B:B,0)),"-")</f>
        <v>-</v>
      </c>
      <c r="F1811" s="1" t="str">
        <f>IFERROR(INDEX(股票涨跌!F:F,MATCH(B1811,股票涨跌!B:B,0)),"-")</f>
        <v>-</v>
      </c>
      <c r="G1811" s="1" t="str">
        <f>TRIM(基本信息!O1811)</f>
        <v/>
      </c>
      <c r="H1811" s="1" t="str">
        <f>IFERROR(INDEX(行业涨跌!F:F,MATCH(G1811,行业涨跌!C:C,0)),"-")</f>
        <v>-</v>
      </c>
      <c r="I1811" s="1" t="str">
        <f>IFERROR(INDEX(行业涨跌!E:E,MATCH(G1811,行业涨跌!C:C,0)),"-")</f>
        <v>-</v>
      </c>
      <c r="J1811" s="1">
        <v>0</v>
      </c>
      <c r="K1811" s="1">
        <v>1</v>
      </c>
      <c r="L1811" s="1">
        <v>0</v>
      </c>
      <c r="M1811" s="66">
        <f t="shared" si="246"/>
        <v>1</v>
      </c>
      <c r="R1811" s="43" t="str">
        <f t="shared" si="244"/>
        <v>-</v>
      </c>
      <c r="S1811" s="11">
        <v>43630.625</v>
      </c>
    </row>
    <row r="1812" spans="1:19" x14ac:dyDescent="0.15">
      <c r="A1812" s="1">
        <v>1811</v>
      </c>
      <c r="B1812" s="29" t="str">
        <f>TRIM(基本信息!B1812)</f>
        <v/>
      </c>
      <c r="C1812" s="1" t="str">
        <f>TRIM(基本信息!C1812)</f>
        <v/>
      </c>
      <c r="D1812" s="1">
        <f t="shared" si="245"/>
        <v>0</v>
      </c>
      <c r="E1812" s="1" t="str">
        <f>IFERROR(INDEX(股票涨跌!E:E,MATCH(B1812,股票涨跌!B:B,0)),"-")</f>
        <v>-</v>
      </c>
      <c r="F1812" s="1" t="str">
        <f>IFERROR(INDEX(股票涨跌!F:F,MATCH(B1812,股票涨跌!B:B,0)),"-")</f>
        <v>-</v>
      </c>
      <c r="G1812" s="1" t="str">
        <f>TRIM(基本信息!O1812)</f>
        <v/>
      </c>
      <c r="H1812" s="1" t="str">
        <f>IFERROR(INDEX(行业涨跌!F:F,MATCH(G1812,行业涨跌!C:C,0)),"-")</f>
        <v>-</v>
      </c>
      <c r="I1812" s="1" t="str">
        <f>IFERROR(INDEX(行业涨跌!E:E,MATCH(G1812,行业涨跌!C:C,0)),"-")</f>
        <v>-</v>
      </c>
      <c r="J1812" s="1">
        <v>0</v>
      </c>
      <c r="K1812" s="1">
        <v>1</v>
      </c>
      <c r="L1812" s="1">
        <v>0</v>
      </c>
      <c r="M1812" s="66">
        <f t="shared" si="246"/>
        <v>1</v>
      </c>
      <c r="R1812" s="43" t="str">
        <f t="shared" si="244"/>
        <v>-</v>
      </c>
      <c r="S1812" s="11">
        <v>43630.625</v>
      </c>
    </row>
    <row r="1813" spans="1:19" x14ac:dyDescent="0.15">
      <c r="A1813" s="1">
        <v>1812</v>
      </c>
      <c r="B1813" s="29" t="str">
        <f>TRIM(基本信息!B1813)</f>
        <v/>
      </c>
      <c r="C1813" s="1" t="str">
        <f>TRIM(基本信息!C1813)</f>
        <v/>
      </c>
      <c r="D1813" s="1">
        <f t="shared" si="245"/>
        <v>0</v>
      </c>
      <c r="E1813" s="1" t="str">
        <f>IFERROR(INDEX(股票涨跌!E:E,MATCH(B1813,股票涨跌!B:B,0)),"-")</f>
        <v>-</v>
      </c>
      <c r="F1813" s="1" t="str">
        <f>IFERROR(INDEX(股票涨跌!F:F,MATCH(B1813,股票涨跌!B:B,0)),"-")</f>
        <v>-</v>
      </c>
      <c r="G1813" s="1" t="str">
        <f>TRIM(基本信息!O1813)</f>
        <v/>
      </c>
      <c r="H1813" s="1" t="str">
        <f>IFERROR(INDEX(行业涨跌!F:F,MATCH(G1813,行业涨跌!C:C,0)),"-")</f>
        <v>-</v>
      </c>
      <c r="I1813" s="1" t="str">
        <f>IFERROR(INDEX(行业涨跌!E:E,MATCH(G1813,行业涨跌!C:C,0)),"-")</f>
        <v>-</v>
      </c>
      <c r="J1813" s="1">
        <v>0</v>
      </c>
      <c r="K1813" s="1">
        <v>1</v>
      </c>
      <c r="L1813" s="1">
        <v>0</v>
      </c>
      <c r="M1813" s="66">
        <f t="shared" si="246"/>
        <v>1</v>
      </c>
      <c r="R1813" s="43" t="str">
        <f t="shared" si="244"/>
        <v>-</v>
      </c>
      <c r="S1813" s="11">
        <v>43630.625</v>
      </c>
    </row>
    <row r="1814" spans="1:19" x14ac:dyDescent="0.15">
      <c r="A1814" s="1">
        <v>1813</v>
      </c>
      <c r="B1814" s="29" t="str">
        <f>TRIM(基本信息!B1814)</f>
        <v/>
      </c>
      <c r="C1814" s="1" t="str">
        <f>TRIM(基本信息!C1814)</f>
        <v/>
      </c>
      <c r="D1814" s="1">
        <f t="shared" si="245"/>
        <v>0</v>
      </c>
      <c r="E1814" s="1" t="str">
        <f>IFERROR(INDEX(股票涨跌!E:E,MATCH(B1814,股票涨跌!B:B,0)),"-")</f>
        <v>-</v>
      </c>
      <c r="F1814" s="1" t="str">
        <f>IFERROR(INDEX(股票涨跌!F:F,MATCH(B1814,股票涨跌!B:B,0)),"-")</f>
        <v>-</v>
      </c>
      <c r="G1814" s="1" t="str">
        <f>TRIM(基本信息!O1814)</f>
        <v/>
      </c>
      <c r="H1814" s="1" t="str">
        <f>IFERROR(INDEX(行业涨跌!F:F,MATCH(G1814,行业涨跌!C:C,0)),"-")</f>
        <v>-</v>
      </c>
      <c r="I1814" s="1" t="str">
        <f>IFERROR(INDEX(行业涨跌!E:E,MATCH(G1814,行业涨跌!C:C,0)),"-")</f>
        <v>-</v>
      </c>
      <c r="J1814" s="1">
        <v>0</v>
      </c>
      <c r="K1814" s="1">
        <v>1</v>
      </c>
      <c r="L1814" s="1">
        <v>0</v>
      </c>
      <c r="M1814" s="66">
        <f t="shared" si="246"/>
        <v>1</v>
      </c>
      <c r="R1814" s="43" t="str">
        <f t="shared" si="244"/>
        <v>-</v>
      </c>
      <c r="S1814" s="11">
        <v>43630.625</v>
      </c>
    </row>
    <row r="1815" spans="1:19" x14ac:dyDescent="0.15">
      <c r="A1815" s="1">
        <v>1814</v>
      </c>
      <c r="B1815" s="29" t="str">
        <f>TRIM(基本信息!B1815)</f>
        <v/>
      </c>
      <c r="C1815" s="1" t="str">
        <f>TRIM(基本信息!C1815)</f>
        <v/>
      </c>
      <c r="D1815" s="1">
        <f t="shared" si="245"/>
        <v>0</v>
      </c>
      <c r="E1815" s="1" t="str">
        <f>IFERROR(INDEX(股票涨跌!E:E,MATCH(B1815,股票涨跌!B:B,0)),"-")</f>
        <v>-</v>
      </c>
      <c r="F1815" s="1" t="str">
        <f>IFERROR(INDEX(股票涨跌!F:F,MATCH(B1815,股票涨跌!B:B,0)),"-")</f>
        <v>-</v>
      </c>
      <c r="G1815" s="1" t="str">
        <f>TRIM(基本信息!O1815)</f>
        <v/>
      </c>
      <c r="H1815" s="1" t="str">
        <f>IFERROR(INDEX(行业涨跌!F:F,MATCH(G1815,行业涨跌!C:C,0)),"-")</f>
        <v>-</v>
      </c>
      <c r="I1815" s="1" t="str">
        <f>IFERROR(INDEX(行业涨跌!E:E,MATCH(G1815,行业涨跌!C:C,0)),"-")</f>
        <v>-</v>
      </c>
      <c r="J1815" s="1">
        <v>0</v>
      </c>
      <c r="K1815" s="1">
        <v>1</v>
      </c>
      <c r="L1815" s="1">
        <v>0</v>
      </c>
      <c r="M1815" s="66">
        <f t="shared" si="246"/>
        <v>1</v>
      </c>
      <c r="R1815" s="43" t="str">
        <f t="shared" si="244"/>
        <v>-</v>
      </c>
      <c r="S1815" s="11">
        <v>43630.625</v>
      </c>
    </row>
    <row r="1816" spans="1:19" x14ac:dyDescent="0.15">
      <c r="A1816" s="1">
        <v>1815</v>
      </c>
      <c r="B1816" s="29" t="str">
        <f>TRIM(基本信息!B1816)</f>
        <v/>
      </c>
      <c r="C1816" s="1" t="str">
        <f>TRIM(基本信息!C1816)</f>
        <v/>
      </c>
      <c r="D1816" s="1">
        <f t="shared" si="245"/>
        <v>0</v>
      </c>
      <c r="E1816" s="1" t="str">
        <f>IFERROR(INDEX(股票涨跌!E:E,MATCH(B1816,股票涨跌!B:B,0)),"-")</f>
        <v>-</v>
      </c>
      <c r="F1816" s="1" t="str">
        <f>IFERROR(INDEX(股票涨跌!F:F,MATCH(B1816,股票涨跌!B:B,0)),"-")</f>
        <v>-</v>
      </c>
      <c r="G1816" s="1" t="str">
        <f>TRIM(基本信息!O1816)</f>
        <v/>
      </c>
      <c r="H1816" s="1" t="str">
        <f>IFERROR(INDEX(行业涨跌!F:F,MATCH(G1816,行业涨跌!C:C,0)),"-")</f>
        <v>-</v>
      </c>
      <c r="I1816" s="1" t="str">
        <f>IFERROR(INDEX(行业涨跌!E:E,MATCH(G1816,行业涨跌!C:C,0)),"-")</f>
        <v>-</v>
      </c>
      <c r="J1816" s="1">
        <v>0</v>
      </c>
      <c r="K1816" s="1">
        <v>0</v>
      </c>
      <c r="L1816" s="1">
        <v>0</v>
      </c>
      <c r="M1816" s="66">
        <f t="shared" si="246"/>
        <v>0</v>
      </c>
      <c r="R1816" s="43" t="str">
        <f t="shared" si="244"/>
        <v>-</v>
      </c>
    </row>
    <row r="1817" spans="1:19" x14ac:dyDescent="0.15">
      <c r="A1817" s="1">
        <v>1816</v>
      </c>
      <c r="B1817" s="29" t="str">
        <f>TRIM(基本信息!B1817)</f>
        <v/>
      </c>
      <c r="C1817" s="1" t="str">
        <f>TRIM(基本信息!C1817)</f>
        <v/>
      </c>
      <c r="D1817" s="1">
        <f t="shared" si="245"/>
        <v>0</v>
      </c>
      <c r="E1817" s="1" t="str">
        <f>IFERROR(INDEX(股票涨跌!E:E,MATCH(B1817,股票涨跌!B:B,0)),"-")</f>
        <v>-</v>
      </c>
      <c r="F1817" s="1" t="str">
        <f>IFERROR(INDEX(股票涨跌!F:F,MATCH(B1817,股票涨跌!B:B,0)),"-")</f>
        <v>-</v>
      </c>
      <c r="G1817" s="1" t="str">
        <f>TRIM(基本信息!O1817)</f>
        <v/>
      </c>
      <c r="H1817" s="1" t="str">
        <f>IFERROR(INDEX(行业涨跌!F:F,MATCH(G1817,行业涨跌!C:C,0)),"-")</f>
        <v>-</v>
      </c>
      <c r="I1817" s="1" t="str">
        <f>IFERROR(INDEX(行业涨跌!E:E,MATCH(G1817,行业涨跌!C:C,0)),"-")</f>
        <v>-</v>
      </c>
      <c r="J1817" s="1">
        <v>0</v>
      </c>
      <c r="K1817" s="1">
        <v>0</v>
      </c>
      <c r="L1817" s="1">
        <v>0</v>
      </c>
      <c r="M1817" s="66">
        <f t="shared" si="246"/>
        <v>0</v>
      </c>
      <c r="R1817" s="43" t="str">
        <f t="shared" si="244"/>
        <v>-</v>
      </c>
    </row>
    <row r="1818" spans="1:19" x14ac:dyDescent="0.15">
      <c r="A1818" s="1">
        <v>1817</v>
      </c>
      <c r="B1818" s="29" t="str">
        <f>TRIM(基本信息!B1818)</f>
        <v/>
      </c>
      <c r="C1818" s="1" t="str">
        <f>TRIM(基本信息!C1818)</f>
        <v/>
      </c>
      <c r="D1818" s="1">
        <f t="shared" si="245"/>
        <v>0</v>
      </c>
      <c r="E1818" s="1" t="str">
        <f>IFERROR(INDEX(股票涨跌!E:E,MATCH(B1818,股票涨跌!B:B,0)),"-")</f>
        <v>-</v>
      </c>
      <c r="F1818" s="1" t="str">
        <f>IFERROR(INDEX(股票涨跌!F:F,MATCH(B1818,股票涨跌!B:B,0)),"-")</f>
        <v>-</v>
      </c>
      <c r="G1818" s="1" t="str">
        <f>TRIM(基本信息!O1818)</f>
        <v/>
      </c>
      <c r="H1818" s="1" t="str">
        <f>IFERROR(INDEX(行业涨跌!F:F,MATCH(G1818,行业涨跌!C:C,0)),"-")</f>
        <v>-</v>
      </c>
      <c r="I1818" s="1" t="str">
        <f>IFERROR(INDEX(行业涨跌!E:E,MATCH(G1818,行业涨跌!C:C,0)),"-")</f>
        <v>-</v>
      </c>
      <c r="J1818" s="1">
        <v>0</v>
      </c>
      <c r="K1818" s="1">
        <v>1</v>
      </c>
      <c r="L1818" s="1">
        <v>0</v>
      </c>
      <c r="M1818" s="66">
        <f t="shared" si="246"/>
        <v>1</v>
      </c>
      <c r="R1818" s="43" t="str">
        <f t="shared" si="244"/>
        <v>-</v>
      </c>
      <c r="S1818" s="11">
        <v>43630.625</v>
      </c>
    </row>
    <row r="1819" spans="1:19" x14ac:dyDescent="0.15">
      <c r="A1819" s="1">
        <v>1818</v>
      </c>
      <c r="B1819" s="29" t="str">
        <f>TRIM(基本信息!B1819)</f>
        <v/>
      </c>
      <c r="C1819" s="1" t="str">
        <f>TRIM(基本信息!C1819)</f>
        <v/>
      </c>
      <c r="D1819" s="1">
        <f t="shared" si="245"/>
        <v>0</v>
      </c>
      <c r="E1819" s="1" t="str">
        <f>IFERROR(INDEX(股票涨跌!E:E,MATCH(B1819,股票涨跌!B:B,0)),"-")</f>
        <v>-</v>
      </c>
      <c r="F1819" s="1" t="str">
        <f>IFERROR(INDEX(股票涨跌!F:F,MATCH(B1819,股票涨跌!B:B,0)),"-")</f>
        <v>-</v>
      </c>
      <c r="G1819" s="1" t="str">
        <f>TRIM(基本信息!O1819)</f>
        <v/>
      </c>
      <c r="H1819" s="1" t="str">
        <f>IFERROR(INDEX(行业涨跌!F:F,MATCH(G1819,行业涨跌!C:C,0)),"-")</f>
        <v>-</v>
      </c>
      <c r="I1819" s="1" t="str">
        <f>IFERROR(INDEX(行业涨跌!E:E,MATCH(G1819,行业涨跌!C:C,0)),"-")</f>
        <v>-</v>
      </c>
      <c r="J1819" s="1">
        <v>0</v>
      </c>
      <c r="K1819" s="1">
        <v>0</v>
      </c>
      <c r="L1819" s="1">
        <v>0</v>
      </c>
      <c r="M1819" s="66">
        <f t="shared" si="246"/>
        <v>0</v>
      </c>
      <c r="R1819" s="43" t="str">
        <f t="shared" si="244"/>
        <v>-</v>
      </c>
    </row>
    <row r="1820" spans="1:19" x14ac:dyDescent="0.15">
      <c r="A1820" s="1">
        <v>1819</v>
      </c>
      <c r="B1820" s="29" t="str">
        <f>TRIM(基本信息!B1820)</f>
        <v/>
      </c>
      <c r="C1820" s="1" t="str">
        <f>TRIM(基本信息!C1820)</f>
        <v/>
      </c>
      <c r="D1820" s="1">
        <f t="shared" si="245"/>
        <v>0</v>
      </c>
      <c r="E1820" s="1" t="str">
        <f>IFERROR(INDEX(股票涨跌!E:E,MATCH(B1820,股票涨跌!B:B,0)),"-")</f>
        <v>-</v>
      </c>
      <c r="F1820" s="1" t="str">
        <f>IFERROR(INDEX(股票涨跌!F:F,MATCH(B1820,股票涨跌!B:B,0)),"-")</f>
        <v>-</v>
      </c>
      <c r="G1820" s="1" t="str">
        <f>TRIM(基本信息!O1820)</f>
        <v/>
      </c>
      <c r="H1820" s="1" t="str">
        <f>IFERROR(INDEX(行业涨跌!F:F,MATCH(G1820,行业涨跌!C:C,0)),"-")</f>
        <v>-</v>
      </c>
      <c r="I1820" s="1" t="str">
        <f>IFERROR(INDEX(行业涨跌!E:E,MATCH(G1820,行业涨跌!C:C,0)),"-")</f>
        <v>-</v>
      </c>
      <c r="J1820" s="1">
        <v>0</v>
      </c>
      <c r="K1820" s="1">
        <v>1</v>
      </c>
      <c r="L1820" s="1">
        <v>0</v>
      </c>
      <c r="M1820" s="66">
        <f t="shared" si="246"/>
        <v>1</v>
      </c>
      <c r="R1820" s="43" t="str">
        <f t="shared" si="244"/>
        <v>-</v>
      </c>
      <c r="S1820" s="11">
        <v>43630.625</v>
      </c>
    </row>
    <row r="1821" spans="1:19" x14ac:dyDescent="0.15">
      <c r="A1821" s="1">
        <v>1820</v>
      </c>
      <c r="B1821" s="29" t="str">
        <f>TRIM(基本信息!B1821)</f>
        <v/>
      </c>
      <c r="C1821" s="1" t="str">
        <f>TRIM(基本信息!C1821)</f>
        <v/>
      </c>
      <c r="D1821" s="1">
        <f t="shared" si="245"/>
        <v>0</v>
      </c>
      <c r="E1821" s="1" t="str">
        <f>IFERROR(INDEX(股票涨跌!E:E,MATCH(B1821,股票涨跌!B:B,0)),"-")</f>
        <v>-</v>
      </c>
      <c r="F1821" s="1" t="str">
        <f>IFERROR(INDEX(股票涨跌!F:F,MATCH(B1821,股票涨跌!B:B,0)),"-")</f>
        <v>-</v>
      </c>
      <c r="G1821" s="1" t="str">
        <f>TRIM(基本信息!O1821)</f>
        <v/>
      </c>
      <c r="H1821" s="1" t="str">
        <f>IFERROR(INDEX(行业涨跌!F:F,MATCH(G1821,行业涨跌!C:C,0)),"-")</f>
        <v>-</v>
      </c>
      <c r="I1821" s="1" t="str">
        <f>IFERROR(INDEX(行业涨跌!E:E,MATCH(G1821,行业涨跌!C:C,0)),"-")</f>
        <v>-</v>
      </c>
      <c r="J1821" s="1">
        <v>0</v>
      </c>
      <c r="K1821" s="1">
        <v>0</v>
      </c>
      <c r="L1821" s="1">
        <v>0</v>
      </c>
      <c r="M1821" s="66">
        <f t="shared" si="246"/>
        <v>0</v>
      </c>
      <c r="R1821" s="43" t="str">
        <f t="shared" si="244"/>
        <v>-</v>
      </c>
    </row>
    <row r="1822" spans="1:19" x14ac:dyDescent="0.15">
      <c r="A1822" s="1">
        <v>1821</v>
      </c>
      <c r="B1822" s="29" t="str">
        <f>TRIM(基本信息!B1822)</f>
        <v/>
      </c>
      <c r="C1822" s="1" t="str">
        <f>TRIM(基本信息!C1822)</f>
        <v/>
      </c>
      <c r="D1822" s="1">
        <f t="shared" si="245"/>
        <v>0</v>
      </c>
      <c r="E1822" s="1" t="str">
        <f>IFERROR(INDEX(股票涨跌!E:E,MATCH(B1822,股票涨跌!B:B,0)),"-")</f>
        <v>-</v>
      </c>
      <c r="F1822" s="1" t="str">
        <f>IFERROR(INDEX(股票涨跌!F:F,MATCH(B1822,股票涨跌!B:B,0)),"-")</f>
        <v>-</v>
      </c>
      <c r="G1822" s="1" t="str">
        <f>TRIM(基本信息!O1822)</f>
        <v/>
      </c>
      <c r="H1822" s="1" t="str">
        <f>IFERROR(INDEX(行业涨跌!F:F,MATCH(G1822,行业涨跌!C:C,0)),"-")</f>
        <v>-</v>
      </c>
      <c r="I1822" s="1" t="str">
        <f>IFERROR(INDEX(行业涨跌!E:E,MATCH(G1822,行业涨跌!C:C,0)),"-")</f>
        <v>-</v>
      </c>
      <c r="J1822" s="1">
        <v>0</v>
      </c>
      <c r="K1822" s="1">
        <v>1</v>
      </c>
      <c r="L1822" s="1">
        <v>0</v>
      </c>
      <c r="M1822" s="66">
        <f t="shared" si="246"/>
        <v>1</v>
      </c>
      <c r="R1822" s="43" t="str">
        <f t="shared" si="244"/>
        <v>-</v>
      </c>
      <c r="S1822" s="11">
        <v>43630.625</v>
      </c>
    </row>
    <row r="1823" spans="1:19" x14ac:dyDescent="0.15">
      <c r="A1823" s="1">
        <v>1822</v>
      </c>
      <c r="B1823" s="29" t="str">
        <f>TRIM(基本信息!B1823)</f>
        <v/>
      </c>
      <c r="C1823" s="1" t="str">
        <f>TRIM(基本信息!C1823)</f>
        <v/>
      </c>
      <c r="D1823" s="1">
        <f t="shared" si="245"/>
        <v>0</v>
      </c>
      <c r="E1823" s="1" t="str">
        <f>IFERROR(INDEX(股票涨跌!E:E,MATCH(B1823,股票涨跌!B:B,0)),"-")</f>
        <v>-</v>
      </c>
      <c r="F1823" s="1" t="str">
        <f>IFERROR(INDEX(股票涨跌!F:F,MATCH(B1823,股票涨跌!B:B,0)),"-")</f>
        <v>-</v>
      </c>
      <c r="G1823" s="1" t="str">
        <f>TRIM(基本信息!O1823)</f>
        <v/>
      </c>
      <c r="H1823" s="1" t="str">
        <f>IFERROR(INDEX(行业涨跌!F:F,MATCH(G1823,行业涨跌!C:C,0)),"-")</f>
        <v>-</v>
      </c>
      <c r="I1823" s="1" t="str">
        <f>IFERROR(INDEX(行业涨跌!E:E,MATCH(G1823,行业涨跌!C:C,0)),"-")</f>
        <v>-</v>
      </c>
      <c r="J1823" s="1">
        <v>0</v>
      </c>
      <c r="K1823" s="1">
        <v>0</v>
      </c>
      <c r="L1823" s="1">
        <v>0</v>
      </c>
      <c r="M1823" s="66">
        <f t="shared" si="246"/>
        <v>0</v>
      </c>
      <c r="R1823" s="43" t="str">
        <f t="shared" si="244"/>
        <v>-</v>
      </c>
    </row>
    <row r="1824" spans="1:19" x14ac:dyDescent="0.15">
      <c r="A1824" s="1">
        <v>1823</v>
      </c>
      <c r="B1824" s="29" t="str">
        <f>TRIM(基本信息!B1824)</f>
        <v/>
      </c>
      <c r="C1824" s="1" t="str">
        <f>TRIM(基本信息!C1824)</f>
        <v/>
      </c>
      <c r="D1824" s="1">
        <f t="shared" si="245"/>
        <v>0</v>
      </c>
      <c r="E1824" s="1" t="str">
        <f>IFERROR(INDEX(股票涨跌!E:E,MATCH(B1824,股票涨跌!B:B,0)),"-")</f>
        <v>-</v>
      </c>
      <c r="F1824" s="1" t="str">
        <f>IFERROR(INDEX(股票涨跌!F:F,MATCH(B1824,股票涨跌!B:B,0)),"-")</f>
        <v>-</v>
      </c>
      <c r="G1824" s="1" t="str">
        <f>TRIM(基本信息!O1824)</f>
        <v/>
      </c>
      <c r="H1824" s="1" t="str">
        <f>IFERROR(INDEX(行业涨跌!F:F,MATCH(G1824,行业涨跌!C:C,0)),"-")</f>
        <v>-</v>
      </c>
      <c r="I1824" s="1" t="str">
        <f>IFERROR(INDEX(行业涨跌!E:E,MATCH(G1824,行业涨跌!C:C,0)),"-")</f>
        <v>-</v>
      </c>
      <c r="J1824" s="1">
        <v>0</v>
      </c>
      <c r="K1824" s="1">
        <v>0</v>
      </c>
      <c r="L1824" s="1">
        <v>0</v>
      </c>
      <c r="M1824" s="66">
        <f t="shared" si="246"/>
        <v>0</v>
      </c>
      <c r="R1824" s="43" t="str">
        <f t="shared" si="244"/>
        <v>-</v>
      </c>
    </row>
    <row r="1825" spans="1:19" x14ac:dyDescent="0.15">
      <c r="A1825" s="1">
        <v>1824</v>
      </c>
      <c r="B1825" s="29" t="str">
        <f>TRIM(基本信息!B1825)</f>
        <v/>
      </c>
      <c r="C1825" s="1" t="str">
        <f>TRIM(基本信息!C1825)</f>
        <v/>
      </c>
      <c r="D1825" s="1">
        <f t="shared" si="245"/>
        <v>0</v>
      </c>
      <c r="E1825" s="1" t="str">
        <f>IFERROR(INDEX(股票涨跌!E:E,MATCH(B1825,股票涨跌!B:B,0)),"-")</f>
        <v>-</v>
      </c>
      <c r="F1825" s="1" t="str">
        <f>IFERROR(INDEX(股票涨跌!F:F,MATCH(B1825,股票涨跌!B:B,0)),"-")</f>
        <v>-</v>
      </c>
      <c r="G1825" s="1" t="str">
        <f>TRIM(基本信息!O1825)</f>
        <v/>
      </c>
      <c r="H1825" s="1" t="str">
        <f>IFERROR(INDEX(行业涨跌!F:F,MATCH(G1825,行业涨跌!C:C,0)),"-")</f>
        <v>-</v>
      </c>
      <c r="I1825" s="1" t="str">
        <f>IFERROR(INDEX(行业涨跌!E:E,MATCH(G1825,行业涨跌!C:C,0)),"-")</f>
        <v>-</v>
      </c>
      <c r="J1825" s="1">
        <v>0</v>
      </c>
      <c r="K1825" s="1">
        <v>0</v>
      </c>
      <c r="L1825" s="1">
        <v>0</v>
      </c>
      <c r="M1825" s="66">
        <f t="shared" si="246"/>
        <v>0</v>
      </c>
      <c r="R1825" s="43" t="str">
        <f t="shared" si="244"/>
        <v>-</v>
      </c>
    </row>
    <row r="1826" spans="1:19" x14ac:dyDescent="0.15">
      <c r="A1826" s="1">
        <v>1825</v>
      </c>
      <c r="B1826" s="29" t="str">
        <f>TRIM(基本信息!B1826)</f>
        <v/>
      </c>
      <c r="C1826" s="1" t="str">
        <f>TRIM(基本信息!C1826)</f>
        <v/>
      </c>
      <c r="D1826" s="1">
        <f t="shared" si="245"/>
        <v>0</v>
      </c>
      <c r="E1826" s="1" t="str">
        <f>IFERROR(INDEX(股票涨跌!E:E,MATCH(B1826,股票涨跌!B:B,0)),"-")</f>
        <v>-</v>
      </c>
      <c r="F1826" s="1" t="str">
        <f>IFERROR(INDEX(股票涨跌!F:F,MATCH(B1826,股票涨跌!B:B,0)),"-")</f>
        <v>-</v>
      </c>
      <c r="G1826" s="1" t="str">
        <f>TRIM(基本信息!O1826)</f>
        <v/>
      </c>
      <c r="H1826" s="1" t="str">
        <f>IFERROR(INDEX(行业涨跌!F:F,MATCH(G1826,行业涨跌!C:C,0)),"-")</f>
        <v>-</v>
      </c>
      <c r="I1826" s="1" t="str">
        <f>IFERROR(INDEX(行业涨跌!E:E,MATCH(G1826,行业涨跌!C:C,0)),"-")</f>
        <v>-</v>
      </c>
      <c r="J1826" s="1">
        <v>0</v>
      </c>
      <c r="K1826" s="1">
        <v>0</v>
      </c>
      <c r="L1826" s="1">
        <v>0</v>
      </c>
      <c r="M1826" s="66">
        <f t="shared" si="246"/>
        <v>0</v>
      </c>
      <c r="R1826" s="43" t="str">
        <f t="shared" si="244"/>
        <v>-</v>
      </c>
    </row>
    <row r="1827" spans="1:19" x14ac:dyDescent="0.15">
      <c r="A1827" s="1">
        <v>1826</v>
      </c>
      <c r="B1827" s="29" t="str">
        <f>TRIM(基本信息!B1827)</f>
        <v/>
      </c>
      <c r="C1827" s="1" t="str">
        <f>TRIM(基本信息!C1827)</f>
        <v/>
      </c>
      <c r="D1827" s="1">
        <f t="shared" si="245"/>
        <v>0</v>
      </c>
      <c r="E1827" s="1" t="str">
        <f>IFERROR(INDEX(股票涨跌!E:E,MATCH(B1827,股票涨跌!B:B,0)),"-")</f>
        <v>-</v>
      </c>
      <c r="F1827" s="1" t="str">
        <f>IFERROR(INDEX(股票涨跌!F:F,MATCH(B1827,股票涨跌!B:B,0)),"-")</f>
        <v>-</v>
      </c>
      <c r="G1827" s="1" t="str">
        <f>TRIM(基本信息!O1827)</f>
        <v/>
      </c>
      <c r="H1827" s="1" t="str">
        <f>IFERROR(INDEX(行业涨跌!F:F,MATCH(G1827,行业涨跌!C:C,0)),"-")</f>
        <v>-</v>
      </c>
      <c r="I1827" s="1" t="str">
        <f>IFERROR(INDEX(行业涨跌!E:E,MATCH(G1827,行业涨跌!C:C,0)),"-")</f>
        <v>-</v>
      </c>
      <c r="J1827" s="1">
        <v>0</v>
      </c>
      <c r="K1827" s="1">
        <v>0</v>
      </c>
      <c r="L1827" s="1">
        <v>0</v>
      </c>
      <c r="M1827" s="66">
        <f t="shared" si="246"/>
        <v>0</v>
      </c>
      <c r="R1827" s="43" t="str">
        <f t="shared" si="244"/>
        <v>-</v>
      </c>
    </row>
    <row r="1828" spans="1:19" x14ac:dyDescent="0.15">
      <c r="A1828" s="1">
        <v>1827</v>
      </c>
      <c r="B1828" s="29" t="str">
        <f>TRIM(基本信息!B1828)</f>
        <v/>
      </c>
      <c r="C1828" s="1" t="str">
        <f>TRIM(基本信息!C1828)</f>
        <v/>
      </c>
      <c r="D1828" s="1">
        <f t="shared" si="245"/>
        <v>0</v>
      </c>
      <c r="E1828" s="1" t="str">
        <f>IFERROR(INDEX(股票涨跌!E:E,MATCH(B1828,股票涨跌!B:B,0)),"-")</f>
        <v>-</v>
      </c>
      <c r="F1828" s="1" t="str">
        <f>IFERROR(INDEX(股票涨跌!F:F,MATCH(B1828,股票涨跌!B:B,0)),"-")</f>
        <v>-</v>
      </c>
      <c r="G1828" s="1" t="str">
        <f>TRIM(基本信息!O1828)</f>
        <v/>
      </c>
      <c r="H1828" s="1" t="str">
        <f>IFERROR(INDEX(行业涨跌!F:F,MATCH(G1828,行业涨跌!C:C,0)),"-")</f>
        <v>-</v>
      </c>
      <c r="I1828" s="1" t="str">
        <f>IFERROR(INDEX(行业涨跌!E:E,MATCH(G1828,行业涨跌!C:C,0)),"-")</f>
        <v>-</v>
      </c>
      <c r="J1828" s="1">
        <v>0</v>
      </c>
      <c r="K1828" s="1">
        <v>0</v>
      </c>
      <c r="L1828" s="1">
        <v>0</v>
      </c>
      <c r="M1828" s="66">
        <f t="shared" si="246"/>
        <v>0</v>
      </c>
      <c r="R1828" s="43" t="str">
        <f t="shared" si="244"/>
        <v>-</v>
      </c>
    </row>
    <row r="1829" spans="1:19" x14ac:dyDescent="0.15">
      <c r="A1829" s="1">
        <v>1828</v>
      </c>
      <c r="B1829" s="29" t="str">
        <f>TRIM(基本信息!B1829)</f>
        <v/>
      </c>
      <c r="C1829" s="1" t="str">
        <f>TRIM(基本信息!C1829)</f>
        <v/>
      </c>
      <c r="D1829" s="1">
        <f t="shared" si="245"/>
        <v>0</v>
      </c>
      <c r="E1829" s="1" t="str">
        <f>IFERROR(INDEX(股票涨跌!E:E,MATCH(B1829,股票涨跌!B:B,0)),"-")</f>
        <v>-</v>
      </c>
      <c r="F1829" s="1" t="str">
        <f>IFERROR(INDEX(股票涨跌!F:F,MATCH(B1829,股票涨跌!B:B,0)),"-")</f>
        <v>-</v>
      </c>
      <c r="G1829" s="1" t="str">
        <f>TRIM(基本信息!O1829)</f>
        <v/>
      </c>
      <c r="H1829" s="1" t="str">
        <f>IFERROR(INDEX(行业涨跌!F:F,MATCH(G1829,行业涨跌!C:C,0)),"-")</f>
        <v>-</v>
      </c>
      <c r="I1829" s="1" t="str">
        <f>IFERROR(INDEX(行业涨跌!E:E,MATCH(G1829,行业涨跌!C:C,0)),"-")</f>
        <v>-</v>
      </c>
      <c r="J1829" s="1">
        <v>0</v>
      </c>
      <c r="K1829" s="1">
        <v>0</v>
      </c>
      <c r="L1829" s="1">
        <v>0</v>
      </c>
      <c r="M1829" s="66">
        <f t="shared" si="246"/>
        <v>0</v>
      </c>
      <c r="R1829" s="43" t="str">
        <f t="shared" si="244"/>
        <v>-</v>
      </c>
    </row>
    <row r="1830" spans="1:19" x14ac:dyDescent="0.15">
      <c r="A1830" s="1">
        <v>1829</v>
      </c>
      <c r="B1830" s="29" t="str">
        <f>TRIM(基本信息!B1830)</f>
        <v/>
      </c>
      <c r="C1830" s="1" t="str">
        <f>TRIM(基本信息!C1830)</f>
        <v/>
      </c>
      <c r="D1830" s="1">
        <f t="shared" si="245"/>
        <v>0</v>
      </c>
      <c r="E1830" s="1" t="str">
        <f>IFERROR(INDEX(股票涨跌!E:E,MATCH(B1830,股票涨跌!B:B,0)),"-")</f>
        <v>-</v>
      </c>
      <c r="F1830" s="1" t="str">
        <f>IFERROR(INDEX(股票涨跌!F:F,MATCH(B1830,股票涨跌!B:B,0)),"-")</f>
        <v>-</v>
      </c>
      <c r="G1830" s="1" t="str">
        <f>TRIM(基本信息!O1830)</f>
        <v/>
      </c>
      <c r="H1830" s="1" t="str">
        <f>IFERROR(INDEX(行业涨跌!F:F,MATCH(G1830,行业涨跌!C:C,0)),"-")</f>
        <v>-</v>
      </c>
      <c r="I1830" s="1" t="str">
        <f>IFERROR(INDEX(行业涨跌!E:E,MATCH(G1830,行业涨跌!C:C,0)),"-")</f>
        <v>-</v>
      </c>
      <c r="J1830" s="1">
        <v>0</v>
      </c>
      <c r="K1830" s="1">
        <v>0</v>
      </c>
      <c r="L1830" s="1">
        <v>0</v>
      </c>
      <c r="M1830" s="66">
        <f t="shared" si="246"/>
        <v>0</v>
      </c>
      <c r="R1830" s="43" t="str">
        <f t="shared" si="244"/>
        <v>-</v>
      </c>
    </row>
    <row r="1831" spans="1:19" x14ac:dyDescent="0.15">
      <c r="A1831" s="1">
        <v>1830</v>
      </c>
      <c r="B1831" s="29" t="str">
        <f>TRIM(基本信息!B1831)</f>
        <v/>
      </c>
      <c r="C1831" s="1" t="str">
        <f>TRIM(基本信息!C1831)</f>
        <v/>
      </c>
      <c r="D1831" s="1">
        <f t="shared" si="245"/>
        <v>0</v>
      </c>
      <c r="E1831" s="1" t="str">
        <f>IFERROR(INDEX(股票涨跌!E:E,MATCH(B1831,股票涨跌!B:B,0)),"-")</f>
        <v>-</v>
      </c>
      <c r="F1831" s="1" t="str">
        <f>IFERROR(INDEX(股票涨跌!F:F,MATCH(B1831,股票涨跌!B:B,0)),"-")</f>
        <v>-</v>
      </c>
      <c r="G1831" s="1" t="str">
        <f>TRIM(基本信息!O1831)</f>
        <v/>
      </c>
      <c r="H1831" s="1" t="str">
        <f>IFERROR(INDEX(行业涨跌!F:F,MATCH(G1831,行业涨跌!C:C,0)),"-")</f>
        <v>-</v>
      </c>
      <c r="I1831" s="1" t="str">
        <f>IFERROR(INDEX(行业涨跌!E:E,MATCH(G1831,行业涨跌!C:C,0)),"-")</f>
        <v>-</v>
      </c>
      <c r="J1831" s="1">
        <v>0</v>
      </c>
      <c r="K1831" s="1">
        <v>0</v>
      </c>
      <c r="L1831" s="1">
        <v>0</v>
      </c>
      <c r="M1831" s="66">
        <f t="shared" si="246"/>
        <v>0</v>
      </c>
      <c r="R1831" s="43" t="str">
        <f t="shared" si="244"/>
        <v>-</v>
      </c>
    </row>
    <row r="1832" spans="1:19" x14ac:dyDescent="0.15">
      <c r="A1832" s="1">
        <v>1831</v>
      </c>
      <c r="B1832" s="29" t="str">
        <f>TRIM(基本信息!B1832)</f>
        <v/>
      </c>
      <c r="C1832" s="1" t="str">
        <f>TRIM(基本信息!C1832)</f>
        <v/>
      </c>
      <c r="D1832" s="1">
        <f t="shared" si="245"/>
        <v>0</v>
      </c>
      <c r="E1832" s="1" t="str">
        <f>IFERROR(INDEX(股票涨跌!E:E,MATCH(B1832,股票涨跌!B:B,0)),"-")</f>
        <v>-</v>
      </c>
      <c r="F1832" s="1" t="str">
        <f>IFERROR(INDEX(股票涨跌!F:F,MATCH(B1832,股票涨跌!B:B,0)),"-")</f>
        <v>-</v>
      </c>
      <c r="G1832" s="1" t="str">
        <f>TRIM(基本信息!O1832)</f>
        <v/>
      </c>
      <c r="H1832" s="1" t="str">
        <f>IFERROR(INDEX(行业涨跌!F:F,MATCH(G1832,行业涨跌!C:C,0)),"-")</f>
        <v>-</v>
      </c>
      <c r="I1832" s="1" t="str">
        <f>IFERROR(INDEX(行业涨跌!E:E,MATCH(G1832,行业涨跌!C:C,0)),"-")</f>
        <v>-</v>
      </c>
      <c r="J1832" s="1">
        <v>0</v>
      </c>
      <c r="K1832" s="1">
        <v>0</v>
      </c>
      <c r="L1832" s="1">
        <v>0</v>
      </c>
      <c r="M1832" s="66">
        <f t="shared" si="246"/>
        <v>0</v>
      </c>
      <c r="R1832" s="43" t="str">
        <f t="shared" si="244"/>
        <v>-</v>
      </c>
    </row>
    <row r="1833" spans="1:19" x14ac:dyDescent="0.15">
      <c r="A1833" s="1">
        <v>1832</v>
      </c>
      <c r="B1833" s="29" t="str">
        <f>TRIM(基本信息!B1833)</f>
        <v/>
      </c>
      <c r="C1833" s="1" t="str">
        <f>TRIM(基本信息!C1833)</f>
        <v/>
      </c>
      <c r="D1833" s="1">
        <f t="shared" si="245"/>
        <v>0</v>
      </c>
      <c r="E1833" s="1" t="str">
        <f>IFERROR(INDEX(股票涨跌!E:E,MATCH(B1833,股票涨跌!B:B,0)),"-")</f>
        <v>-</v>
      </c>
      <c r="F1833" s="1" t="str">
        <f>IFERROR(INDEX(股票涨跌!F:F,MATCH(B1833,股票涨跌!B:B,0)),"-")</f>
        <v>-</v>
      </c>
      <c r="G1833" s="1" t="str">
        <f>TRIM(基本信息!O1833)</f>
        <v/>
      </c>
      <c r="H1833" s="1" t="str">
        <f>IFERROR(INDEX(行业涨跌!F:F,MATCH(G1833,行业涨跌!C:C,0)),"-")</f>
        <v>-</v>
      </c>
      <c r="I1833" s="1" t="str">
        <f>IFERROR(INDEX(行业涨跌!E:E,MATCH(G1833,行业涨跌!C:C,0)),"-")</f>
        <v>-</v>
      </c>
      <c r="J1833" s="1">
        <v>0</v>
      </c>
      <c r="K1833" s="1">
        <v>0</v>
      </c>
      <c r="L1833" s="1">
        <v>0</v>
      </c>
      <c r="M1833" s="66">
        <f t="shared" si="246"/>
        <v>0</v>
      </c>
      <c r="R1833" s="43" t="str">
        <f t="shared" si="244"/>
        <v>-</v>
      </c>
    </row>
    <row r="1834" spans="1:19" x14ac:dyDescent="0.15">
      <c r="A1834" s="1">
        <v>1833</v>
      </c>
      <c r="B1834" s="29" t="str">
        <f>TRIM(基本信息!B1834)</f>
        <v/>
      </c>
      <c r="C1834" s="1" t="str">
        <f>TRIM(基本信息!C1834)</f>
        <v/>
      </c>
      <c r="D1834" s="1">
        <f t="shared" si="245"/>
        <v>0</v>
      </c>
      <c r="E1834" s="1" t="str">
        <f>IFERROR(INDEX(股票涨跌!E:E,MATCH(B1834,股票涨跌!B:B,0)),"-")</f>
        <v>-</v>
      </c>
      <c r="F1834" s="1" t="str">
        <f>IFERROR(INDEX(股票涨跌!F:F,MATCH(B1834,股票涨跌!B:B,0)),"-")</f>
        <v>-</v>
      </c>
      <c r="G1834" s="1" t="str">
        <f>TRIM(基本信息!O1834)</f>
        <v/>
      </c>
      <c r="H1834" s="1" t="str">
        <f>IFERROR(INDEX(行业涨跌!F:F,MATCH(G1834,行业涨跌!C:C,0)),"-")</f>
        <v>-</v>
      </c>
      <c r="I1834" s="1" t="str">
        <f>IFERROR(INDEX(行业涨跌!E:E,MATCH(G1834,行业涨跌!C:C,0)),"-")</f>
        <v>-</v>
      </c>
      <c r="J1834" s="1">
        <v>0</v>
      </c>
      <c r="K1834" s="1">
        <v>1</v>
      </c>
      <c r="L1834" s="1">
        <v>0</v>
      </c>
      <c r="M1834" s="66">
        <f t="shared" si="246"/>
        <v>1</v>
      </c>
      <c r="R1834" s="43" t="str">
        <f t="shared" si="244"/>
        <v>-</v>
      </c>
      <c r="S1834" s="11">
        <v>43630.625</v>
      </c>
    </row>
    <row r="1835" spans="1:19" x14ac:dyDescent="0.15">
      <c r="A1835" s="1">
        <v>1834</v>
      </c>
      <c r="B1835" s="29" t="str">
        <f>TRIM(基本信息!B1835)</f>
        <v/>
      </c>
      <c r="C1835" s="1" t="str">
        <f>TRIM(基本信息!C1835)</f>
        <v/>
      </c>
      <c r="D1835" s="1">
        <f t="shared" si="245"/>
        <v>0</v>
      </c>
      <c r="E1835" s="1" t="str">
        <f>IFERROR(INDEX(股票涨跌!E:E,MATCH(B1835,股票涨跌!B:B,0)),"-")</f>
        <v>-</v>
      </c>
      <c r="F1835" s="1" t="str">
        <f>IFERROR(INDEX(股票涨跌!F:F,MATCH(B1835,股票涨跌!B:B,0)),"-")</f>
        <v>-</v>
      </c>
      <c r="G1835" s="1" t="str">
        <f>TRIM(基本信息!O1835)</f>
        <v/>
      </c>
      <c r="H1835" s="1" t="str">
        <f>IFERROR(INDEX(行业涨跌!F:F,MATCH(G1835,行业涨跌!C:C,0)),"-")</f>
        <v>-</v>
      </c>
      <c r="I1835" s="1" t="str">
        <f>IFERROR(INDEX(行业涨跌!E:E,MATCH(G1835,行业涨跌!C:C,0)),"-")</f>
        <v>-</v>
      </c>
      <c r="J1835" s="1">
        <v>0</v>
      </c>
      <c r="K1835" s="1">
        <v>1</v>
      </c>
      <c r="L1835" s="1">
        <v>0</v>
      </c>
      <c r="M1835" s="66">
        <f t="shared" si="246"/>
        <v>1</v>
      </c>
      <c r="R1835" s="43" t="str">
        <f t="shared" si="244"/>
        <v>-</v>
      </c>
      <c r="S1835" s="11">
        <v>43630.625</v>
      </c>
    </row>
    <row r="1836" spans="1:19" x14ac:dyDescent="0.15">
      <c r="A1836" s="1">
        <v>1835</v>
      </c>
      <c r="B1836" s="29" t="str">
        <f>TRIM(基本信息!B1836)</f>
        <v/>
      </c>
      <c r="C1836" s="1" t="str">
        <f>TRIM(基本信息!C1836)</f>
        <v/>
      </c>
      <c r="D1836" s="1">
        <f t="shared" si="245"/>
        <v>0</v>
      </c>
      <c r="E1836" s="1" t="str">
        <f>IFERROR(INDEX(股票涨跌!E:E,MATCH(B1836,股票涨跌!B:B,0)),"-")</f>
        <v>-</v>
      </c>
      <c r="F1836" s="1" t="str">
        <f>IFERROR(INDEX(股票涨跌!F:F,MATCH(B1836,股票涨跌!B:B,0)),"-")</f>
        <v>-</v>
      </c>
      <c r="G1836" s="1" t="str">
        <f>TRIM(基本信息!O1836)</f>
        <v/>
      </c>
      <c r="H1836" s="1" t="str">
        <f>IFERROR(INDEX(行业涨跌!F:F,MATCH(G1836,行业涨跌!C:C,0)),"-")</f>
        <v>-</v>
      </c>
      <c r="I1836" s="1" t="str">
        <f>IFERROR(INDEX(行业涨跌!E:E,MATCH(G1836,行业涨跌!C:C,0)),"-")</f>
        <v>-</v>
      </c>
      <c r="J1836" s="1">
        <v>0</v>
      </c>
      <c r="K1836" s="1">
        <v>1</v>
      </c>
      <c r="L1836" s="1">
        <v>0</v>
      </c>
      <c r="M1836" s="66">
        <f t="shared" si="246"/>
        <v>1</v>
      </c>
      <c r="R1836" s="43" t="str">
        <f t="shared" si="244"/>
        <v>-</v>
      </c>
      <c r="S1836" s="11">
        <v>43630.625</v>
      </c>
    </row>
    <row r="1837" spans="1:19" x14ac:dyDescent="0.15">
      <c r="A1837" s="1">
        <v>1836</v>
      </c>
      <c r="B1837" s="29" t="str">
        <f>TRIM(基本信息!B1837)</f>
        <v/>
      </c>
      <c r="C1837" s="1" t="str">
        <f>TRIM(基本信息!C1837)</f>
        <v/>
      </c>
      <c r="D1837" s="1">
        <f t="shared" si="245"/>
        <v>0</v>
      </c>
      <c r="E1837" s="1" t="str">
        <f>IFERROR(INDEX(股票涨跌!E:E,MATCH(B1837,股票涨跌!B:B,0)),"-")</f>
        <v>-</v>
      </c>
      <c r="F1837" s="1" t="str">
        <f>IFERROR(INDEX(股票涨跌!F:F,MATCH(B1837,股票涨跌!B:B,0)),"-")</f>
        <v>-</v>
      </c>
      <c r="G1837" s="1" t="str">
        <f>TRIM(基本信息!O1837)</f>
        <v/>
      </c>
      <c r="H1837" s="1" t="str">
        <f>IFERROR(INDEX(行业涨跌!F:F,MATCH(G1837,行业涨跌!C:C,0)),"-")</f>
        <v>-</v>
      </c>
      <c r="I1837" s="1" t="str">
        <f>IFERROR(INDEX(行业涨跌!E:E,MATCH(G1837,行业涨跌!C:C,0)),"-")</f>
        <v>-</v>
      </c>
      <c r="J1837" s="1">
        <v>0</v>
      </c>
      <c r="K1837" s="1">
        <v>1</v>
      </c>
      <c r="L1837" s="1">
        <v>0</v>
      </c>
      <c r="M1837" s="66">
        <f t="shared" si="246"/>
        <v>1</v>
      </c>
      <c r="R1837" s="43" t="str">
        <f t="shared" si="244"/>
        <v>-</v>
      </c>
      <c r="S1837" s="11">
        <v>43630.625</v>
      </c>
    </row>
    <row r="1838" spans="1:19" x14ac:dyDescent="0.15">
      <c r="A1838" s="1">
        <v>1837</v>
      </c>
      <c r="B1838" s="29" t="str">
        <f>TRIM(基本信息!B1838)</f>
        <v/>
      </c>
      <c r="C1838" s="1" t="str">
        <f>TRIM(基本信息!C1838)</f>
        <v/>
      </c>
      <c r="D1838" s="1">
        <f t="shared" si="245"/>
        <v>0</v>
      </c>
      <c r="E1838" s="1" t="str">
        <f>IFERROR(INDEX(股票涨跌!E:E,MATCH(B1838,股票涨跌!B:B,0)),"-")</f>
        <v>-</v>
      </c>
      <c r="F1838" s="1" t="str">
        <f>IFERROR(INDEX(股票涨跌!F:F,MATCH(B1838,股票涨跌!B:B,0)),"-")</f>
        <v>-</v>
      </c>
      <c r="G1838" s="1" t="str">
        <f>TRIM(基本信息!O1838)</f>
        <v/>
      </c>
      <c r="H1838" s="1" t="str">
        <f>IFERROR(INDEX(行业涨跌!F:F,MATCH(G1838,行业涨跌!C:C,0)),"-")</f>
        <v>-</v>
      </c>
      <c r="I1838" s="1" t="str">
        <f>IFERROR(INDEX(行业涨跌!E:E,MATCH(G1838,行业涨跌!C:C,0)),"-")</f>
        <v>-</v>
      </c>
      <c r="J1838" s="1">
        <v>0</v>
      </c>
      <c r="K1838" s="1">
        <v>1</v>
      </c>
      <c r="L1838" s="1">
        <v>0</v>
      </c>
      <c r="M1838" s="66">
        <f t="shared" si="246"/>
        <v>1</v>
      </c>
      <c r="R1838" s="43" t="str">
        <f t="shared" si="244"/>
        <v>-</v>
      </c>
      <c r="S1838" s="11">
        <v>43630.625</v>
      </c>
    </row>
    <row r="1839" spans="1:19" x14ac:dyDescent="0.15">
      <c r="A1839" s="1">
        <v>1838</v>
      </c>
      <c r="B1839" s="29" t="str">
        <f>TRIM(基本信息!B1839)</f>
        <v/>
      </c>
      <c r="C1839" s="1" t="str">
        <f>TRIM(基本信息!C1839)</f>
        <v/>
      </c>
      <c r="D1839" s="1">
        <f t="shared" si="245"/>
        <v>0</v>
      </c>
      <c r="E1839" s="1" t="str">
        <f>IFERROR(INDEX(股票涨跌!E:E,MATCH(B1839,股票涨跌!B:B,0)),"-")</f>
        <v>-</v>
      </c>
      <c r="F1839" s="1" t="str">
        <f>IFERROR(INDEX(股票涨跌!F:F,MATCH(B1839,股票涨跌!B:B,0)),"-")</f>
        <v>-</v>
      </c>
      <c r="G1839" s="1" t="str">
        <f>TRIM(基本信息!O1839)</f>
        <v/>
      </c>
      <c r="H1839" s="1" t="str">
        <f>IFERROR(INDEX(行业涨跌!F:F,MATCH(G1839,行业涨跌!C:C,0)),"-")</f>
        <v>-</v>
      </c>
      <c r="I1839" s="1" t="str">
        <f>IFERROR(INDEX(行业涨跌!E:E,MATCH(G1839,行业涨跌!C:C,0)),"-")</f>
        <v>-</v>
      </c>
      <c r="J1839" s="1">
        <v>0</v>
      </c>
      <c r="K1839" s="1">
        <v>1</v>
      </c>
      <c r="L1839" s="1">
        <v>0</v>
      </c>
      <c r="M1839" s="66">
        <f t="shared" si="246"/>
        <v>1</v>
      </c>
      <c r="R1839" s="43" t="str">
        <f t="shared" si="244"/>
        <v>-</v>
      </c>
      <c r="S1839" s="11">
        <v>43630.625</v>
      </c>
    </row>
    <row r="1840" spans="1:19" x14ac:dyDescent="0.15">
      <c r="A1840" s="1">
        <v>1839</v>
      </c>
      <c r="B1840" s="29" t="str">
        <f>TRIM(基本信息!B1840)</f>
        <v/>
      </c>
      <c r="C1840" s="1" t="str">
        <f>TRIM(基本信息!C1840)</f>
        <v/>
      </c>
      <c r="D1840" s="1">
        <f t="shared" si="245"/>
        <v>0</v>
      </c>
      <c r="E1840" s="1" t="str">
        <f>IFERROR(INDEX(股票涨跌!E:E,MATCH(B1840,股票涨跌!B:B,0)),"-")</f>
        <v>-</v>
      </c>
      <c r="F1840" s="1" t="str">
        <f>IFERROR(INDEX(股票涨跌!F:F,MATCH(B1840,股票涨跌!B:B,0)),"-")</f>
        <v>-</v>
      </c>
      <c r="G1840" s="1" t="str">
        <f>TRIM(基本信息!O1840)</f>
        <v/>
      </c>
      <c r="H1840" s="1" t="str">
        <f>IFERROR(INDEX(行业涨跌!F:F,MATCH(G1840,行业涨跌!C:C,0)),"-")</f>
        <v>-</v>
      </c>
      <c r="I1840" s="1" t="str">
        <f>IFERROR(INDEX(行业涨跌!E:E,MATCH(G1840,行业涨跌!C:C,0)),"-")</f>
        <v>-</v>
      </c>
      <c r="J1840" s="1">
        <v>0</v>
      </c>
      <c r="K1840" s="1">
        <v>0</v>
      </c>
      <c r="L1840" s="1">
        <v>0</v>
      </c>
      <c r="M1840" s="66">
        <f t="shared" si="246"/>
        <v>0</v>
      </c>
      <c r="R1840" s="43" t="str">
        <f t="shared" si="244"/>
        <v>-</v>
      </c>
    </row>
    <row r="1841" spans="1:19" x14ac:dyDescent="0.15">
      <c r="A1841" s="1">
        <v>1840</v>
      </c>
      <c r="B1841" s="29" t="str">
        <f>TRIM(基本信息!B1841)</f>
        <v/>
      </c>
      <c r="C1841" s="1" t="str">
        <f>TRIM(基本信息!C1841)</f>
        <v/>
      </c>
      <c r="D1841" s="1">
        <f t="shared" si="245"/>
        <v>0</v>
      </c>
      <c r="E1841" s="1" t="str">
        <f>IFERROR(INDEX(股票涨跌!E:E,MATCH(B1841,股票涨跌!B:B,0)),"-")</f>
        <v>-</v>
      </c>
      <c r="F1841" s="1" t="str">
        <f>IFERROR(INDEX(股票涨跌!F:F,MATCH(B1841,股票涨跌!B:B,0)),"-")</f>
        <v>-</v>
      </c>
      <c r="G1841" s="1" t="str">
        <f>TRIM(基本信息!O1841)</f>
        <v/>
      </c>
      <c r="H1841" s="1" t="str">
        <f>IFERROR(INDEX(行业涨跌!F:F,MATCH(G1841,行业涨跌!C:C,0)),"-")</f>
        <v>-</v>
      </c>
      <c r="I1841" s="1" t="str">
        <f>IFERROR(INDEX(行业涨跌!E:E,MATCH(G1841,行业涨跌!C:C,0)),"-")</f>
        <v>-</v>
      </c>
      <c r="J1841" s="1">
        <v>0</v>
      </c>
      <c r="K1841" s="1">
        <v>1</v>
      </c>
      <c r="L1841" s="1">
        <v>0</v>
      </c>
      <c r="M1841" s="66">
        <f t="shared" si="246"/>
        <v>1</v>
      </c>
      <c r="R1841" s="43" t="str">
        <f t="shared" si="244"/>
        <v>-</v>
      </c>
      <c r="S1841" s="11">
        <v>43630.625</v>
      </c>
    </row>
    <row r="1842" spans="1:19" x14ac:dyDescent="0.15">
      <c r="A1842" s="1">
        <v>1841</v>
      </c>
      <c r="B1842" s="29" t="str">
        <f>TRIM(基本信息!B1842)</f>
        <v/>
      </c>
      <c r="C1842" s="1" t="str">
        <f>TRIM(基本信息!C1842)</f>
        <v/>
      </c>
      <c r="D1842" s="1">
        <f t="shared" si="245"/>
        <v>0</v>
      </c>
      <c r="E1842" s="1" t="str">
        <f>IFERROR(INDEX(股票涨跌!E:E,MATCH(B1842,股票涨跌!B:B,0)),"-")</f>
        <v>-</v>
      </c>
      <c r="F1842" s="1" t="str">
        <f>IFERROR(INDEX(股票涨跌!F:F,MATCH(B1842,股票涨跌!B:B,0)),"-")</f>
        <v>-</v>
      </c>
      <c r="G1842" s="1" t="str">
        <f>TRIM(基本信息!O1842)</f>
        <v/>
      </c>
      <c r="H1842" s="1" t="str">
        <f>IFERROR(INDEX(行业涨跌!F:F,MATCH(G1842,行业涨跌!C:C,0)),"-")</f>
        <v>-</v>
      </c>
      <c r="I1842" s="1" t="str">
        <f>IFERROR(INDEX(行业涨跌!E:E,MATCH(G1842,行业涨跌!C:C,0)),"-")</f>
        <v>-</v>
      </c>
      <c r="J1842" s="1">
        <v>0</v>
      </c>
      <c r="K1842" s="1">
        <v>0</v>
      </c>
      <c r="L1842" s="1">
        <v>0</v>
      </c>
      <c r="M1842" s="66">
        <f t="shared" si="246"/>
        <v>0</v>
      </c>
      <c r="R1842" s="43" t="str">
        <f t="shared" si="244"/>
        <v>-</v>
      </c>
    </row>
    <row r="1843" spans="1:19" x14ac:dyDescent="0.15">
      <c r="A1843" s="1">
        <v>1842</v>
      </c>
      <c r="B1843" s="29" t="str">
        <f>TRIM(基本信息!B1843)</f>
        <v/>
      </c>
      <c r="C1843" s="1" t="str">
        <f>TRIM(基本信息!C1843)</f>
        <v/>
      </c>
      <c r="D1843" s="1">
        <f t="shared" si="245"/>
        <v>0</v>
      </c>
      <c r="E1843" s="1" t="str">
        <f>IFERROR(INDEX(股票涨跌!E:E,MATCH(B1843,股票涨跌!B:B,0)),"-")</f>
        <v>-</v>
      </c>
      <c r="F1843" s="1" t="str">
        <f>IFERROR(INDEX(股票涨跌!F:F,MATCH(B1843,股票涨跌!B:B,0)),"-")</f>
        <v>-</v>
      </c>
      <c r="G1843" s="1" t="str">
        <f>TRIM(基本信息!O1843)</f>
        <v/>
      </c>
      <c r="H1843" s="1" t="str">
        <f>IFERROR(INDEX(行业涨跌!F:F,MATCH(G1843,行业涨跌!C:C,0)),"-")</f>
        <v>-</v>
      </c>
      <c r="I1843" s="1" t="str">
        <f>IFERROR(INDEX(行业涨跌!E:E,MATCH(G1843,行业涨跌!C:C,0)),"-")</f>
        <v>-</v>
      </c>
      <c r="J1843" s="1">
        <v>0</v>
      </c>
      <c r="K1843" s="1">
        <v>1</v>
      </c>
      <c r="L1843" s="1">
        <v>0</v>
      </c>
      <c r="M1843" s="66">
        <f t="shared" si="246"/>
        <v>1</v>
      </c>
      <c r="R1843" s="43" t="str">
        <f t="shared" si="244"/>
        <v>-</v>
      </c>
      <c r="S1843" s="11">
        <v>43630.625</v>
      </c>
    </row>
    <row r="1844" spans="1:19" x14ac:dyDescent="0.15">
      <c r="A1844" s="1">
        <v>1843</v>
      </c>
      <c r="B1844" s="29" t="str">
        <f>TRIM(基本信息!B1844)</f>
        <v/>
      </c>
      <c r="C1844" s="1" t="str">
        <f>TRIM(基本信息!C1844)</f>
        <v/>
      </c>
      <c r="D1844" s="1">
        <f t="shared" si="245"/>
        <v>0</v>
      </c>
      <c r="E1844" s="1" t="str">
        <f>IFERROR(INDEX(股票涨跌!E:E,MATCH(B1844,股票涨跌!B:B,0)),"-")</f>
        <v>-</v>
      </c>
      <c r="F1844" s="1" t="str">
        <f>IFERROR(INDEX(股票涨跌!F:F,MATCH(B1844,股票涨跌!B:B,0)),"-")</f>
        <v>-</v>
      </c>
      <c r="G1844" s="1" t="str">
        <f>TRIM(基本信息!O1844)</f>
        <v/>
      </c>
      <c r="H1844" s="1" t="str">
        <f>IFERROR(INDEX(行业涨跌!F:F,MATCH(G1844,行业涨跌!C:C,0)),"-")</f>
        <v>-</v>
      </c>
      <c r="I1844" s="1" t="str">
        <f>IFERROR(INDEX(行业涨跌!E:E,MATCH(G1844,行业涨跌!C:C,0)),"-")</f>
        <v>-</v>
      </c>
      <c r="J1844" s="1">
        <v>0</v>
      </c>
      <c r="K1844" s="1">
        <v>1</v>
      </c>
      <c r="L1844" s="1">
        <v>0</v>
      </c>
      <c r="M1844" s="66">
        <f t="shared" si="246"/>
        <v>1</v>
      </c>
      <c r="R1844" s="43" t="str">
        <f t="shared" si="244"/>
        <v>-</v>
      </c>
      <c r="S1844" s="11">
        <v>43630.625</v>
      </c>
    </row>
    <row r="1845" spans="1:19" x14ac:dyDescent="0.15">
      <c r="A1845" s="1">
        <v>1844</v>
      </c>
      <c r="B1845" s="29" t="str">
        <f>TRIM(基本信息!B1845)</f>
        <v/>
      </c>
      <c r="C1845" s="1" t="str">
        <f>TRIM(基本信息!C1845)</f>
        <v/>
      </c>
      <c r="D1845" s="1">
        <f t="shared" si="245"/>
        <v>0</v>
      </c>
      <c r="E1845" s="1" t="str">
        <f>IFERROR(INDEX(股票涨跌!E:E,MATCH(B1845,股票涨跌!B:B,0)),"-")</f>
        <v>-</v>
      </c>
      <c r="F1845" s="1" t="str">
        <f>IFERROR(INDEX(股票涨跌!F:F,MATCH(B1845,股票涨跌!B:B,0)),"-")</f>
        <v>-</v>
      </c>
      <c r="G1845" s="1" t="str">
        <f>TRIM(基本信息!O1845)</f>
        <v/>
      </c>
      <c r="H1845" s="1" t="str">
        <f>IFERROR(INDEX(行业涨跌!F:F,MATCH(G1845,行业涨跌!C:C,0)),"-")</f>
        <v>-</v>
      </c>
      <c r="I1845" s="1" t="str">
        <f>IFERROR(INDEX(行业涨跌!E:E,MATCH(G1845,行业涨跌!C:C,0)),"-")</f>
        <v>-</v>
      </c>
      <c r="J1845" s="1">
        <v>0</v>
      </c>
      <c r="K1845" s="1">
        <v>0</v>
      </c>
      <c r="L1845" s="1">
        <v>0</v>
      </c>
      <c r="M1845" s="66">
        <f t="shared" si="246"/>
        <v>0</v>
      </c>
      <c r="R1845" s="43" t="str">
        <f t="shared" si="244"/>
        <v>-</v>
      </c>
    </row>
    <row r="1846" spans="1:19" x14ac:dyDescent="0.15">
      <c r="A1846" s="1">
        <v>1845</v>
      </c>
      <c r="B1846" s="29" t="str">
        <f>TRIM(基本信息!B1846)</f>
        <v/>
      </c>
      <c r="C1846" s="1" t="str">
        <f>TRIM(基本信息!C1846)</f>
        <v/>
      </c>
      <c r="D1846" s="1">
        <f t="shared" si="245"/>
        <v>0</v>
      </c>
      <c r="E1846" s="1" t="str">
        <f>IFERROR(INDEX(股票涨跌!E:E,MATCH(B1846,股票涨跌!B:B,0)),"-")</f>
        <v>-</v>
      </c>
      <c r="F1846" s="1" t="str">
        <f>IFERROR(INDEX(股票涨跌!F:F,MATCH(B1846,股票涨跌!B:B,0)),"-")</f>
        <v>-</v>
      </c>
      <c r="G1846" s="1" t="str">
        <f>TRIM(基本信息!O1846)</f>
        <v/>
      </c>
      <c r="H1846" s="1" t="str">
        <f>IFERROR(INDEX(行业涨跌!F:F,MATCH(G1846,行业涨跌!C:C,0)),"-")</f>
        <v>-</v>
      </c>
      <c r="I1846" s="1" t="str">
        <f>IFERROR(INDEX(行业涨跌!E:E,MATCH(G1846,行业涨跌!C:C,0)),"-")</f>
        <v>-</v>
      </c>
      <c r="J1846" s="1">
        <v>0</v>
      </c>
      <c r="K1846" s="1">
        <v>0</v>
      </c>
      <c r="L1846" s="1">
        <v>0</v>
      </c>
      <c r="M1846" s="66">
        <f t="shared" si="246"/>
        <v>0</v>
      </c>
      <c r="R1846" s="43" t="str">
        <f t="shared" si="244"/>
        <v>-</v>
      </c>
    </row>
    <row r="1847" spans="1:19" x14ac:dyDescent="0.15">
      <c r="A1847" s="1">
        <v>1846</v>
      </c>
      <c r="B1847" s="29" t="str">
        <f>TRIM(基本信息!B1847)</f>
        <v/>
      </c>
      <c r="C1847" s="1" t="str">
        <f>TRIM(基本信息!C1847)</f>
        <v/>
      </c>
      <c r="D1847" s="1">
        <f t="shared" si="245"/>
        <v>0</v>
      </c>
      <c r="E1847" s="1" t="str">
        <f>IFERROR(INDEX(股票涨跌!E:E,MATCH(B1847,股票涨跌!B:B,0)),"-")</f>
        <v>-</v>
      </c>
      <c r="F1847" s="1" t="str">
        <f>IFERROR(INDEX(股票涨跌!F:F,MATCH(B1847,股票涨跌!B:B,0)),"-")</f>
        <v>-</v>
      </c>
      <c r="G1847" s="1" t="str">
        <f>TRIM(基本信息!O1847)</f>
        <v/>
      </c>
      <c r="H1847" s="1" t="str">
        <f>IFERROR(INDEX(行业涨跌!F:F,MATCH(G1847,行业涨跌!C:C,0)),"-")</f>
        <v>-</v>
      </c>
      <c r="I1847" s="1" t="str">
        <f>IFERROR(INDEX(行业涨跌!E:E,MATCH(G1847,行业涨跌!C:C,0)),"-")</f>
        <v>-</v>
      </c>
      <c r="J1847" s="1">
        <v>0</v>
      </c>
      <c r="K1847" s="1">
        <v>1</v>
      </c>
      <c r="L1847" s="1">
        <v>0</v>
      </c>
      <c r="M1847" s="66">
        <f t="shared" si="246"/>
        <v>1</v>
      </c>
      <c r="R1847" s="43" t="str">
        <f t="shared" si="244"/>
        <v>-</v>
      </c>
      <c r="S1847" s="11">
        <v>43630.625</v>
      </c>
    </row>
    <row r="1848" spans="1:19" x14ac:dyDescent="0.15">
      <c r="A1848" s="1">
        <v>1847</v>
      </c>
      <c r="B1848" s="29" t="str">
        <f>TRIM(基本信息!B1848)</f>
        <v/>
      </c>
      <c r="C1848" s="1" t="str">
        <f>TRIM(基本信息!C1848)</f>
        <v/>
      </c>
      <c r="D1848" s="1">
        <f t="shared" si="245"/>
        <v>0</v>
      </c>
      <c r="E1848" s="1" t="str">
        <f>IFERROR(INDEX(股票涨跌!E:E,MATCH(B1848,股票涨跌!B:B,0)),"-")</f>
        <v>-</v>
      </c>
      <c r="F1848" s="1" t="str">
        <f>IFERROR(INDEX(股票涨跌!F:F,MATCH(B1848,股票涨跌!B:B,0)),"-")</f>
        <v>-</v>
      </c>
      <c r="G1848" s="1" t="str">
        <f>TRIM(基本信息!O1848)</f>
        <v/>
      </c>
      <c r="H1848" s="1" t="str">
        <f>IFERROR(INDEX(行业涨跌!F:F,MATCH(G1848,行业涨跌!C:C,0)),"-")</f>
        <v>-</v>
      </c>
      <c r="I1848" s="1" t="str">
        <f>IFERROR(INDEX(行业涨跌!E:E,MATCH(G1848,行业涨跌!C:C,0)),"-")</f>
        <v>-</v>
      </c>
      <c r="J1848" s="1">
        <v>0</v>
      </c>
      <c r="K1848" s="1">
        <v>0</v>
      </c>
      <c r="L1848" s="1">
        <v>0</v>
      </c>
      <c r="M1848" s="66">
        <f t="shared" si="246"/>
        <v>0</v>
      </c>
      <c r="R1848" s="43" t="str">
        <f t="shared" si="244"/>
        <v>-</v>
      </c>
    </row>
    <row r="1849" spans="1:19" x14ac:dyDescent="0.15">
      <c r="A1849" s="1">
        <v>1848</v>
      </c>
      <c r="B1849" s="29" t="str">
        <f>TRIM(基本信息!B1849)</f>
        <v/>
      </c>
      <c r="C1849" s="1" t="str">
        <f>TRIM(基本信息!C1849)</f>
        <v/>
      </c>
      <c r="D1849" s="1">
        <f t="shared" si="245"/>
        <v>0</v>
      </c>
      <c r="E1849" s="1" t="str">
        <f>IFERROR(INDEX(股票涨跌!E:E,MATCH(B1849,股票涨跌!B:B,0)),"-")</f>
        <v>-</v>
      </c>
      <c r="F1849" s="1" t="str">
        <f>IFERROR(INDEX(股票涨跌!F:F,MATCH(B1849,股票涨跌!B:B,0)),"-")</f>
        <v>-</v>
      </c>
      <c r="G1849" s="1" t="str">
        <f>TRIM(基本信息!O1849)</f>
        <v/>
      </c>
      <c r="H1849" s="1" t="str">
        <f>IFERROR(INDEX(行业涨跌!F:F,MATCH(G1849,行业涨跌!C:C,0)),"-")</f>
        <v>-</v>
      </c>
      <c r="I1849" s="1" t="str">
        <f>IFERROR(INDEX(行业涨跌!E:E,MATCH(G1849,行业涨跌!C:C,0)),"-")</f>
        <v>-</v>
      </c>
      <c r="J1849" s="1">
        <v>0</v>
      </c>
      <c r="K1849" s="1">
        <v>0</v>
      </c>
      <c r="L1849" s="1">
        <v>0</v>
      </c>
      <c r="M1849" s="66">
        <f t="shared" si="246"/>
        <v>0</v>
      </c>
      <c r="R1849" s="43" t="str">
        <f t="shared" si="244"/>
        <v>-</v>
      </c>
    </row>
    <row r="1850" spans="1:19" x14ac:dyDescent="0.15">
      <c r="A1850" s="1">
        <v>1849</v>
      </c>
      <c r="B1850" s="29" t="str">
        <f>TRIM(基本信息!B1850)</f>
        <v/>
      </c>
      <c r="C1850" s="1" t="str">
        <f>TRIM(基本信息!C1850)</f>
        <v/>
      </c>
      <c r="D1850" s="1">
        <f t="shared" si="245"/>
        <v>0</v>
      </c>
      <c r="E1850" s="1" t="str">
        <f>IFERROR(INDEX(股票涨跌!E:E,MATCH(B1850,股票涨跌!B:B,0)),"-")</f>
        <v>-</v>
      </c>
      <c r="F1850" s="1" t="str">
        <f>IFERROR(INDEX(股票涨跌!F:F,MATCH(B1850,股票涨跌!B:B,0)),"-")</f>
        <v>-</v>
      </c>
      <c r="G1850" s="1" t="str">
        <f>TRIM(基本信息!O1850)</f>
        <v/>
      </c>
      <c r="H1850" s="1" t="str">
        <f>IFERROR(INDEX(行业涨跌!F:F,MATCH(G1850,行业涨跌!C:C,0)),"-")</f>
        <v>-</v>
      </c>
      <c r="I1850" s="1" t="str">
        <f>IFERROR(INDEX(行业涨跌!E:E,MATCH(G1850,行业涨跌!C:C,0)),"-")</f>
        <v>-</v>
      </c>
      <c r="J1850" s="1">
        <v>0</v>
      </c>
      <c r="K1850" s="1">
        <v>1</v>
      </c>
      <c r="L1850" s="1">
        <v>0</v>
      </c>
      <c r="M1850" s="66">
        <f t="shared" si="246"/>
        <v>1</v>
      </c>
      <c r="R1850" s="43" t="str">
        <f t="shared" si="244"/>
        <v>-</v>
      </c>
      <c r="S1850" s="11">
        <v>43630.625</v>
      </c>
    </row>
    <row r="1851" spans="1:19" x14ac:dyDescent="0.15">
      <c r="A1851" s="1">
        <v>1850</v>
      </c>
      <c r="B1851" s="29" t="str">
        <f>TRIM(基本信息!B1851)</f>
        <v/>
      </c>
      <c r="C1851" s="1" t="str">
        <f>TRIM(基本信息!C1851)</f>
        <v/>
      </c>
      <c r="D1851" s="1">
        <f t="shared" si="245"/>
        <v>0</v>
      </c>
      <c r="E1851" s="1" t="str">
        <f>IFERROR(INDEX(股票涨跌!E:E,MATCH(B1851,股票涨跌!B:B,0)),"-")</f>
        <v>-</v>
      </c>
      <c r="F1851" s="1" t="str">
        <f>IFERROR(INDEX(股票涨跌!F:F,MATCH(B1851,股票涨跌!B:B,0)),"-")</f>
        <v>-</v>
      </c>
      <c r="G1851" s="1" t="str">
        <f>TRIM(基本信息!O1851)</f>
        <v/>
      </c>
      <c r="H1851" s="1" t="str">
        <f>IFERROR(INDEX(行业涨跌!F:F,MATCH(G1851,行业涨跌!C:C,0)),"-")</f>
        <v>-</v>
      </c>
      <c r="I1851" s="1" t="str">
        <f>IFERROR(INDEX(行业涨跌!E:E,MATCH(G1851,行业涨跌!C:C,0)),"-")</f>
        <v>-</v>
      </c>
      <c r="J1851" s="1">
        <v>0</v>
      </c>
      <c r="K1851" s="1">
        <v>0</v>
      </c>
      <c r="L1851" s="1">
        <v>0</v>
      </c>
      <c r="M1851" s="66">
        <f t="shared" si="246"/>
        <v>0</v>
      </c>
      <c r="R1851" s="43" t="str">
        <f t="shared" si="244"/>
        <v>-</v>
      </c>
    </row>
    <row r="1852" spans="1:19" x14ac:dyDescent="0.15">
      <c r="A1852" s="1">
        <v>1851</v>
      </c>
      <c r="B1852" s="29" t="str">
        <f>TRIM(基本信息!B1852)</f>
        <v/>
      </c>
      <c r="C1852" s="1" t="str">
        <f>TRIM(基本信息!C1852)</f>
        <v/>
      </c>
      <c r="D1852" s="1">
        <f t="shared" si="245"/>
        <v>0</v>
      </c>
      <c r="E1852" s="1" t="str">
        <f>IFERROR(INDEX(股票涨跌!E:E,MATCH(B1852,股票涨跌!B:B,0)),"-")</f>
        <v>-</v>
      </c>
      <c r="F1852" s="1" t="str">
        <f>IFERROR(INDEX(股票涨跌!F:F,MATCH(B1852,股票涨跌!B:B,0)),"-")</f>
        <v>-</v>
      </c>
      <c r="G1852" s="1" t="str">
        <f>TRIM(基本信息!O1852)</f>
        <v/>
      </c>
      <c r="H1852" s="1" t="str">
        <f>IFERROR(INDEX(行业涨跌!F:F,MATCH(G1852,行业涨跌!C:C,0)),"-")</f>
        <v>-</v>
      </c>
      <c r="I1852" s="1" t="str">
        <f>IFERROR(INDEX(行业涨跌!E:E,MATCH(G1852,行业涨跌!C:C,0)),"-")</f>
        <v>-</v>
      </c>
      <c r="J1852" s="1">
        <v>0</v>
      </c>
      <c r="K1852" s="1">
        <v>0</v>
      </c>
      <c r="L1852" s="1">
        <v>0</v>
      </c>
      <c r="M1852" s="66">
        <f t="shared" si="246"/>
        <v>0</v>
      </c>
      <c r="R1852" s="43" t="str">
        <f t="shared" si="244"/>
        <v>-</v>
      </c>
    </row>
    <row r="1853" spans="1:19" x14ac:dyDescent="0.15">
      <c r="A1853" s="1">
        <v>1852</v>
      </c>
      <c r="B1853" s="29" t="str">
        <f>TRIM(基本信息!B1853)</f>
        <v/>
      </c>
      <c r="C1853" s="1" t="str">
        <f>TRIM(基本信息!C1853)</f>
        <v/>
      </c>
      <c r="D1853" s="1">
        <f t="shared" si="245"/>
        <v>0</v>
      </c>
      <c r="E1853" s="1" t="str">
        <f>IFERROR(INDEX(股票涨跌!E:E,MATCH(B1853,股票涨跌!B:B,0)),"-")</f>
        <v>-</v>
      </c>
      <c r="F1853" s="1" t="str">
        <f>IFERROR(INDEX(股票涨跌!F:F,MATCH(B1853,股票涨跌!B:B,0)),"-")</f>
        <v>-</v>
      </c>
      <c r="G1853" s="1" t="str">
        <f>TRIM(基本信息!O1853)</f>
        <v/>
      </c>
      <c r="H1853" s="1" t="str">
        <f>IFERROR(INDEX(行业涨跌!F:F,MATCH(G1853,行业涨跌!C:C,0)),"-")</f>
        <v>-</v>
      </c>
      <c r="I1853" s="1" t="str">
        <f>IFERROR(INDEX(行业涨跌!E:E,MATCH(G1853,行业涨跌!C:C,0)),"-")</f>
        <v>-</v>
      </c>
      <c r="J1853" s="1">
        <v>0</v>
      </c>
      <c r="K1853" s="1">
        <v>1</v>
      </c>
      <c r="L1853" s="1">
        <v>0</v>
      </c>
      <c r="M1853" s="66">
        <f t="shared" si="246"/>
        <v>1</v>
      </c>
      <c r="R1853" s="43" t="str">
        <f t="shared" si="244"/>
        <v>-</v>
      </c>
      <c r="S1853" s="11">
        <v>43630.625</v>
      </c>
    </row>
    <row r="1854" spans="1:19" x14ac:dyDescent="0.15">
      <c r="A1854" s="1">
        <v>1853</v>
      </c>
      <c r="B1854" s="29" t="str">
        <f>TRIM(基本信息!B1854)</f>
        <v/>
      </c>
      <c r="C1854" s="1" t="str">
        <f>TRIM(基本信息!C1854)</f>
        <v/>
      </c>
      <c r="D1854" s="1">
        <f t="shared" si="245"/>
        <v>0</v>
      </c>
      <c r="E1854" s="1" t="str">
        <f>IFERROR(INDEX(股票涨跌!E:E,MATCH(B1854,股票涨跌!B:B,0)),"-")</f>
        <v>-</v>
      </c>
      <c r="F1854" s="1" t="str">
        <f>IFERROR(INDEX(股票涨跌!F:F,MATCH(B1854,股票涨跌!B:B,0)),"-")</f>
        <v>-</v>
      </c>
      <c r="G1854" s="1" t="str">
        <f>TRIM(基本信息!O1854)</f>
        <v/>
      </c>
      <c r="H1854" s="1" t="str">
        <f>IFERROR(INDEX(行业涨跌!F:F,MATCH(G1854,行业涨跌!C:C,0)),"-")</f>
        <v>-</v>
      </c>
      <c r="I1854" s="1" t="str">
        <f>IFERROR(INDEX(行业涨跌!E:E,MATCH(G1854,行业涨跌!C:C,0)),"-")</f>
        <v>-</v>
      </c>
      <c r="J1854" s="1">
        <v>0</v>
      </c>
      <c r="K1854" s="1">
        <v>0</v>
      </c>
      <c r="L1854" s="1">
        <v>0</v>
      </c>
      <c r="M1854" s="66">
        <f t="shared" si="246"/>
        <v>0</v>
      </c>
      <c r="R1854" s="43" t="str">
        <f t="shared" si="244"/>
        <v>-</v>
      </c>
    </row>
    <row r="1855" spans="1:19" x14ac:dyDescent="0.15">
      <c r="A1855" s="1">
        <v>1854</v>
      </c>
      <c r="B1855" s="29" t="str">
        <f>TRIM(基本信息!B1855)</f>
        <v/>
      </c>
      <c r="C1855" s="1" t="str">
        <f>TRIM(基本信息!C1855)</f>
        <v/>
      </c>
      <c r="D1855" s="1">
        <f t="shared" si="245"/>
        <v>0</v>
      </c>
      <c r="E1855" s="1" t="str">
        <f>IFERROR(INDEX(股票涨跌!E:E,MATCH(B1855,股票涨跌!B:B,0)),"-")</f>
        <v>-</v>
      </c>
      <c r="F1855" s="1" t="str">
        <f>IFERROR(INDEX(股票涨跌!F:F,MATCH(B1855,股票涨跌!B:B,0)),"-")</f>
        <v>-</v>
      </c>
      <c r="G1855" s="1" t="str">
        <f>TRIM(基本信息!O1855)</f>
        <v/>
      </c>
      <c r="H1855" s="1" t="str">
        <f>IFERROR(INDEX(行业涨跌!F:F,MATCH(G1855,行业涨跌!C:C,0)),"-")</f>
        <v>-</v>
      </c>
      <c r="I1855" s="1" t="str">
        <f>IFERROR(INDEX(行业涨跌!E:E,MATCH(G1855,行业涨跌!C:C,0)),"-")</f>
        <v>-</v>
      </c>
      <c r="J1855" s="1">
        <v>0</v>
      </c>
      <c r="K1855" s="1">
        <v>0</v>
      </c>
      <c r="L1855" s="1">
        <v>0</v>
      </c>
      <c r="M1855" s="66">
        <f t="shared" si="246"/>
        <v>0</v>
      </c>
      <c r="R1855" s="43" t="str">
        <f t="shared" si="244"/>
        <v>-</v>
      </c>
    </row>
    <row r="1856" spans="1:19" x14ac:dyDescent="0.15">
      <c r="A1856" s="1">
        <v>1855</v>
      </c>
      <c r="B1856" s="29" t="str">
        <f>TRIM(基本信息!B1856)</f>
        <v/>
      </c>
      <c r="C1856" s="1" t="str">
        <f>TRIM(基本信息!C1856)</f>
        <v/>
      </c>
      <c r="D1856" s="1">
        <f t="shared" si="245"/>
        <v>0</v>
      </c>
      <c r="E1856" s="1" t="str">
        <f>IFERROR(INDEX(股票涨跌!E:E,MATCH(B1856,股票涨跌!B:B,0)),"-")</f>
        <v>-</v>
      </c>
      <c r="F1856" s="1" t="str">
        <f>IFERROR(INDEX(股票涨跌!F:F,MATCH(B1856,股票涨跌!B:B,0)),"-")</f>
        <v>-</v>
      </c>
      <c r="G1856" s="1" t="str">
        <f>TRIM(基本信息!O1856)</f>
        <v/>
      </c>
      <c r="H1856" s="1" t="str">
        <f>IFERROR(INDEX(行业涨跌!F:F,MATCH(G1856,行业涨跌!C:C,0)),"-")</f>
        <v>-</v>
      </c>
      <c r="I1856" s="1" t="str">
        <f>IFERROR(INDEX(行业涨跌!E:E,MATCH(G1856,行业涨跌!C:C,0)),"-")</f>
        <v>-</v>
      </c>
      <c r="J1856" s="1">
        <v>0</v>
      </c>
      <c r="K1856" s="1">
        <v>0</v>
      </c>
      <c r="L1856" s="1">
        <v>0</v>
      </c>
      <c r="M1856" s="66">
        <f t="shared" si="246"/>
        <v>0</v>
      </c>
      <c r="R1856" s="43" t="str">
        <f t="shared" si="244"/>
        <v>-</v>
      </c>
    </row>
    <row r="1857" spans="1:19" x14ac:dyDescent="0.15">
      <c r="A1857" s="1">
        <v>1856</v>
      </c>
      <c r="B1857" s="29" t="str">
        <f>TRIM(基本信息!B1857)</f>
        <v/>
      </c>
      <c r="C1857" s="1" t="str">
        <f>TRIM(基本信息!C1857)</f>
        <v/>
      </c>
      <c r="D1857" s="1">
        <f t="shared" si="245"/>
        <v>0</v>
      </c>
      <c r="E1857" s="1" t="str">
        <f>IFERROR(INDEX(股票涨跌!E:E,MATCH(B1857,股票涨跌!B:B,0)),"-")</f>
        <v>-</v>
      </c>
      <c r="F1857" s="1" t="str">
        <f>IFERROR(INDEX(股票涨跌!F:F,MATCH(B1857,股票涨跌!B:B,0)),"-")</f>
        <v>-</v>
      </c>
      <c r="G1857" s="1" t="str">
        <f>TRIM(基本信息!O1857)</f>
        <v/>
      </c>
      <c r="H1857" s="1" t="str">
        <f>IFERROR(INDEX(行业涨跌!F:F,MATCH(G1857,行业涨跌!C:C,0)),"-")</f>
        <v>-</v>
      </c>
      <c r="I1857" s="1" t="str">
        <f>IFERROR(INDEX(行业涨跌!E:E,MATCH(G1857,行业涨跌!C:C,0)),"-")</f>
        <v>-</v>
      </c>
      <c r="J1857" s="1">
        <v>0</v>
      </c>
      <c r="K1857" s="1">
        <v>0</v>
      </c>
      <c r="L1857" s="1">
        <v>0</v>
      </c>
      <c r="M1857" s="66">
        <f t="shared" si="246"/>
        <v>0</v>
      </c>
      <c r="R1857" s="43" t="str">
        <f t="shared" si="244"/>
        <v>-</v>
      </c>
    </row>
    <row r="1858" spans="1:19" x14ac:dyDescent="0.15">
      <c r="A1858" s="1">
        <v>1857</v>
      </c>
      <c r="B1858" s="29" t="str">
        <f>TRIM(基本信息!B1858)</f>
        <v/>
      </c>
      <c r="C1858" s="1" t="str">
        <f>TRIM(基本信息!C1858)</f>
        <v/>
      </c>
      <c r="D1858" s="1">
        <f t="shared" si="245"/>
        <v>0</v>
      </c>
      <c r="E1858" s="1" t="str">
        <f>IFERROR(INDEX(股票涨跌!E:E,MATCH(B1858,股票涨跌!B:B,0)),"-")</f>
        <v>-</v>
      </c>
      <c r="F1858" s="1" t="str">
        <f>IFERROR(INDEX(股票涨跌!F:F,MATCH(B1858,股票涨跌!B:B,0)),"-")</f>
        <v>-</v>
      </c>
      <c r="G1858" s="1" t="str">
        <f>TRIM(基本信息!O1858)</f>
        <v/>
      </c>
      <c r="H1858" s="1" t="str">
        <f>IFERROR(INDEX(行业涨跌!F:F,MATCH(G1858,行业涨跌!C:C,0)),"-")</f>
        <v>-</v>
      </c>
      <c r="I1858" s="1" t="str">
        <f>IFERROR(INDEX(行业涨跌!E:E,MATCH(G1858,行业涨跌!C:C,0)),"-")</f>
        <v>-</v>
      </c>
      <c r="J1858" s="1">
        <v>0</v>
      </c>
      <c r="K1858" s="1">
        <v>1</v>
      </c>
      <c r="L1858" s="1">
        <v>0</v>
      </c>
      <c r="M1858" s="66">
        <f t="shared" si="246"/>
        <v>1</v>
      </c>
      <c r="R1858" s="43" t="str">
        <f t="shared" ref="R1858:R1921" si="247">IF(D1858&gt;0,IF(J1858&gt;0,$J$1,"")&amp;IF(K1858&gt;0,$K$1,"")&amp;IF(L1858&gt;0,$L$1,"")&amp;"+"&amp;IF(N1858&gt;0,$N$1,"")&amp;IF(O1858&gt;0,$O$1,"")&amp;IF(P1858&gt;0,$P$1,"")&amp;IF(Q1858&gt;0,$Q$1,""),"-")</f>
        <v>-</v>
      </c>
      <c r="S1858" s="11">
        <v>43630.625</v>
      </c>
    </row>
    <row r="1859" spans="1:19" x14ac:dyDescent="0.15">
      <c r="A1859" s="1">
        <v>1858</v>
      </c>
      <c r="B1859" s="29" t="str">
        <f>TRIM(基本信息!B1859)</f>
        <v/>
      </c>
      <c r="C1859" s="1" t="str">
        <f>TRIM(基本信息!C1859)</f>
        <v/>
      </c>
      <c r="D1859" s="1">
        <f t="shared" ref="D1859:D1922" si="248">IF(LEN(B1859)&gt;2,OR(M1859=1,(M1859=0.5)*(N1859+O1859+P1859+Q1859)&gt;0)+0,0)</f>
        <v>0</v>
      </c>
      <c r="E1859" s="1" t="str">
        <f>IFERROR(INDEX(股票涨跌!E:E,MATCH(B1859,股票涨跌!B:B,0)),"-")</f>
        <v>-</v>
      </c>
      <c r="F1859" s="1" t="str">
        <f>IFERROR(INDEX(股票涨跌!F:F,MATCH(B1859,股票涨跌!B:B,0)),"-")</f>
        <v>-</v>
      </c>
      <c r="G1859" s="1" t="str">
        <f>TRIM(基本信息!O1859)</f>
        <v/>
      </c>
      <c r="H1859" s="1" t="str">
        <f>IFERROR(INDEX(行业涨跌!F:F,MATCH(G1859,行业涨跌!C:C,0)),"-")</f>
        <v>-</v>
      </c>
      <c r="I1859" s="1" t="str">
        <f>IFERROR(INDEX(行业涨跌!E:E,MATCH(G1859,行业涨跌!C:C,0)),"-")</f>
        <v>-</v>
      </c>
      <c r="J1859" s="1">
        <v>0</v>
      </c>
      <c r="K1859" s="1">
        <v>1</v>
      </c>
      <c r="L1859" s="1">
        <v>0</v>
      </c>
      <c r="M1859" s="66">
        <f t="shared" ref="M1859:M1922" si="249">IF(K1859&gt;0,1,IF(J1859&gt;0,0.5,0))</f>
        <v>1</v>
      </c>
      <c r="R1859" s="43" t="str">
        <f t="shared" si="247"/>
        <v>-</v>
      </c>
      <c r="S1859" s="11">
        <v>43630.625</v>
      </c>
    </row>
    <row r="1860" spans="1:19" x14ac:dyDescent="0.15">
      <c r="A1860" s="1">
        <v>1859</v>
      </c>
      <c r="B1860" s="29" t="str">
        <f>TRIM(基本信息!B1860)</f>
        <v/>
      </c>
      <c r="C1860" s="1" t="str">
        <f>TRIM(基本信息!C1860)</f>
        <v/>
      </c>
      <c r="D1860" s="1">
        <f t="shared" si="248"/>
        <v>0</v>
      </c>
      <c r="E1860" s="1" t="str">
        <f>IFERROR(INDEX(股票涨跌!E:E,MATCH(B1860,股票涨跌!B:B,0)),"-")</f>
        <v>-</v>
      </c>
      <c r="F1860" s="1" t="str">
        <f>IFERROR(INDEX(股票涨跌!F:F,MATCH(B1860,股票涨跌!B:B,0)),"-")</f>
        <v>-</v>
      </c>
      <c r="G1860" s="1" t="str">
        <f>TRIM(基本信息!O1860)</f>
        <v/>
      </c>
      <c r="H1860" s="1" t="str">
        <f>IFERROR(INDEX(行业涨跌!F:F,MATCH(G1860,行业涨跌!C:C,0)),"-")</f>
        <v>-</v>
      </c>
      <c r="I1860" s="1" t="str">
        <f>IFERROR(INDEX(行业涨跌!E:E,MATCH(G1860,行业涨跌!C:C,0)),"-")</f>
        <v>-</v>
      </c>
      <c r="J1860" s="1">
        <v>0</v>
      </c>
      <c r="K1860" s="1">
        <v>1</v>
      </c>
      <c r="L1860" s="1">
        <v>0</v>
      </c>
      <c r="M1860" s="66">
        <f t="shared" si="249"/>
        <v>1</v>
      </c>
      <c r="R1860" s="43" t="str">
        <f t="shared" si="247"/>
        <v>-</v>
      </c>
      <c r="S1860" s="11">
        <v>43630.625</v>
      </c>
    </row>
    <row r="1861" spans="1:19" x14ac:dyDescent="0.15">
      <c r="A1861" s="1">
        <v>1860</v>
      </c>
      <c r="B1861" s="29" t="str">
        <f>TRIM(基本信息!B1861)</f>
        <v/>
      </c>
      <c r="C1861" s="1" t="str">
        <f>TRIM(基本信息!C1861)</f>
        <v/>
      </c>
      <c r="D1861" s="1">
        <f t="shared" si="248"/>
        <v>0</v>
      </c>
      <c r="E1861" s="1" t="str">
        <f>IFERROR(INDEX(股票涨跌!E:E,MATCH(B1861,股票涨跌!B:B,0)),"-")</f>
        <v>-</v>
      </c>
      <c r="F1861" s="1" t="str">
        <f>IFERROR(INDEX(股票涨跌!F:F,MATCH(B1861,股票涨跌!B:B,0)),"-")</f>
        <v>-</v>
      </c>
      <c r="G1861" s="1" t="str">
        <f>TRIM(基本信息!O1861)</f>
        <v/>
      </c>
      <c r="H1861" s="1" t="str">
        <f>IFERROR(INDEX(行业涨跌!F:F,MATCH(G1861,行业涨跌!C:C,0)),"-")</f>
        <v>-</v>
      </c>
      <c r="I1861" s="1" t="str">
        <f>IFERROR(INDEX(行业涨跌!E:E,MATCH(G1861,行业涨跌!C:C,0)),"-")</f>
        <v>-</v>
      </c>
      <c r="J1861" s="1">
        <v>0</v>
      </c>
      <c r="K1861" s="1">
        <v>0</v>
      </c>
      <c r="L1861" s="1">
        <v>0</v>
      </c>
      <c r="M1861" s="66">
        <f t="shared" si="249"/>
        <v>0</v>
      </c>
      <c r="R1861" s="43" t="str">
        <f t="shared" si="247"/>
        <v>-</v>
      </c>
    </row>
    <row r="1862" spans="1:19" x14ac:dyDescent="0.15">
      <c r="A1862" s="1">
        <v>1861</v>
      </c>
      <c r="B1862" s="29" t="str">
        <f>TRIM(基本信息!B1862)</f>
        <v/>
      </c>
      <c r="C1862" s="1" t="str">
        <f>TRIM(基本信息!C1862)</f>
        <v/>
      </c>
      <c r="D1862" s="1">
        <f t="shared" si="248"/>
        <v>0</v>
      </c>
      <c r="E1862" s="1" t="str">
        <f>IFERROR(INDEX(股票涨跌!E:E,MATCH(B1862,股票涨跌!B:B,0)),"-")</f>
        <v>-</v>
      </c>
      <c r="F1862" s="1" t="str">
        <f>IFERROR(INDEX(股票涨跌!F:F,MATCH(B1862,股票涨跌!B:B,0)),"-")</f>
        <v>-</v>
      </c>
      <c r="G1862" s="1" t="str">
        <f>TRIM(基本信息!O1862)</f>
        <v/>
      </c>
      <c r="H1862" s="1" t="str">
        <f>IFERROR(INDEX(行业涨跌!F:F,MATCH(G1862,行业涨跌!C:C,0)),"-")</f>
        <v>-</v>
      </c>
      <c r="I1862" s="1" t="str">
        <f>IFERROR(INDEX(行业涨跌!E:E,MATCH(G1862,行业涨跌!C:C,0)),"-")</f>
        <v>-</v>
      </c>
      <c r="J1862" s="1">
        <v>0</v>
      </c>
      <c r="K1862" s="1">
        <v>1</v>
      </c>
      <c r="L1862" s="1">
        <v>0</v>
      </c>
      <c r="M1862" s="66">
        <f t="shared" si="249"/>
        <v>1</v>
      </c>
      <c r="R1862" s="43" t="str">
        <f t="shared" si="247"/>
        <v>-</v>
      </c>
      <c r="S1862" s="11">
        <v>43630.625</v>
      </c>
    </row>
    <row r="1863" spans="1:19" x14ac:dyDescent="0.15">
      <c r="A1863" s="1">
        <v>1862</v>
      </c>
      <c r="B1863" s="29" t="str">
        <f>TRIM(基本信息!B1863)</f>
        <v/>
      </c>
      <c r="C1863" s="1" t="str">
        <f>TRIM(基本信息!C1863)</f>
        <v/>
      </c>
      <c r="D1863" s="1">
        <f t="shared" si="248"/>
        <v>0</v>
      </c>
      <c r="E1863" s="1" t="str">
        <f>IFERROR(INDEX(股票涨跌!E:E,MATCH(B1863,股票涨跌!B:B,0)),"-")</f>
        <v>-</v>
      </c>
      <c r="F1863" s="1" t="str">
        <f>IFERROR(INDEX(股票涨跌!F:F,MATCH(B1863,股票涨跌!B:B,0)),"-")</f>
        <v>-</v>
      </c>
      <c r="G1863" s="1" t="str">
        <f>TRIM(基本信息!O1863)</f>
        <v/>
      </c>
      <c r="H1863" s="1" t="str">
        <f>IFERROR(INDEX(行业涨跌!F:F,MATCH(G1863,行业涨跌!C:C,0)),"-")</f>
        <v>-</v>
      </c>
      <c r="I1863" s="1" t="str">
        <f>IFERROR(INDEX(行业涨跌!E:E,MATCH(G1863,行业涨跌!C:C,0)),"-")</f>
        <v>-</v>
      </c>
      <c r="J1863" s="1">
        <v>0</v>
      </c>
      <c r="K1863" s="1">
        <v>0</v>
      </c>
      <c r="L1863" s="1">
        <v>0</v>
      </c>
      <c r="M1863" s="66">
        <f t="shared" si="249"/>
        <v>0</v>
      </c>
      <c r="R1863" s="43" t="str">
        <f t="shared" si="247"/>
        <v>-</v>
      </c>
    </row>
    <row r="1864" spans="1:19" x14ac:dyDescent="0.15">
      <c r="A1864" s="1">
        <v>1863</v>
      </c>
      <c r="B1864" s="29" t="str">
        <f>TRIM(基本信息!B1864)</f>
        <v/>
      </c>
      <c r="C1864" s="1" t="str">
        <f>TRIM(基本信息!C1864)</f>
        <v/>
      </c>
      <c r="D1864" s="1">
        <f t="shared" si="248"/>
        <v>0</v>
      </c>
      <c r="E1864" s="1" t="str">
        <f>IFERROR(INDEX(股票涨跌!E:E,MATCH(B1864,股票涨跌!B:B,0)),"-")</f>
        <v>-</v>
      </c>
      <c r="F1864" s="1" t="str">
        <f>IFERROR(INDEX(股票涨跌!F:F,MATCH(B1864,股票涨跌!B:B,0)),"-")</f>
        <v>-</v>
      </c>
      <c r="G1864" s="1" t="str">
        <f>TRIM(基本信息!O1864)</f>
        <v/>
      </c>
      <c r="H1864" s="1" t="str">
        <f>IFERROR(INDEX(行业涨跌!F:F,MATCH(G1864,行业涨跌!C:C,0)),"-")</f>
        <v>-</v>
      </c>
      <c r="I1864" s="1" t="str">
        <f>IFERROR(INDEX(行业涨跌!E:E,MATCH(G1864,行业涨跌!C:C,0)),"-")</f>
        <v>-</v>
      </c>
      <c r="J1864" s="1">
        <v>0</v>
      </c>
      <c r="K1864" s="1">
        <v>1</v>
      </c>
      <c r="L1864" s="1">
        <v>0</v>
      </c>
      <c r="M1864" s="66">
        <f t="shared" si="249"/>
        <v>1</v>
      </c>
      <c r="R1864" s="43" t="str">
        <f t="shared" si="247"/>
        <v>-</v>
      </c>
      <c r="S1864" s="11">
        <v>43630.625</v>
      </c>
    </row>
    <row r="1865" spans="1:19" x14ac:dyDescent="0.15">
      <c r="A1865" s="1">
        <v>1864</v>
      </c>
      <c r="B1865" s="29" t="str">
        <f>TRIM(基本信息!B1865)</f>
        <v/>
      </c>
      <c r="C1865" s="1" t="str">
        <f>TRIM(基本信息!C1865)</f>
        <v/>
      </c>
      <c r="D1865" s="1">
        <f t="shared" si="248"/>
        <v>0</v>
      </c>
      <c r="E1865" s="1" t="str">
        <f>IFERROR(INDEX(股票涨跌!E:E,MATCH(B1865,股票涨跌!B:B,0)),"-")</f>
        <v>-</v>
      </c>
      <c r="F1865" s="1" t="str">
        <f>IFERROR(INDEX(股票涨跌!F:F,MATCH(B1865,股票涨跌!B:B,0)),"-")</f>
        <v>-</v>
      </c>
      <c r="G1865" s="1" t="str">
        <f>TRIM(基本信息!O1865)</f>
        <v/>
      </c>
      <c r="H1865" s="1" t="str">
        <f>IFERROR(INDEX(行业涨跌!F:F,MATCH(G1865,行业涨跌!C:C,0)),"-")</f>
        <v>-</v>
      </c>
      <c r="I1865" s="1" t="str">
        <f>IFERROR(INDEX(行业涨跌!E:E,MATCH(G1865,行业涨跌!C:C,0)),"-")</f>
        <v>-</v>
      </c>
      <c r="J1865" s="1">
        <v>0</v>
      </c>
      <c r="K1865" s="1">
        <v>1</v>
      </c>
      <c r="L1865" s="1">
        <v>0</v>
      </c>
      <c r="M1865" s="66">
        <f t="shared" si="249"/>
        <v>1</v>
      </c>
      <c r="R1865" s="43" t="str">
        <f t="shared" si="247"/>
        <v>-</v>
      </c>
      <c r="S1865" s="11">
        <v>43630.625</v>
      </c>
    </row>
    <row r="1866" spans="1:19" x14ac:dyDescent="0.15">
      <c r="A1866" s="1">
        <v>1865</v>
      </c>
      <c r="B1866" s="29" t="str">
        <f>TRIM(基本信息!B1866)</f>
        <v/>
      </c>
      <c r="C1866" s="1" t="str">
        <f>TRIM(基本信息!C1866)</f>
        <v/>
      </c>
      <c r="D1866" s="1">
        <f t="shared" si="248"/>
        <v>0</v>
      </c>
      <c r="E1866" s="1" t="str">
        <f>IFERROR(INDEX(股票涨跌!E:E,MATCH(B1866,股票涨跌!B:B,0)),"-")</f>
        <v>-</v>
      </c>
      <c r="F1866" s="1" t="str">
        <f>IFERROR(INDEX(股票涨跌!F:F,MATCH(B1866,股票涨跌!B:B,0)),"-")</f>
        <v>-</v>
      </c>
      <c r="G1866" s="1" t="str">
        <f>TRIM(基本信息!O1866)</f>
        <v/>
      </c>
      <c r="H1866" s="1" t="str">
        <f>IFERROR(INDEX(行业涨跌!F:F,MATCH(G1866,行业涨跌!C:C,0)),"-")</f>
        <v>-</v>
      </c>
      <c r="I1866" s="1" t="str">
        <f>IFERROR(INDEX(行业涨跌!E:E,MATCH(G1866,行业涨跌!C:C,0)),"-")</f>
        <v>-</v>
      </c>
      <c r="J1866" s="1">
        <v>0</v>
      </c>
      <c r="K1866" s="1">
        <v>1</v>
      </c>
      <c r="L1866" s="1">
        <v>0</v>
      </c>
      <c r="M1866" s="66">
        <f t="shared" si="249"/>
        <v>1</v>
      </c>
      <c r="R1866" s="43" t="str">
        <f t="shared" si="247"/>
        <v>-</v>
      </c>
      <c r="S1866" s="11">
        <v>43630.625</v>
      </c>
    </row>
    <row r="1867" spans="1:19" x14ac:dyDescent="0.15">
      <c r="A1867" s="1">
        <v>1866</v>
      </c>
      <c r="B1867" s="29" t="str">
        <f>TRIM(基本信息!B1867)</f>
        <v/>
      </c>
      <c r="C1867" s="1" t="str">
        <f>TRIM(基本信息!C1867)</f>
        <v/>
      </c>
      <c r="D1867" s="1">
        <f t="shared" si="248"/>
        <v>0</v>
      </c>
      <c r="E1867" s="1" t="str">
        <f>IFERROR(INDEX(股票涨跌!E:E,MATCH(B1867,股票涨跌!B:B,0)),"-")</f>
        <v>-</v>
      </c>
      <c r="F1867" s="1" t="str">
        <f>IFERROR(INDEX(股票涨跌!F:F,MATCH(B1867,股票涨跌!B:B,0)),"-")</f>
        <v>-</v>
      </c>
      <c r="G1867" s="1" t="str">
        <f>TRIM(基本信息!O1867)</f>
        <v/>
      </c>
      <c r="H1867" s="1" t="str">
        <f>IFERROR(INDEX(行业涨跌!F:F,MATCH(G1867,行业涨跌!C:C,0)),"-")</f>
        <v>-</v>
      </c>
      <c r="I1867" s="1" t="str">
        <f>IFERROR(INDEX(行业涨跌!E:E,MATCH(G1867,行业涨跌!C:C,0)),"-")</f>
        <v>-</v>
      </c>
      <c r="J1867" s="1">
        <v>0</v>
      </c>
      <c r="K1867" s="1">
        <v>1</v>
      </c>
      <c r="L1867" s="1">
        <v>0</v>
      </c>
      <c r="M1867" s="66">
        <f t="shared" si="249"/>
        <v>1</v>
      </c>
      <c r="R1867" s="43" t="str">
        <f t="shared" si="247"/>
        <v>-</v>
      </c>
      <c r="S1867" s="11">
        <v>43630.625</v>
      </c>
    </row>
    <row r="1868" spans="1:19" x14ac:dyDescent="0.15">
      <c r="A1868" s="1">
        <v>1867</v>
      </c>
      <c r="B1868" s="29" t="str">
        <f>TRIM(基本信息!B1868)</f>
        <v/>
      </c>
      <c r="C1868" s="1" t="str">
        <f>TRIM(基本信息!C1868)</f>
        <v/>
      </c>
      <c r="D1868" s="1">
        <f t="shared" si="248"/>
        <v>0</v>
      </c>
      <c r="E1868" s="1" t="str">
        <f>IFERROR(INDEX(股票涨跌!E:E,MATCH(B1868,股票涨跌!B:B,0)),"-")</f>
        <v>-</v>
      </c>
      <c r="F1868" s="1" t="str">
        <f>IFERROR(INDEX(股票涨跌!F:F,MATCH(B1868,股票涨跌!B:B,0)),"-")</f>
        <v>-</v>
      </c>
      <c r="G1868" s="1" t="str">
        <f>TRIM(基本信息!O1868)</f>
        <v/>
      </c>
      <c r="H1868" s="1" t="str">
        <f>IFERROR(INDEX(行业涨跌!F:F,MATCH(G1868,行业涨跌!C:C,0)),"-")</f>
        <v>-</v>
      </c>
      <c r="I1868" s="1" t="str">
        <f>IFERROR(INDEX(行业涨跌!E:E,MATCH(G1868,行业涨跌!C:C,0)),"-")</f>
        <v>-</v>
      </c>
      <c r="J1868" s="1">
        <v>0</v>
      </c>
      <c r="K1868" s="1">
        <v>0</v>
      </c>
      <c r="L1868" s="1">
        <v>0</v>
      </c>
      <c r="M1868" s="66">
        <f t="shared" si="249"/>
        <v>0</v>
      </c>
      <c r="R1868" s="43" t="str">
        <f t="shared" si="247"/>
        <v>-</v>
      </c>
    </row>
    <row r="1869" spans="1:19" x14ac:dyDescent="0.15">
      <c r="A1869" s="1">
        <v>1868</v>
      </c>
      <c r="B1869" s="29" t="str">
        <f>TRIM(基本信息!B1869)</f>
        <v/>
      </c>
      <c r="C1869" s="1" t="str">
        <f>TRIM(基本信息!C1869)</f>
        <v/>
      </c>
      <c r="D1869" s="1">
        <f t="shared" si="248"/>
        <v>0</v>
      </c>
      <c r="E1869" s="1" t="str">
        <f>IFERROR(INDEX(股票涨跌!E:E,MATCH(B1869,股票涨跌!B:B,0)),"-")</f>
        <v>-</v>
      </c>
      <c r="F1869" s="1" t="str">
        <f>IFERROR(INDEX(股票涨跌!F:F,MATCH(B1869,股票涨跌!B:B,0)),"-")</f>
        <v>-</v>
      </c>
      <c r="G1869" s="1" t="str">
        <f>TRIM(基本信息!O1869)</f>
        <v/>
      </c>
      <c r="H1869" s="1" t="str">
        <f>IFERROR(INDEX(行业涨跌!F:F,MATCH(G1869,行业涨跌!C:C,0)),"-")</f>
        <v>-</v>
      </c>
      <c r="I1869" s="1" t="str">
        <f>IFERROR(INDEX(行业涨跌!E:E,MATCH(G1869,行业涨跌!C:C,0)),"-")</f>
        <v>-</v>
      </c>
      <c r="J1869" s="1">
        <v>0</v>
      </c>
      <c r="K1869" s="1">
        <v>1</v>
      </c>
      <c r="L1869" s="1">
        <v>0</v>
      </c>
      <c r="M1869" s="66">
        <f t="shared" si="249"/>
        <v>1</v>
      </c>
      <c r="R1869" s="43" t="str">
        <f t="shared" si="247"/>
        <v>-</v>
      </c>
      <c r="S1869" s="11">
        <v>43630.625</v>
      </c>
    </row>
    <row r="1870" spans="1:19" x14ac:dyDescent="0.15">
      <c r="A1870" s="1">
        <v>1869</v>
      </c>
      <c r="B1870" s="29" t="str">
        <f>TRIM(基本信息!B1870)</f>
        <v/>
      </c>
      <c r="C1870" s="1" t="str">
        <f>TRIM(基本信息!C1870)</f>
        <v/>
      </c>
      <c r="D1870" s="1">
        <f t="shared" si="248"/>
        <v>0</v>
      </c>
      <c r="E1870" s="1" t="str">
        <f>IFERROR(INDEX(股票涨跌!E:E,MATCH(B1870,股票涨跌!B:B,0)),"-")</f>
        <v>-</v>
      </c>
      <c r="F1870" s="1" t="str">
        <f>IFERROR(INDEX(股票涨跌!F:F,MATCH(B1870,股票涨跌!B:B,0)),"-")</f>
        <v>-</v>
      </c>
      <c r="G1870" s="1" t="str">
        <f>TRIM(基本信息!O1870)</f>
        <v/>
      </c>
      <c r="H1870" s="1" t="str">
        <f>IFERROR(INDEX(行业涨跌!F:F,MATCH(G1870,行业涨跌!C:C,0)),"-")</f>
        <v>-</v>
      </c>
      <c r="I1870" s="1" t="str">
        <f>IFERROR(INDEX(行业涨跌!E:E,MATCH(G1870,行业涨跌!C:C,0)),"-")</f>
        <v>-</v>
      </c>
      <c r="J1870" s="1">
        <v>0</v>
      </c>
      <c r="K1870" s="1">
        <v>0</v>
      </c>
      <c r="L1870" s="1">
        <v>0</v>
      </c>
      <c r="M1870" s="66">
        <f t="shared" si="249"/>
        <v>0</v>
      </c>
      <c r="R1870" s="43" t="str">
        <f t="shared" si="247"/>
        <v>-</v>
      </c>
    </row>
    <row r="1871" spans="1:19" x14ac:dyDescent="0.15">
      <c r="A1871" s="1">
        <v>1870</v>
      </c>
      <c r="B1871" s="29" t="str">
        <f>TRIM(基本信息!B1871)</f>
        <v/>
      </c>
      <c r="C1871" s="1" t="str">
        <f>TRIM(基本信息!C1871)</f>
        <v/>
      </c>
      <c r="D1871" s="1">
        <f t="shared" si="248"/>
        <v>0</v>
      </c>
      <c r="E1871" s="1" t="str">
        <f>IFERROR(INDEX(股票涨跌!E:E,MATCH(B1871,股票涨跌!B:B,0)),"-")</f>
        <v>-</v>
      </c>
      <c r="F1871" s="1" t="str">
        <f>IFERROR(INDEX(股票涨跌!F:F,MATCH(B1871,股票涨跌!B:B,0)),"-")</f>
        <v>-</v>
      </c>
      <c r="G1871" s="1" t="str">
        <f>TRIM(基本信息!O1871)</f>
        <v/>
      </c>
      <c r="H1871" s="1" t="str">
        <f>IFERROR(INDEX(行业涨跌!F:F,MATCH(G1871,行业涨跌!C:C,0)),"-")</f>
        <v>-</v>
      </c>
      <c r="I1871" s="1" t="str">
        <f>IFERROR(INDEX(行业涨跌!E:E,MATCH(G1871,行业涨跌!C:C,0)),"-")</f>
        <v>-</v>
      </c>
      <c r="J1871" s="1">
        <v>0</v>
      </c>
      <c r="K1871" s="1">
        <v>0</v>
      </c>
      <c r="L1871" s="1">
        <v>0</v>
      </c>
      <c r="M1871" s="66">
        <f t="shared" si="249"/>
        <v>0</v>
      </c>
      <c r="R1871" s="43" t="str">
        <f t="shared" si="247"/>
        <v>-</v>
      </c>
    </row>
    <row r="1872" spans="1:19" x14ac:dyDescent="0.15">
      <c r="A1872" s="1">
        <v>1871</v>
      </c>
      <c r="B1872" s="29" t="str">
        <f>TRIM(基本信息!B1872)</f>
        <v/>
      </c>
      <c r="C1872" s="1" t="str">
        <f>TRIM(基本信息!C1872)</f>
        <v/>
      </c>
      <c r="D1872" s="1">
        <f t="shared" si="248"/>
        <v>0</v>
      </c>
      <c r="E1872" s="1" t="str">
        <f>IFERROR(INDEX(股票涨跌!E:E,MATCH(B1872,股票涨跌!B:B,0)),"-")</f>
        <v>-</v>
      </c>
      <c r="F1872" s="1" t="str">
        <f>IFERROR(INDEX(股票涨跌!F:F,MATCH(B1872,股票涨跌!B:B,0)),"-")</f>
        <v>-</v>
      </c>
      <c r="G1872" s="1" t="str">
        <f>TRIM(基本信息!O1872)</f>
        <v/>
      </c>
      <c r="H1872" s="1" t="str">
        <f>IFERROR(INDEX(行业涨跌!F:F,MATCH(G1872,行业涨跌!C:C,0)),"-")</f>
        <v>-</v>
      </c>
      <c r="I1872" s="1" t="str">
        <f>IFERROR(INDEX(行业涨跌!E:E,MATCH(G1872,行业涨跌!C:C,0)),"-")</f>
        <v>-</v>
      </c>
      <c r="J1872" s="1">
        <v>0</v>
      </c>
      <c r="K1872" s="1">
        <v>0</v>
      </c>
      <c r="L1872" s="1">
        <v>0</v>
      </c>
      <c r="M1872" s="66">
        <f t="shared" si="249"/>
        <v>0</v>
      </c>
      <c r="R1872" s="43" t="str">
        <f t="shared" si="247"/>
        <v>-</v>
      </c>
    </row>
    <row r="1873" spans="1:19" x14ac:dyDescent="0.15">
      <c r="A1873" s="1">
        <v>1872</v>
      </c>
      <c r="B1873" s="29" t="str">
        <f>TRIM(基本信息!B1873)</f>
        <v/>
      </c>
      <c r="C1873" s="1" t="str">
        <f>TRIM(基本信息!C1873)</f>
        <v/>
      </c>
      <c r="D1873" s="1">
        <f t="shared" si="248"/>
        <v>0</v>
      </c>
      <c r="E1873" s="1" t="str">
        <f>IFERROR(INDEX(股票涨跌!E:E,MATCH(B1873,股票涨跌!B:B,0)),"-")</f>
        <v>-</v>
      </c>
      <c r="F1873" s="1" t="str">
        <f>IFERROR(INDEX(股票涨跌!F:F,MATCH(B1873,股票涨跌!B:B,0)),"-")</f>
        <v>-</v>
      </c>
      <c r="G1873" s="1" t="str">
        <f>TRIM(基本信息!O1873)</f>
        <v/>
      </c>
      <c r="H1873" s="1" t="str">
        <f>IFERROR(INDEX(行业涨跌!F:F,MATCH(G1873,行业涨跌!C:C,0)),"-")</f>
        <v>-</v>
      </c>
      <c r="I1873" s="1" t="str">
        <f>IFERROR(INDEX(行业涨跌!E:E,MATCH(G1873,行业涨跌!C:C,0)),"-")</f>
        <v>-</v>
      </c>
      <c r="J1873" s="1">
        <v>0</v>
      </c>
      <c r="K1873" s="1">
        <v>0</v>
      </c>
      <c r="L1873" s="1">
        <v>0</v>
      </c>
      <c r="M1873" s="66">
        <f t="shared" si="249"/>
        <v>0</v>
      </c>
      <c r="R1873" s="43" t="str">
        <f t="shared" si="247"/>
        <v>-</v>
      </c>
    </row>
    <row r="1874" spans="1:19" x14ac:dyDescent="0.15">
      <c r="A1874" s="1">
        <v>1873</v>
      </c>
      <c r="B1874" s="29" t="str">
        <f>TRIM(基本信息!B1874)</f>
        <v/>
      </c>
      <c r="C1874" s="1" t="str">
        <f>TRIM(基本信息!C1874)</f>
        <v/>
      </c>
      <c r="D1874" s="1">
        <f t="shared" si="248"/>
        <v>0</v>
      </c>
      <c r="E1874" s="1" t="str">
        <f>IFERROR(INDEX(股票涨跌!E:E,MATCH(B1874,股票涨跌!B:B,0)),"-")</f>
        <v>-</v>
      </c>
      <c r="F1874" s="1" t="str">
        <f>IFERROR(INDEX(股票涨跌!F:F,MATCH(B1874,股票涨跌!B:B,0)),"-")</f>
        <v>-</v>
      </c>
      <c r="G1874" s="1" t="str">
        <f>TRIM(基本信息!O1874)</f>
        <v/>
      </c>
      <c r="H1874" s="1" t="str">
        <f>IFERROR(INDEX(行业涨跌!F:F,MATCH(G1874,行业涨跌!C:C,0)),"-")</f>
        <v>-</v>
      </c>
      <c r="I1874" s="1" t="str">
        <f>IFERROR(INDEX(行业涨跌!E:E,MATCH(G1874,行业涨跌!C:C,0)),"-")</f>
        <v>-</v>
      </c>
      <c r="J1874" s="1">
        <v>0</v>
      </c>
      <c r="K1874" s="1">
        <v>1</v>
      </c>
      <c r="L1874" s="1">
        <v>0</v>
      </c>
      <c r="M1874" s="66">
        <f t="shared" si="249"/>
        <v>1</v>
      </c>
      <c r="R1874" s="43" t="str">
        <f t="shared" si="247"/>
        <v>-</v>
      </c>
      <c r="S1874" s="11">
        <v>43630.625</v>
      </c>
    </row>
    <row r="1875" spans="1:19" x14ac:dyDescent="0.15">
      <c r="A1875" s="1">
        <v>1874</v>
      </c>
      <c r="B1875" s="29" t="str">
        <f>TRIM(基本信息!B1875)</f>
        <v/>
      </c>
      <c r="C1875" s="1" t="str">
        <f>TRIM(基本信息!C1875)</f>
        <v/>
      </c>
      <c r="D1875" s="1">
        <f t="shared" si="248"/>
        <v>0</v>
      </c>
      <c r="E1875" s="1" t="str">
        <f>IFERROR(INDEX(股票涨跌!E:E,MATCH(B1875,股票涨跌!B:B,0)),"-")</f>
        <v>-</v>
      </c>
      <c r="F1875" s="1" t="str">
        <f>IFERROR(INDEX(股票涨跌!F:F,MATCH(B1875,股票涨跌!B:B,0)),"-")</f>
        <v>-</v>
      </c>
      <c r="G1875" s="1" t="str">
        <f>TRIM(基本信息!O1875)</f>
        <v/>
      </c>
      <c r="H1875" s="1" t="str">
        <f>IFERROR(INDEX(行业涨跌!F:F,MATCH(G1875,行业涨跌!C:C,0)),"-")</f>
        <v>-</v>
      </c>
      <c r="I1875" s="1" t="str">
        <f>IFERROR(INDEX(行业涨跌!E:E,MATCH(G1875,行业涨跌!C:C,0)),"-")</f>
        <v>-</v>
      </c>
      <c r="J1875" s="1">
        <v>0</v>
      </c>
      <c r="K1875" s="1">
        <v>0</v>
      </c>
      <c r="L1875" s="1">
        <v>0</v>
      </c>
      <c r="M1875" s="66">
        <f t="shared" si="249"/>
        <v>0</v>
      </c>
      <c r="R1875" s="43" t="str">
        <f t="shared" si="247"/>
        <v>-</v>
      </c>
    </row>
    <row r="1876" spans="1:19" x14ac:dyDescent="0.15">
      <c r="A1876" s="1">
        <v>1875</v>
      </c>
      <c r="B1876" s="29" t="str">
        <f>TRIM(基本信息!B1876)</f>
        <v/>
      </c>
      <c r="C1876" s="1" t="str">
        <f>TRIM(基本信息!C1876)</f>
        <v/>
      </c>
      <c r="D1876" s="1">
        <f t="shared" si="248"/>
        <v>0</v>
      </c>
      <c r="E1876" s="1" t="str">
        <f>IFERROR(INDEX(股票涨跌!E:E,MATCH(B1876,股票涨跌!B:B,0)),"-")</f>
        <v>-</v>
      </c>
      <c r="F1876" s="1" t="str">
        <f>IFERROR(INDEX(股票涨跌!F:F,MATCH(B1876,股票涨跌!B:B,0)),"-")</f>
        <v>-</v>
      </c>
      <c r="G1876" s="1" t="str">
        <f>TRIM(基本信息!O1876)</f>
        <v/>
      </c>
      <c r="H1876" s="1" t="str">
        <f>IFERROR(INDEX(行业涨跌!F:F,MATCH(G1876,行业涨跌!C:C,0)),"-")</f>
        <v>-</v>
      </c>
      <c r="I1876" s="1" t="str">
        <f>IFERROR(INDEX(行业涨跌!E:E,MATCH(G1876,行业涨跌!C:C,0)),"-")</f>
        <v>-</v>
      </c>
      <c r="J1876" s="1">
        <v>0</v>
      </c>
      <c r="K1876" s="1">
        <v>1</v>
      </c>
      <c r="L1876" s="1">
        <v>0</v>
      </c>
      <c r="M1876" s="66">
        <f t="shared" si="249"/>
        <v>1</v>
      </c>
      <c r="R1876" s="43" t="str">
        <f t="shared" si="247"/>
        <v>-</v>
      </c>
      <c r="S1876" s="11">
        <v>43630.625</v>
      </c>
    </row>
    <row r="1877" spans="1:19" x14ac:dyDescent="0.15">
      <c r="A1877" s="1">
        <v>1876</v>
      </c>
      <c r="B1877" s="29" t="str">
        <f>TRIM(基本信息!B1877)</f>
        <v/>
      </c>
      <c r="C1877" s="1" t="str">
        <f>TRIM(基本信息!C1877)</f>
        <v/>
      </c>
      <c r="D1877" s="1">
        <f t="shared" si="248"/>
        <v>0</v>
      </c>
      <c r="E1877" s="1" t="str">
        <f>IFERROR(INDEX(股票涨跌!E:E,MATCH(B1877,股票涨跌!B:B,0)),"-")</f>
        <v>-</v>
      </c>
      <c r="F1877" s="1" t="str">
        <f>IFERROR(INDEX(股票涨跌!F:F,MATCH(B1877,股票涨跌!B:B,0)),"-")</f>
        <v>-</v>
      </c>
      <c r="G1877" s="1" t="str">
        <f>TRIM(基本信息!O1877)</f>
        <v/>
      </c>
      <c r="H1877" s="1" t="str">
        <f>IFERROR(INDEX(行业涨跌!F:F,MATCH(G1877,行业涨跌!C:C,0)),"-")</f>
        <v>-</v>
      </c>
      <c r="I1877" s="1" t="str">
        <f>IFERROR(INDEX(行业涨跌!E:E,MATCH(G1877,行业涨跌!C:C,0)),"-")</f>
        <v>-</v>
      </c>
      <c r="J1877" s="1">
        <v>0</v>
      </c>
      <c r="K1877" s="1">
        <v>0</v>
      </c>
      <c r="L1877" s="1">
        <v>0</v>
      </c>
      <c r="M1877" s="66">
        <f t="shared" si="249"/>
        <v>0</v>
      </c>
      <c r="R1877" s="43" t="str">
        <f t="shared" si="247"/>
        <v>-</v>
      </c>
    </row>
    <row r="1878" spans="1:19" x14ac:dyDescent="0.15">
      <c r="A1878" s="1">
        <v>1877</v>
      </c>
      <c r="B1878" s="29" t="str">
        <f>TRIM(基本信息!B1878)</f>
        <v/>
      </c>
      <c r="C1878" s="1" t="str">
        <f>TRIM(基本信息!C1878)</f>
        <v/>
      </c>
      <c r="D1878" s="1">
        <f t="shared" si="248"/>
        <v>0</v>
      </c>
      <c r="E1878" s="1" t="str">
        <f>IFERROR(INDEX(股票涨跌!E:E,MATCH(B1878,股票涨跌!B:B,0)),"-")</f>
        <v>-</v>
      </c>
      <c r="F1878" s="1" t="str">
        <f>IFERROR(INDEX(股票涨跌!F:F,MATCH(B1878,股票涨跌!B:B,0)),"-")</f>
        <v>-</v>
      </c>
      <c r="G1878" s="1" t="str">
        <f>TRIM(基本信息!O1878)</f>
        <v/>
      </c>
      <c r="H1878" s="1" t="str">
        <f>IFERROR(INDEX(行业涨跌!F:F,MATCH(G1878,行业涨跌!C:C,0)),"-")</f>
        <v>-</v>
      </c>
      <c r="I1878" s="1" t="str">
        <f>IFERROR(INDEX(行业涨跌!E:E,MATCH(G1878,行业涨跌!C:C,0)),"-")</f>
        <v>-</v>
      </c>
      <c r="J1878" s="1">
        <v>0</v>
      </c>
      <c r="K1878" s="1">
        <v>1</v>
      </c>
      <c r="L1878" s="1">
        <v>0</v>
      </c>
      <c r="M1878" s="66">
        <f t="shared" si="249"/>
        <v>1</v>
      </c>
      <c r="R1878" s="43" t="str">
        <f t="shared" si="247"/>
        <v>-</v>
      </c>
      <c r="S1878" s="11">
        <v>43630.625</v>
      </c>
    </row>
    <row r="1879" spans="1:19" x14ac:dyDescent="0.15">
      <c r="A1879" s="1">
        <v>1878</v>
      </c>
      <c r="B1879" s="29" t="str">
        <f>TRIM(基本信息!B1879)</f>
        <v/>
      </c>
      <c r="C1879" s="1" t="str">
        <f>TRIM(基本信息!C1879)</f>
        <v/>
      </c>
      <c r="D1879" s="1">
        <f t="shared" si="248"/>
        <v>0</v>
      </c>
      <c r="E1879" s="1" t="str">
        <f>IFERROR(INDEX(股票涨跌!E:E,MATCH(B1879,股票涨跌!B:B,0)),"-")</f>
        <v>-</v>
      </c>
      <c r="F1879" s="1" t="str">
        <f>IFERROR(INDEX(股票涨跌!F:F,MATCH(B1879,股票涨跌!B:B,0)),"-")</f>
        <v>-</v>
      </c>
      <c r="G1879" s="1" t="str">
        <f>TRIM(基本信息!O1879)</f>
        <v/>
      </c>
      <c r="H1879" s="1" t="str">
        <f>IFERROR(INDEX(行业涨跌!F:F,MATCH(G1879,行业涨跌!C:C,0)),"-")</f>
        <v>-</v>
      </c>
      <c r="I1879" s="1" t="str">
        <f>IFERROR(INDEX(行业涨跌!E:E,MATCH(G1879,行业涨跌!C:C,0)),"-")</f>
        <v>-</v>
      </c>
      <c r="J1879" s="1">
        <v>0</v>
      </c>
      <c r="K1879" s="1">
        <v>0</v>
      </c>
      <c r="L1879" s="1">
        <v>0</v>
      </c>
      <c r="M1879" s="66">
        <f t="shared" si="249"/>
        <v>0</v>
      </c>
      <c r="R1879" s="43" t="str">
        <f t="shared" si="247"/>
        <v>-</v>
      </c>
    </row>
    <row r="1880" spans="1:19" x14ac:dyDescent="0.15">
      <c r="A1880" s="1">
        <v>1879</v>
      </c>
      <c r="B1880" s="29" t="str">
        <f>TRIM(基本信息!B1880)</f>
        <v/>
      </c>
      <c r="C1880" s="1" t="str">
        <f>TRIM(基本信息!C1880)</f>
        <v/>
      </c>
      <c r="D1880" s="1">
        <f t="shared" si="248"/>
        <v>0</v>
      </c>
      <c r="E1880" s="1" t="str">
        <f>IFERROR(INDEX(股票涨跌!E:E,MATCH(B1880,股票涨跌!B:B,0)),"-")</f>
        <v>-</v>
      </c>
      <c r="F1880" s="1" t="str">
        <f>IFERROR(INDEX(股票涨跌!F:F,MATCH(B1880,股票涨跌!B:B,0)),"-")</f>
        <v>-</v>
      </c>
      <c r="G1880" s="1" t="str">
        <f>TRIM(基本信息!O1880)</f>
        <v/>
      </c>
      <c r="H1880" s="1" t="str">
        <f>IFERROR(INDEX(行业涨跌!F:F,MATCH(G1880,行业涨跌!C:C,0)),"-")</f>
        <v>-</v>
      </c>
      <c r="I1880" s="1" t="str">
        <f>IFERROR(INDEX(行业涨跌!E:E,MATCH(G1880,行业涨跌!C:C,0)),"-")</f>
        <v>-</v>
      </c>
      <c r="J1880" s="1">
        <v>0</v>
      </c>
      <c r="K1880" s="1">
        <v>1</v>
      </c>
      <c r="L1880" s="1">
        <v>0</v>
      </c>
      <c r="M1880" s="66">
        <f t="shared" si="249"/>
        <v>1</v>
      </c>
      <c r="R1880" s="43" t="str">
        <f t="shared" si="247"/>
        <v>-</v>
      </c>
      <c r="S1880" s="11">
        <v>43630.625</v>
      </c>
    </row>
    <row r="1881" spans="1:19" x14ac:dyDescent="0.15">
      <c r="A1881" s="1">
        <v>1880</v>
      </c>
      <c r="B1881" s="29" t="str">
        <f>TRIM(基本信息!B1881)</f>
        <v/>
      </c>
      <c r="C1881" s="1" t="str">
        <f>TRIM(基本信息!C1881)</f>
        <v/>
      </c>
      <c r="D1881" s="1">
        <f t="shared" si="248"/>
        <v>0</v>
      </c>
      <c r="E1881" s="1" t="str">
        <f>IFERROR(INDEX(股票涨跌!E:E,MATCH(B1881,股票涨跌!B:B,0)),"-")</f>
        <v>-</v>
      </c>
      <c r="F1881" s="1" t="str">
        <f>IFERROR(INDEX(股票涨跌!F:F,MATCH(B1881,股票涨跌!B:B,0)),"-")</f>
        <v>-</v>
      </c>
      <c r="G1881" s="1" t="str">
        <f>TRIM(基本信息!O1881)</f>
        <v/>
      </c>
      <c r="H1881" s="1" t="str">
        <f>IFERROR(INDEX(行业涨跌!F:F,MATCH(G1881,行业涨跌!C:C,0)),"-")</f>
        <v>-</v>
      </c>
      <c r="I1881" s="1" t="str">
        <f>IFERROR(INDEX(行业涨跌!E:E,MATCH(G1881,行业涨跌!C:C,0)),"-")</f>
        <v>-</v>
      </c>
      <c r="J1881" s="1">
        <v>0</v>
      </c>
      <c r="K1881" s="1">
        <v>0</v>
      </c>
      <c r="L1881" s="1">
        <v>0</v>
      </c>
      <c r="M1881" s="66">
        <f t="shared" si="249"/>
        <v>0</v>
      </c>
      <c r="R1881" s="43" t="str">
        <f t="shared" si="247"/>
        <v>-</v>
      </c>
    </row>
    <row r="1882" spans="1:19" x14ac:dyDescent="0.15">
      <c r="A1882" s="1">
        <v>1881</v>
      </c>
      <c r="B1882" s="29" t="str">
        <f>TRIM(基本信息!B1882)</f>
        <v/>
      </c>
      <c r="C1882" s="1" t="str">
        <f>TRIM(基本信息!C1882)</f>
        <v/>
      </c>
      <c r="D1882" s="1">
        <f t="shared" si="248"/>
        <v>0</v>
      </c>
      <c r="E1882" s="1" t="str">
        <f>IFERROR(INDEX(股票涨跌!E:E,MATCH(B1882,股票涨跌!B:B,0)),"-")</f>
        <v>-</v>
      </c>
      <c r="F1882" s="1" t="str">
        <f>IFERROR(INDEX(股票涨跌!F:F,MATCH(B1882,股票涨跌!B:B,0)),"-")</f>
        <v>-</v>
      </c>
      <c r="G1882" s="1" t="str">
        <f>TRIM(基本信息!O1882)</f>
        <v/>
      </c>
      <c r="H1882" s="1" t="str">
        <f>IFERROR(INDEX(行业涨跌!F:F,MATCH(G1882,行业涨跌!C:C,0)),"-")</f>
        <v>-</v>
      </c>
      <c r="I1882" s="1" t="str">
        <f>IFERROR(INDEX(行业涨跌!E:E,MATCH(G1882,行业涨跌!C:C,0)),"-")</f>
        <v>-</v>
      </c>
      <c r="J1882" s="1">
        <v>0</v>
      </c>
      <c r="K1882" s="1">
        <v>0</v>
      </c>
      <c r="L1882" s="1">
        <v>0</v>
      </c>
      <c r="M1882" s="66">
        <f t="shared" si="249"/>
        <v>0</v>
      </c>
      <c r="R1882" s="43" t="str">
        <f t="shared" si="247"/>
        <v>-</v>
      </c>
    </row>
    <row r="1883" spans="1:19" x14ac:dyDescent="0.15">
      <c r="A1883" s="1">
        <v>1882</v>
      </c>
      <c r="B1883" s="29" t="str">
        <f>TRIM(基本信息!B1883)</f>
        <v/>
      </c>
      <c r="C1883" s="1" t="str">
        <f>TRIM(基本信息!C1883)</f>
        <v/>
      </c>
      <c r="D1883" s="1">
        <f t="shared" si="248"/>
        <v>0</v>
      </c>
      <c r="E1883" s="1" t="str">
        <f>IFERROR(INDEX(股票涨跌!E:E,MATCH(B1883,股票涨跌!B:B,0)),"-")</f>
        <v>-</v>
      </c>
      <c r="F1883" s="1" t="str">
        <f>IFERROR(INDEX(股票涨跌!F:F,MATCH(B1883,股票涨跌!B:B,0)),"-")</f>
        <v>-</v>
      </c>
      <c r="G1883" s="1" t="str">
        <f>TRIM(基本信息!O1883)</f>
        <v/>
      </c>
      <c r="H1883" s="1" t="str">
        <f>IFERROR(INDEX(行业涨跌!F:F,MATCH(G1883,行业涨跌!C:C,0)),"-")</f>
        <v>-</v>
      </c>
      <c r="I1883" s="1" t="str">
        <f>IFERROR(INDEX(行业涨跌!E:E,MATCH(G1883,行业涨跌!C:C,0)),"-")</f>
        <v>-</v>
      </c>
      <c r="J1883" s="1">
        <v>0</v>
      </c>
      <c r="K1883" s="1">
        <v>0</v>
      </c>
      <c r="L1883" s="1">
        <v>0</v>
      </c>
      <c r="M1883" s="66">
        <f t="shared" si="249"/>
        <v>0</v>
      </c>
      <c r="R1883" s="43" t="str">
        <f t="shared" si="247"/>
        <v>-</v>
      </c>
    </row>
    <row r="1884" spans="1:19" x14ac:dyDescent="0.15">
      <c r="A1884" s="1">
        <v>1883</v>
      </c>
      <c r="B1884" s="29" t="str">
        <f>TRIM(基本信息!B1884)</f>
        <v/>
      </c>
      <c r="C1884" s="1" t="str">
        <f>TRIM(基本信息!C1884)</f>
        <v/>
      </c>
      <c r="D1884" s="1">
        <f t="shared" si="248"/>
        <v>0</v>
      </c>
      <c r="E1884" s="1" t="str">
        <f>IFERROR(INDEX(股票涨跌!E:E,MATCH(B1884,股票涨跌!B:B,0)),"-")</f>
        <v>-</v>
      </c>
      <c r="F1884" s="1" t="str">
        <f>IFERROR(INDEX(股票涨跌!F:F,MATCH(B1884,股票涨跌!B:B,0)),"-")</f>
        <v>-</v>
      </c>
      <c r="G1884" s="1" t="str">
        <f>TRIM(基本信息!O1884)</f>
        <v/>
      </c>
      <c r="H1884" s="1" t="str">
        <f>IFERROR(INDEX(行业涨跌!F:F,MATCH(G1884,行业涨跌!C:C,0)),"-")</f>
        <v>-</v>
      </c>
      <c r="I1884" s="1" t="str">
        <f>IFERROR(INDEX(行业涨跌!E:E,MATCH(G1884,行业涨跌!C:C,0)),"-")</f>
        <v>-</v>
      </c>
      <c r="J1884" s="1">
        <v>0</v>
      </c>
      <c r="K1884" s="1">
        <v>0</v>
      </c>
      <c r="L1884" s="1">
        <v>0</v>
      </c>
      <c r="M1884" s="66">
        <f t="shared" si="249"/>
        <v>0</v>
      </c>
      <c r="R1884" s="43" t="str">
        <f t="shared" si="247"/>
        <v>-</v>
      </c>
    </row>
    <row r="1885" spans="1:19" x14ac:dyDescent="0.15">
      <c r="A1885" s="1">
        <v>1884</v>
      </c>
      <c r="B1885" s="29" t="str">
        <f>TRIM(基本信息!B1885)</f>
        <v/>
      </c>
      <c r="C1885" s="1" t="str">
        <f>TRIM(基本信息!C1885)</f>
        <v/>
      </c>
      <c r="D1885" s="1">
        <f t="shared" si="248"/>
        <v>0</v>
      </c>
      <c r="E1885" s="1" t="str">
        <f>IFERROR(INDEX(股票涨跌!E:E,MATCH(B1885,股票涨跌!B:B,0)),"-")</f>
        <v>-</v>
      </c>
      <c r="F1885" s="1" t="str">
        <f>IFERROR(INDEX(股票涨跌!F:F,MATCH(B1885,股票涨跌!B:B,0)),"-")</f>
        <v>-</v>
      </c>
      <c r="G1885" s="1" t="str">
        <f>TRIM(基本信息!O1885)</f>
        <v/>
      </c>
      <c r="H1885" s="1" t="str">
        <f>IFERROR(INDEX(行业涨跌!F:F,MATCH(G1885,行业涨跌!C:C,0)),"-")</f>
        <v>-</v>
      </c>
      <c r="I1885" s="1" t="str">
        <f>IFERROR(INDEX(行业涨跌!E:E,MATCH(G1885,行业涨跌!C:C,0)),"-")</f>
        <v>-</v>
      </c>
      <c r="J1885" s="1">
        <v>0</v>
      </c>
      <c r="K1885" s="1">
        <v>0</v>
      </c>
      <c r="L1885" s="1">
        <v>0</v>
      </c>
      <c r="M1885" s="66">
        <f t="shared" si="249"/>
        <v>0</v>
      </c>
      <c r="R1885" s="43" t="str">
        <f t="shared" si="247"/>
        <v>-</v>
      </c>
    </row>
    <row r="1886" spans="1:19" x14ac:dyDescent="0.15">
      <c r="A1886" s="1">
        <v>1885</v>
      </c>
      <c r="B1886" s="29" t="str">
        <f>TRIM(基本信息!B1886)</f>
        <v/>
      </c>
      <c r="C1886" s="1" t="str">
        <f>TRIM(基本信息!C1886)</f>
        <v/>
      </c>
      <c r="D1886" s="1">
        <f t="shared" si="248"/>
        <v>0</v>
      </c>
      <c r="E1886" s="1" t="str">
        <f>IFERROR(INDEX(股票涨跌!E:E,MATCH(B1886,股票涨跌!B:B,0)),"-")</f>
        <v>-</v>
      </c>
      <c r="F1886" s="1" t="str">
        <f>IFERROR(INDEX(股票涨跌!F:F,MATCH(B1886,股票涨跌!B:B,0)),"-")</f>
        <v>-</v>
      </c>
      <c r="G1886" s="1" t="str">
        <f>TRIM(基本信息!O1886)</f>
        <v/>
      </c>
      <c r="H1886" s="1" t="str">
        <f>IFERROR(INDEX(行业涨跌!F:F,MATCH(G1886,行业涨跌!C:C,0)),"-")</f>
        <v>-</v>
      </c>
      <c r="I1886" s="1" t="str">
        <f>IFERROR(INDEX(行业涨跌!E:E,MATCH(G1886,行业涨跌!C:C,0)),"-")</f>
        <v>-</v>
      </c>
      <c r="J1886" s="1">
        <v>0</v>
      </c>
      <c r="K1886" s="1">
        <v>0</v>
      </c>
      <c r="L1886" s="1">
        <v>0</v>
      </c>
      <c r="M1886" s="66">
        <f t="shared" si="249"/>
        <v>0</v>
      </c>
      <c r="R1886" s="43" t="str">
        <f t="shared" si="247"/>
        <v>-</v>
      </c>
    </row>
    <row r="1887" spans="1:19" x14ac:dyDescent="0.15">
      <c r="A1887" s="1">
        <v>1886</v>
      </c>
      <c r="B1887" s="29" t="str">
        <f>TRIM(基本信息!B1887)</f>
        <v/>
      </c>
      <c r="C1887" s="1" t="str">
        <f>TRIM(基本信息!C1887)</f>
        <v/>
      </c>
      <c r="D1887" s="1">
        <f t="shared" si="248"/>
        <v>0</v>
      </c>
      <c r="E1887" s="1" t="str">
        <f>IFERROR(INDEX(股票涨跌!E:E,MATCH(B1887,股票涨跌!B:B,0)),"-")</f>
        <v>-</v>
      </c>
      <c r="F1887" s="1" t="str">
        <f>IFERROR(INDEX(股票涨跌!F:F,MATCH(B1887,股票涨跌!B:B,0)),"-")</f>
        <v>-</v>
      </c>
      <c r="G1887" s="1" t="str">
        <f>TRIM(基本信息!O1887)</f>
        <v/>
      </c>
      <c r="H1887" s="1" t="str">
        <f>IFERROR(INDEX(行业涨跌!F:F,MATCH(G1887,行业涨跌!C:C,0)),"-")</f>
        <v>-</v>
      </c>
      <c r="I1887" s="1" t="str">
        <f>IFERROR(INDEX(行业涨跌!E:E,MATCH(G1887,行业涨跌!C:C,0)),"-")</f>
        <v>-</v>
      </c>
      <c r="J1887" s="1">
        <v>0</v>
      </c>
      <c r="K1887" s="1">
        <v>0</v>
      </c>
      <c r="L1887" s="1">
        <v>0</v>
      </c>
      <c r="M1887" s="66">
        <f t="shared" si="249"/>
        <v>0</v>
      </c>
      <c r="R1887" s="43" t="str">
        <f t="shared" si="247"/>
        <v>-</v>
      </c>
    </row>
    <row r="1888" spans="1:19" x14ac:dyDescent="0.15">
      <c r="A1888" s="1">
        <v>1887</v>
      </c>
      <c r="B1888" s="29" t="str">
        <f>TRIM(基本信息!B1888)</f>
        <v/>
      </c>
      <c r="C1888" s="1" t="str">
        <f>TRIM(基本信息!C1888)</f>
        <v/>
      </c>
      <c r="D1888" s="1">
        <f t="shared" si="248"/>
        <v>0</v>
      </c>
      <c r="E1888" s="1" t="str">
        <f>IFERROR(INDEX(股票涨跌!E:E,MATCH(B1888,股票涨跌!B:B,0)),"-")</f>
        <v>-</v>
      </c>
      <c r="F1888" s="1" t="str">
        <f>IFERROR(INDEX(股票涨跌!F:F,MATCH(B1888,股票涨跌!B:B,0)),"-")</f>
        <v>-</v>
      </c>
      <c r="G1888" s="1" t="str">
        <f>TRIM(基本信息!O1888)</f>
        <v/>
      </c>
      <c r="H1888" s="1" t="str">
        <f>IFERROR(INDEX(行业涨跌!F:F,MATCH(G1888,行业涨跌!C:C,0)),"-")</f>
        <v>-</v>
      </c>
      <c r="I1888" s="1" t="str">
        <f>IFERROR(INDEX(行业涨跌!E:E,MATCH(G1888,行业涨跌!C:C,0)),"-")</f>
        <v>-</v>
      </c>
      <c r="J1888" s="1">
        <v>0</v>
      </c>
      <c r="K1888" s="1">
        <v>0</v>
      </c>
      <c r="L1888" s="1">
        <v>0</v>
      </c>
      <c r="M1888" s="66">
        <f t="shared" si="249"/>
        <v>0</v>
      </c>
      <c r="R1888" s="43" t="str">
        <f t="shared" si="247"/>
        <v>-</v>
      </c>
    </row>
    <row r="1889" spans="1:19" x14ac:dyDescent="0.15">
      <c r="A1889" s="1">
        <v>1888</v>
      </c>
      <c r="B1889" s="29" t="str">
        <f>TRIM(基本信息!B1889)</f>
        <v/>
      </c>
      <c r="C1889" s="1" t="str">
        <f>TRIM(基本信息!C1889)</f>
        <v/>
      </c>
      <c r="D1889" s="1">
        <f t="shared" si="248"/>
        <v>0</v>
      </c>
      <c r="E1889" s="1" t="str">
        <f>IFERROR(INDEX(股票涨跌!E:E,MATCH(B1889,股票涨跌!B:B,0)),"-")</f>
        <v>-</v>
      </c>
      <c r="F1889" s="1" t="str">
        <f>IFERROR(INDEX(股票涨跌!F:F,MATCH(B1889,股票涨跌!B:B,0)),"-")</f>
        <v>-</v>
      </c>
      <c r="G1889" s="1" t="str">
        <f>TRIM(基本信息!O1889)</f>
        <v/>
      </c>
      <c r="H1889" s="1" t="str">
        <f>IFERROR(INDEX(行业涨跌!F:F,MATCH(G1889,行业涨跌!C:C,0)),"-")</f>
        <v>-</v>
      </c>
      <c r="I1889" s="1" t="str">
        <f>IFERROR(INDEX(行业涨跌!E:E,MATCH(G1889,行业涨跌!C:C,0)),"-")</f>
        <v>-</v>
      </c>
      <c r="J1889" s="1">
        <v>0</v>
      </c>
      <c r="K1889" s="1">
        <v>0</v>
      </c>
      <c r="L1889" s="1">
        <v>0</v>
      </c>
      <c r="M1889" s="66">
        <f t="shared" si="249"/>
        <v>0</v>
      </c>
      <c r="R1889" s="43" t="str">
        <f t="shared" si="247"/>
        <v>-</v>
      </c>
    </row>
    <row r="1890" spans="1:19" x14ac:dyDescent="0.15">
      <c r="A1890" s="1">
        <v>1889</v>
      </c>
      <c r="B1890" s="29" t="str">
        <f>TRIM(基本信息!B1890)</f>
        <v/>
      </c>
      <c r="C1890" s="1" t="str">
        <f>TRIM(基本信息!C1890)</f>
        <v/>
      </c>
      <c r="D1890" s="1">
        <f t="shared" si="248"/>
        <v>0</v>
      </c>
      <c r="E1890" s="1" t="str">
        <f>IFERROR(INDEX(股票涨跌!E:E,MATCH(B1890,股票涨跌!B:B,0)),"-")</f>
        <v>-</v>
      </c>
      <c r="F1890" s="1" t="str">
        <f>IFERROR(INDEX(股票涨跌!F:F,MATCH(B1890,股票涨跌!B:B,0)),"-")</f>
        <v>-</v>
      </c>
      <c r="G1890" s="1" t="str">
        <f>TRIM(基本信息!O1890)</f>
        <v/>
      </c>
      <c r="H1890" s="1" t="str">
        <f>IFERROR(INDEX(行业涨跌!F:F,MATCH(G1890,行业涨跌!C:C,0)),"-")</f>
        <v>-</v>
      </c>
      <c r="I1890" s="1" t="str">
        <f>IFERROR(INDEX(行业涨跌!E:E,MATCH(G1890,行业涨跌!C:C,0)),"-")</f>
        <v>-</v>
      </c>
      <c r="J1890" s="1">
        <v>0</v>
      </c>
      <c r="K1890" s="1">
        <v>0</v>
      </c>
      <c r="L1890" s="1">
        <v>0</v>
      </c>
      <c r="M1890" s="66">
        <f t="shared" si="249"/>
        <v>0</v>
      </c>
      <c r="R1890" s="43" t="str">
        <f t="shared" si="247"/>
        <v>-</v>
      </c>
    </row>
    <row r="1891" spans="1:19" x14ac:dyDescent="0.15">
      <c r="A1891" s="1">
        <v>1890</v>
      </c>
      <c r="B1891" s="29" t="str">
        <f>TRIM(基本信息!B1891)</f>
        <v/>
      </c>
      <c r="C1891" s="1" t="str">
        <f>TRIM(基本信息!C1891)</f>
        <v/>
      </c>
      <c r="D1891" s="1">
        <f t="shared" si="248"/>
        <v>0</v>
      </c>
      <c r="E1891" s="1" t="str">
        <f>IFERROR(INDEX(股票涨跌!E:E,MATCH(B1891,股票涨跌!B:B,0)),"-")</f>
        <v>-</v>
      </c>
      <c r="F1891" s="1" t="str">
        <f>IFERROR(INDEX(股票涨跌!F:F,MATCH(B1891,股票涨跌!B:B,0)),"-")</f>
        <v>-</v>
      </c>
      <c r="G1891" s="1" t="str">
        <f>TRIM(基本信息!O1891)</f>
        <v/>
      </c>
      <c r="H1891" s="1" t="str">
        <f>IFERROR(INDEX(行业涨跌!F:F,MATCH(G1891,行业涨跌!C:C,0)),"-")</f>
        <v>-</v>
      </c>
      <c r="I1891" s="1" t="str">
        <f>IFERROR(INDEX(行业涨跌!E:E,MATCH(G1891,行业涨跌!C:C,0)),"-")</f>
        <v>-</v>
      </c>
      <c r="J1891" s="1">
        <v>0</v>
      </c>
      <c r="K1891" s="1">
        <v>0</v>
      </c>
      <c r="L1891" s="1">
        <v>0</v>
      </c>
      <c r="M1891" s="66">
        <f t="shared" si="249"/>
        <v>0</v>
      </c>
      <c r="R1891" s="43" t="str">
        <f t="shared" si="247"/>
        <v>-</v>
      </c>
    </row>
    <row r="1892" spans="1:19" x14ac:dyDescent="0.15">
      <c r="A1892" s="1">
        <v>1891</v>
      </c>
      <c r="B1892" s="29" t="str">
        <f>TRIM(基本信息!B1892)</f>
        <v/>
      </c>
      <c r="C1892" s="1" t="str">
        <f>TRIM(基本信息!C1892)</f>
        <v/>
      </c>
      <c r="D1892" s="1">
        <f t="shared" si="248"/>
        <v>0</v>
      </c>
      <c r="E1892" s="1" t="str">
        <f>IFERROR(INDEX(股票涨跌!E:E,MATCH(B1892,股票涨跌!B:B,0)),"-")</f>
        <v>-</v>
      </c>
      <c r="F1892" s="1" t="str">
        <f>IFERROR(INDEX(股票涨跌!F:F,MATCH(B1892,股票涨跌!B:B,0)),"-")</f>
        <v>-</v>
      </c>
      <c r="G1892" s="1" t="str">
        <f>TRIM(基本信息!O1892)</f>
        <v/>
      </c>
      <c r="H1892" s="1" t="str">
        <f>IFERROR(INDEX(行业涨跌!F:F,MATCH(G1892,行业涨跌!C:C,0)),"-")</f>
        <v>-</v>
      </c>
      <c r="I1892" s="1" t="str">
        <f>IFERROR(INDEX(行业涨跌!E:E,MATCH(G1892,行业涨跌!C:C,0)),"-")</f>
        <v>-</v>
      </c>
      <c r="J1892" s="1">
        <v>0</v>
      </c>
      <c r="K1892" s="1">
        <v>0</v>
      </c>
      <c r="L1892" s="1">
        <v>0</v>
      </c>
      <c r="M1892" s="66">
        <f t="shared" si="249"/>
        <v>0</v>
      </c>
      <c r="R1892" s="43" t="str">
        <f t="shared" si="247"/>
        <v>-</v>
      </c>
    </row>
    <row r="1893" spans="1:19" x14ac:dyDescent="0.15">
      <c r="A1893" s="1">
        <v>1892</v>
      </c>
      <c r="B1893" s="29" t="str">
        <f>TRIM(基本信息!B1893)</f>
        <v/>
      </c>
      <c r="C1893" s="1" t="str">
        <f>TRIM(基本信息!C1893)</f>
        <v/>
      </c>
      <c r="D1893" s="1">
        <f t="shared" si="248"/>
        <v>0</v>
      </c>
      <c r="E1893" s="1" t="str">
        <f>IFERROR(INDEX(股票涨跌!E:E,MATCH(B1893,股票涨跌!B:B,0)),"-")</f>
        <v>-</v>
      </c>
      <c r="F1893" s="1" t="str">
        <f>IFERROR(INDEX(股票涨跌!F:F,MATCH(B1893,股票涨跌!B:B,0)),"-")</f>
        <v>-</v>
      </c>
      <c r="G1893" s="1" t="str">
        <f>TRIM(基本信息!O1893)</f>
        <v/>
      </c>
      <c r="H1893" s="1" t="str">
        <f>IFERROR(INDEX(行业涨跌!F:F,MATCH(G1893,行业涨跌!C:C,0)),"-")</f>
        <v>-</v>
      </c>
      <c r="I1893" s="1" t="str">
        <f>IFERROR(INDEX(行业涨跌!E:E,MATCH(G1893,行业涨跌!C:C,0)),"-")</f>
        <v>-</v>
      </c>
      <c r="J1893" s="1">
        <v>0</v>
      </c>
      <c r="K1893" s="1">
        <v>0</v>
      </c>
      <c r="L1893" s="1">
        <v>0</v>
      </c>
      <c r="M1893" s="66">
        <f t="shared" si="249"/>
        <v>0</v>
      </c>
      <c r="R1893" s="43" t="str">
        <f t="shared" si="247"/>
        <v>-</v>
      </c>
    </row>
    <row r="1894" spans="1:19" x14ac:dyDescent="0.15">
      <c r="A1894" s="1">
        <v>1893</v>
      </c>
      <c r="B1894" s="29" t="str">
        <f>TRIM(基本信息!B1894)</f>
        <v/>
      </c>
      <c r="C1894" s="1" t="str">
        <f>TRIM(基本信息!C1894)</f>
        <v/>
      </c>
      <c r="D1894" s="1">
        <f t="shared" si="248"/>
        <v>0</v>
      </c>
      <c r="E1894" s="1" t="str">
        <f>IFERROR(INDEX(股票涨跌!E:E,MATCH(B1894,股票涨跌!B:B,0)),"-")</f>
        <v>-</v>
      </c>
      <c r="F1894" s="1" t="str">
        <f>IFERROR(INDEX(股票涨跌!F:F,MATCH(B1894,股票涨跌!B:B,0)),"-")</f>
        <v>-</v>
      </c>
      <c r="G1894" s="1" t="str">
        <f>TRIM(基本信息!O1894)</f>
        <v/>
      </c>
      <c r="H1894" s="1" t="str">
        <f>IFERROR(INDEX(行业涨跌!F:F,MATCH(G1894,行业涨跌!C:C,0)),"-")</f>
        <v>-</v>
      </c>
      <c r="I1894" s="1" t="str">
        <f>IFERROR(INDEX(行业涨跌!E:E,MATCH(G1894,行业涨跌!C:C,0)),"-")</f>
        <v>-</v>
      </c>
      <c r="J1894" s="1">
        <v>0</v>
      </c>
      <c r="K1894" s="1">
        <v>0</v>
      </c>
      <c r="L1894" s="1">
        <v>0</v>
      </c>
      <c r="M1894" s="66">
        <f t="shared" si="249"/>
        <v>0</v>
      </c>
      <c r="R1894" s="43" t="str">
        <f t="shared" si="247"/>
        <v>-</v>
      </c>
    </row>
    <row r="1895" spans="1:19" x14ac:dyDescent="0.15">
      <c r="A1895" s="1">
        <v>1894</v>
      </c>
      <c r="B1895" s="29" t="str">
        <f>TRIM(基本信息!B1895)</f>
        <v/>
      </c>
      <c r="C1895" s="1" t="str">
        <f>TRIM(基本信息!C1895)</f>
        <v/>
      </c>
      <c r="D1895" s="1">
        <f t="shared" si="248"/>
        <v>0</v>
      </c>
      <c r="E1895" s="1" t="str">
        <f>IFERROR(INDEX(股票涨跌!E:E,MATCH(B1895,股票涨跌!B:B,0)),"-")</f>
        <v>-</v>
      </c>
      <c r="F1895" s="1" t="str">
        <f>IFERROR(INDEX(股票涨跌!F:F,MATCH(B1895,股票涨跌!B:B,0)),"-")</f>
        <v>-</v>
      </c>
      <c r="G1895" s="1" t="str">
        <f>TRIM(基本信息!O1895)</f>
        <v/>
      </c>
      <c r="H1895" s="1" t="str">
        <f>IFERROR(INDEX(行业涨跌!F:F,MATCH(G1895,行业涨跌!C:C,0)),"-")</f>
        <v>-</v>
      </c>
      <c r="I1895" s="1" t="str">
        <f>IFERROR(INDEX(行业涨跌!E:E,MATCH(G1895,行业涨跌!C:C,0)),"-")</f>
        <v>-</v>
      </c>
      <c r="J1895" s="1">
        <v>0</v>
      </c>
      <c r="K1895" s="1">
        <v>1</v>
      </c>
      <c r="L1895" s="1">
        <v>0</v>
      </c>
      <c r="M1895" s="66">
        <f t="shared" si="249"/>
        <v>1</v>
      </c>
      <c r="R1895" s="43" t="str">
        <f t="shared" si="247"/>
        <v>-</v>
      </c>
      <c r="S1895" s="11">
        <v>43630.625</v>
      </c>
    </row>
    <row r="1896" spans="1:19" x14ac:dyDescent="0.15">
      <c r="A1896" s="1">
        <v>1895</v>
      </c>
      <c r="B1896" s="29" t="str">
        <f>TRIM(基本信息!B1896)</f>
        <v/>
      </c>
      <c r="C1896" s="1" t="str">
        <f>TRIM(基本信息!C1896)</f>
        <v/>
      </c>
      <c r="D1896" s="1">
        <f t="shared" si="248"/>
        <v>0</v>
      </c>
      <c r="E1896" s="1" t="str">
        <f>IFERROR(INDEX(股票涨跌!E:E,MATCH(B1896,股票涨跌!B:B,0)),"-")</f>
        <v>-</v>
      </c>
      <c r="F1896" s="1" t="str">
        <f>IFERROR(INDEX(股票涨跌!F:F,MATCH(B1896,股票涨跌!B:B,0)),"-")</f>
        <v>-</v>
      </c>
      <c r="G1896" s="1" t="str">
        <f>TRIM(基本信息!O1896)</f>
        <v/>
      </c>
      <c r="H1896" s="1" t="str">
        <f>IFERROR(INDEX(行业涨跌!F:F,MATCH(G1896,行业涨跌!C:C,0)),"-")</f>
        <v>-</v>
      </c>
      <c r="I1896" s="1" t="str">
        <f>IFERROR(INDEX(行业涨跌!E:E,MATCH(G1896,行业涨跌!C:C,0)),"-")</f>
        <v>-</v>
      </c>
      <c r="J1896" s="1">
        <v>0</v>
      </c>
      <c r="K1896" s="1">
        <v>0</v>
      </c>
      <c r="L1896" s="1">
        <v>0</v>
      </c>
      <c r="M1896" s="66">
        <f t="shared" si="249"/>
        <v>0</v>
      </c>
      <c r="R1896" s="43" t="str">
        <f t="shared" si="247"/>
        <v>-</v>
      </c>
    </row>
    <row r="1897" spans="1:19" x14ac:dyDescent="0.15">
      <c r="A1897" s="1">
        <v>1896</v>
      </c>
      <c r="B1897" s="29" t="str">
        <f>TRIM(基本信息!B1897)</f>
        <v/>
      </c>
      <c r="C1897" s="1" t="str">
        <f>TRIM(基本信息!C1897)</f>
        <v/>
      </c>
      <c r="D1897" s="1">
        <f t="shared" si="248"/>
        <v>0</v>
      </c>
      <c r="E1897" s="1" t="str">
        <f>IFERROR(INDEX(股票涨跌!E:E,MATCH(B1897,股票涨跌!B:B,0)),"-")</f>
        <v>-</v>
      </c>
      <c r="F1897" s="1" t="str">
        <f>IFERROR(INDEX(股票涨跌!F:F,MATCH(B1897,股票涨跌!B:B,0)),"-")</f>
        <v>-</v>
      </c>
      <c r="G1897" s="1" t="str">
        <f>TRIM(基本信息!O1897)</f>
        <v/>
      </c>
      <c r="H1897" s="1" t="str">
        <f>IFERROR(INDEX(行业涨跌!F:F,MATCH(G1897,行业涨跌!C:C,0)),"-")</f>
        <v>-</v>
      </c>
      <c r="I1897" s="1" t="str">
        <f>IFERROR(INDEX(行业涨跌!E:E,MATCH(G1897,行业涨跌!C:C,0)),"-")</f>
        <v>-</v>
      </c>
      <c r="J1897" s="1">
        <v>0</v>
      </c>
      <c r="K1897" s="1">
        <v>1</v>
      </c>
      <c r="L1897" s="1">
        <v>0</v>
      </c>
      <c r="M1897" s="66">
        <f t="shared" si="249"/>
        <v>1</v>
      </c>
      <c r="R1897" s="43" t="str">
        <f t="shared" si="247"/>
        <v>-</v>
      </c>
      <c r="S1897" s="11">
        <v>43630.625</v>
      </c>
    </row>
    <row r="1898" spans="1:19" x14ac:dyDescent="0.15">
      <c r="A1898" s="1">
        <v>1897</v>
      </c>
      <c r="B1898" s="29" t="str">
        <f>TRIM(基本信息!B1898)</f>
        <v/>
      </c>
      <c r="C1898" s="1" t="str">
        <f>TRIM(基本信息!C1898)</f>
        <v/>
      </c>
      <c r="D1898" s="1">
        <f t="shared" si="248"/>
        <v>0</v>
      </c>
      <c r="E1898" s="1" t="str">
        <f>IFERROR(INDEX(股票涨跌!E:E,MATCH(B1898,股票涨跌!B:B,0)),"-")</f>
        <v>-</v>
      </c>
      <c r="F1898" s="1" t="str">
        <f>IFERROR(INDEX(股票涨跌!F:F,MATCH(B1898,股票涨跌!B:B,0)),"-")</f>
        <v>-</v>
      </c>
      <c r="G1898" s="1" t="str">
        <f>TRIM(基本信息!O1898)</f>
        <v/>
      </c>
      <c r="H1898" s="1" t="str">
        <f>IFERROR(INDEX(行业涨跌!F:F,MATCH(G1898,行业涨跌!C:C,0)),"-")</f>
        <v>-</v>
      </c>
      <c r="I1898" s="1" t="str">
        <f>IFERROR(INDEX(行业涨跌!E:E,MATCH(G1898,行业涨跌!C:C,0)),"-")</f>
        <v>-</v>
      </c>
      <c r="J1898" s="1">
        <v>0</v>
      </c>
      <c r="K1898" s="1">
        <v>0</v>
      </c>
      <c r="L1898" s="1">
        <v>1</v>
      </c>
      <c r="M1898" s="66">
        <f t="shared" si="249"/>
        <v>0</v>
      </c>
      <c r="R1898" s="43" t="str">
        <f t="shared" si="247"/>
        <v>-</v>
      </c>
    </row>
    <row r="1899" spans="1:19" x14ac:dyDescent="0.15">
      <c r="A1899" s="1">
        <v>1898</v>
      </c>
      <c r="B1899" s="29" t="str">
        <f>TRIM(基本信息!B1899)</f>
        <v/>
      </c>
      <c r="C1899" s="1" t="str">
        <f>TRIM(基本信息!C1899)</f>
        <v/>
      </c>
      <c r="D1899" s="1">
        <f t="shared" si="248"/>
        <v>0</v>
      </c>
      <c r="E1899" s="1" t="str">
        <f>IFERROR(INDEX(股票涨跌!E:E,MATCH(B1899,股票涨跌!B:B,0)),"-")</f>
        <v>-</v>
      </c>
      <c r="F1899" s="1" t="str">
        <f>IFERROR(INDEX(股票涨跌!F:F,MATCH(B1899,股票涨跌!B:B,0)),"-")</f>
        <v>-</v>
      </c>
      <c r="G1899" s="1" t="str">
        <f>TRIM(基本信息!O1899)</f>
        <v/>
      </c>
      <c r="H1899" s="1" t="str">
        <f>IFERROR(INDEX(行业涨跌!F:F,MATCH(G1899,行业涨跌!C:C,0)),"-")</f>
        <v>-</v>
      </c>
      <c r="I1899" s="1" t="str">
        <f>IFERROR(INDEX(行业涨跌!E:E,MATCH(G1899,行业涨跌!C:C,0)),"-")</f>
        <v>-</v>
      </c>
      <c r="J1899" s="1">
        <v>0</v>
      </c>
      <c r="K1899" s="1">
        <v>1</v>
      </c>
      <c r="L1899" s="1">
        <v>0</v>
      </c>
      <c r="M1899" s="66">
        <f t="shared" si="249"/>
        <v>1</v>
      </c>
      <c r="R1899" s="43" t="str">
        <f t="shared" si="247"/>
        <v>-</v>
      </c>
      <c r="S1899" s="11">
        <v>43630.625</v>
      </c>
    </row>
    <row r="1900" spans="1:19" x14ac:dyDescent="0.15">
      <c r="A1900" s="1">
        <v>1899</v>
      </c>
      <c r="B1900" s="29" t="str">
        <f>TRIM(基本信息!B1900)</f>
        <v/>
      </c>
      <c r="C1900" s="1" t="str">
        <f>TRIM(基本信息!C1900)</f>
        <v/>
      </c>
      <c r="D1900" s="1">
        <f t="shared" si="248"/>
        <v>0</v>
      </c>
      <c r="E1900" s="1" t="str">
        <f>IFERROR(INDEX(股票涨跌!E:E,MATCH(B1900,股票涨跌!B:B,0)),"-")</f>
        <v>-</v>
      </c>
      <c r="F1900" s="1" t="str">
        <f>IFERROR(INDEX(股票涨跌!F:F,MATCH(B1900,股票涨跌!B:B,0)),"-")</f>
        <v>-</v>
      </c>
      <c r="G1900" s="1" t="str">
        <f>TRIM(基本信息!O1900)</f>
        <v/>
      </c>
      <c r="H1900" s="1" t="str">
        <f>IFERROR(INDEX(行业涨跌!F:F,MATCH(G1900,行业涨跌!C:C,0)),"-")</f>
        <v>-</v>
      </c>
      <c r="I1900" s="1" t="str">
        <f>IFERROR(INDEX(行业涨跌!E:E,MATCH(G1900,行业涨跌!C:C,0)),"-")</f>
        <v>-</v>
      </c>
      <c r="J1900" s="1">
        <v>0</v>
      </c>
      <c r="K1900" s="1">
        <v>1</v>
      </c>
      <c r="L1900" s="1">
        <v>0</v>
      </c>
      <c r="M1900" s="66">
        <f t="shared" si="249"/>
        <v>1</v>
      </c>
      <c r="R1900" s="43" t="str">
        <f t="shared" si="247"/>
        <v>-</v>
      </c>
      <c r="S1900" s="11">
        <v>43630.625</v>
      </c>
    </row>
    <row r="1901" spans="1:19" x14ac:dyDescent="0.15">
      <c r="A1901" s="1">
        <v>1900</v>
      </c>
      <c r="B1901" s="29" t="str">
        <f>TRIM(基本信息!B1901)</f>
        <v/>
      </c>
      <c r="C1901" s="1" t="str">
        <f>TRIM(基本信息!C1901)</f>
        <v/>
      </c>
      <c r="D1901" s="1">
        <f t="shared" si="248"/>
        <v>0</v>
      </c>
      <c r="E1901" s="1" t="str">
        <f>IFERROR(INDEX(股票涨跌!E:E,MATCH(B1901,股票涨跌!B:B,0)),"-")</f>
        <v>-</v>
      </c>
      <c r="F1901" s="1" t="str">
        <f>IFERROR(INDEX(股票涨跌!F:F,MATCH(B1901,股票涨跌!B:B,0)),"-")</f>
        <v>-</v>
      </c>
      <c r="G1901" s="1" t="str">
        <f>TRIM(基本信息!O1901)</f>
        <v/>
      </c>
      <c r="H1901" s="1" t="str">
        <f>IFERROR(INDEX(行业涨跌!F:F,MATCH(G1901,行业涨跌!C:C,0)),"-")</f>
        <v>-</v>
      </c>
      <c r="I1901" s="1" t="str">
        <f>IFERROR(INDEX(行业涨跌!E:E,MATCH(G1901,行业涨跌!C:C,0)),"-")</f>
        <v>-</v>
      </c>
      <c r="J1901" s="1">
        <v>0</v>
      </c>
      <c r="K1901" s="1">
        <v>0</v>
      </c>
      <c r="L1901" s="1">
        <v>0</v>
      </c>
      <c r="M1901" s="66">
        <f t="shared" si="249"/>
        <v>0</v>
      </c>
      <c r="R1901" s="43" t="str">
        <f t="shared" si="247"/>
        <v>-</v>
      </c>
    </row>
    <row r="1902" spans="1:19" x14ac:dyDescent="0.15">
      <c r="A1902" s="1">
        <v>1901</v>
      </c>
      <c r="B1902" s="29" t="str">
        <f>TRIM(基本信息!B1902)</f>
        <v/>
      </c>
      <c r="C1902" s="1" t="str">
        <f>TRIM(基本信息!C1902)</f>
        <v/>
      </c>
      <c r="D1902" s="1">
        <f t="shared" si="248"/>
        <v>0</v>
      </c>
      <c r="E1902" s="1" t="str">
        <f>IFERROR(INDEX(股票涨跌!E:E,MATCH(B1902,股票涨跌!B:B,0)),"-")</f>
        <v>-</v>
      </c>
      <c r="F1902" s="1" t="str">
        <f>IFERROR(INDEX(股票涨跌!F:F,MATCH(B1902,股票涨跌!B:B,0)),"-")</f>
        <v>-</v>
      </c>
      <c r="G1902" s="1" t="str">
        <f>TRIM(基本信息!O1902)</f>
        <v/>
      </c>
      <c r="H1902" s="1" t="str">
        <f>IFERROR(INDEX(行业涨跌!F:F,MATCH(G1902,行业涨跌!C:C,0)),"-")</f>
        <v>-</v>
      </c>
      <c r="I1902" s="1" t="str">
        <f>IFERROR(INDEX(行业涨跌!E:E,MATCH(G1902,行业涨跌!C:C,0)),"-")</f>
        <v>-</v>
      </c>
      <c r="J1902" s="1">
        <v>0</v>
      </c>
      <c r="K1902" s="1">
        <v>1</v>
      </c>
      <c r="L1902" s="1">
        <v>0</v>
      </c>
      <c r="M1902" s="66">
        <f t="shared" si="249"/>
        <v>1</v>
      </c>
      <c r="R1902" s="43" t="str">
        <f t="shared" si="247"/>
        <v>-</v>
      </c>
      <c r="S1902" s="11">
        <v>43630.625</v>
      </c>
    </row>
    <row r="1903" spans="1:19" x14ac:dyDescent="0.15">
      <c r="A1903" s="1">
        <v>1902</v>
      </c>
      <c r="B1903" s="29" t="str">
        <f>TRIM(基本信息!B1903)</f>
        <v/>
      </c>
      <c r="C1903" s="1" t="str">
        <f>TRIM(基本信息!C1903)</f>
        <v/>
      </c>
      <c r="D1903" s="1">
        <f t="shared" si="248"/>
        <v>0</v>
      </c>
      <c r="E1903" s="1" t="str">
        <f>IFERROR(INDEX(股票涨跌!E:E,MATCH(B1903,股票涨跌!B:B,0)),"-")</f>
        <v>-</v>
      </c>
      <c r="F1903" s="1" t="str">
        <f>IFERROR(INDEX(股票涨跌!F:F,MATCH(B1903,股票涨跌!B:B,0)),"-")</f>
        <v>-</v>
      </c>
      <c r="G1903" s="1" t="str">
        <f>TRIM(基本信息!O1903)</f>
        <v/>
      </c>
      <c r="H1903" s="1" t="str">
        <f>IFERROR(INDEX(行业涨跌!F:F,MATCH(G1903,行业涨跌!C:C,0)),"-")</f>
        <v>-</v>
      </c>
      <c r="I1903" s="1" t="str">
        <f>IFERROR(INDEX(行业涨跌!E:E,MATCH(G1903,行业涨跌!C:C,0)),"-")</f>
        <v>-</v>
      </c>
      <c r="J1903" s="1">
        <v>0</v>
      </c>
      <c r="K1903" s="1">
        <v>0</v>
      </c>
      <c r="L1903" s="1">
        <v>0</v>
      </c>
      <c r="M1903" s="66">
        <f t="shared" si="249"/>
        <v>0</v>
      </c>
      <c r="R1903" s="43" t="str">
        <f t="shared" si="247"/>
        <v>-</v>
      </c>
    </row>
    <row r="1904" spans="1:19" x14ac:dyDescent="0.15">
      <c r="A1904" s="1">
        <v>1903</v>
      </c>
      <c r="B1904" s="29" t="str">
        <f>TRIM(基本信息!B1904)</f>
        <v/>
      </c>
      <c r="C1904" s="1" t="str">
        <f>TRIM(基本信息!C1904)</f>
        <v/>
      </c>
      <c r="D1904" s="1">
        <f t="shared" si="248"/>
        <v>0</v>
      </c>
      <c r="E1904" s="1" t="str">
        <f>IFERROR(INDEX(股票涨跌!E:E,MATCH(B1904,股票涨跌!B:B,0)),"-")</f>
        <v>-</v>
      </c>
      <c r="F1904" s="1" t="str">
        <f>IFERROR(INDEX(股票涨跌!F:F,MATCH(B1904,股票涨跌!B:B,0)),"-")</f>
        <v>-</v>
      </c>
      <c r="G1904" s="1" t="str">
        <f>TRIM(基本信息!O1904)</f>
        <v/>
      </c>
      <c r="H1904" s="1" t="str">
        <f>IFERROR(INDEX(行业涨跌!F:F,MATCH(G1904,行业涨跌!C:C,0)),"-")</f>
        <v>-</v>
      </c>
      <c r="I1904" s="1" t="str">
        <f>IFERROR(INDEX(行业涨跌!E:E,MATCH(G1904,行业涨跌!C:C,0)),"-")</f>
        <v>-</v>
      </c>
      <c r="J1904" s="1">
        <v>0</v>
      </c>
      <c r="K1904" s="1">
        <v>0</v>
      </c>
      <c r="L1904" s="1">
        <v>0</v>
      </c>
      <c r="M1904" s="66">
        <f t="shared" si="249"/>
        <v>0</v>
      </c>
      <c r="R1904" s="43" t="str">
        <f t="shared" si="247"/>
        <v>-</v>
      </c>
    </row>
    <row r="1905" spans="1:19" x14ac:dyDescent="0.15">
      <c r="A1905" s="1">
        <v>1904</v>
      </c>
      <c r="B1905" s="29" t="str">
        <f>TRIM(基本信息!B1905)</f>
        <v/>
      </c>
      <c r="C1905" s="1" t="str">
        <f>TRIM(基本信息!C1905)</f>
        <v/>
      </c>
      <c r="D1905" s="1">
        <f t="shared" si="248"/>
        <v>0</v>
      </c>
      <c r="E1905" s="1" t="str">
        <f>IFERROR(INDEX(股票涨跌!E:E,MATCH(B1905,股票涨跌!B:B,0)),"-")</f>
        <v>-</v>
      </c>
      <c r="F1905" s="1" t="str">
        <f>IFERROR(INDEX(股票涨跌!F:F,MATCH(B1905,股票涨跌!B:B,0)),"-")</f>
        <v>-</v>
      </c>
      <c r="G1905" s="1" t="str">
        <f>TRIM(基本信息!O1905)</f>
        <v/>
      </c>
      <c r="H1905" s="1" t="str">
        <f>IFERROR(INDEX(行业涨跌!F:F,MATCH(G1905,行业涨跌!C:C,0)),"-")</f>
        <v>-</v>
      </c>
      <c r="I1905" s="1" t="str">
        <f>IFERROR(INDEX(行业涨跌!E:E,MATCH(G1905,行业涨跌!C:C,0)),"-")</f>
        <v>-</v>
      </c>
      <c r="J1905" s="1">
        <v>0</v>
      </c>
      <c r="K1905" s="1">
        <v>0</v>
      </c>
      <c r="L1905" s="1">
        <v>0</v>
      </c>
      <c r="M1905" s="66">
        <f t="shared" si="249"/>
        <v>0</v>
      </c>
      <c r="R1905" s="43" t="str">
        <f t="shared" si="247"/>
        <v>-</v>
      </c>
    </row>
    <row r="1906" spans="1:19" x14ac:dyDescent="0.15">
      <c r="A1906" s="1">
        <v>1905</v>
      </c>
      <c r="B1906" s="29" t="str">
        <f>TRIM(基本信息!B1906)</f>
        <v/>
      </c>
      <c r="C1906" s="1" t="str">
        <f>TRIM(基本信息!C1906)</f>
        <v/>
      </c>
      <c r="D1906" s="1">
        <f t="shared" si="248"/>
        <v>0</v>
      </c>
      <c r="E1906" s="1" t="str">
        <f>IFERROR(INDEX(股票涨跌!E:E,MATCH(B1906,股票涨跌!B:B,0)),"-")</f>
        <v>-</v>
      </c>
      <c r="F1906" s="1" t="str">
        <f>IFERROR(INDEX(股票涨跌!F:F,MATCH(B1906,股票涨跌!B:B,0)),"-")</f>
        <v>-</v>
      </c>
      <c r="G1906" s="1" t="str">
        <f>TRIM(基本信息!O1906)</f>
        <v/>
      </c>
      <c r="H1906" s="1" t="str">
        <f>IFERROR(INDEX(行业涨跌!F:F,MATCH(G1906,行业涨跌!C:C,0)),"-")</f>
        <v>-</v>
      </c>
      <c r="I1906" s="1" t="str">
        <f>IFERROR(INDEX(行业涨跌!E:E,MATCH(G1906,行业涨跌!C:C,0)),"-")</f>
        <v>-</v>
      </c>
      <c r="J1906" s="1">
        <v>0</v>
      </c>
      <c r="K1906" s="1">
        <v>0</v>
      </c>
      <c r="L1906" s="1">
        <v>0</v>
      </c>
      <c r="M1906" s="66">
        <f t="shared" si="249"/>
        <v>0</v>
      </c>
      <c r="R1906" s="43" t="str">
        <f t="shared" si="247"/>
        <v>-</v>
      </c>
    </row>
    <row r="1907" spans="1:19" x14ac:dyDescent="0.15">
      <c r="A1907" s="1">
        <v>1906</v>
      </c>
      <c r="B1907" s="29" t="str">
        <f>TRIM(基本信息!B1907)</f>
        <v/>
      </c>
      <c r="C1907" s="1" t="str">
        <f>TRIM(基本信息!C1907)</f>
        <v/>
      </c>
      <c r="D1907" s="1">
        <f t="shared" si="248"/>
        <v>0</v>
      </c>
      <c r="E1907" s="1" t="str">
        <f>IFERROR(INDEX(股票涨跌!E:E,MATCH(B1907,股票涨跌!B:B,0)),"-")</f>
        <v>-</v>
      </c>
      <c r="F1907" s="1" t="str">
        <f>IFERROR(INDEX(股票涨跌!F:F,MATCH(B1907,股票涨跌!B:B,0)),"-")</f>
        <v>-</v>
      </c>
      <c r="G1907" s="1" t="str">
        <f>TRIM(基本信息!O1907)</f>
        <v/>
      </c>
      <c r="H1907" s="1" t="str">
        <f>IFERROR(INDEX(行业涨跌!F:F,MATCH(G1907,行业涨跌!C:C,0)),"-")</f>
        <v>-</v>
      </c>
      <c r="I1907" s="1" t="str">
        <f>IFERROR(INDEX(行业涨跌!E:E,MATCH(G1907,行业涨跌!C:C,0)),"-")</f>
        <v>-</v>
      </c>
      <c r="J1907" s="1">
        <v>0</v>
      </c>
      <c r="K1907" s="1">
        <v>1</v>
      </c>
      <c r="L1907" s="1">
        <v>0</v>
      </c>
      <c r="M1907" s="66">
        <f t="shared" si="249"/>
        <v>1</v>
      </c>
      <c r="R1907" s="43" t="str">
        <f t="shared" si="247"/>
        <v>-</v>
      </c>
      <c r="S1907" s="11">
        <v>43630.625</v>
      </c>
    </row>
    <row r="1908" spans="1:19" x14ac:dyDescent="0.15">
      <c r="A1908" s="1">
        <v>1907</v>
      </c>
      <c r="B1908" s="29" t="str">
        <f>TRIM(基本信息!B1908)</f>
        <v/>
      </c>
      <c r="C1908" s="1" t="str">
        <f>TRIM(基本信息!C1908)</f>
        <v/>
      </c>
      <c r="D1908" s="1">
        <f t="shared" si="248"/>
        <v>0</v>
      </c>
      <c r="E1908" s="1" t="str">
        <f>IFERROR(INDEX(股票涨跌!E:E,MATCH(B1908,股票涨跌!B:B,0)),"-")</f>
        <v>-</v>
      </c>
      <c r="F1908" s="1" t="str">
        <f>IFERROR(INDEX(股票涨跌!F:F,MATCH(B1908,股票涨跌!B:B,0)),"-")</f>
        <v>-</v>
      </c>
      <c r="G1908" s="1" t="str">
        <f>TRIM(基本信息!O1908)</f>
        <v/>
      </c>
      <c r="H1908" s="1" t="str">
        <f>IFERROR(INDEX(行业涨跌!F:F,MATCH(G1908,行业涨跌!C:C,0)),"-")</f>
        <v>-</v>
      </c>
      <c r="I1908" s="1" t="str">
        <f>IFERROR(INDEX(行业涨跌!E:E,MATCH(G1908,行业涨跌!C:C,0)),"-")</f>
        <v>-</v>
      </c>
      <c r="J1908" s="1">
        <v>0</v>
      </c>
      <c r="K1908" s="1">
        <v>1</v>
      </c>
      <c r="L1908" s="1">
        <v>0</v>
      </c>
      <c r="M1908" s="66">
        <f t="shared" si="249"/>
        <v>1</v>
      </c>
      <c r="R1908" s="43" t="str">
        <f t="shared" si="247"/>
        <v>-</v>
      </c>
      <c r="S1908" s="11">
        <v>43630.625</v>
      </c>
    </row>
    <row r="1909" spans="1:19" x14ac:dyDescent="0.15">
      <c r="A1909" s="1">
        <v>1908</v>
      </c>
      <c r="B1909" s="29" t="str">
        <f>TRIM(基本信息!B1909)</f>
        <v/>
      </c>
      <c r="C1909" s="1" t="str">
        <f>TRIM(基本信息!C1909)</f>
        <v/>
      </c>
      <c r="D1909" s="1">
        <f t="shared" si="248"/>
        <v>0</v>
      </c>
      <c r="E1909" s="1" t="str">
        <f>IFERROR(INDEX(股票涨跌!E:E,MATCH(B1909,股票涨跌!B:B,0)),"-")</f>
        <v>-</v>
      </c>
      <c r="F1909" s="1" t="str">
        <f>IFERROR(INDEX(股票涨跌!F:F,MATCH(B1909,股票涨跌!B:B,0)),"-")</f>
        <v>-</v>
      </c>
      <c r="G1909" s="1" t="str">
        <f>TRIM(基本信息!O1909)</f>
        <v/>
      </c>
      <c r="H1909" s="1" t="str">
        <f>IFERROR(INDEX(行业涨跌!F:F,MATCH(G1909,行业涨跌!C:C,0)),"-")</f>
        <v>-</v>
      </c>
      <c r="I1909" s="1" t="str">
        <f>IFERROR(INDEX(行业涨跌!E:E,MATCH(G1909,行业涨跌!C:C,0)),"-")</f>
        <v>-</v>
      </c>
      <c r="J1909" s="1">
        <v>0</v>
      </c>
      <c r="K1909" s="1">
        <v>0</v>
      </c>
      <c r="L1909" s="1">
        <v>0</v>
      </c>
      <c r="M1909" s="66">
        <f t="shared" si="249"/>
        <v>0</v>
      </c>
      <c r="R1909" s="43" t="str">
        <f t="shared" si="247"/>
        <v>-</v>
      </c>
    </row>
    <row r="1910" spans="1:19" x14ac:dyDescent="0.15">
      <c r="A1910" s="1">
        <v>1909</v>
      </c>
      <c r="B1910" s="29" t="str">
        <f>TRIM(基本信息!B1910)</f>
        <v/>
      </c>
      <c r="C1910" s="1" t="str">
        <f>TRIM(基本信息!C1910)</f>
        <v/>
      </c>
      <c r="D1910" s="1">
        <f t="shared" si="248"/>
        <v>0</v>
      </c>
      <c r="E1910" s="1" t="str">
        <f>IFERROR(INDEX(股票涨跌!E:E,MATCH(B1910,股票涨跌!B:B,0)),"-")</f>
        <v>-</v>
      </c>
      <c r="F1910" s="1" t="str">
        <f>IFERROR(INDEX(股票涨跌!F:F,MATCH(B1910,股票涨跌!B:B,0)),"-")</f>
        <v>-</v>
      </c>
      <c r="G1910" s="1" t="str">
        <f>TRIM(基本信息!O1910)</f>
        <v/>
      </c>
      <c r="H1910" s="1" t="str">
        <f>IFERROR(INDEX(行业涨跌!F:F,MATCH(G1910,行业涨跌!C:C,0)),"-")</f>
        <v>-</v>
      </c>
      <c r="I1910" s="1" t="str">
        <f>IFERROR(INDEX(行业涨跌!E:E,MATCH(G1910,行业涨跌!C:C,0)),"-")</f>
        <v>-</v>
      </c>
      <c r="J1910" s="1">
        <v>0</v>
      </c>
      <c r="K1910" s="1">
        <v>0</v>
      </c>
      <c r="L1910" s="1">
        <v>0</v>
      </c>
      <c r="M1910" s="66">
        <f t="shared" si="249"/>
        <v>0</v>
      </c>
      <c r="R1910" s="43" t="str">
        <f t="shared" si="247"/>
        <v>-</v>
      </c>
    </row>
    <row r="1911" spans="1:19" x14ac:dyDescent="0.15">
      <c r="A1911" s="1">
        <v>1910</v>
      </c>
      <c r="B1911" s="29" t="str">
        <f>TRIM(基本信息!B1911)</f>
        <v/>
      </c>
      <c r="C1911" s="1" t="str">
        <f>TRIM(基本信息!C1911)</f>
        <v/>
      </c>
      <c r="D1911" s="1">
        <f t="shared" si="248"/>
        <v>0</v>
      </c>
      <c r="E1911" s="1" t="str">
        <f>IFERROR(INDEX(股票涨跌!E:E,MATCH(B1911,股票涨跌!B:B,0)),"-")</f>
        <v>-</v>
      </c>
      <c r="F1911" s="1" t="str">
        <f>IFERROR(INDEX(股票涨跌!F:F,MATCH(B1911,股票涨跌!B:B,0)),"-")</f>
        <v>-</v>
      </c>
      <c r="G1911" s="1" t="str">
        <f>TRIM(基本信息!O1911)</f>
        <v/>
      </c>
      <c r="H1911" s="1" t="str">
        <f>IFERROR(INDEX(行业涨跌!F:F,MATCH(G1911,行业涨跌!C:C,0)),"-")</f>
        <v>-</v>
      </c>
      <c r="I1911" s="1" t="str">
        <f>IFERROR(INDEX(行业涨跌!E:E,MATCH(G1911,行业涨跌!C:C,0)),"-")</f>
        <v>-</v>
      </c>
      <c r="J1911" s="1">
        <v>0</v>
      </c>
      <c r="K1911" s="1">
        <v>0</v>
      </c>
      <c r="L1911" s="1">
        <v>0</v>
      </c>
      <c r="M1911" s="66">
        <f t="shared" si="249"/>
        <v>0</v>
      </c>
      <c r="R1911" s="43" t="str">
        <f t="shared" si="247"/>
        <v>-</v>
      </c>
    </row>
    <row r="1912" spans="1:19" x14ac:dyDescent="0.15">
      <c r="A1912" s="1">
        <v>1911</v>
      </c>
      <c r="B1912" s="29" t="str">
        <f>TRIM(基本信息!B1912)</f>
        <v/>
      </c>
      <c r="C1912" s="1" t="str">
        <f>TRIM(基本信息!C1912)</f>
        <v/>
      </c>
      <c r="D1912" s="1">
        <f t="shared" si="248"/>
        <v>0</v>
      </c>
      <c r="E1912" s="1" t="str">
        <f>IFERROR(INDEX(股票涨跌!E:E,MATCH(B1912,股票涨跌!B:B,0)),"-")</f>
        <v>-</v>
      </c>
      <c r="F1912" s="1" t="str">
        <f>IFERROR(INDEX(股票涨跌!F:F,MATCH(B1912,股票涨跌!B:B,0)),"-")</f>
        <v>-</v>
      </c>
      <c r="G1912" s="1" t="str">
        <f>TRIM(基本信息!O1912)</f>
        <v/>
      </c>
      <c r="H1912" s="1" t="str">
        <f>IFERROR(INDEX(行业涨跌!F:F,MATCH(G1912,行业涨跌!C:C,0)),"-")</f>
        <v>-</v>
      </c>
      <c r="I1912" s="1" t="str">
        <f>IFERROR(INDEX(行业涨跌!E:E,MATCH(G1912,行业涨跌!C:C,0)),"-")</f>
        <v>-</v>
      </c>
      <c r="J1912" s="1">
        <v>0</v>
      </c>
      <c r="K1912" s="1">
        <v>0</v>
      </c>
      <c r="L1912" s="1">
        <v>0</v>
      </c>
      <c r="M1912" s="66">
        <f t="shared" si="249"/>
        <v>0</v>
      </c>
      <c r="R1912" s="43" t="str">
        <f t="shared" si="247"/>
        <v>-</v>
      </c>
    </row>
    <row r="1913" spans="1:19" x14ac:dyDescent="0.15">
      <c r="A1913" s="1">
        <v>1912</v>
      </c>
      <c r="B1913" s="29" t="str">
        <f>TRIM(基本信息!B1913)</f>
        <v/>
      </c>
      <c r="C1913" s="1" t="str">
        <f>TRIM(基本信息!C1913)</f>
        <v/>
      </c>
      <c r="D1913" s="1">
        <f t="shared" si="248"/>
        <v>0</v>
      </c>
      <c r="E1913" s="1" t="str">
        <f>IFERROR(INDEX(股票涨跌!E:E,MATCH(B1913,股票涨跌!B:B,0)),"-")</f>
        <v>-</v>
      </c>
      <c r="F1913" s="1" t="str">
        <f>IFERROR(INDEX(股票涨跌!F:F,MATCH(B1913,股票涨跌!B:B,0)),"-")</f>
        <v>-</v>
      </c>
      <c r="G1913" s="1" t="str">
        <f>TRIM(基本信息!O1913)</f>
        <v/>
      </c>
      <c r="H1913" s="1" t="str">
        <f>IFERROR(INDEX(行业涨跌!F:F,MATCH(G1913,行业涨跌!C:C,0)),"-")</f>
        <v>-</v>
      </c>
      <c r="I1913" s="1" t="str">
        <f>IFERROR(INDEX(行业涨跌!E:E,MATCH(G1913,行业涨跌!C:C,0)),"-")</f>
        <v>-</v>
      </c>
      <c r="J1913" s="1">
        <v>0</v>
      </c>
      <c r="K1913" s="1">
        <v>0</v>
      </c>
      <c r="L1913" s="1">
        <v>0</v>
      </c>
      <c r="M1913" s="66">
        <f t="shared" si="249"/>
        <v>0</v>
      </c>
      <c r="R1913" s="43" t="str">
        <f t="shared" si="247"/>
        <v>-</v>
      </c>
    </row>
    <row r="1914" spans="1:19" x14ac:dyDescent="0.15">
      <c r="A1914" s="1">
        <v>1913</v>
      </c>
      <c r="B1914" s="29" t="str">
        <f>TRIM(基本信息!B1914)</f>
        <v/>
      </c>
      <c r="C1914" s="1" t="str">
        <f>TRIM(基本信息!C1914)</f>
        <v/>
      </c>
      <c r="D1914" s="1">
        <f t="shared" si="248"/>
        <v>0</v>
      </c>
      <c r="E1914" s="1" t="str">
        <f>IFERROR(INDEX(股票涨跌!E:E,MATCH(B1914,股票涨跌!B:B,0)),"-")</f>
        <v>-</v>
      </c>
      <c r="F1914" s="1" t="str">
        <f>IFERROR(INDEX(股票涨跌!F:F,MATCH(B1914,股票涨跌!B:B,0)),"-")</f>
        <v>-</v>
      </c>
      <c r="G1914" s="1" t="str">
        <f>TRIM(基本信息!O1914)</f>
        <v/>
      </c>
      <c r="H1914" s="1" t="str">
        <f>IFERROR(INDEX(行业涨跌!F:F,MATCH(G1914,行业涨跌!C:C,0)),"-")</f>
        <v>-</v>
      </c>
      <c r="I1914" s="1" t="str">
        <f>IFERROR(INDEX(行业涨跌!E:E,MATCH(G1914,行业涨跌!C:C,0)),"-")</f>
        <v>-</v>
      </c>
      <c r="J1914" s="1">
        <v>0</v>
      </c>
      <c r="K1914" s="1">
        <v>0</v>
      </c>
      <c r="L1914" s="1">
        <v>0</v>
      </c>
      <c r="M1914" s="66">
        <f t="shared" si="249"/>
        <v>0</v>
      </c>
      <c r="R1914" s="43" t="str">
        <f t="shared" si="247"/>
        <v>-</v>
      </c>
    </row>
    <row r="1915" spans="1:19" x14ac:dyDescent="0.15">
      <c r="A1915" s="1">
        <v>1914</v>
      </c>
      <c r="B1915" s="29" t="str">
        <f>TRIM(基本信息!B1915)</f>
        <v/>
      </c>
      <c r="C1915" s="1" t="str">
        <f>TRIM(基本信息!C1915)</f>
        <v/>
      </c>
      <c r="D1915" s="1">
        <f t="shared" si="248"/>
        <v>0</v>
      </c>
      <c r="E1915" s="1" t="str">
        <f>IFERROR(INDEX(股票涨跌!E:E,MATCH(B1915,股票涨跌!B:B,0)),"-")</f>
        <v>-</v>
      </c>
      <c r="F1915" s="1" t="str">
        <f>IFERROR(INDEX(股票涨跌!F:F,MATCH(B1915,股票涨跌!B:B,0)),"-")</f>
        <v>-</v>
      </c>
      <c r="G1915" s="1" t="str">
        <f>TRIM(基本信息!O1915)</f>
        <v/>
      </c>
      <c r="H1915" s="1" t="str">
        <f>IFERROR(INDEX(行业涨跌!F:F,MATCH(G1915,行业涨跌!C:C,0)),"-")</f>
        <v>-</v>
      </c>
      <c r="I1915" s="1" t="str">
        <f>IFERROR(INDEX(行业涨跌!E:E,MATCH(G1915,行业涨跌!C:C,0)),"-")</f>
        <v>-</v>
      </c>
      <c r="J1915" s="1">
        <v>0</v>
      </c>
      <c r="K1915" s="1">
        <v>0</v>
      </c>
      <c r="L1915" s="1">
        <v>0</v>
      </c>
      <c r="M1915" s="66">
        <f t="shared" si="249"/>
        <v>0</v>
      </c>
      <c r="R1915" s="43" t="str">
        <f t="shared" si="247"/>
        <v>-</v>
      </c>
    </row>
    <row r="1916" spans="1:19" x14ac:dyDescent="0.15">
      <c r="A1916" s="1">
        <v>1915</v>
      </c>
      <c r="B1916" s="29" t="str">
        <f>TRIM(基本信息!B1916)</f>
        <v/>
      </c>
      <c r="C1916" s="1" t="str">
        <f>TRIM(基本信息!C1916)</f>
        <v/>
      </c>
      <c r="D1916" s="1">
        <f t="shared" si="248"/>
        <v>0</v>
      </c>
      <c r="E1916" s="1" t="str">
        <f>IFERROR(INDEX(股票涨跌!E:E,MATCH(B1916,股票涨跌!B:B,0)),"-")</f>
        <v>-</v>
      </c>
      <c r="F1916" s="1" t="str">
        <f>IFERROR(INDEX(股票涨跌!F:F,MATCH(B1916,股票涨跌!B:B,0)),"-")</f>
        <v>-</v>
      </c>
      <c r="G1916" s="1" t="str">
        <f>TRIM(基本信息!O1916)</f>
        <v/>
      </c>
      <c r="H1916" s="1" t="str">
        <f>IFERROR(INDEX(行业涨跌!F:F,MATCH(G1916,行业涨跌!C:C,0)),"-")</f>
        <v>-</v>
      </c>
      <c r="I1916" s="1" t="str">
        <f>IFERROR(INDEX(行业涨跌!E:E,MATCH(G1916,行业涨跌!C:C,0)),"-")</f>
        <v>-</v>
      </c>
      <c r="J1916" s="1">
        <v>0</v>
      </c>
      <c r="K1916" s="1">
        <v>0</v>
      </c>
      <c r="L1916" s="1">
        <v>0</v>
      </c>
      <c r="M1916" s="66">
        <f t="shared" si="249"/>
        <v>0</v>
      </c>
      <c r="R1916" s="43" t="str">
        <f t="shared" si="247"/>
        <v>-</v>
      </c>
    </row>
    <row r="1917" spans="1:19" x14ac:dyDescent="0.15">
      <c r="A1917" s="1">
        <v>1916</v>
      </c>
      <c r="B1917" s="29" t="str">
        <f>TRIM(基本信息!B1917)</f>
        <v/>
      </c>
      <c r="C1917" s="1" t="str">
        <f>TRIM(基本信息!C1917)</f>
        <v/>
      </c>
      <c r="D1917" s="1">
        <f t="shared" si="248"/>
        <v>0</v>
      </c>
      <c r="E1917" s="1" t="str">
        <f>IFERROR(INDEX(股票涨跌!E:E,MATCH(B1917,股票涨跌!B:B,0)),"-")</f>
        <v>-</v>
      </c>
      <c r="F1917" s="1" t="str">
        <f>IFERROR(INDEX(股票涨跌!F:F,MATCH(B1917,股票涨跌!B:B,0)),"-")</f>
        <v>-</v>
      </c>
      <c r="G1917" s="1" t="str">
        <f>TRIM(基本信息!O1917)</f>
        <v/>
      </c>
      <c r="H1917" s="1" t="str">
        <f>IFERROR(INDEX(行业涨跌!F:F,MATCH(G1917,行业涨跌!C:C,0)),"-")</f>
        <v>-</v>
      </c>
      <c r="I1917" s="1" t="str">
        <f>IFERROR(INDEX(行业涨跌!E:E,MATCH(G1917,行业涨跌!C:C,0)),"-")</f>
        <v>-</v>
      </c>
      <c r="J1917" s="1">
        <v>0</v>
      </c>
      <c r="K1917" s="1">
        <v>0</v>
      </c>
      <c r="L1917" s="1">
        <v>0</v>
      </c>
      <c r="M1917" s="66">
        <f t="shared" si="249"/>
        <v>0</v>
      </c>
      <c r="R1917" s="43" t="str">
        <f t="shared" si="247"/>
        <v>-</v>
      </c>
    </row>
    <row r="1918" spans="1:19" x14ac:dyDescent="0.15">
      <c r="A1918" s="1">
        <v>1917</v>
      </c>
      <c r="B1918" s="29" t="str">
        <f>TRIM(基本信息!B1918)</f>
        <v/>
      </c>
      <c r="C1918" s="1" t="str">
        <f>TRIM(基本信息!C1918)</f>
        <v/>
      </c>
      <c r="D1918" s="1">
        <f t="shared" si="248"/>
        <v>0</v>
      </c>
      <c r="E1918" s="1" t="str">
        <f>IFERROR(INDEX(股票涨跌!E:E,MATCH(B1918,股票涨跌!B:B,0)),"-")</f>
        <v>-</v>
      </c>
      <c r="F1918" s="1" t="str">
        <f>IFERROR(INDEX(股票涨跌!F:F,MATCH(B1918,股票涨跌!B:B,0)),"-")</f>
        <v>-</v>
      </c>
      <c r="G1918" s="1" t="str">
        <f>TRIM(基本信息!O1918)</f>
        <v/>
      </c>
      <c r="H1918" s="1" t="str">
        <f>IFERROR(INDEX(行业涨跌!F:F,MATCH(G1918,行业涨跌!C:C,0)),"-")</f>
        <v>-</v>
      </c>
      <c r="I1918" s="1" t="str">
        <f>IFERROR(INDEX(行业涨跌!E:E,MATCH(G1918,行业涨跌!C:C,0)),"-")</f>
        <v>-</v>
      </c>
      <c r="J1918" s="1">
        <v>0</v>
      </c>
      <c r="K1918" s="1">
        <v>1</v>
      </c>
      <c r="L1918" s="1">
        <v>0</v>
      </c>
      <c r="M1918" s="66">
        <f t="shared" si="249"/>
        <v>1</v>
      </c>
      <c r="R1918" s="43" t="str">
        <f t="shared" si="247"/>
        <v>-</v>
      </c>
      <c r="S1918" s="11">
        <v>43630.625</v>
      </c>
    </row>
    <row r="1919" spans="1:19" x14ac:dyDescent="0.15">
      <c r="A1919" s="1">
        <v>1918</v>
      </c>
      <c r="B1919" s="29" t="str">
        <f>TRIM(基本信息!B1919)</f>
        <v/>
      </c>
      <c r="C1919" s="1" t="str">
        <f>TRIM(基本信息!C1919)</f>
        <v/>
      </c>
      <c r="D1919" s="1">
        <f t="shared" si="248"/>
        <v>0</v>
      </c>
      <c r="E1919" s="1" t="str">
        <f>IFERROR(INDEX(股票涨跌!E:E,MATCH(B1919,股票涨跌!B:B,0)),"-")</f>
        <v>-</v>
      </c>
      <c r="F1919" s="1" t="str">
        <f>IFERROR(INDEX(股票涨跌!F:F,MATCH(B1919,股票涨跌!B:B,0)),"-")</f>
        <v>-</v>
      </c>
      <c r="G1919" s="1" t="str">
        <f>TRIM(基本信息!O1919)</f>
        <v/>
      </c>
      <c r="H1919" s="1" t="str">
        <f>IFERROR(INDEX(行业涨跌!F:F,MATCH(G1919,行业涨跌!C:C,0)),"-")</f>
        <v>-</v>
      </c>
      <c r="I1919" s="1" t="str">
        <f>IFERROR(INDEX(行业涨跌!E:E,MATCH(G1919,行业涨跌!C:C,0)),"-")</f>
        <v>-</v>
      </c>
      <c r="J1919" s="1">
        <v>0</v>
      </c>
      <c r="K1919" s="1">
        <v>0</v>
      </c>
      <c r="L1919" s="1">
        <v>0</v>
      </c>
      <c r="M1919" s="66">
        <f t="shared" si="249"/>
        <v>0</v>
      </c>
      <c r="R1919" s="43" t="str">
        <f t="shared" si="247"/>
        <v>-</v>
      </c>
    </row>
    <row r="1920" spans="1:19" x14ac:dyDescent="0.15">
      <c r="A1920" s="1">
        <v>1919</v>
      </c>
      <c r="B1920" s="29" t="str">
        <f>TRIM(基本信息!B1920)</f>
        <v/>
      </c>
      <c r="C1920" s="1" t="str">
        <f>TRIM(基本信息!C1920)</f>
        <v/>
      </c>
      <c r="D1920" s="1">
        <f t="shared" si="248"/>
        <v>0</v>
      </c>
      <c r="E1920" s="1" t="str">
        <f>IFERROR(INDEX(股票涨跌!E:E,MATCH(B1920,股票涨跌!B:B,0)),"-")</f>
        <v>-</v>
      </c>
      <c r="F1920" s="1" t="str">
        <f>IFERROR(INDEX(股票涨跌!F:F,MATCH(B1920,股票涨跌!B:B,0)),"-")</f>
        <v>-</v>
      </c>
      <c r="G1920" s="1" t="str">
        <f>TRIM(基本信息!O1920)</f>
        <v/>
      </c>
      <c r="H1920" s="1" t="str">
        <f>IFERROR(INDEX(行业涨跌!F:F,MATCH(G1920,行业涨跌!C:C,0)),"-")</f>
        <v>-</v>
      </c>
      <c r="I1920" s="1" t="str">
        <f>IFERROR(INDEX(行业涨跌!E:E,MATCH(G1920,行业涨跌!C:C,0)),"-")</f>
        <v>-</v>
      </c>
      <c r="J1920" s="1">
        <v>0</v>
      </c>
      <c r="K1920" s="1">
        <v>1</v>
      </c>
      <c r="L1920" s="1">
        <v>0</v>
      </c>
      <c r="M1920" s="66">
        <f t="shared" si="249"/>
        <v>1</v>
      </c>
      <c r="R1920" s="43" t="str">
        <f t="shared" si="247"/>
        <v>-</v>
      </c>
      <c r="S1920" s="11">
        <v>43630.625</v>
      </c>
    </row>
    <row r="1921" spans="1:19" x14ac:dyDescent="0.15">
      <c r="A1921" s="1">
        <v>1920</v>
      </c>
      <c r="B1921" s="29" t="str">
        <f>TRIM(基本信息!B1921)</f>
        <v/>
      </c>
      <c r="C1921" s="1" t="str">
        <f>TRIM(基本信息!C1921)</f>
        <v/>
      </c>
      <c r="D1921" s="1">
        <f t="shared" si="248"/>
        <v>0</v>
      </c>
      <c r="E1921" s="1" t="str">
        <f>IFERROR(INDEX(股票涨跌!E:E,MATCH(B1921,股票涨跌!B:B,0)),"-")</f>
        <v>-</v>
      </c>
      <c r="F1921" s="1" t="str">
        <f>IFERROR(INDEX(股票涨跌!F:F,MATCH(B1921,股票涨跌!B:B,0)),"-")</f>
        <v>-</v>
      </c>
      <c r="G1921" s="1" t="str">
        <f>TRIM(基本信息!O1921)</f>
        <v/>
      </c>
      <c r="H1921" s="1" t="str">
        <f>IFERROR(INDEX(行业涨跌!F:F,MATCH(G1921,行业涨跌!C:C,0)),"-")</f>
        <v>-</v>
      </c>
      <c r="I1921" s="1" t="str">
        <f>IFERROR(INDEX(行业涨跌!E:E,MATCH(G1921,行业涨跌!C:C,0)),"-")</f>
        <v>-</v>
      </c>
      <c r="J1921" s="1">
        <v>0</v>
      </c>
      <c r="K1921" s="1">
        <v>0</v>
      </c>
      <c r="L1921" s="1">
        <v>0</v>
      </c>
      <c r="M1921" s="66">
        <f t="shared" si="249"/>
        <v>0</v>
      </c>
      <c r="R1921" s="43" t="str">
        <f t="shared" si="247"/>
        <v>-</v>
      </c>
    </row>
    <row r="1922" spans="1:19" x14ac:dyDescent="0.15">
      <c r="A1922" s="1">
        <v>1921</v>
      </c>
      <c r="B1922" s="29" t="str">
        <f>TRIM(基本信息!B1922)</f>
        <v/>
      </c>
      <c r="C1922" s="1" t="str">
        <f>TRIM(基本信息!C1922)</f>
        <v/>
      </c>
      <c r="D1922" s="1">
        <f t="shared" si="248"/>
        <v>0</v>
      </c>
      <c r="E1922" s="1" t="str">
        <f>IFERROR(INDEX(股票涨跌!E:E,MATCH(B1922,股票涨跌!B:B,0)),"-")</f>
        <v>-</v>
      </c>
      <c r="F1922" s="1" t="str">
        <f>IFERROR(INDEX(股票涨跌!F:F,MATCH(B1922,股票涨跌!B:B,0)),"-")</f>
        <v>-</v>
      </c>
      <c r="G1922" s="1" t="str">
        <f>TRIM(基本信息!O1922)</f>
        <v/>
      </c>
      <c r="H1922" s="1" t="str">
        <f>IFERROR(INDEX(行业涨跌!F:F,MATCH(G1922,行业涨跌!C:C,0)),"-")</f>
        <v>-</v>
      </c>
      <c r="I1922" s="1" t="str">
        <f>IFERROR(INDEX(行业涨跌!E:E,MATCH(G1922,行业涨跌!C:C,0)),"-")</f>
        <v>-</v>
      </c>
      <c r="J1922" s="1">
        <v>0</v>
      </c>
      <c r="K1922" s="1">
        <v>0</v>
      </c>
      <c r="L1922" s="1">
        <v>0</v>
      </c>
      <c r="M1922" s="66">
        <f t="shared" si="249"/>
        <v>0</v>
      </c>
      <c r="R1922" s="43" t="str">
        <f t="shared" ref="R1922:R1985" si="250">IF(D1922&gt;0,IF(J1922&gt;0,$J$1,"")&amp;IF(K1922&gt;0,$K$1,"")&amp;IF(L1922&gt;0,$L$1,"")&amp;"+"&amp;IF(N1922&gt;0,$N$1,"")&amp;IF(O1922&gt;0,$O$1,"")&amp;IF(P1922&gt;0,$P$1,"")&amp;IF(Q1922&gt;0,$Q$1,""),"-")</f>
        <v>-</v>
      </c>
    </row>
    <row r="1923" spans="1:19" x14ac:dyDescent="0.15">
      <c r="A1923" s="1">
        <v>1922</v>
      </c>
      <c r="B1923" s="29" t="str">
        <f>TRIM(基本信息!B1923)</f>
        <v/>
      </c>
      <c r="C1923" s="1" t="str">
        <f>TRIM(基本信息!C1923)</f>
        <v/>
      </c>
      <c r="D1923" s="1">
        <f t="shared" ref="D1923:D1986" si="251">IF(LEN(B1923)&gt;2,OR(M1923=1,(M1923=0.5)*(N1923+O1923+P1923+Q1923)&gt;0)+0,0)</f>
        <v>0</v>
      </c>
      <c r="E1923" s="1" t="str">
        <f>IFERROR(INDEX(股票涨跌!E:E,MATCH(B1923,股票涨跌!B:B,0)),"-")</f>
        <v>-</v>
      </c>
      <c r="F1923" s="1" t="str">
        <f>IFERROR(INDEX(股票涨跌!F:F,MATCH(B1923,股票涨跌!B:B,0)),"-")</f>
        <v>-</v>
      </c>
      <c r="G1923" s="1" t="str">
        <f>TRIM(基本信息!O1923)</f>
        <v/>
      </c>
      <c r="H1923" s="1" t="str">
        <f>IFERROR(INDEX(行业涨跌!F:F,MATCH(G1923,行业涨跌!C:C,0)),"-")</f>
        <v>-</v>
      </c>
      <c r="I1923" s="1" t="str">
        <f>IFERROR(INDEX(行业涨跌!E:E,MATCH(G1923,行业涨跌!C:C,0)),"-")</f>
        <v>-</v>
      </c>
      <c r="J1923" s="1">
        <v>0</v>
      </c>
      <c r="K1923" s="1">
        <v>0</v>
      </c>
      <c r="L1923" s="1">
        <v>0</v>
      </c>
      <c r="M1923" s="66">
        <f t="shared" ref="M1923:M1986" si="252">IF(K1923&gt;0,1,IF(J1923&gt;0,0.5,0))</f>
        <v>0</v>
      </c>
      <c r="R1923" s="43" t="str">
        <f t="shared" si="250"/>
        <v>-</v>
      </c>
    </row>
    <row r="1924" spans="1:19" x14ac:dyDescent="0.15">
      <c r="A1924" s="1">
        <v>1923</v>
      </c>
      <c r="B1924" s="29" t="str">
        <f>TRIM(基本信息!B1924)</f>
        <v/>
      </c>
      <c r="C1924" s="1" t="str">
        <f>TRIM(基本信息!C1924)</f>
        <v/>
      </c>
      <c r="D1924" s="1">
        <f t="shared" si="251"/>
        <v>0</v>
      </c>
      <c r="E1924" s="1" t="str">
        <f>IFERROR(INDEX(股票涨跌!E:E,MATCH(B1924,股票涨跌!B:B,0)),"-")</f>
        <v>-</v>
      </c>
      <c r="F1924" s="1" t="str">
        <f>IFERROR(INDEX(股票涨跌!F:F,MATCH(B1924,股票涨跌!B:B,0)),"-")</f>
        <v>-</v>
      </c>
      <c r="G1924" s="1" t="str">
        <f>TRIM(基本信息!O1924)</f>
        <v/>
      </c>
      <c r="H1924" s="1" t="str">
        <f>IFERROR(INDEX(行业涨跌!F:F,MATCH(G1924,行业涨跌!C:C,0)),"-")</f>
        <v>-</v>
      </c>
      <c r="I1924" s="1" t="str">
        <f>IFERROR(INDEX(行业涨跌!E:E,MATCH(G1924,行业涨跌!C:C,0)),"-")</f>
        <v>-</v>
      </c>
      <c r="J1924" s="1">
        <v>0</v>
      </c>
      <c r="K1924" s="1">
        <v>0</v>
      </c>
      <c r="L1924" s="1">
        <v>0</v>
      </c>
      <c r="M1924" s="66">
        <f t="shared" si="252"/>
        <v>0</v>
      </c>
      <c r="R1924" s="43" t="str">
        <f t="shared" si="250"/>
        <v>-</v>
      </c>
    </row>
    <row r="1925" spans="1:19" x14ac:dyDescent="0.15">
      <c r="A1925" s="1">
        <v>1924</v>
      </c>
      <c r="B1925" s="29" t="str">
        <f>TRIM(基本信息!B1925)</f>
        <v/>
      </c>
      <c r="C1925" s="1" t="str">
        <f>TRIM(基本信息!C1925)</f>
        <v/>
      </c>
      <c r="D1925" s="1">
        <f t="shared" si="251"/>
        <v>0</v>
      </c>
      <c r="E1925" s="1" t="str">
        <f>IFERROR(INDEX(股票涨跌!E:E,MATCH(B1925,股票涨跌!B:B,0)),"-")</f>
        <v>-</v>
      </c>
      <c r="F1925" s="1" t="str">
        <f>IFERROR(INDEX(股票涨跌!F:F,MATCH(B1925,股票涨跌!B:B,0)),"-")</f>
        <v>-</v>
      </c>
      <c r="G1925" s="1" t="str">
        <f>TRIM(基本信息!O1925)</f>
        <v/>
      </c>
      <c r="H1925" s="1" t="str">
        <f>IFERROR(INDEX(行业涨跌!F:F,MATCH(G1925,行业涨跌!C:C,0)),"-")</f>
        <v>-</v>
      </c>
      <c r="I1925" s="1" t="str">
        <f>IFERROR(INDEX(行业涨跌!E:E,MATCH(G1925,行业涨跌!C:C,0)),"-")</f>
        <v>-</v>
      </c>
      <c r="J1925" s="1">
        <v>0</v>
      </c>
      <c r="K1925" s="1">
        <v>1</v>
      </c>
      <c r="L1925" s="1">
        <v>0</v>
      </c>
      <c r="M1925" s="66">
        <f t="shared" si="252"/>
        <v>1</v>
      </c>
      <c r="R1925" s="43" t="str">
        <f t="shared" si="250"/>
        <v>-</v>
      </c>
      <c r="S1925" s="11">
        <v>43630.625</v>
      </c>
    </row>
    <row r="1926" spans="1:19" x14ac:dyDescent="0.15">
      <c r="A1926" s="1">
        <v>1925</v>
      </c>
      <c r="B1926" s="29" t="str">
        <f>TRIM(基本信息!B1926)</f>
        <v/>
      </c>
      <c r="C1926" s="1" t="str">
        <f>TRIM(基本信息!C1926)</f>
        <v/>
      </c>
      <c r="D1926" s="1">
        <f t="shared" si="251"/>
        <v>0</v>
      </c>
      <c r="E1926" s="1" t="str">
        <f>IFERROR(INDEX(股票涨跌!E:E,MATCH(B1926,股票涨跌!B:B,0)),"-")</f>
        <v>-</v>
      </c>
      <c r="F1926" s="1" t="str">
        <f>IFERROR(INDEX(股票涨跌!F:F,MATCH(B1926,股票涨跌!B:B,0)),"-")</f>
        <v>-</v>
      </c>
      <c r="G1926" s="1" t="str">
        <f>TRIM(基本信息!O1926)</f>
        <v/>
      </c>
      <c r="H1926" s="1" t="str">
        <f>IFERROR(INDEX(行业涨跌!F:F,MATCH(G1926,行业涨跌!C:C,0)),"-")</f>
        <v>-</v>
      </c>
      <c r="I1926" s="1" t="str">
        <f>IFERROR(INDEX(行业涨跌!E:E,MATCH(G1926,行业涨跌!C:C,0)),"-")</f>
        <v>-</v>
      </c>
      <c r="J1926" s="1">
        <v>0</v>
      </c>
      <c r="K1926" s="1">
        <v>0</v>
      </c>
      <c r="L1926" s="1">
        <v>0</v>
      </c>
      <c r="M1926" s="66">
        <f t="shared" si="252"/>
        <v>0</v>
      </c>
      <c r="R1926" s="43" t="str">
        <f t="shared" si="250"/>
        <v>-</v>
      </c>
    </row>
    <row r="1927" spans="1:19" x14ac:dyDescent="0.15">
      <c r="A1927" s="1">
        <v>1926</v>
      </c>
      <c r="B1927" s="29" t="str">
        <f>TRIM(基本信息!B1927)</f>
        <v/>
      </c>
      <c r="C1927" s="1" t="str">
        <f>TRIM(基本信息!C1927)</f>
        <v/>
      </c>
      <c r="D1927" s="1">
        <f t="shared" si="251"/>
        <v>0</v>
      </c>
      <c r="E1927" s="1" t="str">
        <f>IFERROR(INDEX(股票涨跌!E:E,MATCH(B1927,股票涨跌!B:B,0)),"-")</f>
        <v>-</v>
      </c>
      <c r="F1927" s="1" t="str">
        <f>IFERROR(INDEX(股票涨跌!F:F,MATCH(B1927,股票涨跌!B:B,0)),"-")</f>
        <v>-</v>
      </c>
      <c r="G1927" s="1" t="str">
        <f>TRIM(基本信息!O1927)</f>
        <v/>
      </c>
      <c r="H1927" s="1" t="str">
        <f>IFERROR(INDEX(行业涨跌!F:F,MATCH(G1927,行业涨跌!C:C,0)),"-")</f>
        <v>-</v>
      </c>
      <c r="I1927" s="1" t="str">
        <f>IFERROR(INDEX(行业涨跌!E:E,MATCH(G1927,行业涨跌!C:C,0)),"-")</f>
        <v>-</v>
      </c>
      <c r="J1927" s="1">
        <v>0</v>
      </c>
      <c r="K1927" s="1">
        <v>0</v>
      </c>
      <c r="L1927" s="1">
        <v>0</v>
      </c>
      <c r="M1927" s="66">
        <f t="shared" si="252"/>
        <v>0</v>
      </c>
      <c r="R1927" s="43" t="str">
        <f t="shared" si="250"/>
        <v>-</v>
      </c>
    </row>
    <row r="1928" spans="1:19" x14ac:dyDescent="0.15">
      <c r="A1928" s="1">
        <v>1927</v>
      </c>
      <c r="B1928" s="29" t="str">
        <f>TRIM(基本信息!B1928)</f>
        <v/>
      </c>
      <c r="C1928" s="1" t="str">
        <f>TRIM(基本信息!C1928)</f>
        <v/>
      </c>
      <c r="D1928" s="1">
        <f t="shared" si="251"/>
        <v>0</v>
      </c>
      <c r="E1928" s="1" t="str">
        <f>IFERROR(INDEX(股票涨跌!E:E,MATCH(B1928,股票涨跌!B:B,0)),"-")</f>
        <v>-</v>
      </c>
      <c r="F1928" s="1" t="str">
        <f>IFERROR(INDEX(股票涨跌!F:F,MATCH(B1928,股票涨跌!B:B,0)),"-")</f>
        <v>-</v>
      </c>
      <c r="G1928" s="1" t="str">
        <f>TRIM(基本信息!O1928)</f>
        <v/>
      </c>
      <c r="H1928" s="1" t="str">
        <f>IFERROR(INDEX(行业涨跌!F:F,MATCH(G1928,行业涨跌!C:C,0)),"-")</f>
        <v>-</v>
      </c>
      <c r="I1928" s="1" t="str">
        <f>IFERROR(INDEX(行业涨跌!E:E,MATCH(G1928,行业涨跌!C:C,0)),"-")</f>
        <v>-</v>
      </c>
      <c r="J1928" s="1">
        <v>0</v>
      </c>
      <c r="K1928" s="1">
        <v>1</v>
      </c>
      <c r="L1928" s="1">
        <v>0</v>
      </c>
      <c r="M1928" s="66">
        <f t="shared" si="252"/>
        <v>1</v>
      </c>
      <c r="R1928" s="43" t="str">
        <f t="shared" si="250"/>
        <v>-</v>
      </c>
      <c r="S1928" s="11">
        <v>43630.625</v>
      </c>
    </row>
    <row r="1929" spans="1:19" x14ac:dyDescent="0.15">
      <c r="A1929" s="1">
        <v>1928</v>
      </c>
      <c r="B1929" s="29" t="str">
        <f>TRIM(基本信息!B1929)</f>
        <v/>
      </c>
      <c r="C1929" s="1" t="str">
        <f>TRIM(基本信息!C1929)</f>
        <v/>
      </c>
      <c r="D1929" s="1">
        <f t="shared" si="251"/>
        <v>0</v>
      </c>
      <c r="E1929" s="1" t="str">
        <f>IFERROR(INDEX(股票涨跌!E:E,MATCH(B1929,股票涨跌!B:B,0)),"-")</f>
        <v>-</v>
      </c>
      <c r="F1929" s="1" t="str">
        <f>IFERROR(INDEX(股票涨跌!F:F,MATCH(B1929,股票涨跌!B:B,0)),"-")</f>
        <v>-</v>
      </c>
      <c r="G1929" s="1" t="str">
        <f>TRIM(基本信息!O1929)</f>
        <v/>
      </c>
      <c r="H1929" s="1" t="str">
        <f>IFERROR(INDEX(行业涨跌!F:F,MATCH(G1929,行业涨跌!C:C,0)),"-")</f>
        <v>-</v>
      </c>
      <c r="I1929" s="1" t="str">
        <f>IFERROR(INDEX(行业涨跌!E:E,MATCH(G1929,行业涨跌!C:C,0)),"-")</f>
        <v>-</v>
      </c>
      <c r="J1929" s="1">
        <v>0</v>
      </c>
      <c r="K1929" s="1">
        <v>0</v>
      </c>
      <c r="L1929" s="1">
        <v>0</v>
      </c>
      <c r="M1929" s="66">
        <f t="shared" si="252"/>
        <v>0</v>
      </c>
      <c r="R1929" s="43" t="str">
        <f t="shared" si="250"/>
        <v>-</v>
      </c>
    </row>
    <row r="1930" spans="1:19" x14ac:dyDescent="0.15">
      <c r="A1930" s="1">
        <v>1929</v>
      </c>
      <c r="B1930" s="29" t="str">
        <f>TRIM(基本信息!B1930)</f>
        <v/>
      </c>
      <c r="C1930" s="1" t="str">
        <f>TRIM(基本信息!C1930)</f>
        <v/>
      </c>
      <c r="D1930" s="1">
        <f t="shared" si="251"/>
        <v>0</v>
      </c>
      <c r="E1930" s="1" t="str">
        <f>IFERROR(INDEX(股票涨跌!E:E,MATCH(B1930,股票涨跌!B:B,0)),"-")</f>
        <v>-</v>
      </c>
      <c r="F1930" s="1" t="str">
        <f>IFERROR(INDEX(股票涨跌!F:F,MATCH(B1930,股票涨跌!B:B,0)),"-")</f>
        <v>-</v>
      </c>
      <c r="G1930" s="1" t="str">
        <f>TRIM(基本信息!O1930)</f>
        <v/>
      </c>
      <c r="H1930" s="1" t="str">
        <f>IFERROR(INDEX(行业涨跌!F:F,MATCH(G1930,行业涨跌!C:C,0)),"-")</f>
        <v>-</v>
      </c>
      <c r="I1930" s="1" t="str">
        <f>IFERROR(INDEX(行业涨跌!E:E,MATCH(G1930,行业涨跌!C:C,0)),"-")</f>
        <v>-</v>
      </c>
      <c r="J1930" s="1">
        <v>0</v>
      </c>
      <c r="K1930" s="1">
        <v>0</v>
      </c>
      <c r="L1930" s="1">
        <v>1</v>
      </c>
      <c r="M1930" s="66">
        <f t="shared" si="252"/>
        <v>0</v>
      </c>
      <c r="R1930" s="43" t="str">
        <f t="shared" si="250"/>
        <v>-</v>
      </c>
    </row>
    <row r="1931" spans="1:19" x14ac:dyDescent="0.15">
      <c r="A1931" s="1">
        <v>1930</v>
      </c>
      <c r="B1931" s="29" t="str">
        <f>TRIM(基本信息!B1931)</f>
        <v/>
      </c>
      <c r="C1931" s="1" t="str">
        <f>TRIM(基本信息!C1931)</f>
        <v/>
      </c>
      <c r="D1931" s="1">
        <f t="shared" si="251"/>
        <v>0</v>
      </c>
      <c r="E1931" s="1" t="str">
        <f>IFERROR(INDEX(股票涨跌!E:E,MATCH(B1931,股票涨跌!B:B,0)),"-")</f>
        <v>-</v>
      </c>
      <c r="F1931" s="1" t="str">
        <f>IFERROR(INDEX(股票涨跌!F:F,MATCH(B1931,股票涨跌!B:B,0)),"-")</f>
        <v>-</v>
      </c>
      <c r="G1931" s="1" t="str">
        <f>TRIM(基本信息!O1931)</f>
        <v/>
      </c>
      <c r="H1931" s="1" t="str">
        <f>IFERROR(INDEX(行业涨跌!F:F,MATCH(G1931,行业涨跌!C:C,0)),"-")</f>
        <v>-</v>
      </c>
      <c r="I1931" s="1" t="str">
        <f>IFERROR(INDEX(行业涨跌!E:E,MATCH(G1931,行业涨跌!C:C,0)),"-")</f>
        <v>-</v>
      </c>
      <c r="J1931" s="1">
        <v>0</v>
      </c>
      <c r="K1931" s="1">
        <v>0</v>
      </c>
      <c r="L1931" s="1">
        <v>0</v>
      </c>
      <c r="M1931" s="66">
        <f t="shared" si="252"/>
        <v>0</v>
      </c>
      <c r="R1931" s="43" t="str">
        <f t="shared" si="250"/>
        <v>-</v>
      </c>
    </row>
    <row r="1932" spans="1:19" x14ac:dyDescent="0.15">
      <c r="A1932" s="1">
        <v>1931</v>
      </c>
      <c r="B1932" s="29" t="str">
        <f>TRIM(基本信息!B1932)</f>
        <v/>
      </c>
      <c r="C1932" s="1" t="str">
        <f>TRIM(基本信息!C1932)</f>
        <v/>
      </c>
      <c r="D1932" s="1">
        <f t="shared" si="251"/>
        <v>0</v>
      </c>
      <c r="E1932" s="1" t="str">
        <f>IFERROR(INDEX(股票涨跌!E:E,MATCH(B1932,股票涨跌!B:B,0)),"-")</f>
        <v>-</v>
      </c>
      <c r="F1932" s="1" t="str">
        <f>IFERROR(INDEX(股票涨跌!F:F,MATCH(B1932,股票涨跌!B:B,0)),"-")</f>
        <v>-</v>
      </c>
      <c r="G1932" s="1" t="str">
        <f>TRIM(基本信息!O1932)</f>
        <v/>
      </c>
      <c r="H1932" s="1" t="str">
        <f>IFERROR(INDEX(行业涨跌!F:F,MATCH(G1932,行业涨跌!C:C,0)),"-")</f>
        <v>-</v>
      </c>
      <c r="I1932" s="1" t="str">
        <f>IFERROR(INDEX(行业涨跌!E:E,MATCH(G1932,行业涨跌!C:C,0)),"-")</f>
        <v>-</v>
      </c>
      <c r="J1932" s="1">
        <v>0</v>
      </c>
      <c r="K1932" s="1">
        <v>0</v>
      </c>
      <c r="L1932" s="1">
        <v>0</v>
      </c>
      <c r="M1932" s="66">
        <f t="shared" si="252"/>
        <v>0</v>
      </c>
      <c r="R1932" s="43" t="str">
        <f t="shared" si="250"/>
        <v>-</v>
      </c>
    </row>
    <row r="1933" spans="1:19" x14ac:dyDescent="0.15">
      <c r="A1933" s="1">
        <v>1932</v>
      </c>
      <c r="B1933" s="29" t="str">
        <f>TRIM(基本信息!B1933)</f>
        <v/>
      </c>
      <c r="C1933" s="1" t="str">
        <f>TRIM(基本信息!C1933)</f>
        <v/>
      </c>
      <c r="D1933" s="1">
        <f t="shared" si="251"/>
        <v>0</v>
      </c>
      <c r="E1933" s="1" t="str">
        <f>IFERROR(INDEX(股票涨跌!E:E,MATCH(B1933,股票涨跌!B:B,0)),"-")</f>
        <v>-</v>
      </c>
      <c r="F1933" s="1" t="str">
        <f>IFERROR(INDEX(股票涨跌!F:F,MATCH(B1933,股票涨跌!B:B,0)),"-")</f>
        <v>-</v>
      </c>
      <c r="G1933" s="1" t="str">
        <f>TRIM(基本信息!O1933)</f>
        <v/>
      </c>
      <c r="H1933" s="1" t="str">
        <f>IFERROR(INDEX(行业涨跌!F:F,MATCH(G1933,行业涨跌!C:C,0)),"-")</f>
        <v>-</v>
      </c>
      <c r="I1933" s="1" t="str">
        <f>IFERROR(INDEX(行业涨跌!E:E,MATCH(G1933,行业涨跌!C:C,0)),"-")</f>
        <v>-</v>
      </c>
      <c r="J1933" s="1">
        <v>0</v>
      </c>
      <c r="K1933" s="1">
        <v>0</v>
      </c>
      <c r="L1933" s="1">
        <v>0</v>
      </c>
      <c r="M1933" s="66">
        <f t="shared" si="252"/>
        <v>0</v>
      </c>
      <c r="R1933" s="43" t="str">
        <f t="shared" si="250"/>
        <v>-</v>
      </c>
    </row>
    <row r="1934" spans="1:19" x14ac:dyDescent="0.15">
      <c r="A1934" s="1">
        <v>1933</v>
      </c>
      <c r="B1934" s="29" t="str">
        <f>TRIM(基本信息!B1934)</f>
        <v/>
      </c>
      <c r="C1934" s="1" t="str">
        <f>TRIM(基本信息!C1934)</f>
        <v/>
      </c>
      <c r="D1934" s="1">
        <f t="shared" si="251"/>
        <v>0</v>
      </c>
      <c r="E1934" s="1" t="str">
        <f>IFERROR(INDEX(股票涨跌!E:E,MATCH(B1934,股票涨跌!B:B,0)),"-")</f>
        <v>-</v>
      </c>
      <c r="F1934" s="1" t="str">
        <f>IFERROR(INDEX(股票涨跌!F:F,MATCH(B1934,股票涨跌!B:B,0)),"-")</f>
        <v>-</v>
      </c>
      <c r="G1934" s="1" t="str">
        <f>TRIM(基本信息!O1934)</f>
        <v/>
      </c>
      <c r="H1934" s="1" t="str">
        <f>IFERROR(INDEX(行业涨跌!F:F,MATCH(G1934,行业涨跌!C:C,0)),"-")</f>
        <v>-</v>
      </c>
      <c r="I1934" s="1" t="str">
        <f>IFERROR(INDEX(行业涨跌!E:E,MATCH(G1934,行业涨跌!C:C,0)),"-")</f>
        <v>-</v>
      </c>
      <c r="J1934" s="1">
        <v>0</v>
      </c>
      <c r="K1934" s="1">
        <v>0</v>
      </c>
      <c r="L1934" s="1">
        <v>0</v>
      </c>
      <c r="M1934" s="66">
        <f t="shared" si="252"/>
        <v>0</v>
      </c>
      <c r="R1934" s="43" t="str">
        <f t="shared" si="250"/>
        <v>-</v>
      </c>
    </row>
    <row r="1935" spans="1:19" x14ac:dyDescent="0.15">
      <c r="A1935" s="1">
        <v>1934</v>
      </c>
      <c r="B1935" s="29" t="str">
        <f>TRIM(基本信息!B1935)</f>
        <v/>
      </c>
      <c r="C1935" s="1" t="str">
        <f>TRIM(基本信息!C1935)</f>
        <v/>
      </c>
      <c r="D1935" s="1">
        <f t="shared" si="251"/>
        <v>0</v>
      </c>
      <c r="E1935" s="1" t="str">
        <f>IFERROR(INDEX(股票涨跌!E:E,MATCH(B1935,股票涨跌!B:B,0)),"-")</f>
        <v>-</v>
      </c>
      <c r="F1935" s="1" t="str">
        <f>IFERROR(INDEX(股票涨跌!F:F,MATCH(B1935,股票涨跌!B:B,0)),"-")</f>
        <v>-</v>
      </c>
      <c r="G1935" s="1" t="str">
        <f>TRIM(基本信息!O1935)</f>
        <v/>
      </c>
      <c r="H1935" s="1" t="str">
        <f>IFERROR(INDEX(行业涨跌!F:F,MATCH(G1935,行业涨跌!C:C,0)),"-")</f>
        <v>-</v>
      </c>
      <c r="I1935" s="1" t="str">
        <f>IFERROR(INDEX(行业涨跌!E:E,MATCH(G1935,行业涨跌!C:C,0)),"-")</f>
        <v>-</v>
      </c>
      <c r="J1935" s="1">
        <v>0</v>
      </c>
      <c r="K1935" s="1">
        <v>0</v>
      </c>
      <c r="L1935" s="1">
        <v>0</v>
      </c>
      <c r="M1935" s="66">
        <f t="shared" si="252"/>
        <v>0</v>
      </c>
      <c r="R1935" s="43" t="str">
        <f t="shared" si="250"/>
        <v>-</v>
      </c>
    </row>
    <row r="1936" spans="1:19" x14ac:dyDescent="0.15">
      <c r="A1936" s="1">
        <v>1935</v>
      </c>
      <c r="B1936" s="29" t="str">
        <f>TRIM(基本信息!B1936)</f>
        <v/>
      </c>
      <c r="C1936" s="1" t="str">
        <f>TRIM(基本信息!C1936)</f>
        <v/>
      </c>
      <c r="D1936" s="1">
        <f t="shared" si="251"/>
        <v>0</v>
      </c>
      <c r="E1936" s="1" t="str">
        <f>IFERROR(INDEX(股票涨跌!E:E,MATCH(B1936,股票涨跌!B:B,0)),"-")</f>
        <v>-</v>
      </c>
      <c r="F1936" s="1" t="str">
        <f>IFERROR(INDEX(股票涨跌!F:F,MATCH(B1936,股票涨跌!B:B,0)),"-")</f>
        <v>-</v>
      </c>
      <c r="G1936" s="1" t="str">
        <f>TRIM(基本信息!O1936)</f>
        <v/>
      </c>
      <c r="H1936" s="1" t="str">
        <f>IFERROR(INDEX(行业涨跌!F:F,MATCH(G1936,行业涨跌!C:C,0)),"-")</f>
        <v>-</v>
      </c>
      <c r="I1936" s="1" t="str">
        <f>IFERROR(INDEX(行业涨跌!E:E,MATCH(G1936,行业涨跌!C:C,0)),"-")</f>
        <v>-</v>
      </c>
      <c r="J1936" s="1">
        <v>0</v>
      </c>
      <c r="K1936" s="1">
        <v>0</v>
      </c>
      <c r="L1936" s="1">
        <v>0</v>
      </c>
      <c r="M1936" s="66">
        <f t="shared" si="252"/>
        <v>0</v>
      </c>
      <c r="R1936" s="43" t="str">
        <f t="shared" si="250"/>
        <v>-</v>
      </c>
    </row>
    <row r="1937" spans="1:19" x14ac:dyDescent="0.15">
      <c r="A1937" s="1">
        <v>1936</v>
      </c>
      <c r="B1937" s="29" t="str">
        <f>TRIM(基本信息!B1937)</f>
        <v/>
      </c>
      <c r="C1937" s="1" t="str">
        <f>TRIM(基本信息!C1937)</f>
        <v/>
      </c>
      <c r="D1937" s="1">
        <f t="shared" si="251"/>
        <v>0</v>
      </c>
      <c r="E1937" s="1" t="str">
        <f>IFERROR(INDEX(股票涨跌!E:E,MATCH(B1937,股票涨跌!B:B,0)),"-")</f>
        <v>-</v>
      </c>
      <c r="F1937" s="1" t="str">
        <f>IFERROR(INDEX(股票涨跌!F:F,MATCH(B1937,股票涨跌!B:B,0)),"-")</f>
        <v>-</v>
      </c>
      <c r="G1937" s="1" t="str">
        <f>TRIM(基本信息!O1937)</f>
        <v/>
      </c>
      <c r="H1937" s="1" t="str">
        <f>IFERROR(INDEX(行业涨跌!F:F,MATCH(G1937,行业涨跌!C:C,0)),"-")</f>
        <v>-</v>
      </c>
      <c r="I1937" s="1" t="str">
        <f>IFERROR(INDEX(行业涨跌!E:E,MATCH(G1937,行业涨跌!C:C,0)),"-")</f>
        <v>-</v>
      </c>
      <c r="J1937" s="1">
        <v>0</v>
      </c>
      <c r="K1937" s="1">
        <v>0</v>
      </c>
      <c r="L1937" s="1">
        <v>0</v>
      </c>
      <c r="M1937" s="66">
        <f t="shared" si="252"/>
        <v>0</v>
      </c>
      <c r="R1937" s="43" t="str">
        <f t="shared" si="250"/>
        <v>-</v>
      </c>
    </row>
    <row r="1938" spans="1:19" x14ac:dyDescent="0.15">
      <c r="A1938" s="1">
        <v>1937</v>
      </c>
      <c r="B1938" s="29" t="str">
        <f>TRIM(基本信息!B1938)</f>
        <v/>
      </c>
      <c r="C1938" s="1" t="str">
        <f>TRIM(基本信息!C1938)</f>
        <v/>
      </c>
      <c r="D1938" s="1">
        <f t="shared" si="251"/>
        <v>0</v>
      </c>
      <c r="E1938" s="1" t="str">
        <f>IFERROR(INDEX(股票涨跌!E:E,MATCH(B1938,股票涨跌!B:B,0)),"-")</f>
        <v>-</v>
      </c>
      <c r="F1938" s="1" t="str">
        <f>IFERROR(INDEX(股票涨跌!F:F,MATCH(B1938,股票涨跌!B:B,0)),"-")</f>
        <v>-</v>
      </c>
      <c r="G1938" s="1" t="str">
        <f>TRIM(基本信息!O1938)</f>
        <v/>
      </c>
      <c r="H1938" s="1" t="str">
        <f>IFERROR(INDEX(行业涨跌!F:F,MATCH(G1938,行业涨跌!C:C,0)),"-")</f>
        <v>-</v>
      </c>
      <c r="I1938" s="1" t="str">
        <f>IFERROR(INDEX(行业涨跌!E:E,MATCH(G1938,行业涨跌!C:C,0)),"-")</f>
        <v>-</v>
      </c>
      <c r="J1938" s="1">
        <v>0</v>
      </c>
      <c r="K1938" s="1">
        <v>0</v>
      </c>
      <c r="L1938" s="1">
        <v>0</v>
      </c>
      <c r="M1938" s="66">
        <f t="shared" si="252"/>
        <v>0</v>
      </c>
      <c r="R1938" s="43" t="str">
        <f t="shared" si="250"/>
        <v>-</v>
      </c>
    </row>
    <row r="1939" spans="1:19" x14ac:dyDescent="0.15">
      <c r="A1939" s="1">
        <v>1938</v>
      </c>
      <c r="B1939" s="29" t="str">
        <f>TRIM(基本信息!B1939)</f>
        <v/>
      </c>
      <c r="C1939" s="1" t="str">
        <f>TRIM(基本信息!C1939)</f>
        <v/>
      </c>
      <c r="D1939" s="1">
        <f t="shared" si="251"/>
        <v>0</v>
      </c>
      <c r="E1939" s="1" t="str">
        <f>IFERROR(INDEX(股票涨跌!E:E,MATCH(B1939,股票涨跌!B:B,0)),"-")</f>
        <v>-</v>
      </c>
      <c r="F1939" s="1" t="str">
        <f>IFERROR(INDEX(股票涨跌!F:F,MATCH(B1939,股票涨跌!B:B,0)),"-")</f>
        <v>-</v>
      </c>
      <c r="G1939" s="1" t="str">
        <f>TRIM(基本信息!O1939)</f>
        <v/>
      </c>
      <c r="H1939" s="1" t="str">
        <f>IFERROR(INDEX(行业涨跌!F:F,MATCH(G1939,行业涨跌!C:C,0)),"-")</f>
        <v>-</v>
      </c>
      <c r="I1939" s="1" t="str">
        <f>IFERROR(INDEX(行业涨跌!E:E,MATCH(G1939,行业涨跌!C:C,0)),"-")</f>
        <v>-</v>
      </c>
      <c r="J1939" s="1">
        <v>0</v>
      </c>
      <c r="K1939" s="1">
        <v>1</v>
      </c>
      <c r="L1939" s="1">
        <v>0</v>
      </c>
      <c r="M1939" s="66">
        <f t="shared" si="252"/>
        <v>1</v>
      </c>
      <c r="R1939" s="43" t="str">
        <f t="shared" si="250"/>
        <v>-</v>
      </c>
      <c r="S1939" s="11">
        <v>43630.625</v>
      </c>
    </row>
    <row r="1940" spans="1:19" x14ac:dyDescent="0.15">
      <c r="A1940" s="1">
        <v>1939</v>
      </c>
      <c r="B1940" s="29" t="str">
        <f>TRIM(基本信息!B1940)</f>
        <v/>
      </c>
      <c r="C1940" s="1" t="str">
        <f>TRIM(基本信息!C1940)</f>
        <v/>
      </c>
      <c r="D1940" s="1">
        <f t="shared" si="251"/>
        <v>0</v>
      </c>
      <c r="E1940" s="1" t="str">
        <f>IFERROR(INDEX(股票涨跌!E:E,MATCH(B1940,股票涨跌!B:B,0)),"-")</f>
        <v>-</v>
      </c>
      <c r="F1940" s="1" t="str">
        <f>IFERROR(INDEX(股票涨跌!F:F,MATCH(B1940,股票涨跌!B:B,0)),"-")</f>
        <v>-</v>
      </c>
      <c r="G1940" s="1" t="str">
        <f>TRIM(基本信息!O1940)</f>
        <v/>
      </c>
      <c r="H1940" s="1" t="str">
        <f>IFERROR(INDEX(行业涨跌!F:F,MATCH(G1940,行业涨跌!C:C,0)),"-")</f>
        <v>-</v>
      </c>
      <c r="I1940" s="1" t="str">
        <f>IFERROR(INDEX(行业涨跌!E:E,MATCH(G1940,行业涨跌!C:C,0)),"-")</f>
        <v>-</v>
      </c>
      <c r="J1940" s="1">
        <v>0</v>
      </c>
      <c r="K1940" s="1">
        <v>1</v>
      </c>
      <c r="L1940" s="1">
        <v>0</v>
      </c>
      <c r="M1940" s="66">
        <f t="shared" si="252"/>
        <v>1</v>
      </c>
      <c r="R1940" s="43" t="str">
        <f t="shared" si="250"/>
        <v>-</v>
      </c>
      <c r="S1940" s="11">
        <v>43630.625</v>
      </c>
    </row>
    <row r="1941" spans="1:19" x14ac:dyDescent="0.15">
      <c r="A1941" s="1">
        <v>1940</v>
      </c>
      <c r="B1941" s="29" t="str">
        <f>TRIM(基本信息!B1941)</f>
        <v/>
      </c>
      <c r="C1941" s="1" t="str">
        <f>TRIM(基本信息!C1941)</f>
        <v/>
      </c>
      <c r="D1941" s="1">
        <f t="shared" si="251"/>
        <v>0</v>
      </c>
      <c r="E1941" s="1" t="str">
        <f>IFERROR(INDEX(股票涨跌!E:E,MATCH(B1941,股票涨跌!B:B,0)),"-")</f>
        <v>-</v>
      </c>
      <c r="F1941" s="1" t="str">
        <f>IFERROR(INDEX(股票涨跌!F:F,MATCH(B1941,股票涨跌!B:B,0)),"-")</f>
        <v>-</v>
      </c>
      <c r="G1941" s="1" t="str">
        <f>TRIM(基本信息!O1941)</f>
        <v/>
      </c>
      <c r="H1941" s="1" t="str">
        <f>IFERROR(INDEX(行业涨跌!F:F,MATCH(G1941,行业涨跌!C:C,0)),"-")</f>
        <v>-</v>
      </c>
      <c r="I1941" s="1" t="str">
        <f>IFERROR(INDEX(行业涨跌!E:E,MATCH(G1941,行业涨跌!C:C,0)),"-")</f>
        <v>-</v>
      </c>
      <c r="J1941" s="1">
        <v>1</v>
      </c>
      <c r="K1941" s="1">
        <v>0</v>
      </c>
      <c r="L1941" s="1">
        <v>0</v>
      </c>
      <c r="M1941" s="66">
        <f t="shared" si="252"/>
        <v>0.5</v>
      </c>
      <c r="N1941" s="1">
        <v>0</v>
      </c>
      <c r="O1941" s="1">
        <v>0</v>
      </c>
      <c r="P1941" s="1">
        <v>0</v>
      </c>
      <c r="Q1941" s="1">
        <v>0</v>
      </c>
      <c r="R1941" s="43" t="str">
        <f t="shared" si="250"/>
        <v>-</v>
      </c>
      <c r="S1941" s="11" t="s">
        <v>7751</v>
      </c>
    </row>
    <row r="1942" spans="1:19" x14ac:dyDescent="0.15">
      <c r="A1942" s="1">
        <v>1941</v>
      </c>
      <c r="B1942" s="29" t="str">
        <f>TRIM(基本信息!B1942)</f>
        <v/>
      </c>
      <c r="C1942" s="1" t="str">
        <f>TRIM(基本信息!C1942)</f>
        <v/>
      </c>
      <c r="D1942" s="1">
        <f t="shared" si="251"/>
        <v>0</v>
      </c>
      <c r="E1942" s="1" t="str">
        <f>IFERROR(INDEX(股票涨跌!E:E,MATCH(B1942,股票涨跌!B:B,0)),"-")</f>
        <v>-</v>
      </c>
      <c r="F1942" s="1" t="str">
        <f>IFERROR(INDEX(股票涨跌!F:F,MATCH(B1942,股票涨跌!B:B,0)),"-")</f>
        <v>-</v>
      </c>
      <c r="G1942" s="1" t="str">
        <f>TRIM(基本信息!O1942)</f>
        <v/>
      </c>
      <c r="H1942" s="1" t="str">
        <f>IFERROR(INDEX(行业涨跌!F:F,MATCH(G1942,行业涨跌!C:C,0)),"-")</f>
        <v>-</v>
      </c>
      <c r="I1942" s="1" t="str">
        <f>IFERROR(INDEX(行业涨跌!E:E,MATCH(G1942,行业涨跌!C:C,0)),"-")</f>
        <v>-</v>
      </c>
      <c r="J1942" s="1">
        <v>0</v>
      </c>
      <c r="K1942" s="1">
        <v>1</v>
      </c>
      <c r="L1942" s="1">
        <v>0</v>
      </c>
      <c r="M1942" s="66">
        <f t="shared" si="252"/>
        <v>1</v>
      </c>
      <c r="R1942" s="43" t="str">
        <f t="shared" si="250"/>
        <v>-</v>
      </c>
      <c r="S1942" s="11">
        <v>43630.625</v>
      </c>
    </row>
    <row r="1943" spans="1:19" x14ac:dyDescent="0.15">
      <c r="A1943" s="1">
        <v>1942</v>
      </c>
      <c r="B1943" s="29" t="str">
        <f>TRIM(基本信息!B1943)</f>
        <v/>
      </c>
      <c r="C1943" s="1" t="str">
        <f>TRIM(基本信息!C1943)</f>
        <v/>
      </c>
      <c r="D1943" s="1">
        <f t="shared" si="251"/>
        <v>0</v>
      </c>
      <c r="E1943" s="1" t="str">
        <f>IFERROR(INDEX(股票涨跌!E:E,MATCH(B1943,股票涨跌!B:B,0)),"-")</f>
        <v>-</v>
      </c>
      <c r="F1943" s="1" t="str">
        <f>IFERROR(INDEX(股票涨跌!F:F,MATCH(B1943,股票涨跌!B:B,0)),"-")</f>
        <v>-</v>
      </c>
      <c r="G1943" s="1" t="str">
        <f>TRIM(基本信息!O1943)</f>
        <v/>
      </c>
      <c r="H1943" s="1" t="str">
        <f>IFERROR(INDEX(行业涨跌!F:F,MATCH(G1943,行业涨跌!C:C,0)),"-")</f>
        <v>-</v>
      </c>
      <c r="I1943" s="1" t="str">
        <f>IFERROR(INDEX(行业涨跌!E:E,MATCH(G1943,行业涨跌!C:C,0)),"-")</f>
        <v>-</v>
      </c>
      <c r="J1943" s="1">
        <v>0</v>
      </c>
      <c r="K1943" s="1">
        <v>0</v>
      </c>
      <c r="L1943" s="1">
        <v>0</v>
      </c>
      <c r="M1943" s="66">
        <f t="shared" si="252"/>
        <v>0</v>
      </c>
      <c r="R1943" s="43" t="str">
        <f t="shared" si="250"/>
        <v>-</v>
      </c>
    </row>
    <row r="1944" spans="1:19" x14ac:dyDescent="0.15">
      <c r="A1944" s="1">
        <v>1943</v>
      </c>
      <c r="B1944" s="29" t="str">
        <f>TRIM(基本信息!B1944)</f>
        <v/>
      </c>
      <c r="C1944" s="1" t="str">
        <f>TRIM(基本信息!C1944)</f>
        <v/>
      </c>
      <c r="D1944" s="1">
        <f t="shared" si="251"/>
        <v>0</v>
      </c>
      <c r="E1944" s="1" t="str">
        <f>IFERROR(INDEX(股票涨跌!E:E,MATCH(B1944,股票涨跌!B:B,0)),"-")</f>
        <v>-</v>
      </c>
      <c r="F1944" s="1" t="str">
        <f>IFERROR(INDEX(股票涨跌!F:F,MATCH(B1944,股票涨跌!B:B,0)),"-")</f>
        <v>-</v>
      </c>
      <c r="G1944" s="1" t="str">
        <f>TRIM(基本信息!O1944)</f>
        <v/>
      </c>
      <c r="H1944" s="1" t="str">
        <f>IFERROR(INDEX(行业涨跌!F:F,MATCH(G1944,行业涨跌!C:C,0)),"-")</f>
        <v>-</v>
      </c>
      <c r="I1944" s="1" t="str">
        <f>IFERROR(INDEX(行业涨跌!E:E,MATCH(G1944,行业涨跌!C:C,0)),"-")</f>
        <v>-</v>
      </c>
      <c r="J1944" s="1">
        <v>0</v>
      </c>
      <c r="K1944" s="1">
        <v>1</v>
      </c>
      <c r="L1944" s="1">
        <v>1</v>
      </c>
      <c r="M1944" s="66">
        <f t="shared" si="252"/>
        <v>1</v>
      </c>
      <c r="R1944" s="43" t="str">
        <f t="shared" si="250"/>
        <v>-</v>
      </c>
      <c r="S1944" s="11">
        <v>43630.625</v>
      </c>
    </row>
    <row r="1945" spans="1:19" x14ac:dyDescent="0.15">
      <c r="A1945" s="1">
        <v>1944</v>
      </c>
      <c r="B1945" s="29" t="str">
        <f>TRIM(基本信息!B1945)</f>
        <v/>
      </c>
      <c r="C1945" s="1" t="str">
        <f>TRIM(基本信息!C1945)</f>
        <v/>
      </c>
      <c r="D1945" s="1">
        <f t="shared" si="251"/>
        <v>0</v>
      </c>
      <c r="E1945" s="1" t="str">
        <f>IFERROR(INDEX(股票涨跌!E:E,MATCH(B1945,股票涨跌!B:B,0)),"-")</f>
        <v>-</v>
      </c>
      <c r="F1945" s="1" t="str">
        <f>IFERROR(INDEX(股票涨跌!F:F,MATCH(B1945,股票涨跌!B:B,0)),"-")</f>
        <v>-</v>
      </c>
      <c r="G1945" s="1" t="str">
        <f>TRIM(基本信息!O1945)</f>
        <v/>
      </c>
      <c r="H1945" s="1" t="str">
        <f>IFERROR(INDEX(行业涨跌!F:F,MATCH(G1945,行业涨跌!C:C,0)),"-")</f>
        <v>-</v>
      </c>
      <c r="I1945" s="1" t="str">
        <f>IFERROR(INDEX(行业涨跌!E:E,MATCH(G1945,行业涨跌!C:C,0)),"-")</f>
        <v>-</v>
      </c>
      <c r="J1945" s="1">
        <v>0</v>
      </c>
      <c r="K1945" s="1">
        <v>1</v>
      </c>
      <c r="L1945" s="1">
        <v>0</v>
      </c>
      <c r="M1945" s="66">
        <f t="shared" si="252"/>
        <v>1</v>
      </c>
      <c r="R1945" s="43" t="str">
        <f t="shared" si="250"/>
        <v>-</v>
      </c>
      <c r="S1945" s="11">
        <v>43630.625</v>
      </c>
    </row>
    <row r="1946" spans="1:19" x14ac:dyDescent="0.15">
      <c r="A1946" s="1">
        <v>1945</v>
      </c>
      <c r="B1946" s="29" t="str">
        <f>TRIM(基本信息!B1946)</f>
        <v/>
      </c>
      <c r="C1946" s="1" t="str">
        <f>TRIM(基本信息!C1946)</f>
        <v/>
      </c>
      <c r="D1946" s="1">
        <f t="shared" si="251"/>
        <v>0</v>
      </c>
      <c r="E1946" s="1" t="str">
        <f>IFERROR(INDEX(股票涨跌!E:E,MATCH(B1946,股票涨跌!B:B,0)),"-")</f>
        <v>-</v>
      </c>
      <c r="F1946" s="1" t="str">
        <f>IFERROR(INDEX(股票涨跌!F:F,MATCH(B1946,股票涨跌!B:B,0)),"-")</f>
        <v>-</v>
      </c>
      <c r="G1946" s="1" t="str">
        <f>TRIM(基本信息!O1946)</f>
        <v/>
      </c>
      <c r="H1946" s="1" t="str">
        <f>IFERROR(INDEX(行业涨跌!F:F,MATCH(G1946,行业涨跌!C:C,0)),"-")</f>
        <v>-</v>
      </c>
      <c r="I1946" s="1" t="str">
        <f>IFERROR(INDEX(行业涨跌!E:E,MATCH(G1946,行业涨跌!C:C,0)),"-")</f>
        <v>-</v>
      </c>
      <c r="J1946" s="1">
        <v>0</v>
      </c>
      <c r="K1946" s="1">
        <v>0</v>
      </c>
      <c r="L1946" s="1">
        <v>0</v>
      </c>
      <c r="M1946" s="66">
        <f t="shared" si="252"/>
        <v>0</v>
      </c>
      <c r="R1946" s="43" t="str">
        <f t="shared" si="250"/>
        <v>-</v>
      </c>
    </row>
    <row r="1947" spans="1:19" x14ac:dyDescent="0.15">
      <c r="A1947" s="1">
        <v>1946</v>
      </c>
      <c r="B1947" s="29" t="str">
        <f>TRIM(基本信息!B1947)</f>
        <v/>
      </c>
      <c r="C1947" s="1" t="str">
        <f>TRIM(基本信息!C1947)</f>
        <v/>
      </c>
      <c r="D1947" s="1">
        <f t="shared" si="251"/>
        <v>0</v>
      </c>
      <c r="E1947" s="1" t="str">
        <f>IFERROR(INDEX(股票涨跌!E:E,MATCH(B1947,股票涨跌!B:B,0)),"-")</f>
        <v>-</v>
      </c>
      <c r="F1947" s="1" t="str">
        <f>IFERROR(INDEX(股票涨跌!F:F,MATCH(B1947,股票涨跌!B:B,0)),"-")</f>
        <v>-</v>
      </c>
      <c r="G1947" s="1" t="str">
        <f>TRIM(基本信息!O1947)</f>
        <v/>
      </c>
      <c r="H1947" s="1" t="str">
        <f>IFERROR(INDEX(行业涨跌!F:F,MATCH(G1947,行业涨跌!C:C,0)),"-")</f>
        <v>-</v>
      </c>
      <c r="I1947" s="1" t="str">
        <f>IFERROR(INDEX(行业涨跌!E:E,MATCH(G1947,行业涨跌!C:C,0)),"-")</f>
        <v>-</v>
      </c>
      <c r="J1947" s="1">
        <v>0</v>
      </c>
      <c r="K1947" s="1">
        <v>0</v>
      </c>
      <c r="L1947" s="1">
        <v>0</v>
      </c>
      <c r="M1947" s="66">
        <f t="shared" si="252"/>
        <v>0</v>
      </c>
      <c r="R1947" s="43" t="str">
        <f t="shared" si="250"/>
        <v>-</v>
      </c>
    </row>
    <row r="1948" spans="1:19" x14ac:dyDescent="0.15">
      <c r="A1948" s="1">
        <v>1947</v>
      </c>
      <c r="B1948" s="29" t="str">
        <f>TRIM(基本信息!B1948)</f>
        <v/>
      </c>
      <c r="C1948" s="1" t="str">
        <f>TRIM(基本信息!C1948)</f>
        <v/>
      </c>
      <c r="D1948" s="1">
        <f t="shared" si="251"/>
        <v>0</v>
      </c>
      <c r="E1948" s="1" t="str">
        <f>IFERROR(INDEX(股票涨跌!E:E,MATCH(B1948,股票涨跌!B:B,0)),"-")</f>
        <v>-</v>
      </c>
      <c r="F1948" s="1" t="str">
        <f>IFERROR(INDEX(股票涨跌!F:F,MATCH(B1948,股票涨跌!B:B,0)),"-")</f>
        <v>-</v>
      </c>
      <c r="G1948" s="1" t="str">
        <f>TRIM(基本信息!O1948)</f>
        <v/>
      </c>
      <c r="H1948" s="1" t="str">
        <f>IFERROR(INDEX(行业涨跌!F:F,MATCH(G1948,行业涨跌!C:C,0)),"-")</f>
        <v>-</v>
      </c>
      <c r="I1948" s="1" t="str">
        <f>IFERROR(INDEX(行业涨跌!E:E,MATCH(G1948,行业涨跌!C:C,0)),"-")</f>
        <v>-</v>
      </c>
      <c r="J1948" s="1">
        <v>0</v>
      </c>
      <c r="K1948" s="1">
        <v>1</v>
      </c>
      <c r="L1948" s="1">
        <v>0</v>
      </c>
      <c r="M1948" s="66">
        <f t="shared" si="252"/>
        <v>1</v>
      </c>
      <c r="R1948" s="43" t="str">
        <f t="shared" si="250"/>
        <v>-</v>
      </c>
      <c r="S1948" s="11">
        <v>43630.625</v>
      </c>
    </row>
    <row r="1949" spans="1:19" x14ac:dyDescent="0.15">
      <c r="A1949" s="1">
        <v>1948</v>
      </c>
      <c r="B1949" s="29" t="str">
        <f>TRIM(基本信息!B1949)</f>
        <v/>
      </c>
      <c r="C1949" s="1" t="str">
        <f>TRIM(基本信息!C1949)</f>
        <v/>
      </c>
      <c r="D1949" s="1">
        <f t="shared" si="251"/>
        <v>0</v>
      </c>
      <c r="E1949" s="1" t="str">
        <f>IFERROR(INDEX(股票涨跌!E:E,MATCH(B1949,股票涨跌!B:B,0)),"-")</f>
        <v>-</v>
      </c>
      <c r="F1949" s="1" t="str">
        <f>IFERROR(INDEX(股票涨跌!F:F,MATCH(B1949,股票涨跌!B:B,0)),"-")</f>
        <v>-</v>
      </c>
      <c r="G1949" s="1" t="str">
        <f>TRIM(基本信息!O1949)</f>
        <v/>
      </c>
      <c r="H1949" s="1" t="str">
        <f>IFERROR(INDEX(行业涨跌!F:F,MATCH(G1949,行业涨跌!C:C,0)),"-")</f>
        <v>-</v>
      </c>
      <c r="I1949" s="1" t="str">
        <f>IFERROR(INDEX(行业涨跌!E:E,MATCH(G1949,行业涨跌!C:C,0)),"-")</f>
        <v>-</v>
      </c>
      <c r="J1949" s="1">
        <v>0</v>
      </c>
      <c r="K1949" s="1">
        <v>0</v>
      </c>
      <c r="L1949" s="1">
        <v>0</v>
      </c>
      <c r="M1949" s="66">
        <f t="shared" si="252"/>
        <v>0</v>
      </c>
      <c r="R1949" s="43" t="str">
        <f t="shared" si="250"/>
        <v>-</v>
      </c>
    </row>
    <row r="1950" spans="1:19" x14ac:dyDescent="0.15">
      <c r="A1950" s="1">
        <v>1949</v>
      </c>
      <c r="B1950" s="29" t="str">
        <f>TRIM(基本信息!B1950)</f>
        <v/>
      </c>
      <c r="C1950" s="1" t="str">
        <f>TRIM(基本信息!C1950)</f>
        <v/>
      </c>
      <c r="D1950" s="1">
        <f t="shared" si="251"/>
        <v>0</v>
      </c>
      <c r="E1950" s="1" t="str">
        <f>IFERROR(INDEX(股票涨跌!E:E,MATCH(B1950,股票涨跌!B:B,0)),"-")</f>
        <v>-</v>
      </c>
      <c r="F1950" s="1" t="str">
        <f>IFERROR(INDEX(股票涨跌!F:F,MATCH(B1950,股票涨跌!B:B,0)),"-")</f>
        <v>-</v>
      </c>
      <c r="G1950" s="1" t="str">
        <f>TRIM(基本信息!O1950)</f>
        <v/>
      </c>
      <c r="H1950" s="1" t="str">
        <f>IFERROR(INDEX(行业涨跌!F:F,MATCH(G1950,行业涨跌!C:C,0)),"-")</f>
        <v>-</v>
      </c>
      <c r="I1950" s="1" t="str">
        <f>IFERROR(INDEX(行业涨跌!E:E,MATCH(G1950,行业涨跌!C:C,0)),"-")</f>
        <v>-</v>
      </c>
      <c r="J1950" s="1">
        <v>0</v>
      </c>
      <c r="K1950" s="1">
        <v>0</v>
      </c>
      <c r="L1950" s="1">
        <v>0</v>
      </c>
      <c r="M1950" s="66">
        <f t="shared" si="252"/>
        <v>0</v>
      </c>
      <c r="R1950" s="43" t="str">
        <f t="shared" si="250"/>
        <v>-</v>
      </c>
    </row>
    <row r="1951" spans="1:19" x14ac:dyDescent="0.15">
      <c r="A1951" s="1">
        <v>1950</v>
      </c>
      <c r="B1951" s="29" t="str">
        <f>TRIM(基本信息!B1951)</f>
        <v/>
      </c>
      <c r="C1951" s="1" t="str">
        <f>TRIM(基本信息!C1951)</f>
        <v/>
      </c>
      <c r="D1951" s="1">
        <f t="shared" si="251"/>
        <v>0</v>
      </c>
      <c r="E1951" s="1" t="str">
        <f>IFERROR(INDEX(股票涨跌!E:E,MATCH(B1951,股票涨跌!B:B,0)),"-")</f>
        <v>-</v>
      </c>
      <c r="F1951" s="1" t="str">
        <f>IFERROR(INDEX(股票涨跌!F:F,MATCH(B1951,股票涨跌!B:B,0)),"-")</f>
        <v>-</v>
      </c>
      <c r="G1951" s="1" t="str">
        <f>TRIM(基本信息!O1951)</f>
        <v/>
      </c>
      <c r="H1951" s="1" t="str">
        <f>IFERROR(INDEX(行业涨跌!F:F,MATCH(G1951,行业涨跌!C:C,0)),"-")</f>
        <v>-</v>
      </c>
      <c r="I1951" s="1" t="str">
        <f>IFERROR(INDEX(行业涨跌!E:E,MATCH(G1951,行业涨跌!C:C,0)),"-")</f>
        <v>-</v>
      </c>
      <c r="J1951" s="1">
        <v>0</v>
      </c>
      <c r="K1951" s="1">
        <v>0</v>
      </c>
      <c r="L1951" s="1">
        <v>0</v>
      </c>
      <c r="M1951" s="66">
        <f t="shared" si="252"/>
        <v>0</v>
      </c>
      <c r="R1951" s="43" t="str">
        <f t="shared" si="250"/>
        <v>-</v>
      </c>
    </row>
    <row r="1952" spans="1:19" x14ac:dyDescent="0.15">
      <c r="A1952" s="1">
        <v>1951</v>
      </c>
      <c r="B1952" s="29" t="str">
        <f>TRIM(基本信息!B1952)</f>
        <v/>
      </c>
      <c r="C1952" s="1" t="str">
        <f>TRIM(基本信息!C1952)</f>
        <v/>
      </c>
      <c r="D1952" s="1">
        <f t="shared" si="251"/>
        <v>0</v>
      </c>
      <c r="E1952" s="1" t="str">
        <f>IFERROR(INDEX(股票涨跌!E:E,MATCH(B1952,股票涨跌!B:B,0)),"-")</f>
        <v>-</v>
      </c>
      <c r="F1952" s="1" t="str">
        <f>IFERROR(INDEX(股票涨跌!F:F,MATCH(B1952,股票涨跌!B:B,0)),"-")</f>
        <v>-</v>
      </c>
      <c r="G1952" s="1" t="str">
        <f>TRIM(基本信息!O1952)</f>
        <v/>
      </c>
      <c r="H1952" s="1" t="str">
        <f>IFERROR(INDEX(行业涨跌!F:F,MATCH(G1952,行业涨跌!C:C,0)),"-")</f>
        <v>-</v>
      </c>
      <c r="I1952" s="1" t="str">
        <f>IFERROR(INDEX(行业涨跌!E:E,MATCH(G1952,行业涨跌!C:C,0)),"-")</f>
        <v>-</v>
      </c>
      <c r="J1952" s="1">
        <v>0</v>
      </c>
      <c r="K1952" s="1">
        <v>0</v>
      </c>
      <c r="L1952" s="1">
        <v>0</v>
      </c>
      <c r="M1952" s="66">
        <f t="shared" si="252"/>
        <v>0</v>
      </c>
      <c r="R1952" s="43" t="str">
        <f t="shared" si="250"/>
        <v>-</v>
      </c>
    </row>
    <row r="1953" spans="1:19" x14ac:dyDescent="0.15">
      <c r="A1953" s="1">
        <v>1952</v>
      </c>
      <c r="B1953" s="29" t="str">
        <f>TRIM(基本信息!B1953)</f>
        <v/>
      </c>
      <c r="C1953" s="1" t="str">
        <f>TRIM(基本信息!C1953)</f>
        <v/>
      </c>
      <c r="D1953" s="1">
        <f t="shared" si="251"/>
        <v>0</v>
      </c>
      <c r="E1953" s="1" t="str">
        <f>IFERROR(INDEX(股票涨跌!E:E,MATCH(B1953,股票涨跌!B:B,0)),"-")</f>
        <v>-</v>
      </c>
      <c r="F1953" s="1" t="str">
        <f>IFERROR(INDEX(股票涨跌!F:F,MATCH(B1953,股票涨跌!B:B,0)),"-")</f>
        <v>-</v>
      </c>
      <c r="G1953" s="1" t="str">
        <f>TRIM(基本信息!O1953)</f>
        <v/>
      </c>
      <c r="H1953" s="1" t="str">
        <f>IFERROR(INDEX(行业涨跌!F:F,MATCH(G1953,行业涨跌!C:C,0)),"-")</f>
        <v>-</v>
      </c>
      <c r="I1953" s="1" t="str">
        <f>IFERROR(INDEX(行业涨跌!E:E,MATCH(G1953,行业涨跌!C:C,0)),"-")</f>
        <v>-</v>
      </c>
      <c r="J1953" s="1">
        <v>0</v>
      </c>
      <c r="K1953" s="1">
        <v>0</v>
      </c>
      <c r="L1953" s="1">
        <v>0</v>
      </c>
      <c r="M1953" s="66">
        <f t="shared" si="252"/>
        <v>0</v>
      </c>
      <c r="R1953" s="43" t="str">
        <f t="shared" si="250"/>
        <v>-</v>
      </c>
    </row>
    <row r="1954" spans="1:19" x14ac:dyDescent="0.15">
      <c r="A1954" s="1">
        <v>1953</v>
      </c>
      <c r="B1954" s="29" t="str">
        <f>TRIM(基本信息!B1954)</f>
        <v/>
      </c>
      <c r="C1954" s="1" t="str">
        <f>TRIM(基本信息!C1954)</f>
        <v/>
      </c>
      <c r="D1954" s="1">
        <f t="shared" si="251"/>
        <v>0</v>
      </c>
      <c r="E1954" s="1" t="str">
        <f>IFERROR(INDEX(股票涨跌!E:E,MATCH(B1954,股票涨跌!B:B,0)),"-")</f>
        <v>-</v>
      </c>
      <c r="F1954" s="1" t="str">
        <f>IFERROR(INDEX(股票涨跌!F:F,MATCH(B1954,股票涨跌!B:B,0)),"-")</f>
        <v>-</v>
      </c>
      <c r="G1954" s="1" t="str">
        <f>TRIM(基本信息!O1954)</f>
        <v/>
      </c>
      <c r="H1954" s="1" t="str">
        <f>IFERROR(INDEX(行业涨跌!F:F,MATCH(G1954,行业涨跌!C:C,0)),"-")</f>
        <v>-</v>
      </c>
      <c r="I1954" s="1" t="str">
        <f>IFERROR(INDEX(行业涨跌!E:E,MATCH(G1954,行业涨跌!C:C,0)),"-")</f>
        <v>-</v>
      </c>
      <c r="J1954" s="1">
        <v>0</v>
      </c>
      <c r="K1954" s="1">
        <v>1</v>
      </c>
      <c r="L1954" s="1">
        <v>0</v>
      </c>
      <c r="M1954" s="66">
        <f t="shared" si="252"/>
        <v>1</v>
      </c>
      <c r="R1954" s="43" t="str">
        <f t="shared" si="250"/>
        <v>-</v>
      </c>
      <c r="S1954" s="11">
        <v>43630.625</v>
      </c>
    </row>
    <row r="1955" spans="1:19" x14ac:dyDescent="0.15">
      <c r="A1955" s="1">
        <v>1954</v>
      </c>
      <c r="B1955" s="29" t="str">
        <f>TRIM(基本信息!B1955)</f>
        <v/>
      </c>
      <c r="C1955" s="1" t="str">
        <f>TRIM(基本信息!C1955)</f>
        <v/>
      </c>
      <c r="D1955" s="1">
        <f t="shared" si="251"/>
        <v>0</v>
      </c>
      <c r="E1955" s="1" t="str">
        <f>IFERROR(INDEX(股票涨跌!E:E,MATCH(B1955,股票涨跌!B:B,0)),"-")</f>
        <v>-</v>
      </c>
      <c r="F1955" s="1" t="str">
        <f>IFERROR(INDEX(股票涨跌!F:F,MATCH(B1955,股票涨跌!B:B,0)),"-")</f>
        <v>-</v>
      </c>
      <c r="G1955" s="1" t="str">
        <f>TRIM(基本信息!O1955)</f>
        <v/>
      </c>
      <c r="H1955" s="1" t="str">
        <f>IFERROR(INDEX(行业涨跌!F:F,MATCH(G1955,行业涨跌!C:C,0)),"-")</f>
        <v>-</v>
      </c>
      <c r="I1955" s="1" t="str">
        <f>IFERROR(INDEX(行业涨跌!E:E,MATCH(G1955,行业涨跌!C:C,0)),"-")</f>
        <v>-</v>
      </c>
      <c r="J1955" s="1">
        <v>0</v>
      </c>
      <c r="K1955" s="1">
        <v>0</v>
      </c>
      <c r="L1955" s="1">
        <v>0</v>
      </c>
      <c r="M1955" s="66">
        <f t="shared" si="252"/>
        <v>0</v>
      </c>
      <c r="R1955" s="43" t="str">
        <f t="shared" si="250"/>
        <v>-</v>
      </c>
    </row>
    <row r="1956" spans="1:19" x14ac:dyDescent="0.15">
      <c r="A1956" s="1">
        <v>1955</v>
      </c>
      <c r="B1956" s="29" t="str">
        <f>TRIM(基本信息!B1956)</f>
        <v/>
      </c>
      <c r="C1956" s="1" t="str">
        <f>TRIM(基本信息!C1956)</f>
        <v/>
      </c>
      <c r="D1956" s="1">
        <f t="shared" si="251"/>
        <v>0</v>
      </c>
      <c r="E1956" s="1" t="str">
        <f>IFERROR(INDEX(股票涨跌!E:E,MATCH(B1956,股票涨跌!B:B,0)),"-")</f>
        <v>-</v>
      </c>
      <c r="F1956" s="1" t="str">
        <f>IFERROR(INDEX(股票涨跌!F:F,MATCH(B1956,股票涨跌!B:B,0)),"-")</f>
        <v>-</v>
      </c>
      <c r="G1956" s="1" t="str">
        <f>TRIM(基本信息!O1956)</f>
        <v/>
      </c>
      <c r="H1956" s="1" t="str">
        <f>IFERROR(INDEX(行业涨跌!F:F,MATCH(G1956,行业涨跌!C:C,0)),"-")</f>
        <v>-</v>
      </c>
      <c r="I1956" s="1" t="str">
        <f>IFERROR(INDEX(行业涨跌!E:E,MATCH(G1956,行业涨跌!C:C,0)),"-")</f>
        <v>-</v>
      </c>
      <c r="J1956" s="1">
        <v>0</v>
      </c>
      <c r="K1956" s="1">
        <v>1</v>
      </c>
      <c r="L1956" s="1">
        <v>0</v>
      </c>
      <c r="M1956" s="66">
        <f t="shared" si="252"/>
        <v>1</v>
      </c>
      <c r="R1956" s="43" t="str">
        <f t="shared" si="250"/>
        <v>-</v>
      </c>
      <c r="S1956" s="11">
        <v>43630.625</v>
      </c>
    </row>
    <row r="1957" spans="1:19" x14ac:dyDescent="0.15">
      <c r="A1957" s="1">
        <v>1956</v>
      </c>
      <c r="B1957" s="29" t="str">
        <f>TRIM(基本信息!B1957)</f>
        <v/>
      </c>
      <c r="C1957" s="1" t="str">
        <f>TRIM(基本信息!C1957)</f>
        <v/>
      </c>
      <c r="D1957" s="1">
        <f t="shared" si="251"/>
        <v>0</v>
      </c>
      <c r="E1957" s="1" t="str">
        <f>IFERROR(INDEX(股票涨跌!E:E,MATCH(B1957,股票涨跌!B:B,0)),"-")</f>
        <v>-</v>
      </c>
      <c r="F1957" s="1" t="str">
        <f>IFERROR(INDEX(股票涨跌!F:F,MATCH(B1957,股票涨跌!B:B,0)),"-")</f>
        <v>-</v>
      </c>
      <c r="G1957" s="1" t="str">
        <f>TRIM(基本信息!O1957)</f>
        <v/>
      </c>
      <c r="H1957" s="1" t="str">
        <f>IFERROR(INDEX(行业涨跌!F:F,MATCH(G1957,行业涨跌!C:C,0)),"-")</f>
        <v>-</v>
      </c>
      <c r="I1957" s="1" t="str">
        <f>IFERROR(INDEX(行业涨跌!E:E,MATCH(G1957,行业涨跌!C:C,0)),"-")</f>
        <v>-</v>
      </c>
      <c r="J1957" s="1">
        <v>0</v>
      </c>
      <c r="K1957" s="1">
        <v>0</v>
      </c>
      <c r="L1957" s="1">
        <v>0</v>
      </c>
      <c r="M1957" s="66">
        <f t="shared" si="252"/>
        <v>0</v>
      </c>
      <c r="R1957" s="43" t="str">
        <f t="shared" si="250"/>
        <v>-</v>
      </c>
    </row>
    <row r="1958" spans="1:19" x14ac:dyDescent="0.15">
      <c r="A1958" s="1">
        <v>1957</v>
      </c>
      <c r="B1958" s="29" t="str">
        <f>TRIM(基本信息!B1958)</f>
        <v/>
      </c>
      <c r="C1958" s="1" t="str">
        <f>TRIM(基本信息!C1958)</f>
        <v/>
      </c>
      <c r="D1958" s="1">
        <f t="shared" si="251"/>
        <v>0</v>
      </c>
      <c r="E1958" s="1" t="str">
        <f>IFERROR(INDEX(股票涨跌!E:E,MATCH(B1958,股票涨跌!B:B,0)),"-")</f>
        <v>-</v>
      </c>
      <c r="F1958" s="1" t="str">
        <f>IFERROR(INDEX(股票涨跌!F:F,MATCH(B1958,股票涨跌!B:B,0)),"-")</f>
        <v>-</v>
      </c>
      <c r="G1958" s="1" t="str">
        <f>TRIM(基本信息!O1958)</f>
        <v/>
      </c>
      <c r="H1958" s="1" t="str">
        <f>IFERROR(INDEX(行业涨跌!F:F,MATCH(G1958,行业涨跌!C:C,0)),"-")</f>
        <v>-</v>
      </c>
      <c r="I1958" s="1" t="str">
        <f>IFERROR(INDEX(行业涨跌!E:E,MATCH(G1958,行业涨跌!C:C,0)),"-")</f>
        <v>-</v>
      </c>
      <c r="J1958" s="1">
        <v>0</v>
      </c>
      <c r="K1958" s="1">
        <v>0</v>
      </c>
      <c r="L1958" s="1">
        <v>0</v>
      </c>
      <c r="M1958" s="66">
        <f t="shared" si="252"/>
        <v>0</v>
      </c>
      <c r="R1958" s="43" t="str">
        <f t="shared" si="250"/>
        <v>-</v>
      </c>
    </row>
    <row r="1959" spans="1:19" x14ac:dyDescent="0.15">
      <c r="A1959" s="1">
        <v>1958</v>
      </c>
      <c r="B1959" s="29" t="str">
        <f>TRIM(基本信息!B1959)</f>
        <v/>
      </c>
      <c r="C1959" s="1" t="str">
        <f>TRIM(基本信息!C1959)</f>
        <v/>
      </c>
      <c r="D1959" s="1">
        <f t="shared" si="251"/>
        <v>0</v>
      </c>
      <c r="E1959" s="1" t="str">
        <f>IFERROR(INDEX(股票涨跌!E:E,MATCH(B1959,股票涨跌!B:B,0)),"-")</f>
        <v>-</v>
      </c>
      <c r="F1959" s="1" t="str">
        <f>IFERROR(INDEX(股票涨跌!F:F,MATCH(B1959,股票涨跌!B:B,0)),"-")</f>
        <v>-</v>
      </c>
      <c r="G1959" s="1" t="str">
        <f>TRIM(基本信息!O1959)</f>
        <v/>
      </c>
      <c r="H1959" s="1" t="str">
        <f>IFERROR(INDEX(行业涨跌!F:F,MATCH(G1959,行业涨跌!C:C,0)),"-")</f>
        <v>-</v>
      </c>
      <c r="I1959" s="1" t="str">
        <f>IFERROR(INDEX(行业涨跌!E:E,MATCH(G1959,行业涨跌!C:C,0)),"-")</f>
        <v>-</v>
      </c>
      <c r="J1959" s="1">
        <v>0</v>
      </c>
      <c r="K1959" s="1">
        <v>0</v>
      </c>
      <c r="L1959" s="1">
        <v>0</v>
      </c>
      <c r="M1959" s="66">
        <f t="shared" si="252"/>
        <v>0</v>
      </c>
      <c r="R1959" s="43" t="str">
        <f t="shared" si="250"/>
        <v>-</v>
      </c>
    </row>
    <row r="1960" spans="1:19" x14ac:dyDescent="0.15">
      <c r="A1960" s="1">
        <v>1959</v>
      </c>
      <c r="B1960" s="29" t="str">
        <f>TRIM(基本信息!B1960)</f>
        <v/>
      </c>
      <c r="C1960" s="1" t="str">
        <f>TRIM(基本信息!C1960)</f>
        <v/>
      </c>
      <c r="D1960" s="1">
        <f t="shared" si="251"/>
        <v>0</v>
      </c>
      <c r="E1960" s="1" t="str">
        <f>IFERROR(INDEX(股票涨跌!E:E,MATCH(B1960,股票涨跌!B:B,0)),"-")</f>
        <v>-</v>
      </c>
      <c r="F1960" s="1" t="str">
        <f>IFERROR(INDEX(股票涨跌!F:F,MATCH(B1960,股票涨跌!B:B,0)),"-")</f>
        <v>-</v>
      </c>
      <c r="G1960" s="1" t="str">
        <f>TRIM(基本信息!O1960)</f>
        <v/>
      </c>
      <c r="H1960" s="1" t="str">
        <f>IFERROR(INDEX(行业涨跌!F:F,MATCH(G1960,行业涨跌!C:C,0)),"-")</f>
        <v>-</v>
      </c>
      <c r="I1960" s="1" t="str">
        <f>IFERROR(INDEX(行业涨跌!E:E,MATCH(G1960,行业涨跌!C:C,0)),"-")</f>
        <v>-</v>
      </c>
      <c r="J1960" s="1">
        <v>0</v>
      </c>
      <c r="K1960" s="1">
        <v>1</v>
      </c>
      <c r="L1960" s="1">
        <v>1</v>
      </c>
      <c r="M1960" s="66">
        <f t="shared" si="252"/>
        <v>1</v>
      </c>
      <c r="R1960" s="43" t="str">
        <f t="shared" si="250"/>
        <v>-</v>
      </c>
      <c r="S1960" s="11">
        <v>43630.625</v>
      </c>
    </row>
    <row r="1961" spans="1:19" x14ac:dyDescent="0.15">
      <c r="A1961" s="1">
        <v>1960</v>
      </c>
      <c r="B1961" s="29" t="str">
        <f>TRIM(基本信息!B1961)</f>
        <v/>
      </c>
      <c r="C1961" s="1" t="str">
        <f>TRIM(基本信息!C1961)</f>
        <v/>
      </c>
      <c r="D1961" s="1">
        <f t="shared" si="251"/>
        <v>0</v>
      </c>
      <c r="E1961" s="1" t="str">
        <f>IFERROR(INDEX(股票涨跌!E:E,MATCH(B1961,股票涨跌!B:B,0)),"-")</f>
        <v>-</v>
      </c>
      <c r="F1961" s="1" t="str">
        <f>IFERROR(INDEX(股票涨跌!F:F,MATCH(B1961,股票涨跌!B:B,0)),"-")</f>
        <v>-</v>
      </c>
      <c r="G1961" s="1" t="str">
        <f>TRIM(基本信息!O1961)</f>
        <v/>
      </c>
      <c r="H1961" s="1" t="str">
        <f>IFERROR(INDEX(行业涨跌!F:F,MATCH(G1961,行业涨跌!C:C,0)),"-")</f>
        <v>-</v>
      </c>
      <c r="I1961" s="1" t="str">
        <f>IFERROR(INDEX(行业涨跌!E:E,MATCH(G1961,行业涨跌!C:C,0)),"-")</f>
        <v>-</v>
      </c>
      <c r="J1961" s="1">
        <v>0</v>
      </c>
      <c r="K1961" s="1">
        <v>0</v>
      </c>
      <c r="L1961" s="1">
        <v>0</v>
      </c>
      <c r="M1961" s="66">
        <f t="shared" si="252"/>
        <v>0</v>
      </c>
      <c r="R1961" s="43" t="str">
        <f t="shared" si="250"/>
        <v>-</v>
      </c>
    </row>
    <row r="1962" spans="1:19" x14ac:dyDescent="0.15">
      <c r="A1962" s="1">
        <v>1961</v>
      </c>
      <c r="B1962" s="29" t="str">
        <f>TRIM(基本信息!B1962)</f>
        <v/>
      </c>
      <c r="C1962" s="1" t="str">
        <f>TRIM(基本信息!C1962)</f>
        <v/>
      </c>
      <c r="D1962" s="1">
        <f t="shared" si="251"/>
        <v>0</v>
      </c>
      <c r="E1962" s="1" t="str">
        <f>IFERROR(INDEX(股票涨跌!E:E,MATCH(B1962,股票涨跌!B:B,0)),"-")</f>
        <v>-</v>
      </c>
      <c r="F1962" s="1" t="str">
        <f>IFERROR(INDEX(股票涨跌!F:F,MATCH(B1962,股票涨跌!B:B,0)),"-")</f>
        <v>-</v>
      </c>
      <c r="G1962" s="1" t="str">
        <f>TRIM(基本信息!O1962)</f>
        <v/>
      </c>
      <c r="H1962" s="1" t="str">
        <f>IFERROR(INDEX(行业涨跌!F:F,MATCH(G1962,行业涨跌!C:C,0)),"-")</f>
        <v>-</v>
      </c>
      <c r="I1962" s="1" t="str">
        <f>IFERROR(INDEX(行业涨跌!E:E,MATCH(G1962,行业涨跌!C:C,0)),"-")</f>
        <v>-</v>
      </c>
      <c r="J1962" s="1">
        <v>0</v>
      </c>
      <c r="K1962" s="1">
        <v>0</v>
      </c>
      <c r="L1962" s="1">
        <v>0</v>
      </c>
      <c r="M1962" s="66">
        <f t="shared" si="252"/>
        <v>0</v>
      </c>
      <c r="R1962" s="43" t="str">
        <f t="shared" si="250"/>
        <v>-</v>
      </c>
    </row>
    <row r="1963" spans="1:19" x14ac:dyDescent="0.15">
      <c r="A1963" s="1">
        <v>1962</v>
      </c>
      <c r="B1963" s="29" t="str">
        <f>TRIM(基本信息!B1963)</f>
        <v/>
      </c>
      <c r="C1963" s="1" t="str">
        <f>TRIM(基本信息!C1963)</f>
        <v/>
      </c>
      <c r="D1963" s="1">
        <f t="shared" si="251"/>
        <v>0</v>
      </c>
      <c r="E1963" s="1" t="str">
        <f>IFERROR(INDEX(股票涨跌!E:E,MATCH(B1963,股票涨跌!B:B,0)),"-")</f>
        <v>-</v>
      </c>
      <c r="F1963" s="1" t="str">
        <f>IFERROR(INDEX(股票涨跌!F:F,MATCH(B1963,股票涨跌!B:B,0)),"-")</f>
        <v>-</v>
      </c>
      <c r="G1963" s="1" t="str">
        <f>TRIM(基本信息!O1963)</f>
        <v/>
      </c>
      <c r="H1963" s="1" t="str">
        <f>IFERROR(INDEX(行业涨跌!F:F,MATCH(G1963,行业涨跌!C:C,0)),"-")</f>
        <v>-</v>
      </c>
      <c r="I1963" s="1" t="str">
        <f>IFERROR(INDEX(行业涨跌!E:E,MATCH(G1963,行业涨跌!C:C,0)),"-")</f>
        <v>-</v>
      </c>
      <c r="J1963" s="1">
        <v>0</v>
      </c>
      <c r="K1963" s="1">
        <v>1</v>
      </c>
      <c r="L1963" s="1">
        <v>0</v>
      </c>
      <c r="M1963" s="66">
        <f t="shared" si="252"/>
        <v>1</v>
      </c>
      <c r="R1963" s="43" t="str">
        <f t="shared" si="250"/>
        <v>-</v>
      </c>
      <c r="S1963" s="11">
        <v>43630.625</v>
      </c>
    </row>
    <row r="1964" spans="1:19" x14ac:dyDescent="0.15">
      <c r="A1964" s="1">
        <v>1963</v>
      </c>
      <c r="B1964" s="29" t="str">
        <f>TRIM(基本信息!B1964)</f>
        <v/>
      </c>
      <c r="C1964" s="1" t="str">
        <f>TRIM(基本信息!C1964)</f>
        <v/>
      </c>
      <c r="D1964" s="1">
        <f t="shared" si="251"/>
        <v>0</v>
      </c>
      <c r="E1964" s="1" t="str">
        <f>IFERROR(INDEX(股票涨跌!E:E,MATCH(B1964,股票涨跌!B:B,0)),"-")</f>
        <v>-</v>
      </c>
      <c r="F1964" s="1" t="str">
        <f>IFERROR(INDEX(股票涨跌!F:F,MATCH(B1964,股票涨跌!B:B,0)),"-")</f>
        <v>-</v>
      </c>
      <c r="G1964" s="1" t="str">
        <f>TRIM(基本信息!O1964)</f>
        <v/>
      </c>
      <c r="H1964" s="1" t="str">
        <f>IFERROR(INDEX(行业涨跌!F:F,MATCH(G1964,行业涨跌!C:C,0)),"-")</f>
        <v>-</v>
      </c>
      <c r="I1964" s="1" t="str">
        <f>IFERROR(INDEX(行业涨跌!E:E,MATCH(G1964,行业涨跌!C:C,0)),"-")</f>
        <v>-</v>
      </c>
      <c r="J1964" s="1">
        <v>0</v>
      </c>
      <c r="K1964" s="1">
        <v>0</v>
      </c>
      <c r="L1964" s="1">
        <v>0</v>
      </c>
      <c r="M1964" s="66">
        <f t="shared" si="252"/>
        <v>0</v>
      </c>
      <c r="R1964" s="43" t="str">
        <f t="shared" si="250"/>
        <v>-</v>
      </c>
    </row>
    <row r="1965" spans="1:19" x14ac:dyDescent="0.15">
      <c r="A1965" s="1">
        <v>1964</v>
      </c>
      <c r="B1965" s="29" t="str">
        <f>TRIM(基本信息!B1965)</f>
        <v/>
      </c>
      <c r="C1965" s="1" t="str">
        <f>TRIM(基本信息!C1965)</f>
        <v/>
      </c>
      <c r="D1965" s="1">
        <f t="shared" si="251"/>
        <v>0</v>
      </c>
      <c r="E1965" s="1" t="str">
        <f>IFERROR(INDEX(股票涨跌!E:E,MATCH(B1965,股票涨跌!B:B,0)),"-")</f>
        <v>-</v>
      </c>
      <c r="F1965" s="1" t="str">
        <f>IFERROR(INDEX(股票涨跌!F:F,MATCH(B1965,股票涨跌!B:B,0)),"-")</f>
        <v>-</v>
      </c>
      <c r="G1965" s="1" t="str">
        <f>TRIM(基本信息!O1965)</f>
        <v/>
      </c>
      <c r="H1965" s="1" t="str">
        <f>IFERROR(INDEX(行业涨跌!F:F,MATCH(G1965,行业涨跌!C:C,0)),"-")</f>
        <v>-</v>
      </c>
      <c r="I1965" s="1" t="str">
        <f>IFERROR(INDEX(行业涨跌!E:E,MATCH(G1965,行业涨跌!C:C,0)),"-")</f>
        <v>-</v>
      </c>
      <c r="J1965" s="1">
        <v>0</v>
      </c>
      <c r="K1965" s="1">
        <v>0</v>
      </c>
      <c r="L1965" s="1">
        <v>0</v>
      </c>
      <c r="M1965" s="66">
        <f t="shared" si="252"/>
        <v>0</v>
      </c>
      <c r="R1965" s="43" t="str">
        <f t="shared" si="250"/>
        <v>-</v>
      </c>
    </row>
    <row r="1966" spans="1:19" x14ac:dyDescent="0.15">
      <c r="A1966" s="1">
        <v>1965</v>
      </c>
      <c r="B1966" s="29" t="str">
        <f>TRIM(基本信息!B1966)</f>
        <v/>
      </c>
      <c r="C1966" s="1" t="str">
        <f>TRIM(基本信息!C1966)</f>
        <v/>
      </c>
      <c r="D1966" s="1">
        <f t="shared" si="251"/>
        <v>0</v>
      </c>
      <c r="E1966" s="1" t="str">
        <f>IFERROR(INDEX(股票涨跌!E:E,MATCH(B1966,股票涨跌!B:B,0)),"-")</f>
        <v>-</v>
      </c>
      <c r="F1966" s="1" t="str">
        <f>IFERROR(INDEX(股票涨跌!F:F,MATCH(B1966,股票涨跌!B:B,0)),"-")</f>
        <v>-</v>
      </c>
      <c r="G1966" s="1" t="str">
        <f>TRIM(基本信息!O1966)</f>
        <v/>
      </c>
      <c r="H1966" s="1" t="str">
        <f>IFERROR(INDEX(行业涨跌!F:F,MATCH(G1966,行业涨跌!C:C,0)),"-")</f>
        <v>-</v>
      </c>
      <c r="I1966" s="1" t="str">
        <f>IFERROR(INDEX(行业涨跌!E:E,MATCH(G1966,行业涨跌!C:C,0)),"-")</f>
        <v>-</v>
      </c>
      <c r="J1966" s="1">
        <v>0</v>
      </c>
      <c r="K1966" s="1">
        <v>0</v>
      </c>
      <c r="L1966" s="1">
        <v>0</v>
      </c>
      <c r="M1966" s="66">
        <f t="shared" si="252"/>
        <v>0</v>
      </c>
      <c r="R1966" s="43" t="str">
        <f t="shared" si="250"/>
        <v>-</v>
      </c>
    </row>
    <row r="1967" spans="1:19" x14ac:dyDescent="0.15">
      <c r="A1967" s="1">
        <v>1966</v>
      </c>
      <c r="B1967" s="29" t="str">
        <f>TRIM(基本信息!B1967)</f>
        <v/>
      </c>
      <c r="C1967" s="1" t="str">
        <f>TRIM(基本信息!C1967)</f>
        <v/>
      </c>
      <c r="D1967" s="1">
        <f t="shared" si="251"/>
        <v>0</v>
      </c>
      <c r="E1967" s="1" t="str">
        <f>IFERROR(INDEX(股票涨跌!E:E,MATCH(B1967,股票涨跌!B:B,0)),"-")</f>
        <v>-</v>
      </c>
      <c r="F1967" s="1" t="str">
        <f>IFERROR(INDEX(股票涨跌!F:F,MATCH(B1967,股票涨跌!B:B,0)),"-")</f>
        <v>-</v>
      </c>
      <c r="G1967" s="1" t="str">
        <f>TRIM(基本信息!O1967)</f>
        <v/>
      </c>
      <c r="H1967" s="1" t="str">
        <f>IFERROR(INDEX(行业涨跌!F:F,MATCH(G1967,行业涨跌!C:C,0)),"-")</f>
        <v>-</v>
      </c>
      <c r="I1967" s="1" t="str">
        <f>IFERROR(INDEX(行业涨跌!E:E,MATCH(G1967,行业涨跌!C:C,0)),"-")</f>
        <v>-</v>
      </c>
      <c r="J1967" s="1">
        <v>0</v>
      </c>
      <c r="K1967" s="1">
        <v>1</v>
      </c>
      <c r="L1967" s="1">
        <v>0</v>
      </c>
      <c r="M1967" s="66">
        <f t="shared" si="252"/>
        <v>1</v>
      </c>
      <c r="R1967" s="43" t="str">
        <f t="shared" si="250"/>
        <v>-</v>
      </c>
      <c r="S1967" s="11">
        <v>43630.625</v>
      </c>
    </row>
    <row r="1968" spans="1:19" x14ac:dyDescent="0.15">
      <c r="A1968" s="1">
        <v>1967</v>
      </c>
      <c r="B1968" s="29" t="str">
        <f>TRIM(基本信息!B1968)</f>
        <v/>
      </c>
      <c r="C1968" s="1" t="str">
        <f>TRIM(基本信息!C1968)</f>
        <v/>
      </c>
      <c r="D1968" s="1">
        <f t="shared" si="251"/>
        <v>0</v>
      </c>
      <c r="E1968" s="1" t="str">
        <f>IFERROR(INDEX(股票涨跌!E:E,MATCH(B1968,股票涨跌!B:B,0)),"-")</f>
        <v>-</v>
      </c>
      <c r="F1968" s="1" t="str">
        <f>IFERROR(INDEX(股票涨跌!F:F,MATCH(B1968,股票涨跌!B:B,0)),"-")</f>
        <v>-</v>
      </c>
      <c r="G1968" s="1" t="str">
        <f>TRIM(基本信息!O1968)</f>
        <v/>
      </c>
      <c r="H1968" s="1" t="str">
        <f>IFERROR(INDEX(行业涨跌!F:F,MATCH(G1968,行业涨跌!C:C,0)),"-")</f>
        <v>-</v>
      </c>
      <c r="I1968" s="1" t="str">
        <f>IFERROR(INDEX(行业涨跌!E:E,MATCH(G1968,行业涨跌!C:C,0)),"-")</f>
        <v>-</v>
      </c>
      <c r="J1968" s="1">
        <v>0</v>
      </c>
      <c r="K1968" s="1">
        <v>0</v>
      </c>
      <c r="L1968" s="1">
        <v>1</v>
      </c>
      <c r="M1968" s="66">
        <f t="shared" si="252"/>
        <v>0</v>
      </c>
      <c r="R1968" s="43" t="str">
        <f t="shared" si="250"/>
        <v>-</v>
      </c>
    </row>
    <row r="1969" spans="1:19" x14ac:dyDescent="0.15">
      <c r="A1969" s="1">
        <v>1968</v>
      </c>
      <c r="B1969" s="29" t="str">
        <f>TRIM(基本信息!B1969)</f>
        <v/>
      </c>
      <c r="C1969" s="1" t="str">
        <f>TRIM(基本信息!C1969)</f>
        <v/>
      </c>
      <c r="D1969" s="1">
        <f t="shared" si="251"/>
        <v>0</v>
      </c>
      <c r="E1969" s="1" t="str">
        <f>IFERROR(INDEX(股票涨跌!E:E,MATCH(B1969,股票涨跌!B:B,0)),"-")</f>
        <v>-</v>
      </c>
      <c r="F1969" s="1" t="str">
        <f>IFERROR(INDEX(股票涨跌!F:F,MATCH(B1969,股票涨跌!B:B,0)),"-")</f>
        <v>-</v>
      </c>
      <c r="G1969" s="1" t="str">
        <f>TRIM(基本信息!O1969)</f>
        <v/>
      </c>
      <c r="H1969" s="1" t="str">
        <f>IFERROR(INDEX(行业涨跌!F:F,MATCH(G1969,行业涨跌!C:C,0)),"-")</f>
        <v>-</v>
      </c>
      <c r="I1969" s="1" t="str">
        <f>IFERROR(INDEX(行业涨跌!E:E,MATCH(G1969,行业涨跌!C:C,0)),"-")</f>
        <v>-</v>
      </c>
      <c r="J1969" s="1">
        <v>0</v>
      </c>
      <c r="K1969" s="1">
        <v>0</v>
      </c>
      <c r="L1969" s="1">
        <v>0</v>
      </c>
      <c r="M1969" s="66">
        <f t="shared" si="252"/>
        <v>0</v>
      </c>
      <c r="R1969" s="43" t="str">
        <f t="shared" si="250"/>
        <v>-</v>
      </c>
    </row>
    <row r="1970" spans="1:19" x14ac:dyDescent="0.15">
      <c r="A1970" s="1">
        <v>1969</v>
      </c>
      <c r="B1970" s="29" t="str">
        <f>TRIM(基本信息!B1970)</f>
        <v/>
      </c>
      <c r="C1970" s="1" t="str">
        <f>TRIM(基本信息!C1970)</f>
        <v/>
      </c>
      <c r="D1970" s="1">
        <f t="shared" si="251"/>
        <v>0</v>
      </c>
      <c r="E1970" s="1" t="str">
        <f>IFERROR(INDEX(股票涨跌!E:E,MATCH(B1970,股票涨跌!B:B,0)),"-")</f>
        <v>-</v>
      </c>
      <c r="F1970" s="1" t="str">
        <f>IFERROR(INDEX(股票涨跌!F:F,MATCH(B1970,股票涨跌!B:B,0)),"-")</f>
        <v>-</v>
      </c>
      <c r="G1970" s="1" t="str">
        <f>TRIM(基本信息!O1970)</f>
        <v/>
      </c>
      <c r="H1970" s="1" t="str">
        <f>IFERROR(INDEX(行业涨跌!F:F,MATCH(G1970,行业涨跌!C:C,0)),"-")</f>
        <v>-</v>
      </c>
      <c r="I1970" s="1" t="str">
        <f>IFERROR(INDEX(行业涨跌!E:E,MATCH(G1970,行业涨跌!C:C,0)),"-")</f>
        <v>-</v>
      </c>
      <c r="J1970" s="1">
        <v>0</v>
      </c>
      <c r="K1970" s="1">
        <v>1</v>
      </c>
      <c r="L1970" s="1">
        <v>0</v>
      </c>
      <c r="M1970" s="66">
        <f t="shared" si="252"/>
        <v>1</v>
      </c>
      <c r="R1970" s="43" t="str">
        <f t="shared" si="250"/>
        <v>-</v>
      </c>
      <c r="S1970" s="11">
        <v>43630.625</v>
      </c>
    </row>
    <row r="1971" spans="1:19" x14ac:dyDescent="0.15">
      <c r="A1971" s="1">
        <v>1970</v>
      </c>
      <c r="B1971" s="29" t="str">
        <f>TRIM(基本信息!B1971)</f>
        <v/>
      </c>
      <c r="C1971" s="1" t="str">
        <f>TRIM(基本信息!C1971)</f>
        <v/>
      </c>
      <c r="D1971" s="1">
        <f t="shared" si="251"/>
        <v>0</v>
      </c>
      <c r="E1971" s="1" t="str">
        <f>IFERROR(INDEX(股票涨跌!E:E,MATCH(B1971,股票涨跌!B:B,0)),"-")</f>
        <v>-</v>
      </c>
      <c r="F1971" s="1" t="str">
        <f>IFERROR(INDEX(股票涨跌!F:F,MATCH(B1971,股票涨跌!B:B,0)),"-")</f>
        <v>-</v>
      </c>
      <c r="G1971" s="1" t="str">
        <f>TRIM(基本信息!O1971)</f>
        <v/>
      </c>
      <c r="H1971" s="1" t="str">
        <f>IFERROR(INDEX(行业涨跌!F:F,MATCH(G1971,行业涨跌!C:C,0)),"-")</f>
        <v>-</v>
      </c>
      <c r="I1971" s="1" t="str">
        <f>IFERROR(INDEX(行业涨跌!E:E,MATCH(G1971,行业涨跌!C:C,0)),"-")</f>
        <v>-</v>
      </c>
      <c r="J1971" s="1">
        <v>0</v>
      </c>
      <c r="K1971" s="1">
        <v>0</v>
      </c>
      <c r="L1971" s="1">
        <v>0</v>
      </c>
      <c r="M1971" s="66">
        <f t="shared" si="252"/>
        <v>0</v>
      </c>
      <c r="R1971" s="43" t="str">
        <f t="shared" si="250"/>
        <v>-</v>
      </c>
    </row>
    <row r="1972" spans="1:19" x14ac:dyDescent="0.15">
      <c r="A1972" s="1">
        <v>1971</v>
      </c>
      <c r="B1972" s="29" t="str">
        <f>TRIM(基本信息!B1972)</f>
        <v/>
      </c>
      <c r="C1972" s="1" t="str">
        <f>TRIM(基本信息!C1972)</f>
        <v/>
      </c>
      <c r="D1972" s="1">
        <f t="shared" si="251"/>
        <v>0</v>
      </c>
      <c r="E1972" s="1" t="str">
        <f>IFERROR(INDEX(股票涨跌!E:E,MATCH(B1972,股票涨跌!B:B,0)),"-")</f>
        <v>-</v>
      </c>
      <c r="F1972" s="1" t="str">
        <f>IFERROR(INDEX(股票涨跌!F:F,MATCH(B1972,股票涨跌!B:B,0)),"-")</f>
        <v>-</v>
      </c>
      <c r="G1972" s="1" t="str">
        <f>TRIM(基本信息!O1972)</f>
        <v/>
      </c>
      <c r="H1972" s="1" t="str">
        <f>IFERROR(INDEX(行业涨跌!F:F,MATCH(G1972,行业涨跌!C:C,0)),"-")</f>
        <v>-</v>
      </c>
      <c r="I1972" s="1" t="str">
        <f>IFERROR(INDEX(行业涨跌!E:E,MATCH(G1972,行业涨跌!C:C,0)),"-")</f>
        <v>-</v>
      </c>
      <c r="J1972" s="1">
        <v>0</v>
      </c>
      <c r="K1972" s="1">
        <v>0</v>
      </c>
      <c r="L1972" s="1">
        <v>0</v>
      </c>
      <c r="M1972" s="66">
        <f t="shared" si="252"/>
        <v>0</v>
      </c>
      <c r="R1972" s="43" t="str">
        <f t="shared" si="250"/>
        <v>-</v>
      </c>
    </row>
    <row r="1973" spans="1:19" x14ac:dyDescent="0.15">
      <c r="A1973" s="1">
        <v>1972</v>
      </c>
      <c r="B1973" s="29" t="str">
        <f>TRIM(基本信息!B1973)</f>
        <v/>
      </c>
      <c r="C1973" s="1" t="str">
        <f>TRIM(基本信息!C1973)</f>
        <v/>
      </c>
      <c r="D1973" s="1">
        <f t="shared" si="251"/>
        <v>0</v>
      </c>
      <c r="E1973" s="1" t="str">
        <f>IFERROR(INDEX(股票涨跌!E:E,MATCH(B1973,股票涨跌!B:B,0)),"-")</f>
        <v>-</v>
      </c>
      <c r="F1973" s="1" t="str">
        <f>IFERROR(INDEX(股票涨跌!F:F,MATCH(B1973,股票涨跌!B:B,0)),"-")</f>
        <v>-</v>
      </c>
      <c r="G1973" s="1" t="str">
        <f>TRIM(基本信息!O1973)</f>
        <v/>
      </c>
      <c r="H1973" s="1" t="str">
        <f>IFERROR(INDEX(行业涨跌!F:F,MATCH(G1973,行业涨跌!C:C,0)),"-")</f>
        <v>-</v>
      </c>
      <c r="I1973" s="1" t="str">
        <f>IFERROR(INDEX(行业涨跌!E:E,MATCH(G1973,行业涨跌!C:C,0)),"-")</f>
        <v>-</v>
      </c>
      <c r="J1973" s="1">
        <v>0</v>
      </c>
      <c r="K1973" s="1">
        <v>0</v>
      </c>
      <c r="L1973" s="1">
        <v>0</v>
      </c>
      <c r="M1973" s="66">
        <f t="shared" si="252"/>
        <v>0</v>
      </c>
      <c r="R1973" s="43" t="str">
        <f t="shared" si="250"/>
        <v>-</v>
      </c>
    </row>
    <row r="1974" spans="1:19" x14ac:dyDescent="0.15">
      <c r="A1974" s="1">
        <v>1973</v>
      </c>
      <c r="B1974" s="29" t="str">
        <f>TRIM(基本信息!B1974)</f>
        <v/>
      </c>
      <c r="C1974" s="1" t="str">
        <f>TRIM(基本信息!C1974)</f>
        <v/>
      </c>
      <c r="D1974" s="1">
        <f t="shared" si="251"/>
        <v>0</v>
      </c>
      <c r="E1974" s="1" t="str">
        <f>IFERROR(INDEX(股票涨跌!E:E,MATCH(B1974,股票涨跌!B:B,0)),"-")</f>
        <v>-</v>
      </c>
      <c r="F1974" s="1" t="str">
        <f>IFERROR(INDEX(股票涨跌!F:F,MATCH(B1974,股票涨跌!B:B,0)),"-")</f>
        <v>-</v>
      </c>
      <c r="G1974" s="1" t="str">
        <f>TRIM(基本信息!O1974)</f>
        <v/>
      </c>
      <c r="H1974" s="1" t="str">
        <f>IFERROR(INDEX(行业涨跌!F:F,MATCH(G1974,行业涨跌!C:C,0)),"-")</f>
        <v>-</v>
      </c>
      <c r="I1974" s="1" t="str">
        <f>IFERROR(INDEX(行业涨跌!E:E,MATCH(G1974,行业涨跌!C:C,0)),"-")</f>
        <v>-</v>
      </c>
      <c r="J1974" s="1">
        <v>0</v>
      </c>
      <c r="K1974" s="1">
        <v>0</v>
      </c>
      <c r="L1974" s="1">
        <v>0</v>
      </c>
      <c r="M1974" s="66">
        <f t="shared" si="252"/>
        <v>0</v>
      </c>
      <c r="R1974" s="43" t="str">
        <f t="shared" si="250"/>
        <v>-</v>
      </c>
    </row>
    <row r="1975" spans="1:19" x14ac:dyDescent="0.15">
      <c r="A1975" s="1">
        <v>1974</v>
      </c>
      <c r="B1975" s="29" t="str">
        <f>TRIM(基本信息!B1975)</f>
        <v/>
      </c>
      <c r="C1975" s="1" t="str">
        <f>TRIM(基本信息!C1975)</f>
        <v/>
      </c>
      <c r="D1975" s="1">
        <f t="shared" si="251"/>
        <v>0</v>
      </c>
      <c r="E1975" s="1" t="str">
        <f>IFERROR(INDEX(股票涨跌!E:E,MATCH(B1975,股票涨跌!B:B,0)),"-")</f>
        <v>-</v>
      </c>
      <c r="F1975" s="1" t="str">
        <f>IFERROR(INDEX(股票涨跌!F:F,MATCH(B1975,股票涨跌!B:B,0)),"-")</f>
        <v>-</v>
      </c>
      <c r="G1975" s="1" t="str">
        <f>TRIM(基本信息!O1975)</f>
        <v/>
      </c>
      <c r="H1975" s="1" t="str">
        <f>IFERROR(INDEX(行业涨跌!F:F,MATCH(G1975,行业涨跌!C:C,0)),"-")</f>
        <v>-</v>
      </c>
      <c r="I1975" s="1" t="str">
        <f>IFERROR(INDEX(行业涨跌!E:E,MATCH(G1975,行业涨跌!C:C,0)),"-")</f>
        <v>-</v>
      </c>
      <c r="J1975" s="1">
        <v>0</v>
      </c>
      <c r="K1975" s="1">
        <v>0</v>
      </c>
      <c r="L1975" s="1">
        <v>0</v>
      </c>
      <c r="M1975" s="66">
        <f t="shared" si="252"/>
        <v>0</v>
      </c>
      <c r="R1975" s="43" t="str">
        <f t="shared" si="250"/>
        <v>-</v>
      </c>
    </row>
    <row r="1976" spans="1:19" x14ac:dyDescent="0.15">
      <c r="A1976" s="1">
        <v>1975</v>
      </c>
      <c r="B1976" s="29" t="str">
        <f>TRIM(基本信息!B1976)</f>
        <v/>
      </c>
      <c r="C1976" s="1" t="str">
        <f>TRIM(基本信息!C1976)</f>
        <v/>
      </c>
      <c r="D1976" s="1">
        <f t="shared" si="251"/>
        <v>0</v>
      </c>
      <c r="E1976" s="1" t="str">
        <f>IFERROR(INDEX(股票涨跌!E:E,MATCH(B1976,股票涨跌!B:B,0)),"-")</f>
        <v>-</v>
      </c>
      <c r="F1976" s="1" t="str">
        <f>IFERROR(INDEX(股票涨跌!F:F,MATCH(B1976,股票涨跌!B:B,0)),"-")</f>
        <v>-</v>
      </c>
      <c r="G1976" s="1" t="str">
        <f>TRIM(基本信息!O1976)</f>
        <v/>
      </c>
      <c r="H1976" s="1" t="str">
        <f>IFERROR(INDEX(行业涨跌!F:F,MATCH(G1976,行业涨跌!C:C,0)),"-")</f>
        <v>-</v>
      </c>
      <c r="I1976" s="1" t="str">
        <f>IFERROR(INDEX(行业涨跌!E:E,MATCH(G1976,行业涨跌!C:C,0)),"-")</f>
        <v>-</v>
      </c>
      <c r="J1976" s="1">
        <v>0</v>
      </c>
      <c r="K1976" s="1">
        <v>1</v>
      </c>
      <c r="L1976" s="1">
        <v>1</v>
      </c>
      <c r="M1976" s="66">
        <f t="shared" si="252"/>
        <v>1</v>
      </c>
      <c r="R1976" s="43" t="str">
        <f t="shared" si="250"/>
        <v>-</v>
      </c>
      <c r="S1976" s="11">
        <v>43630.625</v>
      </c>
    </row>
    <row r="1977" spans="1:19" x14ac:dyDescent="0.15">
      <c r="A1977" s="1">
        <v>1976</v>
      </c>
      <c r="B1977" s="29" t="str">
        <f>TRIM(基本信息!B1977)</f>
        <v/>
      </c>
      <c r="C1977" s="1" t="str">
        <f>TRIM(基本信息!C1977)</f>
        <v/>
      </c>
      <c r="D1977" s="1">
        <f t="shared" si="251"/>
        <v>0</v>
      </c>
      <c r="E1977" s="1" t="str">
        <f>IFERROR(INDEX(股票涨跌!E:E,MATCH(B1977,股票涨跌!B:B,0)),"-")</f>
        <v>-</v>
      </c>
      <c r="F1977" s="1" t="str">
        <f>IFERROR(INDEX(股票涨跌!F:F,MATCH(B1977,股票涨跌!B:B,0)),"-")</f>
        <v>-</v>
      </c>
      <c r="G1977" s="1" t="str">
        <f>TRIM(基本信息!O1977)</f>
        <v/>
      </c>
      <c r="H1977" s="1" t="str">
        <f>IFERROR(INDEX(行业涨跌!F:F,MATCH(G1977,行业涨跌!C:C,0)),"-")</f>
        <v>-</v>
      </c>
      <c r="I1977" s="1" t="str">
        <f>IFERROR(INDEX(行业涨跌!E:E,MATCH(G1977,行业涨跌!C:C,0)),"-")</f>
        <v>-</v>
      </c>
      <c r="J1977" s="1">
        <v>0</v>
      </c>
      <c r="K1977" s="1">
        <v>0</v>
      </c>
      <c r="L1977" s="1">
        <v>0</v>
      </c>
      <c r="M1977" s="66">
        <f t="shared" si="252"/>
        <v>0</v>
      </c>
      <c r="R1977" s="43" t="str">
        <f t="shared" si="250"/>
        <v>-</v>
      </c>
    </row>
    <row r="1978" spans="1:19" x14ac:dyDescent="0.15">
      <c r="A1978" s="1">
        <v>1977</v>
      </c>
      <c r="B1978" s="29" t="str">
        <f>TRIM(基本信息!B1978)</f>
        <v/>
      </c>
      <c r="C1978" s="1" t="str">
        <f>TRIM(基本信息!C1978)</f>
        <v/>
      </c>
      <c r="D1978" s="1">
        <f t="shared" si="251"/>
        <v>0</v>
      </c>
      <c r="E1978" s="1" t="str">
        <f>IFERROR(INDEX(股票涨跌!E:E,MATCH(B1978,股票涨跌!B:B,0)),"-")</f>
        <v>-</v>
      </c>
      <c r="F1978" s="1" t="str">
        <f>IFERROR(INDEX(股票涨跌!F:F,MATCH(B1978,股票涨跌!B:B,0)),"-")</f>
        <v>-</v>
      </c>
      <c r="G1978" s="1" t="str">
        <f>TRIM(基本信息!O1978)</f>
        <v/>
      </c>
      <c r="H1978" s="1" t="str">
        <f>IFERROR(INDEX(行业涨跌!F:F,MATCH(G1978,行业涨跌!C:C,0)),"-")</f>
        <v>-</v>
      </c>
      <c r="I1978" s="1" t="str">
        <f>IFERROR(INDEX(行业涨跌!E:E,MATCH(G1978,行业涨跌!C:C,0)),"-")</f>
        <v>-</v>
      </c>
      <c r="J1978" s="1">
        <v>0</v>
      </c>
      <c r="K1978" s="1">
        <v>0</v>
      </c>
      <c r="L1978" s="1">
        <v>0</v>
      </c>
      <c r="M1978" s="66">
        <f t="shared" si="252"/>
        <v>0</v>
      </c>
      <c r="R1978" s="43" t="str">
        <f t="shared" si="250"/>
        <v>-</v>
      </c>
    </row>
    <row r="1979" spans="1:19" x14ac:dyDescent="0.15">
      <c r="A1979" s="1">
        <v>1978</v>
      </c>
      <c r="B1979" s="29" t="str">
        <f>TRIM(基本信息!B1979)</f>
        <v/>
      </c>
      <c r="C1979" s="1" t="str">
        <f>TRIM(基本信息!C1979)</f>
        <v/>
      </c>
      <c r="D1979" s="1">
        <f t="shared" si="251"/>
        <v>0</v>
      </c>
      <c r="E1979" s="1" t="str">
        <f>IFERROR(INDEX(股票涨跌!E:E,MATCH(B1979,股票涨跌!B:B,0)),"-")</f>
        <v>-</v>
      </c>
      <c r="F1979" s="1" t="str">
        <f>IFERROR(INDEX(股票涨跌!F:F,MATCH(B1979,股票涨跌!B:B,0)),"-")</f>
        <v>-</v>
      </c>
      <c r="G1979" s="1" t="str">
        <f>TRIM(基本信息!O1979)</f>
        <v/>
      </c>
      <c r="H1979" s="1" t="str">
        <f>IFERROR(INDEX(行业涨跌!F:F,MATCH(G1979,行业涨跌!C:C,0)),"-")</f>
        <v>-</v>
      </c>
      <c r="I1979" s="1" t="str">
        <f>IFERROR(INDEX(行业涨跌!E:E,MATCH(G1979,行业涨跌!C:C,0)),"-")</f>
        <v>-</v>
      </c>
      <c r="J1979" s="1">
        <v>0</v>
      </c>
      <c r="K1979" s="1">
        <v>1</v>
      </c>
      <c r="L1979" s="1">
        <v>0</v>
      </c>
      <c r="M1979" s="66">
        <f t="shared" si="252"/>
        <v>1</v>
      </c>
      <c r="R1979" s="43" t="str">
        <f t="shared" si="250"/>
        <v>-</v>
      </c>
      <c r="S1979" s="11">
        <v>43630.625</v>
      </c>
    </row>
    <row r="1980" spans="1:19" x14ac:dyDescent="0.15">
      <c r="A1980" s="1">
        <v>1979</v>
      </c>
      <c r="B1980" s="29" t="str">
        <f>TRIM(基本信息!B1980)</f>
        <v/>
      </c>
      <c r="C1980" s="1" t="str">
        <f>TRIM(基本信息!C1980)</f>
        <v/>
      </c>
      <c r="D1980" s="1">
        <f t="shared" si="251"/>
        <v>0</v>
      </c>
      <c r="E1980" s="1" t="str">
        <f>IFERROR(INDEX(股票涨跌!E:E,MATCH(B1980,股票涨跌!B:B,0)),"-")</f>
        <v>-</v>
      </c>
      <c r="F1980" s="1" t="str">
        <f>IFERROR(INDEX(股票涨跌!F:F,MATCH(B1980,股票涨跌!B:B,0)),"-")</f>
        <v>-</v>
      </c>
      <c r="G1980" s="1" t="str">
        <f>TRIM(基本信息!O1980)</f>
        <v/>
      </c>
      <c r="H1980" s="1" t="str">
        <f>IFERROR(INDEX(行业涨跌!F:F,MATCH(G1980,行业涨跌!C:C,0)),"-")</f>
        <v>-</v>
      </c>
      <c r="I1980" s="1" t="str">
        <f>IFERROR(INDEX(行业涨跌!E:E,MATCH(G1980,行业涨跌!C:C,0)),"-")</f>
        <v>-</v>
      </c>
      <c r="J1980" s="1">
        <v>0</v>
      </c>
      <c r="K1980" s="1">
        <v>0</v>
      </c>
      <c r="L1980" s="1">
        <v>0</v>
      </c>
      <c r="M1980" s="66">
        <f t="shared" si="252"/>
        <v>0</v>
      </c>
      <c r="R1980" s="43" t="str">
        <f t="shared" si="250"/>
        <v>-</v>
      </c>
    </row>
    <row r="1981" spans="1:19" x14ac:dyDescent="0.15">
      <c r="A1981" s="1">
        <v>1980</v>
      </c>
      <c r="B1981" s="29" t="str">
        <f>TRIM(基本信息!B1981)</f>
        <v/>
      </c>
      <c r="C1981" s="1" t="str">
        <f>TRIM(基本信息!C1981)</f>
        <v/>
      </c>
      <c r="D1981" s="1">
        <f t="shared" si="251"/>
        <v>0</v>
      </c>
      <c r="E1981" s="1" t="str">
        <f>IFERROR(INDEX(股票涨跌!E:E,MATCH(B1981,股票涨跌!B:B,0)),"-")</f>
        <v>-</v>
      </c>
      <c r="F1981" s="1" t="str">
        <f>IFERROR(INDEX(股票涨跌!F:F,MATCH(B1981,股票涨跌!B:B,0)),"-")</f>
        <v>-</v>
      </c>
      <c r="G1981" s="1" t="str">
        <f>TRIM(基本信息!O1981)</f>
        <v/>
      </c>
      <c r="H1981" s="1" t="str">
        <f>IFERROR(INDEX(行业涨跌!F:F,MATCH(G1981,行业涨跌!C:C,0)),"-")</f>
        <v>-</v>
      </c>
      <c r="I1981" s="1" t="str">
        <f>IFERROR(INDEX(行业涨跌!E:E,MATCH(G1981,行业涨跌!C:C,0)),"-")</f>
        <v>-</v>
      </c>
      <c r="J1981" s="1">
        <v>0</v>
      </c>
      <c r="K1981" s="1">
        <v>1</v>
      </c>
      <c r="L1981" s="1">
        <v>0</v>
      </c>
      <c r="M1981" s="66">
        <f t="shared" si="252"/>
        <v>1</v>
      </c>
      <c r="R1981" s="43" t="str">
        <f t="shared" si="250"/>
        <v>-</v>
      </c>
      <c r="S1981" s="11">
        <v>43630.625</v>
      </c>
    </row>
    <row r="1982" spans="1:19" x14ac:dyDescent="0.15">
      <c r="A1982" s="1">
        <v>1981</v>
      </c>
      <c r="B1982" s="29" t="str">
        <f>TRIM(基本信息!B1982)</f>
        <v/>
      </c>
      <c r="C1982" s="1" t="str">
        <f>TRIM(基本信息!C1982)</f>
        <v/>
      </c>
      <c r="D1982" s="1">
        <f t="shared" si="251"/>
        <v>0</v>
      </c>
      <c r="E1982" s="1" t="str">
        <f>IFERROR(INDEX(股票涨跌!E:E,MATCH(B1982,股票涨跌!B:B,0)),"-")</f>
        <v>-</v>
      </c>
      <c r="F1982" s="1" t="str">
        <f>IFERROR(INDEX(股票涨跌!F:F,MATCH(B1982,股票涨跌!B:B,0)),"-")</f>
        <v>-</v>
      </c>
      <c r="G1982" s="1" t="str">
        <f>TRIM(基本信息!O1982)</f>
        <v/>
      </c>
      <c r="H1982" s="1" t="str">
        <f>IFERROR(INDEX(行业涨跌!F:F,MATCH(G1982,行业涨跌!C:C,0)),"-")</f>
        <v>-</v>
      </c>
      <c r="I1982" s="1" t="str">
        <f>IFERROR(INDEX(行业涨跌!E:E,MATCH(G1982,行业涨跌!C:C,0)),"-")</f>
        <v>-</v>
      </c>
      <c r="J1982" s="1">
        <v>0</v>
      </c>
      <c r="K1982" s="1">
        <v>1</v>
      </c>
      <c r="L1982" s="1">
        <v>0</v>
      </c>
      <c r="M1982" s="66">
        <f t="shared" si="252"/>
        <v>1</v>
      </c>
      <c r="R1982" s="43" t="str">
        <f t="shared" si="250"/>
        <v>-</v>
      </c>
      <c r="S1982" s="11">
        <v>43630.625</v>
      </c>
    </row>
    <row r="1983" spans="1:19" x14ac:dyDescent="0.15">
      <c r="A1983" s="1">
        <v>1982</v>
      </c>
      <c r="B1983" s="29" t="str">
        <f>TRIM(基本信息!B1983)</f>
        <v/>
      </c>
      <c r="C1983" s="1" t="str">
        <f>TRIM(基本信息!C1983)</f>
        <v/>
      </c>
      <c r="D1983" s="1">
        <f t="shared" si="251"/>
        <v>0</v>
      </c>
      <c r="E1983" s="1" t="str">
        <f>IFERROR(INDEX(股票涨跌!E:E,MATCH(B1983,股票涨跌!B:B,0)),"-")</f>
        <v>-</v>
      </c>
      <c r="F1983" s="1" t="str">
        <f>IFERROR(INDEX(股票涨跌!F:F,MATCH(B1983,股票涨跌!B:B,0)),"-")</f>
        <v>-</v>
      </c>
      <c r="G1983" s="1" t="str">
        <f>TRIM(基本信息!O1983)</f>
        <v/>
      </c>
      <c r="H1983" s="1" t="str">
        <f>IFERROR(INDEX(行业涨跌!F:F,MATCH(G1983,行业涨跌!C:C,0)),"-")</f>
        <v>-</v>
      </c>
      <c r="I1983" s="1" t="str">
        <f>IFERROR(INDEX(行业涨跌!E:E,MATCH(G1983,行业涨跌!C:C,0)),"-")</f>
        <v>-</v>
      </c>
      <c r="J1983" s="1">
        <v>0</v>
      </c>
      <c r="K1983" s="1">
        <v>1</v>
      </c>
      <c r="L1983" s="1">
        <v>0</v>
      </c>
      <c r="M1983" s="66">
        <f t="shared" si="252"/>
        <v>1</v>
      </c>
      <c r="R1983" s="43" t="str">
        <f t="shared" si="250"/>
        <v>-</v>
      </c>
      <c r="S1983" s="11">
        <v>43630.625</v>
      </c>
    </row>
    <row r="1984" spans="1:19" x14ac:dyDescent="0.15">
      <c r="A1984" s="1">
        <v>1983</v>
      </c>
      <c r="B1984" s="29" t="str">
        <f>TRIM(基本信息!B1984)</f>
        <v/>
      </c>
      <c r="C1984" s="1" t="str">
        <f>TRIM(基本信息!C1984)</f>
        <v/>
      </c>
      <c r="D1984" s="1">
        <f t="shared" si="251"/>
        <v>0</v>
      </c>
      <c r="E1984" s="1" t="str">
        <f>IFERROR(INDEX(股票涨跌!E:E,MATCH(B1984,股票涨跌!B:B,0)),"-")</f>
        <v>-</v>
      </c>
      <c r="F1984" s="1" t="str">
        <f>IFERROR(INDEX(股票涨跌!F:F,MATCH(B1984,股票涨跌!B:B,0)),"-")</f>
        <v>-</v>
      </c>
      <c r="G1984" s="1" t="str">
        <f>TRIM(基本信息!O1984)</f>
        <v/>
      </c>
      <c r="H1984" s="1" t="str">
        <f>IFERROR(INDEX(行业涨跌!F:F,MATCH(G1984,行业涨跌!C:C,0)),"-")</f>
        <v>-</v>
      </c>
      <c r="I1984" s="1" t="str">
        <f>IFERROR(INDEX(行业涨跌!E:E,MATCH(G1984,行业涨跌!C:C,0)),"-")</f>
        <v>-</v>
      </c>
      <c r="J1984" s="1">
        <v>0</v>
      </c>
      <c r="K1984" s="1">
        <v>0</v>
      </c>
      <c r="L1984" s="1">
        <v>0</v>
      </c>
      <c r="M1984" s="66">
        <f t="shared" si="252"/>
        <v>0</v>
      </c>
      <c r="R1984" s="43" t="str">
        <f t="shared" si="250"/>
        <v>-</v>
      </c>
    </row>
    <row r="1985" spans="1:19" x14ac:dyDescent="0.15">
      <c r="A1985" s="1">
        <v>1984</v>
      </c>
      <c r="B1985" s="29" t="str">
        <f>TRIM(基本信息!B1985)</f>
        <v/>
      </c>
      <c r="C1985" s="1" t="str">
        <f>TRIM(基本信息!C1985)</f>
        <v/>
      </c>
      <c r="D1985" s="1">
        <f t="shared" si="251"/>
        <v>0</v>
      </c>
      <c r="E1985" s="1" t="str">
        <f>IFERROR(INDEX(股票涨跌!E:E,MATCH(B1985,股票涨跌!B:B,0)),"-")</f>
        <v>-</v>
      </c>
      <c r="F1985" s="1" t="str">
        <f>IFERROR(INDEX(股票涨跌!F:F,MATCH(B1985,股票涨跌!B:B,0)),"-")</f>
        <v>-</v>
      </c>
      <c r="G1985" s="1" t="str">
        <f>TRIM(基本信息!O1985)</f>
        <v/>
      </c>
      <c r="H1985" s="1" t="str">
        <f>IFERROR(INDEX(行业涨跌!F:F,MATCH(G1985,行业涨跌!C:C,0)),"-")</f>
        <v>-</v>
      </c>
      <c r="I1985" s="1" t="str">
        <f>IFERROR(INDEX(行业涨跌!E:E,MATCH(G1985,行业涨跌!C:C,0)),"-")</f>
        <v>-</v>
      </c>
      <c r="J1985" s="1">
        <v>0</v>
      </c>
      <c r="K1985" s="1">
        <v>1</v>
      </c>
      <c r="L1985" s="1">
        <v>0</v>
      </c>
      <c r="M1985" s="66">
        <f t="shared" si="252"/>
        <v>1</v>
      </c>
      <c r="R1985" s="43" t="str">
        <f t="shared" si="250"/>
        <v>-</v>
      </c>
      <c r="S1985" s="11">
        <v>43630.625</v>
      </c>
    </row>
    <row r="1986" spans="1:19" x14ac:dyDescent="0.15">
      <c r="A1986" s="1">
        <v>1985</v>
      </c>
      <c r="B1986" s="29" t="str">
        <f>TRIM(基本信息!B1986)</f>
        <v/>
      </c>
      <c r="C1986" s="1" t="str">
        <f>TRIM(基本信息!C1986)</f>
        <v/>
      </c>
      <c r="D1986" s="1">
        <f t="shared" si="251"/>
        <v>0</v>
      </c>
      <c r="E1986" s="1" t="str">
        <f>IFERROR(INDEX(股票涨跌!E:E,MATCH(B1986,股票涨跌!B:B,0)),"-")</f>
        <v>-</v>
      </c>
      <c r="F1986" s="1" t="str">
        <f>IFERROR(INDEX(股票涨跌!F:F,MATCH(B1986,股票涨跌!B:B,0)),"-")</f>
        <v>-</v>
      </c>
      <c r="G1986" s="1" t="str">
        <f>TRIM(基本信息!O1986)</f>
        <v/>
      </c>
      <c r="H1986" s="1" t="str">
        <f>IFERROR(INDEX(行业涨跌!F:F,MATCH(G1986,行业涨跌!C:C,0)),"-")</f>
        <v>-</v>
      </c>
      <c r="I1986" s="1" t="str">
        <f>IFERROR(INDEX(行业涨跌!E:E,MATCH(G1986,行业涨跌!C:C,0)),"-")</f>
        <v>-</v>
      </c>
      <c r="J1986" s="1">
        <v>0</v>
      </c>
      <c r="K1986" s="1">
        <v>0</v>
      </c>
      <c r="L1986" s="1">
        <v>0</v>
      </c>
      <c r="M1986" s="66">
        <f t="shared" si="252"/>
        <v>0</v>
      </c>
      <c r="R1986" s="43" t="str">
        <f t="shared" ref="R1986:R2049" si="253">IF(D1986&gt;0,IF(J1986&gt;0,$J$1,"")&amp;IF(K1986&gt;0,$K$1,"")&amp;IF(L1986&gt;0,$L$1,"")&amp;"+"&amp;IF(N1986&gt;0,$N$1,"")&amp;IF(O1986&gt;0,$O$1,"")&amp;IF(P1986&gt;0,$P$1,"")&amp;IF(Q1986&gt;0,$Q$1,""),"-")</f>
        <v>-</v>
      </c>
    </row>
    <row r="1987" spans="1:19" x14ac:dyDescent="0.15">
      <c r="A1987" s="1">
        <v>1986</v>
      </c>
      <c r="B1987" s="29" t="str">
        <f>TRIM(基本信息!B1987)</f>
        <v/>
      </c>
      <c r="C1987" s="1" t="str">
        <f>TRIM(基本信息!C1987)</f>
        <v/>
      </c>
      <c r="D1987" s="1">
        <f t="shared" ref="D1987:D2050" si="254">IF(LEN(B1987)&gt;2,OR(M1987=1,(M1987=0.5)*(N1987+O1987+P1987+Q1987)&gt;0)+0,0)</f>
        <v>0</v>
      </c>
      <c r="E1987" s="1" t="str">
        <f>IFERROR(INDEX(股票涨跌!E:E,MATCH(B1987,股票涨跌!B:B,0)),"-")</f>
        <v>-</v>
      </c>
      <c r="F1987" s="1" t="str">
        <f>IFERROR(INDEX(股票涨跌!F:F,MATCH(B1987,股票涨跌!B:B,0)),"-")</f>
        <v>-</v>
      </c>
      <c r="G1987" s="1" t="str">
        <f>TRIM(基本信息!O1987)</f>
        <v/>
      </c>
      <c r="H1987" s="1" t="str">
        <f>IFERROR(INDEX(行业涨跌!F:F,MATCH(G1987,行业涨跌!C:C,0)),"-")</f>
        <v>-</v>
      </c>
      <c r="I1987" s="1" t="str">
        <f>IFERROR(INDEX(行业涨跌!E:E,MATCH(G1987,行业涨跌!C:C,0)),"-")</f>
        <v>-</v>
      </c>
      <c r="J1987" s="1">
        <v>0</v>
      </c>
      <c r="K1987" s="1">
        <v>0</v>
      </c>
      <c r="L1987" s="1">
        <v>0</v>
      </c>
      <c r="M1987" s="66">
        <f t="shared" ref="M1987:M2050" si="255">IF(K1987&gt;0,1,IF(J1987&gt;0,0.5,0))</f>
        <v>0</v>
      </c>
      <c r="R1987" s="43" t="str">
        <f t="shared" si="253"/>
        <v>-</v>
      </c>
    </row>
    <row r="1988" spans="1:19" x14ac:dyDescent="0.15">
      <c r="A1988" s="1">
        <v>1987</v>
      </c>
      <c r="B1988" s="29" t="str">
        <f>TRIM(基本信息!B1988)</f>
        <v/>
      </c>
      <c r="C1988" s="1" t="str">
        <f>TRIM(基本信息!C1988)</f>
        <v/>
      </c>
      <c r="D1988" s="1">
        <f t="shared" si="254"/>
        <v>0</v>
      </c>
      <c r="E1988" s="1" t="str">
        <f>IFERROR(INDEX(股票涨跌!E:E,MATCH(B1988,股票涨跌!B:B,0)),"-")</f>
        <v>-</v>
      </c>
      <c r="F1988" s="1" t="str">
        <f>IFERROR(INDEX(股票涨跌!F:F,MATCH(B1988,股票涨跌!B:B,0)),"-")</f>
        <v>-</v>
      </c>
      <c r="G1988" s="1" t="str">
        <f>TRIM(基本信息!O1988)</f>
        <v/>
      </c>
      <c r="H1988" s="1" t="str">
        <f>IFERROR(INDEX(行业涨跌!F:F,MATCH(G1988,行业涨跌!C:C,0)),"-")</f>
        <v>-</v>
      </c>
      <c r="I1988" s="1" t="str">
        <f>IFERROR(INDEX(行业涨跌!E:E,MATCH(G1988,行业涨跌!C:C,0)),"-")</f>
        <v>-</v>
      </c>
      <c r="J1988" s="1">
        <v>0</v>
      </c>
      <c r="K1988" s="1">
        <v>0</v>
      </c>
      <c r="L1988" s="1">
        <v>0</v>
      </c>
      <c r="M1988" s="66">
        <f t="shared" si="255"/>
        <v>0</v>
      </c>
      <c r="R1988" s="43" t="str">
        <f t="shared" si="253"/>
        <v>-</v>
      </c>
    </row>
    <row r="1989" spans="1:19" x14ac:dyDescent="0.15">
      <c r="A1989" s="1">
        <v>1988</v>
      </c>
      <c r="B1989" s="29" t="str">
        <f>TRIM(基本信息!B1989)</f>
        <v/>
      </c>
      <c r="C1989" s="1" t="str">
        <f>TRIM(基本信息!C1989)</f>
        <v/>
      </c>
      <c r="D1989" s="1">
        <f t="shared" si="254"/>
        <v>0</v>
      </c>
      <c r="E1989" s="1" t="str">
        <f>IFERROR(INDEX(股票涨跌!E:E,MATCH(B1989,股票涨跌!B:B,0)),"-")</f>
        <v>-</v>
      </c>
      <c r="F1989" s="1" t="str">
        <f>IFERROR(INDEX(股票涨跌!F:F,MATCH(B1989,股票涨跌!B:B,0)),"-")</f>
        <v>-</v>
      </c>
      <c r="G1989" s="1" t="str">
        <f>TRIM(基本信息!O1989)</f>
        <v/>
      </c>
      <c r="H1989" s="1" t="str">
        <f>IFERROR(INDEX(行业涨跌!F:F,MATCH(G1989,行业涨跌!C:C,0)),"-")</f>
        <v>-</v>
      </c>
      <c r="I1989" s="1" t="str">
        <f>IFERROR(INDEX(行业涨跌!E:E,MATCH(G1989,行业涨跌!C:C,0)),"-")</f>
        <v>-</v>
      </c>
      <c r="J1989" s="1">
        <v>0</v>
      </c>
      <c r="K1989" s="1">
        <v>0</v>
      </c>
      <c r="L1989" s="1">
        <v>0</v>
      </c>
      <c r="M1989" s="66">
        <f t="shared" si="255"/>
        <v>0</v>
      </c>
      <c r="R1989" s="43" t="str">
        <f t="shared" si="253"/>
        <v>-</v>
      </c>
    </row>
    <row r="1990" spans="1:19" x14ac:dyDescent="0.15">
      <c r="A1990" s="1">
        <v>1989</v>
      </c>
      <c r="B1990" s="29" t="str">
        <f>TRIM(基本信息!B1990)</f>
        <v/>
      </c>
      <c r="C1990" s="1" t="str">
        <f>TRIM(基本信息!C1990)</f>
        <v/>
      </c>
      <c r="D1990" s="1">
        <f t="shared" si="254"/>
        <v>0</v>
      </c>
      <c r="E1990" s="1" t="str">
        <f>IFERROR(INDEX(股票涨跌!E:E,MATCH(B1990,股票涨跌!B:B,0)),"-")</f>
        <v>-</v>
      </c>
      <c r="F1990" s="1" t="str">
        <f>IFERROR(INDEX(股票涨跌!F:F,MATCH(B1990,股票涨跌!B:B,0)),"-")</f>
        <v>-</v>
      </c>
      <c r="G1990" s="1" t="str">
        <f>TRIM(基本信息!O1990)</f>
        <v/>
      </c>
      <c r="H1990" s="1" t="str">
        <f>IFERROR(INDEX(行业涨跌!F:F,MATCH(G1990,行业涨跌!C:C,0)),"-")</f>
        <v>-</v>
      </c>
      <c r="I1990" s="1" t="str">
        <f>IFERROR(INDEX(行业涨跌!E:E,MATCH(G1990,行业涨跌!C:C,0)),"-")</f>
        <v>-</v>
      </c>
      <c r="J1990" s="1">
        <v>0</v>
      </c>
      <c r="K1990" s="1">
        <v>0</v>
      </c>
      <c r="L1990" s="1">
        <v>0</v>
      </c>
      <c r="M1990" s="66">
        <f t="shared" si="255"/>
        <v>0</v>
      </c>
      <c r="R1990" s="43" t="str">
        <f t="shared" si="253"/>
        <v>-</v>
      </c>
    </row>
    <row r="1991" spans="1:19" x14ac:dyDescent="0.15">
      <c r="A1991" s="1">
        <v>1990</v>
      </c>
      <c r="B1991" s="29" t="str">
        <f>TRIM(基本信息!B1991)</f>
        <v/>
      </c>
      <c r="C1991" s="1" t="str">
        <f>TRIM(基本信息!C1991)</f>
        <v/>
      </c>
      <c r="D1991" s="1">
        <f t="shared" si="254"/>
        <v>0</v>
      </c>
      <c r="E1991" s="1" t="str">
        <f>IFERROR(INDEX(股票涨跌!E:E,MATCH(B1991,股票涨跌!B:B,0)),"-")</f>
        <v>-</v>
      </c>
      <c r="F1991" s="1" t="str">
        <f>IFERROR(INDEX(股票涨跌!F:F,MATCH(B1991,股票涨跌!B:B,0)),"-")</f>
        <v>-</v>
      </c>
      <c r="G1991" s="1" t="str">
        <f>TRIM(基本信息!O1991)</f>
        <v/>
      </c>
      <c r="H1991" s="1" t="str">
        <f>IFERROR(INDEX(行业涨跌!F:F,MATCH(G1991,行业涨跌!C:C,0)),"-")</f>
        <v>-</v>
      </c>
      <c r="I1991" s="1" t="str">
        <f>IFERROR(INDEX(行业涨跌!E:E,MATCH(G1991,行业涨跌!C:C,0)),"-")</f>
        <v>-</v>
      </c>
      <c r="J1991" s="1">
        <v>0</v>
      </c>
      <c r="K1991" s="1">
        <v>0</v>
      </c>
      <c r="L1991" s="1">
        <v>0</v>
      </c>
      <c r="M1991" s="66">
        <f t="shared" si="255"/>
        <v>0</v>
      </c>
      <c r="R1991" s="43" t="str">
        <f t="shared" si="253"/>
        <v>-</v>
      </c>
    </row>
    <row r="1992" spans="1:19" x14ac:dyDescent="0.15">
      <c r="A1992" s="1">
        <v>1991</v>
      </c>
      <c r="B1992" s="29" t="str">
        <f>TRIM(基本信息!B1992)</f>
        <v/>
      </c>
      <c r="C1992" s="1" t="str">
        <f>TRIM(基本信息!C1992)</f>
        <v/>
      </c>
      <c r="D1992" s="1">
        <f t="shared" si="254"/>
        <v>0</v>
      </c>
      <c r="E1992" s="1" t="str">
        <f>IFERROR(INDEX(股票涨跌!E:E,MATCH(B1992,股票涨跌!B:B,0)),"-")</f>
        <v>-</v>
      </c>
      <c r="F1992" s="1" t="str">
        <f>IFERROR(INDEX(股票涨跌!F:F,MATCH(B1992,股票涨跌!B:B,0)),"-")</f>
        <v>-</v>
      </c>
      <c r="G1992" s="1" t="str">
        <f>TRIM(基本信息!O1992)</f>
        <v/>
      </c>
      <c r="H1992" s="1" t="str">
        <f>IFERROR(INDEX(行业涨跌!F:F,MATCH(G1992,行业涨跌!C:C,0)),"-")</f>
        <v>-</v>
      </c>
      <c r="I1992" s="1" t="str">
        <f>IFERROR(INDEX(行业涨跌!E:E,MATCH(G1992,行业涨跌!C:C,0)),"-")</f>
        <v>-</v>
      </c>
      <c r="J1992" s="1">
        <v>0</v>
      </c>
      <c r="K1992" s="1">
        <v>0</v>
      </c>
      <c r="L1992" s="1">
        <v>0</v>
      </c>
      <c r="M1992" s="66">
        <f t="shared" si="255"/>
        <v>0</v>
      </c>
      <c r="R1992" s="43" t="str">
        <f t="shared" si="253"/>
        <v>-</v>
      </c>
    </row>
    <row r="1993" spans="1:19" x14ac:dyDescent="0.15">
      <c r="A1993" s="1">
        <v>1992</v>
      </c>
      <c r="B1993" s="29" t="str">
        <f>TRIM(基本信息!B1993)</f>
        <v/>
      </c>
      <c r="C1993" s="1" t="str">
        <f>TRIM(基本信息!C1993)</f>
        <v/>
      </c>
      <c r="D1993" s="1">
        <f t="shared" si="254"/>
        <v>0</v>
      </c>
      <c r="E1993" s="1" t="str">
        <f>IFERROR(INDEX(股票涨跌!E:E,MATCH(B1993,股票涨跌!B:B,0)),"-")</f>
        <v>-</v>
      </c>
      <c r="F1993" s="1" t="str">
        <f>IFERROR(INDEX(股票涨跌!F:F,MATCH(B1993,股票涨跌!B:B,0)),"-")</f>
        <v>-</v>
      </c>
      <c r="G1993" s="1" t="str">
        <f>TRIM(基本信息!O1993)</f>
        <v/>
      </c>
      <c r="H1993" s="1" t="str">
        <f>IFERROR(INDEX(行业涨跌!F:F,MATCH(G1993,行业涨跌!C:C,0)),"-")</f>
        <v>-</v>
      </c>
      <c r="I1993" s="1" t="str">
        <f>IFERROR(INDEX(行业涨跌!E:E,MATCH(G1993,行业涨跌!C:C,0)),"-")</f>
        <v>-</v>
      </c>
      <c r="J1993" s="1">
        <v>0</v>
      </c>
      <c r="K1993" s="1">
        <v>0</v>
      </c>
      <c r="L1993" s="1">
        <v>0</v>
      </c>
      <c r="M1993" s="66">
        <f t="shared" si="255"/>
        <v>0</v>
      </c>
      <c r="R1993" s="43" t="str">
        <f t="shared" si="253"/>
        <v>-</v>
      </c>
    </row>
    <row r="1994" spans="1:19" x14ac:dyDescent="0.15">
      <c r="A1994" s="1">
        <v>1993</v>
      </c>
      <c r="B1994" s="29" t="str">
        <f>TRIM(基本信息!B1994)</f>
        <v/>
      </c>
      <c r="C1994" s="1" t="str">
        <f>TRIM(基本信息!C1994)</f>
        <v/>
      </c>
      <c r="D1994" s="1">
        <f t="shared" si="254"/>
        <v>0</v>
      </c>
      <c r="E1994" s="1" t="str">
        <f>IFERROR(INDEX(股票涨跌!E:E,MATCH(B1994,股票涨跌!B:B,0)),"-")</f>
        <v>-</v>
      </c>
      <c r="F1994" s="1" t="str">
        <f>IFERROR(INDEX(股票涨跌!F:F,MATCH(B1994,股票涨跌!B:B,0)),"-")</f>
        <v>-</v>
      </c>
      <c r="G1994" s="1" t="str">
        <f>TRIM(基本信息!O1994)</f>
        <v/>
      </c>
      <c r="H1994" s="1" t="str">
        <f>IFERROR(INDEX(行业涨跌!F:F,MATCH(G1994,行业涨跌!C:C,0)),"-")</f>
        <v>-</v>
      </c>
      <c r="I1994" s="1" t="str">
        <f>IFERROR(INDEX(行业涨跌!E:E,MATCH(G1994,行业涨跌!C:C,0)),"-")</f>
        <v>-</v>
      </c>
      <c r="J1994" s="1">
        <v>0</v>
      </c>
      <c r="K1994" s="1">
        <v>0</v>
      </c>
      <c r="L1994" s="1">
        <v>0</v>
      </c>
      <c r="M1994" s="66">
        <f t="shared" si="255"/>
        <v>0</v>
      </c>
      <c r="R1994" s="43" t="str">
        <f t="shared" si="253"/>
        <v>-</v>
      </c>
    </row>
    <row r="1995" spans="1:19" x14ac:dyDescent="0.15">
      <c r="A1995" s="1">
        <v>1994</v>
      </c>
      <c r="B1995" s="29" t="str">
        <f>TRIM(基本信息!B1995)</f>
        <v/>
      </c>
      <c r="C1995" s="1" t="str">
        <f>TRIM(基本信息!C1995)</f>
        <v/>
      </c>
      <c r="D1995" s="1">
        <f t="shared" si="254"/>
        <v>0</v>
      </c>
      <c r="E1995" s="1" t="str">
        <f>IFERROR(INDEX(股票涨跌!E:E,MATCH(B1995,股票涨跌!B:B,0)),"-")</f>
        <v>-</v>
      </c>
      <c r="F1995" s="1" t="str">
        <f>IFERROR(INDEX(股票涨跌!F:F,MATCH(B1995,股票涨跌!B:B,0)),"-")</f>
        <v>-</v>
      </c>
      <c r="G1995" s="1" t="str">
        <f>TRIM(基本信息!O1995)</f>
        <v/>
      </c>
      <c r="H1995" s="1" t="str">
        <f>IFERROR(INDEX(行业涨跌!F:F,MATCH(G1995,行业涨跌!C:C,0)),"-")</f>
        <v>-</v>
      </c>
      <c r="I1995" s="1" t="str">
        <f>IFERROR(INDEX(行业涨跌!E:E,MATCH(G1995,行业涨跌!C:C,0)),"-")</f>
        <v>-</v>
      </c>
      <c r="J1995" s="1">
        <v>0</v>
      </c>
      <c r="K1995" s="1">
        <v>0</v>
      </c>
      <c r="L1995" s="1">
        <v>0</v>
      </c>
      <c r="M1995" s="66">
        <f t="shared" si="255"/>
        <v>0</v>
      </c>
      <c r="R1995" s="43" t="str">
        <f t="shared" si="253"/>
        <v>-</v>
      </c>
    </row>
    <row r="1996" spans="1:19" x14ac:dyDescent="0.15">
      <c r="A1996" s="1">
        <v>1995</v>
      </c>
      <c r="B1996" s="29" t="str">
        <f>TRIM(基本信息!B1996)</f>
        <v/>
      </c>
      <c r="C1996" s="1" t="str">
        <f>TRIM(基本信息!C1996)</f>
        <v/>
      </c>
      <c r="D1996" s="1">
        <f t="shared" si="254"/>
        <v>0</v>
      </c>
      <c r="E1996" s="1" t="str">
        <f>IFERROR(INDEX(股票涨跌!E:E,MATCH(B1996,股票涨跌!B:B,0)),"-")</f>
        <v>-</v>
      </c>
      <c r="F1996" s="1" t="str">
        <f>IFERROR(INDEX(股票涨跌!F:F,MATCH(B1996,股票涨跌!B:B,0)),"-")</f>
        <v>-</v>
      </c>
      <c r="G1996" s="1" t="str">
        <f>TRIM(基本信息!O1996)</f>
        <v/>
      </c>
      <c r="H1996" s="1" t="str">
        <f>IFERROR(INDEX(行业涨跌!F:F,MATCH(G1996,行业涨跌!C:C,0)),"-")</f>
        <v>-</v>
      </c>
      <c r="I1996" s="1" t="str">
        <f>IFERROR(INDEX(行业涨跌!E:E,MATCH(G1996,行业涨跌!C:C,0)),"-")</f>
        <v>-</v>
      </c>
      <c r="J1996" s="1">
        <v>0</v>
      </c>
      <c r="K1996" s="1">
        <v>0</v>
      </c>
      <c r="L1996" s="1">
        <v>0</v>
      </c>
      <c r="M1996" s="66">
        <f t="shared" si="255"/>
        <v>0</v>
      </c>
      <c r="R1996" s="43" t="str">
        <f t="shared" si="253"/>
        <v>-</v>
      </c>
    </row>
    <row r="1997" spans="1:19" x14ac:dyDescent="0.15">
      <c r="A1997" s="1">
        <v>1996</v>
      </c>
      <c r="B1997" s="29" t="str">
        <f>TRIM(基本信息!B1997)</f>
        <v/>
      </c>
      <c r="C1997" s="1" t="str">
        <f>TRIM(基本信息!C1997)</f>
        <v/>
      </c>
      <c r="D1997" s="1">
        <f t="shared" si="254"/>
        <v>0</v>
      </c>
      <c r="E1997" s="1" t="str">
        <f>IFERROR(INDEX(股票涨跌!E:E,MATCH(B1997,股票涨跌!B:B,0)),"-")</f>
        <v>-</v>
      </c>
      <c r="F1997" s="1" t="str">
        <f>IFERROR(INDEX(股票涨跌!F:F,MATCH(B1997,股票涨跌!B:B,0)),"-")</f>
        <v>-</v>
      </c>
      <c r="G1997" s="1" t="str">
        <f>TRIM(基本信息!O1997)</f>
        <v/>
      </c>
      <c r="H1997" s="1" t="str">
        <f>IFERROR(INDEX(行业涨跌!F:F,MATCH(G1997,行业涨跌!C:C,0)),"-")</f>
        <v>-</v>
      </c>
      <c r="I1997" s="1" t="str">
        <f>IFERROR(INDEX(行业涨跌!E:E,MATCH(G1997,行业涨跌!C:C,0)),"-")</f>
        <v>-</v>
      </c>
      <c r="J1997" s="1">
        <v>0</v>
      </c>
      <c r="K1997" s="1">
        <v>0</v>
      </c>
      <c r="L1997" s="1">
        <v>0</v>
      </c>
      <c r="M1997" s="66">
        <f t="shared" si="255"/>
        <v>0</v>
      </c>
      <c r="R1997" s="43" t="str">
        <f t="shared" si="253"/>
        <v>-</v>
      </c>
    </row>
    <row r="1998" spans="1:19" x14ac:dyDescent="0.15">
      <c r="A1998" s="1">
        <v>1997</v>
      </c>
      <c r="B1998" s="29" t="str">
        <f>TRIM(基本信息!B1998)</f>
        <v/>
      </c>
      <c r="C1998" s="1" t="str">
        <f>TRIM(基本信息!C1998)</f>
        <v/>
      </c>
      <c r="D1998" s="1">
        <f t="shared" si="254"/>
        <v>0</v>
      </c>
      <c r="E1998" s="1" t="str">
        <f>IFERROR(INDEX(股票涨跌!E:E,MATCH(B1998,股票涨跌!B:B,0)),"-")</f>
        <v>-</v>
      </c>
      <c r="F1998" s="1" t="str">
        <f>IFERROR(INDEX(股票涨跌!F:F,MATCH(B1998,股票涨跌!B:B,0)),"-")</f>
        <v>-</v>
      </c>
      <c r="G1998" s="1" t="str">
        <f>TRIM(基本信息!O1998)</f>
        <v/>
      </c>
      <c r="H1998" s="1" t="str">
        <f>IFERROR(INDEX(行业涨跌!F:F,MATCH(G1998,行业涨跌!C:C,0)),"-")</f>
        <v>-</v>
      </c>
      <c r="I1998" s="1" t="str">
        <f>IFERROR(INDEX(行业涨跌!E:E,MATCH(G1998,行业涨跌!C:C,0)),"-")</f>
        <v>-</v>
      </c>
      <c r="J1998" s="1">
        <v>0</v>
      </c>
      <c r="K1998" s="1">
        <v>0</v>
      </c>
      <c r="L1998" s="1">
        <v>0</v>
      </c>
      <c r="M1998" s="66">
        <f t="shared" si="255"/>
        <v>0</v>
      </c>
      <c r="R1998" s="43" t="str">
        <f t="shared" si="253"/>
        <v>-</v>
      </c>
    </row>
    <row r="1999" spans="1:19" x14ac:dyDescent="0.15">
      <c r="A1999" s="1">
        <v>1998</v>
      </c>
      <c r="B1999" s="29" t="str">
        <f>TRIM(基本信息!B1999)</f>
        <v/>
      </c>
      <c r="C1999" s="1" t="str">
        <f>TRIM(基本信息!C1999)</f>
        <v/>
      </c>
      <c r="D1999" s="1">
        <f t="shared" si="254"/>
        <v>0</v>
      </c>
      <c r="E1999" s="1" t="str">
        <f>IFERROR(INDEX(股票涨跌!E:E,MATCH(B1999,股票涨跌!B:B,0)),"-")</f>
        <v>-</v>
      </c>
      <c r="F1999" s="1" t="str">
        <f>IFERROR(INDEX(股票涨跌!F:F,MATCH(B1999,股票涨跌!B:B,0)),"-")</f>
        <v>-</v>
      </c>
      <c r="G1999" s="1" t="str">
        <f>TRIM(基本信息!O1999)</f>
        <v/>
      </c>
      <c r="H1999" s="1" t="str">
        <f>IFERROR(INDEX(行业涨跌!F:F,MATCH(G1999,行业涨跌!C:C,0)),"-")</f>
        <v>-</v>
      </c>
      <c r="I1999" s="1" t="str">
        <f>IFERROR(INDEX(行业涨跌!E:E,MATCH(G1999,行业涨跌!C:C,0)),"-")</f>
        <v>-</v>
      </c>
      <c r="J1999" s="1">
        <v>0</v>
      </c>
      <c r="K1999" s="1">
        <v>0</v>
      </c>
      <c r="L1999" s="1">
        <v>0</v>
      </c>
      <c r="M1999" s="66">
        <f t="shared" si="255"/>
        <v>0</v>
      </c>
      <c r="R1999" s="43" t="str">
        <f t="shared" si="253"/>
        <v>-</v>
      </c>
    </row>
    <row r="2000" spans="1:19" x14ac:dyDescent="0.15">
      <c r="A2000" s="1">
        <v>1999</v>
      </c>
      <c r="B2000" s="29" t="str">
        <f>TRIM(基本信息!B2000)</f>
        <v/>
      </c>
      <c r="C2000" s="1" t="str">
        <f>TRIM(基本信息!C2000)</f>
        <v/>
      </c>
      <c r="D2000" s="1">
        <f t="shared" si="254"/>
        <v>0</v>
      </c>
      <c r="E2000" s="1" t="str">
        <f>IFERROR(INDEX(股票涨跌!E:E,MATCH(B2000,股票涨跌!B:B,0)),"-")</f>
        <v>-</v>
      </c>
      <c r="F2000" s="1" t="str">
        <f>IFERROR(INDEX(股票涨跌!F:F,MATCH(B2000,股票涨跌!B:B,0)),"-")</f>
        <v>-</v>
      </c>
      <c r="G2000" s="1" t="str">
        <f>TRIM(基本信息!O2000)</f>
        <v/>
      </c>
      <c r="H2000" s="1" t="str">
        <f>IFERROR(INDEX(行业涨跌!F:F,MATCH(G2000,行业涨跌!C:C,0)),"-")</f>
        <v>-</v>
      </c>
      <c r="I2000" s="1" t="str">
        <f>IFERROR(INDEX(行业涨跌!E:E,MATCH(G2000,行业涨跌!C:C,0)),"-")</f>
        <v>-</v>
      </c>
      <c r="J2000" s="1">
        <v>0</v>
      </c>
      <c r="K2000" s="1">
        <v>1</v>
      </c>
      <c r="L2000" s="1">
        <v>0</v>
      </c>
      <c r="M2000" s="66">
        <f t="shared" si="255"/>
        <v>1</v>
      </c>
      <c r="R2000" s="43" t="str">
        <f t="shared" si="253"/>
        <v>-</v>
      </c>
      <c r="S2000" s="11">
        <v>43630.625</v>
      </c>
    </row>
    <row r="2001" spans="1:19" x14ac:dyDescent="0.15">
      <c r="A2001" s="1">
        <v>2000</v>
      </c>
      <c r="B2001" s="29" t="str">
        <f>TRIM(基本信息!B2001)</f>
        <v/>
      </c>
      <c r="C2001" s="1" t="str">
        <f>TRIM(基本信息!C2001)</f>
        <v/>
      </c>
      <c r="D2001" s="1">
        <f t="shared" si="254"/>
        <v>0</v>
      </c>
      <c r="E2001" s="1" t="str">
        <f>IFERROR(INDEX(股票涨跌!E:E,MATCH(B2001,股票涨跌!B:B,0)),"-")</f>
        <v>-</v>
      </c>
      <c r="F2001" s="1" t="str">
        <f>IFERROR(INDEX(股票涨跌!F:F,MATCH(B2001,股票涨跌!B:B,0)),"-")</f>
        <v>-</v>
      </c>
      <c r="G2001" s="1" t="str">
        <f>TRIM(基本信息!O2001)</f>
        <v/>
      </c>
      <c r="H2001" s="1" t="str">
        <f>IFERROR(INDEX(行业涨跌!F:F,MATCH(G2001,行业涨跌!C:C,0)),"-")</f>
        <v>-</v>
      </c>
      <c r="I2001" s="1" t="str">
        <f>IFERROR(INDEX(行业涨跌!E:E,MATCH(G2001,行业涨跌!C:C,0)),"-")</f>
        <v>-</v>
      </c>
      <c r="J2001" s="1">
        <v>0</v>
      </c>
      <c r="K2001" s="1">
        <v>0</v>
      </c>
      <c r="L2001" s="1">
        <v>0</v>
      </c>
      <c r="M2001" s="66">
        <f t="shared" si="255"/>
        <v>0</v>
      </c>
      <c r="R2001" s="43" t="str">
        <f t="shared" si="253"/>
        <v>-</v>
      </c>
    </row>
    <row r="2002" spans="1:19" x14ac:dyDescent="0.15">
      <c r="A2002" s="1">
        <v>2001</v>
      </c>
      <c r="B2002" s="29" t="str">
        <f>TRIM(基本信息!B2002)</f>
        <v/>
      </c>
      <c r="C2002" s="1" t="str">
        <f>TRIM(基本信息!C2002)</f>
        <v/>
      </c>
      <c r="D2002" s="1">
        <f t="shared" si="254"/>
        <v>0</v>
      </c>
      <c r="E2002" s="1" t="str">
        <f>IFERROR(INDEX(股票涨跌!E:E,MATCH(B2002,股票涨跌!B:B,0)),"-")</f>
        <v>-</v>
      </c>
      <c r="F2002" s="1" t="str">
        <f>IFERROR(INDEX(股票涨跌!F:F,MATCH(B2002,股票涨跌!B:B,0)),"-")</f>
        <v>-</v>
      </c>
      <c r="G2002" s="1" t="str">
        <f>TRIM(基本信息!O2002)</f>
        <v/>
      </c>
      <c r="H2002" s="1" t="str">
        <f>IFERROR(INDEX(行业涨跌!F:F,MATCH(G2002,行业涨跌!C:C,0)),"-")</f>
        <v>-</v>
      </c>
      <c r="I2002" s="1" t="str">
        <f>IFERROR(INDEX(行业涨跌!E:E,MATCH(G2002,行业涨跌!C:C,0)),"-")</f>
        <v>-</v>
      </c>
      <c r="J2002" s="1">
        <v>0</v>
      </c>
      <c r="K2002" s="1">
        <v>1</v>
      </c>
      <c r="L2002" s="1">
        <v>0</v>
      </c>
      <c r="M2002" s="66">
        <f t="shared" si="255"/>
        <v>1</v>
      </c>
      <c r="R2002" s="43" t="str">
        <f t="shared" si="253"/>
        <v>-</v>
      </c>
      <c r="S2002" s="11">
        <v>43630.625</v>
      </c>
    </row>
    <row r="2003" spans="1:19" x14ac:dyDescent="0.15">
      <c r="A2003" s="1">
        <v>2002</v>
      </c>
      <c r="B2003" s="29" t="str">
        <f>TRIM(基本信息!B2003)</f>
        <v/>
      </c>
      <c r="C2003" s="1" t="str">
        <f>TRIM(基本信息!C2003)</f>
        <v/>
      </c>
      <c r="D2003" s="1">
        <f t="shared" si="254"/>
        <v>0</v>
      </c>
      <c r="E2003" s="1" t="str">
        <f>IFERROR(INDEX(股票涨跌!E:E,MATCH(B2003,股票涨跌!B:B,0)),"-")</f>
        <v>-</v>
      </c>
      <c r="F2003" s="1" t="str">
        <f>IFERROR(INDEX(股票涨跌!F:F,MATCH(B2003,股票涨跌!B:B,0)),"-")</f>
        <v>-</v>
      </c>
      <c r="G2003" s="1" t="str">
        <f>TRIM(基本信息!O2003)</f>
        <v/>
      </c>
      <c r="H2003" s="1" t="str">
        <f>IFERROR(INDEX(行业涨跌!F:F,MATCH(G2003,行业涨跌!C:C,0)),"-")</f>
        <v>-</v>
      </c>
      <c r="I2003" s="1" t="str">
        <f>IFERROR(INDEX(行业涨跌!E:E,MATCH(G2003,行业涨跌!C:C,0)),"-")</f>
        <v>-</v>
      </c>
      <c r="J2003" s="1">
        <v>0</v>
      </c>
      <c r="K2003" s="1">
        <v>0</v>
      </c>
      <c r="L2003" s="1">
        <v>0</v>
      </c>
      <c r="M2003" s="66">
        <f t="shared" si="255"/>
        <v>0</v>
      </c>
      <c r="R2003" s="43" t="str">
        <f t="shared" si="253"/>
        <v>-</v>
      </c>
    </row>
    <row r="2004" spans="1:19" x14ac:dyDescent="0.15">
      <c r="A2004" s="1">
        <v>2003</v>
      </c>
      <c r="B2004" s="29" t="str">
        <f>TRIM(基本信息!B2004)</f>
        <v/>
      </c>
      <c r="C2004" s="1" t="str">
        <f>TRIM(基本信息!C2004)</f>
        <v/>
      </c>
      <c r="D2004" s="1">
        <f t="shared" si="254"/>
        <v>0</v>
      </c>
      <c r="E2004" s="1" t="str">
        <f>IFERROR(INDEX(股票涨跌!E:E,MATCH(B2004,股票涨跌!B:B,0)),"-")</f>
        <v>-</v>
      </c>
      <c r="F2004" s="1" t="str">
        <f>IFERROR(INDEX(股票涨跌!F:F,MATCH(B2004,股票涨跌!B:B,0)),"-")</f>
        <v>-</v>
      </c>
      <c r="G2004" s="1" t="str">
        <f>TRIM(基本信息!O2004)</f>
        <v/>
      </c>
      <c r="H2004" s="1" t="str">
        <f>IFERROR(INDEX(行业涨跌!F:F,MATCH(G2004,行业涨跌!C:C,0)),"-")</f>
        <v>-</v>
      </c>
      <c r="I2004" s="1" t="str">
        <f>IFERROR(INDEX(行业涨跌!E:E,MATCH(G2004,行业涨跌!C:C,0)),"-")</f>
        <v>-</v>
      </c>
      <c r="J2004" s="1">
        <v>0</v>
      </c>
      <c r="K2004" s="1">
        <v>1</v>
      </c>
      <c r="L2004" s="1">
        <v>0</v>
      </c>
      <c r="M2004" s="66">
        <f t="shared" si="255"/>
        <v>1</v>
      </c>
      <c r="R2004" s="43" t="str">
        <f t="shared" si="253"/>
        <v>-</v>
      </c>
      <c r="S2004" s="11">
        <v>43630.625</v>
      </c>
    </row>
    <row r="2005" spans="1:19" x14ac:dyDescent="0.15">
      <c r="A2005" s="1">
        <v>2004</v>
      </c>
      <c r="B2005" s="29" t="str">
        <f>TRIM(基本信息!B2005)</f>
        <v/>
      </c>
      <c r="C2005" s="1" t="str">
        <f>TRIM(基本信息!C2005)</f>
        <v/>
      </c>
      <c r="D2005" s="1">
        <f t="shared" si="254"/>
        <v>0</v>
      </c>
      <c r="E2005" s="1" t="str">
        <f>IFERROR(INDEX(股票涨跌!E:E,MATCH(B2005,股票涨跌!B:B,0)),"-")</f>
        <v>-</v>
      </c>
      <c r="F2005" s="1" t="str">
        <f>IFERROR(INDEX(股票涨跌!F:F,MATCH(B2005,股票涨跌!B:B,0)),"-")</f>
        <v>-</v>
      </c>
      <c r="G2005" s="1" t="str">
        <f>TRIM(基本信息!O2005)</f>
        <v/>
      </c>
      <c r="H2005" s="1" t="str">
        <f>IFERROR(INDEX(行业涨跌!F:F,MATCH(G2005,行业涨跌!C:C,0)),"-")</f>
        <v>-</v>
      </c>
      <c r="I2005" s="1" t="str">
        <f>IFERROR(INDEX(行业涨跌!E:E,MATCH(G2005,行业涨跌!C:C,0)),"-")</f>
        <v>-</v>
      </c>
      <c r="J2005" s="1">
        <v>0</v>
      </c>
      <c r="K2005" s="1">
        <v>1</v>
      </c>
      <c r="L2005" s="1">
        <v>0</v>
      </c>
      <c r="M2005" s="66">
        <f t="shared" si="255"/>
        <v>1</v>
      </c>
      <c r="R2005" s="43" t="str">
        <f t="shared" si="253"/>
        <v>-</v>
      </c>
      <c r="S2005" s="11">
        <v>43630.625</v>
      </c>
    </row>
    <row r="2006" spans="1:19" x14ac:dyDescent="0.15">
      <c r="A2006" s="1">
        <v>2005</v>
      </c>
      <c r="B2006" s="29" t="str">
        <f>TRIM(基本信息!B2006)</f>
        <v/>
      </c>
      <c r="C2006" s="1" t="str">
        <f>TRIM(基本信息!C2006)</f>
        <v/>
      </c>
      <c r="D2006" s="1">
        <f t="shared" si="254"/>
        <v>0</v>
      </c>
      <c r="E2006" s="1" t="str">
        <f>IFERROR(INDEX(股票涨跌!E:E,MATCH(B2006,股票涨跌!B:B,0)),"-")</f>
        <v>-</v>
      </c>
      <c r="F2006" s="1" t="str">
        <f>IFERROR(INDEX(股票涨跌!F:F,MATCH(B2006,股票涨跌!B:B,0)),"-")</f>
        <v>-</v>
      </c>
      <c r="G2006" s="1" t="str">
        <f>TRIM(基本信息!O2006)</f>
        <v/>
      </c>
      <c r="H2006" s="1" t="str">
        <f>IFERROR(INDEX(行业涨跌!F:F,MATCH(G2006,行业涨跌!C:C,0)),"-")</f>
        <v>-</v>
      </c>
      <c r="I2006" s="1" t="str">
        <f>IFERROR(INDEX(行业涨跌!E:E,MATCH(G2006,行业涨跌!C:C,0)),"-")</f>
        <v>-</v>
      </c>
      <c r="J2006" s="1">
        <v>0</v>
      </c>
      <c r="K2006" s="1">
        <v>1</v>
      </c>
      <c r="L2006" s="1">
        <v>0</v>
      </c>
      <c r="M2006" s="66">
        <f t="shared" si="255"/>
        <v>1</v>
      </c>
      <c r="R2006" s="43" t="str">
        <f t="shared" si="253"/>
        <v>-</v>
      </c>
      <c r="S2006" s="11">
        <v>43630.625</v>
      </c>
    </row>
    <row r="2007" spans="1:19" x14ac:dyDescent="0.15">
      <c r="A2007" s="1">
        <v>2006</v>
      </c>
      <c r="B2007" s="29" t="str">
        <f>TRIM(基本信息!B2007)</f>
        <v/>
      </c>
      <c r="C2007" s="1" t="str">
        <f>TRIM(基本信息!C2007)</f>
        <v/>
      </c>
      <c r="D2007" s="1">
        <f t="shared" si="254"/>
        <v>0</v>
      </c>
      <c r="E2007" s="1" t="str">
        <f>IFERROR(INDEX(股票涨跌!E:E,MATCH(B2007,股票涨跌!B:B,0)),"-")</f>
        <v>-</v>
      </c>
      <c r="F2007" s="1" t="str">
        <f>IFERROR(INDEX(股票涨跌!F:F,MATCH(B2007,股票涨跌!B:B,0)),"-")</f>
        <v>-</v>
      </c>
      <c r="G2007" s="1" t="str">
        <f>TRIM(基本信息!O2007)</f>
        <v/>
      </c>
      <c r="H2007" s="1" t="str">
        <f>IFERROR(INDEX(行业涨跌!F:F,MATCH(G2007,行业涨跌!C:C,0)),"-")</f>
        <v>-</v>
      </c>
      <c r="I2007" s="1" t="str">
        <f>IFERROR(INDEX(行业涨跌!E:E,MATCH(G2007,行业涨跌!C:C,0)),"-")</f>
        <v>-</v>
      </c>
      <c r="J2007" s="1">
        <v>0</v>
      </c>
      <c r="K2007" s="1">
        <v>0</v>
      </c>
      <c r="L2007" s="1">
        <v>0</v>
      </c>
      <c r="M2007" s="66">
        <f t="shared" si="255"/>
        <v>0</v>
      </c>
      <c r="R2007" s="43" t="str">
        <f t="shared" si="253"/>
        <v>-</v>
      </c>
    </row>
    <row r="2008" spans="1:19" x14ac:dyDescent="0.15">
      <c r="A2008" s="1">
        <v>2007</v>
      </c>
      <c r="B2008" s="29" t="str">
        <f>TRIM(基本信息!B2008)</f>
        <v/>
      </c>
      <c r="C2008" s="1" t="str">
        <f>TRIM(基本信息!C2008)</f>
        <v/>
      </c>
      <c r="D2008" s="1">
        <f t="shared" si="254"/>
        <v>0</v>
      </c>
      <c r="E2008" s="1" t="str">
        <f>IFERROR(INDEX(股票涨跌!E:E,MATCH(B2008,股票涨跌!B:B,0)),"-")</f>
        <v>-</v>
      </c>
      <c r="F2008" s="1" t="str">
        <f>IFERROR(INDEX(股票涨跌!F:F,MATCH(B2008,股票涨跌!B:B,0)),"-")</f>
        <v>-</v>
      </c>
      <c r="G2008" s="1" t="str">
        <f>TRIM(基本信息!O2008)</f>
        <v/>
      </c>
      <c r="H2008" s="1" t="str">
        <f>IFERROR(INDEX(行业涨跌!F:F,MATCH(G2008,行业涨跌!C:C,0)),"-")</f>
        <v>-</v>
      </c>
      <c r="I2008" s="1" t="str">
        <f>IFERROR(INDEX(行业涨跌!E:E,MATCH(G2008,行业涨跌!C:C,0)),"-")</f>
        <v>-</v>
      </c>
      <c r="J2008" s="1">
        <v>0</v>
      </c>
      <c r="K2008" s="1">
        <v>0</v>
      </c>
      <c r="L2008" s="1">
        <v>0</v>
      </c>
      <c r="M2008" s="66">
        <f t="shared" si="255"/>
        <v>0</v>
      </c>
      <c r="R2008" s="43" t="str">
        <f t="shared" si="253"/>
        <v>-</v>
      </c>
    </row>
    <row r="2009" spans="1:19" x14ac:dyDescent="0.15">
      <c r="A2009" s="1">
        <v>2008</v>
      </c>
      <c r="B2009" s="29" t="str">
        <f>TRIM(基本信息!B2009)</f>
        <v/>
      </c>
      <c r="C2009" s="1" t="str">
        <f>TRIM(基本信息!C2009)</f>
        <v/>
      </c>
      <c r="D2009" s="1">
        <f t="shared" si="254"/>
        <v>0</v>
      </c>
      <c r="E2009" s="1" t="str">
        <f>IFERROR(INDEX(股票涨跌!E:E,MATCH(B2009,股票涨跌!B:B,0)),"-")</f>
        <v>-</v>
      </c>
      <c r="F2009" s="1" t="str">
        <f>IFERROR(INDEX(股票涨跌!F:F,MATCH(B2009,股票涨跌!B:B,0)),"-")</f>
        <v>-</v>
      </c>
      <c r="G2009" s="1" t="str">
        <f>TRIM(基本信息!O2009)</f>
        <v/>
      </c>
      <c r="H2009" s="1" t="str">
        <f>IFERROR(INDEX(行业涨跌!F:F,MATCH(G2009,行业涨跌!C:C,0)),"-")</f>
        <v>-</v>
      </c>
      <c r="I2009" s="1" t="str">
        <f>IFERROR(INDEX(行业涨跌!E:E,MATCH(G2009,行业涨跌!C:C,0)),"-")</f>
        <v>-</v>
      </c>
      <c r="J2009" s="1">
        <v>0</v>
      </c>
      <c r="K2009" s="1">
        <v>0</v>
      </c>
      <c r="L2009" s="1">
        <v>0</v>
      </c>
      <c r="M2009" s="66">
        <f t="shared" si="255"/>
        <v>0</v>
      </c>
      <c r="R2009" s="43" t="str">
        <f t="shared" si="253"/>
        <v>-</v>
      </c>
    </row>
    <row r="2010" spans="1:19" x14ac:dyDescent="0.15">
      <c r="A2010" s="1">
        <v>2009</v>
      </c>
      <c r="B2010" s="29" t="str">
        <f>TRIM(基本信息!B2010)</f>
        <v/>
      </c>
      <c r="C2010" s="1" t="str">
        <f>TRIM(基本信息!C2010)</f>
        <v/>
      </c>
      <c r="D2010" s="1">
        <f t="shared" si="254"/>
        <v>0</v>
      </c>
      <c r="E2010" s="1" t="str">
        <f>IFERROR(INDEX(股票涨跌!E:E,MATCH(B2010,股票涨跌!B:B,0)),"-")</f>
        <v>-</v>
      </c>
      <c r="F2010" s="1" t="str">
        <f>IFERROR(INDEX(股票涨跌!F:F,MATCH(B2010,股票涨跌!B:B,0)),"-")</f>
        <v>-</v>
      </c>
      <c r="G2010" s="1" t="str">
        <f>TRIM(基本信息!O2010)</f>
        <v/>
      </c>
      <c r="H2010" s="1" t="str">
        <f>IFERROR(INDEX(行业涨跌!F:F,MATCH(G2010,行业涨跌!C:C,0)),"-")</f>
        <v>-</v>
      </c>
      <c r="I2010" s="1" t="str">
        <f>IFERROR(INDEX(行业涨跌!E:E,MATCH(G2010,行业涨跌!C:C,0)),"-")</f>
        <v>-</v>
      </c>
      <c r="J2010" s="1">
        <v>0</v>
      </c>
      <c r="K2010" s="1">
        <v>0</v>
      </c>
      <c r="L2010" s="1">
        <v>0</v>
      </c>
      <c r="M2010" s="66">
        <f t="shared" si="255"/>
        <v>0</v>
      </c>
      <c r="R2010" s="43" t="str">
        <f t="shared" si="253"/>
        <v>-</v>
      </c>
    </row>
    <row r="2011" spans="1:19" x14ac:dyDescent="0.15">
      <c r="A2011" s="1">
        <v>2010</v>
      </c>
      <c r="B2011" s="29" t="str">
        <f>TRIM(基本信息!B2011)</f>
        <v/>
      </c>
      <c r="C2011" s="1" t="str">
        <f>TRIM(基本信息!C2011)</f>
        <v/>
      </c>
      <c r="D2011" s="1">
        <f t="shared" si="254"/>
        <v>0</v>
      </c>
      <c r="E2011" s="1" t="str">
        <f>IFERROR(INDEX(股票涨跌!E:E,MATCH(B2011,股票涨跌!B:B,0)),"-")</f>
        <v>-</v>
      </c>
      <c r="F2011" s="1" t="str">
        <f>IFERROR(INDEX(股票涨跌!F:F,MATCH(B2011,股票涨跌!B:B,0)),"-")</f>
        <v>-</v>
      </c>
      <c r="G2011" s="1" t="str">
        <f>TRIM(基本信息!O2011)</f>
        <v/>
      </c>
      <c r="H2011" s="1" t="str">
        <f>IFERROR(INDEX(行业涨跌!F:F,MATCH(G2011,行业涨跌!C:C,0)),"-")</f>
        <v>-</v>
      </c>
      <c r="I2011" s="1" t="str">
        <f>IFERROR(INDEX(行业涨跌!E:E,MATCH(G2011,行业涨跌!C:C,0)),"-")</f>
        <v>-</v>
      </c>
      <c r="J2011" s="1">
        <v>0</v>
      </c>
      <c r="K2011" s="1">
        <v>1</v>
      </c>
      <c r="L2011" s="1">
        <v>0</v>
      </c>
      <c r="M2011" s="66">
        <f t="shared" si="255"/>
        <v>1</v>
      </c>
      <c r="R2011" s="43" t="str">
        <f t="shared" si="253"/>
        <v>-</v>
      </c>
      <c r="S2011" s="11">
        <v>43630.625</v>
      </c>
    </row>
    <row r="2012" spans="1:19" x14ac:dyDescent="0.15">
      <c r="A2012" s="1">
        <v>2011</v>
      </c>
      <c r="B2012" s="29" t="str">
        <f>TRIM(基本信息!B2012)</f>
        <v/>
      </c>
      <c r="C2012" s="1" t="str">
        <f>TRIM(基本信息!C2012)</f>
        <v/>
      </c>
      <c r="D2012" s="1">
        <f t="shared" si="254"/>
        <v>0</v>
      </c>
      <c r="E2012" s="1" t="str">
        <f>IFERROR(INDEX(股票涨跌!E:E,MATCH(B2012,股票涨跌!B:B,0)),"-")</f>
        <v>-</v>
      </c>
      <c r="F2012" s="1" t="str">
        <f>IFERROR(INDEX(股票涨跌!F:F,MATCH(B2012,股票涨跌!B:B,0)),"-")</f>
        <v>-</v>
      </c>
      <c r="G2012" s="1" t="str">
        <f>TRIM(基本信息!O2012)</f>
        <v/>
      </c>
      <c r="H2012" s="1" t="str">
        <f>IFERROR(INDEX(行业涨跌!F:F,MATCH(G2012,行业涨跌!C:C,0)),"-")</f>
        <v>-</v>
      </c>
      <c r="I2012" s="1" t="str">
        <f>IFERROR(INDEX(行业涨跌!E:E,MATCH(G2012,行业涨跌!C:C,0)),"-")</f>
        <v>-</v>
      </c>
      <c r="J2012" s="1">
        <v>0</v>
      </c>
      <c r="K2012" s="1">
        <v>0</v>
      </c>
      <c r="L2012" s="1">
        <v>0</v>
      </c>
      <c r="M2012" s="66">
        <f t="shared" si="255"/>
        <v>0</v>
      </c>
      <c r="R2012" s="43" t="str">
        <f t="shared" si="253"/>
        <v>-</v>
      </c>
    </row>
    <row r="2013" spans="1:19" x14ac:dyDescent="0.15">
      <c r="A2013" s="1">
        <v>2012</v>
      </c>
      <c r="B2013" s="29" t="str">
        <f>TRIM(基本信息!B2013)</f>
        <v/>
      </c>
      <c r="C2013" s="1" t="str">
        <f>TRIM(基本信息!C2013)</f>
        <v/>
      </c>
      <c r="D2013" s="1">
        <f t="shared" si="254"/>
        <v>0</v>
      </c>
      <c r="E2013" s="1" t="str">
        <f>IFERROR(INDEX(股票涨跌!E:E,MATCH(B2013,股票涨跌!B:B,0)),"-")</f>
        <v>-</v>
      </c>
      <c r="F2013" s="1" t="str">
        <f>IFERROR(INDEX(股票涨跌!F:F,MATCH(B2013,股票涨跌!B:B,0)),"-")</f>
        <v>-</v>
      </c>
      <c r="G2013" s="1" t="str">
        <f>TRIM(基本信息!O2013)</f>
        <v/>
      </c>
      <c r="H2013" s="1" t="str">
        <f>IFERROR(INDEX(行业涨跌!F:F,MATCH(G2013,行业涨跌!C:C,0)),"-")</f>
        <v>-</v>
      </c>
      <c r="I2013" s="1" t="str">
        <f>IFERROR(INDEX(行业涨跌!E:E,MATCH(G2013,行业涨跌!C:C,0)),"-")</f>
        <v>-</v>
      </c>
      <c r="J2013" s="1">
        <v>0</v>
      </c>
      <c r="K2013" s="1">
        <v>0</v>
      </c>
      <c r="L2013" s="1">
        <v>0</v>
      </c>
      <c r="M2013" s="66">
        <f t="shared" si="255"/>
        <v>0</v>
      </c>
      <c r="R2013" s="43" t="str">
        <f t="shared" si="253"/>
        <v>-</v>
      </c>
    </row>
    <row r="2014" spans="1:19" x14ac:dyDescent="0.15">
      <c r="A2014" s="1">
        <v>2013</v>
      </c>
      <c r="B2014" s="29" t="str">
        <f>TRIM(基本信息!B2014)</f>
        <v/>
      </c>
      <c r="C2014" s="1" t="str">
        <f>TRIM(基本信息!C2014)</f>
        <v/>
      </c>
      <c r="D2014" s="1">
        <f t="shared" si="254"/>
        <v>0</v>
      </c>
      <c r="E2014" s="1" t="str">
        <f>IFERROR(INDEX(股票涨跌!E:E,MATCH(B2014,股票涨跌!B:B,0)),"-")</f>
        <v>-</v>
      </c>
      <c r="F2014" s="1" t="str">
        <f>IFERROR(INDEX(股票涨跌!F:F,MATCH(B2014,股票涨跌!B:B,0)),"-")</f>
        <v>-</v>
      </c>
      <c r="G2014" s="1" t="str">
        <f>TRIM(基本信息!O2014)</f>
        <v/>
      </c>
      <c r="H2014" s="1" t="str">
        <f>IFERROR(INDEX(行业涨跌!F:F,MATCH(G2014,行业涨跌!C:C,0)),"-")</f>
        <v>-</v>
      </c>
      <c r="I2014" s="1" t="str">
        <f>IFERROR(INDEX(行业涨跌!E:E,MATCH(G2014,行业涨跌!C:C,0)),"-")</f>
        <v>-</v>
      </c>
      <c r="J2014" s="1">
        <v>0</v>
      </c>
      <c r="K2014" s="1">
        <v>0</v>
      </c>
      <c r="L2014" s="1">
        <v>0</v>
      </c>
      <c r="M2014" s="66">
        <f t="shared" si="255"/>
        <v>0</v>
      </c>
      <c r="R2014" s="43" t="str">
        <f t="shared" si="253"/>
        <v>-</v>
      </c>
    </row>
    <row r="2015" spans="1:19" x14ac:dyDescent="0.15">
      <c r="A2015" s="1">
        <v>2014</v>
      </c>
      <c r="B2015" s="29" t="str">
        <f>TRIM(基本信息!B2015)</f>
        <v/>
      </c>
      <c r="C2015" s="1" t="str">
        <f>TRIM(基本信息!C2015)</f>
        <v/>
      </c>
      <c r="D2015" s="1">
        <f t="shared" si="254"/>
        <v>0</v>
      </c>
      <c r="E2015" s="1" t="str">
        <f>IFERROR(INDEX(股票涨跌!E:E,MATCH(B2015,股票涨跌!B:B,0)),"-")</f>
        <v>-</v>
      </c>
      <c r="F2015" s="1" t="str">
        <f>IFERROR(INDEX(股票涨跌!F:F,MATCH(B2015,股票涨跌!B:B,0)),"-")</f>
        <v>-</v>
      </c>
      <c r="G2015" s="1" t="str">
        <f>TRIM(基本信息!O2015)</f>
        <v/>
      </c>
      <c r="H2015" s="1" t="str">
        <f>IFERROR(INDEX(行业涨跌!F:F,MATCH(G2015,行业涨跌!C:C,0)),"-")</f>
        <v>-</v>
      </c>
      <c r="I2015" s="1" t="str">
        <f>IFERROR(INDEX(行业涨跌!E:E,MATCH(G2015,行业涨跌!C:C,0)),"-")</f>
        <v>-</v>
      </c>
      <c r="J2015" s="1">
        <v>0</v>
      </c>
      <c r="K2015" s="1">
        <v>1</v>
      </c>
      <c r="L2015" s="1">
        <v>0</v>
      </c>
      <c r="M2015" s="66">
        <f t="shared" si="255"/>
        <v>1</v>
      </c>
      <c r="R2015" s="43" t="str">
        <f t="shared" si="253"/>
        <v>-</v>
      </c>
      <c r="S2015" s="11">
        <v>43630.625</v>
      </c>
    </row>
    <row r="2016" spans="1:19" x14ac:dyDescent="0.15">
      <c r="A2016" s="1">
        <v>2015</v>
      </c>
      <c r="B2016" s="29" t="str">
        <f>TRIM(基本信息!B2016)</f>
        <v/>
      </c>
      <c r="C2016" s="1" t="str">
        <f>TRIM(基本信息!C2016)</f>
        <v/>
      </c>
      <c r="D2016" s="1">
        <f t="shared" si="254"/>
        <v>0</v>
      </c>
      <c r="E2016" s="1" t="str">
        <f>IFERROR(INDEX(股票涨跌!E:E,MATCH(B2016,股票涨跌!B:B,0)),"-")</f>
        <v>-</v>
      </c>
      <c r="F2016" s="1" t="str">
        <f>IFERROR(INDEX(股票涨跌!F:F,MATCH(B2016,股票涨跌!B:B,0)),"-")</f>
        <v>-</v>
      </c>
      <c r="G2016" s="1" t="str">
        <f>TRIM(基本信息!O2016)</f>
        <v/>
      </c>
      <c r="H2016" s="1" t="str">
        <f>IFERROR(INDEX(行业涨跌!F:F,MATCH(G2016,行业涨跌!C:C,0)),"-")</f>
        <v>-</v>
      </c>
      <c r="I2016" s="1" t="str">
        <f>IFERROR(INDEX(行业涨跌!E:E,MATCH(G2016,行业涨跌!C:C,0)),"-")</f>
        <v>-</v>
      </c>
      <c r="J2016" s="1">
        <v>0</v>
      </c>
      <c r="K2016" s="1">
        <v>0</v>
      </c>
      <c r="L2016" s="1">
        <v>0</v>
      </c>
      <c r="M2016" s="66">
        <f t="shared" si="255"/>
        <v>0</v>
      </c>
      <c r="R2016" s="43" t="str">
        <f t="shared" si="253"/>
        <v>-</v>
      </c>
    </row>
    <row r="2017" spans="1:19" x14ac:dyDescent="0.15">
      <c r="A2017" s="1">
        <v>2016</v>
      </c>
      <c r="B2017" s="29" t="str">
        <f>TRIM(基本信息!B2017)</f>
        <v/>
      </c>
      <c r="C2017" s="1" t="str">
        <f>TRIM(基本信息!C2017)</f>
        <v/>
      </c>
      <c r="D2017" s="1">
        <f t="shared" si="254"/>
        <v>0</v>
      </c>
      <c r="E2017" s="1" t="str">
        <f>IFERROR(INDEX(股票涨跌!E:E,MATCH(B2017,股票涨跌!B:B,0)),"-")</f>
        <v>-</v>
      </c>
      <c r="F2017" s="1" t="str">
        <f>IFERROR(INDEX(股票涨跌!F:F,MATCH(B2017,股票涨跌!B:B,0)),"-")</f>
        <v>-</v>
      </c>
      <c r="G2017" s="1" t="str">
        <f>TRIM(基本信息!O2017)</f>
        <v/>
      </c>
      <c r="H2017" s="1" t="str">
        <f>IFERROR(INDEX(行业涨跌!F:F,MATCH(G2017,行业涨跌!C:C,0)),"-")</f>
        <v>-</v>
      </c>
      <c r="I2017" s="1" t="str">
        <f>IFERROR(INDEX(行业涨跌!E:E,MATCH(G2017,行业涨跌!C:C,0)),"-")</f>
        <v>-</v>
      </c>
      <c r="J2017" s="1">
        <v>0</v>
      </c>
      <c r="K2017" s="1">
        <v>0</v>
      </c>
      <c r="L2017" s="1">
        <v>0</v>
      </c>
      <c r="M2017" s="66">
        <f t="shared" si="255"/>
        <v>0</v>
      </c>
      <c r="R2017" s="43" t="str">
        <f t="shared" si="253"/>
        <v>-</v>
      </c>
    </row>
    <row r="2018" spans="1:19" x14ac:dyDescent="0.15">
      <c r="A2018" s="1">
        <v>2017</v>
      </c>
      <c r="B2018" s="29" t="str">
        <f>TRIM(基本信息!B2018)</f>
        <v/>
      </c>
      <c r="C2018" s="1" t="str">
        <f>TRIM(基本信息!C2018)</f>
        <v/>
      </c>
      <c r="D2018" s="1">
        <f t="shared" si="254"/>
        <v>0</v>
      </c>
      <c r="E2018" s="1" t="str">
        <f>IFERROR(INDEX(股票涨跌!E:E,MATCH(B2018,股票涨跌!B:B,0)),"-")</f>
        <v>-</v>
      </c>
      <c r="F2018" s="1" t="str">
        <f>IFERROR(INDEX(股票涨跌!F:F,MATCH(B2018,股票涨跌!B:B,0)),"-")</f>
        <v>-</v>
      </c>
      <c r="G2018" s="1" t="str">
        <f>TRIM(基本信息!O2018)</f>
        <v/>
      </c>
      <c r="H2018" s="1" t="str">
        <f>IFERROR(INDEX(行业涨跌!F:F,MATCH(G2018,行业涨跌!C:C,0)),"-")</f>
        <v>-</v>
      </c>
      <c r="I2018" s="1" t="str">
        <f>IFERROR(INDEX(行业涨跌!E:E,MATCH(G2018,行业涨跌!C:C,0)),"-")</f>
        <v>-</v>
      </c>
      <c r="J2018" s="1">
        <v>0</v>
      </c>
      <c r="K2018" s="1">
        <v>0</v>
      </c>
      <c r="L2018" s="1">
        <v>0</v>
      </c>
      <c r="M2018" s="66">
        <f t="shared" si="255"/>
        <v>0</v>
      </c>
      <c r="R2018" s="43" t="str">
        <f t="shared" si="253"/>
        <v>-</v>
      </c>
    </row>
    <row r="2019" spans="1:19" x14ac:dyDescent="0.15">
      <c r="A2019" s="1">
        <v>2018</v>
      </c>
      <c r="B2019" s="29" t="str">
        <f>TRIM(基本信息!B2019)</f>
        <v/>
      </c>
      <c r="C2019" s="1" t="str">
        <f>TRIM(基本信息!C2019)</f>
        <v/>
      </c>
      <c r="D2019" s="1">
        <f t="shared" si="254"/>
        <v>0</v>
      </c>
      <c r="E2019" s="1" t="str">
        <f>IFERROR(INDEX(股票涨跌!E:E,MATCH(B2019,股票涨跌!B:B,0)),"-")</f>
        <v>-</v>
      </c>
      <c r="F2019" s="1" t="str">
        <f>IFERROR(INDEX(股票涨跌!F:F,MATCH(B2019,股票涨跌!B:B,0)),"-")</f>
        <v>-</v>
      </c>
      <c r="G2019" s="1" t="str">
        <f>TRIM(基本信息!O2019)</f>
        <v/>
      </c>
      <c r="H2019" s="1" t="str">
        <f>IFERROR(INDEX(行业涨跌!F:F,MATCH(G2019,行业涨跌!C:C,0)),"-")</f>
        <v>-</v>
      </c>
      <c r="I2019" s="1" t="str">
        <f>IFERROR(INDEX(行业涨跌!E:E,MATCH(G2019,行业涨跌!C:C,0)),"-")</f>
        <v>-</v>
      </c>
      <c r="J2019" s="1">
        <v>0</v>
      </c>
      <c r="K2019" s="1">
        <v>0</v>
      </c>
      <c r="L2019" s="1">
        <v>0</v>
      </c>
      <c r="M2019" s="66">
        <f t="shared" si="255"/>
        <v>0</v>
      </c>
      <c r="R2019" s="43" t="str">
        <f t="shared" si="253"/>
        <v>-</v>
      </c>
    </row>
    <row r="2020" spans="1:19" x14ac:dyDescent="0.15">
      <c r="A2020" s="1">
        <v>2019</v>
      </c>
      <c r="B2020" s="29" t="str">
        <f>TRIM(基本信息!B2020)</f>
        <v/>
      </c>
      <c r="C2020" s="1" t="str">
        <f>TRIM(基本信息!C2020)</f>
        <v/>
      </c>
      <c r="D2020" s="1">
        <f t="shared" si="254"/>
        <v>0</v>
      </c>
      <c r="E2020" s="1" t="str">
        <f>IFERROR(INDEX(股票涨跌!E:E,MATCH(B2020,股票涨跌!B:B,0)),"-")</f>
        <v>-</v>
      </c>
      <c r="F2020" s="1" t="str">
        <f>IFERROR(INDEX(股票涨跌!F:F,MATCH(B2020,股票涨跌!B:B,0)),"-")</f>
        <v>-</v>
      </c>
      <c r="G2020" s="1" t="str">
        <f>TRIM(基本信息!O2020)</f>
        <v/>
      </c>
      <c r="H2020" s="1" t="str">
        <f>IFERROR(INDEX(行业涨跌!F:F,MATCH(G2020,行业涨跌!C:C,0)),"-")</f>
        <v>-</v>
      </c>
      <c r="I2020" s="1" t="str">
        <f>IFERROR(INDEX(行业涨跌!E:E,MATCH(G2020,行业涨跌!C:C,0)),"-")</f>
        <v>-</v>
      </c>
      <c r="J2020" s="1">
        <v>0</v>
      </c>
      <c r="K2020" s="1">
        <v>1</v>
      </c>
      <c r="L2020" s="1">
        <v>0</v>
      </c>
      <c r="M2020" s="66">
        <f t="shared" si="255"/>
        <v>1</v>
      </c>
      <c r="R2020" s="43" t="str">
        <f t="shared" si="253"/>
        <v>-</v>
      </c>
      <c r="S2020" s="11">
        <v>43630.625</v>
      </c>
    </row>
    <row r="2021" spans="1:19" x14ac:dyDescent="0.15">
      <c r="A2021" s="1">
        <v>2020</v>
      </c>
      <c r="B2021" s="29" t="str">
        <f>TRIM(基本信息!B2021)</f>
        <v/>
      </c>
      <c r="C2021" s="1" t="str">
        <f>TRIM(基本信息!C2021)</f>
        <v/>
      </c>
      <c r="D2021" s="1">
        <f t="shared" si="254"/>
        <v>0</v>
      </c>
      <c r="E2021" s="1" t="str">
        <f>IFERROR(INDEX(股票涨跌!E:E,MATCH(B2021,股票涨跌!B:B,0)),"-")</f>
        <v>-</v>
      </c>
      <c r="F2021" s="1" t="str">
        <f>IFERROR(INDEX(股票涨跌!F:F,MATCH(B2021,股票涨跌!B:B,0)),"-")</f>
        <v>-</v>
      </c>
      <c r="G2021" s="1" t="str">
        <f>TRIM(基本信息!O2021)</f>
        <v/>
      </c>
      <c r="H2021" s="1" t="str">
        <f>IFERROR(INDEX(行业涨跌!F:F,MATCH(G2021,行业涨跌!C:C,0)),"-")</f>
        <v>-</v>
      </c>
      <c r="I2021" s="1" t="str">
        <f>IFERROR(INDEX(行业涨跌!E:E,MATCH(G2021,行业涨跌!C:C,0)),"-")</f>
        <v>-</v>
      </c>
      <c r="J2021" s="1">
        <v>0</v>
      </c>
      <c r="K2021" s="1">
        <v>1</v>
      </c>
      <c r="L2021" s="1">
        <v>0</v>
      </c>
      <c r="M2021" s="66">
        <f t="shared" si="255"/>
        <v>1</v>
      </c>
      <c r="R2021" s="43" t="str">
        <f t="shared" si="253"/>
        <v>-</v>
      </c>
      <c r="S2021" s="11">
        <v>43630.625</v>
      </c>
    </row>
    <row r="2022" spans="1:19" x14ac:dyDescent="0.15">
      <c r="A2022" s="1">
        <v>2021</v>
      </c>
      <c r="B2022" s="29" t="str">
        <f>TRIM(基本信息!B2022)</f>
        <v/>
      </c>
      <c r="C2022" s="1" t="str">
        <f>TRIM(基本信息!C2022)</f>
        <v/>
      </c>
      <c r="D2022" s="1">
        <f t="shared" si="254"/>
        <v>0</v>
      </c>
      <c r="E2022" s="1" t="str">
        <f>IFERROR(INDEX(股票涨跌!E:E,MATCH(B2022,股票涨跌!B:B,0)),"-")</f>
        <v>-</v>
      </c>
      <c r="F2022" s="1" t="str">
        <f>IFERROR(INDEX(股票涨跌!F:F,MATCH(B2022,股票涨跌!B:B,0)),"-")</f>
        <v>-</v>
      </c>
      <c r="G2022" s="1" t="str">
        <f>TRIM(基本信息!O2022)</f>
        <v/>
      </c>
      <c r="H2022" s="1" t="str">
        <f>IFERROR(INDEX(行业涨跌!F:F,MATCH(G2022,行业涨跌!C:C,0)),"-")</f>
        <v>-</v>
      </c>
      <c r="I2022" s="1" t="str">
        <f>IFERROR(INDEX(行业涨跌!E:E,MATCH(G2022,行业涨跌!C:C,0)),"-")</f>
        <v>-</v>
      </c>
      <c r="J2022" s="1">
        <v>0</v>
      </c>
      <c r="K2022" s="1">
        <v>0</v>
      </c>
      <c r="L2022" s="1">
        <v>0</v>
      </c>
      <c r="M2022" s="66">
        <f t="shared" si="255"/>
        <v>0</v>
      </c>
      <c r="R2022" s="43" t="str">
        <f t="shared" si="253"/>
        <v>-</v>
      </c>
    </row>
    <row r="2023" spans="1:19" x14ac:dyDescent="0.15">
      <c r="A2023" s="1">
        <v>2022</v>
      </c>
      <c r="B2023" s="29" t="str">
        <f>TRIM(基本信息!B2023)</f>
        <v/>
      </c>
      <c r="C2023" s="1" t="str">
        <f>TRIM(基本信息!C2023)</f>
        <v/>
      </c>
      <c r="D2023" s="1">
        <f t="shared" si="254"/>
        <v>0</v>
      </c>
      <c r="E2023" s="1" t="str">
        <f>IFERROR(INDEX(股票涨跌!E:E,MATCH(B2023,股票涨跌!B:B,0)),"-")</f>
        <v>-</v>
      </c>
      <c r="F2023" s="1" t="str">
        <f>IFERROR(INDEX(股票涨跌!F:F,MATCH(B2023,股票涨跌!B:B,0)),"-")</f>
        <v>-</v>
      </c>
      <c r="G2023" s="1" t="str">
        <f>TRIM(基本信息!O2023)</f>
        <v/>
      </c>
      <c r="H2023" s="1" t="str">
        <f>IFERROR(INDEX(行业涨跌!F:F,MATCH(G2023,行业涨跌!C:C,0)),"-")</f>
        <v>-</v>
      </c>
      <c r="I2023" s="1" t="str">
        <f>IFERROR(INDEX(行业涨跌!E:E,MATCH(G2023,行业涨跌!C:C,0)),"-")</f>
        <v>-</v>
      </c>
      <c r="J2023" s="1">
        <v>0</v>
      </c>
      <c r="K2023" s="1">
        <v>0</v>
      </c>
      <c r="L2023" s="1">
        <v>0</v>
      </c>
      <c r="M2023" s="66">
        <f t="shared" si="255"/>
        <v>0</v>
      </c>
      <c r="R2023" s="43" t="str">
        <f t="shared" si="253"/>
        <v>-</v>
      </c>
    </row>
    <row r="2024" spans="1:19" x14ac:dyDescent="0.15">
      <c r="A2024" s="1">
        <v>2023</v>
      </c>
      <c r="B2024" s="29" t="str">
        <f>TRIM(基本信息!B2024)</f>
        <v/>
      </c>
      <c r="C2024" s="1" t="str">
        <f>TRIM(基本信息!C2024)</f>
        <v/>
      </c>
      <c r="D2024" s="1">
        <f t="shared" si="254"/>
        <v>0</v>
      </c>
      <c r="E2024" s="1" t="str">
        <f>IFERROR(INDEX(股票涨跌!E:E,MATCH(B2024,股票涨跌!B:B,0)),"-")</f>
        <v>-</v>
      </c>
      <c r="F2024" s="1" t="str">
        <f>IFERROR(INDEX(股票涨跌!F:F,MATCH(B2024,股票涨跌!B:B,0)),"-")</f>
        <v>-</v>
      </c>
      <c r="G2024" s="1" t="str">
        <f>TRIM(基本信息!O2024)</f>
        <v/>
      </c>
      <c r="H2024" s="1" t="str">
        <f>IFERROR(INDEX(行业涨跌!F:F,MATCH(G2024,行业涨跌!C:C,0)),"-")</f>
        <v>-</v>
      </c>
      <c r="I2024" s="1" t="str">
        <f>IFERROR(INDEX(行业涨跌!E:E,MATCH(G2024,行业涨跌!C:C,0)),"-")</f>
        <v>-</v>
      </c>
      <c r="J2024" s="1">
        <v>0</v>
      </c>
      <c r="K2024" s="1">
        <v>0</v>
      </c>
      <c r="L2024" s="1">
        <v>0</v>
      </c>
      <c r="M2024" s="66">
        <f t="shared" si="255"/>
        <v>0</v>
      </c>
      <c r="R2024" s="43" t="str">
        <f t="shared" si="253"/>
        <v>-</v>
      </c>
    </row>
    <row r="2025" spans="1:19" x14ac:dyDescent="0.15">
      <c r="A2025" s="1">
        <v>2024</v>
      </c>
      <c r="B2025" s="29" t="str">
        <f>TRIM(基本信息!B2025)</f>
        <v/>
      </c>
      <c r="C2025" s="1" t="str">
        <f>TRIM(基本信息!C2025)</f>
        <v/>
      </c>
      <c r="D2025" s="1">
        <f t="shared" si="254"/>
        <v>0</v>
      </c>
      <c r="E2025" s="1" t="str">
        <f>IFERROR(INDEX(股票涨跌!E:E,MATCH(B2025,股票涨跌!B:B,0)),"-")</f>
        <v>-</v>
      </c>
      <c r="F2025" s="1" t="str">
        <f>IFERROR(INDEX(股票涨跌!F:F,MATCH(B2025,股票涨跌!B:B,0)),"-")</f>
        <v>-</v>
      </c>
      <c r="G2025" s="1" t="str">
        <f>TRIM(基本信息!O2025)</f>
        <v/>
      </c>
      <c r="H2025" s="1" t="str">
        <f>IFERROR(INDEX(行业涨跌!F:F,MATCH(G2025,行业涨跌!C:C,0)),"-")</f>
        <v>-</v>
      </c>
      <c r="I2025" s="1" t="str">
        <f>IFERROR(INDEX(行业涨跌!E:E,MATCH(G2025,行业涨跌!C:C,0)),"-")</f>
        <v>-</v>
      </c>
      <c r="J2025" s="1">
        <v>0</v>
      </c>
      <c r="K2025" s="1">
        <v>0</v>
      </c>
      <c r="L2025" s="1">
        <v>0</v>
      </c>
      <c r="M2025" s="66">
        <f t="shared" si="255"/>
        <v>0</v>
      </c>
      <c r="R2025" s="43" t="str">
        <f t="shared" si="253"/>
        <v>-</v>
      </c>
    </row>
    <row r="2026" spans="1:19" x14ac:dyDescent="0.15">
      <c r="A2026" s="1">
        <v>2025</v>
      </c>
      <c r="B2026" s="29" t="str">
        <f>TRIM(基本信息!B2026)</f>
        <v/>
      </c>
      <c r="C2026" s="1" t="str">
        <f>TRIM(基本信息!C2026)</f>
        <v/>
      </c>
      <c r="D2026" s="1">
        <f t="shared" si="254"/>
        <v>0</v>
      </c>
      <c r="E2026" s="1" t="str">
        <f>IFERROR(INDEX(股票涨跌!E:E,MATCH(B2026,股票涨跌!B:B,0)),"-")</f>
        <v>-</v>
      </c>
      <c r="F2026" s="1" t="str">
        <f>IFERROR(INDEX(股票涨跌!F:F,MATCH(B2026,股票涨跌!B:B,0)),"-")</f>
        <v>-</v>
      </c>
      <c r="G2026" s="1" t="str">
        <f>TRIM(基本信息!O2026)</f>
        <v/>
      </c>
      <c r="H2026" s="1" t="str">
        <f>IFERROR(INDEX(行业涨跌!F:F,MATCH(G2026,行业涨跌!C:C,0)),"-")</f>
        <v>-</v>
      </c>
      <c r="I2026" s="1" t="str">
        <f>IFERROR(INDEX(行业涨跌!E:E,MATCH(G2026,行业涨跌!C:C,0)),"-")</f>
        <v>-</v>
      </c>
      <c r="J2026" s="1">
        <v>0</v>
      </c>
      <c r="K2026" s="1">
        <v>1</v>
      </c>
      <c r="L2026" s="1">
        <v>0</v>
      </c>
      <c r="M2026" s="66">
        <f t="shared" si="255"/>
        <v>1</v>
      </c>
      <c r="R2026" s="43" t="str">
        <f t="shared" si="253"/>
        <v>-</v>
      </c>
      <c r="S2026" s="11">
        <v>43630.625</v>
      </c>
    </row>
    <row r="2027" spans="1:19" x14ac:dyDescent="0.15">
      <c r="A2027" s="1">
        <v>2026</v>
      </c>
      <c r="B2027" s="29" t="str">
        <f>TRIM(基本信息!B2027)</f>
        <v/>
      </c>
      <c r="C2027" s="1" t="str">
        <f>TRIM(基本信息!C2027)</f>
        <v/>
      </c>
      <c r="D2027" s="1">
        <f t="shared" si="254"/>
        <v>0</v>
      </c>
      <c r="E2027" s="1" t="str">
        <f>IFERROR(INDEX(股票涨跌!E:E,MATCH(B2027,股票涨跌!B:B,0)),"-")</f>
        <v>-</v>
      </c>
      <c r="F2027" s="1" t="str">
        <f>IFERROR(INDEX(股票涨跌!F:F,MATCH(B2027,股票涨跌!B:B,0)),"-")</f>
        <v>-</v>
      </c>
      <c r="G2027" s="1" t="str">
        <f>TRIM(基本信息!O2027)</f>
        <v/>
      </c>
      <c r="H2027" s="1" t="str">
        <f>IFERROR(INDEX(行业涨跌!F:F,MATCH(G2027,行业涨跌!C:C,0)),"-")</f>
        <v>-</v>
      </c>
      <c r="I2027" s="1" t="str">
        <f>IFERROR(INDEX(行业涨跌!E:E,MATCH(G2027,行业涨跌!C:C,0)),"-")</f>
        <v>-</v>
      </c>
      <c r="J2027" s="1">
        <v>0</v>
      </c>
      <c r="K2027" s="1">
        <v>1</v>
      </c>
      <c r="L2027" s="1">
        <v>0</v>
      </c>
      <c r="M2027" s="66">
        <f t="shared" si="255"/>
        <v>1</v>
      </c>
      <c r="R2027" s="43" t="str">
        <f t="shared" si="253"/>
        <v>-</v>
      </c>
      <c r="S2027" s="11">
        <v>43630.625</v>
      </c>
    </row>
    <row r="2028" spans="1:19" x14ac:dyDescent="0.15">
      <c r="A2028" s="1">
        <v>2027</v>
      </c>
      <c r="B2028" s="29" t="str">
        <f>TRIM(基本信息!B2028)</f>
        <v/>
      </c>
      <c r="C2028" s="1" t="str">
        <f>TRIM(基本信息!C2028)</f>
        <v/>
      </c>
      <c r="D2028" s="1">
        <f t="shared" si="254"/>
        <v>0</v>
      </c>
      <c r="E2028" s="1" t="str">
        <f>IFERROR(INDEX(股票涨跌!E:E,MATCH(B2028,股票涨跌!B:B,0)),"-")</f>
        <v>-</v>
      </c>
      <c r="F2028" s="1" t="str">
        <f>IFERROR(INDEX(股票涨跌!F:F,MATCH(B2028,股票涨跌!B:B,0)),"-")</f>
        <v>-</v>
      </c>
      <c r="G2028" s="1" t="str">
        <f>TRIM(基本信息!O2028)</f>
        <v/>
      </c>
      <c r="H2028" s="1" t="str">
        <f>IFERROR(INDEX(行业涨跌!F:F,MATCH(G2028,行业涨跌!C:C,0)),"-")</f>
        <v>-</v>
      </c>
      <c r="I2028" s="1" t="str">
        <f>IFERROR(INDEX(行业涨跌!E:E,MATCH(G2028,行业涨跌!C:C,0)),"-")</f>
        <v>-</v>
      </c>
      <c r="J2028" s="1">
        <v>0</v>
      </c>
      <c r="K2028" s="1">
        <v>1</v>
      </c>
      <c r="L2028" s="1">
        <v>0</v>
      </c>
      <c r="M2028" s="66">
        <f t="shared" si="255"/>
        <v>1</v>
      </c>
      <c r="R2028" s="43" t="str">
        <f t="shared" si="253"/>
        <v>-</v>
      </c>
      <c r="S2028" s="11">
        <v>43630.625</v>
      </c>
    </row>
    <row r="2029" spans="1:19" x14ac:dyDescent="0.15">
      <c r="A2029" s="1">
        <v>2028</v>
      </c>
      <c r="B2029" s="29" t="str">
        <f>TRIM(基本信息!B2029)</f>
        <v/>
      </c>
      <c r="C2029" s="1" t="str">
        <f>TRIM(基本信息!C2029)</f>
        <v/>
      </c>
      <c r="D2029" s="1">
        <f t="shared" si="254"/>
        <v>0</v>
      </c>
      <c r="E2029" s="1" t="str">
        <f>IFERROR(INDEX(股票涨跌!E:E,MATCH(B2029,股票涨跌!B:B,0)),"-")</f>
        <v>-</v>
      </c>
      <c r="F2029" s="1" t="str">
        <f>IFERROR(INDEX(股票涨跌!F:F,MATCH(B2029,股票涨跌!B:B,0)),"-")</f>
        <v>-</v>
      </c>
      <c r="G2029" s="1" t="str">
        <f>TRIM(基本信息!O2029)</f>
        <v/>
      </c>
      <c r="H2029" s="1" t="str">
        <f>IFERROR(INDEX(行业涨跌!F:F,MATCH(G2029,行业涨跌!C:C,0)),"-")</f>
        <v>-</v>
      </c>
      <c r="I2029" s="1" t="str">
        <f>IFERROR(INDEX(行业涨跌!E:E,MATCH(G2029,行业涨跌!C:C,0)),"-")</f>
        <v>-</v>
      </c>
      <c r="J2029" s="1">
        <v>0</v>
      </c>
      <c r="K2029" s="1">
        <v>1</v>
      </c>
      <c r="L2029" s="1">
        <v>0</v>
      </c>
      <c r="M2029" s="66">
        <f t="shared" si="255"/>
        <v>1</v>
      </c>
      <c r="R2029" s="43" t="str">
        <f t="shared" si="253"/>
        <v>-</v>
      </c>
      <c r="S2029" s="11">
        <v>43630.625</v>
      </c>
    </row>
    <row r="2030" spans="1:19" x14ac:dyDescent="0.15">
      <c r="A2030" s="1">
        <v>2029</v>
      </c>
      <c r="B2030" s="29" t="str">
        <f>TRIM(基本信息!B2030)</f>
        <v/>
      </c>
      <c r="C2030" s="1" t="str">
        <f>TRIM(基本信息!C2030)</f>
        <v/>
      </c>
      <c r="D2030" s="1">
        <f t="shared" si="254"/>
        <v>0</v>
      </c>
      <c r="E2030" s="1" t="str">
        <f>IFERROR(INDEX(股票涨跌!E:E,MATCH(B2030,股票涨跌!B:B,0)),"-")</f>
        <v>-</v>
      </c>
      <c r="F2030" s="1" t="str">
        <f>IFERROR(INDEX(股票涨跌!F:F,MATCH(B2030,股票涨跌!B:B,0)),"-")</f>
        <v>-</v>
      </c>
      <c r="G2030" s="1" t="str">
        <f>TRIM(基本信息!O2030)</f>
        <v/>
      </c>
      <c r="H2030" s="1" t="str">
        <f>IFERROR(INDEX(行业涨跌!F:F,MATCH(G2030,行业涨跌!C:C,0)),"-")</f>
        <v>-</v>
      </c>
      <c r="I2030" s="1" t="str">
        <f>IFERROR(INDEX(行业涨跌!E:E,MATCH(G2030,行业涨跌!C:C,0)),"-")</f>
        <v>-</v>
      </c>
      <c r="J2030" s="1">
        <v>0</v>
      </c>
      <c r="K2030" s="1">
        <v>1</v>
      </c>
      <c r="L2030" s="1">
        <v>1</v>
      </c>
      <c r="M2030" s="66">
        <f t="shared" si="255"/>
        <v>1</v>
      </c>
      <c r="R2030" s="43" t="str">
        <f t="shared" si="253"/>
        <v>-</v>
      </c>
      <c r="S2030" s="11">
        <v>43630.625</v>
      </c>
    </row>
    <row r="2031" spans="1:19" x14ac:dyDescent="0.15">
      <c r="A2031" s="1">
        <v>2030</v>
      </c>
      <c r="B2031" s="29" t="str">
        <f>TRIM(基本信息!B2031)</f>
        <v/>
      </c>
      <c r="C2031" s="1" t="str">
        <f>TRIM(基本信息!C2031)</f>
        <v/>
      </c>
      <c r="D2031" s="1">
        <f t="shared" si="254"/>
        <v>0</v>
      </c>
      <c r="E2031" s="1" t="str">
        <f>IFERROR(INDEX(股票涨跌!E:E,MATCH(B2031,股票涨跌!B:B,0)),"-")</f>
        <v>-</v>
      </c>
      <c r="F2031" s="1" t="str">
        <f>IFERROR(INDEX(股票涨跌!F:F,MATCH(B2031,股票涨跌!B:B,0)),"-")</f>
        <v>-</v>
      </c>
      <c r="G2031" s="1" t="str">
        <f>TRIM(基本信息!O2031)</f>
        <v/>
      </c>
      <c r="H2031" s="1" t="str">
        <f>IFERROR(INDEX(行业涨跌!F:F,MATCH(G2031,行业涨跌!C:C,0)),"-")</f>
        <v>-</v>
      </c>
      <c r="I2031" s="1" t="str">
        <f>IFERROR(INDEX(行业涨跌!E:E,MATCH(G2031,行业涨跌!C:C,0)),"-")</f>
        <v>-</v>
      </c>
      <c r="J2031" s="1">
        <v>0</v>
      </c>
      <c r="K2031" s="1">
        <v>1</v>
      </c>
      <c r="L2031" s="1">
        <v>0</v>
      </c>
      <c r="M2031" s="66">
        <f t="shared" si="255"/>
        <v>1</v>
      </c>
      <c r="R2031" s="43" t="str">
        <f t="shared" si="253"/>
        <v>-</v>
      </c>
      <c r="S2031" s="11">
        <v>43630.625</v>
      </c>
    </row>
    <row r="2032" spans="1:19" x14ac:dyDescent="0.15">
      <c r="A2032" s="1">
        <v>2031</v>
      </c>
      <c r="B2032" s="29" t="str">
        <f>TRIM(基本信息!B2032)</f>
        <v/>
      </c>
      <c r="C2032" s="1" t="str">
        <f>TRIM(基本信息!C2032)</f>
        <v/>
      </c>
      <c r="D2032" s="1">
        <f t="shared" si="254"/>
        <v>0</v>
      </c>
      <c r="E2032" s="1" t="str">
        <f>IFERROR(INDEX(股票涨跌!E:E,MATCH(B2032,股票涨跌!B:B,0)),"-")</f>
        <v>-</v>
      </c>
      <c r="F2032" s="1" t="str">
        <f>IFERROR(INDEX(股票涨跌!F:F,MATCH(B2032,股票涨跌!B:B,0)),"-")</f>
        <v>-</v>
      </c>
      <c r="G2032" s="1" t="str">
        <f>TRIM(基本信息!O2032)</f>
        <v/>
      </c>
      <c r="H2032" s="1" t="str">
        <f>IFERROR(INDEX(行业涨跌!F:F,MATCH(G2032,行业涨跌!C:C,0)),"-")</f>
        <v>-</v>
      </c>
      <c r="I2032" s="1" t="str">
        <f>IFERROR(INDEX(行业涨跌!E:E,MATCH(G2032,行业涨跌!C:C,0)),"-")</f>
        <v>-</v>
      </c>
      <c r="J2032" s="1">
        <v>0</v>
      </c>
      <c r="K2032" s="1">
        <v>0</v>
      </c>
      <c r="L2032" s="1">
        <v>0</v>
      </c>
      <c r="M2032" s="66">
        <f t="shared" si="255"/>
        <v>0</v>
      </c>
      <c r="R2032" s="43" t="str">
        <f t="shared" si="253"/>
        <v>-</v>
      </c>
    </row>
    <row r="2033" spans="1:19" x14ac:dyDescent="0.15">
      <c r="A2033" s="1">
        <v>2032</v>
      </c>
      <c r="B2033" s="29" t="str">
        <f>TRIM(基本信息!B2033)</f>
        <v/>
      </c>
      <c r="C2033" s="1" t="str">
        <f>TRIM(基本信息!C2033)</f>
        <v/>
      </c>
      <c r="D2033" s="1">
        <f t="shared" si="254"/>
        <v>0</v>
      </c>
      <c r="E2033" s="1" t="str">
        <f>IFERROR(INDEX(股票涨跌!E:E,MATCH(B2033,股票涨跌!B:B,0)),"-")</f>
        <v>-</v>
      </c>
      <c r="F2033" s="1" t="str">
        <f>IFERROR(INDEX(股票涨跌!F:F,MATCH(B2033,股票涨跌!B:B,0)),"-")</f>
        <v>-</v>
      </c>
      <c r="G2033" s="1" t="str">
        <f>TRIM(基本信息!O2033)</f>
        <v/>
      </c>
      <c r="H2033" s="1" t="str">
        <f>IFERROR(INDEX(行业涨跌!F:F,MATCH(G2033,行业涨跌!C:C,0)),"-")</f>
        <v>-</v>
      </c>
      <c r="I2033" s="1" t="str">
        <f>IFERROR(INDEX(行业涨跌!E:E,MATCH(G2033,行业涨跌!C:C,0)),"-")</f>
        <v>-</v>
      </c>
      <c r="J2033" s="1">
        <v>0</v>
      </c>
      <c r="K2033" s="1">
        <v>0</v>
      </c>
      <c r="L2033" s="1">
        <v>0</v>
      </c>
      <c r="M2033" s="66">
        <f t="shared" si="255"/>
        <v>0</v>
      </c>
      <c r="R2033" s="43" t="str">
        <f t="shared" si="253"/>
        <v>-</v>
      </c>
    </row>
    <row r="2034" spans="1:19" x14ac:dyDescent="0.15">
      <c r="A2034" s="1">
        <v>2033</v>
      </c>
      <c r="B2034" s="29" t="str">
        <f>TRIM(基本信息!B2034)</f>
        <v/>
      </c>
      <c r="C2034" s="1" t="str">
        <f>TRIM(基本信息!C2034)</f>
        <v/>
      </c>
      <c r="D2034" s="1">
        <f t="shared" si="254"/>
        <v>0</v>
      </c>
      <c r="E2034" s="1" t="str">
        <f>IFERROR(INDEX(股票涨跌!E:E,MATCH(B2034,股票涨跌!B:B,0)),"-")</f>
        <v>-</v>
      </c>
      <c r="F2034" s="1" t="str">
        <f>IFERROR(INDEX(股票涨跌!F:F,MATCH(B2034,股票涨跌!B:B,0)),"-")</f>
        <v>-</v>
      </c>
      <c r="G2034" s="1" t="str">
        <f>TRIM(基本信息!O2034)</f>
        <v/>
      </c>
      <c r="H2034" s="1" t="str">
        <f>IFERROR(INDEX(行业涨跌!F:F,MATCH(G2034,行业涨跌!C:C,0)),"-")</f>
        <v>-</v>
      </c>
      <c r="I2034" s="1" t="str">
        <f>IFERROR(INDEX(行业涨跌!E:E,MATCH(G2034,行业涨跌!C:C,0)),"-")</f>
        <v>-</v>
      </c>
      <c r="J2034" s="1">
        <v>0</v>
      </c>
      <c r="K2034" s="1">
        <v>1</v>
      </c>
      <c r="L2034" s="1">
        <v>0</v>
      </c>
      <c r="M2034" s="66">
        <f t="shared" si="255"/>
        <v>1</v>
      </c>
      <c r="R2034" s="43" t="str">
        <f t="shared" si="253"/>
        <v>-</v>
      </c>
      <c r="S2034" s="11">
        <v>43630.625</v>
      </c>
    </row>
    <row r="2035" spans="1:19" x14ac:dyDescent="0.15">
      <c r="A2035" s="1">
        <v>2034</v>
      </c>
      <c r="B2035" s="29" t="str">
        <f>TRIM(基本信息!B2035)</f>
        <v/>
      </c>
      <c r="C2035" s="1" t="str">
        <f>TRIM(基本信息!C2035)</f>
        <v/>
      </c>
      <c r="D2035" s="1">
        <f t="shared" si="254"/>
        <v>0</v>
      </c>
      <c r="E2035" s="1" t="str">
        <f>IFERROR(INDEX(股票涨跌!E:E,MATCH(B2035,股票涨跌!B:B,0)),"-")</f>
        <v>-</v>
      </c>
      <c r="F2035" s="1" t="str">
        <f>IFERROR(INDEX(股票涨跌!F:F,MATCH(B2035,股票涨跌!B:B,0)),"-")</f>
        <v>-</v>
      </c>
      <c r="G2035" s="1" t="str">
        <f>TRIM(基本信息!O2035)</f>
        <v/>
      </c>
      <c r="H2035" s="1" t="str">
        <f>IFERROR(INDEX(行业涨跌!F:F,MATCH(G2035,行业涨跌!C:C,0)),"-")</f>
        <v>-</v>
      </c>
      <c r="I2035" s="1" t="str">
        <f>IFERROR(INDEX(行业涨跌!E:E,MATCH(G2035,行业涨跌!C:C,0)),"-")</f>
        <v>-</v>
      </c>
      <c r="J2035" s="1">
        <v>0</v>
      </c>
      <c r="K2035" s="1">
        <v>1</v>
      </c>
      <c r="L2035" s="1">
        <v>0</v>
      </c>
      <c r="M2035" s="66">
        <f t="shared" si="255"/>
        <v>1</v>
      </c>
      <c r="R2035" s="43" t="str">
        <f t="shared" si="253"/>
        <v>-</v>
      </c>
      <c r="S2035" s="11">
        <v>43630.625</v>
      </c>
    </row>
    <row r="2036" spans="1:19" x14ac:dyDescent="0.15">
      <c r="A2036" s="1">
        <v>2035</v>
      </c>
      <c r="B2036" s="29" t="str">
        <f>TRIM(基本信息!B2036)</f>
        <v/>
      </c>
      <c r="C2036" s="1" t="str">
        <f>TRIM(基本信息!C2036)</f>
        <v/>
      </c>
      <c r="D2036" s="1">
        <f t="shared" si="254"/>
        <v>0</v>
      </c>
      <c r="E2036" s="1" t="str">
        <f>IFERROR(INDEX(股票涨跌!E:E,MATCH(B2036,股票涨跌!B:B,0)),"-")</f>
        <v>-</v>
      </c>
      <c r="F2036" s="1" t="str">
        <f>IFERROR(INDEX(股票涨跌!F:F,MATCH(B2036,股票涨跌!B:B,0)),"-")</f>
        <v>-</v>
      </c>
      <c r="G2036" s="1" t="str">
        <f>TRIM(基本信息!O2036)</f>
        <v/>
      </c>
      <c r="H2036" s="1" t="str">
        <f>IFERROR(INDEX(行业涨跌!F:F,MATCH(G2036,行业涨跌!C:C,0)),"-")</f>
        <v>-</v>
      </c>
      <c r="I2036" s="1" t="str">
        <f>IFERROR(INDEX(行业涨跌!E:E,MATCH(G2036,行业涨跌!C:C,0)),"-")</f>
        <v>-</v>
      </c>
      <c r="J2036" s="1">
        <v>0</v>
      </c>
      <c r="K2036" s="1">
        <v>1</v>
      </c>
      <c r="L2036" s="1">
        <v>0</v>
      </c>
      <c r="M2036" s="66">
        <f t="shared" si="255"/>
        <v>1</v>
      </c>
      <c r="R2036" s="43" t="str">
        <f t="shared" si="253"/>
        <v>-</v>
      </c>
      <c r="S2036" s="11">
        <v>43630.625</v>
      </c>
    </row>
    <row r="2037" spans="1:19" x14ac:dyDescent="0.15">
      <c r="A2037" s="1">
        <v>2036</v>
      </c>
      <c r="B2037" s="29" t="str">
        <f>TRIM(基本信息!B2037)</f>
        <v/>
      </c>
      <c r="C2037" s="1" t="str">
        <f>TRIM(基本信息!C2037)</f>
        <v/>
      </c>
      <c r="D2037" s="1">
        <f t="shared" si="254"/>
        <v>0</v>
      </c>
      <c r="E2037" s="1" t="str">
        <f>IFERROR(INDEX(股票涨跌!E:E,MATCH(B2037,股票涨跌!B:B,0)),"-")</f>
        <v>-</v>
      </c>
      <c r="F2037" s="1" t="str">
        <f>IFERROR(INDEX(股票涨跌!F:F,MATCH(B2037,股票涨跌!B:B,0)),"-")</f>
        <v>-</v>
      </c>
      <c r="G2037" s="1" t="str">
        <f>TRIM(基本信息!O2037)</f>
        <v/>
      </c>
      <c r="H2037" s="1" t="str">
        <f>IFERROR(INDEX(行业涨跌!F:F,MATCH(G2037,行业涨跌!C:C,0)),"-")</f>
        <v>-</v>
      </c>
      <c r="I2037" s="1" t="str">
        <f>IFERROR(INDEX(行业涨跌!E:E,MATCH(G2037,行业涨跌!C:C,0)),"-")</f>
        <v>-</v>
      </c>
      <c r="J2037" s="1">
        <v>0</v>
      </c>
      <c r="K2037" s="1">
        <v>1</v>
      </c>
      <c r="L2037" s="1">
        <v>0</v>
      </c>
      <c r="M2037" s="66">
        <f t="shared" si="255"/>
        <v>1</v>
      </c>
      <c r="R2037" s="43" t="str">
        <f t="shared" si="253"/>
        <v>-</v>
      </c>
      <c r="S2037" s="11">
        <v>43630.625</v>
      </c>
    </row>
    <row r="2038" spans="1:19" x14ac:dyDescent="0.15">
      <c r="A2038" s="1">
        <v>2037</v>
      </c>
      <c r="B2038" s="29" t="str">
        <f>TRIM(基本信息!B2038)</f>
        <v/>
      </c>
      <c r="C2038" s="1" t="str">
        <f>TRIM(基本信息!C2038)</f>
        <v/>
      </c>
      <c r="D2038" s="1">
        <f t="shared" si="254"/>
        <v>0</v>
      </c>
      <c r="E2038" s="1" t="str">
        <f>IFERROR(INDEX(股票涨跌!E:E,MATCH(B2038,股票涨跌!B:B,0)),"-")</f>
        <v>-</v>
      </c>
      <c r="F2038" s="1" t="str">
        <f>IFERROR(INDEX(股票涨跌!F:F,MATCH(B2038,股票涨跌!B:B,0)),"-")</f>
        <v>-</v>
      </c>
      <c r="G2038" s="1" t="str">
        <f>TRIM(基本信息!O2038)</f>
        <v/>
      </c>
      <c r="H2038" s="1" t="str">
        <f>IFERROR(INDEX(行业涨跌!F:F,MATCH(G2038,行业涨跌!C:C,0)),"-")</f>
        <v>-</v>
      </c>
      <c r="I2038" s="1" t="str">
        <f>IFERROR(INDEX(行业涨跌!E:E,MATCH(G2038,行业涨跌!C:C,0)),"-")</f>
        <v>-</v>
      </c>
      <c r="J2038" s="1">
        <v>0</v>
      </c>
      <c r="K2038" s="1">
        <v>0</v>
      </c>
      <c r="L2038" s="1">
        <v>0</v>
      </c>
      <c r="M2038" s="66">
        <f t="shared" si="255"/>
        <v>0</v>
      </c>
      <c r="R2038" s="43" t="str">
        <f t="shared" si="253"/>
        <v>-</v>
      </c>
    </row>
    <row r="2039" spans="1:19" x14ac:dyDescent="0.15">
      <c r="A2039" s="1">
        <v>2038</v>
      </c>
      <c r="B2039" s="29" t="str">
        <f>TRIM(基本信息!B2039)</f>
        <v/>
      </c>
      <c r="C2039" s="1" t="str">
        <f>TRIM(基本信息!C2039)</f>
        <v/>
      </c>
      <c r="D2039" s="1">
        <f t="shared" si="254"/>
        <v>0</v>
      </c>
      <c r="E2039" s="1" t="str">
        <f>IFERROR(INDEX(股票涨跌!E:E,MATCH(B2039,股票涨跌!B:B,0)),"-")</f>
        <v>-</v>
      </c>
      <c r="F2039" s="1" t="str">
        <f>IFERROR(INDEX(股票涨跌!F:F,MATCH(B2039,股票涨跌!B:B,0)),"-")</f>
        <v>-</v>
      </c>
      <c r="G2039" s="1" t="str">
        <f>TRIM(基本信息!O2039)</f>
        <v/>
      </c>
      <c r="H2039" s="1" t="str">
        <f>IFERROR(INDEX(行业涨跌!F:F,MATCH(G2039,行业涨跌!C:C,0)),"-")</f>
        <v>-</v>
      </c>
      <c r="I2039" s="1" t="str">
        <f>IFERROR(INDEX(行业涨跌!E:E,MATCH(G2039,行业涨跌!C:C,0)),"-")</f>
        <v>-</v>
      </c>
      <c r="J2039" s="1">
        <v>0</v>
      </c>
      <c r="K2039" s="1">
        <v>0</v>
      </c>
      <c r="L2039" s="1">
        <v>0</v>
      </c>
      <c r="M2039" s="66">
        <f t="shared" si="255"/>
        <v>0</v>
      </c>
      <c r="R2039" s="43" t="str">
        <f t="shared" si="253"/>
        <v>-</v>
      </c>
    </row>
    <row r="2040" spans="1:19" x14ac:dyDescent="0.15">
      <c r="A2040" s="1">
        <v>2039</v>
      </c>
      <c r="B2040" s="29" t="str">
        <f>TRIM(基本信息!B2040)</f>
        <v/>
      </c>
      <c r="C2040" s="1" t="str">
        <f>TRIM(基本信息!C2040)</f>
        <v/>
      </c>
      <c r="D2040" s="1">
        <f t="shared" si="254"/>
        <v>0</v>
      </c>
      <c r="E2040" s="1" t="str">
        <f>IFERROR(INDEX(股票涨跌!E:E,MATCH(B2040,股票涨跌!B:B,0)),"-")</f>
        <v>-</v>
      </c>
      <c r="F2040" s="1" t="str">
        <f>IFERROR(INDEX(股票涨跌!F:F,MATCH(B2040,股票涨跌!B:B,0)),"-")</f>
        <v>-</v>
      </c>
      <c r="G2040" s="1" t="str">
        <f>TRIM(基本信息!O2040)</f>
        <v/>
      </c>
      <c r="H2040" s="1" t="str">
        <f>IFERROR(INDEX(行业涨跌!F:F,MATCH(G2040,行业涨跌!C:C,0)),"-")</f>
        <v>-</v>
      </c>
      <c r="I2040" s="1" t="str">
        <f>IFERROR(INDEX(行业涨跌!E:E,MATCH(G2040,行业涨跌!C:C,0)),"-")</f>
        <v>-</v>
      </c>
      <c r="J2040" s="1">
        <v>0</v>
      </c>
      <c r="K2040" s="1">
        <v>0</v>
      </c>
      <c r="L2040" s="1">
        <v>0</v>
      </c>
      <c r="M2040" s="66">
        <f t="shared" si="255"/>
        <v>0</v>
      </c>
      <c r="R2040" s="43" t="str">
        <f t="shared" si="253"/>
        <v>-</v>
      </c>
    </row>
    <row r="2041" spans="1:19" x14ac:dyDescent="0.15">
      <c r="A2041" s="1">
        <v>2040</v>
      </c>
      <c r="B2041" s="29" t="str">
        <f>TRIM(基本信息!B2041)</f>
        <v/>
      </c>
      <c r="C2041" s="1" t="str">
        <f>TRIM(基本信息!C2041)</f>
        <v/>
      </c>
      <c r="D2041" s="1">
        <f t="shared" si="254"/>
        <v>0</v>
      </c>
      <c r="E2041" s="1" t="str">
        <f>IFERROR(INDEX(股票涨跌!E:E,MATCH(B2041,股票涨跌!B:B,0)),"-")</f>
        <v>-</v>
      </c>
      <c r="F2041" s="1" t="str">
        <f>IFERROR(INDEX(股票涨跌!F:F,MATCH(B2041,股票涨跌!B:B,0)),"-")</f>
        <v>-</v>
      </c>
      <c r="G2041" s="1" t="str">
        <f>TRIM(基本信息!O2041)</f>
        <v/>
      </c>
      <c r="H2041" s="1" t="str">
        <f>IFERROR(INDEX(行业涨跌!F:F,MATCH(G2041,行业涨跌!C:C,0)),"-")</f>
        <v>-</v>
      </c>
      <c r="I2041" s="1" t="str">
        <f>IFERROR(INDEX(行业涨跌!E:E,MATCH(G2041,行业涨跌!C:C,0)),"-")</f>
        <v>-</v>
      </c>
      <c r="J2041" s="1">
        <v>0</v>
      </c>
      <c r="K2041" s="1">
        <v>0</v>
      </c>
      <c r="L2041" s="1">
        <v>0</v>
      </c>
      <c r="M2041" s="66">
        <f t="shared" si="255"/>
        <v>0</v>
      </c>
      <c r="R2041" s="43" t="str">
        <f t="shared" si="253"/>
        <v>-</v>
      </c>
    </row>
    <row r="2042" spans="1:19" x14ac:dyDescent="0.15">
      <c r="A2042" s="1">
        <v>2041</v>
      </c>
      <c r="B2042" s="29" t="str">
        <f>TRIM(基本信息!B2042)</f>
        <v/>
      </c>
      <c r="C2042" s="1" t="str">
        <f>TRIM(基本信息!C2042)</f>
        <v/>
      </c>
      <c r="D2042" s="1">
        <f t="shared" si="254"/>
        <v>0</v>
      </c>
      <c r="E2042" s="1" t="str">
        <f>IFERROR(INDEX(股票涨跌!E:E,MATCH(B2042,股票涨跌!B:B,0)),"-")</f>
        <v>-</v>
      </c>
      <c r="F2042" s="1" t="str">
        <f>IFERROR(INDEX(股票涨跌!F:F,MATCH(B2042,股票涨跌!B:B,0)),"-")</f>
        <v>-</v>
      </c>
      <c r="G2042" s="1" t="str">
        <f>TRIM(基本信息!O2042)</f>
        <v/>
      </c>
      <c r="H2042" s="1" t="str">
        <f>IFERROR(INDEX(行业涨跌!F:F,MATCH(G2042,行业涨跌!C:C,0)),"-")</f>
        <v>-</v>
      </c>
      <c r="I2042" s="1" t="str">
        <f>IFERROR(INDEX(行业涨跌!E:E,MATCH(G2042,行业涨跌!C:C,0)),"-")</f>
        <v>-</v>
      </c>
      <c r="J2042" s="1">
        <v>0</v>
      </c>
      <c r="K2042" s="1">
        <v>0</v>
      </c>
      <c r="L2042" s="1">
        <v>0</v>
      </c>
      <c r="M2042" s="66">
        <f t="shared" si="255"/>
        <v>0</v>
      </c>
      <c r="R2042" s="43" t="str">
        <f t="shared" si="253"/>
        <v>-</v>
      </c>
    </row>
    <row r="2043" spans="1:19" x14ac:dyDescent="0.15">
      <c r="A2043" s="1">
        <v>2042</v>
      </c>
      <c r="B2043" s="29" t="str">
        <f>TRIM(基本信息!B2043)</f>
        <v/>
      </c>
      <c r="C2043" s="1" t="str">
        <f>TRIM(基本信息!C2043)</f>
        <v/>
      </c>
      <c r="D2043" s="1">
        <f t="shared" si="254"/>
        <v>0</v>
      </c>
      <c r="E2043" s="1" t="str">
        <f>IFERROR(INDEX(股票涨跌!E:E,MATCH(B2043,股票涨跌!B:B,0)),"-")</f>
        <v>-</v>
      </c>
      <c r="F2043" s="1" t="str">
        <f>IFERROR(INDEX(股票涨跌!F:F,MATCH(B2043,股票涨跌!B:B,0)),"-")</f>
        <v>-</v>
      </c>
      <c r="G2043" s="1" t="str">
        <f>TRIM(基本信息!O2043)</f>
        <v/>
      </c>
      <c r="H2043" s="1" t="str">
        <f>IFERROR(INDEX(行业涨跌!F:F,MATCH(G2043,行业涨跌!C:C,0)),"-")</f>
        <v>-</v>
      </c>
      <c r="I2043" s="1" t="str">
        <f>IFERROR(INDEX(行业涨跌!E:E,MATCH(G2043,行业涨跌!C:C,0)),"-")</f>
        <v>-</v>
      </c>
      <c r="J2043" s="1">
        <v>0</v>
      </c>
      <c r="K2043" s="1">
        <v>0</v>
      </c>
      <c r="L2043" s="1">
        <v>0</v>
      </c>
      <c r="M2043" s="66">
        <f t="shared" si="255"/>
        <v>0</v>
      </c>
      <c r="R2043" s="43" t="str">
        <f t="shared" si="253"/>
        <v>-</v>
      </c>
    </row>
    <row r="2044" spans="1:19" x14ac:dyDescent="0.15">
      <c r="A2044" s="1">
        <v>2043</v>
      </c>
      <c r="B2044" s="29" t="str">
        <f>TRIM(基本信息!B2044)</f>
        <v/>
      </c>
      <c r="C2044" s="1" t="str">
        <f>TRIM(基本信息!C2044)</f>
        <v/>
      </c>
      <c r="D2044" s="1">
        <f t="shared" si="254"/>
        <v>0</v>
      </c>
      <c r="E2044" s="1" t="str">
        <f>IFERROR(INDEX(股票涨跌!E:E,MATCH(B2044,股票涨跌!B:B,0)),"-")</f>
        <v>-</v>
      </c>
      <c r="F2044" s="1" t="str">
        <f>IFERROR(INDEX(股票涨跌!F:F,MATCH(B2044,股票涨跌!B:B,0)),"-")</f>
        <v>-</v>
      </c>
      <c r="G2044" s="1" t="str">
        <f>TRIM(基本信息!O2044)</f>
        <v/>
      </c>
      <c r="H2044" s="1" t="str">
        <f>IFERROR(INDEX(行业涨跌!F:F,MATCH(G2044,行业涨跌!C:C,0)),"-")</f>
        <v>-</v>
      </c>
      <c r="I2044" s="1" t="str">
        <f>IFERROR(INDEX(行业涨跌!E:E,MATCH(G2044,行业涨跌!C:C,0)),"-")</f>
        <v>-</v>
      </c>
      <c r="J2044" s="1">
        <v>0</v>
      </c>
      <c r="K2044" s="1">
        <v>1</v>
      </c>
      <c r="L2044" s="1">
        <v>0</v>
      </c>
      <c r="M2044" s="66">
        <f t="shared" si="255"/>
        <v>1</v>
      </c>
      <c r="R2044" s="43" t="str">
        <f t="shared" si="253"/>
        <v>-</v>
      </c>
      <c r="S2044" s="11">
        <v>43630.625</v>
      </c>
    </row>
    <row r="2045" spans="1:19" x14ac:dyDescent="0.15">
      <c r="A2045" s="1">
        <v>2044</v>
      </c>
      <c r="B2045" s="29" t="str">
        <f>TRIM(基本信息!B2045)</f>
        <v/>
      </c>
      <c r="C2045" s="1" t="str">
        <f>TRIM(基本信息!C2045)</f>
        <v/>
      </c>
      <c r="D2045" s="1">
        <f t="shared" si="254"/>
        <v>0</v>
      </c>
      <c r="E2045" s="1" t="str">
        <f>IFERROR(INDEX(股票涨跌!E:E,MATCH(B2045,股票涨跌!B:B,0)),"-")</f>
        <v>-</v>
      </c>
      <c r="F2045" s="1" t="str">
        <f>IFERROR(INDEX(股票涨跌!F:F,MATCH(B2045,股票涨跌!B:B,0)),"-")</f>
        <v>-</v>
      </c>
      <c r="G2045" s="1" t="str">
        <f>TRIM(基本信息!O2045)</f>
        <v/>
      </c>
      <c r="H2045" s="1" t="str">
        <f>IFERROR(INDEX(行业涨跌!F:F,MATCH(G2045,行业涨跌!C:C,0)),"-")</f>
        <v>-</v>
      </c>
      <c r="I2045" s="1" t="str">
        <f>IFERROR(INDEX(行业涨跌!E:E,MATCH(G2045,行业涨跌!C:C,0)),"-")</f>
        <v>-</v>
      </c>
      <c r="J2045" s="1">
        <v>0</v>
      </c>
      <c r="K2045" s="1">
        <v>0</v>
      </c>
      <c r="L2045" s="1">
        <v>0</v>
      </c>
      <c r="M2045" s="66">
        <f t="shared" si="255"/>
        <v>0</v>
      </c>
      <c r="R2045" s="43" t="str">
        <f t="shared" si="253"/>
        <v>-</v>
      </c>
    </row>
    <row r="2046" spans="1:19" x14ac:dyDescent="0.15">
      <c r="A2046" s="1">
        <v>2045</v>
      </c>
      <c r="B2046" s="29" t="str">
        <f>TRIM(基本信息!B2046)</f>
        <v/>
      </c>
      <c r="C2046" s="1" t="str">
        <f>TRIM(基本信息!C2046)</f>
        <v/>
      </c>
      <c r="D2046" s="1">
        <f t="shared" si="254"/>
        <v>0</v>
      </c>
      <c r="E2046" s="1" t="str">
        <f>IFERROR(INDEX(股票涨跌!E:E,MATCH(B2046,股票涨跌!B:B,0)),"-")</f>
        <v>-</v>
      </c>
      <c r="F2046" s="1" t="str">
        <f>IFERROR(INDEX(股票涨跌!F:F,MATCH(B2046,股票涨跌!B:B,0)),"-")</f>
        <v>-</v>
      </c>
      <c r="G2046" s="1" t="str">
        <f>TRIM(基本信息!O2046)</f>
        <v/>
      </c>
      <c r="H2046" s="1" t="str">
        <f>IFERROR(INDEX(行业涨跌!F:F,MATCH(G2046,行业涨跌!C:C,0)),"-")</f>
        <v>-</v>
      </c>
      <c r="I2046" s="1" t="str">
        <f>IFERROR(INDEX(行业涨跌!E:E,MATCH(G2046,行业涨跌!C:C,0)),"-")</f>
        <v>-</v>
      </c>
      <c r="J2046" s="1">
        <v>0</v>
      </c>
      <c r="K2046" s="1">
        <v>1</v>
      </c>
      <c r="L2046" s="1">
        <v>0</v>
      </c>
      <c r="M2046" s="66">
        <f t="shared" si="255"/>
        <v>1</v>
      </c>
      <c r="R2046" s="43" t="str">
        <f t="shared" si="253"/>
        <v>-</v>
      </c>
      <c r="S2046" s="11">
        <v>43630.625</v>
      </c>
    </row>
    <row r="2047" spans="1:19" x14ac:dyDescent="0.15">
      <c r="A2047" s="1">
        <v>2046</v>
      </c>
      <c r="B2047" s="29" t="str">
        <f>TRIM(基本信息!B2047)</f>
        <v/>
      </c>
      <c r="C2047" s="1" t="str">
        <f>TRIM(基本信息!C2047)</f>
        <v/>
      </c>
      <c r="D2047" s="1">
        <f t="shared" si="254"/>
        <v>0</v>
      </c>
      <c r="E2047" s="1" t="str">
        <f>IFERROR(INDEX(股票涨跌!E:E,MATCH(B2047,股票涨跌!B:B,0)),"-")</f>
        <v>-</v>
      </c>
      <c r="F2047" s="1" t="str">
        <f>IFERROR(INDEX(股票涨跌!F:F,MATCH(B2047,股票涨跌!B:B,0)),"-")</f>
        <v>-</v>
      </c>
      <c r="G2047" s="1" t="str">
        <f>TRIM(基本信息!O2047)</f>
        <v/>
      </c>
      <c r="H2047" s="1" t="str">
        <f>IFERROR(INDEX(行业涨跌!F:F,MATCH(G2047,行业涨跌!C:C,0)),"-")</f>
        <v>-</v>
      </c>
      <c r="I2047" s="1" t="str">
        <f>IFERROR(INDEX(行业涨跌!E:E,MATCH(G2047,行业涨跌!C:C,0)),"-")</f>
        <v>-</v>
      </c>
      <c r="J2047" s="1">
        <v>0</v>
      </c>
      <c r="K2047" s="1">
        <v>0</v>
      </c>
      <c r="L2047" s="1">
        <v>0</v>
      </c>
      <c r="M2047" s="66">
        <f t="shared" si="255"/>
        <v>0</v>
      </c>
      <c r="R2047" s="43" t="str">
        <f t="shared" si="253"/>
        <v>-</v>
      </c>
    </row>
    <row r="2048" spans="1:19" x14ac:dyDescent="0.15">
      <c r="A2048" s="1">
        <v>2047</v>
      </c>
      <c r="B2048" s="29" t="str">
        <f>TRIM(基本信息!B2048)</f>
        <v/>
      </c>
      <c r="C2048" s="1" t="str">
        <f>TRIM(基本信息!C2048)</f>
        <v/>
      </c>
      <c r="D2048" s="1">
        <f t="shared" si="254"/>
        <v>0</v>
      </c>
      <c r="E2048" s="1" t="str">
        <f>IFERROR(INDEX(股票涨跌!E:E,MATCH(B2048,股票涨跌!B:B,0)),"-")</f>
        <v>-</v>
      </c>
      <c r="F2048" s="1" t="str">
        <f>IFERROR(INDEX(股票涨跌!F:F,MATCH(B2048,股票涨跌!B:B,0)),"-")</f>
        <v>-</v>
      </c>
      <c r="G2048" s="1" t="str">
        <f>TRIM(基本信息!O2048)</f>
        <v/>
      </c>
      <c r="H2048" s="1" t="str">
        <f>IFERROR(INDEX(行业涨跌!F:F,MATCH(G2048,行业涨跌!C:C,0)),"-")</f>
        <v>-</v>
      </c>
      <c r="I2048" s="1" t="str">
        <f>IFERROR(INDEX(行业涨跌!E:E,MATCH(G2048,行业涨跌!C:C,0)),"-")</f>
        <v>-</v>
      </c>
      <c r="J2048" s="1">
        <v>0</v>
      </c>
      <c r="K2048" s="1">
        <v>1</v>
      </c>
      <c r="L2048" s="1">
        <v>0</v>
      </c>
      <c r="M2048" s="66">
        <f t="shared" si="255"/>
        <v>1</v>
      </c>
      <c r="R2048" s="43" t="str">
        <f t="shared" si="253"/>
        <v>-</v>
      </c>
      <c r="S2048" s="11">
        <v>43630.625</v>
      </c>
    </row>
    <row r="2049" spans="1:19" x14ac:dyDescent="0.15">
      <c r="A2049" s="1">
        <v>2048</v>
      </c>
      <c r="B2049" s="29" t="str">
        <f>TRIM(基本信息!B2049)</f>
        <v/>
      </c>
      <c r="C2049" s="1" t="str">
        <f>TRIM(基本信息!C2049)</f>
        <v/>
      </c>
      <c r="D2049" s="1">
        <f t="shared" si="254"/>
        <v>0</v>
      </c>
      <c r="E2049" s="1" t="str">
        <f>IFERROR(INDEX(股票涨跌!E:E,MATCH(B2049,股票涨跌!B:B,0)),"-")</f>
        <v>-</v>
      </c>
      <c r="F2049" s="1" t="str">
        <f>IFERROR(INDEX(股票涨跌!F:F,MATCH(B2049,股票涨跌!B:B,0)),"-")</f>
        <v>-</v>
      </c>
      <c r="G2049" s="1" t="str">
        <f>TRIM(基本信息!O2049)</f>
        <v/>
      </c>
      <c r="H2049" s="1" t="str">
        <f>IFERROR(INDEX(行业涨跌!F:F,MATCH(G2049,行业涨跌!C:C,0)),"-")</f>
        <v>-</v>
      </c>
      <c r="I2049" s="1" t="str">
        <f>IFERROR(INDEX(行业涨跌!E:E,MATCH(G2049,行业涨跌!C:C,0)),"-")</f>
        <v>-</v>
      </c>
      <c r="J2049" s="1">
        <v>0</v>
      </c>
      <c r="K2049" s="1">
        <v>0</v>
      </c>
      <c r="L2049" s="1">
        <v>0</v>
      </c>
      <c r="M2049" s="66">
        <f t="shared" si="255"/>
        <v>0</v>
      </c>
      <c r="R2049" s="43" t="str">
        <f t="shared" si="253"/>
        <v>-</v>
      </c>
    </row>
    <row r="2050" spans="1:19" x14ac:dyDescent="0.15">
      <c r="A2050" s="1">
        <v>2049</v>
      </c>
      <c r="B2050" s="29" t="str">
        <f>TRIM(基本信息!B2050)</f>
        <v/>
      </c>
      <c r="C2050" s="1" t="str">
        <f>TRIM(基本信息!C2050)</f>
        <v/>
      </c>
      <c r="D2050" s="1">
        <f t="shared" si="254"/>
        <v>0</v>
      </c>
      <c r="E2050" s="1" t="str">
        <f>IFERROR(INDEX(股票涨跌!E:E,MATCH(B2050,股票涨跌!B:B,0)),"-")</f>
        <v>-</v>
      </c>
      <c r="F2050" s="1" t="str">
        <f>IFERROR(INDEX(股票涨跌!F:F,MATCH(B2050,股票涨跌!B:B,0)),"-")</f>
        <v>-</v>
      </c>
      <c r="G2050" s="1" t="str">
        <f>TRIM(基本信息!O2050)</f>
        <v/>
      </c>
      <c r="H2050" s="1" t="str">
        <f>IFERROR(INDEX(行业涨跌!F:F,MATCH(G2050,行业涨跌!C:C,0)),"-")</f>
        <v>-</v>
      </c>
      <c r="I2050" s="1" t="str">
        <f>IFERROR(INDEX(行业涨跌!E:E,MATCH(G2050,行业涨跌!C:C,0)),"-")</f>
        <v>-</v>
      </c>
      <c r="J2050" s="1">
        <v>0</v>
      </c>
      <c r="K2050" s="1">
        <v>0</v>
      </c>
      <c r="L2050" s="1">
        <v>0</v>
      </c>
      <c r="M2050" s="66">
        <f t="shared" si="255"/>
        <v>0</v>
      </c>
      <c r="R2050" s="43" t="str">
        <f t="shared" ref="R2050:R2113" si="256">IF(D2050&gt;0,IF(J2050&gt;0,$J$1,"")&amp;IF(K2050&gt;0,$K$1,"")&amp;IF(L2050&gt;0,$L$1,"")&amp;"+"&amp;IF(N2050&gt;0,$N$1,"")&amp;IF(O2050&gt;0,$O$1,"")&amp;IF(P2050&gt;0,$P$1,"")&amp;IF(Q2050&gt;0,$Q$1,""),"-")</f>
        <v>-</v>
      </c>
    </row>
    <row r="2051" spans="1:19" x14ac:dyDescent="0.15">
      <c r="A2051" s="1">
        <v>2050</v>
      </c>
      <c r="B2051" s="29" t="str">
        <f>TRIM(基本信息!B2051)</f>
        <v/>
      </c>
      <c r="C2051" s="1" t="str">
        <f>TRIM(基本信息!C2051)</f>
        <v/>
      </c>
      <c r="D2051" s="1">
        <f t="shared" ref="D2051:D2114" si="257">IF(LEN(B2051)&gt;2,OR(M2051=1,(M2051=0.5)*(N2051+O2051+P2051+Q2051)&gt;0)+0,0)</f>
        <v>0</v>
      </c>
      <c r="E2051" s="1" t="str">
        <f>IFERROR(INDEX(股票涨跌!E:E,MATCH(B2051,股票涨跌!B:B,0)),"-")</f>
        <v>-</v>
      </c>
      <c r="F2051" s="1" t="str">
        <f>IFERROR(INDEX(股票涨跌!F:F,MATCH(B2051,股票涨跌!B:B,0)),"-")</f>
        <v>-</v>
      </c>
      <c r="G2051" s="1" t="str">
        <f>TRIM(基本信息!O2051)</f>
        <v/>
      </c>
      <c r="H2051" s="1" t="str">
        <f>IFERROR(INDEX(行业涨跌!F:F,MATCH(G2051,行业涨跌!C:C,0)),"-")</f>
        <v>-</v>
      </c>
      <c r="I2051" s="1" t="str">
        <f>IFERROR(INDEX(行业涨跌!E:E,MATCH(G2051,行业涨跌!C:C,0)),"-")</f>
        <v>-</v>
      </c>
      <c r="J2051" s="1">
        <v>0</v>
      </c>
      <c r="K2051" s="1">
        <v>0</v>
      </c>
      <c r="L2051" s="1">
        <v>0</v>
      </c>
      <c r="M2051" s="66">
        <f t="shared" ref="M2051:M2114" si="258">IF(K2051&gt;0,1,IF(J2051&gt;0,0.5,0))</f>
        <v>0</v>
      </c>
      <c r="R2051" s="43" t="str">
        <f t="shared" si="256"/>
        <v>-</v>
      </c>
    </row>
    <row r="2052" spans="1:19" x14ac:dyDescent="0.15">
      <c r="A2052" s="1">
        <v>2051</v>
      </c>
      <c r="B2052" s="29" t="str">
        <f>TRIM(基本信息!B2052)</f>
        <v/>
      </c>
      <c r="C2052" s="1" t="str">
        <f>TRIM(基本信息!C2052)</f>
        <v/>
      </c>
      <c r="D2052" s="1">
        <f t="shared" si="257"/>
        <v>0</v>
      </c>
      <c r="E2052" s="1" t="str">
        <f>IFERROR(INDEX(股票涨跌!E:E,MATCH(B2052,股票涨跌!B:B,0)),"-")</f>
        <v>-</v>
      </c>
      <c r="F2052" s="1" t="str">
        <f>IFERROR(INDEX(股票涨跌!F:F,MATCH(B2052,股票涨跌!B:B,0)),"-")</f>
        <v>-</v>
      </c>
      <c r="G2052" s="1" t="str">
        <f>TRIM(基本信息!O2052)</f>
        <v/>
      </c>
      <c r="H2052" s="1" t="str">
        <f>IFERROR(INDEX(行业涨跌!F:F,MATCH(G2052,行业涨跌!C:C,0)),"-")</f>
        <v>-</v>
      </c>
      <c r="I2052" s="1" t="str">
        <f>IFERROR(INDEX(行业涨跌!E:E,MATCH(G2052,行业涨跌!C:C,0)),"-")</f>
        <v>-</v>
      </c>
      <c r="J2052" s="1">
        <v>0</v>
      </c>
      <c r="K2052" s="1">
        <v>1</v>
      </c>
      <c r="L2052" s="1">
        <v>0</v>
      </c>
      <c r="M2052" s="66">
        <f t="shared" si="258"/>
        <v>1</v>
      </c>
      <c r="R2052" s="43" t="str">
        <f t="shared" si="256"/>
        <v>-</v>
      </c>
      <c r="S2052" s="11">
        <v>43630.625</v>
      </c>
    </row>
    <row r="2053" spans="1:19" x14ac:dyDescent="0.15">
      <c r="A2053" s="1">
        <v>2052</v>
      </c>
      <c r="B2053" s="29" t="str">
        <f>TRIM(基本信息!B2053)</f>
        <v/>
      </c>
      <c r="C2053" s="1" t="str">
        <f>TRIM(基本信息!C2053)</f>
        <v/>
      </c>
      <c r="D2053" s="1">
        <f t="shared" si="257"/>
        <v>0</v>
      </c>
      <c r="E2053" s="1" t="str">
        <f>IFERROR(INDEX(股票涨跌!E:E,MATCH(B2053,股票涨跌!B:B,0)),"-")</f>
        <v>-</v>
      </c>
      <c r="F2053" s="1" t="str">
        <f>IFERROR(INDEX(股票涨跌!F:F,MATCH(B2053,股票涨跌!B:B,0)),"-")</f>
        <v>-</v>
      </c>
      <c r="G2053" s="1" t="str">
        <f>TRIM(基本信息!O2053)</f>
        <v/>
      </c>
      <c r="H2053" s="1" t="str">
        <f>IFERROR(INDEX(行业涨跌!F:F,MATCH(G2053,行业涨跌!C:C,0)),"-")</f>
        <v>-</v>
      </c>
      <c r="I2053" s="1" t="str">
        <f>IFERROR(INDEX(行业涨跌!E:E,MATCH(G2053,行业涨跌!C:C,0)),"-")</f>
        <v>-</v>
      </c>
      <c r="J2053" s="1">
        <v>0</v>
      </c>
      <c r="K2053" s="1">
        <v>0</v>
      </c>
      <c r="L2053" s="1">
        <v>0</v>
      </c>
      <c r="M2053" s="66">
        <f t="shared" si="258"/>
        <v>0</v>
      </c>
      <c r="R2053" s="43" t="str">
        <f t="shared" si="256"/>
        <v>-</v>
      </c>
    </row>
    <row r="2054" spans="1:19" x14ac:dyDescent="0.15">
      <c r="A2054" s="1">
        <v>2053</v>
      </c>
      <c r="B2054" s="29" t="str">
        <f>TRIM(基本信息!B2054)</f>
        <v/>
      </c>
      <c r="C2054" s="1" t="str">
        <f>TRIM(基本信息!C2054)</f>
        <v/>
      </c>
      <c r="D2054" s="1">
        <f t="shared" si="257"/>
        <v>0</v>
      </c>
      <c r="E2054" s="1" t="str">
        <f>IFERROR(INDEX(股票涨跌!E:E,MATCH(B2054,股票涨跌!B:B,0)),"-")</f>
        <v>-</v>
      </c>
      <c r="F2054" s="1" t="str">
        <f>IFERROR(INDEX(股票涨跌!F:F,MATCH(B2054,股票涨跌!B:B,0)),"-")</f>
        <v>-</v>
      </c>
      <c r="G2054" s="1" t="str">
        <f>TRIM(基本信息!O2054)</f>
        <v/>
      </c>
      <c r="H2054" s="1" t="str">
        <f>IFERROR(INDEX(行业涨跌!F:F,MATCH(G2054,行业涨跌!C:C,0)),"-")</f>
        <v>-</v>
      </c>
      <c r="I2054" s="1" t="str">
        <f>IFERROR(INDEX(行业涨跌!E:E,MATCH(G2054,行业涨跌!C:C,0)),"-")</f>
        <v>-</v>
      </c>
      <c r="J2054" s="1">
        <v>0</v>
      </c>
      <c r="K2054" s="1">
        <v>0</v>
      </c>
      <c r="L2054" s="1">
        <v>0</v>
      </c>
      <c r="M2054" s="66">
        <f t="shared" si="258"/>
        <v>0</v>
      </c>
      <c r="R2054" s="43" t="str">
        <f t="shared" si="256"/>
        <v>-</v>
      </c>
    </row>
    <row r="2055" spans="1:19" x14ac:dyDescent="0.15">
      <c r="A2055" s="1">
        <v>2054</v>
      </c>
      <c r="B2055" s="29" t="str">
        <f>TRIM(基本信息!B2055)</f>
        <v/>
      </c>
      <c r="C2055" s="1" t="str">
        <f>TRIM(基本信息!C2055)</f>
        <v/>
      </c>
      <c r="D2055" s="1">
        <f t="shared" si="257"/>
        <v>0</v>
      </c>
      <c r="E2055" s="1" t="str">
        <f>IFERROR(INDEX(股票涨跌!E:E,MATCH(B2055,股票涨跌!B:B,0)),"-")</f>
        <v>-</v>
      </c>
      <c r="F2055" s="1" t="str">
        <f>IFERROR(INDEX(股票涨跌!F:F,MATCH(B2055,股票涨跌!B:B,0)),"-")</f>
        <v>-</v>
      </c>
      <c r="G2055" s="1" t="str">
        <f>TRIM(基本信息!O2055)</f>
        <v/>
      </c>
      <c r="H2055" s="1" t="str">
        <f>IFERROR(INDEX(行业涨跌!F:F,MATCH(G2055,行业涨跌!C:C,0)),"-")</f>
        <v>-</v>
      </c>
      <c r="I2055" s="1" t="str">
        <f>IFERROR(INDEX(行业涨跌!E:E,MATCH(G2055,行业涨跌!C:C,0)),"-")</f>
        <v>-</v>
      </c>
      <c r="J2055" s="1">
        <v>0</v>
      </c>
      <c r="K2055" s="1">
        <v>1</v>
      </c>
      <c r="L2055" s="1">
        <v>0</v>
      </c>
      <c r="M2055" s="66">
        <f t="shared" si="258"/>
        <v>1</v>
      </c>
      <c r="R2055" s="43" t="str">
        <f t="shared" si="256"/>
        <v>-</v>
      </c>
      <c r="S2055" s="11">
        <v>43630.625</v>
      </c>
    </row>
    <row r="2056" spans="1:19" x14ac:dyDescent="0.15">
      <c r="A2056" s="1">
        <v>2055</v>
      </c>
      <c r="B2056" s="29" t="str">
        <f>TRIM(基本信息!B2056)</f>
        <v/>
      </c>
      <c r="C2056" s="1" t="str">
        <f>TRIM(基本信息!C2056)</f>
        <v/>
      </c>
      <c r="D2056" s="1">
        <f t="shared" si="257"/>
        <v>0</v>
      </c>
      <c r="E2056" s="1" t="str">
        <f>IFERROR(INDEX(股票涨跌!E:E,MATCH(B2056,股票涨跌!B:B,0)),"-")</f>
        <v>-</v>
      </c>
      <c r="F2056" s="1" t="str">
        <f>IFERROR(INDEX(股票涨跌!F:F,MATCH(B2056,股票涨跌!B:B,0)),"-")</f>
        <v>-</v>
      </c>
      <c r="G2056" s="1" t="str">
        <f>TRIM(基本信息!O2056)</f>
        <v/>
      </c>
      <c r="H2056" s="1" t="str">
        <f>IFERROR(INDEX(行业涨跌!F:F,MATCH(G2056,行业涨跌!C:C,0)),"-")</f>
        <v>-</v>
      </c>
      <c r="I2056" s="1" t="str">
        <f>IFERROR(INDEX(行业涨跌!E:E,MATCH(G2056,行业涨跌!C:C,0)),"-")</f>
        <v>-</v>
      </c>
      <c r="J2056" s="1">
        <v>0</v>
      </c>
      <c r="K2056" s="1">
        <v>1</v>
      </c>
      <c r="L2056" s="1">
        <v>0</v>
      </c>
      <c r="M2056" s="66">
        <f t="shared" si="258"/>
        <v>1</v>
      </c>
      <c r="R2056" s="43" t="str">
        <f t="shared" si="256"/>
        <v>-</v>
      </c>
      <c r="S2056" s="11">
        <v>43630.625</v>
      </c>
    </row>
    <row r="2057" spans="1:19" x14ac:dyDescent="0.15">
      <c r="A2057" s="1">
        <v>2056</v>
      </c>
      <c r="B2057" s="29" t="str">
        <f>TRIM(基本信息!B2057)</f>
        <v/>
      </c>
      <c r="C2057" s="1" t="str">
        <f>TRIM(基本信息!C2057)</f>
        <v/>
      </c>
      <c r="D2057" s="1">
        <f t="shared" si="257"/>
        <v>0</v>
      </c>
      <c r="E2057" s="1" t="str">
        <f>IFERROR(INDEX(股票涨跌!E:E,MATCH(B2057,股票涨跌!B:B,0)),"-")</f>
        <v>-</v>
      </c>
      <c r="F2057" s="1" t="str">
        <f>IFERROR(INDEX(股票涨跌!F:F,MATCH(B2057,股票涨跌!B:B,0)),"-")</f>
        <v>-</v>
      </c>
      <c r="G2057" s="1" t="str">
        <f>TRIM(基本信息!O2057)</f>
        <v/>
      </c>
      <c r="H2057" s="1" t="str">
        <f>IFERROR(INDEX(行业涨跌!F:F,MATCH(G2057,行业涨跌!C:C,0)),"-")</f>
        <v>-</v>
      </c>
      <c r="I2057" s="1" t="str">
        <f>IFERROR(INDEX(行业涨跌!E:E,MATCH(G2057,行业涨跌!C:C,0)),"-")</f>
        <v>-</v>
      </c>
      <c r="J2057" s="1">
        <v>0</v>
      </c>
      <c r="K2057" s="1">
        <v>1</v>
      </c>
      <c r="L2057" s="1">
        <v>0</v>
      </c>
      <c r="M2057" s="66">
        <f t="shared" si="258"/>
        <v>1</v>
      </c>
      <c r="R2057" s="43" t="str">
        <f t="shared" si="256"/>
        <v>-</v>
      </c>
      <c r="S2057" s="11">
        <v>43630.625</v>
      </c>
    </row>
    <row r="2058" spans="1:19" x14ac:dyDescent="0.15">
      <c r="A2058" s="1">
        <v>2057</v>
      </c>
      <c r="B2058" s="29" t="str">
        <f>TRIM(基本信息!B2058)</f>
        <v/>
      </c>
      <c r="C2058" s="1" t="str">
        <f>TRIM(基本信息!C2058)</f>
        <v/>
      </c>
      <c r="D2058" s="1">
        <f t="shared" si="257"/>
        <v>0</v>
      </c>
      <c r="E2058" s="1" t="str">
        <f>IFERROR(INDEX(股票涨跌!E:E,MATCH(B2058,股票涨跌!B:B,0)),"-")</f>
        <v>-</v>
      </c>
      <c r="F2058" s="1" t="str">
        <f>IFERROR(INDEX(股票涨跌!F:F,MATCH(B2058,股票涨跌!B:B,0)),"-")</f>
        <v>-</v>
      </c>
      <c r="G2058" s="1" t="str">
        <f>TRIM(基本信息!O2058)</f>
        <v/>
      </c>
      <c r="H2058" s="1" t="str">
        <f>IFERROR(INDEX(行业涨跌!F:F,MATCH(G2058,行业涨跌!C:C,0)),"-")</f>
        <v>-</v>
      </c>
      <c r="I2058" s="1" t="str">
        <f>IFERROR(INDEX(行业涨跌!E:E,MATCH(G2058,行业涨跌!C:C,0)),"-")</f>
        <v>-</v>
      </c>
      <c r="J2058" s="1">
        <v>0</v>
      </c>
      <c r="K2058" s="1">
        <v>1</v>
      </c>
      <c r="L2058" s="1">
        <v>0</v>
      </c>
      <c r="M2058" s="66">
        <f t="shared" si="258"/>
        <v>1</v>
      </c>
      <c r="R2058" s="43" t="str">
        <f t="shared" si="256"/>
        <v>-</v>
      </c>
      <c r="S2058" s="11">
        <v>43630.625</v>
      </c>
    </row>
    <row r="2059" spans="1:19" x14ac:dyDescent="0.15">
      <c r="A2059" s="1">
        <v>2058</v>
      </c>
      <c r="B2059" s="29" t="str">
        <f>TRIM(基本信息!B2059)</f>
        <v/>
      </c>
      <c r="C2059" s="1" t="str">
        <f>TRIM(基本信息!C2059)</f>
        <v/>
      </c>
      <c r="D2059" s="1">
        <f t="shared" si="257"/>
        <v>0</v>
      </c>
      <c r="E2059" s="1" t="str">
        <f>IFERROR(INDEX(股票涨跌!E:E,MATCH(B2059,股票涨跌!B:B,0)),"-")</f>
        <v>-</v>
      </c>
      <c r="F2059" s="1" t="str">
        <f>IFERROR(INDEX(股票涨跌!F:F,MATCH(B2059,股票涨跌!B:B,0)),"-")</f>
        <v>-</v>
      </c>
      <c r="G2059" s="1" t="str">
        <f>TRIM(基本信息!O2059)</f>
        <v/>
      </c>
      <c r="H2059" s="1" t="str">
        <f>IFERROR(INDEX(行业涨跌!F:F,MATCH(G2059,行业涨跌!C:C,0)),"-")</f>
        <v>-</v>
      </c>
      <c r="I2059" s="1" t="str">
        <f>IFERROR(INDEX(行业涨跌!E:E,MATCH(G2059,行业涨跌!C:C,0)),"-")</f>
        <v>-</v>
      </c>
      <c r="J2059" s="1">
        <v>0</v>
      </c>
      <c r="K2059" s="1">
        <v>0</v>
      </c>
      <c r="L2059" s="1">
        <v>0</v>
      </c>
      <c r="M2059" s="66">
        <f t="shared" si="258"/>
        <v>0</v>
      </c>
      <c r="R2059" s="43" t="str">
        <f t="shared" si="256"/>
        <v>-</v>
      </c>
    </row>
    <row r="2060" spans="1:19" x14ac:dyDescent="0.15">
      <c r="A2060" s="1">
        <v>2059</v>
      </c>
      <c r="B2060" s="29" t="str">
        <f>TRIM(基本信息!B2060)</f>
        <v/>
      </c>
      <c r="C2060" s="1" t="str">
        <f>TRIM(基本信息!C2060)</f>
        <v/>
      </c>
      <c r="D2060" s="1">
        <f t="shared" si="257"/>
        <v>0</v>
      </c>
      <c r="E2060" s="1" t="str">
        <f>IFERROR(INDEX(股票涨跌!E:E,MATCH(B2060,股票涨跌!B:B,0)),"-")</f>
        <v>-</v>
      </c>
      <c r="F2060" s="1" t="str">
        <f>IFERROR(INDEX(股票涨跌!F:F,MATCH(B2060,股票涨跌!B:B,0)),"-")</f>
        <v>-</v>
      </c>
      <c r="G2060" s="1" t="str">
        <f>TRIM(基本信息!O2060)</f>
        <v/>
      </c>
      <c r="H2060" s="1" t="str">
        <f>IFERROR(INDEX(行业涨跌!F:F,MATCH(G2060,行业涨跌!C:C,0)),"-")</f>
        <v>-</v>
      </c>
      <c r="I2060" s="1" t="str">
        <f>IFERROR(INDEX(行业涨跌!E:E,MATCH(G2060,行业涨跌!C:C,0)),"-")</f>
        <v>-</v>
      </c>
      <c r="J2060" s="1">
        <v>0</v>
      </c>
      <c r="K2060" s="1">
        <v>0</v>
      </c>
      <c r="L2060" s="1">
        <v>0</v>
      </c>
      <c r="M2060" s="66">
        <f t="shared" si="258"/>
        <v>0</v>
      </c>
      <c r="R2060" s="43" t="str">
        <f t="shared" si="256"/>
        <v>-</v>
      </c>
    </row>
    <row r="2061" spans="1:19" x14ac:dyDescent="0.15">
      <c r="A2061" s="1">
        <v>2060</v>
      </c>
      <c r="B2061" s="29" t="str">
        <f>TRIM(基本信息!B2061)</f>
        <v/>
      </c>
      <c r="C2061" s="1" t="str">
        <f>TRIM(基本信息!C2061)</f>
        <v/>
      </c>
      <c r="D2061" s="1">
        <f t="shared" si="257"/>
        <v>0</v>
      </c>
      <c r="E2061" s="1" t="str">
        <f>IFERROR(INDEX(股票涨跌!E:E,MATCH(B2061,股票涨跌!B:B,0)),"-")</f>
        <v>-</v>
      </c>
      <c r="F2061" s="1" t="str">
        <f>IFERROR(INDEX(股票涨跌!F:F,MATCH(B2061,股票涨跌!B:B,0)),"-")</f>
        <v>-</v>
      </c>
      <c r="G2061" s="1" t="str">
        <f>TRIM(基本信息!O2061)</f>
        <v/>
      </c>
      <c r="H2061" s="1" t="str">
        <f>IFERROR(INDEX(行业涨跌!F:F,MATCH(G2061,行业涨跌!C:C,0)),"-")</f>
        <v>-</v>
      </c>
      <c r="I2061" s="1" t="str">
        <f>IFERROR(INDEX(行业涨跌!E:E,MATCH(G2061,行业涨跌!C:C,0)),"-")</f>
        <v>-</v>
      </c>
      <c r="J2061" s="1">
        <v>0</v>
      </c>
      <c r="K2061" s="1">
        <v>0</v>
      </c>
      <c r="L2061" s="1">
        <v>0</v>
      </c>
      <c r="M2061" s="66">
        <f t="shared" si="258"/>
        <v>0</v>
      </c>
      <c r="R2061" s="43" t="str">
        <f t="shared" si="256"/>
        <v>-</v>
      </c>
    </row>
    <row r="2062" spans="1:19" x14ac:dyDescent="0.15">
      <c r="A2062" s="1">
        <v>2061</v>
      </c>
      <c r="B2062" s="29" t="str">
        <f>TRIM(基本信息!B2062)</f>
        <v/>
      </c>
      <c r="C2062" s="1" t="str">
        <f>TRIM(基本信息!C2062)</f>
        <v/>
      </c>
      <c r="D2062" s="1">
        <f t="shared" si="257"/>
        <v>0</v>
      </c>
      <c r="E2062" s="1" t="str">
        <f>IFERROR(INDEX(股票涨跌!E:E,MATCH(B2062,股票涨跌!B:B,0)),"-")</f>
        <v>-</v>
      </c>
      <c r="F2062" s="1" t="str">
        <f>IFERROR(INDEX(股票涨跌!F:F,MATCH(B2062,股票涨跌!B:B,0)),"-")</f>
        <v>-</v>
      </c>
      <c r="G2062" s="1" t="str">
        <f>TRIM(基本信息!O2062)</f>
        <v/>
      </c>
      <c r="H2062" s="1" t="str">
        <f>IFERROR(INDEX(行业涨跌!F:F,MATCH(G2062,行业涨跌!C:C,0)),"-")</f>
        <v>-</v>
      </c>
      <c r="I2062" s="1" t="str">
        <f>IFERROR(INDEX(行业涨跌!E:E,MATCH(G2062,行业涨跌!C:C,0)),"-")</f>
        <v>-</v>
      </c>
      <c r="J2062" s="1">
        <v>0</v>
      </c>
      <c r="K2062" s="1">
        <v>0</v>
      </c>
      <c r="L2062" s="1">
        <v>0</v>
      </c>
      <c r="M2062" s="66">
        <f t="shared" si="258"/>
        <v>0</v>
      </c>
      <c r="R2062" s="43" t="str">
        <f t="shared" si="256"/>
        <v>-</v>
      </c>
    </row>
    <row r="2063" spans="1:19" x14ac:dyDescent="0.15">
      <c r="A2063" s="1">
        <v>2062</v>
      </c>
      <c r="B2063" s="29" t="str">
        <f>TRIM(基本信息!B2063)</f>
        <v/>
      </c>
      <c r="C2063" s="1" t="str">
        <f>TRIM(基本信息!C2063)</f>
        <v/>
      </c>
      <c r="D2063" s="1">
        <f t="shared" si="257"/>
        <v>0</v>
      </c>
      <c r="E2063" s="1" t="str">
        <f>IFERROR(INDEX(股票涨跌!E:E,MATCH(B2063,股票涨跌!B:B,0)),"-")</f>
        <v>-</v>
      </c>
      <c r="F2063" s="1" t="str">
        <f>IFERROR(INDEX(股票涨跌!F:F,MATCH(B2063,股票涨跌!B:B,0)),"-")</f>
        <v>-</v>
      </c>
      <c r="G2063" s="1" t="str">
        <f>TRIM(基本信息!O2063)</f>
        <v/>
      </c>
      <c r="H2063" s="1" t="str">
        <f>IFERROR(INDEX(行业涨跌!F:F,MATCH(G2063,行业涨跌!C:C,0)),"-")</f>
        <v>-</v>
      </c>
      <c r="I2063" s="1" t="str">
        <f>IFERROR(INDEX(行业涨跌!E:E,MATCH(G2063,行业涨跌!C:C,0)),"-")</f>
        <v>-</v>
      </c>
      <c r="J2063" s="1">
        <v>0</v>
      </c>
      <c r="K2063" s="1">
        <v>0</v>
      </c>
      <c r="L2063" s="1">
        <v>0</v>
      </c>
      <c r="M2063" s="66">
        <f t="shared" si="258"/>
        <v>0</v>
      </c>
      <c r="R2063" s="43" t="str">
        <f t="shared" si="256"/>
        <v>-</v>
      </c>
    </row>
    <row r="2064" spans="1:19" x14ac:dyDescent="0.15">
      <c r="A2064" s="1">
        <v>2063</v>
      </c>
      <c r="B2064" s="29" t="str">
        <f>TRIM(基本信息!B2064)</f>
        <v/>
      </c>
      <c r="C2064" s="1" t="str">
        <f>TRIM(基本信息!C2064)</f>
        <v/>
      </c>
      <c r="D2064" s="1">
        <f t="shared" si="257"/>
        <v>0</v>
      </c>
      <c r="E2064" s="1" t="str">
        <f>IFERROR(INDEX(股票涨跌!E:E,MATCH(B2064,股票涨跌!B:B,0)),"-")</f>
        <v>-</v>
      </c>
      <c r="F2064" s="1" t="str">
        <f>IFERROR(INDEX(股票涨跌!F:F,MATCH(B2064,股票涨跌!B:B,0)),"-")</f>
        <v>-</v>
      </c>
      <c r="G2064" s="1" t="str">
        <f>TRIM(基本信息!O2064)</f>
        <v/>
      </c>
      <c r="H2064" s="1" t="str">
        <f>IFERROR(INDEX(行业涨跌!F:F,MATCH(G2064,行业涨跌!C:C,0)),"-")</f>
        <v>-</v>
      </c>
      <c r="I2064" s="1" t="str">
        <f>IFERROR(INDEX(行业涨跌!E:E,MATCH(G2064,行业涨跌!C:C,0)),"-")</f>
        <v>-</v>
      </c>
      <c r="J2064" s="1">
        <v>0</v>
      </c>
      <c r="K2064" s="1">
        <v>0</v>
      </c>
      <c r="L2064" s="1">
        <v>0</v>
      </c>
      <c r="M2064" s="66">
        <f t="shared" si="258"/>
        <v>0</v>
      </c>
      <c r="R2064" s="43" t="str">
        <f t="shared" si="256"/>
        <v>-</v>
      </c>
    </row>
    <row r="2065" spans="1:19" x14ac:dyDescent="0.15">
      <c r="A2065" s="1">
        <v>2064</v>
      </c>
      <c r="B2065" s="29" t="str">
        <f>TRIM(基本信息!B2065)</f>
        <v/>
      </c>
      <c r="C2065" s="1" t="str">
        <f>TRIM(基本信息!C2065)</f>
        <v/>
      </c>
      <c r="D2065" s="1">
        <f t="shared" si="257"/>
        <v>0</v>
      </c>
      <c r="E2065" s="1" t="str">
        <f>IFERROR(INDEX(股票涨跌!E:E,MATCH(B2065,股票涨跌!B:B,0)),"-")</f>
        <v>-</v>
      </c>
      <c r="F2065" s="1" t="str">
        <f>IFERROR(INDEX(股票涨跌!F:F,MATCH(B2065,股票涨跌!B:B,0)),"-")</f>
        <v>-</v>
      </c>
      <c r="G2065" s="1" t="str">
        <f>TRIM(基本信息!O2065)</f>
        <v/>
      </c>
      <c r="H2065" s="1" t="str">
        <f>IFERROR(INDEX(行业涨跌!F:F,MATCH(G2065,行业涨跌!C:C,0)),"-")</f>
        <v>-</v>
      </c>
      <c r="I2065" s="1" t="str">
        <f>IFERROR(INDEX(行业涨跌!E:E,MATCH(G2065,行业涨跌!C:C,0)),"-")</f>
        <v>-</v>
      </c>
      <c r="J2065" s="1">
        <v>0</v>
      </c>
      <c r="K2065" s="1">
        <v>0</v>
      </c>
      <c r="L2065" s="1">
        <v>0</v>
      </c>
      <c r="M2065" s="66">
        <f t="shared" si="258"/>
        <v>0</v>
      </c>
      <c r="R2065" s="43" t="str">
        <f t="shared" si="256"/>
        <v>-</v>
      </c>
    </row>
    <row r="2066" spans="1:19" x14ac:dyDescent="0.15">
      <c r="A2066" s="1">
        <v>2065</v>
      </c>
      <c r="B2066" s="29" t="str">
        <f>TRIM(基本信息!B2066)</f>
        <v/>
      </c>
      <c r="C2066" s="1" t="str">
        <f>TRIM(基本信息!C2066)</f>
        <v/>
      </c>
      <c r="D2066" s="1">
        <f t="shared" si="257"/>
        <v>0</v>
      </c>
      <c r="E2066" s="1" t="str">
        <f>IFERROR(INDEX(股票涨跌!E:E,MATCH(B2066,股票涨跌!B:B,0)),"-")</f>
        <v>-</v>
      </c>
      <c r="F2066" s="1" t="str">
        <f>IFERROR(INDEX(股票涨跌!F:F,MATCH(B2066,股票涨跌!B:B,0)),"-")</f>
        <v>-</v>
      </c>
      <c r="G2066" s="1" t="str">
        <f>TRIM(基本信息!O2066)</f>
        <v/>
      </c>
      <c r="H2066" s="1" t="str">
        <f>IFERROR(INDEX(行业涨跌!F:F,MATCH(G2066,行业涨跌!C:C,0)),"-")</f>
        <v>-</v>
      </c>
      <c r="I2066" s="1" t="str">
        <f>IFERROR(INDEX(行业涨跌!E:E,MATCH(G2066,行业涨跌!C:C,0)),"-")</f>
        <v>-</v>
      </c>
      <c r="J2066" s="1">
        <v>0</v>
      </c>
      <c r="K2066" s="1">
        <v>0</v>
      </c>
      <c r="L2066" s="1">
        <v>0</v>
      </c>
      <c r="M2066" s="66">
        <f t="shared" si="258"/>
        <v>0</v>
      </c>
      <c r="R2066" s="43" t="str">
        <f t="shared" si="256"/>
        <v>-</v>
      </c>
    </row>
    <row r="2067" spans="1:19" x14ac:dyDescent="0.15">
      <c r="A2067" s="1">
        <v>2066</v>
      </c>
      <c r="B2067" s="29" t="str">
        <f>TRIM(基本信息!B2067)</f>
        <v/>
      </c>
      <c r="C2067" s="1" t="str">
        <f>TRIM(基本信息!C2067)</f>
        <v/>
      </c>
      <c r="D2067" s="1">
        <f t="shared" si="257"/>
        <v>0</v>
      </c>
      <c r="E2067" s="1" t="str">
        <f>IFERROR(INDEX(股票涨跌!E:E,MATCH(B2067,股票涨跌!B:B,0)),"-")</f>
        <v>-</v>
      </c>
      <c r="F2067" s="1" t="str">
        <f>IFERROR(INDEX(股票涨跌!F:F,MATCH(B2067,股票涨跌!B:B,0)),"-")</f>
        <v>-</v>
      </c>
      <c r="G2067" s="1" t="str">
        <f>TRIM(基本信息!O2067)</f>
        <v/>
      </c>
      <c r="H2067" s="1" t="str">
        <f>IFERROR(INDEX(行业涨跌!F:F,MATCH(G2067,行业涨跌!C:C,0)),"-")</f>
        <v>-</v>
      </c>
      <c r="I2067" s="1" t="str">
        <f>IFERROR(INDEX(行业涨跌!E:E,MATCH(G2067,行业涨跌!C:C,0)),"-")</f>
        <v>-</v>
      </c>
      <c r="J2067" s="1">
        <v>0</v>
      </c>
      <c r="K2067" s="1">
        <v>0</v>
      </c>
      <c r="L2067" s="1">
        <v>0</v>
      </c>
      <c r="M2067" s="66">
        <f t="shared" si="258"/>
        <v>0</v>
      </c>
      <c r="R2067" s="43" t="str">
        <f t="shared" si="256"/>
        <v>-</v>
      </c>
    </row>
    <row r="2068" spans="1:19" x14ac:dyDescent="0.15">
      <c r="A2068" s="1">
        <v>2067</v>
      </c>
      <c r="B2068" s="29" t="str">
        <f>TRIM(基本信息!B2068)</f>
        <v/>
      </c>
      <c r="C2068" s="1" t="str">
        <f>TRIM(基本信息!C2068)</f>
        <v/>
      </c>
      <c r="D2068" s="1">
        <f t="shared" si="257"/>
        <v>0</v>
      </c>
      <c r="E2068" s="1" t="str">
        <f>IFERROR(INDEX(股票涨跌!E:E,MATCH(B2068,股票涨跌!B:B,0)),"-")</f>
        <v>-</v>
      </c>
      <c r="F2068" s="1" t="str">
        <f>IFERROR(INDEX(股票涨跌!F:F,MATCH(B2068,股票涨跌!B:B,0)),"-")</f>
        <v>-</v>
      </c>
      <c r="G2068" s="1" t="str">
        <f>TRIM(基本信息!O2068)</f>
        <v/>
      </c>
      <c r="H2068" s="1" t="str">
        <f>IFERROR(INDEX(行业涨跌!F:F,MATCH(G2068,行业涨跌!C:C,0)),"-")</f>
        <v>-</v>
      </c>
      <c r="I2068" s="1" t="str">
        <f>IFERROR(INDEX(行业涨跌!E:E,MATCH(G2068,行业涨跌!C:C,0)),"-")</f>
        <v>-</v>
      </c>
      <c r="J2068" s="1">
        <v>0</v>
      </c>
      <c r="K2068" s="1">
        <v>1</v>
      </c>
      <c r="L2068" s="1">
        <v>0</v>
      </c>
      <c r="M2068" s="66">
        <f t="shared" si="258"/>
        <v>1</v>
      </c>
      <c r="R2068" s="43" t="str">
        <f t="shared" si="256"/>
        <v>-</v>
      </c>
      <c r="S2068" s="11">
        <v>43630.625</v>
      </c>
    </row>
    <row r="2069" spans="1:19" x14ac:dyDescent="0.15">
      <c r="A2069" s="1">
        <v>2068</v>
      </c>
      <c r="B2069" s="29" t="str">
        <f>TRIM(基本信息!B2069)</f>
        <v/>
      </c>
      <c r="C2069" s="1" t="str">
        <f>TRIM(基本信息!C2069)</f>
        <v/>
      </c>
      <c r="D2069" s="1">
        <f t="shared" si="257"/>
        <v>0</v>
      </c>
      <c r="E2069" s="1" t="str">
        <f>IFERROR(INDEX(股票涨跌!E:E,MATCH(B2069,股票涨跌!B:B,0)),"-")</f>
        <v>-</v>
      </c>
      <c r="F2069" s="1" t="str">
        <f>IFERROR(INDEX(股票涨跌!F:F,MATCH(B2069,股票涨跌!B:B,0)),"-")</f>
        <v>-</v>
      </c>
      <c r="G2069" s="1" t="str">
        <f>TRIM(基本信息!O2069)</f>
        <v/>
      </c>
      <c r="H2069" s="1" t="str">
        <f>IFERROR(INDEX(行业涨跌!F:F,MATCH(G2069,行业涨跌!C:C,0)),"-")</f>
        <v>-</v>
      </c>
      <c r="I2069" s="1" t="str">
        <f>IFERROR(INDEX(行业涨跌!E:E,MATCH(G2069,行业涨跌!C:C,0)),"-")</f>
        <v>-</v>
      </c>
      <c r="J2069" s="1">
        <v>0</v>
      </c>
      <c r="K2069" s="1">
        <v>0</v>
      </c>
      <c r="L2069" s="1">
        <v>1</v>
      </c>
      <c r="M2069" s="66">
        <f t="shared" si="258"/>
        <v>0</v>
      </c>
      <c r="R2069" s="43" t="str">
        <f t="shared" si="256"/>
        <v>-</v>
      </c>
    </row>
    <row r="2070" spans="1:19" x14ac:dyDescent="0.15">
      <c r="A2070" s="1">
        <v>2069</v>
      </c>
      <c r="B2070" s="29" t="str">
        <f>TRIM(基本信息!B2070)</f>
        <v/>
      </c>
      <c r="C2070" s="1" t="str">
        <f>TRIM(基本信息!C2070)</f>
        <v/>
      </c>
      <c r="D2070" s="1">
        <f t="shared" si="257"/>
        <v>0</v>
      </c>
      <c r="E2070" s="1" t="str">
        <f>IFERROR(INDEX(股票涨跌!E:E,MATCH(B2070,股票涨跌!B:B,0)),"-")</f>
        <v>-</v>
      </c>
      <c r="F2070" s="1" t="str">
        <f>IFERROR(INDEX(股票涨跌!F:F,MATCH(B2070,股票涨跌!B:B,0)),"-")</f>
        <v>-</v>
      </c>
      <c r="G2070" s="1" t="str">
        <f>TRIM(基本信息!O2070)</f>
        <v/>
      </c>
      <c r="H2070" s="1" t="str">
        <f>IFERROR(INDEX(行业涨跌!F:F,MATCH(G2070,行业涨跌!C:C,0)),"-")</f>
        <v>-</v>
      </c>
      <c r="I2070" s="1" t="str">
        <f>IFERROR(INDEX(行业涨跌!E:E,MATCH(G2070,行业涨跌!C:C,0)),"-")</f>
        <v>-</v>
      </c>
      <c r="J2070" s="1">
        <v>0</v>
      </c>
      <c r="K2070" s="1">
        <v>0</v>
      </c>
      <c r="L2070" s="1">
        <v>0</v>
      </c>
      <c r="M2070" s="66">
        <f t="shared" si="258"/>
        <v>0</v>
      </c>
      <c r="R2070" s="43" t="str">
        <f t="shared" si="256"/>
        <v>-</v>
      </c>
    </row>
    <row r="2071" spans="1:19" x14ac:dyDescent="0.15">
      <c r="A2071" s="1">
        <v>2070</v>
      </c>
      <c r="B2071" s="29" t="str">
        <f>TRIM(基本信息!B2071)</f>
        <v/>
      </c>
      <c r="C2071" s="1" t="str">
        <f>TRIM(基本信息!C2071)</f>
        <v/>
      </c>
      <c r="D2071" s="1">
        <f t="shared" si="257"/>
        <v>0</v>
      </c>
      <c r="E2071" s="1" t="str">
        <f>IFERROR(INDEX(股票涨跌!E:E,MATCH(B2071,股票涨跌!B:B,0)),"-")</f>
        <v>-</v>
      </c>
      <c r="F2071" s="1" t="str">
        <f>IFERROR(INDEX(股票涨跌!F:F,MATCH(B2071,股票涨跌!B:B,0)),"-")</f>
        <v>-</v>
      </c>
      <c r="G2071" s="1" t="str">
        <f>TRIM(基本信息!O2071)</f>
        <v/>
      </c>
      <c r="H2071" s="1" t="str">
        <f>IFERROR(INDEX(行业涨跌!F:F,MATCH(G2071,行业涨跌!C:C,0)),"-")</f>
        <v>-</v>
      </c>
      <c r="I2071" s="1" t="str">
        <f>IFERROR(INDEX(行业涨跌!E:E,MATCH(G2071,行业涨跌!C:C,0)),"-")</f>
        <v>-</v>
      </c>
      <c r="J2071" s="1">
        <v>0</v>
      </c>
      <c r="K2071" s="1">
        <v>0</v>
      </c>
      <c r="L2071" s="1">
        <v>0</v>
      </c>
      <c r="M2071" s="66">
        <f t="shared" si="258"/>
        <v>0</v>
      </c>
      <c r="R2071" s="43" t="str">
        <f t="shared" si="256"/>
        <v>-</v>
      </c>
    </row>
    <row r="2072" spans="1:19" x14ac:dyDescent="0.15">
      <c r="A2072" s="1">
        <v>2071</v>
      </c>
      <c r="B2072" s="29" t="str">
        <f>TRIM(基本信息!B2072)</f>
        <v/>
      </c>
      <c r="C2072" s="1" t="str">
        <f>TRIM(基本信息!C2072)</f>
        <v/>
      </c>
      <c r="D2072" s="1">
        <f t="shared" si="257"/>
        <v>0</v>
      </c>
      <c r="E2072" s="1" t="str">
        <f>IFERROR(INDEX(股票涨跌!E:E,MATCH(B2072,股票涨跌!B:B,0)),"-")</f>
        <v>-</v>
      </c>
      <c r="F2072" s="1" t="str">
        <f>IFERROR(INDEX(股票涨跌!F:F,MATCH(B2072,股票涨跌!B:B,0)),"-")</f>
        <v>-</v>
      </c>
      <c r="G2072" s="1" t="str">
        <f>TRIM(基本信息!O2072)</f>
        <v/>
      </c>
      <c r="H2072" s="1" t="str">
        <f>IFERROR(INDEX(行业涨跌!F:F,MATCH(G2072,行业涨跌!C:C,0)),"-")</f>
        <v>-</v>
      </c>
      <c r="I2072" s="1" t="str">
        <f>IFERROR(INDEX(行业涨跌!E:E,MATCH(G2072,行业涨跌!C:C,0)),"-")</f>
        <v>-</v>
      </c>
      <c r="J2072" s="1">
        <v>0</v>
      </c>
      <c r="K2072" s="1">
        <v>0</v>
      </c>
      <c r="L2072" s="1">
        <v>0</v>
      </c>
      <c r="M2072" s="66">
        <f t="shared" si="258"/>
        <v>0</v>
      </c>
      <c r="R2072" s="43" t="str">
        <f t="shared" si="256"/>
        <v>-</v>
      </c>
    </row>
    <row r="2073" spans="1:19" x14ac:dyDescent="0.15">
      <c r="A2073" s="1">
        <v>2072</v>
      </c>
      <c r="B2073" s="29" t="str">
        <f>TRIM(基本信息!B2073)</f>
        <v/>
      </c>
      <c r="C2073" s="1" t="str">
        <f>TRIM(基本信息!C2073)</f>
        <v/>
      </c>
      <c r="D2073" s="1">
        <f t="shared" si="257"/>
        <v>0</v>
      </c>
      <c r="E2073" s="1" t="str">
        <f>IFERROR(INDEX(股票涨跌!E:E,MATCH(B2073,股票涨跌!B:B,0)),"-")</f>
        <v>-</v>
      </c>
      <c r="F2073" s="1" t="str">
        <f>IFERROR(INDEX(股票涨跌!F:F,MATCH(B2073,股票涨跌!B:B,0)),"-")</f>
        <v>-</v>
      </c>
      <c r="G2073" s="1" t="str">
        <f>TRIM(基本信息!O2073)</f>
        <v/>
      </c>
      <c r="H2073" s="1" t="str">
        <f>IFERROR(INDEX(行业涨跌!F:F,MATCH(G2073,行业涨跌!C:C,0)),"-")</f>
        <v>-</v>
      </c>
      <c r="I2073" s="1" t="str">
        <f>IFERROR(INDEX(行业涨跌!E:E,MATCH(G2073,行业涨跌!C:C,0)),"-")</f>
        <v>-</v>
      </c>
      <c r="J2073" s="1">
        <v>0</v>
      </c>
      <c r="K2073" s="1">
        <v>0</v>
      </c>
      <c r="L2073" s="1">
        <v>0</v>
      </c>
      <c r="M2073" s="66">
        <f t="shared" si="258"/>
        <v>0</v>
      </c>
      <c r="R2073" s="43" t="str">
        <f t="shared" si="256"/>
        <v>-</v>
      </c>
    </row>
    <row r="2074" spans="1:19" x14ac:dyDescent="0.15">
      <c r="A2074" s="1">
        <v>2073</v>
      </c>
      <c r="B2074" s="29" t="str">
        <f>TRIM(基本信息!B2074)</f>
        <v/>
      </c>
      <c r="C2074" s="1" t="str">
        <f>TRIM(基本信息!C2074)</f>
        <v/>
      </c>
      <c r="D2074" s="1">
        <f t="shared" si="257"/>
        <v>0</v>
      </c>
      <c r="E2074" s="1" t="str">
        <f>IFERROR(INDEX(股票涨跌!E:E,MATCH(B2074,股票涨跌!B:B,0)),"-")</f>
        <v>-</v>
      </c>
      <c r="F2074" s="1" t="str">
        <f>IFERROR(INDEX(股票涨跌!F:F,MATCH(B2074,股票涨跌!B:B,0)),"-")</f>
        <v>-</v>
      </c>
      <c r="G2074" s="1" t="str">
        <f>TRIM(基本信息!O2074)</f>
        <v/>
      </c>
      <c r="H2074" s="1" t="str">
        <f>IFERROR(INDEX(行业涨跌!F:F,MATCH(G2074,行业涨跌!C:C,0)),"-")</f>
        <v>-</v>
      </c>
      <c r="I2074" s="1" t="str">
        <f>IFERROR(INDEX(行业涨跌!E:E,MATCH(G2074,行业涨跌!C:C,0)),"-")</f>
        <v>-</v>
      </c>
      <c r="J2074" s="1">
        <v>0</v>
      </c>
      <c r="K2074" s="1">
        <v>0</v>
      </c>
      <c r="L2074" s="1">
        <v>0</v>
      </c>
      <c r="M2074" s="66">
        <f t="shared" si="258"/>
        <v>0</v>
      </c>
      <c r="R2074" s="43" t="str">
        <f t="shared" si="256"/>
        <v>-</v>
      </c>
    </row>
    <row r="2075" spans="1:19" x14ac:dyDescent="0.15">
      <c r="A2075" s="1">
        <v>2074</v>
      </c>
      <c r="B2075" s="29" t="str">
        <f>TRIM(基本信息!B2075)</f>
        <v/>
      </c>
      <c r="C2075" s="1" t="str">
        <f>TRIM(基本信息!C2075)</f>
        <v/>
      </c>
      <c r="D2075" s="1">
        <f t="shared" si="257"/>
        <v>0</v>
      </c>
      <c r="E2075" s="1" t="str">
        <f>IFERROR(INDEX(股票涨跌!E:E,MATCH(B2075,股票涨跌!B:B,0)),"-")</f>
        <v>-</v>
      </c>
      <c r="F2075" s="1" t="str">
        <f>IFERROR(INDEX(股票涨跌!F:F,MATCH(B2075,股票涨跌!B:B,0)),"-")</f>
        <v>-</v>
      </c>
      <c r="G2075" s="1" t="str">
        <f>TRIM(基本信息!O2075)</f>
        <v/>
      </c>
      <c r="H2075" s="1" t="str">
        <f>IFERROR(INDEX(行业涨跌!F:F,MATCH(G2075,行业涨跌!C:C,0)),"-")</f>
        <v>-</v>
      </c>
      <c r="I2075" s="1" t="str">
        <f>IFERROR(INDEX(行业涨跌!E:E,MATCH(G2075,行业涨跌!C:C,0)),"-")</f>
        <v>-</v>
      </c>
      <c r="J2075" s="1">
        <v>0</v>
      </c>
      <c r="K2075" s="1">
        <v>0</v>
      </c>
      <c r="L2075" s="1">
        <v>0</v>
      </c>
      <c r="M2075" s="66">
        <f t="shared" si="258"/>
        <v>0</v>
      </c>
      <c r="R2075" s="43" t="str">
        <f t="shared" si="256"/>
        <v>-</v>
      </c>
    </row>
    <row r="2076" spans="1:19" x14ac:dyDescent="0.15">
      <c r="A2076" s="1">
        <v>2075</v>
      </c>
      <c r="B2076" s="29" t="str">
        <f>TRIM(基本信息!B2076)</f>
        <v/>
      </c>
      <c r="C2076" s="1" t="str">
        <f>TRIM(基本信息!C2076)</f>
        <v/>
      </c>
      <c r="D2076" s="1">
        <f t="shared" si="257"/>
        <v>0</v>
      </c>
      <c r="E2076" s="1" t="str">
        <f>IFERROR(INDEX(股票涨跌!E:E,MATCH(B2076,股票涨跌!B:B,0)),"-")</f>
        <v>-</v>
      </c>
      <c r="F2076" s="1" t="str">
        <f>IFERROR(INDEX(股票涨跌!F:F,MATCH(B2076,股票涨跌!B:B,0)),"-")</f>
        <v>-</v>
      </c>
      <c r="G2076" s="1" t="str">
        <f>TRIM(基本信息!O2076)</f>
        <v/>
      </c>
      <c r="H2076" s="1" t="str">
        <f>IFERROR(INDEX(行业涨跌!F:F,MATCH(G2076,行业涨跌!C:C,0)),"-")</f>
        <v>-</v>
      </c>
      <c r="I2076" s="1" t="str">
        <f>IFERROR(INDEX(行业涨跌!E:E,MATCH(G2076,行业涨跌!C:C,0)),"-")</f>
        <v>-</v>
      </c>
      <c r="J2076" s="1">
        <v>0</v>
      </c>
      <c r="K2076" s="1">
        <v>0</v>
      </c>
      <c r="L2076" s="1">
        <v>0</v>
      </c>
      <c r="M2076" s="66">
        <f t="shared" si="258"/>
        <v>0</v>
      </c>
      <c r="R2076" s="43" t="str">
        <f t="shared" si="256"/>
        <v>-</v>
      </c>
    </row>
    <row r="2077" spans="1:19" x14ac:dyDescent="0.15">
      <c r="A2077" s="1">
        <v>2076</v>
      </c>
      <c r="B2077" s="29" t="str">
        <f>TRIM(基本信息!B2077)</f>
        <v/>
      </c>
      <c r="C2077" s="1" t="str">
        <f>TRIM(基本信息!C2077)</f>
        <v/>
      </c>
      <c r="D2077" s="1">
        <f t="shared" si="257"/>
        <v>0</v>
      </c>
      <c r="E2077" s="1" t="str">
        <f>IFERROR(INDEX(股票涨跌!E:E,MATCH(B2077,股票涨跌!B:B,0)),"-")</f>
        <v>-</v>
      </c>
      <c r="F2077" s="1" t="str">
        <f>IFERROR(INDEX(股票涨跌!F:F,MATCH(B2077,股票涨跌!B:B,0)),"-")</f>
        <v>-</v>
      </c>
      <c r="G2077" s="1" t="str">
        <f>TRIM(基本信息!O2077)</f>
        <v/>
      </c>
      <c r="H2077" s="1" t="str">
        <f>IFERROR(INDEX(行业涨跌!F:F,MATCH(G2077,行业涨跌!C:C,0)),"-")</f>
        <v>-</v>
      </c>
      <c r="I2077" s="1" t="str">
        <f>IFERROR(INDEX(行业涨跌!E:E,MATCH(G2077,行业涨跌!C:C,0)),"-")</f>
        <v>-</v>
      </c>
      <c r="J2077" s="1">
        <v>0</v>
      </c>
      <c r="K2077" s="1">
        <v>1</v>
      </c>
      <c r="L2077" s="1">
        <v>0</v>
      </c>
      <c r="M2077" s="66">
        <f t="shared" si="258"/>
        <v>1</v>
      </c>
      <c r="R2077" s="43" t="str">
        <f t="shared" si="256"/>
        <v>-</v>
      </c>
      <c r="S2077" s="11">
        <v>43630.625</v>
      </c>
    </row>
    <row r="2078" spans="1:19" x14ac:dyDescent="0.15">
      <c r="A2078" s="1">
        <v>2077</v>
      </c>
      <c r="B2078" s="29" t="str">
        <f>TRIM(基本信息!B2078)</f>
        <v/>
      </c>
      <c r="C2078" s="1" t="str">
        <f>TRIM(基本信息!C2078)</f>
        <v/>
      </c>
      <c r="D2078" s="1">
        <f t="shared" si="257"/>
        <v>0</v>
      </c>
      <c r="E2078" s="1" t="str">
        <f>IFERROR(INDEX(股票涨跌!E:E,MATCH(B2078,股票涨跌!B:B,0)),"-")</f>
        <v>-</v>
      </c>
      <c r="F2078" s="1" t="str">
        <f>IFERROR(INDEX(股票涨跌!F:F,MATCH(B2078,股票涨跌!B:B,0)),"-")</f>
        <v>-</v>
      </c>
      <c r="G2078" s="1" t="str">
        <f>TRIM(基本信息!O2078)</f>
        <v/>
      </c>
      <c r="H2078" s="1" t="str">
        <f>IFERROR(INDEX(行业涨跌!F:F,MATCH(G2078,行业涨跌!C:C,0)),"-")</f>
        <v>-</v>
      </c>
      <c r="I2078" s="1" t="str">
        <f>IFERROR(INDEX(行业涨跌!E:E,MATCH(G2078,行业涨跌!C:C,0)),"-")</f>
        <v>-</v>
      </c>
      <c r="J2078" s="1">
        <v>0</v>
      </c>
      <c r="K2078" s="1">
        <v>1</v>
      </c>
      <c r="L2078" s="1">
        <v>0</v>
      </c>
      <c r="M2078" s="66">
        <f t="shared" si="258"/>
        <v>1</v>
      </c>
      <c r="R2078" s="43" t="str">
        <f t="shared" si="256"/>
        <v>-</v>
      </c>
      <c r="S2078" s="11">
        <v>43630.625</v>
      </c>
    </row>
    <row r="2079" spans="1:19" x14ac:dyDescent="0.15">
      <c r="A2079" s="1">
        <v>2078</v>
      </c>
      <c r="B2079" s="29" t="str">
        <f>TRIM(基本信息!B2079)</f>
        <v/>
      </c>
      <c r="C2079" s="1" t="str">
        <f>TRIM(基本信息!C2079)</f>
        <v/>
      </c>
      <c r="D2079" s="1">
        <f t="shared" si="257"/>
        <v>0</v>
      </c>
      <c r="E2079" s="1" t="str">
        <f>IFERROR(INDEX(股票涨跌!E:E,MATCH(B2079,股票涨跌!B:B,0)),"-")</f>
        <v>-</v>
      </c>
      <c r="F2079" s="1" t="str">
        <f>IFERROR(INDEX(股票涨跌!F:F,MATCH(B2079,股票涨跌!B:B,0)),"-")</f>
        <v>-</v>
      </c>
      <c r="G2079" s="1" t="str">
        <f>TRIM(基本信息!O2079)</f>
        <v/>
      </c>
      <c r="H2079" s="1" t="str">
        <f>IFERROR(INDEX(行业涨跌!F:F,MATCH(G2079,行业涨跌!C:C,0)),"-")</f>
        <v>-</v>
      </c>
      <c r="I2079" s="1" t="str">
        <f>IFERROR(INDEX(行业涨跌!E:E,MATCH(G2079,行业涨跌!C:C,0)),"-")</f>
        <v>-</v>
      </c>
      <c r="J2079" s="1">
        <v>0</v>
      </c>
      <c r="K2079" s="1">
        <v>0</v>
      </c>
      <c r="L2079" s="1">
        <v>0</v>
      </c>
      <c r="M2079" s="66">
        <f t="shared" si="258"/>
        <v>0</v>
      </c>
      <c r="R2079" s="43" t="str">
        <f t="shared" si="256"/>
        <v>-</v>
      </c>
    </row>
    <row r="2080" spans="1:19" x14ac:dyDescent="0.15">
      <c r="A2080" s="1">
        <v>2079</v>
      </c>
      <c r="B2080" s="29" t="str">
        <f>TRIM(基本信息!B2080)</f>
        <v/>
      </c>
      <c r="C2080" s="1" t="str">
        <f>TRIM(基本信息!C2080)</f>
        <v/>
      </c>
      <c r="D2080" s="1">
        <f t="shared" si="257"/>
        <v>0</v>
      </c>
      <c r="E2080" s="1" t="str">
        <f>IFERROR(INDEX(股票涨跌!E:E,MATCH(B2080,股票涨跌!B:B,0)),"-")</f>
        <v>-</v>
      </c>
      <c r="F2080" s="1" t="str">
        <f>IFERROR(INDEX(股票涨跌!F:F,MATCH(B2080,股票涨跌!B:B,0)),"-")</f>
        <v>-</v>
      </c>
      <c r="G2080" s="1" t="str">
        <f>TRIM(基本信息!O2080)</f>
        <v/>
      </c>
      <c r="H2080" s="1" t="str">
        <f>IFERROR(INDEX(行业涨跌!F:F,MATCH(G2080,行业涨跌!C:C,0)),"-")</f>
        <v>-</v>
      </c>
      <c r="I2080" s="1" t="str">
        <f>IFERROR(INDEX(行业涨跌!E:E,MATCH(G2080,行业涨跌!C:C,0)),"-")</f>
        <v>-</v>
      </c>
      <c r="J2080" s="1">
        <v>0</v>
      </c>
      <c r="K2080" s="1">
        <v>0</v>
      </c>
      <c r="L2080" s="1">
        <v>0</v>
      </c>
      <c r="M2080" s="66">
        <f t="shared" si="258"/>
        <v>0</v>
      </c>
      <c r="R2080" s="43" t="str">
        <f t="shared" si="256"/>
        <v>-</v>
      </c>
    </row>
    <row r="2081" spans="1:19" x14ac:dyDescent="0.15">
      <c r="A2081" s="1">
        <v>2080</v>
      </c>
      <c r="B2081" s="29" t="str">
        <f>TRIM(基本信息!B2081)</f>
        <v/>
      </c>
      <c r="C2081" s="1" t="str">
        <f>TRIM(基本信息!C2081)</f>
        <v/>
      </c>
      <c r="D2081" s="1">
        <f t="shared" si="257"/>
        <v>0</v>
      </c>
      <c r="E2081" s="1" t="str">
        <f>IFERROR(INDEX(股票涨跌!E:E,MATCH(B2081,股票涨跌!B:B,0)),"-")</f>
        <v>-</v>
      </c>
      <c r="F2081" s="1" t="str">
        <f>IFERROR(INDEX(股票涨跌!F:F,MATCH(B2081,股票涨跌!B:B,0)),"-")</f>
        <v>-</v>
      </c>
      <c r="G2081" s="1" t="str">
        <f>TRIM(基本信息!O2081)</f>
        <v/>
      </c>
      <c r="H2081" s="1" t="str">
        <f>IFERROR(INDEX(行业涨跌!F:F,MATCH(G2081,行业涨跌!C:C,0)),"-")</f>
        <v>-</v>
      </c>
      <c r="I2081" s="1" t="str">
        <f>IFERROR(INDEX(行业涨跌!E:E,MATCH(G2081,行业涨跌!C:C,0)),"-")</f>
        <v>-</v>
      </c>
      <c r="J2081" s="1">
        <v>0</v>
      </c>
      <c r="K2081" s="1">
        <v>0</v>
      </c>
      <c r="L2081" s="1">
        <v>0</v>
      </c>
      <c r="M2081" s="66">
        <f t="shared" si="258"/>
        <v>0</v>
      </c>
      <c r="R2081" s="43" t="str">
        <f t="shared" si="256"/>
        <v>-</v>
      </c>
    </row>
    <row r="2082" spans="1:19" x14ac:dyDescent="0.15">
      <c r="A2082" s="1">
        <v>2081</v>
      </c>
      <c r="B2082" s="29" t="str">
        <f>TRIM(基本信息!B2082)</f>
        <v/>
      </c>
      <c r="C2082" s="1" t="str">
        <f>TRIM(基本信息!C2082)</f>
        <v/>
      </c>
      <c r="D2082" s="1">
        <f t="shared" si="257"/>
        <v>0</v>
      </c>
      <c r="E2082" s="1" t="str">
        <f>IFERROR(INDEX(股票涨跌!E:E,MATCH(B2082,股票涨跌!B:B,0)),"-")</f>
        <v>-</v>
      </c>
      <c r="F2082" s="1" t="str">
        <f>IFERROR(INDEX(股票涨跌!F:F,MATCH(B2082,股票涨跌!B:B,0)),"-")</f>
        <v>-</v>
      </c>
      <c r="G2082" s="1" t="str">
        <f>TRIM(基本信息!O2082)</f>
        <v/>
      </c>
      <c r="H2082" s="1" t="str">
        <f>IFERROR(INDEX(行业涨跌!F:F,MATCH(G2082,行业涨跌!C:C,0)),"-")</f>
        <v>-</v>
      </c>
      <c r="I2082" s="1" t="str">
        <f>IFERROR(INDEX(行业涨跌!E:E,MATCH(G2082,行业涨跌!C:C,0)),"-")</f>
        <v>-</v>
      </c>
      <c r="J2082" s="1">
        <v>0</v>
      </c>
      <c r="K2082" s="1">
        <v>1</v>
      </c>
      <c r="L2082" s="1">
        <v>0</v>
      </c>
      <c r="M2082" s="66">
        <f t="shared" si="258"/>
        <v>1</v>
      </c>
      <c r="R2082" s="43" t="str">
        <f t="shared" si="256"/>
        <v>-</v>
      </c>
      <c r="S2082" s="11">
        <v>43630.625</v>
      </c>
    </row>
    <row r="2083" spans="1:19" x14ac:dyDescent="0.15">
      <c r="A2083" s="1">
        <v>2082</v>
      </c>
      <c r="B2083" s="29" t="str">
        <f>TRIM(基本信息!B2083)</f>
        <v/>
      </c>
      <c r="C2083" s="1" t="str">
        <f>TRIM(基本信息!C2083)</f>
        <v/>
      </c>
      <c r="D2083" s="1">
        <f t="shared" si="257"/>
        <v>0</v>
      </c>
      <c r="E2083" s="1" t="str">
        <f>IFERROR(INDEX(股票涨跌!E:E,MATCH(B2083,股票涨跌!B:B,0)),"-")</f>
        <v>-</v>
      </c>
      <c r="F2083" s="1" t="str">
        <f>IFERROR(INDEX(股票涨跌!F:F,MATCH(B2083,股票涨跌!B:B,0)),"-")</f>
        <v>-</v>
      </c>
      <c r="G2083" s="1" t="str">
        <f>TRIM(基本信息!O2083)</f>
        <v/>
      </c>
      <c r="H2083" s="1" t="str">
        <f>IFERROR(INDEX(行业涨跌!F:F,MATCH(G2083,行业涨跌!C:C,0)),"-")</f>
        <v>-</v>
      </c>
      <c r="I2083" s="1" t="str">
        <f>IFERROR(INDEX(行业涨跌!E:E,MATCH(G2083,行业涨跌!C:C,0)),"-")</f>
        <v>-</v>
      </c>
      <c r="J2083" s="1">
        <v>0</v>
      </c>
      <c r="K2083" s="1">
        <v>0</v>
      </c>
      <c r="L2083" s="1">
        <v>0</v>
      </c>
      <c r="M2083" s="66">
        <f t="shared" si="258"/>
        <v>0</v>
      </c>
      <c r="R2083" s="43" t="str">
        <f t="shared" si="256"/>
        <v>-</v>
      </c>
    </row>
    <row r="2084" spans="1:19" x14ac:dyDescent="0.15">
      <c r="A2084" s="1">
        <v>2083</v>
      </c>
      <c r="B2084" s="29" t="str">
        <f>TRIM(基本信息!B2084)</f>
        <v/>
      </c>
      <c r="C2084" s="1" t="str">
        <f>TRIM(基本信息!C2084)</f>
        <v/>
      </c>
      <c r="D2084" s="1">
        <f t="shared" si="257"/>
        <v>0</v>
      </c>
      <c r="E2084" s="1" t="str">
        <f>IFERROR(INDEX(股票涨跌!E:E,MATCH(B2084,股票涨跌!B:B,0)),"-")</f>
        <v>-</v>
      </c>
      <c r="F2084" s="1" t="str">
        <f>IFERROR(INDEX(股票涨跌!F:F,MATCH(B2084,股票涨跌!B:B,0)),"-")</f>
        <v>-</v>
      </c>
      <c r="G2084" s="1" t="str">
        <f>TRIM(基本信息!O2084)</f>
        <v/>
      </c>
      <c r="H2084" s="1" t="str">
        <f>IFERROR(INDEX(行业涨跌!F:F,MATCH(G2084,行业涨跌!C:C,0)),"-")</f>
        <v>-</v>
      </c>
      <c r="I2084" s="1" t="str">
        <f>IFERROR(INDEX(行业涨跌!E:E,MATCH(G2084,行业涨跌!C:C,0)),"-")</f>
        <v>-</v>
      </c>
      <c r="J2084" s="1">
        <v>0</v>
      </c>
      <c r="K2084" s="1">
        <v>0</v>
      </c>
      <c r="L2084" s="1">
        <v>0</v>
      </c>
      <c r="M2084" s="66">
        <f t="shared" si="258"/>
        <v>0</v>
      </c>
      <c r="R2084" s="43" t="str">
        <f t="shared" si="256"/>
        <v>-</v>
      </c>
    </row>
    <row r="2085" spans="1:19" x14ac:dyDescent="0.15">
      <c r="A2085" s="1">
        <v>2084</v>
      </c>
      <c r="B2085" s="29" t="str">
        <f>TRIM(基本信息!B2085)</f>
        <v/>
      </c>
      <c r="C2085" s="1" t="str">
        <f>TRIM(基本信息!C2085)</f>
        <v/>
      </c>
      <c r="D2085" s="1">
        <f t="shared" si="257"/>
        <v>0</v>
      </c>
      <c r="E2085" s="1" t="str">
        <f>IFERROR(INDEX(股票涨跌!E:E,MATCH(B2085,股票涨跌!B:B,0)),"-")</f>
        <v>-</v>
      </c>
      <c r="F2085" s="1" t="str">
        <f>IFERROR(INDEX(股票涨跌!F:F,MATCH(B2085,股票涨跌!B:B,0)),"-")</f>
        <v>-</v>
      </c>
      <c r="G2085" s="1" t="str">
        <f>TRIM(基本信息!O2085)</f>
        <v/>
      </c>
      <c r="H2085" s="1" t="str">
        <f>IFERROR(INDEX(行业涨跌!F:F,MATCH(G2085,行业涨跌!C:C,0)),"-")</f>
        <v>-</v>
      </c>
      <c r="I2085" s="1" t="str">
        <f>IFERROR(INDEX(行业涨跌!E:E,MATCH(G2085,行业涨跌!C:C,0)),"-")</f>
        <v>-</v>
      </c>
      <c r="J2085" s="1">
        <v>0</v>
      </c>
      <c r="K2085" s="1">
        <v>0</v>
      </c>
      <c r="L2085" s="1">
        <v>0</v>
      </c>
      <c r="M2085" s="66">
        <f t="shared" si="258"/>
        <v>0</v>
      </c>
      <c r="R2085" s="43" t="str">
        <f t="shared" si="256"/>
        <v>-</v>
      </c>
    </row>
    <row r="2086" spans="1:19" x14ac:dyDescent="0.15">
      <c r="A2086" s="1">
        <v>2085</v>
      </c>
      <c r="B2086" s="29" t="str">
        <f>TRIM(基本信息!B2086)</f>
        <v/>
      </c>
      <c r="C2086" s="1" t="str">
        <f>TRIM(基本信息!C2086)</f>
        <v/>
      </c>
      <c r="D2086" s="1">
        <f t="shared" si="257"/>
        <v>0</v>
      </c>
      <c r="E2086" s="1" t="str">
        <f>IFERROR(INDEX(股票涨跌!E:E,MATCH(B2086,股票涨跌!B:B,0)),"-")</f>
        <v>-</v>
      </c>
      <c r="F2086" s="1" t="str">
        <f>IFERROR(INDEX(股票涨跌!F:F,MATCH(B2086,股票涨跌!B:B,0)),"-")</f>
        <v>-</v>
      </c>
      <c r="G2086" s="1" t="str">
        <f>TRIM(基本信息!O2086)</f>
        <v/>
      </c>
      <c r="H2086" s="1" t="str">
        <f>IFERROR(INDEX(行业涨跌!F:F,MATCH(G2086,行业涨跌!C:C,0)),"-")</f>
        <v>-</v>
      </c>
      <c r="I2086" s="1" t="str">
        <f>IFERROR(INDEX(行业涨跌!E:E,MATCH(G2086,行业涨跌!C:C,0)),"-")</f>
        <v>-</v>
      </c>
      <c r="J2086" s="1">
        <v>0</v>
      </c>
      <c r="K2086" s="1">
        <v>0</v>
      </c>
      <c r="L2086" s="1">
        <v>0</v>
      </c>
      <c r="M2086" s="66">
        <f t="shared" si="258"/>
        <v>0</v>
      </c>
      <c r="R2086" s="43" t="str">
        <f t="shared" si="256"/>
        <v>-</v>
      </c>
    </row>
    <row r="2087" spans="1:19" x14ac:dyDescent="0.15">
      <c r="A2087" s="1">
        <v>2086</v>
      </c>
      <c r="B2087" s="29" t="str">
        <f>TRIM(基本信息!B2087)</f>
        <v/>
      </c>
      <c r="C2087" s="1" t="str">
        <f>TRIM(基本信息!C2087)</f>
        <v/>
      </c>
      <c r="D2087" s="1">
        <f t="shared" si="257"/>
        <v>0</v>
      </c>
      <c r="E2087" s="1" t="str">
        <f>IFERROR(INDEX(股票涨跌!E:E,MATCH(B2087,股票涨跌!B:B,0)),"-")</f>
        <v>-</v>
      </c>
      <c r="F2087" s="1" t="str">
        <f>IFERROR(INDEX(股票涨跌!F:F,MATCH(B2087,股票涨跌!B:B,0)),"-")</f>
        <v>-</v>
      </c>
      <c r="G2087" s="1" t="str">
        <f>TRIM(基本信息!O2087)</f>
        <v/>
      </c>
      <c r="H2087" s="1" t="str">
        <f>IFERROR(INDEX(行业涨跌!F:F,MATCH(G2087,行业涨跌!C:C,0)),"-")</f>
        <v>-</v>
      </c>
      <c r="I2087" s="1" t="str">
        <f>IFERROR(INDEX(行业涨跌!E:E,MATCH(G2087,行业涨跌!C:C,0)),"-")</f>
        <v>-</v>
      </c>
      <c r="J2087" s="1">
        <v>0</v>
      </c>
      <c r="K2087" s="1">
        <v>0</v>
      </c>
      <c r="L2087" s="1">
        <v>0</v>
      </c>
      <c r="M2087" s="66">
        <f t="shared" si="258"/>
        <v>0</v>
      </c>
      <c r="R2087" s="43" t="str">
        <f t="shared" si="256"/>
        <v>-</v>
      </c>
    </row>
    <row r="2088" spans="1:19" x14ac:dyDescent="0.15">
      <c r="A2088" s="1">
        <v>2087</v>
      </c>
      <c r="B2088" s="29" t="str">
        <f>TRIM(基本信息!B2088)</f>
        <v/>
      </c>
      <c r="C2088" s="1" t="str">
        <f>TRIM(基本信息!C2088)</f>
        <v/>
      </c>
      <c r="D2088" s="1">
        <f t="shared" si="257"/>
        <v>0</v>
      </c>
      <c r="E2088" s="1" t="str">
        <f>IFERROR(INDEX(股票涨跌!E:E,MATCH(B2088,股票涨跌!B:B,0)),"-")</f>
        <v>-</v>
      </c>
      <c r="F2088" s="1" t="str">
        <f>IFERROR(INDEX(股票涨跌!F:F,MATCH(B2088,股票涨跌!B:B,0)),"-")</f>
        <v>-</v>
      </c>
      <c r="G2088" s="1" t="str">
        <f>TRIM(基本信息!O2088)</f>
        <v/>
      </c>
      <c r="H2088" s="1" t="str">
        <f>IFERROR(INDEX(行业涨跌!F:F,MATCH(G2088,行业涨跌!C:C,0)),"-")</f>
        <v>-</v>
      </c>
      <c r="I2088" s="1" t="str">
        <f>IFERROR(INDEX(行业涨跌!E:E,MATCH(G2088,行业涨跌!C:C,0)),"-")</f>
        <v>-</v>
      </c>
      <c r="J2088" s="1">
        <v>0</v>
      </c>
      <c r="K2088" s="1">
        <v>1</v>
      </c>
      <c r="L2088" s="1">
        <v>0</v>
      </c>
      <c r="M2088" s="66">
        <f t="shared" si="258"/>
        <v>1</v>
      </c>
      <c r="R2088" s="43" t="str">
        <f t="shared" si="256"/>
        <v>-</v>
      </c>
      <c r="S2088" s="11">
        <v>43630.625</v>
      </c>
    </row>
    <row r="2089" spans="1:19" x14ac:dyDescent="0.15">
      <c r="A2089" s="1">
        <v>2088</v>
      </c>
      <c r="B2089" s="29" t="str">
        <f>TRIM(基本信息!B2089)</f>
        <v/>
      </c>
      <c r="C2089" s="1" t="str">
        <f>TRIM(基本信息!C2089)</f>
        <v/>
      </c>
      <c r="D2089" s="1">
        <f t="shared" si="257"/>
        <v>0</v>
      </c>
      <c r="E2089" s="1" t="str">
        <f>IFERROR(INDEX(股票涨跌!E:E,MATCH(B2089,股票涨跌!B:B,0)),"-")</f>
        <v>-</v>
      </c>
      <c r="F2089" s="1" t="str">
        <f>IFERROR(INDEX(股票涨跌!F:F,MATCH(B2089,股票涨跌!B:B,0)),"-")</f>
        <v>-</v>
      </c>
      <c r="G2089" s="1" t="str">
        <f>TRIM(基本信息!O2089)</f>
        <v/>
      </c>
      <c r="H2089" s="1" t="str">
        <f>IFERROR(INDEX(行业涨跌!F:F,MATCH(G2089,行业涨跌!C:C,0)),"-")</f>
        <v>-</v>
      </c>
      <c r="I2089" s="1" t="str">
        <f>IFERROR(INDEX(行业涨跌!E:E,MATCH(G2089,行业涨跌!C:C,0)),"-")</f>
        <v>-</v>
      </c>
      <c r="J2089" s="1">
        <v>0</v>
      </c>
      <c r="K2089" s="1">
        <v>1</v>
      </c>
      <c r="L2089" s="1">
        <v>1</v>
      </c>
      <c r="M2089" s="66">
        <f t="shared" si="258"/>
        <v>1</v>
      </c>
      <c r="R2089" s="43" t="str">
        <f t="shared" si="256"/>
        <v>-</v>
      </c>
      <c r="S2089" s="11">
        <v>43630.625</v>
      </c>
    </row>
    <row r="2090" spans="1:19" x14ac:dyDescent="0.15">
      <c r="A2090" s="1">
        <v>2089</v>
      </c>
      <c r="B2090" s="29" t="str">
        <f>TRIM(基本信息!B2090)</f>
        <v/>
      </c>
      <c r="C2090" s="1" t="str">
        <f>TRIM(基本信息!C2090)</f>
        <v/>
      </c>
      <c r="D2090" s="1">
        <f t="shared" si="257"/>
        <v>0</v>
      </c>
      <c r="E2090" s="1" t="str">
        <f>IFERROR(INDEX(股票涨跌!E:E,MATCH(B2090,股票涨跌!B:B,0)),"-")</f>
        <v>-</v>
      </c>
      <c r="F2090" s="1" t="str">
        <f>IFERROR(INDEX(股票涨跌!F:F,MATCH(B2090,股票涨跌!B:B,0)),"-")</f>
        <v>-</v>
      </c>
      <c r="G2090" s="1" t="str">
        <f>TRIM(基本信息!O2090)</f>
        <v/>
      </c>
      <c r="H2090" s="1" t="str">
        <f>IFERROR(INDEX(行业涨跌!F:F,MATCH(G2090,行业涨跌!C:C,0)),"-")</f>
        <v>-</v>
      </c>
      <c r="I2090" s="1" t="str">
        <f>IFERROR(INDEX(行业涨跌!E:E,MATCH(G2090,行业涨跌!C:C,0)),"-")</f>
        <v>-</v>
      </c>
      <c r="J2090" s="1">
        <v>0</v>
      </c>
      <c r="K2090" s="1">
        <v>0</v>
      </c>
      <c r="L2090" s="1">
        <v>0</v>
      </c>
      <c r="M2090" s="66">
        <f t="shared" si="258"/>
        <v>0</v>
      </c>
      <c r="R2090" s="43" t="str">
        <f t="shared" si="256"/>
        <v>-</v>
      </c>
    </row>
    <row r="2091" spans="1:19" x14ac:dyDescent="0.15">
      <c r="A2091" s="1">
        <v>2090</v>
      </c>
      <c r="B2091" s="29" t="str">
        <f>TRIM(基本信息!B2091)</f>
        <v/>
      </c>
      <c r="C2091" s="1" t="str">
        <f>TRIM(基本信息!C2091)</f>
        <v/>
      </c>
      <c r="D2091" s="1">
        <f t="shared" si="257"/>
        <v>0</v>
      </c>
      <c r="E2091" s="1" t="str">
        <f>IFERROR(INDEX(股票涨跌!E:E,MATCH(B2091,股票涨跌!B:B,0)),"-")</f>
        <v>-</v>
      </c>
      <c r="F2091" s="1" t="str">
        <f>IFERROR(INDEX(股票涨跌!F:F,MATCH(B2091,股票涨跌!B:B,0)),"-")</f>
        <v>-</v>
      </c>
      <c r="G2091" s="1" t="str">
        <f>TRIM(基本信息!O2091)</f>
        <v/>
      </c>
      <c r="H2091" s="1" t="str">
        <f>IFERROR(INDEX(行业涨跌!F:F,MATCH(G2091,行业涨跌!C:C,0)),"-")</f>
        <v>-</v>
      </c>
      <c r="I2091" s="1" t="str">
        <f>IFERROR(INDEX(行业涨跌!E:E,MATCH(G2091,行业涨跌!C:C,0)),"-")</f>
        <v>-</v>
      </c>
      <c r="J2091" s="1">
        <v>0</v>
      </c>
      <c r="K2091" s="1">
        <v>1</v>
      </c>
      <c r="L2091" s="1">
        <v>0</v>
      </c>
      <c r="M2091" s="66">
        <f t="shared" si="258"/>
        <v>1</v>
      </c>
      <c r="R2091" s="43" t="str">
        <f t="shared" si="256"/>
        <v>-</v>
      </c>
      <c r="S2091" s="11">
        <v>43630.625</v>
      </c>
    </row>
    <row r="2092" spans="1:19" x14ac:dyDescent="0.15">
      <c r="A2092" s="1">
        <v>2091</v>
      </c>
      <c r="B2092" s="29" t="str">
        <f>TRIM(基本信息!B2092)</f>
        <v/>
      </c>
      <c r="C2092" s="1" t="str">
        <f>TRIM(基本信息!C2092)</f>
        <v/>
      </c>
      <c r="D2092" s="1">
        <f t="shared" si="257"/>
        <v>0</v>
      </c>
      <c r="E2092" s="1" t="str">
        <f>IFERROR(INDEX(股票涨跌!E:E,MATCH(B2092,股票涨跌!B:B,0)),"-")</f>
        <v>-</v>
      </c>
      <c r="F2092" s="1" t="str">
        <f>IFERROR(INDEX(股票涨跌!F:F,MATCH(B2092,股票涨跌!B:B,0)),"-")</f>
        <v>-</v>
      </c>
      <c r="G2092" s="1" t="str">
        <f>TRIM(基本信息!O2092)</f>
        <v/>
      </c>
      <c r="H2092" s="1" t="str">
        <f>IFERROR(INDEX(行业涨跌!F:F,MATCH(G2092,行业涨跌!C:C,0)),"-")</f>
        <v>-</v>
      </c>
      <c r="I2092" s="1" t="str">
        <f>IFERROR(INDEX(行业涨跌!E:E,MATCH(G2092,行业涨跌!C:C,0)),"-")</f>
        <v>-</v>
      </c>
      <c r="J2092" s="1">
        <v>0</v>
      </c>
      <c r="K2092" s="1">
        <v>0</v>
      </c>
      <c r="L2092" s="1">
        <v>0</v>
      </c>
      <c r="M2092" s="66">
        <f t="shared" si="258"/>
        <v>0</v>
      </c>
      <c r="R2092" s="43" t="str">
        <f t="shared" si="256"/>
        <v>-</v>
      </c>
    </row>
    <row r="2093" spans="1:19" x14ac:dyDescent="0.15">
      <c r="A2093" s="1">
        <v>2092</v>
      </c>
      <c r="B2093" s="29" t="str">
        <f>TRIM(基本信息!B2093)</f>
        <v/>
      </c>
      <c r="C2093" s="1" t="str">
        <f>TRIM(基本信息!C2093)</f>
        <v/>
      </c>
      <c r="D2093" s="1">
        <f t="shared" si="257"/>
        <v>0</v>
      </c>
      <c r="E2093" s="1" t="str">
        <f>IFERROR(INDEX(股票涨跌!E:E,MATCH(B2093,股票涨跌!B:B,0)),"-")</f>
        <v>-</v>
      </c>
      <c r="F2093" s="1" t="str">
        <f>IFERROR(INDEX(股票涨跌!F:F,MATCH(B2093,股票涨跌!B:B,0)),"-")</f>
        <v>-</v>
      </c>
      <c r="G2093" s="1" t="str">
        <f>TRIM(基本信息!O2093)</f>
        <v/>
      </c>
      <c r="H2093" s="1" t="str">
        <f>IFERROR(INDEX(行业涨跌!F:F,MATCH(G2093,行业涨跌!C:C,0)),"-")</f>
        <v>-</v>
      </c>
      <c r="I2093" s="1" t="str">
        <f>IFERROR(INDEX(行业涨跌!E:E,MATCH(G2093,行业涨跌!C:C,0)),"-")</f>
        <v>-</v>
      </c>
      <c r="J2093" s="1">
        <v>0</v>
      </c>
      <c r="K2093" s="1">
        <v>0</v>
      </c>
      <c r="L2093" s="1">
        <v>0</v>
      </c>
      <c r="M2093" s="66">
        <f t="shared" si="258"/>
        <v>0</v>
      </c>
      <c r="R2093" s="43" t="str">
        <f t="shared" si="256"/>
        <v>-</v>
      </c>
    </row>
    <row r="2094" spans="1:19" x14ac:dyDescent="0.15">
      <c r="A2094" s="1">
        <v>2093</v>
      </c>
      <c r="B2094" s="29" t="str">
        <f>TRIM(基本信息!B2094)</f>
        <v/>
      </c>
      <c r="C2094" s="1" t="str">
        <f>TRIM(基本信息!C2094)</f>
        <v/>
      </c>
      <c r="D2094" s="1">
        <f t="shared" si="257"/>
        <v>0</v>
      </c>
      <c r="E2094" s="1" t="str">
        <f>IFERROR(INDEX(股票涨跌!E:E,MATCH(B2094,股票涨跌!B:B,0)),"-")</f>
        <v>-</v>
      </c>
      <c r="F2094" s="1" t="str">
        <f>IFERROR(INDEX(股票涨跌!F:F,MATCH(B2094,股票涨跌!B:B,0)),"-")</f>
        <v>-</v>
      </c>
      <c r="G2094" s="1" t="str">
        <f>TRIM(基本信息!O2094)</f>
        <v/>
      </c>
      <c r="H2094" s="1" t="str">
        <f>IFERROR(INDEX(行业涨跌!F:F,MATCH(G2094,行业涨跌!C:C,0)),"-")</f>
        <v>-</v>
      </c>
      <c r="I2094" s="1" t="str">
        <f>IFERROR(INDEX(行业涨跌!E:E,MATCH(G2094,行业涨跌!C:C,0)),"-")</f>
        <v>-</v>
      </c>
      <c r="J2094" s="1">
        <v>0</v>
      </c>
      <c r="K2094" s="1">
        <v>0</v>
      </c>
      <c r="L2094" s="1">
        <v>0</v>
      </c>
      <c r="M2094" s="66">
        <f t="shared" si="258"/>
        <v>0</v>
      </c>
      <c r="R2094" s="43" t="str">
        <f t="shared" si="256"/>
        <v>-</v>
      </c>
    </row>
    <row r="2095" spans="1:19" x14ac:dyDescent="0.15">
      <c r="A2095" s="1">
        <v>2094</v>
      </c>
      <c r="B2095" s="29" t="str">
        <f>TRIM(基本信息!B2095)</f>
        <v/>
      </c>
      <c r="C2095" s="1" t="str">
        <f>TRIM(基本信息!C2095)</f>
        <v/>
      </c>
      <c r="D2095" s="1">
        <f t="shared" si="257"/>
        <v>0</v>
      </c>
      <c r="E2095" s="1" t="str">
        <f>IFERROR(INDEX(股票涨跌!E:E,MATCH(B2095,股票涨跌!B:B,0)),"-")</f>
        <v>-</v>
      </c>
      <c r="F2095" s="1" t="str">
        <f>IFERROR(INDEX(股票涨跌!F:F,MATCH(B2095,股票涨跌!B:B,0)),"-")</f>
        <v>-</v>
      </c>
      <c r="G2095" s="1" t="str">
        <f>TRIM(基本信息!O2095)</f>
        <v/>
      </c>
      <c r="H2095" s="1" t="str">
        <f>IFERROR(INDEX(行业涨跌!F:F,MATCH(G2095,行业涨跌!C:C,0)),"-")</f>
        <v>-</v>
      </c>
      <c r="I2095" s="1" t="str">
        <f>IFERROR(INDEX(行业涨跌!E:E,MATCH(G2095,行业涨跌!C:C,0)),"-")</f>
        <v>-</v>
      </c>
      <c r="J2095" s="1">
        <v>0</v>
      </c>
      <c r="K2095" s="1">
        <v>1</v>
      </c>
      <c r="L2095" s="1">
        <v>0</v>
      </c>
      <c r="M2095" s="66">
        <f t="shared" si="258"/>
        <v>1</v>
      </c>
      <c r="R2095" s="43" t="str">
        <f t="shared" si="256"/>
        <v>-</v>
      </c>
      <c r="S2095" s="11">
        <v>43630.625</v>
      </c>
    </row>
    <row r="2096" spans="1:19" x14ac:dyDescent="0.15">
      <c r="A2096" s="1">
        <v>2095</v>
      </c>
      <c r="B2096" s="29" t="str">
        <f>TRIM(基本信息!B2096)</f>
        <v/>
      </c>
      <c r="C2096" s="1" t="str">
        <f>TRIM(基本信息!C2096)</f>
        <v/>
      </c>
      <c r="D2096" s="1">
        <f t="shared" si="257"/>
        <v>0</v>
      </c>
      <c r="E2096" s="1" t="str">
        <f>IFERROR(INDEX(股票涨跌!E:E,MATCH(B2096,股票涨跌!B:B,0)),"-")</f>
        <v>-</v>
      </c>
      <c r="F2096" s="1" t="str">
        <f>IFERROR(INDEX(股票涨跌!F:F,MATCH(B2096,股票涨跌!B:B,0)),"-")</f>
        <v>-</v>
      </c>
      <c r="G2096" s="1" t="str">
        <f>TRIM(基本信息!O2096)</f>
        <v/>
      </c>
      <c r="H2096" s="1" t="str">
        <f>IFERROR(INDEX(行业涨跌!F:F,MATCH(G2096,行业涨跌!C:C,0)),"-")</f>
        <v>-</v>
      </c>
      <c r="I2096" s="1" t="str">
        <f>IFERROR(INDEX(行业涨跌!E:E,MATCH(G2096,行业涨跌!C:C,0)),"-")</f>
        <v>-</v>
      </c>
      <c r="J2096" s="1">
        <v>0</v>
      </c>
      <c r="K2096" s="1">
        <v>0</v>
      </c>
      <c r="L2096" s="1">
        <v>0</v>
      </c>
      <c r="M2096" s="66">
        <f t="shared" si="258"/>
        <v>0</v>
      </c>
      <c r="R2096" s="43" t="str">
        <f t="shared" si="256"/>
        <v>-</v>
      </c>
    </row>
    <row r="2097" spans="1:19" x14ac:dyDescent="0.15">
      <c r="A2097" s="1">
        <v>2096</v>
      </c>
      <c r="B2097" s="29" t="str">
        <f>TRIM(基本信息!B2097)</f>
        <v/>
      </c>
      <c r="C2097" s="1" t="str">
        <f>TRIM(基本信息!C2097)</f>
        <v/>
      </c>
      <c r="D2097" s="1">
        <f t="shared" si="257"/>
        <v>0</v>
      </c>
      <c r="E2097" s="1" t="str">
        <f>IFERROR(INDEX(股票涨跌!E:E,MATCH(B2097,股票涨跌!B:B,0)),"-")</f>
        <v>-</v>
      </c>
      <c r="F2097" s="1" t="str">
        <f>IFERROR(INDEX(股票涨跌!F:F,MATCH(B2097,股票涨跌!B:B,0)),"-")</f>
        <v>-</v>
      </c>
      <c r="G2097" s="1" t="str">
        <f>TRIM(基本信息!O2097)</f>
        <v/>
      </c>
      <c r="H2097" s="1" t="str">
        <f>IFERROR(INDEX(行业涨跌!F:F,MATCH(G2097,行业涨跌!C:C,0)),"-")</f>
        <v>-</v>
      </c>
      <c r="I2097" s="1" t="str">
        <f>IFERROR(INDEX(行业涨跌!E:E,MATCH(G2097,行业涨跌!C:C,0)),"-")</f>
        <v>-</v>
      </c>
      <c r="J2097" s="1">
        <v>0</v>
      </c>
      <c r="K2097" s="1">
        <v>1</v>
      </c>
      <c r="L2097" s="1">
        <v>0</v>
      </c>
      <c r="M2097" s="66">
        <f t="shared" si="258"/>
        <v>1</v>
      </c>
      <c r="R2097" s="43" t="str">
        <f t="shared" si="256"/>
        <v>-</v>
      </c>
      <c r="S2097" s="11">
        <v>43630.625</v>
      </c>
    </row>
    <row r="2098" spans="1:19" x14ac:dyDescent="0.15">
      <c r="A2098" s="1">
        <v>2097</v>
      </c>
      <c r="B2098" s="29" t="str">
        <f>TRIM(基本信息!B2098)</f>
        <v/>
      </c>
      <c r="C2098" s="1" t="str">
        <f>TRIM(基本信息!C2098)</f>
        <v/>
      </c>
      <c r="D2098" s="1">
        <f t="shared" si="257"/>
        <v>0</v>
      </c>
      <c r="E2098" s="1" t="str">
        <f>IFERROR(INDEX(股票涨跌!E:E,MATCH(B2098,股票涨跌!B:B,0)),"-")</f>
        <v>-</v>
      </c>
      <c r="F2098" s="1" t="str">
        <f>IFERROR(INDEX(股票涨跌!F:F,MATCH(B2098,股票涨跌!B:B,0)),"-")</f>
        <v>-</v>
      </c>
      <c r="G2098" s="1" t="str">
        <f>TRIM(基本信息!O2098)</f>
        <v/>
      </c>
      <c r="H2098" s="1" t="str">
        <f>IFERROR(INDEX(行业涨跌!F:F,MATCH(G2098,行业涨跌!C:C,0)),"-")</f>
        <v>-</v>
      </c>
      <c r="I2098" s="1" t="str">
        <f>IFERROR(INDEX(行业涨跌!E:E,MATCH(G2098,行业涨跌!C:C,0)),"-")</f>
        <v>-</v>
      </c>
      <c r="J2098" s="1">
        <v>0</v>
      </c>
      <c r="K2098" s="1">
        <v>1</v>
      </c>
      <c r="L2098" s="1">
        <v>0</v>
      </c>
      <c r="M2098" s="66">
        <f t="shared" si="258"/>
        <v>1</v>
      </c>
      <c r="R2098" s="43" t="str">
        <f t="shared" si="256"/>
        <v>-</v>
      </c>
      <c r="S2098" s="11">
        <v>43630.625</v>
      </c>
    </row>
    <row r="2099" spans="1:19" x14ac:dyDescent="0.15">
      <c r="A2099" s="1">
        <v>2098</v>
      </c>
      <c r="B2099" s="29" t="str">
        <f>TRIM(基本信息!B2099)</f>
        <v/>
      </c>
      <c r="C2099" s="1" t="str">
        <f>TRIM(基本信息!C2099)</f>
        <v/>
      </c>
      <c r="D2099" s="1">
        <f t="shared" si="257"/>
        <v>0</v>
      </c>
      <c r="E2099" s="1" t="str">
        <f>IFERROR(INDEX(股票涨跌!E:E,MATCH(B2099,股票涨跌!B:B,0)),"-")</f>
        <v>-</v>
      </c>
      <c r="F2099" s="1" t="str">
        <f>IFERROR(INDEX(股票涨跌!F:F,MATCH(B2099,股票涨跌!B:B,0)),"-")</f>
        <v>-</v>
      </c>
      <c r="G2099" s="1" t="str">
        <f>TRIM(基本信息!O2099)</f>
        <v/>
      </c>
      <c r="H2099" s="1" t="str">
        <f>IFERROR(INDEX(行业涨跌!F:F,MATCH(G2099,行业涨跌!C:C,0)),"-")</f>
        <v>-</v>
      </c>
      <c r="I2099" s="1" t="str">
        <f>IFERROR(INDEX(行业涨跌!E:E,MATCH(G2099,行业涨跌!C:C,0)),"-")</f>
        <v>-</v>
      </c>
      <c r="J2099" s="1">
        <v>0</v>
      </c>
      <c r="K2099" s="1">
        <v>0</v>
      </c>
      <c r="L2099" s="1">
        <v>0</v>
      </c>
      <c r="M2099" s="66">
        <f t="shared" si="258"/>
        <v>0</v>
      </c>
      <c r="R2099" s="43" t="str">
        <f t="shared" si="256"/>
        <v>-</v>
      </c>
    </row>
    <row r="2100" spans="1:19" x14ac:dyDescent="0.15">
      <c r="A2100" s="1">
        <v>2099</v>
      </c>
      <c r="B2100" s="29" t="str">
        <f>TRIM(基本信息!B2100)</f>
        <v/>
      </c>
      <c r="C2100" s="1" t="str">
        <f>TRIM(基本信息!C2100)</f>
        <v/>
      </c>
      <c r="D2100" s="1">
        <f t="shared" si="257"/>
        <v>0</v>
      </c>
      <c r="E2100" s="1" t="str">
        <f>IFERROR(INDEX(股票涨跌!E:E,MATCH(B2100,股票涨跌!B:B,0)),"-")</f>
        <v>-</v>
      </c>
      <c r="F2100" s="1" t="str">
        <f>IFERROR(INDEX(股票涨跌!F:F,MATCH(B2100,股票涨跌!B:B,0)),"-")</f>
        <v>-</v>
      </c>
      <c r="G2100" s="1" t="str">
        <f>TRIM(基本信息!O2100)</f>
        <v/>
      </c>
      <c r="H2100" s="1" t="str">
        <f>IFERROR(INDEX(行业涨跌!F:F,MATCH(G2100,行业涨跌!C:C,0)),"-")</f>
        <v>-</v>
      </c>
      <c r="I2100" s="1" t="str">
        <f>IFERROR(INDEX(行业涨跌!E:E,MATCH(G2100,行业涨跌!C:C,0)),"-")</f>
        <v>-</v>
      </c>
      <c r="J2100" s="1">
        <v>0</v>
      </c>
      <c r="K2100" s="1">
        <v>1</v>
      </c>
      <c r="L2100" s="1">
        <v>0</v>
      </c>
      <c r="M2100" s="66">
        <f t="shared" si="258"/>
        <v>1</v>
      </c>
      <c r="R2100" s="43" t="str">
        <f t="shared" si="256"/>
        <v>-</v>
      </c>
      <c r="S2100" s="11">
        <v>43630.625</v>
      </c>
    </row>
    <row r="2101" spans="1:19" x14ac:dyDescent="0.15">
      <c r="A2101" s="1">
        <v>2100</v>
      </c>
      <c r="B2101" s="29" t="str">
        <f>TRIM(基本信息!B2101)</f>
        <v/>
      </c>
      <c r="C2101" s="1" t="str">
        <f>TRIM(基本信息!C2101)</f>
        <v/>
      </c>
      <c r="D2101" s="1">
        <f t="shared" si="257"/>
        <v>0</v>
      </c>
      <c r="E2101" s="1" t="str">
        <f>IFERROR(INDEX(股票涨跌!E:E,MATCH(B2101,股票涨跌!B:B,0)),"-")</f>
        <v>-</v>
      </c>
      <c r="F2101" s="1" t="str">
        <f>IFERROR(INDEX(股票涨跌!F:F,MATCH(B2101,股票涨跌!B:B,0)),"-")</f>
        <v>-</v>
      </c>
      <c r="G2101" s="1" t="str">
        <f>TRIM(基本信息!O2101)</f>
        <v/>
      </c>
      <c r="H2101" s="1" t="str">
        <f>IFERROR(INDEX(行业涨跌!F:F,MATCH(G2101,行业涨跌!C:C,0)),"-")</f>
        <v>-</v>
      </c>
      <c r="I2101" s="1" t="str">
        <f>IFERROR(INDEX(行业涨跌!E:E,MATCH(G2101,行业涨跌!C:C,0)),"-")</f>
        <v>-</v>
      </c>
      <c r="J2101" s="1">
        <v>0</v>
      </c>
      <c r="K2101" s="1">
        <v>0</v>
      </c>
      <c r="L2101" s="1">
        <v>0</v>
      </c>
      <c r="M2101" s="66">
        <f t="shared" si="258"/>
        <v>0</v>
      </c>
      <c r="R2101" s="43" t="str">
        <f t="shared" si="256"/>
        <v>-</v>
      </c>
    </row>
    <row r="2102" spans="1:19" x14ac:dyDescent="0.15">
      <c r="A2102" s="1">
        <v>2101</v>
      </c>
      <c r="B2102" s="29" t="str">
        <f>TRIM(基本信息!B2102)</f>
        <v/>
      </c>
      <c r="C2102" s="1" t="str">
        <f>TRIM(基本信息!C2102)</f>
        <v/>
      </c>
      <c r="D2102" s="1">
        <f t="shared" si="257"/>
        <v>0</v>
      </c>
      <c r="E2102" s="1" t="str">
        <f>IFERROR(INDEX(股票涨跌!E:E,MATCH(B2102,股票涨跌!B:B,0)),"-")</f>
        <v>-</v>
      </c>
      <c r="F2102" s="1" t="str">
        <f>IFERROR(INDEX(股票涨跌!F:F,MATCH(B2102,股票涨跌!B:B,0)),"-")</f>
        <v>-</v>
      </c>
      <c r="G2102" s="1" t="str">
        <f>TRIM(基本信息!O2102)</f>
        <v/>
      </c>
      <c r="H2102" s="1" t="str">
        <f>IFERROR(INDEX(行业涨跌!F:F,MATCH(G2102,行业涨跌!C:C,0)),"-")</f>
        <v>-</v>
      </c>
      <c r="I2102" s="1" t="str">
        <f>IFERROR(INDEX(行业涨跌!E:E,MATCH(G2102,行业涨跌!C:C,0)),"-")</f>
        <v>-</v>
      </c>
      <c r="J2102" s="1">
        <v>0</v>
      </c>
      <c r="K2102" s="1">
        <v>0</v>
      </c>
      <c r="L2102" s="1">
        <v>0</v>
      </c>
      <c r="M2102" s="66">
        <f t="shared" si="258"/>
        <v>0</v>
      </c>
      <c r="R2102" s="43" t="str">
        <f t="shared" si="256"/>
        <v>-</v>
      </c>
    </row>
    <row r="2103" spans="1:19" x14ac:dyDescent="0.15">
      <c r="A2103" s="1">
        <v>2102</v>
      </c>
      <c r="B2103" s="29" t="str">
        <f>TRIM(基本信息!B2103)</f>
        <v/>
      </c>
      <c r="C2103" s="1" t="str">
        <f>TRIM(基本信息!C2103)</f>
        <v/>
      </c>
      <c r="D2103" s="1">
        <f t="shared" si="257"/>
        <v>0</v>
      </c>
      <c r="E2103" s="1" t="str">
        <f>IFERROR(INDEX(股票涨跌!E:E,MATCH(B2103,股票涨跌!B:B,0)),"-")</f>
        <v>-</v>
      </c>
      <c r="F2103" s="1" t="str">
        <f>IFERROR(INDEX(股票涨跌!F:F,MATCH(B2103,股票涨跌!B:B,0)),"-")</f>
        <v>-</v>
      </c>
      <c r="G2103" s="1" t="str">
        <f>TRIM(基本信息!O2103)</f>
        <v/>
      </c>
      <c r="H2103" s="1" t="str">
        <f>IFERROR(INDEX(行业涨跌!F:F,MATCH(G2103,行业涨跌!C:C,0)),"-")</f>
        <v>-</v>
      </c>
      <c r="I2103" s="1" t="str">
        <f>IFERROR(INDEX(行业涨跌!E:E,MATCH(G2103,行业涨跌!C:C,0)),"-")</f>
        <v>-</v>
      </c>
      <c r="J2103" s="1">
        <v>0</v>
      </c>
      <c r="K2103" s="1">
        <v>0</v>
      </c>
      <c r="L2103" s="1">
        <v>0</v>
      </c>
      <c r="M2103" s="66">
        <f t="shared" si="258"/>
        <v>0</v>
      </c>
      <c r="R2103" s="43" t="str">
        <f t="shared" si="256"/>
        <v>-</v>
      </c>
    </row>
    <row r="2104" spans="1:19" x14ac:dyDescent="0.15">
      <c r="A2104" s="1">
        <v>2103</v>
      </c>
      <c r="B2104" s="29" t="str">
        <f>TRIM(基本信息!B2104)</f>
        <v/>
      </c>
      <c r="C2104" s="1" t="str">
        <f>TRIM(基本信息!C2104)</f>
        <v/>
      </c>
      <c r="D2104" s="1">
        <f t="shared" si="257"/>
        <v>0</v>
      </c>
      <c r="E2104" s="1" t="str">
        <f>IFERROR(INDEX(股票涨跌!E:E,MATCH(B2104,股票涨跌!B:B,0)),"-")</f>
        <v>-</v>
      </c>
      <c r="F2104" s="1" t="str">
        <f>IFERROR(INDEX(股票涨跌!F:F,MATCH(B2104,股票涨跌!B:B,0)),"-")</f>
        <v>-</v>
      </c>
      <c r="G2104" s="1" t="str">
        <f>TRIM(基本信息!O2104)</f>
        <v/>
      </c>
      <c r="H2104" s="1" t="str">
        <f>IFERROR(INDEX(行业涨跌!F:F,MATCH(G2104,行业涨跌!C:C,0)),"-")</f>
        <v>-</v>
      </c>
      <c r="I2104" s="1" t="str">
        <f>IFERROR(INDEX(行业涨跌!E:E,MATCH(G2104,行业涨跌!C:C,0)),"-")</f>
        <v>-</v>
      </c>
      <c r="J2104" s="1">
        <v>0</v>
      </c>
      <c r="K2104" s="1">
        <v>0</v>
      </c>
      <c r="L2104" s="1">
        <v>1</v>
      </c>
      <c r="M2104" s="66">
        <f t="shared" si="258"/>
        <v>0</v>
      </c>
      <c r="R2104" s="43" t="str">
        <f t="shared" si="256"/>
        <v>-</v>
      </c>
    </row>
    <row r="2105" spans="1:19" x14ac:dyDescent="0.15">
      <c r="A2105" s="1">
        <v>2104</v>
      </c>
      <c r="B2105" s="29" t="str">
        <f>TRIM(基本信息!B2105)</f>
        <v/>
      </c>
      <c r="C2105" s="1" t="str">
        <f>TRIM(基本信息!C2105)</f>
        <v/>
      </c>
      <c r="D2105" s="1">
        <f t="shared" si="257"/>
        <v>0</v>
      </c>
      <c r="E2105" s="1" t="str">
        <f>IFERROR(INDEX(股票涨跌!E:E,MATCH(B2105,股票涨跌!B:B,0)),"-")</f>
        <v>-</v>
      </c>
      <c r="F2105" s="1" t="str">
        <f>IFERROR(INDEX(股票涨跌!F:F,MATCH(B2105,股票涨跌!B:B,0)),"-")</f>
        <v>-</v>
      </c>
      <c r="G2105" s="1" t="str">
        <f>TRIM(基本信息!O2105)</f>
        <v/>
      </c>
      <c r="H2105" s="1" t="str">
        <f>IFERROR(INDEX(行业涨跌!F:F,MATCH(G2105,行业涨跌!C:C,0)),"-")</f>
        <v>-</v>
      </c>
      <c r="I2105" s="1" t="str">
        <f>IFERROR(INDEX(行业涨跌!E:E,MATCH(G2105,行业涨跌!C:C,0)),"-")</f>
        <v>-</v>
      </c>
      <c r="J2105" s="1">
        <v>0</v>
      </c>
      <c r="K2105" s="1">
        <v>1</v>
      </c>
      <c r="L2105" s="1">
        <v>0</v>
      </c>
      <c r="M2105" s="66">
        <f t="shared" si="258"/>
        <v>1</v>
      </c>
      <c r="R2105" s="43" t="str">
        <f t="shared" si="256"/>
        <v>-</v>
      </c>
      <c r="S2105" s="11">
        <v>43630.625</v>
      </c>
    </row>
    <row r="2106" spans="1:19" x14ac:dyDescent="0.15">
      <c r="A2106" s="1">
        <v>2105</v>
      </c>
      <c r="B2106" s="29" t="str">
        <f>TRIM(基本信息!B2106)</f>
        <v/>
      </c>
      <c r="C2106" s="1" t="str">
        <f>TRIM(基本信息!C2106)</f>
        <v/>
      </c>
      <c r="D2106" s="1">
        <f t="shared" si="257"/>
        <v>0</v>
      </c>
      <c r="E2106" s="1" t="str">
        <f>IFERROR(INDEX(股票涨跌!E:E,MATCH(B2106,股票涨跌!B:B,0)),"-")</f>
        <v>-</v>
      </c>
      <c r="F2106" s="1" t="str">
        <f>IFERROR(INDEX(股票涨跌!F:F,MATCH(B2106,股票涨跌!B:B,0)),"-")</f>
        <v>-</v>
      </c>
      <c r="G2106" s="1" t="str">
        <f>TRIM(基本信息!O2106)</f>
        <v/>
      </c>
      <c r="H2106" s="1" t="str">
        <f>IFERROR(INDEX(行业涨跌!F:F,MATCH(G2106,行业涨跌!C:C,0)),"-")</f>
        <v>-</v>
      </c>
      <c r="I2106" s="1" t="str">
        <f>IFERROR(INDEX(行业涨跌!E:E,MATCH(G2106,行业涨跌!C:C,0)),"-")</f>
        <v>-</v>
      </c>
      <c r="J2106" s="1">
        <v>0</v>
      </c>
      <c r="K2106" s="1">
        <v>1</v>
      </c>
      <c r="L2106" s="1">
        <v>0</v>
      </c>
      <c r="M2106" s="66">
        <f t="shared" si="258"/>
        <v>1</v>
      </c>
      <c r="R2106" s="43" t="str">
        <f t="shared" si="256"/>
        <v>-</v>
      </c>
      <c r="S2106" s="11">
        <v>43630.625</v>
      </c>
    </row>
    <row r="2107" spans="1:19" x14ac:dyDescent="0.15">
      <c r="A2107" s="1">
        <v>2106</v>
      </c>
      <c r="B2107" s="29" t="str">
        <f>TRIM(基本信息!B2107)</f>
        <v/>
      </c>
      <c r="C2107" s="1" t="str">
        <f>TRIM(基本信息!C2107)</f>
        <v/>
      </c>
      <c r="D2107" s="1">
        <f t="shared" si="257"/>
        <v>0</v>
      </c>
      <c r="E2107" s="1" t="str">
        <f>IFERROR(INDEX(股票涨跌!E:E,MATCH(B2107,股票涨跌!B:B,0)),"-")</f>
        <v>-</v>
      </c>
      <c r="F2107" s="1" t="str">
        <f>IFERROR(INDEX(股票涨跌!F:F,MATCH(B2107,股票涨跌!B:B,0)),"-")</f>
        <v>-</v>
      </c>
      <c r="G2107" s="1" t="str">
        <f>TRIM(基本信息!O2107)</f>
        <v/>
      </c>
      <c r="H2107" s="1" t="str">
        <f>IFERROR(INDEX(行业涨跌!F:F,MATCH(G2107,行业涨跌!C:C,0)),"-")</f>
        <v>-</v>
      </c>
      <c r="I2107" s="1" t="str">
        <f>IFERROR(INDEX(行业涨跌!E:E,MATCH(G2107,行业涨跌!C:C,0)),"-")</f>
        <v>-</v>
      </c>
      <c r="J2107" s="1">
        <v>0</v>
      </c>
      <c r="K2107" s="1">
        <v>1</v>
      </c>
      <c r="L2107" s="1">
        <v>0</v>
      </c>
      <c r="M2107" s="66">
        <f t="shared" si="258"/>
        <v>1</v>
      </c>
      <c r="R2107" s="43" t="str">
        <f t="shared" si="256"/>
        <v>-</v>
      </c>
      <c r="S2107" s="11">
        <v>43630.625</v>
      </c>
    </row>
    <row r="2108" spans="1:19" x14ac:dyDescent="0.15">
      <c r="A2108" s="1">
        <v>2107</v>
      </c>
      <c r="B2108" s="29" t="str">
        <f>TRIM(基本信息!B2108)</f>
        <v/>
      </c>
      <c r="C2108" s="1" t="str">
        <f>TRIM(基本信息!C2108)</f>
        <v/>
      </c>
      <c r="D2108" s="1">
        <f t="shared" si="257"/>
        <v>0</v>
      </c>
      <c r="E2108" s="1" t="str">
        <f>IFERROR(INDEX(股票涨跌!E:E,MATCH(B2108,股票涨跌!B:B,0)),"-")</f>
        <v>-</v>
      </c>
      <c r="F2108" s="1" t="str">
        <f>IFERROR(INDEX(股票涨跌!F:F,MATCH(B2108,股票涨跌!B:B,0)),"-")</f>
        <v>-</v>
      </c>
      <c r="G2108" s="1" t="str">
        <f>TRIM(基本信息!O2108)</f>
        <v/>
      </c>
      <c r="H2108" s="1" t="str">
        <f>IFERROR(INDEX(行业涨跌!F:F,MATCH(G2108,行业涨跌!C:C,0)),"-")</f>
        <v>-</v>
      </c>
      <c r="I2108" s="1" t="str">
        <f>IFERROR(INDEX(行业涨跌!E:E,MATCH(G2108,行业涨跌!C:C,0)),"-")</f>
        <v>-</v>
      </c>
      <c r="J2108" s="1">
        <v>0</v>
      </c>
      <c r="K2108" s="1">
        <v>0</v>
      </c>
      <c r="L2108" s="1">
        <v>0</v>
      </c>
      <c r="M2108" s="66">
        <f t="shared" si="258"/>
        <v>0</v>
      </c>
      <c r="R2108" s="43" t="str">
        <f t="shared" si="256"/>
        <v>-</v>
      </c>
    </row>
    <row r="2109" spans="1:19" x14ac:dyDescent="0.15">
      <c r="A2109" s="1">
        <v>2108</v>
      </c>
      <c r="B2109" s="29" t="str">
        <f>TRIM(基本信息!B2109)</f>
        <v/>
      </c>
      <c r="C2109" s="1" t="str">
        <f>TRIM(基本信息!C2109)</f>
        <v/>
      </c>
      <c r="D2109" s="1">
        <f t="shared" si="257"/>
        <v>0</v>
      </c>
      <c r="E2109" s="1" t="str">
        <f>IFERROR(INDEX(股票涨跌!E:E,MATCH(B2109,股票涨跌!B:B,0)),"-")</f>
        <v>-</v>
      </c>
      <c r="F2109" s="1" t="str">
        <f>IFERROR(INDEX(股票涨跌!F:F,MATCH(B2109,股票涨跌!B:B,0)),"-")</f>
        <v>-</v>
      </c>
      <c r="G2109" s="1" t="str">
        <f>TRIM(基本信息!O2109)</f>
        <v/>
      </c>
      <c r="H2109" s="1" t="str">
        <f>IFERROR(INDEX(行业涨跌!F:F,MATCH(G2109,行业涨跌!C:C,0)),"-")</f>
        <v>-</v>
      </c>
      <c r="I2109" s="1" t="str">
        <f>IFERROR(INDEX(行业涨跌!E:E,MATCH(G2109,行业涨跌!C:C,0)),"-")</f>
        <v>-</v>
      </c>
      <c r="J2109" s="1">
        <v>0</v>
      </c>
      <c r="K2109" s="1">
        <v>1</v>
      </c>
      <c r="L2109" s="1">
        <v>0</v>
      </c>
      <c r="M2109" s="66">
        <f t="shared" si="258"/>
        <v>1</v>
      </c>
      <c r="R2109" s="43" t="str">
        <f t="shared" si="256"/>
        <v>-</v>
      </c>
      <c r="S2109" s="11">
        <v>43630.625</v>
      </c>
    </row>
    <row r="2110" spans="1:19" x14ac:dyDescent="0.15">
      <c r="A2110" s="1">
        <v>2109</v>
      </c>
      <c r="B2110" s="29" t="str">
        <f>TRIM(基本信息!B2110)</f>
        <v/>
      </c>
      <c r="C2110" s="1" t="str">
        <f>TRIM(基本信息!C2110)</f>
        <v/>
      </c>
      <c r="D2110" s="1">
        <f t="shared" si="257"/>
        <v>0</v>
      </c>
      <c r="E2110" s="1" t="str">
        <f>IFERROR(INDEX(股票涨跌!E:E,MATCH(B2110,股票涨跌!B:B,0)),"-")</f>
        <v>-</v>
      </c>
      <c r="F2110" s="1" t="str">
        <f>IFERROR(INDEX(股票涨跌!F:F,MATCH(B2110,股票涨跌!B:B,0)),"-")</f>
        <v>-</v>
      </c>
      <c r="G2110" s="1" t="str">
        <f>TRIM(基本信息!O2110)</f>
        <v/>
      </c>
      <c r="H2110" s="1" t="str">
        <f>IFERROR(INDEX(行业涨跌!F:F,MATCH(G2110,行业涨跌!C:C,0)),"-")</f>
        <v>-</v>
      </c>
      <c r="I2110" s="1" t="str">
        <f>IFERROR(INDEX(行业涨跌!E:E,MATCH(G2110,行业涨跌!C:C,0)),"-")</f>
        <v>-</v>
      </c>
      <c r="J2110" s="1">
        <v>0</v>
      </c>
      <c r="K2110" s="1">
        <v>1</v>
      </c>
      <c r="L2110" s="1">
        <v>0</v>
      </c>
      <c r="M2110" s="66">
        <f t="shared" si="258"/>
        <v>1</v>
      </c>
      <c r="R2110" s="43" t="str">
        <f t="shared" si="256"/>
        <v>-</v>
      </c>
      <c r="S2110" s="11">
        <v>43630.625</v>
      </c>
    </row>
    <row r="2111" spans="1:19" x14ac:dyDescent="0.15">
      <c r="A2111" s="1">
        <v>2110</v>
      </c>
      <c r="B2111" s="29" t="str">
        <f>TRIM(基本信息!B2111)</f>
        <v/>
      </c>
      <c r="C2111" s="1" t="str">
        <f>TRIM(基本信息!C2111)</f>
        <v/>
      </c>
      <c r="D2111" s="1">
        <f t="shared" si="257"/>
        <v>0</v>
      </c>
      <c r="E2111" s="1" t="str">
        <f>IFERROR(INDEX(股票涨跌!E:E,MATCH(B2111,股票涨跌!B:B,0)),"-")</f>
        <v>-</v>
      </c>
      <c r="F2111" s="1" t="str">
        <f>IFERROR(INDEX(股票涨跌!F:F,MATCH(B2111,股票涨跌!B:B,0)),"-")</f>
        <v>-</v>
      </c>
      <c r="G2111" s="1" t="str">
        <f>TRIM(基本信息!O2111)</f>
        <v/>
      </c>
      <c r="H2111" s="1" t="str">
        <f>IFERROR(INDEX(行业涨跌!F:F,MATCH(G2111,行业涨跌!C:C,0)),"-")</f>
        <v>-</v>
      </c>
      <c r="I2111" s="1" t="str">
        <f>IFERROR(INDEX(行业涨跌!E:E,MATCH(G2111,行业涨跌!C:C,0)),"-")</f>
        <v>-</v>
      </c>
      <c r="J2111" s="1">
        <v>0</v>
      </c>
      <c r="K2111" s="1">
        <v>0</v>
      </c>
      <c r="L2111" s="1">
        <v>0</v>
      </c>
      <c r="M2111" s="66">
        <f t="shared" si="258"/>
        <v>0</v>
      </c>
      <c r="R2111" s="43" t="str">
        <f t="shared" si="256"/>
        <v>-</v>
      </c>
    </row>
    <row r="2112" spans="1:19" x14ac:dyDescent="0.15">
      <c r="A2112" s="1">
        <v>2111</v>
      </c>
      <c r="B2112" s="29" t="str">
        <f>TRIM(基本信息!B2112)</f>
        <v/>
      </c>
      <c r="C2112" s="1" t="str">
        <f>TRIM(基本信息!C2112)</f>
        <v/>
      </c>
      <c r="D2112" s="1">
        <f t="shared" si="257"/>
        <v>0</v>
      </c>
      <c r="E2112" s="1" t="str">
        <f>IFERROR(INDEX(股票涨跌!E:E,MATCH(B2112,股票涨跌!B:B,0)),"-")</f>
        <v>-</v>
      </c>
      <c r="F2112" s="1" t="str">
        <f>IFERROR(INDEX(股票涨跌!F:F,MATCH(B2112,股票涨跌!B:B,0)),"-")</f>
        <v>-</v>
      </c>
      <c r="G2112" s="1" t="str">
        <f>TRIM(基本信息!O2112)</f>
        <v/>
      </c>
      <c r="H2112" s="1" t="str">
        <f>IFERROR(INDEX(行业涨跌!F:F,MATCH(G2112,行业涨跌!C:C,0)),"-")</f>
        <v>-</v>
      </c>
      <c r="I2112" s="1" t="str">
        <f>IFERROR(INDEX(行业涨跌!E:E,MATCH(G2112,行业涨跌!C:C,0)),"-")</f>
        <v>-</v>
      </c>
      <c r="J2112" s="1">
        <v>0</v>
      </c>
      <c r="K2112" s="1">
        <v>0</v>
      </c>
      <c r="L2112" s="1">
        <v>0</v>
      </c>
      <c r="M2112" s="66">
        <f t="shared" si="258"/>
        <v>0</v>
      </c>
      <c r="R2112" s="43" t="str">
        <f t="shared" si="256"/>
        <v>-</v>
      </c>
    </row>
    <row r="2113" spans="1:19" x14ac:dyDescent="0.15">
      <c r="A2113" s="1">
        <v>2112</v>
      </c>
      <c r="B2113" s="29" t="str">
        <f>TRIM(基本信息!B2113)</f>
        <v/>
      </c>
      <c r="C2113" s="1" t="str">
        <f>TRIM(基本信息!C2113)</f>
        <v/>
      </c>
      <c r="D2113" s="1">
        <f t="shared" si="257"/>
        <v>0</v>
      </c>
      <c r="E2113" s="1" t="str">
        <f>IFERROR(INDEX(股票涨跌!E:E,MATCH(B2113,股票涨跌!B:B,0)),"-")</f>
        <v>-</v>
      </c>
      <c r="F2113" s="1" t="str">
        <f>IFERROR(INDEX(股票涨跌!F:F,MATCH(B2113,股票涨跌!B:B,0)),"-")</f>
        <v>-</v>
      </c>
      <c r="G2113" s="1" t="str">
        <f>TRIM(基本信息!O2113)</f>
        <v/>
      </c>
      <c r="H2113" s="1" t="str">
        <f>IFERROR(INDEX(行业涨跌!F:F,MATCH(G2113,行业涨跌!C:C,0)),"-")</f>
        <v>-</v>
      </c>
      <c r="I2113" s="1" t="str">
        <f>IFERROR(INDEX(行业涨跌!E:E,MATCH(G2113,行业涨跌!C:C,0)),"-")</f>
        <v>-</v>
      </c>
      <c r="J2113" s="1">
        <v>0</v>
      </c>
      <c r="K2113" s="1">
        <v>0</v>
      </c>
      <c r="L2113" s="1">
        <v>0</v>
      </c>
      <c r="M2113" s="66">
        <f t="shared" si="258"/>
        <v>0</v>
      </c>
      <c r="R2113" s="43" t="str">
        <f t="shared" si="256"/>
        <v>-</v>
      </c>
    </row>
    <row r="2114" spans="1:19" x14ac:dyDescent="0.15">
      <c r="A2114" s="1">
        <v>2113</v>
      </c>
      <c r="B2114" s="29" t="str">
        <f>TRIM(基本信息!B2114)</f>
        <v/>
      </c>
      <c r="C2114" s="1" t="str">
        <f>TRIM(基本信息!C2114)</f>
        <v/>
      </c>
      <c r="D2114" s="1">
        <f t="shared" si="257"/>
        <v>0</v>
      </c>
      <c r="E2114" s="1" t="str">
        <f>IFERROR(INDEX(股票涨跌!E:E,MATCH(B2114,股票涨跌!B:B,0)),"-")</f>
        <v>-</v>
      </c>
      <c r="F2114" s="1" t="str">
        <f>IFERROR(INDEX(股票涨跌!F:F,MATCH(B2114,股票涨跌!B:B,0)),"-")</f>
        <v>-</v>
      </c>
      <c r="G2114" s="1" t="str">
        <f>TRIM(基本信息!O2114)</f>
        <v/>
      </c>
      <c r="H2114" s="1" t="str">
        <f>IFERROR(INDEX(行业涨跌!F:F,MATCH(G2114,行业涨跌!C:C,0)),"-")</f>
        <v>-</v>
      </c>
      <c r="I2114" s="1" t="str">
        <f>IFERROR(INDEX(行业涨跌!E:E,MATCH(G2114,行业涨跌!C:C,0)),"-")</f>
        <v>-</v>
      </c>
      <c r="J2114" s="1">
        <v>0</v>
      </c>
      <c r="K2114" s="1">
        <v>0</v>
      </c>
      <c r="L2114" s="1">
        <v>1</v>
      </c>
      <c r="M2114" s="66">
        <f t="shared" si="258"/>
        <v>0</v>
      </c>
      <c r="R2114" s="43" t="str">
        <f t="shared" ref="R2114:R2177" si="259">IF(D2114&gt;0,IF(J2114&gt;0,$J$1,"")&amp;IF(K2114&gt;0,$K$1,"")&amp;IF(L2114&gt;0,$L$1,"")&amp;"+"&amp;IF(N2114&gt;0,$N$1,"")&amp;IF(O2114&gt;0,$O$1,"")&amp;IF(P2114&gt;0,$P$1,"")&amp;IF(Q2114&gt;0,$Q$1,""),"-")</f>
        <v>-</v>
      </c>
    </row>
    <row r="2115" spans="1:19" x14ac:dyDescent="0.15">
      <c r="A2115" s="1">
        <v>2114</v>
      </c>
      <c r="B2115" s="29" t="str">
        <f>TRIM(基本信息!B2115)</f>
        <v/>
      </c>
      <c r="C2115" s="1" t="str">
        <f>TRIM(基本信息!C2115)</f>
        <v/>
      </c>
      <c r="D2115" s="1">
        <f t="shared" ref="D2115:D2178" si="260">IF(LEN(B2115)&gt;2,OR(M2115=1,(M2115=0.5)*(N2115+O2115+P2115+Q2115)&gt;0)+0,0)</f>
        <v>0</v>
      </c>
      <c r="E2115" s="1" t="str">
        <f>IFERROR(INDEX(股票涨跌!E:E,MATCH(B2115,股票涨跌!B:B,0)),"-")</f>
        <v>-</v>
      </c>
      <c r="F2115" s="1" t="str">
        <f>IFERROR(INDEX(股票涨跌!F:F,MATCH(B2115,股票涨跌!B:B,0)),"-")</f>
        <v>-</v>
      </c>
      <c r="G2115" s="1" t="str">
        <f>TRIM(基本信息!O2115)</f>
        <v/>
      </c>
      <c r="H2115" s="1" t="str">
        <f>IFERROR(INDEX(行业涨跌!F:F,MATCH(G2115,行业涨跌!C:C,0)),"-")</f>
        <v>-</v>
      </c>
      <c r="I2115" s="1" t="str">
        <f>IFERROR(INDEX(行业涨跌!E:E,MATCH(G2115,行业涨跌!C:C,0)),"-")</f>
        <v>-</v>
      </c>
      <c r="J2115" s="1">
        <v>0</v>
      </c>
      <c r="K2115" s="1">
        <v>0</v>
      </c>
      <c r="L2115" s="1">
        <v>0</v>
      </c>
      <c r="M2115" s="66">
        <f t="shared" ref="M2115:M2178" si="261">IF(K2115&gt;0,1,IF(J2115&gt;0,0.5,0))</f>
        <v>0</v>
      </c>
      <c r="R2115" s="43" t="str">
        <f t="shared" si="259"/>
        <v>-</v>
      </c>
    </row>
    <row r="2116" spans="1:19" x14ac:dyDescent="0.15">
      <c r="A2116" s="1">
        <v>2115</v>
      </c>
      <c r="B2116" s="29" t="str">
        <f>TRIM(基本信息!B2116)</f>
        <v/>
      </c>
      <c r="C2116" s="1" t="str">
        <f>TRIM(基本信息!C2116)</f>
        <v/>
      </c>
      <c r="D2116" s="1">
        <f t="shared" si="260"/>
        <v>0</v>
      </c>
      <c r="E2116" s="1" t="str">
        <f>IFERROR(INDEX(股票涨跌!E:E,MATCH(B2116,股票涨跌!B:B,0)),"-")</f>
        <v>-</v>
      </c>
      <c r="F2116" s="1" t="str">
        <f>IFERROR(INDEX(股票涨跌!F:F,MATCH(B2116,股票涨跌!B:B,0)),"-")</f>
        <v>-</v>
      </c>
      <c r="G2116" s="1" t="str">
        <f>TRIM(基本信息!O2116)</f>
        <v/>
      </c>
      <c r="H2116" s="1" t="str">
        <f>IFERROR(INDEX(行业涨跌!F:F,MATCH(G2116,行业涨跌!C:C,0)),"-")</f>
        <v>-</v>
      </c>
      <c r="I2116" s="1" t="str">
        <f>IFERROR(INDEX(行业涨跌!E:E,MATCH(G2116,行业涨跌!C:C,0)),"-")</f>
        <v>-</v>
      </c>
      <c r="J2116" s="1">
        <v>0</v>
      </c>
      <c r="K2116" s="1">
        <v>0</v>
      </c>
      <c r="L2116" s="1">
        <v>0</v>
      </c>
      <c r="M2116" s="66">
        <f t="shared" si="261"/>
        <v>0</v>
      </c>
      <c r="R2116" s="43" t="str">
        <f t="shared" si="259"/>
        <v>-</v>
      </c>
    </row>
    <row r="2117" spans="1:19" x14ac:dyDescent="0.15">
      <c r="A2117" s="1">
        <v>2116</v>
      </c>
      <c r="B2117" s="29" t="str">
        <f>TRIM(基本信息!B2117)</f>
        <v/>
      </c>
      <c r="C2117" s="1" t="str">
        <f>TRIM(基本信息!C2117)</f>
        <v/>
      </c>
      <c r="D2117" s="1">
        <f t="shared" si="260"/>
        <v>0</v>
      </c>
      <c r="E2117" s="1" t="str">
        <f>IFERROR(INDEX(股票涨跌!E:E,MATCH(B2117,股票涨跌!B:B,0)),"-")</f>
        <v>-</v>
      </c>
      <c r="F2117" s="1" t="str">
        <f>IFERROR(INDEX(股票涨跌!F:F,MATCH(B2117,股票涨跌!B:B,0)),"-")</f>
        <v>-</v>
      </c>
      <c r="G2117" s="1" t="str">
        <f>TRIM(基本信息!O2117)</f>
        <v/>
      </c>
      <c r="H2117" s="1" t="str">
        <f>IFERROR(INDEX(行业涨跌!F:F,MATCH(G2117,行业涨跌!C:C,0)),"-")</f>
        <v>-</v>
      </c>
      <c r="I2117" s="1" t="str">
        <f>IFERROR(INDEX(行业涨跌!E:E,MATCH(G2117,行业涨跌!C:C,0)),"-")</f>
        <v>-</v>
      </c>
      <c r="J2117" s="1">
        <v>0</v>
      </c>
      <c r="K2117" s="1">
        <v>0</v>
      </c>
      <c r="L2117" s="1">
        <v>0</v>
      </c>
      <c r="M2117" s="66">
        <f t="shared" si="261"/>
        <v>0</v>
      </c>
      <c r="R2117" s="43" t="str">
        <f t="shared" si="259"/>
        <v>-</v>
      </c>
    </row>
    <row r="2118" spans="1:19" x14ac:dyDescent="0.15">
      <c r="A2118" s="1">
        <v>2117</v>
      </c>
      <c r="B2118" s="29" t="str">
        <f>TRIM(基本信息!B2118)</f>
        <v/>
      </c>
      <c r="C2118" s="1" t="str">
        <f>TRIM(基本信息!C2118)</f>
        <v/>
      </c>
      <c r="D2118" s="1">
        <f t="shared" si="260"/>
        <v>0</v>
      </c>
      <c r="E2118" s="1" t="str">
        <f>IFERROR(INDEX(股票涨跌!E:E,MATCH(B2118,股票涨跌!B:B,0)),"-")</f>
        <v>-</v>
      </c>
      <c r="F2118" s="1" t="str">
        <f>IFERROR(INDEX(股票涨跌!F:F,MATCH(B2118,股票涨跌!B:B,0)),"-")</f>
        <v>-</v>
      </c>
      <c r="G2118" s="1" t="str">
        <f>TRIM(基本信息!O2118)</f>
        <v/>
      </c>
      <c r="H2118" s="1" t="str">
        <f>IFERROR(INDEX(行业涨跌!F:F,MATCH(G2118,行业涨跌!C:C,0)),"-")</f>
        <v>-</v>
      </c>
      <c r="I2118" s="1" t="str">
        <f>IFERROR(INDEX(行业涨跌!E:E,MATCH(G2118,行业涨跌!C:C,0)),"-")</f>
        <v>-</v>
      </c>
      <c r="J2118" s="1">
        <v>0</v>
      </c>
      <c r="K2118" s="1">
        <v>0</v>
      </c>
      <c r="L2118" s="1">
        <v>0</v>
      </c>
      <c r="M2118" s="66">
        <f t="shared" si="261"/>
        <v>0</v>
      </c>
      <c r="R2118" s="43" t="str">
        <f t="shared" si="259"/>
        <v>-</v>
      </c>
    </row>
    <row r="2119" spans="1:19" x14ac:dyDescent="0.15">
      <c r="A2119" s="1">
        <v>2118</v>
      </c>
      <c r="B2119" s="29" t="str">
        <f>TRIM(基本信息!B2119)</f>
        <v/>
      </c>
      <c r="C2119" s="1" t="str">
        <f>TRIM(基本信息!C2119)</f>
        <v/>
      </c>
      <c r="D2119" s="1">
        <f t="shared" si="260"/>
        <v>0</v>
      </c>
      <c r="E2119" s="1" t="str">
        <f>IFERROR(INDEX(股票涨跌!E:E,MATCH(B2119,股票涨跌!B:B,0)),"-")</f>
        <v>-</v>
      </c>
      <c r="F2119" s="1" t="str">
        <f>IFERROR(INDEX(股票涨跌!F:F,MATCH(B2119,股票涨跌!B:B,0)),"-")</f>
        <v>-</v>
      </c>
      <c r="G2119" s="1" t="str">
        <f>TRIM(基本信息!O2119)</f>
        <v/>
      </c>
      <c r="H2119" s="1" t="str">
        <f>IFERROR(INDEX(行业涨跌!F:F,MATCH(G2119,行业涨跌!C:C,0)),"-")</f>
        <v>-</v>
      </c>
      <c r="I2119" s="1" t="str">
        <f>IFERROR(INDEX(行业涨跌!E:E,MATCH(G2119,行业涨跌!C:C,0)),"-")</f>
        <v>-</v>
      </c>
      <c r="J2119" s="1">
        <v>0</v>
      </c>
      <c r="K2119" s="1">
        <v>1</v>
      </c>
      <c r="L2119" s="1">
        <v>0</v>
      </c>
      <c r="M2119" s="66">
        <f t="shared" si="261"/>
        <v>1</v>
      </c>
      <c r="R2119" s="43" t="str">
        <f t="shared" si="259"/>
        <v>-</v>
      </c>
      <c r="S2119" s="11">
        <v>43630.625</v>
      </c>
    </row>
    <row r="2120" spans="1:19" x14ac:dyDescent="0.15">
      <c r="A2120" s="1">
        <v>2119</v>
      </c>
      <c r="B2120" s="29" t="str">
        <f>TRIM(基本信息!B2120)</f>
        <v/>
      </c>
      <c r="C2120" s="1" t="str">
        <f>TRIM(基本信息!C2120)</f>
        <v/>
      </c>
      <c r="D2120" s="1">
        <f t="shared" si="260"/>
        <v>0</v>
      </c>
      <c r="E2120" s="1" t="str">
        <f>IFERROR(INDEX(股票涨跌!E:E,MATCH(B2120,股票涨跌!B:B,0)),"-")</f>
        <v>-</v>
      </c>
      <c r="F2120" s="1" t="str">
        <f>IFERROR(INDEX(股票涨跌!F:F,MATCH(B2120,股票涨跌!B:B,0)),"-")</f>
        <v>-</v>
      </c>
      <c r="G2120" s="1" t="str">
        <f>TRIM(基本信息!O2120)</f>
        <v/>
      </c>
      <c r="H2120" s="1" t="str">
        <f>IFERROR(INDEX(行业涨跌!F:F,MATCH(G2120,行业涨跌!C:C,0)),"-")</f>
        <v>-</v>
      </c>
      <c r="I2120" s="1" t="str">
        <f>IFERROR(INDEX(行业涨跌!E:E,MATCH(G2120,行业涨跌!C:C,0)),"-")</f>
        <v>-</v>
      </c>
      <c r="J2120" s="1">
        <v>0</v>
      </c>
      <c r="K2120" s="1">
        <v>0</v>
      </c>
      <c r="L2120" s="1">
        <v>0</v>
      </c>
      <c r="M2120" s="66">
        <f t="shared" si="261"/>
        <v>0</v>
      </c>
      <c r="R2120" s="43" t="str">
        <f t="shared" si="259"/>
        <v>-</v>
      </c>
    </row>
    <row r="2121" spans="1:19" x14ac:dyDescent="0.15">
      <c r="A2121" s="1">
        <v>2120</v>
      </c>
      <c r="B2121" s="29" t="str">
        <f>TRIM(基本信息!B2121)</f>
        <v/>
      </c>
      <c r="C2121" s="1" t="str">
        <f>TRIM(基本信息!C2121)</f>
        <v/>
      </c>
      <c r="D2121" s="1">
        <f t="shared" si="260"/>
        <v>0</v>
      </c>
      <c r="E2121" s="1" t="str">
        <f>IFERROR(INDEX(股票涨跌!E:E,MATCH(B2121,股票涨跌!B:B,0)),"-")</f>
        <v>-</v>
      </c>
      <c r="F2121" s="1" t="str">
        <f>IFERROR(INDEX(股票涨跌!F:F,MATCH(B2121,股票涨跌!B:B,0)),"-")</f>
        <v>-</v>
      </c>
      <c r="G2121" s="1" t="str">
        <f>TRIM(基本信息!O2121)</f>
        <v/>
      </c>
      <c r="H2121" s="1" t="str">
        <f>IFERROR(INDEX(行业涨跌!F:F,MATCH(G2121,行业涨跌!C:C,0)),"-")</f>
        <v>-</v>
      </c>
      <c r="I2121" s="1" t="str">
        <f>IFERROR(INDEX(行业涨跌!E:E,MATCH(G2121,行业涨跌!C:C,0)),"-")</f>
        <v>-</v>
      </c>
      <c r="J2121" s="1">
        <v>0</v>
      </c>
      <c r="K2121" s="1">
        <v>0</v>
      </c>
      <c r="L2121" s="1">
        <v>0</v>
      </c>
      <c r="M2121" s="66">
        <f t="shared" si="261"/>
        <v>0</v>
      </c>
      <c r="R2121" s="43" t="str">
        <f t="shared" si="259"/>
        <v>-</v>
      </c>
    </row>
    <row r="2122" spans="1:19" x14ac:dyDescent="0.15">
      <c r="A2122" s="1">
        <v>2121</v>
      </c>
      <c r="B2122" s="29" t="str">
        <f>TRIM(基本信息!B2122)</f>
        <v/>
      </c>
      <c r="C2122" s="1" t="str">
        <f>TRIM(基本信息!C2122)</f>
        <v/>
      </c>
      <c r="D2122" s="1">
        <f t="shared" si="260"/>
        <v>0</v>
      </c>
      <c r="E2122" s="1" t="str">
        <f>IFERROR(INDEX(股票涨跌!E:E,MATCH(B2122,股票涨跌!B:B,0)),"-")</f>
        <v>-</v>
      </c>
      <c r="F2122" s="1" t="str">
        <f>IFERROR(INDEX(股票涨跌!F:F,MATCH(B2122,股票涨跌!B:B,0)),"-")</f>
        <v>-</v>
      </c>
      <c r="G2122" s="1" t="str">
        <f>TRIM(基本信息!O2122)</f>
        <v/>
      </c>
      <c r="H2122" s="1" t="str">
        <f>IFERROR(INDEX(行业涨跌!F:F,MATCH(G2122,行业涨跌!C:C,0)),"-")</f>
        <v>-</v>
      </c>
      <c r="I2122" s="1" t="str">
        <f>IFERROR(INDEX(行业涨跌!E:E,MATCH(G2122,行业涨跌!C:C,0)),"-")</f>
        <v>-</v>
      </c>
      <c r="J2122" s="1">
        <v>0</v>
      </c>
      <c r="K2122" s="1">
        <v>0</v>
      </c>
      <c r="L2122" s="1">
        <v>0</v>
      </c>
      <c r="M2122" s="66">
        <f t="shared" si="261"/>
        <v>0</v>
      </c>
      <c r="R2122" s="43" t="str">
        <f t="shared" si="259"/>
        <v>-</v>
      </c>
    </row>
    <row r="2123" spans="1:19" x14ac:dyDescent="0.15">
      <c r="A2123" s="1">
        <v>2122</v>
      </c>
      <c r="B2123" s="29" t="str">
        <f>TRIM(基本信息!B2123)</f>
        <v/>
      </c>
      <c r="C2123" s="1" t="str">
        <f>TRIM(基本信息!C2123)</f>
        <v/>
      </c>
      <c r="D2123" s="1">
        <f t="shared" si="260"/>
        <v>0</v>
      </c>
      <c r="E2123" s="1" t="str">
        <f>IFERROR(INDEX(股票涨跌!E:E,MATCH(B2123,股票涨跌!B:B,0)),"-")</f>
        <v>-</v>
      </c>
      <c r="F2123" s="1" t="str">
        <f>IFERROR(INDEX(股票涨跌!F:F,MATCH(B2123,股票涨跌!B:B,0)),"-")</f>
        <v>-</v>
      </c>
      <c r="G2123" s="1" t="str">
        <f>TRIM(基本信息!O2123)</f>
        <v/>
      </c>
      <c r="H2123" s="1" t="str">
        <f>IFERROR(INDEX(行业涨跌!F:F,MATCH(G2123,行业涨跌!C:C,0)),"-")</f>
        <v>-</v>
      </c>
      <c r="I2123" s="1" t="str">
        <f>IFERROR(INDEX(行业涨跌!E:E,MATCH(G2123,行业涨跌!C:C,0)),"-")</f>
        <v>-</v>
      </c>
      <c r="J2123" s="1">
        <v>0</v>
      </c>
      <c r="K2123" s="1">
        <v>0</v>
      </c>
      <c r="L2123" s="1">
        <v>0</v>
      </c>
      <c r="M2123" s="66">
        <f t="shared" si="261"/>
        <v>0</v>
      </c>
      <c r="R2123" s="43" t="str">
        <f t="shared" si="259"/>
        <v>-</v>
      </c>
    </row>
    <row r="2124" spans="1:19" x14ac:dyDescent="0.15">
      <c r="A2124" s="1">
        <v>2123</v>
      </c>
      <c r="B2124" s="29" t="str">
        <f>TRIM(基本信息!B2124)</f>
        <v/>
      </c>
      <c r="C2124" s="1" t="str">
        <f>TRIM(基本信息!C2124)</f>
        <v/>
      </c>
      <c r="D2124" s="1">
        <f t="shared" si="260"/>
        <v>0</v>
      </c>
      <c r="E2124" s="1" t="str">
        <f>IFERROR(INDEX(股票涨跌!E:E,MATCH(B2124,股票涨跌!B:B,0)),"-")</f>
        <v>-</v>
      </c>
      <c r="F2124" s="1" t="str">
        <f>IFERROR(INDEX(股票涨跌!F:F,MATCH(B2124,股票涨跌!B:B,0)),"-")</f>
        <v>-</v>
      </c>
      <c r="G2124" s="1" t="str">
        <f>TRIM(基本信息!O2124)</f>
        <v/>
      </c>
      <c r="H2124" s="1" t="str">
        <f>IFERROR(INDEX(行业涨跌!F:F,MATCH(G2124,行业涨跌!C:C,0)),"-")</f>
        <v>-</v>
      </c>
      <c r="I2124" s="1" t="str">
        <f>IFERROR(INDEX(行业涨跌!E:E,MATCH(G2124,行业涨跌!C:C,0)),"-")</f>
        <v>-</v>
      </c>
      <c r="J2124" s="1">
        <v>0</v>
      </c>
      <c r="K2124" s="1">
        <v>0</v>
      </c>
      <c r="L2124" s="1">
        <v>0</v>
      </c>
      <c r="M2124" s="66">
        <f t="shared" si="261"/>
        <v>0</v>
      </c>
      <c r="R2124" s="43" t="str">
        <f t="shared" si="259"/>
        <v>-</v>
      </c>
    </row>
    <row r="2125" spans="1:19" x14ac:dyDescent="0.15">
      <c r="A2125" s="1">
        <v>2124</v>
      </c>
      <c r="B2125" s="29" t="str">
        <f>TRIM(基本信息!B2125)</f>
        <v/>
      </c>
      <c r="C2125" s="1" t="str">
        <f>TRIM(基本信息!C2125)</f>
        <v/>
      </c>
      <c r="D2125" s="1">
        <f t="shared" si="260"/>
        <v>0</v>
      </c>
      <c r="E2125" s="1" t="str">
        <f>IFERROR(INDEX(股票涨跌!E:E,MATCH(B2125,股票涨跌!B:B,0)),"-")</f>
        <v>-</v>
      </c>
      <c r="F2125" s="1" t="str">
        <f>IFERROR(INDEX(股票涨跌!F:F,MATCH(B2125,股票涨跌!B:B,0)),"-")</f>
        <v>-</v>
      </c>
      <c r="G2125" s="1" t="str">
        <f>TRIM(基本信息!O2125)</f>
        <v/>
      </c>
      <c r="H2125" s="1" t="str">
        <f>IFERROR(INDEX(行业涨跌!F:F,MATCH(G2125,行业涨跌!C:C,0)),"-")</f>
        <v>-</v>
      </c>
      <c r="I2125" s="1" t="str">
        <f>IFERROR(INDEX(行业涨跌!E:E,MATCH(G2125,行业涨跌!C:C,0)),"-")</f>
        <v>-</v>
      </c>
      <c r="J2125" s="1">
        <v>0</v>
      </c>
      <c r="K2125" s="1">
        <v>0</v>
      </c>
      <c r="L2125" s="1">
        <v>0</v>
      </c>
      <c r="M2125" s="66">
        <f t="shared" si="261"/>
        <v>0</v>
      </c>
      <c r="R2125" s="43" t="str">
        <f t="shared" si="259"/>
        <v>-</v>
      </c>
    </row>
    <row r="2126" spans="1:19" x14ac:dyDescent="0.15">
      <c r="A2126" s="1">
        <v>2125</v>
      </c>
      <c r="B2126" s="29" t="str">
        <f>TRIM(基本信息!B2126)</f>
        <v/>
      </c>
      <c r="C2126" s="1" t="str">
        <f>TRIM(基本信息!C2126)</f>
        <v/>
      </c>
      <c r="D2126" s="1">
        <f t="shared" si="260"/>
        <v>0</v>
      </c>
      <c r="E2126" s="1" t="str">
        <f>IFERROR(INDEX(股票涨跌!E:E,MATCH(B2126,股票涨跌!B:B,0)),"-")</f>
        <v>-</v>
      </c>
      <c r="F2126" s="1" t="str">
        <f>IFERROR(INDEX(股票涨跌!F:F,MATCH(B2126,股票涨跌!B:B,0)),"-")</f>
        <v>-</v>
      </c>
      <c r="G2126" s="1" t="str">
        <f>TRIM(基本信息!O2126)</f>
        <v/>
      </c>
      <c r="H2126" s="1" t="str">
        <f>IFERROR(INDEX(行业涨跌!F:F,MATCH(G2126,行业涨跌!C:C,0)),"-")</f>
        <v>-</v>
      </c>
      <c r="I2126" s="1" t="str">
        <f>IFERROR(INDEX(行业涨跌!E:E,MATCH(G2126,行业涨跌!C:C,0)),"-")</f>
        <v>-</v>
      </c>
      <c r="J2126" s="1">
        <v>0</v>
      </c>
      <c r="K2126" s="1">
        <v>1</v>
      </c>
      <c r="L2126" s="1">
        <v>0</v>
      </c>
      <c r="M2126" s="66">
        <f t="shared" si="261"/>
        <v>1</v>
      </c>
      <c r="R2126" s="43" t="str">
        <f t="shared" si="259"/>
        <v>-</v>
      </c>
      <c r="S2126" s="11">
        <v>43630.625</v>
      </c>
    </row>
    <row r="2127" spans="1:19" x14ac:dyDescent="0.15">
      <c r="A2127" s="1">
        <v>2126</v>
      </c>
      <c r="B2127" s="29" t="str">
        <f>TRIM(基本信息!B2127)</f>
        <v/>
      </c>
      <c r="C2127" s="1" t="str">
        <f>TRIM(基本信息!C2127)</f>
        <v/>
      </c>
      <c r="D2127" s="1">
        <f t="shared" si="260"/>
        <v>0</v>
      </c>
      <c r="E2127" s="1" t="str">
        <f>IFERROR(INDEX(股票涨跌!E:E,MATCH(B2127,股票涨跌!B:B,0)),"-")</f>
        <v>-</v>
      </c>
      <c r="F2127" s="1" t="str">
        <f>IFERROR(INDEX(股票涨跌!F:F,MATCH(B2127,股票涨跌!B:B,0)),"-")</f>
        <v>-</v>
      </c>
      <c r="G2127" s="1" t="str">
        <f>TRIM(基本信息!O2127)</f>
        <v/>
      </c>
      <c r="H2127" s="1" t="str">
        <f>IFERROR(INDEX(行业涨跌!F:F,MATCH(G2127,行业涨跌!C:C,0)),"-")</f>
        <v>-</v>
      </c>
      <c r="I2127" s="1" t="str">
        <f>IFERROR(INDEX(行业涨跌!E:E,MATCH(G2127,行业涨跌!C:C,0)),"-")</f>
        <v>-</v>
      </c>
      <c r="J2127" s="1">
        <v>0</v>
      </c>
      <c r="K2127" s="1">
        <v>0</v>
      </c>
      <c r="L2127" s="1">
        <v>0</v>
      </c>
      <c r="M2127" s="66">
        <f t="shared" si="261"/>
        <v>0</v>
      </c>
      <c r="R2127" s="43" t="str">
        <f t="shared" si="259"/>
        <v>-</v>
      </c>
    </row>
    <row r="2128" spans="1:19" x14ac:dyDescent="0.15">
      <c r="A2128" s="1">
        <v>2127</v>
      </c>
      <c r="B2128" s="29" t="str">
        <f>TRIM(基本信息!B2128)</f>
        <v/>
      </c>
      <c r="C2128" s="1" t="str">
        <f>TRIM(基本信息!C2128)</f>
        <v/>
      </c>
      <c r="D2128" s="1">
        <f t="shared" si="260"/>
        <v>0</v>
      </c>
      <c r="E2128" s="1" t="str">
        <f>IFERROR(INDEX(股票涨跌!E:E,MATCH(B2128,股票涨跌!B:B,0)),"-")</f>
        <v>-</v>
      </c>
      <c r="F2128" s="1" t="str">
        <f>IFERROR(INDEX(股票涨跌!F:F,MATCH(B2128,股票涨跌!B:B,0)),"-")</f>
        <v>-</v>
      </c>
      <c r="G2128" s="1" t="str">
        <f>TRIM(基本信息!O2128)</f>
        <v/>
      </c>
      <c r="H2128" s="1" t="str">
        <f>IFERROR(INDEX(行业涨跌!F:F,MATCH(G2128,行业涨跌!C:C,0)),"-")</f>
        <v>-</v>
      </c>
      <c r="I2128" s="1" t="str">
        <f>IFERROR(INDEX(行业涨跌!E:E,MATCH(G2128,行业涨跌!C:C,0)),"-")</f>
        <v>-</v>
      </c>
      <c r="J2128" s="1">
        <v>0</v>
      </c>
      <c r="K2128" s="1">
        <v>0</v>
      </c>
      <c r="L2128" s="1">
        <v>0</v>
      </c>
      <c r="M2128" s="66">
        <f t="shared" si="261"/>
        <v>0</v>
      </c>
      <c r="R2128" s="43" t="str">
        <f t="shared" si="259"/>
        <v>-</v>
      </c>
    </row>
    <row r="2129" spans="1:19" x14ac:dyDescent="0.15">
      <c r="A2129" s="1">
        <v>2128</v>
      </c>
      <c r="B2129" s="29" t="str">
        <f>TRIM(基本信息!B2129)</f>
        <v/>
      </c>
      <c r="C2129" s="1" t="str">
        <f>TRIM(基本信息!C2129)</f>
        <v/>
      </c>
      <c r="D2129" s="1">
        <f t="shared" si="260"/>
        <v>0</v>
      </c>
      <c r="E2129" s="1" t="str">
        <f>IFERROR(INDEX(股票涨跌!E:E,MATCH(B2129,股票涨跌!B:B,0)),"-")</f>
        <v>-</v>
      </c>
      <c r="F2129" s="1" t="str">
        <f>IFERROR(INDEX(股票涨跌!F:F,MATCH(B2129,股票涨跌!B:B,0)),"-")</f>
        <v>-</v>
      </c>
      <c r="G2129" s="1" t="str">
        <f>TRIM(基本信息!O2129)</f>
        <v/>
      </c>
      <c r="H2129" s="1" t="str">
        <f>IFERROR(INDEX(行业涨跌!F:F,MATCH(G2129,行业涨跌!C:C,0)),"-")</f>
        <v>-</v>
      </c>
      <c r="I2129" s="1" t="str">
        <f>IFERROR(INDEX(行业涨跌!E:E,MATCH(G2129,行业涨跌!C:C,0)),"-")</f>
        <v>-</v>
      </c>
      <c r="J2129" s="1">
        <v>0</v>
      </c>
      <c r="K2129" s="1">
        <v>0</v>
      </c>
      <c r="L2129" s="1">
        <v>0</v>
      </c>
      <c r="M2129" s="66">
        <f t="shared" si="261"/>
        <v>0</v>
      </c>
      <c r="R2129" s="43" t="str">
        <f t="shared" si="259"/>
        <v>-</v>
      </c>
    </row>
    <row r="2130" spans="1:19" x14ac:dyDescent="0.15">
      <c r="A2130" s="1">
        <v>2129</v>
      </c>
      <c r="B2130" s="29" t="str">
        <f>TRIM(基本信息!B2130)</f>
        <v/>
      </c>
      <c r="C2130" s="1" t="str">
        <f>TRIM(基本信息!C2130)</f>
        <v/>
      </c>
      <c r="D2130" s="1">
        <f t="shared" si="260"/>
        <v>0</v>
      </c>
      <c r="E2130" s="1" t="str">
        <f>IFERROR(INDEX(股票涨跌!E:E,MATCH(B2130,股票涨跌!B:B,0)),"-")</f>
        <v>-</v>
      </c>
      <c r="F2130" s="1" t="str">
        <f>IFERROR(INDEX(股票涨跌!F:F,MATCH(B2130,股票涨跌!B:B,0)),"-")</f>
        <v>-</v>
      </c>
      <c r="G2130" s="1" t="str">
        <f>TRIM(基本信息!O2130)</f>
        <v/>
      </c>
      <c r="H2130" s="1" t="str">
        <f>IFERROR(INDEX(行业涨跌!F:F,MATCH(G2130,行业涨跌!C:C,0)),"-")</f>
        <v>-</v>
      </c>
      <c r="I2130" s="1" t="str">
        <f>IFERROR(INDEX(行业涨跌!E:E,MATCH(G2130,行业涨跌!C:C,0)),"-")</f>
        <v>-</v>
      </c>
      <c r="J2130" s="1">
        <v>0</v>
      </c>
      <c r="K2130" s="1">
        <v>1</v>
      </c>
      <c r="L2130" s="1">
        <v>0</v>
      </c>
      <c r="M2130" s="66">
        <f t="shared" si="261"/>
        <v>1</v>
      </c>
      <c r="R2130" s="43" t="str">
        <f t="shared" si="259"/>
        <v>-</v>
      </c>
      <c r="S2130" s="11">
        <v>43630.625</v>
      </c>
    </row>
    <row r="2131" spans="1:19" x14ac:dyDescent="0.15">
      <c r="A2131" s="1">
        <v>2130</v>
      </c>
      <c r="B2131" s="29" t="str">
        <f>TRIM(基本信息!B2131)</f>
        <v/>
      </c>
      <c r="C2131" s="1" t="str">
        <f>TRIM(基本信息!C2131)</f>
        <v/>
      </c>
      <c r="D2131" s="1">
        <f t="shared" si="260"/>
        <v>0</v>
      </c>
      <c r="E2131" s="1" t="str">
        <f>IFERROR(INDEX(股票涨跌!E:E,MATCH(B2131,股票涨跌!B:B,0)),"-")</f>
        <v>-</v>
      </c>
      <c r="F2131" s="1" t="str">
        <f>IFERROR(INDEX(股票涨跌!F:F,MATCH(B2131,股票涨跌!B:B,0)),"-")</f>
        <v>-</v>
      </c>
      <c r="G2131" s="1" t="str">
        <f>TRIM(基本信息!O2131)</f>
        <v/>
      </c>
      <c r="H2131" s="1" t="str">
        <f>IFERROR(INDEX(行业涨跌!F:F,MATCH(G2131,行业涨跌!C:C,0)),"-")</f>
        <v>-</v>
      </c>
      <c r="I2131" s="1" t="str">
        <f>IFERROR(INDEX(行业涨跌!E:E,MATCH(G2131,行业涨跌!C:C,0)),"-")</f>
        <v>-</v>
      </c>
      <c r="J2131" s="1">
        <v>0</v>
      </c>
      <c r="K2131" s="1">
        <v>0</v>
      </c>
      <c r="L2131" s="1">
        <v>0</v>
      </c>
      <c r="M2131" s="66">
        <f t="shared" si="261"/>
        <v>0</v>
      </c>
      <c r="R2131" s="43" t="str">
        <f t="shared" si="259"/>
        <v>-</v>
      </c>
    </row>
    <row r="2132" spans="1:19" x14ac:dyDescent="0.15">
      <c r="A2132" s="1">
        <v>2131</v>
      </c>
      <c r="B2132" s="29" t="str">
        <f>TRIM(基本信息!B2132)</f>
        <v/>
      </c>
      <c r="C2132" s="1" t="str">
        <f>TRIM(基本信息!C2132)</f>
        <v/>
      </c>
      <c r="D2132" s="1">
        <f t="shared" si="260"/>
        <v>0</v>
      </c>
      <c r="E2132" s="1" t="str">
        <f>IFERROR(INDEX(股票涨跌!E:E,MATCH(B2132,股票涨跌!B:B,0)),"-")</f>
        <v>-</v>
      </c>
      <c r="F2132" s="1" t="str">
        <f>IFERROR(INDEX(股票涨跌!F:F,MATCH(B2132,股票涨跌!B:B,0)),"-")</f>
        <v>-</v>
      </c>
      <c r="G2132" s="1" t="str">
        <f>TRIM(基本信息!O2132)</f>
        <v/>
      </c>
      <c r="H2132" s="1" t="str">
        <f>IFERROR(INDEX(行业涨跌!F:F,MATCH(G2132,行业涨跌!C:C,0)),"-")</f>
        <v>-</v>
      </c>
      <c r="I2132" s="1" t="str">
        <f>IFERROR(INDEX(行业涨跌!E:E,MATCH(G2132,行业涨跌!C:C,0)),"-")</f>
        <v>-</v>
      </c>
      <c r="J2132" s="1">
        <v>0</v>
      </c>
      <c r="K2132" s="1">
        <v>0</v>
      </c>
      <c r="L2132" s="1">
        <v>0</v>
      </c>
      <c r="M2132" s="66">
        <f t="shared" si="261"/>
        <v>0</v>
      </c>
      <c r="R2132" s="43" t="str">
        <f t="shared" si="259"/>
        <v>-</v>
      </c>
    </row>
    <row r="2133" spans="1:19" x14ac:dyDescent="0.15">
      <c r="A2133" s="1">
        <v>2132</v>
      </c>
      <c r="B2133" s="29" t="str">
        <f>TRIM(基本信息!B2133)</f>
        <v/>
      </c>
      <c r="C2133" s="1" t="str">
        <f>TRIM(基本信息!C2133)</f>
        <v/>
      </c>
      <c r="D2133" s="1">
        <f t="shared" si="260"/>
        <v>0</v>
      </c>
      <c r="E2133" s="1" t="str">
        <f>IFERROR(INDEX(股票涨跌!E:E,MATCH(B2133,股票涨跌!B:B,0)),"-")</f>
        <v>-</v>
      </c>
      <c r="F2133" s="1" t="str">
        <f>IFERROR(INDEX(股票涨跌!F:F,MATCH(B2133,股票涨跌!B:B,0)),"-")</f>
        <v>-</v>
      </c>
      <c r="G2133" s="1" t="str">
        <f>TRIM(基本信息!O2133)</f>
        <v/>
      </c>
      <c r="H2133" s="1" t="str">
        <f>IFERROR(INDEX(行业涨跌!F:F,MATCH(G2133,行业涨跌!C:C,0)),"-")</f>
        <v>-</v>
      </c>
      <c r="I2133" s="1" t="str">
        <f>IFERROR(INDEX(行业涨跌!E:E,MATCH(G2133,行业涨跌!C:C,0)),"-")</f>
        <v>-</v>
      </c>
      <c r="J2133" s="1">
        <v>0</v>
      </c>
      <c r="K2133" s="1">
        <v>0</v>
      </c>
      <c r="L2133" s="1">
        <v>0</v>
      </c>
      <c r="M2133" s="66">
        <f t="shared" si="261"/>
        <v>0</v>
      </c>
      <c r="R2133" s="43" t="str">
        <f t="shared" si="259"/>
        <v>-</v>
      </c>
    </row>
    <row r="2134" spans="1:19" x14ac:dyDescent="0.15">
      <c r="A2134" s="1">
        <v>2133</v>
      </c>
      <c r="B2134" s="29" t="str">
        <f>TRIM(基本信息!B2134)</f>
        <v/>
      </c>
      <c r="C2134" s="1" t="str">
        <f>TRIM(基本信息!C2134)</f>
        <v/>
      </c>
      <c r="D2134" s="1">
        <f t="shared" si="260"/>
        <v>0</v>
      </c>
      <c r="E2134" s="1" t="str">
        <f>IFERROR(INDEX(股票涨跌!E:E,MATCH(B2134,股票涨跌!B:B,0)),"-")</f>
        <v>-</v>
      </c>
      <c r="F2134" s="1" t="str">
        <f>IFERROR(INDEX(股票涨跌!F:F,MATCH(B2134,股票涨跌!B:B,0)),"-")</f>
        <v>-</v>
      </c>
      <c r="G2134" s="1" t="str">
        <f>TRIM(基本信息!O2134)</f>
        <v/>
      </c>
      <c r="H2134" s="1" t="str">
        <f>IFERROR(INDEX(行业涨跌!F:F,MATCH(G2134,行业涨跌!C:C,0)),"-")</f>
        <v>-</v>
      </c>
      <c r="I2134" s="1" t="str">
        <f>IFERROR(INDEX(行业涨跌!E:E,MATCH(G2134,行业涨跌!C:C,0)),"-")</f>
        <v>-</v>
      </c>
      <c r="J2134" s="1">
        <v>0</v>
      </c>
      <c r="K2134" s="1">
        <v>0</v>
      </c>
      <c r="L2134" s="1">
        <v>0</v>
      </c>
      <c r="M2134" s="66">
        <f t="shared" si="261"/>
        <v>0</v>
      </c>
      <c r="R2134" s="43" t="str">
        <f t="shared" si="259"/>
        <v>-</v>
      </c>
    </row>
    <row r="2135" spans="1:19" x14ac:dyDescent="0.15">
      <c r="A2135" s="1">
        <v>2134</v>
      </c>
      <c r="B2135" s="29" t="str">
        <f>TRIM(基本信息!B2135)</f>
        <v/>
      </c>
      <c r="C2135" s="1" t="str">
        <f>TRIM(基本信息!C2135)</f>
        <v/>
      </c>
      <c r="D2135" s="1">
        <f t="shared" si="260"/>
        <v>0</v>
      </c>
      <c r="E2135" s="1" t="str">
        <f>IFERROR(INDEX(股票涨跌!E:E,MATCH(B2135,股票涨跌!B:B,0)),"-")</f>
        <v>-</v>
      </c>
      <c r="F2135" s="1" t="str">
        <f>IFERROR(INDEX(股票涨跌!F:F,MATCH(B2135,股票涨跌!B:B,0)),"-")</f>
        <v>-</v>
      </c>
      <c r="G2135" s="1" t="str">
        <f>TRIM(基本信息!O2135)</f>
        <v/>
      </c>
      <c r="H2135" s="1" t="str">
        <f>IFERROR(INDEX(行业涨跌!F:F,MATCH(G2135,行业涨跌!C:C,0)),"-")</f>
        <v>-</v>
      </c>
      <c r="I2135" s="1" t="str">
        <f>IFERROR(INDEX(行业涨跌!E:E,MATCH(G2135,行业涨跌!C:C,0)),"-")</f>
        <v>-</v>
      </c>
      <c r="J2135" s="1">
        <v>0</v>
      </c>
      <c r="K2135" s="1">
        <v>0</v>
      </c>
      <c r="L2135" s="1">
        <v>0</v>
      </c>
      <c r="M2135" s="66">
        <f t="shared" si="261"/>
        <v>0</v>
      </c>
      <c r="R2135" s="43" t="str">
        <f t="shared" si="259"/>
        <v>-</v>
      </c>
    </row>
    <row r="2136" spans="1:19" x14ac:dyDescent="0.15">
      <c r="A2136" s="1">
        <v>2135</v>
      </c>
      <c r="B2136" s="29" t="str">
        <f>TRIM(基本信息!B2136)</f>
        <v/>
      </c>
      <c r="C2136" s="1" t="str">
        <f>TRIM(基本信息!C2136)</f>
        <v/>
      </c>
      <c r="D2136" s="1">
        <f t="shared" si="260"/>
        <v>0</v>
      </c>
      <c r="E2136" s="1" t="str">
        <f>IFERROR(INDEX(股票涨跌!E:E,MATCH(B2136,股票涨跌!B:B,0)),"-")</f>
        <v>-</v>
      </c>
      <c r="F2136" s="1" t="str">
        <f>IFERROR(INDEX(股票涨跌!F:F,MATCH(B2136,股票涨跌!B:B,0)),"-")</f>
        <v>-</v>
      </c>
      <c r="G2136" s="1" t="str">
        <f>TRIM(基本信息!O2136)</f>
        <v/>
      </c>
      <c r="H2136" s="1" t="str">
        <f>IFERROR(INDEX(行业涨跌!F:F,MATCH(G2136,行业涨跌!C:C,0)),"-")</f>
        <v>-</v>
      </c>
      <c r="I2136" s="1" t="str">
        <f>IFERROR(INDEX(行业涨跌!E:E,MATCH(G2136,行业涨跌!C:C,0)),"-")</f>
        <v>-</v>
      </c>
      <c r="J2136" s="1">
        <v>0</v>
      </c>
      <c r="K2136" s="1">
        <v>1</v>
      </c>
      <c r="L2136" s="1">
        <v>0</v>
      </c>
      <c r="M2136" s="66">
        <f t="shared" si="261"/>
        <v>1</v>
      </c>
      <c r="R2136" s="43" t="str">
        <f t="shared" si="259"/>
        <v>-</v>
      </c>
      <c r="S2136" s="11">
        <v>43630.625</v>
      </c>
    </row>
    <row r="2137" spans="1:19" x14ac:dyDescent="0.15">
      <c r="A2137" s="1">
        <v>2136</v>
      </c>
      <c r="B2137" s="29" t="str">
        <f>TRIM(基本信息!B2137)</f>
        <v/>
      </c>
      <c r="C2137" s="1" t="str">
        <f>TRIM(基本信息!C2137)</f>
        <v/>
      </c>
      <c r="D2137" s="1">
        <f t="shared" si="260"/>
        <v>0</v>
      </c>
      <c r="E2137" s="1" t="str">
        <f>IFERROR(INDEX(股票涨跌!E:E,MATCH(B2137,股票涨跌!B:B,0)),"-")</f>
        <v>-</v>
      </c>
      <c r="F2137" s="1" t="str">
        <f>IFERROR(INDEX(股票涨跌!F:F,MATCH(B2137,股票涨跌!B:B,0)),"-")</f>
        <v>-</v>
      </c>
      <c r="G2137" s="1" t="str">
        <f>TRIM(基本信息!O2137)</f>
        <v/>
      </c>
      <c r="H2137" s="1" t="str">
        <f>IFERROR(INDEX(行业涨跌!F:F,MATCH(G2137,行业涨跌!C:C,0)),"-")</f>
        <v>-</v>
      </c>
      <c r="I2137" s="1" t="str">
        <f>IFERROR(INDEX(行业涨跌!E:E,MATCH(G2137,行业涨跌!C:C,0)),"-")</f>
        <v>-</v>
      </c>
      <c r="J2137" s="1">
        <v>0</v>
      </c>
      <c r="K2137" s="1">
        <v>1</v>
      </c>
      <c r="L2137" s="1">
        <v>0</v>
      </c>
      <c r="M2137" s="66">
        <f t="shared" si="261"/>
        <v>1</v>
      </c>
      <c r="R2137" s="43" t="str">
        <f t="shared" si="259"/>
        <v>-</v>
      </c>
      <c r="S2137" s="11">
        <v>43630.625</v>
      </c>
    </row>
    <row r="2138" spans="1:19" x14ac:dyDescent="0.15">
      <c r="A2138" s="1">
        <v>2137</v>
      </c>
      <c r="B2138" s="29" t="str">
        <f>TRIM(基本信息!B2138)</f>
        <v/>
      </c>
      <c r="C2138" s="1" t="str">
        <f>TRIM(基本信息!C2138)</f>
        <v/>
      </c>
      <c r="D2138" s="1">
        <f t="shared" si="260"/>
        <v>0</v>
      </c>
      <c r="E2138" s="1" t="str">
        <f>IFERROR(INDEX(股票涨跌!E:E,MATCH(B2138,股票涨跌!B:B,0)),"-")</f>
        <v>-</v>
      </c>
      <c r="F2138" s="1" t="str">
        <f>IFERROR(INDEX(股票涨跌!F:F,MATCH(B2138,股票涨跌!B:B,0)),"-")</f>
        <v>-</v>
      </c>
      <c r="G2138" s="1" t="str">
        <f>TRIM(基本信息!O2138)</f>
        <v/>
      </c>
      <c r="H2138" s="1" t="str">
        <f>IFERROR(INDEX(行业涨跌!F:F,MATCH(G2138,行业涨跌!C:C,0)),"-")</f>
        <v>-</v>
      </c>
      <c r="I2138" s="1" t="str">
        <f>IFERROR(INDEX(行业涨跌!E:E,MATCH(G2138,行业涨跌!C:C,0)),"-")</f>
        <v>-</v>
      </c>
      <c r="J2138" s="1">
        <v>0</v>
      </c>
      <c r="K2138" s="1">
        <v>1</v>
      </c>
      <c r="L2138" s="1">
        <v>0</v>
      </c>
      <c r="M2138" s="66">
        <f t="shared" si="261"/>
        <v>1</v>
      </c>
      <c r="R2138" s="43" t="str">
        <f t="shared" si="259"/>
        <v>-</v>
      </c>
      <c r="S2138" s="11">
        <v>43630.625</v>
      </c>
    </row>
    <row r="2139" spans="1:19" x14ac:dyDescent="0.15">
      <c r="A2139" s="1">
        <v>2138</v>
      </c>
      <c r="B2139" s="29" t="str">
        <f>TRIM(基本信息!B2139)</f>
        <v/>
      </c>
      <c r="C2139" s="1" t="str">
        <f>TRIM(基本信息!C2139)</f>
        <v/>
      </c>
      <c r="D2139" s="1">
        <f t="shared" si="260"/>
        <v>0</v>
      </c>
      <c r="E2139" s="1" t="str">
        <f>IFERROR(INDEX(股票涨跌!E:E,MATCH(B2139,股票涨跌!B:B,0)),"-")</f>
        <v>-</v>
      </c>
      <c r="F2139" s="1" t="str">
        <f>IFERROR(INDEX(股票涨跌!F:F,MATCH(B2139,股票涨跌!B:B,0)),"-")</f>
        <v>-</v>
      </c>
      <c r="G2139" s="1" t="str">
        <f>TRIM(基本信息!O2139)</f>
        <v/>
      </c>
      <c r="H2139" s="1" t="str">
        <f>IFERROR(INDEX(行业涨跌!F:F,MATCH(G2139,行业涨跌!C:C,0)),"-")</f>
        <v>-</v>
      </c>
      <c r="I2139" s="1" t="str">
        <f>IFERROR(INDEX(行业涨跌!E:E,MATCH(G2139,行业涨跌!C:C,0)),"-")</f>
        <v>-</v>
      </c>
      <c r="J2139" s="1">
        <v>0</v>
      </c>
      <c r="K2139" s="1">
        <v>1</v>
      </c>
      <c r="L2139" s="1">
        <v>0</v>
      </c>
      <c r="M2139" s="66">
        <f t="shared" si="261"/>
        <v>1</v>
      </c>
      <c r="R2139" s="43" t="str">
        <f t="shared" si="259"/>
        <v>-</v>
      </c>
      <c r="S2139" s="11">
        <v>43630.625</v>
      </c>
    </row>
    <row r="2140" spans="1:19" x14ac:dyDescent="0.15">
      <c r="A2140" s="1">
        <v>2139</v>
      </c>
      <c r="B2140" s="29" t="str">
        <f>TRIM(基本信息!B2140)</f>
        <v/>
      </c>
      <c r="C2140" s="1" t="str">
        <f>TRIM(基本信息!C2140)</f>
        <v/>
      </c>
      <c r="D2140" s="1">
        <f t="shared" si="260"/>
        <v>0</v>
      </c>
      <c r="E2140" s="1" t="str">
        <f>IFERROR(INDEX(股票涨跌!E:E,MATCH(B2140,股票涨跌!B:B,0)),"-")</f>
        <v>-</v>
      </c>
      <c r="F2140" s="1" t="str">
        <f>IFERROR(INDEX(股票涨跌!F:F,MATCH(B2140,股票涨跌!B:B,0)),"-")</f>
        <v>-</v>
      </c>
      <c r="G2140" s="1" t="str">
        <f>TRIM(基本信息!O2140)</f>
        <v/>
      </c>
      <c r="H2140" s="1" t="str">
        <f>IFERROR(INDEX(行业涨跌!F:F,MATCH(G2140,行业涨跌!C:C,0)),"-")</f>
        <v>-</v>
      </c>
      <c r="I2140" s="1" t="str">
        <f>IFERROR(INDEX(行业涨跌!E:E,MATCH(G2140,行业涨跌!C:C,0)),"-")</f>
        <v>-</v>
      </c>
      <c r="J2140" s="1">
        <v>0</v>
      </c>
      <c r="K2140" s="1">
        <v>0</v>
      </c>
      <c r="L2140" s="1">
        <v>0</v>
      </c>
      <c r="M2140" s="66">
        <f t="shared" si="261"/>
        <v>0</v>
      </c>
      <c r="R2140" s="43" t="str">
        <f t="shared" si="259"/>
        <v>-</v>
      </c>
    </row>
    <row r="2141" spans="1:19" x14ac:dyDescent="0.15">
      <c r="A2141" s="1">
        <v>2140</v>
      </c>
      <c r="B2141" s="29" t="str">
        <f>TRIM(基本信息!B2141)</f>
        <v/>
      </c>
      <c r="C2141" s="1" t="str">
        <f>TRIM(基本信息!C2141)</f>
        <v/>
      </c>
      <c r="D2141" s="1">
        <f t="shared" si="260"/>
        <v>0</v>
      </c>
      <c r="E2141" s="1" t="str">
        <f>IFERROR(INDEX(股票涨跌!E:E,MATCH(B2141,股票涨跌!B:B,0)),"-")</f>
        <v>-</v>
      </c>
      <c r="F2141" s="1" t="str">
        <f>IFERROR(INDEX(股票涨跌!F:F,MATCH(B2141,股票涨跌!B:B,0)),"-")</f>
        <v>-</v>
      </c>
      <c r="G2141" s="1" t="str">
        <f>TRIM(基本信息!O2141)</f>
        <v/>
      </c>
      <c r="H2141" s="1" t="str">
        <f>IFERROR(INDEX(行业涨跌!F:F,MATCH(G2141,行业涨跌!C:C,0)),"-")</f>
        <v>-</v>
      </c>
      <c r="I2141" s="1" t="str">
        <f>IFERROR(INDEX(行业涨跌!E:E,MATCH(G2141,行业涨跌!C:C,0)),"-")</f>
        <v>-</v>
      </c>
      <c r="J2141" s="1">
        <v>0</v>
      </c>
      <c r="K2141" s="1">
        <v>0</v>
      </c>
      <c r="L2141" s="1">
        <v>0</v>
      </c>
      <c r="M2141" s="66">
        <f t="shared" si="261"/>
        <v>0</v>
      </c>
      <c r="R2141" s="43" t="str">
        <f t="shared" si="259"/>
        <v>-</v>
      </c>
    </row>
    <row r="2142" spans="1:19" x14ac:dyDescent="0.15">
      <c r="A2142" s="1">
        <v>2141</v>
      </c>
      <c r="B2142" s="29" t="str">
        <f>TRIM(基本信息!B2142)</f>
        <v/>
      </c>
      <c r="C2142" s="1" t="str">
        <f>TRIM(基本信息!C2142)</f>
        <v/>
      </c>
      <c r="D2142" s="1">
        <f t="shared" si="260"/>
        <v>0</v>
      </c>
      <c r="E2142" s="1" t="str">
        <f>IFERROR(INDEX(股票涨跌!E:E,MATCH(B2142,股票涨跌!B:B,0)),"-")</f>
        <v>-</v>
      </c>
      <c r="F2142" s="1" t="str">
        <f>IFERROR(INDEX(股票涨跌!F:F,MATCH(B2142,股票涨跌!B:B,0)),"-")</f>
        <v>-</v>
      </c>
      <c r="G2142" s="1" t="str">
        <f>TRIM(基本信息!O2142)</f>
        <v/>
      </c>
      <c r="H2142" s="1" t="str">
        <f>IFERROR(INDEX(行业涨跌!F:F,MATCH(G2142,行业涨跌!C:C,0)),"-")</f>
        <v>-</v>
      </c>
      <c r="I2142" s="1" t="str">
        <f>IFERROR(INDEX(行业涨跌!E:E,MATCH(G2142,行业涨跌!C:C,0)),"-")</f>
        <v>-</v>
      </c>
      <c r="J2142" s="1">
        <v>1</v>
      </c>
      <c r="K2142" s="1">
        <v>0</v>
      </c>
      <c r="L2142" s="1">
        <v>0</v>
      </c>
      <c r="M2142" s="66">
        <f t="shared" si="261"/>
        <v>0.5</v>
      </c>
      <c r="N2142" s="1">
        <v>0</v>
      </c>
      <c r="O2142" s="1">
        <v>0</v>
      </c>
      <c r="P2142" s="1">
        <v>0</v>
      </c>
      <c r="Q2142" s="1">
        <v>1</v>
      </c>
      <c r="R2142" s="43" t="str">
        <f t="shared" si="259"/>
        <v>-</v>
      </c>
      <c r="S2142" s="11">
        <v>43630.621527777781</v>
      </c>
    </row>
    <row r="2143" spans="1:19" x14ac:dyDescent="0.15">
      <c r="A2143" s="1">
        <v>2142</v>
      </c>
      <c r="B2143" s="29" t="str">
        <f>TRIM(基本信息!B2143)</f>
        <v/>
      </c>
      <c r="C2143" s="1" t="str">
        <f>TRIM(基本信息!C2143)</f>
        <v/>
      </c>
      <c r="D2143" s="1">
        <f t="shared" si="260"/>
        <v>0</v>
      </c>
      <c r="E2143" s="1" t="str">
        <f>IFERROR(INDEX(股票涨跌!E:E,MATCH(B2143,股票涨跌!B:B,0)),"-")</f>
        <v>-</v>
      </c>
      <c r="F2143" s="1" t="str">
        <f>IFERROR(INDEX(股票涨跌!F:F,MATCH(B2143,股票涨跌!B:B,0)),"-")</f>
        <v>-</v>
      </c>
      <c r="G2143" s="1" t="str">
        <f>TRIM(基本信息!O2143)</f>
        <v/>
      </c>
      <c r="H2143" s="1" t="str">
        <f>IFERROR(INDEX(行业涨跌!F:F,MATCH(G2143,行业涨跌!C:C,0)),"-")</f>
        <v>-</v>
      </c>
      <c r="I2143" s="1" t="str">
        <f>IFERROR(INDEX(行业涨跌!E:E,MATCH(G2143,行业涨跌!C:C,0)),"-")</f>
        <v>-</v>
      </c>
      <c r="J2143" s="1">
        <v>0</v>
      </c>
      <c r="K2143" s="1">
        <v>0</v>
      </c>
      <c r="L2143" s="1">
        <v>0</v>
      </c>
      <c r="M2143" s="66">
        <f t="shared" si="261"/>
        <v>0</v>
      </c>
      <c r="R2143" s="43" t="str">
        <f t="shared" si="259"/>
        <v>-</v>
      </c>
    </row>
    <row r="2144" spans="1:19" x14ac:dyDescent="0.15">
      <c r="A2144" s="1">
        <v>2143</v>
      </c>
      <c r="B2144" s="29" t="str">
        <f>TRIM(基本信息!B2144)</f>
        <v/>
      </c>
      <c r="C2144" s="1" t="str">
        <f>TRIM(基本信息!C2144)</f>
        <v/>
      </c>
      <c r="D2144" s="1">
        <f t="shared" si="260"/>
        <v>0</v>
      </c>
      <c r="E2144" s="1" t="str">
        <f>IFERROR(INDEX(股票涨跌!E:E,MATCH(B2144,股票涨跌!B:B,0)),"-")</f>
        <v>-</v>
      </c>
      <c r="F2144" s="1" t="str">
        <f>IFERROR(INDEX(股票涨跌!F:F,MATCH(B2144,股票涨跌!B:B,0)),"-")</f>
        <v>-</v>
      </c>
      <c r="G2144" s="1" t="str">
        <f>TRIM(基本信息!O2144)</f>
        <v/>
      </c>
      <c r="H2144" s="1" t="str">
        <f>IFERROR(INDEX(行业涨跌!F:F,MATCH(G2144,行业涨跌!C:C,0)),"-")</f>
        <v>-</v>
      </c>
      <c r="I2144" s="1" t="str">
        <f>IFERROR(INDEX(行业涨跌!E:E,MATCH(G2144,行业涨跌!C:C,0)),"-")</f>
        <v>-</v>
      </c>
      <c r="J2144" s="1">
        <v>0</v>
      </c>
      <c r="K2144" s="1">
        <v>1</v>
      </c>
      <c r="L2144" s="1">
        <v>0</v>
      </c>
      <c r="M2144" s="66">
        <f t="shared" si="261"/>
        <v>1</v>
      </c>
      <c r="R2144" s="43" t="str">
        <f t="shared" si="259"/>
        <v>-</v>
      </c>
      <c r="S2144" s="11">
        <v>43630.625</v>
      </c>
    </row>
    <row r="2145" spans="1:19" x14ac:dyDescent="0.15">
      <c r="A2145" s="1">
        <v>2144</v>
      </c>
      <c r="B2145" s="29" t="str">
        <f>TRIM(基本信息!B2145)</f>
        <v/>
      </c>
      <c r="C2145" s="1" t="str">
        <f>TRIM(基本信息!C2145)</f>
        <v/>
      </c>
      <c r="D2145" s="1">
        <f t="shared" si="260"/>
        <v>0</v>
      </c>
      <c r="E2145" s="1" t="str">
        <f>IFERROR(INDEX(股票涨跌!E:E,MATCH(B2145,股票涨跌!B:B,0)),"-")</f>
        <v>-</v>
      </c>
      <c r="F2145" s="1" t="str">
        <f>IFERROR(INDEX(股票涨跌!F:F,MATCH(B2145,股票涨跌!B:B,0)),"-")</f>
        <v>-</v>
      </c>
      <c r="G2145" s="1" t="str">
        <f>TRIM(基本信息!O2145)</f>
        <v/>
      </c>
      <c r="H2145" s="1" t="str">
        <f>IFERROR(INDEX(行业涨跌!F:F,MATCH(G2145,行业涨跌!C:C,0)),"-")</f>
        <v>-</v>
      </c>
      <c r="I2145" s="1" t="str">
        <f>IFERROR(INDEX(行业涨跌!E:E,MATCH(G2145,行业涨跌!C:C,0)),"-")</f>
        <v>-</v>
      </c>
      <c r="J2145" s="1">
        <v>0</v>
      </c>
      <c r="K2145" s="1">
        <v>0</v>
      </c>
      <c r="L2145" s="1">
        <v>0</v>
      </c>
      <c r="M2145" s="66">
        <f t="shared" si="261"/>
        <v>0</v>
      </c>
      <c r="R2145" s="43" t="str">
        <f t="shared" si="259"/>
        <v>-</v>
      </c>
    </row>
    <row r="2146" spans="1:19" x14ac:dyDescent="0.15">
      <c r="A2146" s="1">
        <v>2145</v>
      </c>
      <c r="B2146" s="29" t="str">
        <f>TRIM(基本信息!B2146)</f>
        <v/>
      </c>
      <c r="C2146" s="1" t="str">
        <f>TRIM(基本信息!C2146)</f>
        <v/>
      </c>
      <c r="D2146" s="1">
        <f t="shared" si="260"/>
        <v>0</v>
      </c>
      <c r="E2146" s="1" t="str">
        <f>IFERROR(INDEX(股票涨跌!E:E,MATCH(B2146,股票涨跌!B:B,0)),"-")</f>
        <v>-</v>
      </c>
      <c r="F2146" s="1" t="str">
        <f>IFERROR(INDEX(股票涨跌!F:F,MATCH(B2146,股票涨跌!B:B,0)),"-")</f>
        <v>-</v>
      </c>
      <c r="G2146" s="1" t="str">
        <f>TRIM(基本信息!O2146)</f>
        <v/>
      </c>
      <c r="H2146" s="1" t="str">
        <f>IFERROR(INDEX(行业涨跌!F:F,MATCH(G2146,行业涨跌!C:C,0)),"-")</f>
        <v>-</v>
      </c>
      <c r="I2146" s="1" t="str">
        <f>IFERROR(INDEX(行业涨跌!E:E,MATCH(G2146,行业涨跌!C:C,0)),"-")</f>
        <v>-</v>
      </c>
      <c r="J2146" s="1">
        <v>0</v>
      </c>
      <c r="K2146" s="1">
        <v>1</v>
      </c>
      <c r="L2146" s="1">
        <v>0</v>
      </c>
      <c r="M2146" s="66">
        <f t="shared" si="261"/>
        <v>1</v>
      </c>
      <c r="R2146" s="43" t="str">
        <f t="shared" si="259"/>
        <v>-</v>
      </c>
      <c r="S2146" s="11">
        <v>43630.625</v>
      </c>
    </row>
    <row r="2147" spans="1:19" x14ac:dyDescent="0.15">
      <c r="A2147" s="1">
        <v>2146</v>
      </c>
      <c r="B2147" s="29" t="str">
        <f>TRIM(基本信息!B2147)</f>
        <v/>
      </c>
      <c r="C2147" s="1" t="str">
        <f>TRIM(基本信息!C2147)</f>
        <v/>
      </c>
      <c r="D2147" s="1">
        <f t="shared" si="260"/>
        <v>0</v>
      </c>
      <c r="E2147" s="1" t="str">
        <f>IFERROR(INDEX(股票涨跌!E:E,MATCH(B2147,股票涨跌!B:B,0)),"-")</f>
        <v>-</v>
      </c>
      <c r="F2147" s="1" t="str">
        <f>IFERROR(INDEX(股票涨跌!F:F,MATCH(B2147,股票涨跌!B:B,0)),"-")</f>
        <v>-</v>
      </c>
      <c r="G2147" s="1" t="str">
        <f>TRIM(基本信息!O2147)</f>
        <v/>
      </c>
      <c r="H2147" s="1" t="str">
        <f>IFERROR(INDEX(行业涨跌!F:F,MATCH(G2147,行业涨跌!C:C,0)),"-")</f>
        <v>-</v>
      </c>
      <c r="I2147" s="1" t="str">
        <f>IFERROR(INDEX(行业涨跌!E:E,MATCH(G2147,行业涨跌!C:C,0)),"-")</f>
        <v>-</v>
      </c>
      <c r="J2147" s="1">
        <v>0</v>
      </c>
      <c r="K2147" s="1">
        <v>0</v>
      </c>
      <c r="L2147" s="1">
        <v>0</v>
      </c>
      <c r="M2147" s="66">
        <f t="shared" si="261"/>
        <v>0</v>
      </c>
      <c r="R2147" s="43" t="str">
        <f t="shared" si="259"/>
        <v>-</v>
      </c>
    </row>
    <row r="2148" spans="1:19" x14ac:dyDescent="0.15">
      <c r="A2148" s="1">
        <v>2147</v>
      </c>
      <c r="B2148" s="29" t="str">
        <f>TRIM(基本信息!B2148)</f>
        <v/>
      </c>
      <c r="C2148" s="1" t="str">
        <f>TRIM(基本信息!C2148)</f>
        <v/>
      </c>
      <c r="D2148" s="1">
        <f t="shared" si="260"/>
        <v>0</v>
      </c>
      <c r="E2148" s="1" t="str">
        <f>IFERROR(INDEX(股票涨跌!E:E,MATCH(B2148,股票涨跌!B:B,0)),"-")</f>
        <v>-</v>
      </c>
      <c r="F2148" s="1" t="str">
        <f>IFERROR(INDEX(股票涨跌!F:F,MATCH(B2148,股票涨跌!B:B,0)),"-")</f>
        <v>-</v>
      </c>
      <c r="G2148" s="1" t="str">
        <f>TRIM(基本信息!O2148)</f>
        <v/>
      </c>
      <c r="H2148" s="1" t="str">
        <f>IFERROR(INDEX(行业涨跌!F:F,MATCH(G2148,行业涨跌!C:C,0)),"-")</f>
        <v>-</v>
      </c>
      <c r="I2148" s="1" t="str">
        <f>IFERROR(INDEX(行业涨跌!E:E,MATCH(G2148,行业涨跌!C:C,0)),"-")</f>
        <v>-</v>
      </c>
      <c r="J2148" s="1">
        <v>0</v>
      </c>
      <c r="K2148" s="1">
        <v>0</v>
      </c>
      <c r="L2148" s="1">
        <v>0</v>
      </c>
      <c r="M2148" s="66">
        <f t="shared" si="261"/>
        <v>0</v>
      </c>
      <c r="R2148" s="43" t="str">
        <f t="shared" si="259"/>
        <v>-</v>
      </c>
    </row>
    <row r="2149" spans="1:19" x14ac:dyDescent="0.15">
      <c r="A2149" s="1">
        <v>2148</v>
      </c>
      <c r="B2149" s="29" t="str">
        <f>TRIM(基本信息!B2149)</f>
        <v/>
      </c>
      <c r="C2149" s="1" t="str">
        <f>TRIM(基本信息!C2149)</f>
        <v/>
      </c>
      <c r="D2149" s="1">
        <f t="shared" si="260"/>
        <v>0</v>
      </c>
      <c r="E2149" s="1" t="str">
        <f>IFERROR(INDEX(股票涨跌!E:E,MATCH(B2149,股票涨跌!B:B,0)),"-")</f>
        <v>-</v>
      </c>
      <c r="F2149" s="1" t="str">
        <f>IFERROR(INDEX(股票涨跌!F:F,MATCH(B2149,股票涨跌!B:B,0)),"-")</f>
        <v>-</v>
      </c>
      <c r="G2149" s="1" t="str">
        <f>TRIM(基本信息!O2149)</f>
        <v/>
      </c>
      <c r="H2149" s="1" t="str">
        <f>IFERROR(INDEX(行业涨跌!F:F,MATCH(G2149,行业涨跌!C:C,0)),"-")</f>
        <v>-</v>
      </c>
      <c r="I2149" s="1" t="str">
        <f>IFERROR(INDEX(行业涨跌!E:E,MATCH(G2149,行业涨跌!C:C,0)),"-")</f>
        <v>-</v>
      </c>
      <c r="J2149" s="1">
        <v>0</v>
      </c>
      <c r="K2149" s="1">
        <v>0</v>
      </c>
      <c r="L2149" s="1">
        <v>0</v>
      </c>
      <c r="M2149" s="66">
        <f t="shared" si="261"/>
        <v>0</v>
      </c>
      <c r="R2149" s="43" t="str">
        <f t="shared" si="259"/>
        <v>-</v>
      </c>
    </row>
    <row r="2150" spans="1:19" x14ac:dyDescent="0.15">
      <c r="A2150" s="1">
        <v>2149</v>
      </c>
      <c r="B2150" s="29" t="str">
        <f>TRIM(基本信息!B2150)</f>
        <v/>
      </c>
      <c r="C2150" s="1" t="str">
        <f>TRIM(基本信息!C2150)</f>
        <v/>
      </c>
      <c r="D2150" s="1">
        <f t="shared" si="260"/>
        <v>0</v>
      </c>
      <c r="E2150" s="1" t="str">
        <f>IFERROR(INDEX(股票涨跌!E:E,MATCH(B2150,股票涨跌!B:B,0)),"-")</f>
        <v>-</v>
      </c>
      <c r="F2150" s="1" t="str">
        <f>IFERROR(INDEX(股票涨跌!F:F,MATCH(B2150,股票涨跌!B:B,0)),"-")</f>
        <v>-</v>
      </c>
      <c r="G2150" s="1" t="str">
        <f>TRIM(基本信息!O2150)</f>
        <v/>
      </c>
      <c r="H2150" s="1" t="str">
        <f>IFERROR(INDEX(行业涨跌!F:F,MATCH(G2150,行业涨跌!C:C,0)),"-")</f>
        <v>-</v>
      </c>
      <c r="I2150" s="1" t="str">
        <f>IFERROR(INDEX(行业涨跌!E:E,MATCH(G2150,行业涨跌!C:C,0)),"-")</f>
        <v>-</v>
      </c>
      <c r="J2150" s="1">
        <v>0</v>
      </c>
      <c r="K2150" s="1">
        <v>1</v>
      </c>
      <c r="L2150" s="1">
        <v>0</v>
      </c>
      <c r="M2150" s="66">
        <f t="shared" si="261"/>
        <v>1</v>
      </c>
      <c r="R2150" s="43" t="str">
        <f t="shared" si="259"/>
        <v>-</v>
      </c>
      <c r="S2150" s="11">
        <v>43630.625</v>
      </c>
    </row>
    <row r="2151" spans="1:19" x14ac:dyDescent="0.15">
      <c r="A2151" s="1">
        <v>2150</v>
      </c>
      <c r="B2151" s="29" t="str">
        <f>TRIM(基本信息!B2151)</f>
        <v/>
      </c>
      <c r="C2151" s="1" t="str">
        <f>TRIM(基本信息!C2151)</f>
        <v/>
      </c>
      <c r="D2151" s="1">
        <f t="shared" si="260"/>
        <v>0</v>
      </c>
      <c r="E2151" s="1" t="str">
        <f>IFERROR(INDEX(股票涨跌!E:E,MATCH(B2151,股票涨跌!B:B,0)),"-")</f>
        <v>-</v>
      </c>
      <c r="F2151" s="1" t="str">
        <f>IFERROR(INDEX(股票涨跌!F:F,MATCH(B2151,股票涨跌!B:B,0)),"-")</f>
        <v>-</v>
      </c>
      <c r="G2151" s="1" t="str">
        <f>TRIM(基本信息!O2151)</f>
        <v/>
      </c>
      <c r="H2151" s="1" t="str">
        <f>IFERROR(INDEX(行业涨跌!F:F,MATCH(G2151,行业涨跌!C:C,0)),"-")</f>
        <v>-</v>
      </c>
      <c r="I2151" s="1" t="str">
        <f>IFERROR(INDEX(行业涨跌!E:E,MATCH(G2151,行业涨跌!C:C,0)),"-")</f>
        <v>-</v>
      </c>
      <c r="J2151" s="1">
        <v>0</v>
      </c>
      <c r="K2151" s="1">
        <v>0</v>
      </c>
      <c r="L2151" s="1">
        <v>0</v>
      </c>
      <c r="M2151" s="66">
        <f t="shared" si="261"/>
        <v>0</v>
      </c>
      <c r="R2151" s="43" t="str">
        <f t="shared" si="259"/>
        <v>-</v>
      </c>
    </row>
    <row r="2152" spans="1:19" x14ac:dyDescent="0.15">
      <c r="A2152" s="1">
        <v>2151</v>
      </c>
      <c r="B2152" s="29" t="str">
        <f>TRIM(基本信息!B2152)</f>
        <v/>
      </c>
      <c r="C2152" s="1" t="str">
        <f>TRIM(基本信息!C2152)</f>
        <v/>
      </c>
      <c r="D2152" s="1">
        <f t="shared" si="260"/>
        <v>0</v>
      </c>
      <c r="E2152" s="1" t="str">
        <f>IFERROR(INDEX(股票涨跌!E:E,MATCH(B2152,股票涨跌!B:B,0)),"-")</f>
        <v>-</v>
      </c>
      <c r="F2152" s="1" t="str">
        <f>IFERROR(INDEX(股票涨跌!F:F,MATCH(B2152,股票涨跌!B:B,0)),"-")</f>
        <v>-</v>
      </c>
      <c r="G2152" s="1" t="str">
        <f>TRIM(基本信息!O2152)</f>
        <v/>
      </c>
      <c r="H2152" s="1" t="str">
        <f>IFERROR(INDEX(行业涨跌!F:F,MATCH(G2152,行业涨跌!C:C,0)),"-")</f>
        <v>-</v>
      </c>
      <c r="I2152" s="1" t="str">
        <f>IFERROR(INDEX(行业涨跌!E:E,MATCH(G2152,行业涨跌!C:C,0)),"-")</f>
        <v>-</v>
      </c>
      <c r="J2152" s="1">
        <v>0</v>
      </c>
      <c r="K2152" s="1">
        <v>1</v>
      </c>
      <c r="L2152" s="1">
        <v>0</v>
      </c>
      <c r="M2152" s="66">
        <f t="shared" si="261"/>
        <v>1</v>
      </c>
      <c r="R2152" s="43" t="str">
        <f t="shared" si="259"/>
        <v>-</v>
      </c>
      <c r="S2152" s="11">
        <v>43630.625</v>
      </c>
    </row>
    <row r="2153" spans="1:19" x14ac:dyDescent="0.15">
      <c r="A2153" s="1">
        <v>2152</v>
      </c>
      <c r="B2153" s="29" t="str">
        <f>TRIM(基本信息!B2153)</f>
        <v/>
      </c>
      <c r="C2153" s="1" t="str">
        <f>TRIM(基本信息!C2153)</f>
        <v/>
      </c>
      <c r="D2153" s="1">
        <f t="shared" si="260"/>
        <v>0</v>
      </c>
      <c r="E2153" s="1" t="str">
        <f>IFERROR(INDEX(股票涨跌!E:E,MATCH(B2153,股票涨跌!B:B,0)),"-")</f>
        <v>-</v>
      </c>
      <c r="F2153" s="1" t="str">
        <f>IFERROR(INDEX(股票涨跌!F:F,MATCH(B2153,股票涨跌!B:B,0)),"-")</f>
        <v>-</v>
      </c>
      <c r="G2153" s="1" t="str">
        <f>TRIM(基本信息!O2153)</f>
        <v/>
      </c>
      <c r="H2153" s="1" t="str">
        <f>IFERROR(INDEX(行业涨跌!F:F,MATCH(G2153,行业涨跌!C:C,0)),"-")</f>
        <v>-</v>
      </c>
      <c r="I2153" s="1" t="str">
        <f>IFERROR(INDEX(行业涨跌!E:E,MATCH(G2153,行业涨跌!C:C,0)),"-")</f>
        <v>-</v>
      </c>
      <c r="J2153" s="1">
        <v>0</v>
      </c>
      <c r="K2153" s="1">
        <v>0</v>
      </c>
      <c r="L2153" s="1">
        <v>0</v>
      </c>
      <c r="M2153" s="66">
        <f t="shared" si="261"/>
        <v>0</v>
      </c>
      <c r="R2153" s="43" t="str">
        <f t="shared" si="259"/>
        <v>-</v>
      </c>
    </row>
    <row r="2154" spans="1:19" x14ac:dyDescent="0.15">
      <c r="A2154" s="1">
        <v>2153</v>
      </c>
      <c r="B2154" s="29" t="str">
        <f>TRIM(基本信息!B2154)</f>
        <v/>
      </c>
      <c r="C2154" s="1" t="str">
        <f>TRIM(基本信息!C2154)</f>
        <v/>
      </c>
      <c r="D2154" s="1">
        <f t="shared" si="260"/>
        <v>0</v>
      </c>
      <c r="E2154" s="1" t="str">
        <f>IFERROR(INDEX(股票涨跌!E:E,MATCH(B2154,股票涨跌!B:B,0)),"-")</f>
        <v>-</v>
      </c>
      <c r="F2154" s="1" t="str">
        <f>IFERROR(INDEX(股票涨跌!F:F,MATCH(B2154,股票涨跌!B:B,0)),"-")</f>
        <v>-</v>
      </c>
      <c r="G2154" s="1" t="str">
        <f>TRIM(基本信息!O2154)</f>
        <v/>
      </c>
      <c r="H2154" s="1" t="str">
        <f>IFERROR(INDEX(行业涨跌!F:F,MATCH(G2154,行业涨跌!C:C,0)),"-")</f>
        <v>-</v>
      </c>
      <c r="I2154" s="1" t="str">
        <f>IFERROR(INDEX(行业涨跌!E:E,MATCH(G2154,行业涨跌!C:C,0)),"-")</f>
        <v>-</v>
      </c>
      <c r="J2154" s="1">
        <v>0</v>
      </c>
      <c r="K2154" s="1">
        <v>0</v>
      </c>
      <c r="L2154" s="1">
        <v>0</v>
      </c>
      <c r="M2154" s="66">
        <f t="shared" si="261"/>
        <v>0</v>
      </c>
      <c r="R2154" s="43" t="str">
        <f t="shared" si="259"/>
        <v>-</v>
      </c>
    </row>
    <row r="2155" spans="1:19" x14ac:dyDescent="0.15">
      <c r="A2155" s="1">
        <v>2154</v>
      </c>
      <c r="B2155" s="29" t="str">
        <f>TRIM(基本信息!B2155)</f>
        <v/>
      </c>
      <c r="C2155" s="1" t="str">
        <f>TRIM(基本信息!C2155)</f>
        <v/>
      </c>
      <c r="D2155" s="1">
        <f t="shared" si="260"/>
        <v>0</v>
      </c>
      <c r="E2155" s="1" t="str">
        <f>IFERROR(INDEX(股票涨跌!E:E,MATCH(B2155,股票涨跌!B:B,0)),"-")</f>
        <v>-</v>
      </c>
      <c r="F2155" s="1" t="str">
        <f>IFERROR(INDEX(股票涨跌!F:F,MATCH(B2155,股票涨跌!B:B,0)),"-")</f>
        <v>-</v>
      </c>
      <c r="G2155" s="1" t="str">
        <f>TRIM(基本信息!O2155)</f>
        <v/>
      </c>
      <c r="H2155" s="1" t="str">
        <f>IFERROR(INDEX(行业涨跌!F:F,MATCH(G2155,行业涨跌!C:C,0)),"-")</f>
        <v>-</v>
      </c>
      <c r="I2155" s="1" t="str">
        <f>IFERROR(INDEX(行业涨跌!E:E,MATCH(G2155,行业涨跌!C:C,0)),"-")</f>
        <v>-</v>
      </c>
      <c r="J2155" s="1">
        <v>0</v>
      </c>
      <c r="K2155" s="1">
        <v>1</v>
      </c>
      <c r="L2155" s="1">
        <v>0</v>
      </c>
      <c r="M2155" s="66">
        <f t="shared" si="261"/>
        <v>1</v>
      </c>
      <c r="R2155" s="43" t="str">
        <f t="shared" si="259"/>
        <v>-</v>
      </c>
      <c r="S2155" s="11">
        <v>43630.625</v>
      </c>
    </row>
    <row r="2156" spans="1:19" x14ac:dyDescent="0.15">
      <c r="A2156" s="1">
        <v>2155</v>
      </c>
      <c r="B2156" s="29" t="str">
        <f>TRIM(基本信息!B2156)</f>
        <v/>
      </c>
      <c r="C2156" s="1" t="str">
        <f>TRIM(基本信息!C2156)</f>
        <v/>
      </c>
      <c r="D2156" s="1">
        <f t="shared" si="260"/>
        <v>0</v>
      </c>
      <c r="E2156" s="1" t="str">
        <f>IFERROR(INDEX(股票涨跌!E:E,MATCH(B2156,股票涨跌!B:B,0)),"-")</f>
        <v>-</v>
      </c>
      <c r="F2156" s="1" t="str">
        <f>IFERROR(INDEX(股票涨跌!F:F,MATCH(B2156,股票涨跌!B:B,0)),"-")</f>
        <v>-</v>
      </c>
      <c r="G2156" s="1" t="str">
        <f>TRIM(基本信息!O2156)</f>
        <v/>
      </c>
      <c r="H2156" s="1" t="str">
        <f>IFERROR(INDEX(行业涨跌!F:F,MATCH(G2156,行业涨跌!C:C,0)),"-")</f>
        <v>-</v>
      </c>
      <c r="I2156" s="1" t="str">
        <f>IFERROR(INDEX(行业涨跌!E:E,MATCH(G2156,行业涨跌!C:C,0)),"-")</f>
        <v>-</v>
      </c>
      <c r="J2156" s="1">
        <v>0</v>
      </c>
      <c r="K2156" s="1">
        <v>0</v>
      </c>
      <c r="L2156" s="1">
        <v>0</v>
      </c>
      <c r="M2156" s="66">
        <f t="shared" si="261"/>
        <v>0</v>
      </c>
      <c r="R2156" s="43" t="str">
        <f t="shared" si="259"/>
        <v>-</v>
      </c>
    </row>
    <row r="2157" spans="1:19" x14ac:dyDescent="0.15">
      <c r="A2157" s="1">
        <v>2156</v>
      </c>
      <c r="B2157" s="29" t="str">
        <f>TRIM(基本信息!B2157)</f>
        <v/>
      </c>
      <c r="C2157" s="1" t="str">
        <f>TRIM(基本信息!C2157)</f>
        <v/>
      </c>
      <c r="D2157" s="1">
        <f t="shared" si="260"/>
        <v>0</v>
      </c>
      <c r="E2157" s="1" t="str">
        <f>IFERROR(INDEX(股票涨跌!E:E,MATCH(B2157,股票涨跌!B:B,0)),"-")</f>
        <v>-</v>
      </c>
      <c r="F2157" s="1" t="str">
        <f>IFERROR(INDEX(股票涨跌!F:F,MATCH(B2157,股票涨跌!B:B,0)),"-")</f>
        <v>-</v>
      </c>
      <c r="G2157" s="1" t="str">
        <f>TRIM(基本信息!O2157)</f>
        <v/>
      </c>
      <c r="H2157" s="1" t="str">
        <f>IFERROR(INDEX(行业涨跌!F:F,MATCH(G2157,行业涨跌!C:C,0)),"-")</f>
        <v>-</v>
      </c>
      <c r="I2157" s="1" t="str">
        <f>IFERROR(INDEX(行业涨跌!E:E,MATCH(G2157,行业涨跌!C:C,0)),"-")</f>
        <v>-</v>
      </c>
      <c r="J2157" s="1">
        <v>0</v>
      </c>
      <c r="K2157" s="1">
        <v>0</v>
      </c>
      <c r="L2157" s="1">
        <v>0</v>
      </c>
      <c r="M2157" s="66">
        <f t="shared" si="261"/>
        <v>0</v>
      </c>
      <c r="R2157" s="43" t="str">
        <f t="shared" si="259"/>
        <v>-</v>
      </c>
    </row>
    <row r="2158" spans="1:19" x14ac:dyDescent="0.15">
      <c r="A2158" s="1">
        <v>2157</v>
      </c>
      <c r="B2158" s="29" t="str">
        <f>TRIM(基本信息!B2158)</f>
        <v/>
      </c>
      <c r="C2158" s="1" t="str">
        <f>TRIM(基本信息!C2158)</f>
        <v/>
      </c>
      <c r="D2158" s="1">
        <f t="shared" si="260"/>
        <v>0</v>
      </c>
      <c r="E2158" s="1" t="str">
        <f>IFERROR(INDEX(股票涨跌!E:E,MATCH(B2158,股票涨跌!B:B,0)),"-")</f>
        <v>-</v>
      </c>
      <c r="F2158" s="1" t="str">
        <f>IFERROR(INDEX(股票涨跌!F:F,MATCH(B2158,股票涨跌!B:B,0)),"-")</f>
        <v>-</v>
      </c>
      <c r="G2158" s="1" t="str">
        <f>TRIM(基本信息!O2158)</f>
        <v/>
      </c>
      <c r="H2158" s="1" t="str">
        <f>IFERROR(INDEX(行业涨跌!F:F,MATCH(G2158,行业涨跌!C:C,0)),"-")</f>
        <v>-</v>
      </c>
      <c r="I2158" s="1" t="str">
        <f>IFERROR(INDEX(行业涨跌!E:E,MATCH(G2158,行业涨跌!C:C,0)),"-")</f>
        <v>-</v>
      </c>
      <c r="J2158" s="1">
        <v>0</v>
      </c>
      <c r="K2158" s="1">
        <v>0</v>
      </c>
      <c r="L2158" s="1">
        <v>0</v>
      </c>
      <c r="M2158" s="66">
        <f t="shared" si="261"/>
        <v>0</v>
      </c>
      <c r="R2158" s="43" t="str">
        <f t="shared" si="259"/>
        <v>-</v>
      </c>
    </row>
    <row r="2159" spans="1:19" x14ac:dyDescent="0.15">
      <c r="A2159" s="1">
        <v>2158</v>
      </c>
      <c r="B2159" s="29" t="str">
        <f>TRIM(基本信息!B2159)</f>
        <v/>
      </c>
      <c r="C2159" s="1" t="str">
        <f>TRIM(基本信息!C2159)</f>
        <v/>
      </c>
      <c r="D2159" s="1">
        <f t="shared" si="260"/>
        <v>0</v>
      </c>
      <c r="E2159" s="1" t="str">
        <f>IFERROR(INDEX(股票涨跌!E:E,MATCH(B2159,股票涨跌!B:B,0)),"-")</f>
        <v>-</v>
      </c>
      <c r="F2159" s="1" t="str">
        <f>IFERROR(INDEX(股票涨跌!F:F,MATCH(B2159,股票涨跌!B:B,0)),"-")</f>
        <v>-</v>
      </c>
      <c r="G2159" s="1" t="str">
        <f>TRIM(基本信息!O2159)</f>
        <v/>
      </c>
      <c r="H2159" s="1" t="str">
        <f>IFERROR(INDEX(行业涨跌!F:F,MATCH(G2159,行业涨跌!C:C,0)),"-")</f>
        <v>-</v>
      </c>
      <c r="I2159" s="1" t="str">
        <f>IFERROR(INDEX(行业涨跌!E:E,MATCH(G2159,行业涨跌!C:C,0)),"-")</f>
        <v>-</v>
      </c>
      <c r="J2159" s="1">
        <v>0</v>
      </c>
      <c r="K2159" s="1">
        <v>0</v>
      </c>
      <c r="L2159" s="1">
        <v>0</v>
      </c>
      <c r="M2159" s="66">
        <f t="shared" si="261"/>
        <v>0</v>
      </c>
      <c r="R2159" s="43" t="str">
        <f t="shared" si="259"/>
        <v>-</v>
      </c>
    </row>
    <row r="2160" spans="1:19" x14ac:dyDescent="0.15">
      <c r="A2160" s="1">
        <v>2159</v>
      </c>
      <c r="B2160" s="29" t="str">
        <f>TRIM(基本信息!B2160)</f>
        <v/>
      </c>
      <c r="C2160" s="1" t="str">
        <f>TRIM(基本信息!C2160)</f>
        <v/>
      </c>
      <c r="D2160" s="1">
        <f t="shared" si="260"/>
        <v>0</v>
      </c>
      <c r="E2160" s="1" t="str">
        <f>IFERROR(INDEX(股票涨跌!E:E,MATCH(B2160,股票涨跌!B:B,0)),"-")</f>
        <v>-</v>
      </c>
      <c r="F2160" s="1" t="str">
        <f>IFERROR(INDEX(股票涨跌!F:F,MATCH(B2160,股票涨跌!B:B,0)),"-")</f>
        <v>-</v>
      </c>
      <c r="G2160" s="1" t="str">
        <f>TRIM(基本信息!O2160)</f>
        <v/>
      </c>
      <c r="H2160" s="1" t="str">
        <f>IFERROR(INDEX(行业涨跌!F:F,MATCH(G2160,行业涨跌!C:C,0)),"-")</f>
        <v>-</v>
      </c>
      <c r="I2160" s="1" t="str">
        <f>IFERROR(INDEX(行业涨跌!E:E,MATCH(G2160,行业涨跌!C:C,0)),"-")</f>
        <v>-</v>
      </c>
      <c r="J2160" s="1">
        <v>0</v>
      </c>
      <c r="K2160" s="1">
        <v>0</v>
      </c>
      <c r="L2160" s="1">
        <v>0</v>
      </c>
      <c r="M2160" s="66">
        <f t="shared" si="261"/>
        <v>0</v>
      </c>
      <c r="R2160" s="43" t="str">
        <f t="shared" si="259"/>
        <v>-</v>
      </c>
    </row>
    <row r="2161" spans="1:19" x14ac:dyDescent="0.15">
      <c r="A2161" s="1">
        <v>2160</v>
      </c>
      <c r="B2161" s="29" t="str">
        <f>TRIM(基本信息!B2161)</f>
        <v/>
      </c>
      <c r="C2161" s="1" t="str">
        <f>TRIM(基本信息!C2161)</f>
        <v/>
      </c>
      <c r="D2161" s="1">
        <f t="shared" si="260"/>
        <v>0</v>
      </c>
      <c r="E2161" s="1" t="str">
        <f>IFERROR(INDEX(股票涨跌!E:E,MATCH(B2161,股票涨跌!B:B,0)),"-")</f>
        <v>-</v>
      </c>
      <c r="F2161" s="1" t="str">
        <f>IFERROR(INDEX(股票涨跌!F:F,MATCH(B2161,股票涨跌!B:B,0)),"-")</f>
        <v>-</v>
      </c>
      <c r="G2161" s="1" t="str">
        <f>TRIM(基本信息!O2161)</f>
        <v/>
      </c>
      <c r="H2161" s="1" t="str">
        <f>IFERROR(INDEX(行业涨跌!F:F,MATCH(G2161,行业涨跌!C:C,0)),"-")</f>
        <v>-</v>
      </c>
      <c r="I2161" s="1" t="str">
        <f>IFERROR(INDEX(行业涨跌!E:E,MATCH(G2161,行业涨跌!C:C,0)),"-")</f>
        <v>-</v>
      </c>
      <c r="J2161" s="1">
        <v>0</v>
      </c>
      <c r="K2161" s="1">
        <v>0</v>
      </c>
      <c r="L2161" s="1">
        <v>0</v>
      </c>
      <c r="M2161" s="66">
        <f t="shared" si="261"/>
        <v>0</v>
      </c>
      <c r="R2161" s="43" t="str">
        <f t="shared" si="259"/>
        <v>-</v>
      </c>
    </row>
    <row r="2162" spans="1:19" x14ac:dyDescent="0.15">
      <c r="A2162" s="1">
        <v>2161</v>
      </c>
      <c r="B2162" s="29" t="str">
        <f>TRIM(基本信息!B2162)</f>
        <v/>
      </c>
      <c r="C2162" s="1" t="str">
        <f>TRIM(基本信息!C2162)</f>
        <v/>
      </c>
      <c r="D2162" s="1">
        <f t="shared" si="260"/>
        <v>0</v>
      </c>
      <c r="E2162" s="1" t="str">
        <f>IFERROR(INDEX(股票涨跌!E:E,MATCH(B2162,股票涨跌!B:B,0)),"-")</f>
        <v>-</v>
      </c>
      <c r="F2162" s="1" t="str">
        <f>IFERROR(INDEX(股票涨跌!F:F,MATCH(B2162,股票涨跌!B:B,0)),"-")</f>
        <v>-</v>
      </c>
      <c r="G2162" s="1" t="str">
        <f>TRIM(基本信息!O2162)</f>
        <v/>
      </c>
      <c r="H2162" s="1" t="str">
        <f>IFERROR(INDEX(行业涨跌!F:F,MATCH(G2162,行业涨跌!C:C,0)),"-")</f>
        <v>-</v>
      </c>
      <c r="I2162" s="1" t="str">
        <f>IFERROR(INDEX(行业涨跌!E:E,MATCH(G2162,行业涨跌!C:C,0)),"-")</f>
        <v>-</v>
      </c>
      <c r="J2162" s="1">
        <v>0</v>
      </c>
      <c r="K2162" s="1">
        <v>0</v>
      </c>
      <c r="L2162" s="1">
        <v>0</v>
      </c>
      <c r="M2162" s="66">
        <f t="shared" si="261"/>
        <v>0</v>
      </c>
      <c r="R2162" s="43" t="str">
        <f t="shared" si="259"/>
        <v>-</v>
      </c>
    </row>
    <row r="2163" spans="1:19" x14ac:dyDescent="0.15">
      <c r="A2163" s="1">
        <v>2162</v>
      </c>
      <c r="B2163" s="29" t="str">
        <f>TRIM(基本信息!B2163)</f>
        <v/>
      </c>
      <c r="C2163" s="1" t="str">
        <f>TRIM(基本信息!C2163)</f>
        <v/>
      </c>
      <c r="D2163" s="1">
        <f t="shared" si="260"/>
        <v>0</v>
      </c>
      <c r="E2163" s="1" t="str">
        <f>IFERROR(INDEX(股票涨跌!E:E,MATCH(B2163,股票涨跌!B:B,0)),"-")</f>
        <v>-</v>
      </c>
      <c r="F2163" s="1" t="str">
        <f>IFERROR(INDEX(股票涨跌!F:F,MATCH(B2163,股票涨跌!B:B,0)),"-")</f>
        <v>-</v>
      </c>
      <c r="G2163" s="1" t="str">
        <f>TRIM(基本信息!O2163)</f>
        <v/>
      </c>
      <c r="H2163" s="1" t="str">
        <f>IFERROR(INDEX(行业涨跌!F:F,MATCH(G2163,行业涨跌!C:C,0)),"-")</f>
        <v>-</v>
      </c>
      <c r="I2163" s="1" t="str">
        <f>IFERROR(INDEX(行业涨跌!E:E,MATCH(G2163,行业涨跌!C:C,0)),"-")</f>
        <v>-</v>
      </c>
      <c r="J2163" s="1">
        <v>0</v>
      </c>
      <c r="K2163" s="1">
        <v>0</v>
      </c>
      <c r="L2163" s="1">
        <v>0</v>
      </c>
      <c r="M2163" s="66">
        <f t="shared" si="261"/>
        <v>0</v>
      </c>
      <c r="R2163" s="43" t="str">
        <f t="shared" si="259"/>
        <v>-</v>
      </c>
    </row>
    <row r="2164" spans="1:19" x14ac:dyDescent="0.15">
      <c r="A2164" s="1">
        <v>2163</v>
      </c>
      <c r="B2164" s="29" t="str">
        <f>TRIM(基本信息!B2164)</f>
        <v/>
      </c>
      <c r="C2164" s="1" t="str">
        <f>TRIM(基本信息!C2164)</f>
        <v/>
      </c>
      <c r="D2164" s="1">
        <f t="shared" si="260"/>
        <v>0</v>
      </c>
      <c r="E2164" s="1" t="str">
        <f>IFERROR(INDEX(股票涨跌!E:E,MATCH(B2164,股票涨跌!B:B,0)),"-")</f>
        <v>-</v>
      </c>
      <c r="F2164" s="1" t="str">
        <f>IFERROR(INDEX(股票涨跌!F:F,MATCH(B2164,股票涨跌!B:B,0)),"-")</f>
        <v>-</v>
      </c>
      <c r="G2164" s="1" t="str">
        <f>TRIM(基本信息!O2164)</f>
        <v/>
      </c>
      <c r="H2164" s="1" t="str">
        <f>IFERROR(INDEX(行业涨跌!F:F,MATCH(G2164,行业涨跌!C:C,0)),"-")</f>
        <v>-</v>
      </c>
      <c r="I2164" s="1" t="str">
        <f>IFERROR(INDEX(行业涨跌!E:E,MATCH(G2164,行业涨跌!C:C,0)),"-")</f>
        <v>-</v>
      </c>
      <c r="J2164" s="1">
        <v>0</v>
      </c>
      <c r="K2164" s="1">
        <v>1</v>
      </c>
      <c r="L2164" s="1">
        <v>0</v>
      </c>
      <c r="M2164" s="66">
        <f t="shared" si="261"/>
        <v>1</v>
      </c>
      <c r="R2164" s="43" t="str">
        <f t="shared" si="259"/>
        <v>-</v>
      </c>
      <c r="S2164" s="11">
        <v>43630.625</v>
      </c>
    </row>
    <row r="2165" spans="1:19" x14ac:dyDescent="0.15">
      <c r="A2165" s="1">
        <v>2164</v>
      </c>
      <c r="B2165" s="29" t="str">
        <f>TRIM(基本信息!B2165)</f>
        <v/>
      </c>
      <c r="C2165" s="1" t="str">
        <f>TRIM(基本信息!C2165)</f>
        <v/>
      </c>
      <c r="D2165" s="1">
        <f t="shared" si="260"/>
        <v>0</v>
      </c>
      <c r="E2165" s="1" t="str">
        <f>IFERROR(INDEX(股票涨跌!E:E,MATCH(B2165,股票涨跌!B:B,0)),"-")</f>
        <v>-</v>
      </c>
      <c r="F2165" s="1" t="str">
        <f>IFERROR(INDEX(股票涨跌!F:F,MATCH(B2165,股票涨跌!B:B,0)),"-")</f>
        <v>-</v>
      </c>
      <c r="G2165" s="1" t="str">
        <f>TRIM(基本信息!O2165)</f>
        <v/>
      </c>
      <c r="H2165" s="1" t="str">
        <f>IFERROR(INDEX(行业涨跌!F:F,MATCH(G2165,行业涨跌!C:C,0)),"-")</f>
        <v>-</v>
      </c>
      <c r="I2165" s="1" t="str">
        <f>IFERROR(INDEX(行业涨跌!E:E,MATCH(G2165,行业涨跌!C:C,0)),"-")</f>
        <v>-</v>
      </c>
      <c r="J2165" s="1">
        <v>0</v>
      </c>
      <c r="K2165" s="1">
        <v>0</v>
      </c>
      <c r="L2165" s="1">
        <v>0</v>
      </c>
      <c r="M2165" s="66">
        <f t="shared" si="261"/>
        <v>0</v>
      </c>
      <c r="R2165" s="43" t="str">
        <f t="shared" si="259"/>
        <v>-</v>
      </c>
    </row>
    <row r="2166" spans="1:19" x14ac:dyDescent="0.15">
      <c r="A2166" s="1">
        <v>2165</v>
      </c>
      <c r="B2166" s="29" t="str">
        <f>TRIM(基本信息!B2166)</f>
        <v/>
      </c>
      <c r="C2166" s="1" t="str">
        <f>TRIM(基本信息!C2166)</f>
        <v/>
      </c>
      <c r="D2166" s="1">
        <f t="shared" si="260"/>
        <v>0</v>
      </c>
      <c r="E2166" s="1" t="str">
        <f>IFERROR(INDEX(股票涨跌!E:E,MATCH(B2166,股票涨跌!B:B,0)),"-")</f>
        <v>-</v>
      </c>
      <c r="F2166" s="1" t="str">
        <f>IFERROR(INDEX(股票涨跌!F:F,MATCH(B2166,股票涨跌!B:B,0)),"-")</f>
        <v>-</v>
      </c>
      <c r="G2166" s="1" t="str">
        <f>TRIM(基本信息!O2166)</f>
        <v/>
      </c>
      <c r="H2166" s="1" t="str">
        <f>IFERROR(INDEX(行业涨跌!F:F,MATCH(G2166,行业涨跌!C:C,0)),"-")</f>
        <v>-</v>
      </c>
      <c r="I2166" s="1" t="str">
        <f>IFERROR(INDEX(行业涨跌!E:E,MATCH(G2166,行业涨跌!C:C,0)),"-")</f>
        <v>-</v>
      </c>
      <c r="J2166" s="1">
        <v>0</v>
      </c>
      <c r="K2166" s="1">
        <v>0</v>
      </c>
      <c r="L2166" s="1">
        <v>0</v>
      </c>
      <c r="M2166" s="66">
        <f t="shared" si="261"/>
        <v>0</v>
      </c>
      <c r="R2166" s="43" t="str">
        <f t="shared" si="259"/>
        <v>-</v>
      </c>
    </row>
    <row r="2167" spans="1:19" x14ac:dyDescent="0.15">
      <c r="A2167" s="1">
        <v>2166</v>
      </c>
      <c r="B2167" s="29" t="str">
        <f>TRIM(基本信息!B2167)</f>
        <v/>
      </c>
      <c r="C2167" s="1" t="str">
        <f>TRIM(基本信息!C2167)</f>
        <v/>
      </c>
      <c r="D2167" s="1">
        <f t="shared" si="260"/>
        <v>0</v>
      </c>
      <c r="E2167" s="1" t="str">
        <f>IFERROR(INDEX(股票涨跌!E:E,MATCH(B2167,股票涨跌!B:B,0)),"-")</f>
        <v>-</v>
      </c>
      <c r="F2167" s="1" t="str">
        <f>IFERROR(INDEX(股票涨跌!F:F,MATCH(B2167,股票涨跌!B:B,0)),"-")</f>
        <v>-</v>
      </c>
      <c r="G2167" s="1" t="str">
        <f>TRIM(基本信息!O2167)</f>
        <v/>
      </c>
      <c r="H2167" s="1" t="str">
        <f>IFERROR(INDEX(行业涨跌!F:F,MATCH(G2167,行业涨跌!C:C,0)),"-")</f>
        <v>-</v>
      </c>
      <c r="I2167" s="1" t="str">
        <f>IFERROR(INDEX(行业涨跌!E:E,MATCH(G2167,行业涨跌!C:C,0)),"-")</f>
        <v>-</v>
      </c>
      <c r="J2167" s="1">
        <v>0</v>
      </c>
      <c r="K2167" s="1">
        <v>0</v>
      </c>
      <c r="L2167" s="1">
        <v>0</v>
      </c>
      <c r="M2167" s="66">
        <f t="shared" si="261"/>
        <v>0</v>
      </c>
      <c r="R2167" s="43" t="str">
        <f t="shared" si="259"/>
        <v>-</v>
      </c>
    </row>
    <row r="2168" spans="1:19" x14ac:dyDescent="0.15">
      <c r="A2168" s="1">
        <v>2167</v>
      </c>
      <c r="B2168" s="29" t="str">
        <f>TRIM(基本信息!B2168)</f>
        <v/>
      </c>
      <c r="C2168" s="1" t="str">
        <f>TRIM(基本信息!C2168)</f>
        <v/>
      </c>
      <c r="D2168" s="1">
        <f t="shared" si="260"/>
        <v>0</v>
      </c>
      <c r="E2168" s="1" t="str">
        <f>IFERROR(INDEX(股票涨跌!E:E,MATCH(B2168,股票涨跌!B:B,0)),"-")</f>
        <v>-</v>
      </c>
      <c r="F2168" s="1" t="str">
        <f>IFERROR(INDEX(股票涨跌!F:F,MATCH(B2168,股票涨跌!B:B,0)),"-")</f>
        <v>-</v>
      </c>
      <c r="G2168" s="1" t="str">
        <f>TRIM(基本信息!O2168)</f>
        <v/>
      </c>
      <c r="H2168" s="1" t="str">
        <f>IFERROR(INDEX(行业涨跌!F:F,MATCH(G2168,行业涨跌!C:C,0)),"-")</f>
        <v>-</v>
      </c>
      <c r="I2168" s="1" t="str">
        <f>IFERROR(INDEX(行业涨跌!E:E,MATCH(G2168,行业涨跌!C:C,0)),"-")</f>
        <v>-</v>
      </c>
      <c r="J2168" s="1">
        <v>0</v>
      </c>
      <c r="K2168" s="1">
        <v>0</v>
      </c>
      <c r="L2168" s="1">
        <v>0</v>
      </c>
      <c r="M2168" s="66">
        <f t="shared" si="261"/>
        <v>0</v>
      </c>
      <c r="R2168" s="43" t="str">
        <f t="shared" si="259"/>
        <v>-</v>
      </c>
    </row>
    <row r="2169" spans="1:19" x14ac:dyDescent="0.15">
      <c r="A2169" s="1">
        <v>2168</v>
      </c>
      <c r="B2169" s="29" t="str">
        <f>TRIM(基本信息!B2169)</f>
        <v/>
      </c>
      <c r="C2169" s="1" t="str">
        <f>TRIM(基本信息!C2169)</f>
        <v/>
      </c>
      <c r="D2169" s="1">
        <f t="shared" si="260"/>
        <v>0</v>
      </c>
      <c r="E2169" s="1" t="str">
        <f>IFERROR(INDEX(股票涨跌!E:E,MATCH(B2169,股票涨跌!B:B,0)),"-")</f>
        <v>-</v>
      </c>
      <c r="F2169" s="1" t="str">
        <f>IFERROR(INDEX(股票涨跌!F:F,MATCH(B2169,股票涨跌!B:B,0)),"-")</f>
        <v>-</v>
      </c>
      <c r="G2169" s="1" t="str">
        <f>TRIM(基本信息!O2169)</f>
        <v/>
      </c>
      <c r="H2169" s="1" t="str">
        <f>IFERROR(INDEX(行业涨跌!F:F,MATCH(G2169,行业涨跌!C:C,0)),"-")</f>
        <v>-</v>
      </c>
      <c r="I2169" s="1" t="str">
        <f>IFERROR(INDEX(行业涨跌!E:E,MATCH(G2169,行业涨跌!C:C,0)),"-")</f>
        <v>-</v>
      </c>
      <c r="J2169" s="1">
        <v>0</v>
      </c>
      <c r="K2169" s="1">
        <v>1</v>
      </c>
      <c r="L2169" s="1">
        <v>0</v>
      </c>
      <c r="M2169" s="66">
        <f t="shared" si="261"/>
        <v>1</v>
      </c>
      <c r="R2169" s="43" t="str">
        <f t="shared" si="259"/>
        <v>-</v>
      </c>
      <c r="S2169" s="11">
        <v>43630.625</v>
      </c>
    </row>
    <row r="2170" spans="1:19" x14ac:dyDescent="0.15">
      <c r="A2170" s="1">
        <v>2169</v>
      </c>
      <c r="B2170" s="29" t="str">
        <f>TRIM(基本信息!B2170)</f>
        <v/>
      </c>
      <c r="C2170" s="1" t="str">
        <f>TRIM(基本信息!C2170)</f>
        <v/>
      </c>
      <c r="D2170" s="1">
        <f t="shared" si="260"/>
        <v>0</v>
      </c>
      <c r="E2170" s="1" t="str">
        <f>IFERROR(INDEX(股票涨跌!E:E,MATCH(B2170,股票涨跌!B:B,0)),"-")</f>
        <v>-</v>
      </c>
      <c r="F2170" s="1" t="str">
        <f>IFERROR(INDEX(股票涨跌!F:F,MATCH(B2170,股票涨跌!B:B,0)),"-")</f>
        <v>-</v>
      </c>
      <c r="G2170" s="1" t="str">
        <f>TRIM(基本信息!O2170)</f>
        <v/>
      </c>
      <c r="H2170" s="1" t="str">
        <f>IFERROR(INDEX(行业涨跌!F:F,MATCH(G2170,行业涨跌!C:C,0)),"-")</f>
        <v>-</v>
      </c>
      <c r="I2170" s="1" t="str">
        <f>IFERROR(INDEX(行业涨跌!E:E,MATCH(G2170,行业涨跌!C:C,0)),"-")</f>
        <v>-</v>
      </c>
      <c r="J2170" s="1">
        <v>0</v>
      </c>
      <c r="K2170" s="1">
        <v>0</v>
      </c>
      <c r="L2170" s="1">
        <v>0</v>
      </c>
      <c r="M2170" s="66">
        <f t="shared" si="261"/>
        <v>0</v>
      </c>
      <c r="R2170" s="43" t="str">
        <f t="shared" si="259"/>
        <v>-</v>
      </c>
    </row>
    <row r="2171" spans="1:19" x14ac:dyDescent="0.15">
      <c r="A2171" s="1">
        <v>2170</v>
      </c>
      <c r="B2171" s="29" t="str">
        <f>TRIM(基本信息!B2171)</f>
        <v/>
      </c>
      <c r="C2171" s="1" t="str">
        <f>TRIM(基本信息!C2171)</f>
        <v/>
      </c>
      <c r="D2171" s="1">
        <f t="shared" si="260"/>
        <v>0</v>
      </c>
      <c r="E2171" s="1" t="str">
        <f>IFERROR(INDEX(股票涨跌!E:E,MATCH(B2171,股票涨跌!B:B,0)),"-")</f>
        <v>-</v>
      </c>
      <c r="F2171" s="1" t="str">
        <f>IFERROR(INDEX(股票涨跌!F:F,MATCH(B2171,股票涨跌!B:B,0)),"-")</f>
        <v>-</v>
      </c>
      <c r="G2171" s="1" t="str">
        <f>TRIM(基本信息!O2171)</f>
        <v/>
      </c>
      <c r="H2171" s="1" t="str">
        <f>IFERROR(INDEX(行业涨跌!F:F,MATCH(G2171,行业涨跌!C:C,0)),"-")</f>
        <v>-</v>
      </c>
      <c r="I2171" s="1" t="str">
        <f>IFERROR(INDEX(行业涨跌!E:E,MATCH(G2171,行业涨跌!C:C,0)),"-")</f>
        <v>-</v>
      </c>
      <c r="J2171" s="1">
        <v>0</v>
      </c>
      <c r="K2171" s="1">
        <v>1</v>
      </c>
      <c r="L2171" s="1">
        <v>1</v>
      </c>
      <c r="M2171" s="66">
        <f t="shared" si="261"/>
        <v>1</v>
      </c>
      <c r="R2171" s="43" t="str">
        <f t="shared" si="259"/>
        <v>-</v>
      </c>
      <c r="S2171" s="11">
        <v>43630.625</v>
      </c>
    </row>
    <row r="2172" spans="1:19" x14ac:dyDescent="0.15">
      <c r="A2172" s="1">
        <v>2171</v>
      </c>
      <c r="B2172" s="29" t="str">
        <f>TRIM(基本信息!B2172)</f>
        <v/>
      </c>
      <c r="C2172" s="1" t="str">
        <f>TRIM(基本信息!C2172)</f>
        <v/>
      </c>
      <c r="D2172" s="1">
        <f t="shared" si="260"/>
        <v>0</v>
      </c>
      <c r="E2172" s="1" t="str">
        <f>IFERROR(INDEX(股票涨跌!E:E,MATCH(B2172,股票涨跌!B:B,0)),"-")</f>
        <v>-</v>
      </c>
      <c r="F2172" s="1" t="str">
        <f>IFERROR(INDEX(股票涨跌!F:F,MATCH(B2172,股票涨跌!B:B,0)),"-")</f>
        <v>-</v>
      </c>
      <c r="G2172" s="1" t="str">
        <f>TRIM(基本信息!O2172)</f>
        <v/>
      </c>
      <c r="H2172" s="1" t="str">
        <f>IFERROR(INDEX(行业涨跌!F:F,MATCH(G2172,行业涨跌!C:C,0)),"-")</f>
        <v>-</v>
      </c>
      <c r="I2172" s="1" t="str">
        <f>IFERROR(INDEX(行业涨跌!E:E,MATCH(G2172,行业涨跌!C:C,0)),"-")</f>
        <v>-</v>
      </c>
      <c r="J2172" s="1">
        <v>0</v>
      </c>
      <c r="K2172" s="1">
        <v>0</v>
      </c>
      <c r="L2172" s="1">
        <v>0</v>
      </c>
      <c r="M2172" s="66">
        <f t="shared" si="261"/>
        <v>0</v>
      </c>
      <c r="R2172" s="43" t="str">
        <f t="shared" si="259"/>
        <v>-</v>
      </c>
    </row>
    <row r="2173" spans="1:19" x14ac:dyDescent="0.15">
      <c r="A2173" s="1">
        <v>2172</v>
      </c>
      <c r="B2173" s="29" t="str">
        <f>TRIM(基本信息!B2173)</f>
        <v/>
      </c>
      <c r="C2173" s="1" t="str">
        <f>TRIM(基本信息!C2173)</f>
        <v/>
      </c>
      <c r="D2173" s="1">
        <f t="shared" si="260"/>
        <v>0</v>
      </c>
      <c r="E2173" s="1" t="str">
        <f>IFERROR(INDEX(股票涨跌!E:E,MATCH(B2173,股票涨跌!B:B,0)),"-")</f>
        <v>-</v>
      </c>
      <c r="F2173" s="1" t="str">
        <f>IFERROR(INDEX(股票涨跌!F:F,MATCH(B2173,股票涨跌!B:B,0)),"-")</f>
        <v>-</v>
      </c>
      <c r="G2173" s="1" t="str">
        <f>TRIM(基本信息!O2173)</f>
        <v/>
      </c>
      <c r="H2173" s="1" t="str">
        <f>IFERROR(INDEX(行业涨跌!F:F,MATCH(G2173,行业涨跌!C:C,0)),"-")</f>
        <v>-</v>
      </c>
      <c r="I2173" s="1" t="str">
        <f>IFERROR(INDEX(行业涨跌!E:E,MATCH(G2173,行业涨跌!C:C,0)),"-")</f>
        <v>-</v>
      </c>
      <c r="J2173" s="1">
        <v>0</v>
      </c>
      <c r="K2173" s="1">
        <v>1</v>
      </c>
      <c r="L2173" s="1">
        <v>0</v>
      </c>
      <c r="M2173" s="66">
        <f t="shared" si="261"/>
        <v>1</v>
      </c>
      <c r="R2173" s="43" t="str">
        <f t="shared" si="259"/>
        <v>-</v>
      </c>
      <c r="S2173" s="11">
        <v>43630.625</v>
      </c>
    </row>
    <row r="2174" spans="1:19" x14ac:dyDescent="0.15">
      <c r="A2174" s="1">
        <v>2173</v>
      </c>
      <c r="B2174" s="29" t="str">
        <f>TRIM(基本信息!B2174)</f>
        <v/>
      </c>
      <c r="C2174" s="1" t="str">
        <f>TRIM(基本信息!C2174)</f>
        <v/>
      </c>
      <c r="D2174" s="1">
        <f t="shared" si="260"/>
        <v>0</v>
      </c>
      <c r="E2174" s="1" t="str">
        <f>IFERROR(INDEX(股票涨跌!E:E,MATCH(B2174,股票涨跌!B:B,0)),"-")</f>
        <v>-</v>
      </c>
      <c r="F2174" s="1" t="str">
        <f>IFERROR(INDEX(股票涨跌!F:F,MATCH(B2174,股票涨跌!B:B,0)),"-")</f>
        <v>-</v>
      </c>
      <c r="G2174" s="1" t="str">
        <f>TRIM(基本信息!O2174)</f>
        <v/>
      </c>
      <c r="H2174" s="1" t="str">
        <f>IFERROR(INDEX(行业涨跌!F:F,MATCH(G2174,行业涨跌!C:C,0)),"-")</f>
        <v>-</v>
      </c>
      <c r="I2174" s="1" t="str">
        <f>IFERROR(INDEX(行业涨跌!E:E,MATCH(G2174,行业涨跌!C:C,0)),"-")</f>
        <v>-</v>
      </c>
      <c r="J2174" s="1">
        <v>0</v>
      </c>
      <c r="K2174" s="1">
        <v>1</v>
      </c>
      <c r="L2174" s="1">
        <v>0</v>
      </c>
      <c r="M2174" s="66">
        <f t="shared" si="261"/>
        <v>1</v>
      </c>
      <c r="R2174" s="43" t="str">
        <f t="shared" si="259"/>
        <v>-</v>
      </c>
      <c r="S2174" s="11">
        <v>43630.625</v>
      </c>
    </row>
    <row r="2175" spans="1:19" x14ac:dyDescent="0.15">
      <c r="A2175" s="1">
        <v>2174</v>
      </c>
      <c r="B2175" s="29" t="str">
        <f>TRIM(基本信息!B2175)</f>
        <v/>
      </c>
      <c r="C2175" s="1" t="str">
        <f>TRIM(基本信息!C2175)</f>
        <v/>
      </c>
      <c r="D2175" s="1">
        <f t="shared" si="260"/>
        <v>0</v>
      </c>
      <c r="E2175" s="1" t="str">
        <f>IFERROR(INDEX(股票涨跌!E:E,MATCH(B2175,股票涨跌!B:B,0)),"-")</f>
        <v>-</v>
      </c>
      <c r="F2175" s="1" t="str">
        <f>IFERROR(INDEX(股票涨跌!F:F,MATCH(B2175,股票涨跌!B:B,0)),"-")</f>
        <v>-</v>
      </c>
      <c r="G2175" s="1" t="str">
        <f>TRIM(基本信息!O2175)</f>
        <v/>
      </c>
      <c r="H2175" s="1" t="str">
        <f>IFERROR(INDEX(行业涨跌!F:F,MATCH(G2175,行业涨跌!C:C,0)),"-")</f>
        <v>-</v>
      </c>
      <c r="I2175" s="1" t="str">
        <f>IFERROR(INDEX(行业涨跌!E:E,MATCH(G2175,行业涨跌!C:C,0)),"-")</f>
        <v>-</v>
      </c>
      <c r="J2175" s="1">
        <v>0</v>
      </c>
      <c r="K2175" s="1">
        <v>1</v>
      </c>
      <c r="L2175" s="1">
        <v>0</v>
      </c>
      <c r="M2175" s="66">
        <f t="shared" si="261"/>
        <v>1</v>
      </c>
      <c r="R2175" s="43" t="str">
        <f t="shared" si="259"/>
        <v>-</v>
      </c>
      <c r="S2175" s="11">
        <v>43630.625</v>
      </c>
    </row>
    <row r="2176" spans="1:19" x14ac:dyDescent="0.15">
      <c r="A2176" s="1">
        <v>2175</v>
      </c>
      <c r="B2176" s="29" t="str">
        <f>TRIM(基本信息!B2176)</f>
        <v/>
      </c>
      <c r="C2176" s="1" t="str">
        <f>TRIM(基本信息!C2176)</f>
        <v/>
      </c>
      <c r="D2176" s="1">
        <f t="shared" si="260"/>
        <v>0</v>
      </c>
      <c r="E2176" s="1" t="str">
        <f>IFERROR(INDEX(股票涨跌!E:E,MATCH(B2176,股票涨跌!B:B,0)),"-")</f>
        <v>-</v>
      </c>
      <c r="F2176" s="1" t="str">
        <f>IFERROR(INDEX(股票涨跌!F:F,MATCH(B2176,股票涨跌!B:B,0)),"-")</f>
        <v>-</v>
      </c>
      <c r="G2176" s="1" t="str">
        <f>TRIM(基本信息!O2176)</f>
        <v/>
      </c>
      <c r="H2176" s="1" t="str">
        <f>IFERROR(INDEX(行业涨跌!F:F,MATCH(G2176,行业涨跌!C:C,0)),"-")</f>
        <v>-</v>
      </c>
      <c r="I2176" s="1" t="str">
        <f>IFERROR(INDEX(行业涨跌!E:E,MATCH(G2176,行业涨跌!C:C,0)),"-")</f>
        <v>-</v>
      </c>
      <c r="J2176" s="1">
        <v>0</v>
      </c>
      <c r="K2176" s="1">
        <v>0</v>
      </c>
      <c r="L2176" s="1">
        <v>0</v>
      </c>
      <c r="M2176" s="66">
        <f t="shared" si="261"/>
        <v>0</v>
      </c>
      <c r="R2176" s="43" t="str">
        <f t="shared" si="259"/>
        <v>-</v>
      </c>
    </row>
    <row r="2177" spans="1:19" x14ac:dyDescent="0.15">
      <c r="A2177" s="1">
        <v>2176</v>
      </c>
      <c r="B2177" s="29" t="str">
        <f>TRIM(基本信息!B2177)</f>
        <v/>
      </c>
      <c r="C2177" s="1" t="str">
        <f>TRIM(基本信息!C2177)</f>
        <v/>
      </c>
      <c r="D2177" s="1">
        <f t="shared" si="260"/>
        <v>0</v>
      </c>
      <c r="E2177" s="1" t="str">
        <f>IFERROR(INDEX(股票涨跌!E:E,MATCH(B2177,股票涨跌!B:B,0)),"-")</f>
        <v>-</v>
      </c>
      <c r="F2177" s="1" t="str">
        <f>IFERROR(INDEX(股票涨跌!F:F,MATCH(B2177,股票涨跌!B:B,0)),"-")</f>
        <v>-</v>
      </c>
      <c r="G2177" s="1" t="str">
        <f>TRIM(基本信息!O2177)</f>
        <v/>
      </c>
      <c r="H2177" s="1" t="str">
        <f>IFERROR(INDEX(行业涨跌!F:F,MATCH(G2177,行业涨跌!C:C,0)),"-")</f>
        <v>-</v>
      </c>
      <c r="I2177" s="1" t="str">
        <f>IFERROR(INDEX(行业涨跌!E:E,MATCH(G2177,行业涨跌!C:C,0)),"-")</f>
        <v>-</v>
      </c>
      <c r="J2177" s="1">
        <v>0</v>
      </c>
      <c r="K2177" s="1">
        <v>0</v>
      </c>
      <c r="L2177" s="1">
        <v>0</v>
      </c>
      <c r="M2177" s="66">
        <f t="shared" si="261"/>
        <v>0</v>
      </c>
      <c r="R2177" s="43" t="str">
        <f t="shared" si="259"/>
        <v>-</v>
      </c>
    </row>
    <row r="2178" spans="1:19" x14ac:dyDescent="0.15">
      <c r="A2178" s="1">
        <v>2177</v>
      </c>
      <c r="B2178" s="29" t="str">
        <f>TRIM(基本信息!B2178)</f>
        <v/>
      </c>
      <c r="C2178" s="1" t="str">
        <f>TRIM(基本信息!C2178)</f>
        <v/>
      </c>
      <c r="D2178" s="1">
        <f t="shared" si="260"/>
        <v>0</v>
      </c>
      <c r="E2178" s="1" t="str">
        <f>IFERROR(INDEX(股票涨跌!E:E,MATCH(B2178,股票涨跌!B:B,0)),"-")</f>
        <v>-</v>
      </c>
      <c r="F2178" s="1" t="str">
        <f>IFERROR(INDEX(股票涨跌!F:F,MATCH(B2178,股票涨跌!B:B,0)),"-")</f>
        <v>-</v>
      </c>
      <c r="G2178" s="1" t="str">
        <f>TRIM(基本信息!O2178)</f>
        <v/>
      </c>
      <c r="H2178" s="1" t="str">
        <f>IFERROR(INDEX(行业涨跌!F:F,MATCH(G2178,行业涨跌!C:C,0)),"-")</f>
        <v>-</v>
      </c>
      <c r="I2178" s="1" t="str">
        <f>IFERROR(INDEX(行业涨跌!E:E,MATCH(G2178,行业涨跌!C:C,0)),"-")</f>
        <v>-</v>
      </c>
      <c r="J2178" s="1">
        <v>0</v>
      </c>
      <c r="K2178" s="1">
        <v>0</v>
      </c>
      <c r="L2178" s="1">
        <v>0</v>
      </c>
      <c r="M2178" s="66">
        <f t="shared" si="261"/>
        <v>0</v>
      </c>
      <c r="R2178" s="43" t="str">
        <f t="shared" ref="R2178:R2241" si="262">IF(D2178&gt;0,IF(J2178&gt;0,$J$1,"")&amp;IF(K2178&gt;0,$K$1,"")&amp;IF(L2178&gt;0,$L$1,"")&amp;"+"&amp;IF(N2178&gt;0,$N$1,"")&amp;IF(O2178&gt;0,$O$1,"")&amp;IF(P2178&gt;0,$P$1,"")&amp;IF(Q2178&gt;0,$Q$1,""),"-")</f>
        <v>-</v>
      </c>
    </row>
    <row r="2179" spans="1:19" x14ac:dyDescent="0.15">
      <c r="A2179" s="1">
        <v>2178</v>
      </c>
      <c r="B2179" s="29" t="str">
        <f>TRIM(基本信息!B2179)</f>
        <v/>
      </c>
      <c r="C2179" s="1" t="str">
        <f>TRIM(基本信息!C2179)</f>
        <v/>
      </c>
      <c r="D2179" s="1">
        <f t="shared" ref="D2179:D2242" si="263">IF(LEN(B2179)&gt;2,OR(M2179=1,(M2179=0.5)*(N2179+O2179+P2179+Q2179)&gt;0)+0,0)</f>
        <v>0</v>
      </c>
      <c r="E2179" s="1" t="str">
        <f>IFERROR(INDEX(股票涨跌!E:E,MATCH(B2179,股票涨跌!B:B,0)),"-")</f>
        <v>-</v>
      </c>
      <c r="F2179" s="1" t="str">
        <f>IFERROR(INDEX(股票涨跌!F:F,MATCH(B2179,股票涨跌!B:B,0)),"-")</f>
        <v>-</v>
      </c>
      <c r="G2179" s="1" t="str">
        <f>TRIM(基本信息!O2179)</f>
        <v/>
      </c>
      <c r="H2179" s="1" t="str">
        <f>IFERROR(INDEX(行业涨跌!F:F,MATCH(G2179,行业涨跌!C:C,0)),"-")</f>
        <v>-</v>
      </c>
      <c r="I2179" s="1" t="str">
        <f>IFERROR(INDEX(行业涨跌!E:E,MATCH(G2179,行业涨跌!C:C,0)),"-")</f>
        <v>-</v>
      </c>
      <c r="J2179" s="1">
        <v>0</v>
      </c>
      <c r="K2179" s="1">
        <v>0</v>
      </c>
      <c r="L2179" s="1">
        <v>0</v>
      </c>
      <c r="M2179" s="66">
        <f t="shared" ref="M2179:M2242" si="264">IF(K2179&gt;0,1,IF(J2179&gt;0,0.5,0))</f>
        <v>0</v>
      </c>
      <c r="R2179" s="43" t="str">
        <f t="shared" si="262"/>
        <v>-</v>
      </c>
    </row>
    <row r="2180" spans="1:19" x14ac:dyDescent="0.15">
      <c r="A2180" s="1">
        <v>2179</v>
      </c>
      <c r="B2180" s="29" t="str">
        <f>TRIM(基本信息!B2180)</f>
        <v/>
      </c>
      <c r="C2180" s="1" t="str">
        <f>TRIM(基本信息!C2180)</f>
        <v/>
      </c>
      <c r="D2180" s="1">
        <f t="shared" si="263"/>
        <v>0</v>
      </c>
      <c r="E2180" s="1" t="str">
        <f>IFERROR(INDEX(股票涨跌!E:E,MATCH(B2180,股票涨跌!B:B,0)),"-")</f>
        <v>-</v>
      </c>
      <c r="F2180" s="1" t="str">
        <f>IFERROR(INDEX(股票涨跌!F:F,MATCH(B2180,股票涨跌!B:B,0)),"-")</f>
        <v>-</v>
      </c>
      <c r="G2180" s="1" t="str">
        <f>TRIM(基本信息!O2180)</f>
        <v/>
      </c>
      <c r="H2180" s="1" t="str">
        <f>IFERROR(INDEX(行业涨跌!F:F,MATCH(G2180,行业涨跌!C:C,0)),"-")</f>
        <v>-</v>
      </c>
      <c r="I2180" s="1" t="str">
        <f>IFERROR(INDEX(行业涨跌!E:E,MATCH(G2180,行业涨跌!C:C,0)),"-")</f>
        <v>-</v>
      </c>
      <c r="J2180" s="1">
        <v>0</v>
      </c>
      <c r="K2180" s="1">
        <v>0</v>
      </c>
      <c r="L2180" s="1">
        <v>0</v>
      </c>
      <c r="M2180" s="66">
        <f t="shared" si="264"/>
        <v>0</v>
      </c>
      <c r="R2180" s="43" t="str">
        <f t="shared" si="262"/>
        <v>-</v>
      </c>
    </row>
    <row r="2181" spans="1:19" x14ac:dyDescent="0.15">
      <c r="A2181" s="1">
        <v>2180</v>
      </c>
      <c r="B2181" s="29" t="str">
        <f>TRIM(基本信息!B2181)</f>
        <v/>
      </c>
      <c r="C2181" s="1" t="str">
        <f>TRIM(基本信息!C2181)</f>
        <v/>
      </c>
      <c r="D2181" s="1">
        <f t="shared" si="263"/>
        <v>0</v>
      </c>
      <c r="E2181" s="1" t="str">
        <f>IFERROR(INDEX(股票涨跌!E:E,MATCH(B2181,股票涨跌!B:B,0)),"-")</f>
        <v>-</v>
      </c>
      <c r="F2181" s="1" t="str">
        <f>IFERROR(INDEX(股票涨跌!F:F,MATCH(B2181,股票涨跌!B:B,0)),"-")</f>
        <v>-</v>
      </c>
      <c r="G2181" s="1" t="str">
        <f>TRIM(基本信息!O2181)</f>
        <v/>
      </c>
      <c r="H2181" s="1" t="str">
        <f>IFERROR(INDEX(行业涨跌!F:F,MATCH(G2181,行业涨跌!C:C,0)),"-")</f>
        <v>-</v>
      </c>
      <c r="I2181" s="1" t="str">
        <f>IFERROR(INDEX(行业涨跌!E:E,MATCH(G2181,行业涨跌!C:C,0)),"-")</f>
        <v>-</v>
      </c>
      <c r="J2181" s="1">
        <v>0</v>
      </c>
      <c r="K2181" s="1">
        <v>0</v>
      </c>
      <c r="L2181" s="1">
        <v>0</v>
      </c>
      <c r="M2181" s="66">
        <f t="shared" si="264"/>
        <v>0</v>
      </c>
      <c r="R2181" s="43" t="str">
        <f t="shared" si="262"/>
        <v>-</v>
      </c>
    </row>
    <row r="2182" spans="1:19" x14ac:dyDescent="0.15">
      <c r="A2182" s="1">
        <v>2181</v>
      </c>
      <c r="B2182" s="29" t="str">
        <f>TRIM(基本信息!B2182)</f>
        <v/>
      </c>
      <c r="C2182" s="1" t="str">
        <f>TRIM(基本信息!C2182)</f>
        <v/>
      </c>
      <c r="D2182" s="1">
        <f t="shared" si="263"/>
        <v>0</v>
      </c>
      <c r="E2182" s="1" t="str">
        <f>IFERROR(INDEX(股票涨跌!E:E,MATCH(B2182,股票涨跌!B:B,0)),"-")</f>
        <v>-</v>
      </c>
      <c r="F2182" s="1" t="str">
        <f>IFERROR(INDEX(股票涨跌!F:F,MATCH(B2182,股票涨跌!B:B,0)),"-")</f>
        <v>-</v>
      </c>
      <c r="G2182" s="1" t="str">
        <f>TRIM(基本信息!O2182)</f>
        <v/>
      </c>
      <c r="H2182" s="1" t="str">
        <f>IFERROR(INDEX(行业涨跌!F:F,MATCH(G2182,行业涨跌!C:C,0)),"-")</f>
        <v>-</v>
      </c>
      <c r="I2182" s="1" t="str">
        <f>IFERROR(INDEX(行业涨跌!E:E,MATCH(G2182,行业涨跌!C:C,0)),"-")</f>
        <v>-</v>
      </c>
      <c r="J2182" s="1">
        <v>0</v>
      </c>
      <c r="K2182" s="1">
        <v>1</v>
      </c>
      <c r="L2182" s="1">
        <v>0</v>
      </c>
      <c r="M2182" s="66">
        <f t="shared" si="264"/>
        <v>1</v>
      </c>
      <c r="R2182" s="43" t="str">
        <f t="shared" si="262"/>
        <v>-</v>
      </c>
      <c r="S2182" s="11">
        <v>43630.625</v>
      </c>
    </row>
    <row r="2183" spans="1:19" x14ac:dyDescent="0.15">
      <c r="A2183" s="1">
        <v>2182</v>
      </c>
      <c r="B2183" s="29" t="str">
        <f>TRIM(基本信息!B2183)</f>
        <v/>
      </c>
      <c r="C2183" s="1" t="str">
        <f>TRIM(基本信息!C2183)</f>
        <v/>
      </c>
      <c r="D2183" s="1">
        <f t="shared" si="263"/>
        <v>0</v>
      </c>
      <c r="E2183" s="1" t="str">
        <f>IFERROR(INDEX(股票涨跌!E:E,MATCH(B2183,股票涨跌!B:B,0)),"-")</f>
        <v>-</v>
      </c>
      <c r="F2183" s="1" t="str">
        <f>IFERROR(INDEX(股票涨跌!F:F,MATCH(B2183,股票涨跌!B:B,0)),"-")</f>
        <v>-</v>
      </c>
      <c r="G2183" s="1" t="str">
        <f>TRIM(基本信息!O2183)</f>
        <v/>
      </c>
      <c r="H2183" s="1" t="str">
        <f>IFERROR(INDEX(行业涨跌!F:F,MATCH(G2183,行业涨跌!C:C,0)),"-")</f>
        <v>-</v>
      </c>
      <c r="I2183" s="1" t="str">
        <f>IFERROR(INDEX(行业涨跌!E:E,MATCH(G2183,行业涨跌!C:C,0)),"-")</f>
        <v>-</v>
      </c>
      <c r="J2183" s="1">
        <v>0</v>
      </c>
      <c r="K2183" s="1">
        <v>0</v>
      </c>
      <c r="L2183" s="1">
        <v>0</v>
      </c>
      <c r="M2183" s="66">
        <f t="shared" si="264"/>
        <v>0</v>
      </c>
      <c r="R2183" s="43" t="str">
        <f t="shared" si="262"/>
        <v>-</v>
      </c>
    </row>
    <row r="2184" spans="1:19" x14ac:dyDescent="0.15">
      <c r="A2184" s="1">
        <v>2183</v>
      </c>
      <c r="B2184" s="29" t="str">
        <f>TRIM(基本信息!B2184)</f>
        <v/>
      </c>
      <c r="C2184" s="1" t="str">
        <f>TRIM(基本信息!C2184)</f>
        <v/>
      </c>
      <c r="D2184" s="1">
        <f t="shared" si="263"/>
        <v>0</v>
      </c>
      <c r="E2184" s="1" t="str">
        <f>IFERROR(INDEX(股票涨跌!E:E,MATCH(B2184,股票涨跌!B:B,0)),"-")</f>
        <v>-</v>
      </c>
      <c r="F2184" s="1" t="str">
        <f>IFERROR(INDEX(股票涨跌!F:F,MATCH(B2184,股票涨跌!B:B,0)),"-")</f>
        <v>-</v>
      </c>
      <c r="G2184" s="1" t="str">
        <f>TRIM(基本信息!O2184)</f>
        <v/>
      </c>
      <c r="H2184" s="1" t="str">
        <f>IFERROR(INDEX(行业涨跌!F:F,MATCH(G2184,行业涨跌!C:C,0)),"-")</f>
        <v>-</v>
      </c>
      <c r="I2184" s="1" t="str">
        <f>IFERROR(INDEX(行业涨跌!E:E,MATCH(G2184,行业涨跌!C:C,0)),"-")</f>
        <v>-</v>
      </c>
      <c r="J2184" s="1">
        <v>0</v>
      </c>
      <c r="K2184" s="1">
        <v>1</v>
      </c>
      <c r="L2184" s="1">
        <v>0</v>
      </c>
      <c r="M2184" s="66">
        <f t="shared" si="264"/>
        <v>1</v>
      </c>
      <c r="R2184" s="43" t="str">
        <f t="shared" si="262"/>
        <v>-</v>
      </c>
      <c r="S2184" s="11">
        <v>43630.625</v>
      </c>
    </row>
    <row r="2185" spans="1:19" x14ac:dyDescent="0.15">
      <c r="A2185" s="1">
        <v>2184</v>
      </c>
      <c r="B2185" s="29" t="str">
        <f>TRIM(基本信息!B2185)</f>
        <v/>
      </c>
      <c r="C2185" s="1" t="str">
        <f>TRIM(基本信息!C2185)</f>
        <v/>
      </c>
      <c r="D2185" s="1">
        <f t="shared" si="263"/>
        <v>0</v>
      </c>
      <c r="E2185" s="1" t="str">
        <f>IFERROR(INDEX(股票涨跌!E:E,MATCH(B2185,股票涨跌!B:B,0)),"-")</f>
        <v>-</v>
      </c>
      <c r="F2185" s="1" t="str">
        <f>IFERROR(INDEX(股票涨跌!F:F,MATCH(B2185,股票涨跌!B:B,0)),"-")</f>
        <v>-</v>
      </c>
      <c r="G2185" s="1" t="str">
        <f>TRIM(基本信息!O2185)</f>
        <v/>
      </c>
      <c r="H2185" s="1" t="str">
        <f>IFERROR(INDEX(行业涨跌!F:F,MATCH(G2185,行业涨跌!C:C,0)),"-")</f>
        <v>-</v>
      </c>
      <c r="I2185" s="1" t="str">
        <f>IFERROR(INDEX(行业涨跌!E:E,MATCH(G2185,行业涨跌!C:C,0)),"-")</f>
        <v>-</v>
      </c>
      <c r="J2185" s="1">
        <v>0</v>
      </c>
      <c r="K2185" s="1">
        <v>0</v>
      </c>
      <c r="L2185" s="1">
        <v>0</v>
      </c>
      <c r="M2185" s="66">
        <f t="shared" si="264"/>
        <v>0</v>
      </c>
      <c r="R2185" s="43" t="str">
        <f t="shared" si="262"/>
        <v>-</v>
      </c>
    </row>
    <row r="2186" spans="1:19" x14ac:dyDescent="0.15">
      <c r="A2186" s="1">
        <v>2185</v>
      </c>
      <c r="B2186" s="29" t="str">
        <f>TRIM(基本信息!B2186)</f>
        <v/>
      </c>
      <c r="C2186" s="1" t="str">
        <f>TRIM(基本信息!C2186)</f>
        <v/>
      </c>
      <c r="D2186" s="1">
        <f t="shared" si="263"/>
        <v>0</v>
      </c>
      <c r="E2186" s="1" t="str">
        <f>IFERROR(INDEX(股票涨跌!E:E,MATCH(B2186,股票涨跌!B:B,0)),"-")</f>
        <v>-</v>
      </c>
      <c r="F2186" s="1" t="str">
        <f>IFERROR(INDEX(股票涨跌!F:F,MATCH(B2186,股票涨跌!B:B,0)),"-")</f>
        <v>-</v>
      </c>
      <c r="G2186" s="1" t="str">
        <f>TRIM(基本信息!O2186)</f>
        <v/>
      </c>
      <c r="H2186" s="1" t="str">
        <f>IFERROR(INDEX(行业涨跌!F:F,MATCH(G2186,行业涨跌!C:C,0)),"-")</f>
        <v>-</v>
      </c>
      <c r="I2186" s="1" t="str">
        <f>IFERROR(INDEX(行业涨跌!E:E,MATCH(G2186,行业涨跌!C:C,0)),"-")</f>
        <v>-</v>
      </c>
      <c r="J2186" s="1">
        <v>0</v>
      </c>
      <c r="K2186" s="1">
        <v>0</v>
      </c>
      <c r="L2186" s="1">
        <v>0</v>
      </c>
      <c r="M2186" s="66">
        <f t="shared" si="264"/>
        <v>0</v>
      </c>
      <c r="R2186" s="43" t="str">
        <f t="shared" si="262"/>
        <v>-</v>
      </c>
    </row>
    <row r="2187" spans="1:19" x14ac:dyDescent="0.15">
      <c r="A2187" s="1">
        <v>2186</v>
      </c>
      <c r="B2187" s="29" t="str">
        <f>TRIM(基本信息!B2187)</f>
        <v/>
      </c>
      <c r="C2187" s="1" t="str">
        <f>TRIM(基本信息!C2187)</f>
        <v/>
      </c>
      <c r="D2187" s="1">
        <f t="shared" si="263"/>
        <v>0</v>
      </c>
      <c r="E2187" s="1" t="str">
        <f>IFERROR(INDEX(股票涨跌!E:E,MATCH(B2187,股票涨跌!B:B,0)),"-")</f>
        <v>-</v>
      </c>
      <c r="F2187" s="1" t="str">
        <f>IFERROR(INDEX(股票涨跌!F:F,MATCH(B2187,股票涨跌!B:B,0)),"-")</f>
        <v>-</v>
      </c>
      <c r="G2187" s="1" t="str">
        <f>TRIM(基本信息!O2187)</f>
        <v/>
      </c>
      <c r="H2187" s="1" t="str">
        <f>IFERROR(INDEX(行业涨跌!F:F,MATCH(G2187,行业涨跌!C:C,0)),"-")</f>
        <v>-</v>
      </c>
      <c r="I2187" s="1" t="str">
        <f>IFERROR(INDEX(行业涨跌!E:E,MATCH(G2187,行业涨跌!C:C,0)),"-")</f>
        <v>-</v>
      </c>
      <c r="J2187" s="1">
        <v>0</v>
      </c>
      <c r="K2187" s="1">
        <v>0</v>
      </c>
      <c r="L2187" s="1">
        <v>0</v>
      </c>
      <c r="M2187" s="66">
        <f t="shared" si="264"/>
        <v>0</v>
      </c>
      <c r="R2187" s="43" t="str">
        <f t="shared" si="262"/>
        <v>-</v>
      </c>
    </row>
    <row r="2188" spans="1:19" x14ac:dyDescent="0.15">
      <c r="A2188" s="1">
        <v>2187</v>
      </c>
      <c r="B2188" s="29" t="str">
        <f>TRIM(基本信息!B2188)</f>
        <v/>
      </c>
      <c r="C2188" s="1" t="str">
        <f>TRIM(基本信息!C2188)</f>
        <v/>
      </c>
      <c r="D2188" s="1">
        <f t="shared" si="263"/>
        <v>0</v>
      </c>
      <c r="E2188" s="1" t="str">
        <f>IFERROR(INDEX(股票涨跌!E:E,MATCH(B2188,股票涨跌!B:B,0)),"-")</f>
        <v>-</v>
      </c>
      <c r="F2188" s="1" t="str">
        <f>IFERROR(INDEX(股票涨跌!F:F,MATCH(B2188,股票涨跌!B:B,0)),"-")</f>
        <v>-</v>
      </c>
      <c r="G2188" s="1" t="str">
        <f>TRIM(基本信息!O2188)</f>
        <v/>
      </c>
      <c r="H2188" s="1" t="str">
        <f>IFERROR(INDEX(行业涨跌!F:F,MATCH(G2188,行业涨跌!C:C,0)),"-")</f>
        <v>-</v>
      </c>
      <c r="I2188" s="1" t="str">
        <f>IFERROR(INDEX(行业涨跌!E:E,MATCH(G2188,行业涨跌!C:C,0)),"-")</f>
        <v>-</v>
      </c>
      <c r="J2188" s="1">
        <v>0</v>
      </c>
      <c r="K2188" s="1">
        <v>0</v>
      </c>
      <c r="L2188" s="1">
        <v>0</v>
      </c>
      <c r="M2188" s="66">
        <f t="shared" si="264"/>
        <v>0</v>
      </c>
      <c r="R2188" s="43" t="str">
        <f t="shared" si="262"/>
        <v>-</v>
      </c>
    </row>
    <row r="2189" spans="1:19" x14ac:dyDescent="0.15">
      <c r="A2189" s="1">
        <v>2188</v>
      </c>
      <c r="B2189" s="29" t="str">
        <f>TRIM(基本信息!B2189)</f>
        <v/>
      </c>
      <c r="C2189" s="1" t="str">
        <f>TRIM(基本信息!C2189)</f>
        <v/>
      </c>
      <c r="D2189" s="1">
        <f t="shared" si="263"/>
        <v>0</v>
      </c>
      <c r="E2189" s="1" t="str">
        <f>IFERROR(INDEX(股票涨跌!E:E,MATCH(B2189,股票涨跌!B:B,0)),"-")</f>
        <v>-</v>
      </c>
      <c r="F2189" s="1" t="str">
        <f>IFERROR(INDEX(股票涨跌!F:F,MATCH(B2189,股票涨跌!B:B,0)),"-")</f>
        <v>-</v>
      </c>
      <c r="G2189" s="1" t="str">
        <f>TRIM(基本信息!O2189)</f>
        <v/>
      </c>
      <c r="H2189" s="1" t="str">
        <f>IFERROR(INDEX(行业涨跌!F:F,MATCH(G2189,行业涨跌!C:C,0)),"-")</f>
        <v>-</v>
      </c>
      <c r="I2189" s="1" t="str">
        <f>IFERROR(INDEX(行业涨跌!E:E,MATCH(G2189,行业涨跌!C:C,0)),"-")</f>
        <v>-</v>
      </c>
      <c r="J2189" s="1">
        <v>0</v>
      </c>
      <c r="K2189" s="1">
        <v>0</v>
      </c>
      <c r="L2189" s="1">
        <v>0</v>
      </c>
      <c r="M2189" s="66">
        <f t="shared" si="264"/>
        <v>0</v>
      </c>
      <c r="R2189" s="43" t="str">
        <f t="shared" si="262"/>
        <v>-</v>
      </c>
    </row>
    <row r="2190" spans="1:19" x14ac:dyDescent="0.15">
      <c r="A2190" s="1">
        <v>2189</v>
      </c>
      <c r="B2190" s="29" t="str">
        <f>TRIM(基本信息!B2190)</f>
        <v/>
      </c>
      <c r="C2190" s="1" t="str">
        <f>TRIM(基本信息!C2190)</f>
        <v/>
      </c>
      <c r="D2190" s="1">
        <f t="shared" si="263"/>
        <v>0</v>
      </c>
      <c r="E2190" s="1" t="str">
        <f>IFERROR(INDEX(股票涨跌!E:E,MATCH(B2190,股票涨跌!B:B,0)),"-")</f>
        <v>-</v>
      </c>
      <c r="F2190" s="1" t="str">
        <f>IFERROR(INDEX(股票涨跌!F:F,MATCH(B2190,股票涨跌!B:B,0)),"-")</f>
        <v>-</v>
      </c>
      <c r="G2190" s="1" t="str">
        <f>TRIM(基本信息!O2190)</f>
        <v/>
      </c>
      <c r="H2190" s="1" t="str">
        <f>IFERROR(INDEX(行业涨跌!F:F,MATCH(G2190,行业涨跌!C:C,0)),"-")</f>
        <v>-</v>
      </c>
      <c r="I2190" s="1" t="str">
        <f>IFERROR(INDEX(行业涨跌!E:E,MATCH(G2190,行业涨跌!C:C,0)),"-")</f>
        <v>-</v>
      </c>
      <c r="J2190" s="1">
        <v>0</v>
      </c>
      <c r="K2190" s="1">
        <v>0</v>
      </c>
      <c r="L2190" s="1">
        <v>0</v>
      </c>
      <c r="M2190" s="66">
        <f t="shared" si="264"/>
        <v>0</v>
      </c>
      <c r="R2190" s="43" t="str">
        <f t="shared" si="262"/>
        <v>-</v>
      </c>
    </row>
    <row r="2191" spans="1:19" x14ac:dyDescent="0.15">
      <c r="A2191" s="1">
        <v>2190</v>
      </c>
      <c r="B2191" s="29" t="str">
        <f>TRIM(基本信息!B2191)</f>
        <v/>
      </c>
      <c r="C2191" s="1" t="str">
        <f>TRIM(基本信息!C2191)</f>
        <v/>
      </c>
      <c r="D2191" s="1">
        <f t="shared" si="263"/>
        <v>0</v>
      </c>
      <c r="E2191" s="1" t="str">
        <f>IFERROR(INDEX(股票涨跌!E:E,MATCH(B2191,股票涨跌!B:B,0)),"-")</f>
        <v>-</v>
      </c>
      <c r="F2191" s="1" t="str">
        <f>IFERROR(INDEX(股票涨跌!F:F,MATCH(B2191,股票涨跌!B:B,0)),"-")</f>
        <v>-</v>
      </c>
      <c r="G2191" s="1" t="str">
        <f>TRIM(基本信息!O2191)</f>
        <v/>
      </c>
      <c r="H2191" s="1" t="str">
        <f>IFERROR(INDEX(行业涨跌!F:F,MATCH(G2191,行业涨跌!C:C,0)),"-")</f>
        <v>-</v>
      </c>
      <c r="I2191" s="1" t="str">
        <f>IFERROR(INDEX(行业涨跌!E:E,MATCH(G2191,行业涨跌!C:C,0)),"-")</f>
        <v>-</v>
      </c>
      <c r="J2191" s="1">
        <v>0</v>
      </c>
      <c r="K2191" s="1">
        <v>0</v>
      </c>
      <c r="L2191" s="1">
        <v>1</v>
      </c>
      <c r="M2191" s="66">
        <f t="shared" si="264"/>
        <v>0</v>
      </c>
      <c r="R2191" s="43" t="str">
        <f t="shared" si="262"/>
        <v>-</v>
      </c>
    </row>
    <row r="2192" spans="1:19" x14ac:dyDescent="0.15">
      <c r="A2192" s="1">
        <v>2191</v>
      </c>
      <c r="B2192" s="29" t="str">
        <f>TRIM(基本信息!B2192)</f>
        <v/>
      </c>
      <c r="C2192" s="1" t="str">
        <f>TRIM(基本信息!C2192)</f>
        <v/>
      </c>
      <c r="D2192" s="1">
        <f t="shared" si="263"/>
        <v>0</v>
      </c>
      <c r="E2192" s="1" t="str">
        <f>IFERROR(INDEX(股票涨跌!E:E,MATCH(B2192,股票涨跌!B:B,0)),"-")</f>
        <v>-</v>
      </c>
      <c r="F2192" s="1" t="str">
        <f>IFERROR(INDEX(股票涨跌!F:F,MATCH(B2192,股票涨跌!B:B,0)),"-")</f>
        <v>-</v>
      </c>
      <c r="G2192" s="1" t="str">
        <f>TRIM(基本信息!O2192)</f>
        <v/>
      </c>
      <c r="H2192" s="1" t="str">
        <f>IFERROR(INDEX(行业涨跌!F:F,MATCH(G2192,行业涨跌!C:C,0)),"-")</f>
        <v>-</v>
      </c>
      <c r="I2192" s="1" t="str">
        <f>IFERROR(INDEX(行业涨跌!E:E,MATCH(G2192,行业涨跌!C:C,0)),"-")</f>
        <v>-</v>
      </c>
      <c r="J2192" s="1">
        <v>0</v>
      </c>
      <c r="K2192" s="1">
        <v>1</v>
      </c>
      <c r="L2192" s="1">
        <v>0</v>
      </c>
      <c r="M2192" s="66">
        <f t="shared" si="264"/>
        <v>1</v>
      </c>
      <c r="R2192" s="43" t="str">
        <f t="shared" si="262"/>
        <v>-</v>
      </c>
      <c r="S2192" s="11">
        <v>43630.625</v>
      </c>
    </row>
    <row r="2193" spans="1:19" x14ac:dyDescent="0.15">
      <c r="A2193" s="1">
        <v>2192</v>
      </c>
      <c r="B2193" s="29" t="str">
        <f>TRIM(基本信息!B2193)</f>
        <v/>
      </c>
      <c r="C2193" s="1" t="str">
        <f>TRIM(基本信息!C2193)</f>
        <v/>
      </c>
      <c r="D2193" s="1">
        <f t="shared" si="263"/>
        <v>0</v>
      </c>
      <c r="E2193" s="1" t="str">
        <f>IFERROR(INDEX(股票涨跌!E:E,MATCH(B2193,股票涨跌!B:B,0)),"-")</f>
        <v>-</v>
      </c>
      <c r="F2193" s="1" t="str">
        <f>IFERROR(INDEX(股票涨跌!F:F,MATCH(B2193,股票涨跌!B:B,0)),"-")</f>
        <v>-</v>
      </c>
      <c r="G2193" s="1" t="str">
        <f>TRIM(基本信息!O2193)</f>
        <v/>
      </c>
      <c r="H2193" s="1" t="str">
        <f>IFERROR(INDEX(行业涨跌!F:F,MATCH(G2193,行业涨跌!C:C,0)),"-")</f>
        <v>-</v>
      </c>
      <c r="I2193" s="1" t="str">
        <f>IFERROR(INDEX(行业涨跌!E:E,MATCH(G2193,行业涨跌!C:C,0)),"-")</f>
        <v>-</v>
      </c>
      <c r="J2193" s="1">
        <v>0</v>
      </c>
      <c r="K2193" s="1">
        <v>1</v>
      </c>
      <c r="L2193" s="1">
        <v>0</v>
      </c>
      <c r="M2193" s="66">
        <f t="shared" si="264"/>
        <v>1</v>
      </c>
      <c r="R2193" s="43" t="str">
        <f t="shared" si="262"/>
        <v>-</v>
      </c>
      <c r="S2193" s="11">
        <v>43630.625</v>
      </c>
    </row>
    <row r="2194" spans="1:19" x14ac:dyDescent="0.15">
      <c r="A2194" s="1">
        <v>2193</v>
      </c>
      <c r="B2194" s="29" t="str">
        <f>TRIM(基本信息!B2194)</f>
        <v/>
      </c>
      <c r="C2194" s="1" t="str">
        <f>TRIM(基本信息!C2194)</f>
        <v/>
      </c>
      <c r="D2194" s="1">
        <f t="shared" si="263"/>
        <v>0</v>
      </c>
      <c r="E2194" s="1" t="str">
        <f>IFERROR(INDEX(股票涨跌!E:E,MATCH(B2194,股票涨跌!B:B,0)),"-")</f>
        <v>-</v>
      </c>
      <c r="F2194" s="1" t="str">
        <f>IFERROR(INDEX(股票涨跌!F:F,MATCH(B2194,股票涨跌!B:B,0)),"-")</f>
        <v>-</v>
      </c>
      <c r="G2194" s="1" t="str">
        <f>TRIM(基本信息!O2194)</f>
        <v/>
      </c>
      <c r="H2194" s="1" t="str">
        <f>IFERROR(INDEX(行业涨跌!F:F,MATCH(G2194,行业涨跌!C:C,0)),"-")</f>
        <v>-</v>
      </c>
      <c r="I2194" s="1" t="str">
        <f>IFERROR(INDEX(行业涨跌!E:E,MATCH(G2194,行业涨跌!C:C,0)),"-")</f>
        <v>-</v>
      </c>
      <c r="J2194" s="1">
        <v>0</v>
      </c>
      <c r="K2194" s="1">
        <v>0</v>
      </c>
      <c r="L2194" s="1">
        <v>0</v>
      </c>
      <c r="M2194" s="66">
        <f t="shared" si="264"/>
        <v>0</v>
      </c>
      <c r="R2194" s="43" t="str">
        <f t="shared" si="262"/>
        <v>-</v>
      </c>
    </row>
    <row r="2195" spans="1:19" x14ac:dyDescent="0.15">
      <c r="A2195" s="1">
        <v>2194</v>
      </c>
      <c r="B2195" s="29" t="str">
        <f>TRIM(基本信息!B2195)</f>
        <v/>
      </c>
      <c r="C2195" s="1" t="str">
        <f>TRIM(基本信息!C2195)</f>
        <v/>
      </c>
      <c r="D2195" s="1">
        <f t="shared" si="263"/>
        <v>0</v>
      </c>
      <c r="E2195" s="1" t="str">
        <f>IFERROR(INDEX(股票涨跌!E:E,MATCH(B2195,股票涨跌!B:B,0)),"-")</f>
        <v>-</v>
      </c>
      <c r="F2195" s="1" t="str">
        <f>IFERROR(INDEX(股票涨跌!F:F,MATCH(B2195,股票涨跌!B:B,0)),"-")</f>
        <v>-</v>
      </c>
      <c r="G2195" s="1" t="str">
        <f>TRIM(基本信息!O2195)</f>
        <v/>
      </c>
      <c r="H2195" s="1" t="str">
        <f>IFERROR(INDEX(行业涨跌!F:F,MATCH(G2195,行业涨跌!C:C,0)),"-")</f>
        <v>-</v>
      </c>
      <c r="I2195" s="1" t="str">
        <f>IFERROR(INDEX(行业涨跌!E:E,MATCH(G2195,行业涨跌!C:C,0)),"-")</f>
        <v>-</v>
      </c>
      <c r="J2195" s="1">
        <v>0</v>
      </c>
      <c r="K2195" s="1">
        <v>0</v>
      </c>
      <c r="L2195" s="1">
        <v>0</v>
      </c>
      <c r="M2195" s="66">
        <f t="shared" si="264"/>
        <v>0</v>
      </c>
      <c r="R2195" s="43" t="str">
        <f t="shared" si="262"/>
        <v>-</v>
      </c>
    </row>
    <row r="2196" spans="1:19" x14ac:dyDescent="0.15">
      <c r="A2196" s="1">
        <v>2195</v>
      </c>
      <c r="B2196" s="29" t="str">
        <f>TRIM(基本信息!B2196)</f>
        <v/>
      </c>
      <c r="C2196" s="1" t="str">
        <f>TRIM(基本信息!C2196)</f>
        <v/>
      </c>
      <c r="D2196" s="1">
        <f t="shared" si="263"/>
        <v>0</v>
      </c>
      <c r="E2196" s="1" t="str">
        <f>IFERROR(INDEX(股票涨跌!E:E,MATCH(B2196,股票涨跌!B:B,0)),"-")</f>
        <v>-</v>
      </c>
      <c r="F2196" s="1" t="str">
        <f>IFERROR(INDEX(股票涨跌!F:F,MATCH(B2196,股票涨跌!B:B,0)),"-")</f>
        <v>-</v>
      </c>
      <c r="G2196" s="1" t="str">
        <f>TRIM(基本信息!O2196)</f>
        <v/>
      </c>
      <c r="H2196" s="1" t="str">
        <f>IFERROR(INDEX(行业涨跌!F:F,MATCH(G2196,行业涨跌!C:C,0)),"-")</f>
        <v>-</v>
      </c>
      <c r="I2196" s="1" t="str">
        <f>IFERROR(INDEX(行业涨跌!E:E,MATCH(G2196,行业涨跌!C:C,0)),"-")</f>
        <v>-</v>
      </c>
      <c r="J2196" s="1">
        <v>0</v>
      </c>
      <c r="K2196" s="1">
        <v>0</v>
      </c>
      <c r="L2196" s="1">
        <v>0</v>
      </c>
      <c r="M2196" s="66">
        <f t="shared" si="264"/>
        <v>0</v>
      </c>
      <c r="R2196" s="43" t="str">
        <f t="shared" si="262"/>
        <v>-</v>
      </c>
    </row>
    <row r="2197" spans="1:19" x14ac:dyDescent="0.15">
      <c r="A2197" s="1">
        <v>2196</v>
      </c>
      <c r="B2197" s="29" t="str">
        <f>TRIM(基本信息!B2197)</f>
        <v/>
      </c>
      <c r="C2197" s="1" t="str">
        <f>TRIM(基本信息!C2197)</f>
        <v/>
      </c>
      <c r="D2197" s="1">
        <f t="shared" si="263"/>
        <v>0</v>
      </c>
      <c r="E2197" s="1" t="str">
        <f>IFERROR(INDEX(股票涨跌!E:E,MATCH(B2197,股票涨跌!B:B,0)),"-")</f>
        <v>-</v>
      </c>
      <c r="F2197" s="1" t="str">
        <f>IFERROR(INDEX(股票涨跌!F:F,MATCH(B2197,股票涨跌!B:B,0)),"-")</f>
        <v>-</v>
      </c>
      <c r="G2197" s="1" t="str">
        <f>TRIM(基本信息!O2197)</f>
        <v/>
      </c>
      <c r="H2197" s="1" t="str">
        <f>IFERROR(INDEX(行业涨跌!F:F,MATCH(G2197,行业涨跌!C:C,0)),"-")</f>
        <v>-</v>
      </c>
      <c r="I2197" s="1" t="str">
        <f>IFERROR(INDEX(行业涨跌!E:E,MATCH(G2197,行业涨跌!C:C,0)),"-")</f>
        <v>-</v>
      </c>
      <c r="J2197" s="1">
        <v>0</v>
      </c>
      <c r="K2197" s="1">
        <v>0</v>
      </c>
      <c r="L2197" s="1">
        <v>0</v>
      </c>
      <c r="M2197" s="66">
        <f t="shared" si="264"/>
        <v>0</v>
      </c>
      <c r="R2197" s="43" t="str">
        <f t="shared" si="262"/>
        <v>-</v>
      </c>
    </row>
    <row r="2198" spans="1:19" x14ac:dyDescent="0.15">
      <c r="A2198" s="1">
        <v>2197</v>
      </c>
      <c r="B2198" s="29" t="str">
        <f>TRIM(基本信息!B2198)</f>
        <v/>
      </c>
      <c r="C2198" s="1" t="str">
        <f>TRIM(基本信息!C2198)</f>
        <v/>
      </c>
      <c r="D2198" s="1">
        <f t="shared" si="263"/>
        <v>0</v>
      </c>
      <c r="E2198" s="1" t="str">
        <f>IFERROR(INDEX(股票涨跌!E:E,MATCH(B2198,股票涨跌!B:B,0)),"-")</f>
        <v>-</v>
      </c>
      <c r="F2198" s="1" t="str">
        <f>IFERROR(INDEX(股票涨跌!F:F,MATCH(B2198,股票涨跌!B:B,0)),"-")</f>
        <v>-</v>
      </c>
      <c r="G2198" s="1" t="str">
        <f>TRIM(基本信息!O2198)</f>
        <v/>
      </c>
      <c r="H2198" s="1" t="str">
        <f>IFERROR(INDEX(行业涨跌!F:F,MATCH(G2198,行业涨跌!C:C,0)),"-")</f>
        <v>-</v>
      </c>
      <c r="I2198" s="1" t="str">
        <f>IFERROR(INDEX(行业涨跌!E:E,MATCH(G2198,行业涨跌!C:C,0)),"-")</f>
        <v>-</v>
      </c>
      <c r="J2198" s="1">
        <v>0</v>
      </c>
      <c r="K2198" s="1">
        <v>1</v>
      </c>
      <c r="L2198" s="1">
        <v>0</v>
      </c>
      <c r="M2198" s="66">
        <f t="shared" si="264"/>
        <v>1</v>
      </c>
      <c r="R2198" s="43" t="str">
        <f t="shared" si="262"/>
        <v>-</v>
      </c>
      <c r="S2198" s="11">
        <v>43630.625</v>
      </c>
    </row>
    <row r="2199" spans="1:19" x14ac:dyDescent="0.15">
      <c r="A2199" s="1">
        <v>2198</v>
      </c>
      <c r="B2199" s="29" t="str">
        <f>TRIM(基本信息!B2199)</f>
        <v/>
      </c>
      <c r="C2199" s="1" t="str">
        <f>TRIM(基本信息!C2199)</f>
        <v/>
      </c>
      <c r="D2199" s="1">
        <f t="shared" si="263"/>
        <v>0</v>
      </c>
      <c r="E2199" s="1" t="str">
        <f>IFERROR(INDEX(股票涨跌!E:E,MATCH(B2199,股票涨跌!B:B,0)),"-")</f>
        <v>-</v>
      </c>
      <c r="F2199" s="1" t="str">
        <f>IFERROR(INDEX(股票涨跌!F:F,MATCH(B2199,股票涨跌!B:B,0)),"-")</f>
        <v>-</v>
      </c>
      <c r="G2199" s="1" t="str">
        <f>TRIM(基本信息!O2199)</f>
        <v/>
      </c>
      <c r="H2199" s="1" t="str">
        <f>IFERROR(INDEX(行业涨跌!F:F,MATCH(G2199,行业涨跌!C:C,0)),"-")</f>
        <v>-</v>
      </c>
      <c r="I2199" s="1" t="str">
        <f>IFERROR(INDEX(行业涨跌!E:E,MATCH(G2199,行业涨跌!C:C,0)),"-")</f>
        <v>-</v>
      </c>
      <c r="J2199" s="1">
        <v>0</v>
      </c>
      <c r="K2199" s="1">
        <v>0</v>
      </c>
      <c r="L2199" s="1">
        <v>0</v>
      </c>
      <c r="M2199" s="66">
        <f t="shared" si="264"/>
        <v>0</v>
      </c>
      <c r="R2199" s="43" t="str">
        <f t="shared" si="262"/>
        <v>-</v>
      </c>
    </row>
    <row r="2200" spans="1:19" x14ac:dyDescent="0.15">
      <c r="A2200" s="1">
        <v>2199</v>
      </c>
      <c r="B2200" s="29" t="str">
        <f>TRIM(基本信息!B2200)</f>
        <v/>
      </c>
      <c r="C2200" s="1" t="str">
        <f>TRIM(基本信息!C2200)</f>
        <v/>
      </c>
      <c r="D2200" s="1">
        <f t="shared" si="263"/>
        <v>0</v>
      </c>
      <c r="E2200" s="1" t="str">
        <f>IFERROR(INDEX(股票涨跌!E:E,MATCH(B2200,股票涨跌!B:B,0)),"-")</f>
        <v>-</v>
      </c>
      <c r="F2200" s="1" t="str">
        <f>IFERROR(INDEX(股票涨跌!F:F,MATCH(B2200,股票涨跌!B:B,0)),"-")</f>
        <v>-</v>
      </c>
      <c r="G2200" s="1" t="str">
        <f>TRIM(基本信息!O2200)</f>
        <v/>
      </c>
      <c r="H2200" s="1" t="str">
        <f>IFERROR(INDEX(行业涨跌!F:F,MATCH(G2200,行业涨跌!C:C,0)),"-")</f>
        <v>-</v>
      </c>
      <c r="I2200" s="1" t="str">
        <f>IFERROR(INDEX(行业涨跌!E:E,MATCH(G2200,行业涨跌!C:C,0)),"-")</f>
        <v>-</v>
      </c>
      <c r="J2200" s="1">
        <v>0</v>
      </c>
      <c r="K2200" s="1">
        <v>0</v>
      </c>
      <c r="L2200" s="1">
        <v>0</v>
      </c>
      <c r="M2200" s="66">
        <f t="shared" si="264"/>
        <v>0</v>
      </c>
      <c r="R2200" s="43" t="str">
        <f t="shared" si="262"/>
        <v>-</v>
      </c>
    </row>
    <row r="2201" spans="1:19" x14ac:dyDescent="0.15">
      <c r="A2201" s="1">
        <v>2200</v>
      </c>
      <c r="B2201" s="29" t="str">
        <f>TRIM(基本信息!B2201)</f>
        <v/>
      </c>
      <c r="C2201" s="1" t="str">
        <f>TRIM(基本信息!C2201)</f>
        <v/>
      </c>
      <c r="D2201" s="1">
        <f t="shared" si="263"/>
        <v>0</v>
      </c>
      <c r="E2201" s="1" t="str">
        <f>IFERROR(INDEX(股票涨跌!E:E,MATCH(B2201,股票涨跌!B:B,0)),"-")</f>
        <v>-</v>
      </c>
      <c r="F2201" s="1" t="str">
        <f>IFERROR(INDEX(股票涨跌!F:F,MATCH(B2201,股票涨跌!B:B,0)),"-")</f>
        <v>-</v>
      </c>
      <c r="G2201" s="1" t="str">
        <f>TRIM(基本信息!O2201)</f>
        <v/>
      </c>
      <c r="H2201" s="1" t="str">
        <f>IFERROR(INDEX(行业涨跌!F:F,MATCH(G2201,行业涨跌!C:C,0)),"-")</f>
        <v>-</v>
      </c>
      <c r="I2201" s="1" t="str">
        <f>IFERROR(INDEX(行业涨跌!E:E,MATCH(G2201,行业涨跌!C:C,0)),"-")</f>
        <v>-</v>
      </c>
      <c r="J2201" s="1">
        <v>0</v>
      </c>
      <c r="K2201" s="1">
        <v>0</v>
      </c>
      <c r="L2201" s="1">
        <v>0</v>
      </c>
      <c r="M2201" s="66">
        <f t="shared" si="264"/>
        <v>0</v>
      </c>
      <c r="R2201" s="43" t="str">
        <f t="shared" si="262"/>
        <v>-</v>
      </c>
    </row>
    <row r="2202" spans="1:19" x14ac:dyDescent="0.15">
      <c r="A2202" s="1">
        <v>2201</v>
      </c>
      <c r="B2202" s="29" t="str">
        <f>TRIM(基本信息!B2202)</f>
        <v/>
      </c>
      <c r="C2202" s="1" t="str">
        <f>TRIM(基本信息!C2202)</f>
        <v/>
      </c>
      <c r="D2202" s="1">
        <f t="shared" si="263"/>
        <v>0</v>
      </c>
      <c r="E2202" s="1" t="str">
        <f>IFERROR(INDEX(股票涨跌!E:E,MATCH(B2202,股票涨跌!B:B,0)),"-")</f>
        <v>-</v>
      </c>
      <c r="F2202" s="1" t="str">
        <f>IFERROR(INDEX(股票涨跌!F:F,MATCH(B2202,股票涨跌!B:B,0)),"-")</f>
        <v>-</v>
      </c>
      <c r="G2202" s="1" t="str">
        <f>TRIM(基本信息!O2202)</f>
        <v/>
      </c>
      <c r="H2202" s="1" t="str">
        <f>IFERROR(INDEX(行业涨跌!F:F,MATCH(G2202,行业涨跌!C:C,0)),"-")</f>
        <v>-</v>
      </c>
      <c r="I2202" s="1" t="str">
        <f>IFERROR(INDEX(行业涨跌!E:E,MATCH(G2202,行业涨跌!C:C,0)),"-")</f>
        <v>-</v>
      </c>
      <c r="J2202" s="1">
        <v>0</v>
      </c>
      <c r="K2202" s="1">
        <v>1</v>
      </c>
      <c r="L2202" s="1">
        <v>0</v>
      </c>
      <c r="M2202" s="66">
        <f t="shared" si="264"/>
        <v>1</v>
      </c>
      <c r="R2202" s="43" t="str">
        <f t="shared" si="262"/>
        <v>-</v>
      </c>
      <c r="S2202" s="11">
        <v>43630.625</v>
      </c>
    </row>
    <row r="2203" spans="1:19" x14ac:dyDescent="0.15">
      <c r="A2203" s="1">
        <v>2202</v>
      </c>
      <c r="B2203" s="29" t="str">
        <f>TRIM(基本信息!B2203)</f>
        <v/>
      </c>
      <c r="C2203" s="1" t="str">
        <f>TRIM(基本信息!C2203)</f>
        <v/>
      </c>
      <c r="D2203" s="1">
        <f t="shared" si="263"/>
        <v>0</v>
      </c>
      <c r="E2203" s="1" t="str">
        <f>IFERROR(INDEX(股票涨跌!E:E,MATCH(B2203,股票涨跌!B:B,0)),"-")</f>
        <v>-</v>
      </c>
      <c r="F2203" s="1" t="str">
        <f>IFERROR(INDEX(股票涨跌!F:F,MATCH(B2203,股票涨跌!B:B,0)),"-")</f>
        <v>-</v>
      </c>
      <c r="G2203" s="1" t="str">
        <f>TRIM(基本信息!O2203)</f>
        <v/>
      </c>
      <c r="H2203" s="1" t="str">
        <f>IFERROR(INDEX(行业涨跌!F:F,MATCH(G2203,行业涨跌!C:C,0)),"-")</f>
        <v>-</v>
      </c>
      <c r="I2203" s="1" t="str">
        <f>IFERROR(INDEX(行业涨跌!E:E,MATCH(G2203,行业涨跌!C:C,0)),"-")</f>
        <v>-</v>
      </c>
      <c r="J2203" s="1">
        <v>0</v>
      </c>
      <c r="K2203" s="1">
        <v>0</v>
      </c>
      <c r="L2203" s="1">
        <v>0</v>
      </c>
      <c r="M2203" s="66">
        <f t="shared" si="264"/>
        <v>0</v>
      </c>
      <c r="R2203" s="43" t="str">
        <f t="shared" si="262"/>
        <v>-</v>
      </c>
    </row>
    <row r="2204" spans="1:19" x14ac:dyDescent="0.15">
      <c r="A2204" s="1">
        <v>2203</v>
      </c>
      <c r="B2204" s="29" t="str">
        <f>TRIM(基本信息!B2204)</f>
        <v/>
      </c>
      <c r="C2204" s="1" t="str">
        <f>TRIM(基本信息!C2204)</f>
        <v/>
      </c>
      <c r="D2204" s="1">
        <f t="shared" si="263"/>
        <v>0</v>
      </c>
      <c r="E2204" s="1" t="str">
        <f>IFERROR(INDEX(股票涨跌!E:E,MATCH(B2204,股票涨跌!B:B,0)),"-")</f>
        <v>-</v>
      </c>
      <c r="F2204" s="1" t="str">
        <f>IFERROR(INDEX(股票涨跌!F:F,MATCH(B2204,股票涨跌!B:B,0)),"-")</f>
        <v>-</v>
      </c>
      <c r="G2204" s="1" t="str">
        <f>TRIM(基本信息!O2204)</f>
        <v/>
      </c>
      <c r="H2204" s="1" t="str">
        <f>IFERROR(INDEX(行业涨跌!F:F,MATCH(G2204,行业涨跌!C:C,0)),"-")</f>
        <v>-</v>
      </c>
      <c r="I2204" s="1" t="str">
        <f>IFERROR(INDEX(行业涨跌!E:E,MATCH(G2204,行业涨跌!C:C,0)),"-")</f>
        <v>-</v>
      </c>
      <c r="J2204" s="1">
        <v>0</v>
      </c>
      <c r="K2204" s="1">
        <v>0</v>
      </c>
      <c r="L2204" s="1">
        <v>0</v>
      </c>
      <c r="M2204" s="66">
        <f t="shared" si="264"/>
        <v>0</v>
      </c>
      <c r="R2204" s="43" t="str">
        <f t="shared" si="262"/>
        <v>-</v>
      </c>
    </row>
    <row r="2205" spans="1:19" x14ac:dyDescent="0.15">
      <c r="A2205" s="1">
        <v>2204</v>
      </c>
      <c r="B2205" s="29" t="str">
        <f>TRIM(基本信息!B2205)</f>
        <v/>
      </c>
      <c r="C2205" s="1" t="str">
        <f>TRIM(基本信息!C2205)</f>
        <v/>
      </c>
      <c r="D2205" s="1">
        <f t="shared" si="263"/>
        <v>0</v>
      </c>
      <c r="E2205" s="1" t="str">
        <f>IFERROR(INDEX(股票涨跌!E:E,MATCH(B2205,股票涨跌!B:B,0)),"-")</f>
        <v>-</v>
      </c>
      <c r="F2205" s="1" t="str">
        <f>IFERROR(INDEX(股票涨跌!F:F,MATCH(B2205,股票涨跌!B:B,0)),"-")</f>
        <v>-</v>
      </c>
      <c r="G2205" s="1" t="str">
        <f>TRIM(基本信息!O2205)</f>
        <v/>
      </c>
      <c r="H2205" s="1" t="str">
        <f>IFERROR(INDEX(行业涨跌!F:F,MATCH(G2205,行业涨跌!C:C,0)),"-")</f>
        <v>-</v>
      </c>
      <c r="I2205" s="1" t="str">
        <f>IFERROR(INDEX(行业涨跌!E:E,MATCH(G2205,行业涨跌!C:C,0)),"-")</f>
        <v>-</v>
      </c>
      <c r="J2205" s="1">
        <v>0</v>
      </c>
      <c r="K2205" s="1">
        <v>0</v>
      </c>
      <c r="L2205" s="1">
        <v>0</v>
      </c>
      <c r="M2205" s="66">
        <f t="shared" si="264"/>
        <v>0</v>
      </c>
      <c r="R2205" s="43" t="str">
        <f t="shared" si="262"/>
        <v>-</v>
      </c>
    </row>
    <row r="2206" spans="1:19" x14ac:dyDescent="0.15">
      <c r="A2206" s="1">
        <v>2205</v>
      </c>
      <c r="B2206" s="29" t="str">
        <f>TRIM(基本信息!B2206)</f>
        <v/>
      </c>
      <c r="C2206" s="1" t="str">
        <f>TRIM(基本信息!C2206)</f>
        <v/>
      </c>
      <c r="D2206" s="1">
        <f t="shared" si="263"/>
        <v>0</v>
      </c>
      <c r="E2206" s="1" t="str">
        <f>IFERROR(INDEX(股票涨跌!E:E,MATCH(B2206,股票涨跌!B:B,0)),"-")</f>
        <v>-</v>
      </c>
      <c r="F2206" s="1" t="str">
        <f>IFERROR(INDEX(股票涨跌!F:F,MATCH(B2206,股票涨跌!B:B,0)),"-")</f>
        <v>-</v>
      </c>
      <c r="G2206" s="1" t="str">
        <f>TRIM(基本信息!O2206)</f>
        <v/>
      </c>
      <c r="H2206" s="1" t="str">
        <f>IFERROR(INDEX(行业涨跌!F:F,MATCH(G2206,行业涨跌!C:C,0)),"-")</f>
        <v>-</v>
      </c>
      <c r="I2206" s="1" t="str">
        <f>IFERROR(INDEX(行业涨跌!E:E,MATCH(G2206,行业涨跌!C:C,0)),"-")</f>
        <v>-</v>
      </c>
      <c r="J2206" s="1">
        <v>0</v>
      </c>
      <c r="K2206" s="1">
        <v>0</v>
      </c>
      <c r="L2206" s="1">
        <v>0</v>
      </c>
      <c r="M2206" s="66">
        <f t="shared" si="264"/>
        <v>0</v>
      </c>
      <c r="R2206" s="43" t="str">
        <f t="shared" si="262"/>
        <v>-</v>
      </c>
    </row>
    <row r="2207" spans="1:19" x14ac:dyDescent="0.15">
      <c r="A2207" s="1">
        <v>2206</v>
      </c>
      <c r="B2207" s="29" t="str">
        <f>TRIM(基本信息!B2207)</f>
        <v/>
      </c>
      <c r="C2207" s="1" t="str">
        <f>TRIM(基本信息!C2207)</f>
        <v/>
      </c>
      <c r="D2207" s="1">
        <f t="shared" si="263"/>
        <v>0</v>
      </c>
      <c r="E2207" s="1" t="str">
        <f>IFERROR(INDEX(股票涨跌!E:E,MATCH(B2207,股票涨跌!B:B,0)),"-")</f>
        <v>-</v>
      </c>
      <c r="F2207" s="1" t="str">
        <f>IFERROR(INDEX(股票涨跌!F:F,MATCH(B2207,股票涨跌!B:B,0)),"-")</f>
        <v>-</v>
      </c>
      <c r="G2207" s="1" t="str">
        <f>TRIM(基本信息!O2207)</f>
        <v/>
      </c>
      <c r="H2207" s="1" t="str">
        <f>IFERROR(INDEX(行业涨跌!F:F,MATCH(G2207,行业涨跌!C:C,0)),"-")</f>
        <v>-</v>
      </c>
      <c r="I2207" s="1" t="str">
        <f>IFERROR(INDEX(行业涨跌!E:E,MATCH(G2207,行业涨跌!C:C,0)),"-")</f>
        <v>-</v>
      </c>
      <c r="J2207" s="1">
        <v>0</v>
      </c>
      <c r="K2207" s="1">
        <v>0</v>
      </c>
      <c r="L2207" s="1">
        <v>0</v>
      </c>
      <c r="M2207" s="66">
        <f t="shared" si="264"/>
        <v>0</v>
      </c>
      <c r="R2207" s="43" t="str">
        <f t="shared" si="262"/>
        <v>-</v>
      </c>
    </row>
    <row r="2208" spans="1:19" x14ac:dyDescent="0.15">
      <c r="A2208" s="1">
        <v>2207</v>
      </c>
      <c r="B2208" s="29" t="str">
        <f>TRIM(基本信息!B2208)</f>
        <v/>
      </c>
      <c r="C2208" s="1" t="str">
        <f>TRIM(基本信息!C2208)</f>
        <v/>
      </c>
      <c r="D2208" s="1">
        <f t="shared" si="263"/>
        <v>0</v>
      </c>
      <c r="E2208" s="1" t="str">
        <f>IFERROR(INDEX(股票涨跌!E:E,MATCH(B2208,股票涨跌!B:B,0)),"-")</f>
        <v>-</v>
      </c>
      <c r="F2208" s="1" t="str">
        <f>IFERROR(INDEX(股票涨跌!F:F,MATCH(B2208,股票涨跌!B:B,0)),"-")</f>
        <v>-</v>
      </c>
      <c r="G2208" s="1" t="str">
        <f>TRIM(基本信息!O2208)</f>
        <v/>
      </c>
      <c r="H2208" s="1" t="str">
        <f>IFERROR(INDEX(行业涨跌!F:F,MATCH(G2208,行业涨跌!C:C,0)),"-")</f>
        <v>-</v>
      </c>
      <c r="I2208" s="1" t="str">
        <f>IFERROR(INDEX(行业涨跌!E:E,MATCH(G2208,行业涨跌!C:C,0)),"-")</f>
        <v>-</v>
      </c>
      <c r="J2208" s="1">
        <v>0</v>
      </c>
      <c r="K2208" s="1">
        <v>0</v>
      </c>
      <c r="L2208" s="1">
        <v>0</v>
      </c>
      <c r="M2208" s="66">
        <f t="shared" si="264"/>
        <v>0</v>
      </c>
      <c r="R2208" s="43" t="str">
        <f t="shared" si="262"/>
        <v>-</v>
      </c>
    </row>
    <row r="2209" spans="1:19" x14ac:dyDescent="0.15">
      <c r="A2209" s="1">
        <v>2208</v>
      </c>
      <c r="B2209" s="29" t="str">
        <f>TRIM(基本信息!B2209)</f>
        <v/>
      </c>
      <c r="C2209" s="1" t="str">
        <f>TRIM(基本信息!C2209)</f>
        <v/>
      </c>
      <c r="D2209" s="1">
        <f t="shared" si="263"/>
        <v>0</v>
      </c>
      <c r="E2209" s="1" t="str">
        <f>IFERROR(INDEX(股票涨跌!E:E,MATCH(B2209,股票涨跌!B:B,0)),"-")</f>
        <v>-</v>
      </c>
      <c r="F2209" s="1" t="str">
        <f>IFERROR(INDEX(股票涨跌!F:F,MATCH(B2209,股票涨跌!B:B,0)),"-")</f>
        <v>-</v>
      </c>
      <c r="G2209" s="1" t="str">
        <f>TRIM(基本信息!O2209)</f>
        <v/>
      </c>
      <c r="H2209" s="1" t="str">
        <f>IFERROR(INDEX(行业涨跌!F:F,MATCH(G2209,行业涨跌!C:C,0)),"-")</f>
        <v>-</v>
      </c>
      <c r="I2209" s="1" t="str">
        <f>IFERROR(INDEX(行业涨跌!E:E,MATCH(G2209,行业涨跌!C:C,0)),"-")</f>
        <v>-</v>
      </c>
      <c r="J2209" s="1">
        <v>0</v>
      </c>
      <c r="K2209" s="1">
        <v>0</v>
      </c>
      <c r="L2209" s="1">
        <v>0</v>
      </c>
      <c r="M2209" s="66">
        <f t="shared" si="264"/>
        <v>0</v>
      </c>
      <c r="R2209" s="43" t="str">
        <f t="shared" si="262"/>
        <v>-</v>
      </c>
    </row>
    <row r="2210" spans="1:19" x14ac:dyDescent="0.15">
      <c r="A2210" s="1">
        <v>2209</v>
      </c>
      <c r="B2210" s="29" t="str">
        <f>TRIM(基本信息!B2210)</f>
        <v/>
      </c>
      <c r="C2210" s="1" t="str">
        <f>TRIM(基本信息!C2210)</f>
        <v/>
      </c>
      <c r="D2210" s="1">
        <f t="shared" si="263"/>
        <v>0</v>
      </c>
      <c r="E2210" s="1" t="str">
        <f>IFERROR(INDEX(股票涨跌!E:E,MATCH(B2210,股票涨跌!B:B,0)),"-")</f>
        <v>-</v>
      </c>
      <c r="F2210" s="1" t="str">
        <f>IFERROR(INDEX(股票涨跌!F:F,MATCH(B2210,股票涨跌!B:B,0)),"-")</f>
        <v>-</v>
      </c>
      <c r="G2210" s="1" t="str">
        <f>TRIM(基本信息!O2210)</f>
        <v/>
      </c>
      <c r="H2210" s="1" t="str">
        <f>IFERROR(INDEX(行业涨跌!F:F,MATCH(G2210,行业涨跌!C:C,0)),"-")</f>
        <v>-</v>
      </c>
      <c r="I2210" s="1" t="str">
        <f>IFERROR(INDEX(行业涨跌!E:E,MATCH(G2210,行业涨跌!C:C,0)),"-")</f>
        <v>-</v>
      </c>
      <c r="J2210" s="1">
        <v>0</v>
      </c>
      <c r="K2210" s="1">
        <v>0</v>
      </c>
      <c r="L2210" s="1">
        <v>0</v>
      </c>
      <c r="M2210" s="66">
        <f t="shared" si="264"/>
        <v>0</v>
      </c>
      <c r="R2210" s="43" t="str">
        <f t="shared" si="262"/>
        <v>-</v>
      </c>
    </row>
    <row r="2211" spans="1:19" x14ac:dyDescent="0.15">
      <c r="A2211" s="1">
        <v>2210</v>
      </c>
      <c r="B2211" s="29" t="str">
        <f>TRIM(基本信息!B2211)</f>
        <v/>
      </c>
      <c r="C2211" s="1" t="str">
        <f>TRIM(基本信息!C2211)</f>
        <v/>
      </c>
      <c r="D2211" s="1">
        <f t="shared" si="263"/>
        <v>0</v>
      </c>
      <c r="E2211" s="1" t="str">
        <f>IFERROR(INDEX(股票涨跌!E:E,MATCH(B2211,股票涨跌!B:B,0)),"-")</f>
        <v>-</v>
      </c>
      <c r="F2211" s="1" t="str">
        <f>IFERROR(INDEX(股票涨跌!F:F,MATCH(B2211,股票涨跌!B:B,0)),"-")</f>
        <v>-</v>
      </c>
      <c r="G2211" s="1" t="str">
        <f>TRIM(基本信息!O2211)</f>
        <v/>
      </c>
      <c r="H2211" s="1" t="str">
        <f>IFERROR(INDEX(行业涨跌!F:F,MATCH(G2211,行业涨跌!C:C,0)),"-")</f>
        <v>-</v>
      </c>
      <c r="I2211" s="1" t="str">
        <f>IFERROR(INDEX(行业涨跌!E:E,MATCH(G2211,行业涨跌!C:C,0)),"-")</f>
        <v>-</v>
      </c>
      <c r="J2211" s="1">
        <v>0</v>
      </c>
      <c r="K2211" s="1">
        <v>1</v>
      </c>
      <c r="L2211" s="1">
        <v>0</v>
      </c>
      <c r="M2211" s="66">
        <f t="shared" si="264"/>
        <v>1</v>
      </c>
      <c r="R2211" s="43" t="str">
        <f t="shared" si="262"/>
        <v>-</v>
      </c>
      <c r="S2211" s="11">
        <v>43630.625</v>
      </c>
    </row>
    <row r="2212" spans="1:19" x14ac:dyDescent="0.15">
      <c r="A2212" s="1">
        <v>2211</v>
      </c>
      <c r="B2212" s="29" t="str">
        <f>TRIM(基本信息!B2212)</f>
        <v/>
      </c>
      <c r="C2212" s="1" t="str">
        <f>TRIM(基本信息!C2212)</f>
        <v/>
      </c>
      <c r="D2212" s="1">
        <f t="shared" si="263"/>
        <v>0</v>
      </c>
      <c r="E2212" s="1" t="str">
        <f>IFERROR(INDEX(股票涨跌!E:E,MATCH(B2212,股票涨跌!B:B,0)),"-")</f>
        <v>-</v>
      </c>
      <c r="F2212" s="1" t="str">
        <f>IFERROR(INDEX(股票涨跌!F:F,MATCH(B2212,股票涨跌!B:B,0)),"-")</f>
        <v>-</v>
      </c>
      <c r="G2212" s="1" t="str">
        <f>TRIM(基本信息!O2212)</f>
        <v/>
      </c>
      <c r="H2212" s="1" t="str">
        <f>IFERROR(INDEX(行业涨跌!F:F,MATCH(G2212,行业涨跌!C:C,0)),"-")</f>
        <v>-</v>
      </c>
      <c r="I2212" s="1" t="str">
        <f>IFERROR(INDEX(行业涨跌!E:E,MATCH(G2212,行业涨跌!C:C,0)),"-")</f>
        <v>-</v>
      </c>
      <c r="J2212" s="1">
        <v>0</v>
      </c>
      <c r="K2212" s="1">
        <v>0</v>
      </c>
      <c r="L2212" s="1">
        <v>0</v>
      </c>
      <c r="M2212" s="66">
        <f t="shared" si="264"/>
        <v>0</v>
      </c>
      <c r="R2212" s="43" t="str">
        <f t="shared" si="262"/>
        <v>-</v>
      </c>
    </row>
    <row r="2213" spans="1:19" x14ac:dyDescent="0.15">
      <c r="A2213" s="1">
        <v>2212</v>
      </c>
      <c r="B2213" s="29" t="str">
        <f>TRIM(基本信息!B2213)</f>
        <v/>
      </c>
      <c r="C2213" s="1" t="str">
        <f>TRIM(基本信息!C2213)</f>
        <v/>
      </c>
      <c r="D2213" s="1">
        <f t="shared" si="263"/>
        <v>0</v>
      </c>
      <c r="E2213" s="1" t="str">
        <f>IFERROR(INDEX(股票涨跌!E:E,MATCH(B2213,股票涨跌!B:B,0)),"-")</f>
        <v>-</v>
      </c>
      <c r="F2213" s="1" t="str">
        <f>IFERROR(INDEX(股票涨跌!F:F,MATCH(B2213,股票涨跌!B:B,0)),"-")</f>
        <v>-</v>
      </c>
      <c r="G2213" s="1" t="str">
        <f>TRIM(基本信息!O2213)</f>
        <v/>
      </c>
      <c r="H2213" s="1" t="str">
        <f>IFERROR(INDEX(行业涨跌!F:F,MATCH(G2213,行业涨跌!C:C,0)),"-")</f>
        <v>-</v>
      </c>
      <c r="I2213" s="1" t="str">
        <f>IFERROR(INDEX(行业涨跌!E:E,MATCH(G2213,行业涨跌!C:C,0)),"-")</f>
        <v>-</v>
      </c>
      <c r="J2213" s="1">
        <v>0</v>
      </c>
      <c r="K2213" s="1">
        <v>1</v>
      </c>
      <c r="L2213" s="1">
        <v>0</v>
      </c>
      <c r="M2213" s="66">
        <f t="shared" si="264"/>
        <v>1</v>
      </c>
      <c r="R2213" s="43" t="str">
        <f t="shared" si="262"/>
        <v>-</v>
      </c>
      <c r="S2213" s="11">
        <v>43630.625</v>
      </c>
    </row>
    <row r="2214" spans="1:19" x14ac:dyDescent="0.15">
      <c r="A2214" s="1">
        <v>2213</v>
      </c>
      <c r="B2214" s="29" t="str">
        <f>TRIM(基本信息!B2214)</f>
        <v/>
      </c>
      <c r="C2214" s="1" t="str">
        <f>TRIM(基本信息!C2214)</f>
        <v/>
      </c>
      <c r="D2214" s="1">
        <f t="shared" si="263"/>
        <v>0</v>
      </c>
      <c r="E2214" s="1" t="str">
        <f>IFERROR(INDEX(股票涨跌!E:E,MATCH(B2214,股票涨跌!B:B,0)),"-")</f>
        <v>-</v>
      </c>
      <c r="F2214" s="1" t="str">
        <f>IFERROR(INDEX(股票涨跌!F:F,MATCH(B2214,股票涨跌!B:B,0)),"-")</f>
        <v>-</v>
      </c>
      <c r="G2214" s="1" t="str">
        <f>TRIM(基本信息!O2214)</f>
        <v/>
      </c>
      <c r="H2214" s="1" t="str">
        <f>IFERROR(INDEX(行业涨跌!F:F,MATCH(G2214,行业涨跌!C:C,0)),"-")</f>
        <v>-</v>
      </c>
      <c r="I2214" s="1" t="str">
        <f>IFERROR(INDEX(行业涨跌!E:E,MATCH(G2214,行业涨跌!C:C,0)),"-")</f>
        <v>-</v>
      </c>
      <c r="J2214" s="1">
        <v>0</v>
      </c>
      <c r="K2214" s="1">
        <v>1</v>
      </c>
      <c r="L2214" s="1">
        <v>0</v>
      </c>
      <c r="M2214" s="66">
        <f t="shared" si="264"/>
        <v>1</v>
      </c>
      <c r="R2214" s="43" t="str">
        <f t="shared" si="262"/>
        <v>-</v>
      </c>
      <c r="S2214" s="11">
        <v>43630.625</v>
      </c>
    </row>
    <row r="2215" spans="1:19" x14ac:dyDescent="0.15">
      <c r="A2215" s="1">
        <v>2214</v>
      </c>
      <c r="B2215" s="29" t="str">
        <f>TRIM(基本信息!B2215)</f>
        <v/>
      </c>
      <c r="C2215" s="1" t="str">
        <f>TRIM(基本信息!C2215)</f>
        <v/>
      </c>
      <c r="D2215" s="1">
        <f t="shared" si="263"/>
        <v>0</v>
      </c>
      <c r="E2215" s="1" t="str">
        <f>IFERROR(INDEX(股票涨跌!E:E,MATCH(B2215,股票涨跌!B:B,0)),"-")</f>
        <v>-</v>
      </c>
      <c r="F2215" s="1" t="str">
        <f>IFERROR(INDEX(股票涨跌!F:F,MATCH(B2215,股票涨跌!B:B,0)),"-")</f>
        <v>-</v>
      </c>
      <c r="G2215" s="1" t="str">
        <f>TRIM(基本信息!O2215)</f>
        <v/>
      </c>
      <c r="H2215" s="1" t="str">
        <f>IFERROR(INDEX(行业涨跌!F:F,MATCH(G2215,行业涨跌!C:C,0)),"-")</f>
        <v>-</v>
      </c>
      <c r="I2215" s="1" t="str">
        <f>IFERROR(INDEX(行业涨跌!E:E,MATCH(G2215,行业涨跌!C:C,0)),"-")</f>
        <v>-</v>
      </c>
      <c r="J2215" s="1">
        <v>0</v>
      </c>
      <c r="K2215" s="1">
        <v>0</v>
      </c>
      <c r="L2215" s="1">
        <v>0</v>
      </c>
      <c r="M2215" s="66">
        <f t="shared" si="264"/>
        <v>0</v>
      </c>
      <c r="R2215" s="43" t="str">
        <f t="shared" si="262"/>
        <v>-</v>
      </c>
    </row>
    <row r="2216" spans="1:19" x14ac:dyDescent="0.15">
      <c r="A2216" s="1">
        <v>2215</v>
      </c>
      <c r="B2216" s="29" t="str">
        <f>TRIM(基本信息!B2216)</f>
        <v/>
      </c>
      <c r="C2216" s="1" t="str">
        <f>TRIM(基本信息!C2216)</f>
        <v/>
      </c>
      <c r="D2216" s="1">
        <f t="shared" si="263"/>
        <v>0</v>
      </c>
      <c r="E2216" s="1" t="str">
        <f>IFERROR(INDEX(股票涨跌!E:E,MATCH(B2216,股票涨跌!B:B,0)),"-")</f>
        <v>-</v>
      </c>
      <c r="F2216" s="1" t="str">
        <f>IFERROR(INDEX(股票涨跌!F:F,MATCH(B2216,股票涨跌!B:B,0)),"-")</f>
        <v>-</v>
      </c>
      <c r="G2216" s="1" t="str">
        <f>TRIM(基本信息!O2216)</f>
        <v/>
      </c>
      <c r="H2216" s="1" t="str">
        <f>IFERROR(INDEX(行业涨跌!F:F,MATCH(G2216,行业涨跌!C:C,0)),"-")</f>
        <v>-</v>
      </c>
      <c r="I2216" s="1" t="str">
        <f>IFERROR(INDEX(行业涨跌!E:E,MATCH(G2216,行业涨跌!C:C,0)),"-")</f>
        <v>-</v>
      </c>
      <c r="J2216" s="1">
        <v>0</v>
      </c>
      <c r="K2216" s="1">
        <v>0</v>
      </c>
      <c r="L2216" s="1">
        <v>0</v>
      </c>
      <c r="M2216" s="66">
        <f t="shared" si="264"/>
        <v>0</v>
      </c>
      <c r="R2216" s="43" t="str">
        <f t="shared" si="262"/>
        <v>-</v>
      </c>
    </row>
    <row r="2217" spans="1:19" x14ac:dyDescent="0.15">
      <c r="A2217" s="1">
        <v>2216</v>
      </c>
      <c r="B2217" s="29" t="str">
        <f>TRIM(基本信息!B2217)</f>
        <v/>
      </c>
      <c r="C2217" s="1" t="str">
        <f>TRIM(基本信息!C2217)</f>
        <v/>
      </c>
      <c r="D2217" s="1">
        <f t="shared" si="263"/>
        <v>0</v>
      </c>
      <c r="E2217" s="1" t="str">
        <f>IFERROR(INDEX(股票涨跌!E:E,MATCH(B2217,股票涨跌!B:B,0)),"-")</f>
        <v>-</v>
      </c>
      <c r="F2217" s="1" t="str">
        <f>IFERROR(INDEX(股票涨跌!F:F,MATCH(B2217,股票涨跌!B:B,0)),"-")</f>
        <v>-</v>
      </c>
      <c r="G2217" s="1" t="str">
        <f>TRIM(基本信息!O2217)</f>
        <v/>
      </c>
      <c r="H2217" s="1" t="str">
        <f>IFERROR(INDEX(行业涨跌!F:F,MATCH(G2217,行业涨跌!C:C,0)),"-")</f>
        <v>-</v>
      </c>
      <c r="I2217" s="1" t="str">
        <f>IFERROR(INDEX(行业涨跌!E:E,MATCH(G2217,行业涨跌!C:C,0)),"-")</f>
        <v>-</v>
      </c>
      <c r="J2217" s="1">
        <v>0</v>
      </c>
      <c r="K2217" s="1">
        <v>0</v>
      </c>
      <c r="L2217" s="1">
        <v>0</v>
      </c>
      <c r="M2217" s="66">
        <f t="shared" si="264"/>
        <v>0</v>
      </c>
      <c r="R2217" s="43" t="str">
        <f t="shared" si="262"/>
        <v>-</v>
      </c>
    </row>
    <row r="2218" spans="1:19" x14ac:dyDescent="0.15">
      <c r="A2218" s="1">
        <v>2217</v>
      </c>
      <c r="B2218" s="29" t="str">
        <f>TRIM(基本信息!B2218)</f>
        <v/>
      </c>
      <c r="C2218" s="1" t="str">
        <f>TRIM(基本信息!C2218)</f>
        <v/>
      </c>
      <c r="D2218" s="1">
        <f t="shared" si="263"/>
        <v>0</v>
      </c>
      <c r="E2218" s="1" t="str">
        <f>IFERROR(INDEX(股票涨跌!E:E,MATCH(B2218,股票涨跌!B:B,0)),"-")</f>
        <v>-</v>
      </c>
      <c r="F2218" s="1" t="str">
        <f>IFERROR(INDEX(股票涨跌!F:F,MATCH(B2218,股票涨跌!B:B,0)),"-")</f>
        <v>-</v>
      </c>
      <c r="G2218" s="1" t="str">
        <f>TRIM(基本信息!O2218)</f>
        <v/>
      </c>
      <c r="H2218" s="1" t="str">
        <f>IFERROR(INDEX(行业涨跌!F:F,MATCH(G2218,行业涨跌!C:C,0)),"-")</f>
        <v>-</v>
      </c>
      <c r="I2218" s="1" t="str">
        <f>IFERROR(INDEX(行业涨跌!E:E,MATCH(G2218,行业涨跌!C:C,0)),"-")</f>
        <v>-</v>
      </c>
      <c r="J2218" s="1">
        <v>0</v>
      </c>
      <c r="K2218" s="1">
        <v>0</v>
      </c>
      <c r="L2218" s="1">
        <v>0</v>
      </c>
      <c r="M2218" s="66">
        <f t="shared" si="264"/>
        <v>0</v>
      </c>
      <c r="R2218" s="43" t="str">
        <f t="shared" si="262"/>
        <v>-</v>
      </c>
    </row>
    <row r="2219" spans="1:19" x14ac:dyDescent="0.15">
      <c r="A2219" s="1">
        <v>2218</v>
      </c>
      <c r="B2219" s="29" t="str">
        <f>TRIM(基本信息!B2219)</f>
        <v/>
      </c>
      <c r="C2219" s="1" t="str">
        <f>TRIM(基本信息!C2219)</f>
        <v/>
      </c>
      <c r="D2219" s="1">
        <f t="shared" si="263"/>
        <v>0</v>
      </c>
      <c r="E2219" s="1" t="str">
        <f>IFERROR(INDEX(股票涨跌!E:E,MATCH(B2219,股票涨跌!B:B,0)),"-")</f>
        <v>-</v>
      </c>
      <c r="F2219" s="1" t="str">
        <f>IFERROR(INDEX(股票涨跌!F:F,MATCH(B2219,股票涨跌!B:B,0)),"-")</f>
        <v>-</v>
      </c>
      <c r="G2219" s="1" t="str">
        <f>TRIM(基本信息!O2219)</f>
        <v/>
      </c>
      <c r="H2219" s="1" t="str">
        <f>IFERROR(INDEX(行业涨跌!F:F,MATCH(G2219,行业涨跌!C:C,0)),"-")</f>
        <v>-</v>
      </c>
      <c r="I2219" s="1" t="str">
        <f>IFERROR(INDEX(行业涨跌!E:E,MATCH(G2219,行业涨跌!C:C,0)),"-")</f>
        <v>-</v>
      </c>
      <c r="J2219" s="1">
        <v>0</v>
      </c>
      <c r="K2219" s="1">
        <v>1</v>
      </c>
      <c r="L2219" s="1">
        <v>0</v>
      </c>
      <c r="M2219" s="66">
        <f t="shared" si="264"/>
        <v>1</v>
      </c>
      <c r="R2219" s="43" t="str">
        <f t="shared" si="262"/>
        <v>-</v>
      </c>
      <c r="S2219" s="11">
        <v>43630.625</v>
      </c>
    </row>
    <row r="2220" spans="1:19" x14ac:dyDescent="0.15">
      <c r="A2220" s="1">
        <v>2219</v>
      </c>
      <c r="B2220" s="29" t="str">
        <f>TRIM(基本信息!B2220)</f>
        <v/>
      </c>
      <c r="C2220" s="1" t="str">
        <f>TRIM(基本信息!C2220)</f>
        <v/>
      </c>
      <c r="D2220" s="1">
        <f t="shared" si="263"/>
        <v>0</v>
      </c>
      <c r="E2220" s="1" t="str">
        <f>IFERROR(INDEX(股票涨跌!E:E,MATCH(B2220,股票涨跌!B:B,0)),"-")</f>
        <v>-</v>
      </c>
      <c r="F2220" s="1" t="str">
        <f>IFERROR(INDEX(股票涨跌!F:F,MATCH(B2220,股票涨跌!B:B,0)),"-")</f>
        <v>-</v>
      </c>
      <c r="G2220" s="1" t="str">
        <f>TRIM(基本信息!O2220)</f>
        <v/>
      </c>
      <c r="H2220" s="1" t="str">
        <f>IFERROR(INDEX(行业涨跌!F:F,MATCH(G2220,行业涨跌!C:C,0)),"-")</f>
        <v>-</v>
      </c>
      <c r="I2220" s="1" t="str">
        <f>IFERROR(INDEX(行业涨跌!E:E,MATCH(G2220,行业涨跌!C:C,0)),"-")</f>
        <v>-</v>
      </c>
      <c r="J2220" s="1">
        <v>0</v>
      </c>
      <c r="K2220" s="1">
        <v>1</v>
      </c>
      <c r="L2220" s="1">
        <v>0</v>
      </c>
      <c r="M2220" s="66">
        <f t="shared" si="264"/>
        <v>1</v>
      </c>
      <c r="R2220" s="43" t="str">
        <f t="shared" si="262"/>
        <v>-</v>
      </c>
      <c r="S2220" s="11">
        <v>43630.625</v>
      </c>
    </row>
    <row r="2221" spans="1:19" x14ac:dyDescent="0.15">
      <c r="A2221" s="1">
        <v>2220</v>
      </c>
      <c r="B2221" s="29" t="str">
        <f>TRIM(基本信息!B2221)</f>
        <v/>
      </c>
      <c r="C2221" s="1" t="str">
        <f>TRIM(基本信息!C2221)</f>
        <v/>
      </c>
      <c r="D2221" s="1">
        <f t="shared" si="263"/>
        <v>0</v>
      </c>
      <c r="E2221" s="1" t="str">
        <f>IFERROR(INDEX(股票涨跌!E:E,MATCH(B2221,股票涨跌!B:B,0)),"-")</f>
        <v>-</v>
      </c>
      <c r="F2221" s="1" t="str">
        <f>IFERROR(INDEX(股票涨跌!F:F,MATCH(B2221,股票涨跌!B:B,0)),"-")</f>
        <v>-</v>
      </c>
      <c r="G2221" s="1" t="str">
        <f>TRIM(基本信息!O2221)</f>
        <v/>
      </c>
      <c r="H2221" s="1" t="str">
        <f>IFERROR(INDEX(行业涨跌!F:F,MATCH(G2221,行业涨跌!C:C,0)),"-")</f>
        <v>-</v>
      </c>
      <c r="I2221" s="1" t="str">
        <f>IFERROR(INDEX(行业涨跌!E:E,MATCH(G2221,行业涨跌!C:C,0)),"-")</f>
        <v>-</v>
      </c>
      <c r="J2221" s="1">
        <v>0</v>
      </c>
      <c r="K2221" s="1">
        <v>1</v>
      </c>
      <c r="L2221" s="1">
        <v>0</v>
      </c>
      <c r="M2221" s="66">
        <f t="shared" si="264"/>
        <v>1</v>
      </c>
      <c r="R2221" s="43" t="str">
        <f t="shared" si="262"/>
        <v>-</v>
      </c>
      <c r="S2221" s="11">
        <v>43630.625</v>
      </c>
    </row>
    <row r="2222" spans="1:19" x14ac:dyDescent="0.15">
      <c r="A2222" s="1">
        <v>2221</v>
      </c>
      <c r="B2222" s="29" t="str">
        <f>TRIM(基本信息!B2222)</f>
        <v/>
      </c>
      <c r="C2222" s="1" t="str">
        <f>TRIM(基本信息!C2222)</f>
        <v/>
      </c>
      <c r="D2222" s="1">
        <f t="shared" si="263"/>
        <v>0</v>
      </c>
      <c r="E2222" s="1" t="str">
        <f>IFERROR(INDEX(股票涨跌!E:E,MATCH(B2222,股票涨跌!B:B,0)),"-")</f>
        <v>-</v>
      </c>
      <c r="F2222" s="1" t="str">
        <f>IFERROR(INDEX(股票涨跌!F:F,MATCH(B2222,股票涨跌!B:B,0)),"-")</f>
        <v>-</v>
      </c>
      <c r="G2222" s="1" t="str">
        <f>TRIM(基本信息!O2222)</f>
        <v/>
      </c>
      <c r="H2222" s="1" t="str">
        <f>IFERROR(INDEX(行业涨跌!F:F,MATCH(G2222,行业涨跌!C:C,0)),"-")</f>
        <v>-</v>
      </c>
      <c r="I2222" s="1" t="str">
        <f>IFERROR(INDEX(行业涨跌!E:E,MATCH(G2222,行业涨跌!C:C,0)),"-")</f>
        <v>-</v>
      </c>
      <c r="J2222" s="1">
        <v>0</v>
      </c>
      <c r="K2222" s="1">
        <v>1</v>
      </c>
      <c r="L2222" s="1">
        <v>0</v>
      </c>
      <c r="M2222" s="66">
        <f t="shared" si="264"/>
        <v>1</v>
      </c>
      <c r="R2222" s="43" t="str">
        <f t="shared" si="262"/>
        <v>-</v>
      </c>
      <c r="S2222" s="11">
        <v>43630.625</v>
      </c>
    </row>
    <row r="2223" spans="1:19" x14ac:dyDescent="0.15">
      <c r="A2223" s="1">
        <v>2222</v>
      </c>
      <c r="B2223" s="29" t="str">
        <f>TRIM(基本信息!B2223)</f>
        <v/>
      </c>
      <c r="C2223" s="1" t="str">
        <f>TRIM(基本信息!C2223)</f>
        <v/>
      </c>
      <c r="D2223" s="1">
        <f t="shared" si="263"/>
        <v>0</v>
      </c>
      <c r="E2223" s="1" t="str">
        <f>IFERROR(INDEX(股票涨跌!E:E,MATCH(B2223,股票涨跌!B:B,0)),"-")</f>
        <v>-</v>
      </c>
      <c r="F2223" s="1" t="str">
        <f>IFERROR(INDEX(股票涨跌!F:F,MATCH(B2223,股票涨跌!B:B,0)),"-")</f>
        <v>-</v>
      </c>
      <c r="G2223" s="1" t="str">
        <f>TRIM(基本信息!O2223)</f>
        <v/>
      </c>
      <c r="H2223" s="1" t="str">
        <f>IFERROR(INDEX(行业涨跌!F:F,MATCH(G2223,行业涨跌!C:C,0)),"-")</f>
        <v>-</v>
      </c>
      <c r="I2223" s="1" t="str">
        <f>IFERROR(INDEX(行业涨跌!E:E,MATCH(G2223,行业涨跌!C:C,0)),"-")</f>
        <v>-</v>
      </c>
      <c r="J2223" s="1">
        <v>0</v>
      </c>
      <c r="K2223" s="1">
        <v>1</v>
      </c>
      <c r="L2223" s="1">
        <v>0</v>
      </c>
      <c r="M2223" s="66">
        <f t="shared" si="264"/>
        <v>1</v>
      </c>
      <c r="R2223" s="43" t="str">
        <f t="shared" si="262"/>
        <v>-</v>
      </c>
      <c r="S2223" s="11">
        <v>43630.625</v>
      </c>
    </row>
    <row r="2224" spans="1:19" x14ac:dyDescent="0.15">
      <c r="A2224" s="1">
        <v>2223</v>
      </c>
      <c r="B2224" s="29" t="str">
        <f>TRIM(基本信息!B2224)</f>
        <v/>
      </c>
      <c r="C2224" s="1" t="str">
        <f>TRIM(基本信息!C2224)</f>
        <v/>
      </c>
      <c r="D2224" s="1">
        <f t="shared" si="263"/>
        <v>0</v>
      </c>
      <c r="E2224" s="1" t="str">
        <f>IFERROR(INDEX(股票涨跌!E:E,MATCH(B2224,股票涨跌!B:B,0)),"-")</f>
        <v>-</v>
      </c>
      <c r="F2224" s="1" t="str">
        <f>IFERROR(INDEX(股票涨跌!F:F,MATCH(B2224,股票涨跌!B:B,0)),"-")</f>
        <v>-</v>
      </c>
      <c r="G2224" s="1" t="str">
        <f>TRIM(基本信息!O2224)</f>
        <v/>
      </c>
      <c r="H2224" s="1" t="str">
        <f>IFERROR(INDEX(行业涨跌!F:F,MATCH(G2224,行业涨跌!C:C,0)),"-")</f>
        <v>-</v>
      </c>
      <c r="I2224" s="1" t="str">
        <f>IFERROR(INDEX(行业涨跌!E:E,MATCH(G2224,行业涨跌!C:C,0)),"-")</f>
        <v>-</v>
      </c>
      <c r="J2224" s="1">
        <v>0</v>
      </c>
      <c r="K2224" s="1">
        <v>1</v>
      </c>
      <c r="L2224" s="1">
        <v>0</v>
      </c>
      <c r="M2224" s="66">
        <f t="shared" si="264"/>
        <v>1</v>
      </c>
      <c r="R2224" s="43" t="str">
        <f t="shared" si="262"/>
        <v>-</v>
      </c>
      <c r="S2224" s="11">
        <v>43630.625</v>
      </c>
    </row>
    <row r="2225" spans="1:19" x14ac:dyDescent="0.15">
      <c r="A2225" s="1">
        <v>2224</v>
      </c>
      <c r="B2225" s="29" t="str">
        <f>TRIM(基本信息!B2225)</f>
        <v/>
      </c>
      <c r="C2225" s="1" t="str">
        <f>TRIM(基本信息!C2225)</f>
        <v/>
      </c>
      <c r="D2225" s="1">
        <f t="shared" si="263"/>
        <v>0</v>
      </c>
      <c r="E2225" s="1" t="str">
        <f>IFERROR(INDEX(股票涨跌!E:E,MATCH(B2225,股票涨跌!B:B,0)),"-")</f>
        <v>-</v>
      </c>
      <c r="F2225" s="1" t="str">
        <f>IFERROR(INDEX(股票涨跌!F:F,MATCH(B2225,股票涨跌!B:B,0)),"-")</f>
        <v>-</v>
      </c>
      <c r="G2225" s="1" t="str">
        <f>TRIM(基本信息!O2225)</f>
        <v/>
      </c>
      <c r="H2225" s="1" t="str">
        <f>IFERROR(INDEX(行业涨跌!F:F,MATCH(G2225,行业涨跌!C:C,0)),"-")</f>
        <v>-</v>
      </c>
      <c r="I2225" s="1" t="str">
        <f>IFERROR(INDEX(行业涨跌!E:E,MATCH(G2225,行业涨跌!C:C,0)),"-")</f>
        <v>-</v>
      </c>
      <c r="J2225" s="1">
        <v>0</v>
      </c>
      <c r="K2225" s="1">
        <v>1</v>
      </c>
      <c r="L2225" s="1">
        <v>0</v>
      </c>
      <c r="M2225" s="66">
        <f t="shared" si="264"/>
        <v>1</v>
      </c>
      <c r="R2225" s="43" t="str">
        <f t="shared" si="262"/>
        <v>-</v>
      </c>
      <c r="S2225" s="11">
        <v>43630.625</v>
      </c>
    </row>
    <row r="2226" spans="1:19" x14ac:dyDescent="0.15">
      <c r="A2226" s="1">
        <v>2225</v>
      </c>
      <c r="B2226" s="29" t="str">
        <f>TRIM(基本信息!B2226)</f>
        <v/>
      </c>
      <c r="C2226" s="1" t="str">
        <f>TRIM(基本信息!C2226)</f>
        <v/>
      </c>
      <c r="D2226" s="1">
        <f t="shared" si="263"/>
        <v>0</v>
      </c>
      <c r="E2226" s="1" t="str">
        <f>IFERROR(INDEX(股票涨跌!E:E,MATCH(B2226,股票涨跌!B:B,0)),"-")</f>
        <v>-</v>
      </c>
      <c r="F2226" s="1" t="str">
        <f>IFERROR(INDEX(股票涨跌!F:F,MATCH(B2226,股票涨跌!B:B,0)),"-")</f>
        <v>-</v>
      </c>
      <c r="G2226" s="1" t="str">
        <f>TRIM(基本信息!O2226)</f>
        <v/>
      </c>
      <c r="H2226" s="1" t="str">
        <f>IFERROR(INDEX(行业涨跌!F:F,MATCH(G2226,行业涨跌!C:C,0)),"-")</f>
        <v>-</v>
      </c>
      <c r="I2226" s="1" t="str">
        <f>IFERROR(INDEX(行业涨跌!E:E,MATCH(G2226,行业涨跌!C:C,0)),"-")</f>
        <v>-</v>
      </c>
      <c r="J2226" s="1">
        <v>0</v>
      </c>
      <c r="K2226" s="1">
        <v>1</v>
      </c>
      <c r="L2226" s="1">
        <v>0</v>
      </c>
      <c r="M2226" s="66">
        <f t="shared" si="264"/>
        <v>1</v>
      </c>
      <c r="R2226" s="43" t="str">
        <f t="shared" si="262"/>
        <v>-</v>
      </c>
      <c r="S2226" s="11">
        <v>43630.625</v>
      </c>
    </row>
    <row r="2227" spans="1:19" x14ac:dyDescent="0.15">
      <c r="A2227" s="1">
        <v>2226</v>
      </c>
      <c r="B2227" s="29" t="str">
        <f>TRIM(基本信息!B2227)</f>
        <v/>
      </c>
      <c r="C2227" s="1" t="str">
        <f>TRIM(基本信息!C2227)</f>
        <v/>
      </c>
      <c r="D2227" s="1">
        <f t="shared" si="263"/>
        <v>0</v>
      </c>
      <c r="E2227" s="1" t="str">
        <f>IFERROR(INDEX(股票涨跌!E:E,MATCH(B2227,股票涨跌!B:B,0)),"-")</f>
        <v>-</v>
      </c>
      <c r="F2227" s="1" t="str">
        <f>IFERROR(INDEX(股票涨跌!F:F,MATCH(B2227,股票涨跌!B:B,0)),"-")</f>
        <v>-</v>
      </c>
      <c r="G2227" s="1" t="str">
        <f>TRIM(基本信息!O2227)</f>
        <v/>
      </c>
      <c r="H2227" s="1" t="str">
        <f>IFERROR(INDEX(行业涨跌!F:F,MATCH(G2227,行业涨跌!C:C,0)),"-")</f>
        <v>-</v>
      </c>
      <c r="I2227" s="1" t="str">
        <f>IFERROR(INDEX(行业涨跌!E:E,MATCH(G2227,行业涨跌!C:C,0)),"-")</f>
        <v>-</v>
      </c>
      <c r="J2227" s="1">
        <v>0</v>
      </c>
      <c r="K2227" s="1">
        <v>1</v>
      </c>
      <c r="L2227" s="1">
        <v>0</v>
      </c>
      <c r="M2227" s="66">
        <f t="shared" si="264"/>
        <v>1</v>
      </c>
      <c r="R2227" s="43" t="str">
        <f t="shared" si="262"/>
        <v>-</v>
      </c>
      <c r="S2227" s="11">
        <v>43630.625</v>
      </c>
    </row>
    <row r="2228" spans="1:19" x14ac:dyDescent="0.15">
      <c r="A2228" s="1">
        <v>2227</v>
      </c>
      <c r="B2228" s="29" t="str">
        <f>TRIM(基本信息!B2228)</f>
        <v/>
      </c>
      <c r="C2228" s="1" t="str">
        <f>TRIM(基本信息!C2228)</f>
        <v/>
      </c>
      <c r="D2228" s="1">
        <f t="shared" si="263"/>
        <v>0</v>
      </c>
      <c r="E2228" s="1" t="str">
        <f>IFERROR(INDEX(股票涨跌!E:E,MATCH(B2228,股票涨跌!B:B,0)),"-")</f>
        <v>-</v>
      </c>
      <c r="F2228" s="1" t="str">
        <f>IFERROR(INDEX(股票涨跌!F:F,MATCH(B2228,股票涨跌!B:B,0)),"-")</f>
        <v>-</v>
      </c>
      <c r="G2228" s="1" t="str">
        <f>TRIM(基本信息!O2228)</f>
        <v/>
      </c>
      <c r="H2228" s="1" t="str">
        <f>IFERROR(INDEX(行业涨跌!F:F,MATCH(G2228,行业涨跌!C:C,0)),"-")</f>
        <v>-</v>
      </c>
      <c r="I2228" s="1" t="str">
        <f>IFERROR(INDEX(行业涨跌!E:E,MATCH(G2228,行业涨跌!C:C,0)),"-")</f>
        <v>-</v>
      </c>
      <c r="J2228" s="1">
        <v>0</v>
      </c>
      <c r="K2228" s="1">
        <v>0</v>
      </c>
      <c r="L2228" s="1">
        <v>0</v>
      </c>
      <c r="M2228" s="66">
        <f t="shared" si="264"/>
        <v>0</v>
      </c>
      <c r="R2228" s="43" t="str">
        <f t="shared" si="262"/>
        <v>-</v>
      </c>
    </row>
    <row r="2229" spans="1:19" x14ac:dyDescent="0.15">
      <c r="A2229" s="1">
        <v>2228</v>
      </c>
      <c r="B2229" s="29" t="str">
        <f>TRIM(基本信息!B2229)</f>
        <v/>
      </c>
      <c r="C2229" s="1" t="str">
        <f>TRIM(基本信息!C2229)</f>
        <v/>
      </c>
      <c r="D2229" s="1">
        <f t="shared" si="263"/>
        <v>0</v>
      </c>
      <c r="E2229" s="1" t="str">
        <f>IFERROR(INDEX(股票涨跌!E:E,MATCH(B2229,股票涨跌!B:B,0)),"-")</f>
        <v>-</v>
      </c>
      <c r="F2229" s="1" t="str">
        <f>IFERROR(INDEX(股票涨跌!F:F,MATCH(B2229,股票涨跌!B:B,0)),"-")</f>
        <v>-</v>
      </c>
      <c r="G2229" s="1" t="str">
        <f>TRIM(基本信息!O2229)</f>
        <v/>
      </c>
      <c r="H2229" s="1" t="str">
        <f>IFERROR(INDEX(行业涨跌!F:F,MATCH(G2229,行业涨跌!C:C,0)),"-")</f>
        <v>-</v>
      </c>
      <c r="I2229" s="1" t="str">
        <f>IFERROR(INDEX(行业涨跌!E:E,MATCH(G2229,行业涨跌!C:C,0)),"-")</f>
        <v>-</v>
      </c>
      <c r="J2229" s="1">
        <v>0</v>
      </c>
      <c r="K2229" s="1">
        <v>1</v>
      </c>
      <c r="L2229" s="1">
        <v>0</v>
      </c>
      <c r="M2229" s="66">
        <f t="shared" si="264"/>
        <v>1</v>
      </c>
      <c r="R2229" s="43" t="str">
        <f t="shared" si="262"/>
        <v>-</v>
      </c>
      <c r="S2229" s="11">
        <v>43630.625</v>
      </c>
    </row>
    <row r="2230" spans="1:19" x14ac:dyDescent="0.15">
      <c r="A2230" s="1">
        <v>2229</v>
      </c>
      <c r="B2230" s="29" t="str">
        <f>TRIM(基本信息!B2230)</f>
        <v/>
      </c>
      <c r="C2230" s="1" t="str">
        <f>TRIM(基本信息!C2230)</f>
        <v/>
      </c>
      <c r="D2230" s="1">
        <f t="shared" si="263"/>
        <v>0</v>
      </c>
      <c r="E2230" s="1" t="str">
        <f>IFERROR(INDEX(股票涨跌!E:E,MATCH(B2230,股票涨跌!B:B,0)),"-")</f>
        <v>-</v>
      </c>
      <c r="F2230" s="1" t="str">
        <f>IFERROR(INDEX(股票涨跌!F:F,MATCH(B2230,股票涨跌!B:B,0)),"-")</f>
        <v>-</v>
      </c>
      <c r="G2230" s="1" t="str">
        <f>TRIM(基本信息!O2230)</f>
        <v/>
      </c>
      <c r="H2230" s="1" t="str">
        <f>IFERROR(INDEX(行业涨跌!F:F,MATCH(G2230,行业涨跌!C:C,0)),"-")</f>
        <v>-</v>
      </c>
      <c r="I2230" s="1" t="str">
        <f>IFERROR(INDEX(行业涨跌!E:E,MATCH(G2230,行业涨跌!C:C,0)),"-")</f>
        <v>-</v>
      </c>
      <c r="J2230" s="1">
        <v>0</v>
      </c>
      <c r="K2230" s="1">
        <v>0</v>
      </c>
      <c r="L2230" s="1">
        <v>0</v>
      </c>
      <c r="M2230" s="66">
        <f t="shared" si="264"/>
        <v>0</v>
      </c>
      <c r="R2230" s="43" t="str">
        <f t="shared" si="262"/>
        <v>-</v>
      </c>
    </row>
    <row r="2231" spans="1:19" x14ac:dyDescent="0.15">
      <c r="A2231" s="1">
        <v>2230</v>
      </c>
      <c r="B2231" s="29" t="str">
        <f>TRIM(基本信息!B2231)</f>
        <v/>
      </c>
      <c r="C2231" s="1" t="str">
        <f>TRIM(基本信息!C2231)</f>
        <v/>
      </c>
      <c r="D2231" s="1">
        <f t="shared" si="263"/>
        <v>0</v>
      </c>
      <c r="E2231" s="1" t="str">
        <f>IFERROR(INDEX(股票涨跌!E:E,MATCH(B2231,股票涨跌!B:B,0)),"-")</f>
        <v>-</v>
      </c>
      <c r="F2231" s="1" t="str">
        <f>IFERROR(INDEX(股票涨跌!F:F,MATCH(B2231,股票涨跌!B:B,0)),"-")</f>
        <v>-</v>
      </c>
      <c r="G2231" s="1" t="str">
        <f>TRIM(基本信息!O2231)</f>
        <v/>
      </c>
      <c r="H2231" s="1" t="str">
        <f>IFERROR(INDEX(行业涨跌!F:F,MATCH(G2231,行业涨跌!C:C,0)),"-")</f>
        <v>-</v>
      </c>
      <c r="I2231" s="1" t="str">
        <f>IFERROR(INDEX(行业涨跌!E:E,MATCH(G2231,行业涨跌!C:C,0)),"-")</f>
        <v>-</v>
      </c>
      <c r="J2231" s="1">
        <v>0</v>
      </c>
      <c r="K2231" s="1">
        <v>0</v>
      </c>
      <c r="L2231" s="1">
        <v>0</v>
      </c>
      <c r="M2231" s="66">
        <f t="shared" si="264"/>
        <v>0</v>
      </c>
      <c r="R2231" s="43" t="str">
        <f t="shared" si="262"/>
        <v>-</v>
      </c>
    </row>
    <row r="2232" spans="1:19" x14ac:dyDescent="0.15">
      <c r="A2232" s="1">
        <v>2231</v>
      </c>
      <c r="B2232" s="29" t="str">
        <f>TRIM(基本信息!B2232)</f>
        <v/>
      </c>
      <c r="C2232" s="1" t="str">
        <f>TRIM(基本信息!C2232)</f>
        <v/>
      </c>
      <c r="D2232" s="1">
        <f t="shared" si="263"/>
        <v>0</v>
      </c>
      <c r="E2232" s="1" t="str">
        <f>IFERROR(INDEX(股票涨跌!E:E,MATCH(B2232,股票涨跌!B:B,0)),"-")</f>
        <v>-</v>
      </c>
      <c r="F2232" s="1" t="str">
        <f>IFERROR(INDEX(股票涨跌!F:F,MATCH(B2232,股票涨跌!B:B,0)),"-")</f>
        <v>-</v>
      </c>
      <c r="G2232" s="1" t="str">
        <f>TRIM(基本信息!O2232)</f>
        <v/>
      </c>
      <c r="H2232" s="1" t="str">
        <f>IFERROR(INDEX(行业涨跌!F:F,MATCH(G2232,行业涨跌!C:C,0)),"-")</f>
        <v>-</v>
      </c>
      <c r="I2232" s="1" t="str">
        <f>IFERROR(INDEX(行业涨跌!E:E,MATCH(G2232,行业涨跌!C:C,0)),"-")</f>
        <v>-</v>
      </c>
      <c r="J2232" s="1">
        <v>0</v>
      </c>
      <c r="K2232" s="1">
        <v>0</v>
      </c>
      <c r="L2232" s="1">
        <v>0</v>
      </c>
      <c r="M2232" s="66">
        <f t="shared" si="264"/>
        <v>0</v>
      </c>
      <c r="R2232" s="43" t="str">
        <f t="shared" si="262"/>
        <v>-</v>
      </c>
    </row>
    <row r="2233" spans="1:19" x14ac:dyDescent="0.15">
      <c r="A2233" s="1">
        <v>2232</v>
      </c>
      <c r="B2233" s="29" t="str">
        <f>TRIM(基本信息!B2233)</f>
        <v/>
      </c>
      <c r="C2233" s="1" t="str">
        <f>TRIM(基本信息!C2233)</f>
        <v/>
      </c>
      <c r="D2233" s="1">
        <f t="shared" si="263"/>
        <v>0</v>
      </c>
      <c r="E2233" s="1" t="str">
        <f>IFERROR(INDEX(股票涨跌!E:E,MATCH(B2233,股票涨跌!B:B,0)),"-")</f>
        <v>-</v>
      </c>
      <c r="F2233" s="1" t="str">
        <f>IFERROR(INDEX(股票涨跌!F:F,MATCH(B2233,股票涨跌!B:B,0)),"-")</f>
        <v>-</v>
      </c>
      <c r="G2233" s="1" t="str">
        <f>TRIM(基本信息!O2233)</f>
        <v/>
      </c>
      <c r="H2233" s="1" t="str">
        <f>IFERROR(INDEX(行业涨跌!F:F,MATCH(G2233,行业涨跌!C:C,0)),"-")</f>
        <v>-</v>
      </c>
      <c r="I2233" s="1" t="str">
        <f>IFERROR(INDEX(行业涨跌!E:E,MATCH(G2233,行业涨跌!C:C,0)),"-")</f>
        <v>-</v>
      </c>
      <c r="J2233" s="1">
        <v>0</v>
      </c>
      <c r="K2233" s="1">
        <v>0</v>
      </c>
      <c r="L2233" s="1">
        <v>0</v>
      </c>
      <c r="M2233" s="66">
        <f t="shared" si="264"/>
        <v>0</v>
      </c>
      <c r="R2233" s="43" t="str">
        <f t="shared" si="262"/>
        <v>-</v>
      </c>
    </row>
    <row r="2234" spans="1:19" x14ac:dyDescent="0.15">
      <c r="A2234" s="1">
        <v>2233</v>
      </c>
      <c r="B2234" s="29" t="str">
        <f>TRIM(基本信息!B2234)</f>
        <v/>
      </c>
      <c r="C2234" s="1" t="str">
        <f>TRIM(基本信息!C2234)</f>
        <v/>
      </c>
      <c r="D2234" s="1">
        <f t="shared" si="263"/>
        <v>0</v>
      </c>
      <c r="E2234" s="1" t="str">
        <f>IFERROR(INDEX(股票涨跌!E:E,MATCH(B2234,股票涨跌!B:B,0)),"-")</f>
        <v>-</v>
      </c>
      <c r="F2234" s="1" t="str">
        <f>IFERROR(INDEX(股票涨跌!F:F,MATCH(B2234,股票涨跌!B:B,0)),"-")</f>
        <v>-</v>
      </c>
      <c r="G2234" s="1" t="str">
        <f>TRIM(基本信息!O2234)</f>
        <v/>
      </c>
      <c r="H2234" s="1" t="str">
        <f>IFERROR(INDEX(行业涨跌!F:F,MATCH(G2234,行业涨跌!C:C,0)),"-")</f>
        <v>-</v>
      </c>
      <c r="I2234" s="1" t="str">
        <f>IFERROR(INDEX(行业涨跌!E:E,MATCH(G2234,行业涨跌!C:C,0)),"-")</f>
        <v>-</v>
      </c>
      <c r="J2234" s="1">
        <v>0</v>
      </c>
      <c r="K2234" s="1">
        <v>1</v>
      </c>
      <c r="L2234" s="1">
        <v>0</v>
      </c>
      <c r="M2234" s="66">
        <f t="shared" si="264"/>
        <v>1</v>
      </c>
      <c r="R2234" s="43" t="str">
        <f t="shared" si="262"/>
        <v>-</v>
      </c>
      <c r="S2234" s="11">
        <v>43630.625</v>
      </c>
    </row>
    <row r="2235" spans="1:19" x14ac:dyDescent="0.15">
      <c r="A2235" s="1">
        <v>2234</v>
      </c>
      <c r="B2235" s="29" t="str">
        <f>TRIM(基本信息!B2235)</f>
        <v/>
      </c>
      <c r="C2235" s="1" t="str">
        <f>TRIM(基本信息!C2235)</f>
        <v/>
      </c>
      <c r="D2235" s="1">
        <f t="shared" si="263"/>
        <v>0</v>
      </c>
      <c r="E2235" s="1" t="str">
        <f>IFERROR(INDEX(股票涨跌!E:E,MATCH(B2235,股票涨跌!B:B,0)),"-")</f>
        <v>-</v>
      </c>
      <c r="F2235" s="1" t="str">
        <f>IFERROR(INDEX(股票涨跌!F:F,MATCH(B2235,股票涨跌!B:B,0)),"-")</f>
        <v>-</v>
      </c>
      <c r="G2235" s="1" t="str">
        <f>TRIM(基本信息!O2235)</f>
        <v/>
      </c>
      <c r="H2235" s="1" t="str">
        <f>IFERROR(INDEX(行业涨跌!F:F,MATCH(G2235,行业涨跌!C:C,0)),"-")</f>
        <v>-</v>
      </c>
      <c r="I2235" s="1" t="str">
        <f>IFERROR(INDEX(行业涨跌!E:E,MATCH(G2235,行业涨跌!C:C,0)),"-")</f>
        <v>-</v>
      </c>
      <c r="J2235" s="1">
        <v>0</v>
      </c>
      <c r="K2235" s="1">
        <v>1</v>
      </c>
      <c r="L2235" s="1">
        <v>0</v>
      </c>
      <c r="M2235" s="66">
        <f t="shared" si="264"/>
        <v>1</v>
      </c>
      <c r="R2235" s="43" t="str">
        <f t="shared" si="262"/>
        <v>-</v>
      </c>
      <c r="S2235" s="11">
        <v>43630.625</v>
      </c>
    </row>
    <row r="2236" spans="1:19" x14ac:dyDescent="0.15">
      <c r="A2236" s="1">
        <v>2235</v>
      </c>
      <c r="B2236" s="29" t="str">
        <f>TRIM(基本信息!B2236)</f>
        <v/>
      </c>
      <c r="C2236" s="1" t="str">
        <f>TRIM(基本信息!C2236)</f>
        <v/>
      </c>
      <c r="D2236" s="1">
        <f t="shared" si="263"/>
        <v>0</v>
      </c>
      <c r="E2236" s="1" t="str">
        <f>IFERROR(INDEX(股票涨跌!E:E,MATCH(B2236,股票涨跌!B:B,0)),"-")</f>
        <v>-</v>
      </c>
      <c r="F2236" s="1" t="str">
        <f>IFERROR(INDEX(股票涨跌!F:F,MATCH(B2236,股票涨跌!B:B,0)),"-")</f>
        <v>-</v>
      </c>
      <c r="G2236" s="1" t="str">
        <f>TRIM(基本信息!O2236)</f>
        <v/>
      </c>
      <c r="H2236" s="1" t="str">
        <f>IFERROR(INDEX(行业涨跌!F:F,MATCH(G2236,行业涨跌!C:C,0)),"-")</f>
        <v>-</v>
      </c>
      <c r="I2236" s="1" t="str">
        <f>IFERROR(INDEX(行业涨跌!E:E,MATCH(G2236,行业涨跌!C:C,0)),"-")</f>
        <v>-</v>
      </c>
      <c r="J2236" s="1">
        <v>0</v>
      </c>
      <c r="K2236" s="1">
        <v>0</v>
      </c>
      <c r="L2236" s="1">
        <v>0</v>
      </c>
      <c r="M2236" s="66">
        <f t="shared" si="264"/>
        <v>0</v>
      </c>
      <c r="R2236" s="43" t="str">
        <f t="shared" si="262"/>
        <v>-</v>
      </c>
    </row>
    <row r="2237" spans="1:19" x14ac:dyDescent="0.15">
      <c r="A2237" s="1">
        <v>2236</v>
      </c>
      <c r="B2237" s="29" t="str">
        <f>TRIM(基本信息!B2237)</f>
        <v/>
      </c>
      <c r="C2237" s="1" t="str">
        <f>TRIM(基本信息!C2237)</f>
        <v/>
      </c>
      <c r="D2237" s="1">
        <f t="shared" si="263"/>
        <v>0</v>
      </c>
      <c r="E2237" s="1" t="str">
        <f>IFERROR(INDEX(股票涨跌!E:E,MATCH(B2237,股票涨跌!B:B,0)),"-")</f>
        <v>-</v>
      </c>
      <c r="F2237" s="1" t="str">
        <f>IFERROR(INDEX(股票涨跌!F:F,MATCH(B2237,股票涨跌!B:B,0)),"-")</f>
        <v>-</v>
      </c>
      <c r="G2237" s="1" t="str">
        <f>TRIM(基本信息!O2237)</f>
        <v/>
      </c>
      <c r="H2237" s="1" t="str">
        <f>IFERROR(INDEX(行业涨跌!F:F,MATCH(G2237,行业涨跌!C:C,0)),"-")</f>
        <v>-</v>
      </c>
      <c r="I2237" s="1" t="str">
        <f>IFERROR(INDEX(行业涨跌!E:E,MATCH(G2237,行业涨跌!C:C,0)),"-")</f>
        <v>-</v>
      </c>
      <c r="J2237" s="1">
        <v>0</v>
      </c>
      <c r="K2237" s="1">
        <v>0</v>
      </c>
      <c r="L2237" s="1">
        <v>0</v>
      </c>
      <c r="M2237" s="66">
        <f t="shared" si="264"/>
        <v>0</v>
      </c>
      <c r="R2237" s="43" t="str">
        <f t="shared" si="262"/>
        <v>-</v>
      </c>
    </row>
    <row r="2238" spans="1:19" x14ac:dyDescent="0.15">
      <c r="A2238" s="1">
        <v>2237</v>
      </c>
      <c r="B2238" s="29" t="str">
        <f>TRIM(基本信息!B2238)</f>
        <v/>
      </c>
      <c r="C2238" s="1" t="str">
        <f>TRIM(基本信息!C2238)</f>
        <v/>
      </c>
      <c r="D2238" s="1">
        <f t="shared" si="263"/>
        <v>0</v>
      </c>
      <c r="E2238" s="1" t="str">
        <f>IFERROR(INDEX(股票涨跌!E:E,MATCH(B2238,股票涨跌!B:B,0)),"-")</f>
        <v>-</v>
      </c>
      <c r="F2238" s="1" t="str">
        <f>IFERROR(INDEX(股票涨跌!F:F,MATCH(B2238,股票涨跌!B:B,0)),"-")</f>
        <v>-</v>
      </c>
      <c r="G2238" s="1" t="str">
        <f>TRIM(基本信息!O2238)</f>
        <v/>
      </c>
      <c r="H2238" s="1" t="str">
        <f>IFERROR(INDEX(行业涨跌!F:F,MATCH(G2238,行业涨跌!C:C,0)),"-")</f>
        <v>-</v>
      </c>
      <c r="I2238" s="1" t="str">
        <f>IFERROR(INDEX(行业涨跌!E:E,MATCH(G2238,行业涨跌!C:C,0)),"-")</f>
        <v>-</v>
      </c>
      <c r="J2238" s="1">
        <v>0</v>
      </c>
      <c r="K2238" s="1">
        <v>0</v>
      </c>
      <c r="L2238" s="1">
        <v>0</v>
      </c>
      <c r="M2238" s="66">
        <f t="shared" si="264"/>
        <v>0</v>
      </c>
      <c r="R2238" s="43" t="str">
        <f t="shared" si="262"/>
        <v>-</v>
      </c>
    </row>
    <row r="2239" spans="1:19" x14ac:dyDescent="0.15">
      <c r="A2239" s="1">
        <v>2238</v>
      </c>
      <c r="B2239" s="29" t="str">
        <f>TRIM(基本信息!B2239)</f>
        <v/>
      </c>
      <c r="C2239" s="1" t="str">
        <f>TRIM(基本信息!C2239)</f>
        <v/>
      </c>
      <c r="D2239" s="1">
        <f t="shared" si="263"/>
        <v>0</v>
      </c>
      <c r="E2239" s="1" t="str">
        <f>IFERROR(INDEX(股票涨跌!E:E,MATCH(B2239,股票涨跌!B:B,0)),"-")</f>
        <v>-</v>
      </c>
      <c r="F2239" s="1" t="str">
        <f>IFERROR(INDEX(股票涨跌!F:F,MATCH(B2239,股票涨跌!B:B,0)),"-")</f>
        <v>-</v>
      </c>
      <c r="G2239" s="1" t="str">
        <f>TRIM(基本信息!O2239)</f>
        <v/>
      </c>
      <c r="H2239" s="1" t="str">
        <f>IFERROR(INDEX(行业涨跌!F:F,MATCH(G2239,行业涨跌!C:C,0)),"-")</f>
        <v>-</v>
      </c>
      <c r="I2239" s="1" t="str">
        <f>IFERROR(INDEX(行业涨跌!E:E,MATCH(G2239,行业涨跌!C:C,0)),"-")</f>
        <v>-</v>
      </c>
      <c r="J2239" s="1">
        <v>0</v>
      </c>
      <c r="K2239" s="1">
        <v>1</v>
      </c>
      <c r="L2239" s="1">
        <v>0</v>
      </c>
      <c r="M2239" s="66">
        <f t="shared" si="264"/>
        <v>1</v>
      </c>
      <c r="R2239" s="43" t="str">
        <f t="shared" si="262"/>
        <v>-</v>
      </c>
      <c r="S2239" s="11">
        <v>43630.625</v>
      </c>
    </row>
    <row r="2240" spans="1:19" x14ac:dyDescent="0.15">
      <c r="A2240" s="1">
        <v>2239</v>
      </c>
      <c r="B2240" s="29" t="str">
        <f>TRIM(基本信息!B2240)</f>
        <v/>
      </c>
      <c r="C2240" s="1" t="str">
        <f>TRIM(基本信息!C2240)</f>
        <v/>
      </c>
      <c r="D2240" s="1">
        <f t="shared" si="263"/>
        <v>0</v>
      </c>
      <c r="E2240" s="1" t="str">
        <f>IFERROR(INDEX(股票涨跌!E:E,MATCH(B2240,股票涨跌!B:B,0)),"-")</f>
        <v>-</v>
      </c>
      <c r="F2240" s="1" t="str">
        <f>IFERROR(INDEX(股票涨跌!F:F,MATCH(B2240,股票涨跌!B:B,0)),"-")</f>
        <v>-</v>
      </c>
      <c r="G2240" s="1" t="str">
        <f>TRIM(基本信息!O2240)</f>
        <v/>
      </c>
      <c r="H2240" s="1" t="str">
        <f>IFERROR(INDEX(行业涨跌!F:F,MATCH(G2240,行业涨跌!C:C,0)),"-")</f>
        <v>-</v>
      </c>
      <c r="I2240" s="1" t="str">
        <f>IFERROR(INDEX(行业涨跌!E:E,MATCH(G2240,行业涨跌!C:C,0)),"-")</f>
        <v>-</v>
      </c>
      <c r="J2240" s="1">
        <v>0</v>
      </c>
      <c r="K2240" s="1">
        <v>1</v>
      </c>
      <c r="L2240" s="1">
        <v>0</v>
      </c>
      <c r="M2240" s="66">
        <f t="shared" si="264"/>
        <v>1</v>
      </c>
      <c r="R2240" s="43" t="str">
        <f t="shared" si="262"/>
        <v>-</v>
      </c>
      <c r="S2240" s="11">
        <v>43630.625</v>
      </c>
    </row>
    <row r="2241" spans="1:19" x14ac:dyDescent="0.15">
      <c r="A2241" s="1">
        <v>2240</v>
      </c>
      <c r="B2241" s="29" t="str">
        <f>TRIM(基本信息!B2241)</f>
        <v/>
      </c>
      <c r="C2241" s="1" t="str">
        <f>TRIM(基本信息!C2241)</f>
        <v/>
      </c>
      <c r="D2241" s="1">
        <f t="shared" si="263"/>
        <v>0</v>
      </c>
      <c r="E2241" s="1" t="str">
        <f>IFERROR(INDEX(股票涨跌!E:E,MATCH(B2241,股票涨跌!B:B,0)),"-")</f>
        <v>-</v>
      </c>
      <c r="F2241" s="1" t="str">
        <f>IFERROR(INDEX(股票涨跌!F:F,MATCH(B2241,股票涨跌!B:B,0)),"-")</f>
        <v>-</v>
      </c>
      <c r="G2241" s="1" t="str">
        <f>TRIM(基本信息!O2241)</f>
        <v/>
      </c>
      <c r="H2241" s="1" t="str">
        <f>IFERROR(INDEX(行业涨跌!F:F,MATCH(G2241,行业涨跌!C:C,0)),"-")</f>
        <v>-</v>
      </c>
      <c r="I2241" s="1" t="str">
        <f>IFERROR(INDEX(行业涨跌!E:E,MATCH(G2241,行业涨跌!C:C,0)),"-")</f>
        <v>-</v>
      </c>
      <c r="J2241" s="1">
        <v>0</v>
      </c>
      <c r="K2241" s="1">
        <v>1</v>
      </c>
      <c r="L2241" s="1">
        <v>0</v>
      </c>
      <c r="M2241" s="66">
        <f t="shared" si="264"/>
        <v>1</v>
      </c>
      <c r="R2241" s="43" t="str">
        <f t="shared" si="262"/>
        <v>-</v>
      </c>
      <c r="S2241" s="11">
        <v>43630.625</v>
      </c>
    </row>
    <row r="2242" spans="1:19" x14ac:dyDescent="0.15">
      <c r="A2242" s="1">
        <v>2241</v>
      </c>
      <c r="B2242" s="29" t="str">
        <f>TRIM(基本信息!B2242)</f>
        <v/>
      </c>
      <c r="C2242" s="1" t="str">
        <f>TRIM(基本信息!C2242)</f>
        <v/>
      </c>
      <c r="D2242" s="1">
        <f t="shared" si="263"/>
        <v>0</v>
      </c>
      <c r="E2242" s="1" t="str">
        <f>IFERROR(INDEX(股票涨跌!E:E,MATCH(B2242,股票涨跌!B:B,0)),"-")</f>
        <v>-</v>
      </c>
      <c r="F2242" s="1" t="str">
        <f>IFERROR(INDEX(股票涨跌!F:F,MATCH(B2242,股票涨跌!B:B,0)),"-")</f>
        <v>-</v>
      </c>
      <c r="G2242" s="1" t="str">
        <f>TRIM(基本信息!O2242)</f>
        <v/>
      </c>
      <c r="H2242" s="1" t="str">
        <f>IFERROR(INDEX(行业涨跌!F:F,MATCH(G2242,行业涨跌!C:C,0)),"-")</f>
        <v>-</v>
      </c>
      <c r="I2242" s="1" t="str">
        <f>IFERROR(INDEX(行业涨跌!E:E,MATCH(G2242,行业涨跌!C:C,0)),"-")</f>
        <v>-</v>
      </c>
      <c r="J2242" s="1">
        <v>0</v>
      </c>
      <c r="K2242" s="1">
        <v>1</v>
      </c>
      <c r="L2242" s="1">
        <v>0</v>
      </c>
      <c r="M2242" s="66">
        <f t="shared" si="264"/>
        <v>1</v>
      </c>
      <c r="R2242" s="43" t="str">
        <f t="shared" ref="R2242:R2305" si="265">IF(D2242&gt;0,IF(J2242&gt;0,$J$1,"")&amp;IF(K2242&gt;0,$K$1,"")&amp;IF(L2242&gt;0,$L$1,"")&amp;"+"&amp;IF(N2242&gt;0,$N$1,"")&amp;IF(O2242&gt;0,$O$1,"")&amp;IF(P2242&gt;0,$P$1,"")&amp;IF(Q2242&gt;0,$Q$1,""),"-")</f>
        <v>-</v>
      </c>
      <c r="S2242" s="11">
        <v>43630.625</v>
      </c>
    </row>
    <row r="2243" spans="1:19" x14ac:dyDescent="0.15">
      <c r="A2243" s="1">
        <v>2242</v>
      </c>
      <c r="B2243" s="29" t="str">
        <f>TRIM(基本信息!B2243)</f>
        <v/>
      </c>
      <c r="C2243" s="1" t="str">
        <f>TRIM(基本信息!C2243)</f>
        <v/>
      </c>
      <c r="D2243" s="1">
        <f t="shared" ref="D2243:D2306" si="266">IF(LEN(B2243)&gt;2,OR(M2243=1,(M2243=0.5)*(N2243+O2243+P2243+Q2243)&gt;0)+0,0)</f>
        <v>0</v>
      </c>
      <c r="E2243" s="1" t="str">
        <f>IFERROR(INDEX(股票涨跌!E:E,MATCH(B2243,股票涨跌!B:B,0)),"-")</f>
        <v>-</v>
      </c>
      <c r="F2243" s="1" t="str">
        <f>IFERROR(INDEX(股票涨跌!F:F,MATCH(B2243,股票涨跌!B:B,0)),"-")</f>
        <v>-</v>
      </c>
      <c r="G2243" s="1" t="str">
        <f>TRIM(基本信息!O2243)</f>
        <v/>
      </c>
      <c r="H2243" s="1" t="str">
        <f>IFERROR(INDEX(行业涨跌!F:F,MATCH(G2243,行业涨跌!C:C,0)),"-")</f>
        <v>-</v>
      </c>
      <c r="I2243" s="1" t="str">
        <f>IFERROR(INDEX(行业涨跌!E:E,MATCH(G2243,行业涨跌!C:C,0)),"-")</f>
        <v>-</v>
      </c>
      <c r="J2243" s="1">
        <v>1</v>
      </c>
      <c r="K2243" s="1">
        <v>0</v>
      </c>
      <c r="L2243" s="1">
        <v>0</v>
      </c>
      <c r="M2243" s="66">
        <f t="shared" ref="M2243:M2306" si="267">IF(K2243&gt;0,1,IF(J2243&gt;0,0.5,0))</f>
        <v>0.5</v>
      </c>
      <c r="N2243" s="1">
        <v>0</v>
      </c>
      <c r="O2243" s="1">
        <v>0</v>
      </c>
      <c r="P2243" s="1">
        <v>0</v>
      </c>
      <c r="Q2243" s="1">
        <v>0</v>
      </c>
      <c r="R2243" s="43" t="str">
        <f t="shared" si="265"/>
        <v>-</v>
      </c>
      <c r="S2243" s="11" t="s">
        <v>7751</v>
      </c>
    </row>
    <row r="2244" spans="1:19" x14ac:dyDescent="0.15">
      <c r="A2244" s="1">
        <v>2243</v>
      </c>
      <c r="B2244" s="29" t="str">
        <f>TRIM(基本信息!B2244)</f>
        <v/>
      </c>
      <c r="C2244" s="1" t="str">
        <f>TRIM(基本信息!C2244)</f>
        <v/>
      </c>
      <c r="D2244" s="1">
        <f t="shared" si="266"/>
        <v>0</v>
      </c>
      <c r="E2244" s="1" t="str">
        <f>IFERROR(INDEX(股票涨跌!E:E,MATCH(B2244,股票涨跌!B:B,0)),"-")</f>
        <v>-</v>
      </c>
      <c r="F2244" s="1" t="str">
        <f>IFERROR(INDEX(股票涨跌!F:F,MATCH(B2244,股票涨跌!B:B,0)),"-")</f>
        <v>-</v>
      </c>
      <c r="G2244" s="1" t="str">
        <f>TRIM(基本信息!O2244)</f>
        <v/>
      </c>
      <c r="H2244" s="1" t="str">
        <f>IFERROR(INDEX(行业涨跌!F:F,MATCH(G2244,行业涨跌!C:C,0)),"-")</f>
        <v>-</v>
      </c>
      <c r="I2244" s="1" t="str">
        <f>IFERROR(INDEX(行业涨跌!E:E,MATCH(G2244,行业涨跌!C:C,0)),"-")</f>
        <v>-</v>
      </c>
      <c r="J2244" s="1">
        <v>0</v>
      </c>
      <c r="K2244" s="1">
        <v>0</v>
      </c>
      <c r="L2244" s="1">
        <v>0</v>
      </c>
      <c r="M2244" s="66">
        <f t="shared" si="267"/>
        <v>0</v>
      </c>
      <c r="R2244" s="43" t="str">
        <f t="shared" si="265"/>
        <v>-</v>
      </c>
    </row>
    <row r="2245" spans="1:19" x14ac:dyDescent="0.15">
      <c r="A2245" s="1">
        <v>2244</v>
      </c>
      <c r="B2245" s="29" t="str">
        <f>TRIM(基本信息!B2245)</f>
        <v/>
      </c>
      <c r="C2245" s="1" t="str">
        <f>TRIM(基本信息!C2245)</f>
        <v/>
      </c>
      <c r="D2245" s="1">
        <f t="shared" si="266"/>
        <v>0</v>
      </c>
      <c r="E2245" s="1" t="str">
        <f>IFERROR(INDEX(股票涨跌!E:E,MATCH(B2245,股票涨跌!B:B,0)),"-")</f>
        <v>-</v>
      </c>
      <c r="F2245" s="1" t="str">
        <f>IFERROR(INDEX(股票涨跌!F:F,MATCH(B2245,股票涨跌!B:B,0)),"-")</f>
        <v>-</v>
      </c>
      <c r="G2245" s="1" t="str">
        <f>TRIM(基本信息!O2245)</f>
        <v/>
      </c>
      <c r="H2245" s="1" t="str">
        <f>IFERROR(INDEX(行业涨跌!F:F,MATCH(G2245,行业涨跌!C:C,0)),"-")</f>
        <v>-</v>
      </c>
      <c r="I2245" s="1" t="str">
        <f>IFERROR(INDEX(行业涨跌!E:E,MATCH(G2245,行业涨跌!C:C,0)),"-")</f>
        <v>-</v>
      </c>
      <c r="J2245" s="1">
        <v>0</v>
      </c>
      <c r="K2245" s="1">
        <v>1</v>
      </c>
      <c r="L2245" s="1">
        <v>0</v>
      </c>
      <c r="M2245" s="66">
        <f t="shared" si="267"/>
        <v>1</v>
      </c>
      <c r="R2245" s="43" t="str">
        <f t="shared" si="265"/>
        <v>-</v>
      </c>
      <c r="S2245" s="11">
        <v>43630.625</v>
      </c>
    </row>
    <row r="2246" spans="1:19" x14ac:dyDescent="0.15">
      <c r="A2246" s="1">
        <v>2245</v>
      </c>
      <c r="B2246" s="29" t="str">
        <f>TRIM(基本信息!B2246)</f>
        <v/>
      </c>
      <c r="C2246" s="1" t="str">
        <f>TRIM(基本信息!C2246)</f>
        <v/>
      </c>
      <c r="D2246" s="1">
        <f t="shared" si="266"/>
        <v>0</v>
      </c>
      <c r="E2246" s="1" t="str">
        <f>IFERROR(INDEX(股票涨跌!E:E,MATCH(B2246,股票涨跌!B:B,0)),"-")</f>
        <v>-</v>
      </c>
      <c r="F2246" s="1" t="str">
        <f>IFERROR(INDEX(股票涨跌!F:F,MATCH(B2246,股票涨跌!B:B,0)),"-")</f>
        <v>-</v>
      </c>
      <c r="G2246" s="1" t="str">
        <f>TRIM(基本信息!O2246)</f>
        <v/>
      </c>
      <c r="H2246" s="1" t="str">
        <f>IFERROR(INDEX(行业涨跌!F:F,MATCH(G2246,行业涨跌!C:C,0)),"-")</f>
        <v>-</v>
      </c>
      <c r="I2246" s="1" t="str">
        <f>IFERROR(INDEX(行业涨跌!E:E,MATCH(G2246,行业涨跌!C:C,0)),"-")</f>
        <v>-</v>
      </c>
      <c r="J2246" s="1">
        <v>0</v>
      </c>
      <c r="K2246" s="1">
        <v>0</v>
      </c>
      <c r="L2246" s="1">
        <v>0</v>
      </c>
      <c r="M2246" s="66">
        <f t="shared" si="267"/>
        <v>0</v>
      </c>
      <c r="R2246" s="43" t="str">
        <f t="shared" si="265"/>
        <v>-</v>
      </c>
    </row>
    <row r="2247" spans="1:19" x14ac:dyDescent="0.15">
      <c r="A2247" s="1">
        <v>2246</v>
      </c>
      <c r="B2247" s="29" t="str">
        <f>TRIM(基本信息!B2247)</f>
        <v/>
      </c>
      <c r="C2247" s="1" t="str">
        <f>TRIM(基本信息!C2247)</f>
        <v/>
      </c>
      <c r="D2247" s="1">
        <f t="shared" si="266"/>
        <v>0</v>
      </c>
      <c r="E2247" s="1" t="str">
        <f>IFERROR(INDEX(股票涨跌!E:E,MATCH(B2247,股票涨跌!B:B,0)),"-")</f>
        <v>-</v>
      </c>
      <c r="F2247" s="1" t="str">
        <f>IFERROR(INDEX(股票涨跌!F:F,MATCH(B2247,股票涨跌!B:B,0)),"-")</f>
        <v>-</v>
      </c>
      <c r="G2247" s="1" t="str">
        <f>TRIM(基本信息!O2247)</f>
        <v/>
      </c>
      <c r="H2247" s="1" t="str">
        <f>IFERROR(INDEX(行业涨跌!F:F,MATCH(G2247,行业涨跌!C:C,0)),"-")</f>
        <v>-</v>
      </c>
      <c r="I2247" s="1" t="str">
        <f>IFERROR(INDEX(行业涨跌!E:E,MATCH(G2247,行业涨跌!C:C,0)),"-")</f>
        <v>-</v>
      </c>
      <c r="J2247" s="1">
        <v>0</v>
      </c>
      <c r="K2247" s="1">
        <v>0</v>
      </c>
      <c r="L2247" s="1">
        <v>0</v>
      </c>
      <c r="M2247" s="66">
        <f t="shared" si="267"/>
        <v>0</v>
      </c>
      <c r="R2247" s="43" t="str">
        <f t="shared" si="265"/>
        <v>-</v>
      </c>
    </row>
    <row r="2248" spans="1:19" x14ac:dyDescent="0.15">
      <c r="A2248" s="1">
        <v>2247</v>
      </c>
      <c r="B2248" s="29" t="str">
        <f>TRIM(基本信息!B2248)</f>
        <v/>
      </c>
      <c r="C2248" s="1" t="str">
        <f>TRIM(基本信息!C2248)</f>
        <v/>
      </c>
      <c r="D2248" s="1">
        <f t="shared" si="266"/>
        <v>0</v>
      </c>
      <c r="E2248" s="1" t="str">
        <f>IFERROR(INDEX(股票涨跌!E:E,MATCH(B2248,股票涨跌!B:B,0)),"-")</f>
        <v>-</v>
      </c>
      <c r="F2248" s="1" t="str">
        <f>IFERROR(INDEX(股票涨跌!F:F,MATCH(B2248,股票涨跌!B:B,0)),"-")</f>
        <v>-</v>
      </c>
      <c r="G2248" s="1" t="str">
        <f>TRIM(基本信息!O2248)</f>
        <v/>
      </c>
      <c r="H2248" s="1" t="str">
        <f>IFERROR(INDEX(行业涨跌!F:F,MATCH(G2248,行业涨跌!C:C,0)),"-")</f>
        <v>-</v>
      </c>
      <c r="I2248" s="1" t="str">
        <f>IFERROR(INDEX(行业涨跌!E:E,MATCH(G2248,行业涨跌!C:C,0)),"-")</f>
        <v>-</v>
      </c>
      <c r="J2248" s="1">
        <v>0</v>
      </c>
      <c r="K2248" s="1">
        <v>0</v>
      </c>
      <c r="L2248" s="1">
        <v>0</v>
      </c>
      <c r="M2248" s="66">
        <f t="shared" si="267"/>
        <v>0</v>
      </c>
      <c r="R2248" s="43" t="str">
        <f t="shared" si="265"/>
        <v>-</v>
      </c>
    </row>
    <row r="2249" spans="1:19" x14ac:dyDescent="0.15">
      <c r="A2249" s="1">
        <v>2248</v>
      </c>
      <c r="B2249" s="29" t="str">
        <f>TRIM(基本信息!B2249)</f>
        <v/>
      </c>
      <c r="C2249" s="1" t="str">
        <f>TRIM(基本信息!C2249)</f>
        <v/>
      </c>
      <c r="D2249" s="1">
        <f t="shared" si="266"/>
        <v>0</v>
      </c>
      <c r="E2249" s="1" t="str">
        <f>IFERROR(INDEX(股票涨跌!E:E,MATCH(B2249,股票涨跌!B:B,0)),"-")</f>
        <v>-</v>
      </c>
      <c r="F2249" s="1" t="str">
        <f>IFERROR(INDEX(股票涨跌!F:F,MATCH(B2249,股票涨跌!B:B,0)),"-")</f>
        <v>-</v>
      </c>
      <c r="G2249" s="1" t="str">
        <f>TRIM(基本信息!O2249)</f>
        <v/>
      </c>
      <c r="H2249" s="1" t="str">
        <f>IFERROR(INDEX(行业涨跌!F:F,MATCH(G2249,行业涨跌!C:C,0)),"-")</f>
        <v>-</v>
      </c>
      <c r="I2249" s="1" t="str">
        <f>IFERROR(INDEX(行业涨跌!E:E,MATCH(G2249,行业涨跌!C:C,0)),"-")</f>
        <v>-</v>
      </c>
      <c r="J2249" s="1">
        <v>0</v>
      </c>
      <c r="K2249" s="1">
        <v>1</v>
      </c>
      <c r="L2249" s="1">
        <v>0</v>
      </c>
      <c r="M2249" s="66">
        <f t="shared" si="267"/>
        <v>1</v>
      </c>
      <c r="R2249" s="43" t="str">
        <f t="shared" si="265"/>
        <v>-</v>
      </c>
      <c r="S2249" s="11">
        <v>43630.625</v>
      </c>
    </row>
    <row r="2250" spans="1:19" x14ac:dyDescent="0.15">
      <c r="A2250" s="1">
        <v>2249</v>
      </c>
      <c r="B2250" s="29" t="str">
        <f>TRIM(基本信息!B2250)</f>
        <v/>
      </c>
      <c r="C2250" s="1" t="str">
        <f>TRIM(基本信息!C2250)</f>
        <v/>
      </c>
      <c r="D2250" s="1">
        <f t="shared" si="266"/>
        <v>0</v>
      </c>
      <c r="E2250" s="1" t="str">
        <f>IFERROR(INDEX(股票涨跌!E:E,MATCH(B2250,股票涨跌!B:B,0)),"-")</f>
        <v>-</v>
      </c>
      <c r="F2250" s="1" t="str">
        <f>IFERROR(INDEX(股票涨跌!F:F,MATCH(B2250,股票涨跌!B:B,0)),"-")</f>
        <v>-</v>
      </c>
      <c r="G2250" s="1" t="str">
        <f>TRIM(基本信息!O2250)</f>
        <v/>
      </c>
      <c r="H2250" s="1" t="str">
        <f>IFERROR(INDEX(行业涨跌!F:F,MATCH(G2250,行业涨跌!C:C,0)),"-")</f>
        <v>-</v>
      </c>
      <c r="I2250" s="1" t="str">
        <f>IFERROR(INDEX(行业涨跌!E:E,MATCH(G2250,行业涨跌!C:C,0)),"-")</f>
        <v>-</v>
      </c>
      <c r="J2250" s="1">
        <v>0</v>
      </c>
      <c r="K2250" s="1">
        <v>0</v>
      </c>
      <c r="L2250" s="1">
        <v>1</v>
      </c>
      <c r="M2250" s="66">
        <f t="shared" si="267"/>
        <v>0</v>
      </c>
      <c r="R2250" s="43" t="str">
        <f t="shared" si="265"/>
        <v>-</v>
      </c>
    </row>
    <row r="2251" spans="1:19" x14ac:dyDescent="0.15">
      <c r="A2251" s="1">
        <v>2250</v>
      </c>
      <c r="B2251" s="29" t="str">
        <f>TRIM(基本信息!B2251)</f>
        <v/>
      </c>
      <c r="C2251" s="1" t="str">
        <f>TRIM(基本信息!C2251)</f>
        <v/>
      </c>
      <c r="D2251" s="1">
        <f t="shared" si="266"/>
        <v>0</v>
      </c>
      <c r="E2251" s="1" t="str">
        <f>IFERROR(INDEX(股票涨跌!E:E,MATCH(B2251,股票涨跌!B:B,0)),"-")</f>
        <v>-</v>
      </c>
      <c r="F2251" s="1" t="str">
        <f>IFERROR(INDEX(股票涨跌!F:F,MATCH(B2251,股票涨跌!B:B,0)),"-")</f>
        <v>-</v>
      </c>
      <c r="G2251" s="1" t="str">
        <f>TRIM(基本信息!O2251)</f>
        <v/>
      </c>
      <c r="H2251" s="1" t="str">
        <f>IFERROR(INDEX(行业涨跌!F:F,MATCH(G2251,行业涨跌!C:C,0)),"-")</f>
        <v>-</v>
      </c>
      <c r="I2251" s="1" t="str">
        <f>IFERROR(INDEX(行业涨跌!E:E,MATCH(G2251,行业涨跌!C:C,0)),"-")</f>
        <v>-</v>
      </c>
      <c r="J2251" s="1">
        <v>0</v>
      </c>
      <c r="K2251" s="1">
        <v>0</v>
      </c>
      <c r="L2251" s="1">
        <v>0</v>
      </c>
      <c r="M2251" s="66">
        <f t="shared" si="267"/>
        <v>0</v>
      </c>
      <c r="R2251" s="43" t="str">
        <f t="shared" si="265"/>
        <v>-</v>
      </c>
    </row>
    <row r="2252" spans="1:19" x14ac:dyDescent="0.15">
      <c r="A2252" s="1">
        <v>2251</v>
      </c>
      <c r="B2252" s="29" t="str">
        <f>TRIM(基本信息!B2252)</f>
        <v/>
      </c>
      <c r="C2252" s="1" t="str">
        <f>TRIM(基本信息!C2252)</f>
        <v/>
      </c>
      <c r="D2252" s="1">
        <f t="shared" si="266"/>
        <v>0</v>
      </c>
      <c r="E2252" s="1" t="str">
        <f>IFERROR(INDEX(股票涨跌!E:E,MATCH(B2252,股票涨跌!B:B,0)),"-")</f>
        <v>-</v>
      </c>
      <c r="F2252" s="1" t="str">
        <f>IFERROR(INDEX(股票涨跌!F:F,MATCH(B2252,股票涨跌!B:B,0)),"-")</f>
        <v>-</v>
      </c>
      <c r="G2252" s="1" t="str">
        <f>TRIM(基本信息!O2252)</f>
        <v/>
      </c>
      <c r="H2252" s="1" t="str">
        <f>IFERROR(INDEX(行业涨跌!F:F,MATCH(G2252,行业涨跌!C:C,0)),"-")</f>
        <v>-</v>
      </c>
      <c r="I2252" s="1" t="str">
        <f>IFERROR(INDEX(行业涨跌!E:E,MATCH(G2252,行业涨跌!C:C,0)),"-")</f>
        <v>-</v>
      </c>
      <c r="J2252" s="1">
        <v>0</v>
      </c>
      <c r="K2252" s="1">
        <v>0</v>
      </c>
      <c r="L2252" s="1">
        <v>0</v>
      </c>
      <c r="M2252" s="66">
        <f t="shared" si="267"/>
        <v>0</v>
      </c>
      <c r="R2252" s="43" t="str">
        <f t="shared" si="265"/>
        <v>-</v>
      </c>
    </row>
    <row r="2253" spans="1:19" x14ac:dyDescent="0.15">
      <c r="A2253" s="1">
        <v>2252</v>
      </c>
      <c r="B2253" s="29" t="str">
        <f>TRIM(基本信息!B2253)</f>
        <v/>
      </c>
      <c r="C2253" s="1" t="str">
        <f>TRIM(基本信息!C2253)</f>
        <v/>
      </c>
      <c r="D2253" s="1">
        <f t="shared" si="266"/>
        <v>0</v>
      </c>
      <c r="E2253" s="1" t="str">
        <f>IFERROR(INDEX(股票涨跌!E:E,MATCH(B2253,股票涨跌!B:B,0)),"-")</f>
        <v>-</v>
      </c>
      <c r="F2253" s="1" t="str">
        <f>IFERROR(INDEX(股票涨跌!F:F,MATCH(B2253,股票涨跌!B:B,0)),"-")</f>
        <v>-</v>
      </c>
      <c r="G2253" s="1" t="str">
        <f>TRIM(基本信息!O2253)</f>
        <v/>
      </c>
      <c r="H2253" s="1" t="str">
        <f>IFERROR(INDEX(行业涨跌!F:F,MATCH(G2253,行业涨跌!C:C,0)),"-")</f>
        <v>-</v>
      </c>
      <c r="I2253" s="1" t="str">
        <f>IFERROR(INDEX(行业涨跌!E:E,MATCH(G2253,行业涨跌!C:C,0)),"-")</f>
        <v>-</v>
      </c>
      <c r="J2253" s="1">
        <v>0</v>
      </c>
      <c r="K2253" s="1">
        <v>1</v>
      </c>
      <c r="L2253" s="1">
        <v>0</v>
      </c>
      <c r="M2253" s="66">
        <f t="shared" si="267"/>
        <v>1</v>
      </c>
      <c r="R2253" s="43" t="str">
        <f t="shared" si="265"/>
        <v>-</v>
      </c>
      <c r="S2253" s="11">
        <v>43630.625</v>
      </c>
    </row>
    <row r="2254" spans="1:19" x14ac:dyDescent="0.15">
      <c r="A2254" s="1">
        <v>2253</v>
      </c>
      <c r="B2254" s="29" t="str">
        <f>TRIM(基本信息!B2254)</f>
        <v/>
      </c>
      <c r="C2254" s="1" t="str">
        <f>TRIM(基本信息!C2254)</f>
        <v/>
      </c>
      <c r="D2254" s="1">
        <f t="shared" si="266"/>
        <v>0</v>
      </c>
      <c r="E2254" s="1" t="str">
        <f>IFERROR(INDEX(股票涨跌!E:E,MATCH(B2254,股票涨跌!B:B,0)),"-")</f>
        <v>-</v>
      </c>
      <c r="F2254" s="1" t="str">
        <f>IFERROR(INDEX(股票涨跌!F:F,MATCH(B2254,股票涨跌!B:B,0)),"-")</f>
        <v>-</v>
      </c>
      <c r="G2254" s="1" t="str">
        <f>TRIM(基本信息!O2254)</f>
        <v/>
      </c>
      <c r="H2254" s="1" t="str">
        <f>IFERROR(INDEX(行业涨跌!F:F,MATCH(G2254,行业涨跌!C:C,0)),"-")</f>
        <v>-</v>
      </c>
      <c r="I2254" s="1" t="str">
        <f>IFERROR(INDEX(行业涨跌!E:E,MATCH(G2254,行业涨跌!C:C,0)),"-")</f>
        <v>-</v>
      </c>
      <c r="J2254" s="1">
        <v>0</v>
      </c>
      <c r="K2254" s="1">
        <v>1</v>
      </c>
      <c r="L2254" s="1">
        <v>0</v>
      </c>
      <c r="M2254" s="66">
        <f t="shared" si="267"/>
        <v>1</v>
      </c>
      <c r="R2254" s="43" t="str">
        <f t="shared" si="265"/>
        <v>-</v>
      </c>
      <c r="S2254" s="11">
        <v>43630.625</v>
      </c>
    </row>
    <row r="2255" spans="1:19" x14ac:dyDescent="0.15">
      <c r="A2255" s="1">
        <v>2254</v>
      </c>
      <c r="B2255" s="29" t="str">
        <f>TRIM(基本信息!B2255)</f>
        <v/>
      </c>
      <c r="C2255" s="1" t="str">
        <f>TRIM(基本信息!C2255)</f>
        <v/>
      </c>
      <c r="D2255" s="1">
        <f t="shared" si="266"/>
        <v>0</v>
      </c>
      <c r="E2255" s="1" t="str">
        <f>IFERROR(INDEX(股票涨跌!E:E,MATCH(B2255,股票涨跌!B:B,0)),"-")</f>
        <v>-</v>
      </c>
      <c r="F2255" s="1" t="str">
        <f>IFERROR(INDEX(股票涨跌!F:F,MATCH(B2255,股票涨跌!B:B,0)),"-")</f>
        <v>-</v>
      </c>
      <c r="G2255" s="1" t="str">
        <f>TRIM(基本信息!O2255)</f>
        <v/>
      </c>
      <c r="H2255" s="1" t="str">
        <f>IFERROR(INDEX(行业涨跌!F:F,MATCH(G2255,行业涨跌!C:C,0)),"-")</f>
        <v>-</v>
      </c>
      <c r="I2255" s="1" t="str">
        <f>IFERROR(INDEX(行业涨跌!E:E,MATCH(G2255,行业涨跌!C:C,0)),"-")</f>
        <v>-</v>
      </c>
      <c r="J2255" s="1">
        <v>0</v>
      </c>
      <c r="K2255" s="1">
        <v>0</v>
      </c>
      <c r="L2255" s="1">
        <v>0</v>
      </c>
      <c r="M2255" s="66">
        <f t="shared" si="267"/>
        <v>0</v>
      </c>
      <c r="R2255" s="43" t="str">
        <f t="shared" si="265"/>
        <v>-</v>
      </c>
    </row>
    <row r="2256" spans="1:19" x14ac:dyDescent="0.15">
      <c r="A2256" s="1">
        <v>2255</v>
      </c>
      <c r="B2256" s="29" t="str">
        <f>TRIM(基本信息!B2256)</f>
        <v/>
      </c>
      <c r="C2256" s="1" t="str">
        <f>TRIM(基本信息!C2256)</f>
        <v/>
      </c>
      <c r="D2256" s="1">
        <f t="shared" si="266"/>
        <v>0</v>
      </c>
      <c r="E2256" s="1" t="str">
        <f>IFERROR(INDEX(股票涨跌!E:E,MATCH(B2256,股票涨跌!B:B,0)),"-")</f>
        <v>-</v>
      </c>
      <c r="F2256" s="1" t="str">
        <f>IFERROR(INDEX(股票涨跌!F:F,MATCH(B2256,股票涨跌!B:B,0)),"-")</f>
        <v>-</v>
      </c>
      <c r="G2256" s="1" t="str">
        <f>TRIM(基本信息!O2256)</f>
        <v/>
      </c>
      <c r="H2256" s="1" t="str">
        <f>IFERROR(INDEX(行业涨跌!F:F,MATCH(G2256,行业涨跌!C:C,0)),"-")</f>
        <v>-</v>
      </c>
      <c r="I2256" s="1" t="str">
        <f>IFERROR(INDEX(行业涨跌!E:E,MATCH(G2256,行业涨跌!C:C,0)),"-")</f>
        <v>-</v>
      </c>
      <c r="J2256" s="1">
        <v>0</v>
      </c>
      <c r="K2256" s="1">
        <v>0</v>
      </c>
      <c r="L2256" s="1">
        <v>0</v>
      </c>
      <c r="M2256" s="66">
        <f t="shared" si="267"/>
        <v>0</v>
      </c>
      <c r="R2256" s="43" t="str">
        <f t="shared" si="265"/>
        <v>-</v>
      </c>
    </row>
    <row r="2257" spans="1:19" x14ac:dyDescent="0.15">
      <c r="A2257" s="1">
        <v>2256</v>
      </c>
      <c r="B2257" s="29" t="str">
        <f>TRIM(基本信息!B2257)</f>
        <v/>
      </c>
      <c r="C2257" s="1" t="str">
        <f>TRIM(基本信息!C2257)</f>
        <v/>
      </c>
      <c r="D2257" s="1">
        <f t="shared" si="266"/>
        <v>0</v>
      </c>
      <c r="E2257" s="1" t="str">
        <f>IFERROR(INDEX(股票涨跌!E:E,MATCH(B2257,股票涨跌!B:B,0)),"-")</f>
        <v>-</v>
      </c>
      <c r="F2257" s="1" t="str">
        <f>IFERROR(INDEX(股票涨跌!F:F,MATCH(B2257,股票涨跌!B:B,0)),"-")</f>
        <v>-</v>
      </c>
      <c r="G2257" s="1" t="str">
        <f>TRIM(基本信息!O2257)</f>
        <v/>
      </c>
      <c r="H2257" s="1" t="str">
        <f>IFERROR(INDEX(行业涨跌!F:F,MATCH(G2257,行业涨跌!C:C,0)),"-")</f>
        <v>-</v>
      </c>
      <c r="I2257" s="1" t="str">
        <f>IFERROR(INDEX(行业涨跌!E:E,MATCH(G2257,行业涨跌!C:C,0)),"-")</f>
        <v>-</v>
      </c>
      <c r="J2257" s="1">
        <v>0</v>
      </c>
      <c r="K2257" s="1">
        <v>0</v>
      </c>
      <c r="L2257" s="1">
        <v>0</v>
      </c>
      <c r="M2257" s="66">
        <f t="shared" si="267"/>
        <v>0</v>
      </c>
      <c r="R2257" s="43" t="str">
        <f t="shared" si="265"/>
        <v>-</v>
      </c>
    </row>
    <row r="2258" spans="1:19" x14ac:dyDescent="0.15">
      <c r="A2258" s="1">
        <v>2257</v>
      </c>
      <c r="B2258" s="29" t="str">
        <f>TRIM(基本信息!B2258)</f>
        <v/>
      </c>
      <c r="C2258" s="1" t="str">
        <f>TRIM(基本信息!C2258)</f>
        <v/>
      </c>
      <c r="D2258" s="1">
        <f t="shared" si="266"/>
        <v>0</v>
      </c>
      <c r="E2258" s="1" t="str">
        <f>IFERROR(INDEX(股票涨跌!E:E,MATCH(B2258,股票涨跌!B:B,0)),"-")</f>
        <v>-</v>
      </c>
      <c r="F2258" s="1" t="str">
        <f>IFERROR(INDEX(股票涨跌!F:F,MATCH(B2258,股票涨跌!B:B,0)),"-")</f>
        <v>-</v>
      </c>
      <c r="G2258" s="1" t="str">
        <f>TRIM(基本信息!O2258)</f>
        <v/>
      </c>
      <c r="H2258" s="1" t="str">
        <f>IFERROR(INDEX(行业涨跌!F:F,MATCH(G2258,行业涨跌!C:C,0)),"-")</f>
        <v>-</v>
      </c>
      <c r="I2258" s="1" t="str">
        <f>IFERROR(INDEX(行业涨跌!E:E,MATCH(G2258,行业涨跌!C:C,0)),"-")</f>
        <v>-</v>
      </c>
      <c r="J2258" s="1">
        <v>0</v>
      </c>
      <c r="K2258" s="1">
        <v>1</v>
      </c>
      <c r="L2258" s="1">
        <v>0</v>
      </c>
      <c r="M2258" s="66">
        <f t="shared" si="267"/>
        <v>1</v>
      </c>
      <c r="R2258" s="43" t="str">
        <f t="shared" si="265"/>
        <v>-</v>
      </c>
      <c r="S2258" s="11">
        <v>43630.625</v>
      </c>
    </row>
    <row r="2259" spans="1:19" x14ac:dyDescent="0.15">
      <c r="A2259" s="1">
        <v>2258</v>
      </c>
      <c r="B2259" s="29" t="str">
        <f>TRIM(基本信息!B2259)</f>
        <v/>
      </c>
      <c r="C2259" s="1" t="str">
        <f>TRIM(基本信息!C2259)</f>
        <v/>
      </c>
      <c r="D2259" s="1">
        <f t="shared" si="266"/>
        <v>0</v>
      </c>
      <c r="E2259" s="1" t="str">
        <f>IFERROR(INDEX(股票涨跌!E:E,MATCH(B2259,股票涨跌!B:B,0)),"-")</f>
        <v>-</v>
      </c>
      <c r="F2259" s="1" t="str">
        <f>IFERROR(INDEX(股票涨跌!F:F,MATCH(B2259,股票涨跌!B:B,0)),"-")</f>
        <v>-</v>
      </c>
      <c r="G2259" s="1" t="str">
        <f>TRIM(基本信息!O2259)</f>
        <v/>
      </c>
      <c r="H2259" s="1" t="str">
        <f>IFERROR(INDEX(行业涨跌!F:F,MATCH(G2259,行业涨跌!C:C,0)),"-")</f>
        <v>-</v>
      </c>
      <c r="I2259" s="1" t="str">
        <f>IFERROR(INDEX(行业涨跌!E:E,MATCH(G2259,行业涨跌!C:C,0)),"-")</f>
        <v>-</v>
      </c>
      <c r="J2259" s="1">
        <v>0</v>
      </c>
      <c r="K2259" s="1">
        <v>0</v>
      </c>
      <c r="L2259" s="1">
        <v>0</v>
      </c>
      <c r="M2259" s="66">
        <f t="shared" si="267"/>
        <v>0</v>
      </c>
      <c r="R2259" s="43" t="str">
        <f t="shared" si="265"/>
        <v>-</v>
      </c>
    </row>
    <row r="2260" spans="1:19" x14ac:dyDescent="0.15">
      <c r="A2260" s="1">
        <v>2259</v>
      </c>
      <c r="B2260" s="29" t="str">
        <f>TRIM(基本信息!B2260)</f>
        <v/>
      </c>
      <c r="C2260" s="1" t="str">
        <f>TRIM(基本信息!C2260)</f>
        <v/>
      </c>
      <c r="D2260" s="1">
        <f t="shared" si="266"/>
        <v>0</v>
      </c>
      <c r="E2260" s="1" t="str">
        <f>IFERROR(INDEX(股票涨跌!E:E,MATCH(B2260,股票涨跌!B:B,0)),"-")</f>
        <v>-</v>
      </c>
      <c r="F2260" s="1" t="str">
        <f>IFERROR(INDEX(股票涨跌!F:F,MATCH(B2260,股票涨跌!B:B,0)),"-")</f>
        <v>-</v>
      </c>
      <c r="G2260" s="1" t="str">
        <f>TRIM(基本信息!O2260)</f>
        <v/>
      </c>
      <c r="H2260" s="1" t="str">
        <f>IFERROR(INDEX(行业涨跌!F:F,MATCH(G2260,行业涨跌!C:C,0)),"-")</f>
        <v>-</v>
      </c>
      <c r="I2260" s="1" t="str">
        <f>IFERROR(INDEX(行业涨跌!E:E,MATCH(G2260,行业涨跌!C:C,0)),"-")</f>
        <v>-</v>
      </c>
      <c r="J2260" s="1">
        <v>0</v>
      </c>
      <c r="K2260" s="1">
        <v>0</v>
      </c>
      <c r="L2260" s="1">
        <v>0</v>
      </c>
      <c r="M2260" s="66">
        <f t="shared" si="267"/>
        <v>0</v>
      </c>
      <c r="R2260" s="43" t="str">
        <f t="shared" si="265"/>
        <v>-</v>
      </c>
    </row>
    <row r="2261" spans="1:19" x14ac:dyDescent="0.15">
      <c r="A2261" s="1">
        <v>2260</v>
      </c>
      <c r="B2261" s="29" t="str">
        <f>TRIM(基本信息!B2261)</f>
        <v/>
      </c>
      <c r="C2261" s="1" t="str">
        <f>TRIM(基本信息!C2261)</f>
        <v/>
      </c>
      <c r="D2261" s="1">
        <f t="shared" si="266"/>
        <v>0</v>
      </c>
      <c r="E2261" s="1" t="str">
        <f>IFERROR(INDEX(股票涨跌!E:E,MATCH(B2261,股票涨跌!B:B,0)),"-")</f>
        <v>-</v>
      </c>
      <c r="F2261" s="1" t="str">
        <f>IFERROR(INDEX(股票涨跌!F:F,MATCH(B2261,股票涨跌!B:B,0)),"-")</f>
        <v>-</v>
      </c>
      <c r="G2261" s="1" t="str">
        <f>TRIM(基本信息!O2261)</f>
        <v/>
      </c>
      <c r="H2261" s="1" t="str">
        <f>IFERROR(INDEX(行业涨跌!F:F,MATCH(G2261,行业涨跌!C:C,0)),"-")</f>
        <v>-</v>
      </c>
      <c r="I2261" s="1" t="str">
        <f>IFERROR(INDEX(行业涨跌!E:E,MATCH(G2261,行业涨跌!C:C,0)),"-")</f>
        <v>-</v>
      </c>
      <c r="J2261" s="1">
        <v>0</v>
      </c>
      <c r="K2261" s="1">
        <v>1</v>
      </c>
      <c r="L2261" s="1">
        <v>0</v>
      </c>
      <c r="M2261" s="66">
        <f t="shared" si="267"/>
        <v>1</v>
      </c>
      <c r="R2261" s="43" t="str">
        <f t="shared" si="265"/>
        <v>-</v>
      </c>
      <c r="S2261" s="11">
        <v>43630.625</v>
      </c>
    </row>
    <row r="2262" spans="1:19" x14ac:dyDescent="0.15">
      <c r="A2262" s="1">
        <v>2261</v>
      </c>
      <c r="B2262" s="29" t="str">
        <f>TRIM(基本信息!B2262)</f>
        <v/>
      </c>
      <c r="C2262" s="1" t="str">
        <f>TRIM(基本信息!C2262)</f>
        <v/>
      </c>
      <c r="D2262" s="1">
        <f t="shared" si="266"/>
        <v>0</v>
      </c>
      <c r="E2262" s="1" t="str">
        <f>IFERROR(INDEX(股票涨跌!E:E,MATCH(B2262,股票涨跌!B:B,0)),"-")</f>
        <v>-</v>
      </c>
      <c r="F2262" s="1" t="str">
        <f>IFERROR(INDEX(股票涨跌!F:F,MATCH(B2262,股票涨跌!B:B,0)),"-")</f>
        <v>-</v>
      </c>
      <c r="G2262" s="1" t="str">
        <f>TRIM(基本信息!O2262)</f>
        <v/>
      </c>
      <c r="H2262" s="1" t="str">
        <f>IFERROR(INDEX(行业涨跌!F:F,MATCH(G2262,行业涨跌!C:C,0)),"-")</f>
        <v>-</v>
      </c>
      <c r="I2262" s="1" t="str">
        <f>IFERROR(INDEX(行业涨跌!E:E,MATCH(G2262,行业涨跌!C:C,0)),"-")</f>
        <v>-</v>
      </c>
      <c r="J2262" s="1">
        <v>0</v>
      </c>
      <c r="K2262" s="1">
        <v>1</v>
      </c>
      <c r="L2262" s="1">
        <v>0</v>
      </c>
      <c r="M2262" s="66">
        <f t="shared" si="267"/>
        <v>1</v>
      </c>
      <c r="R2262" s="43" t="str">
        <f t="shared" si="265"/>
        <v>-</v>
      </c>
      <c r="S2262" s="11">
        <v>43630.625</v>
      </c>
    </row>
    <row r="2263" spans="1:19" x14ac:dyDescent="0.15">
      <c r="A2263" s="1">
        <v>2262</v>
      </c>
      <c r="B2263" s="29" t="str">
        <f>TRIM(基本信息!B2263)</f>
        <v/>
      </c>
      <c r="C2263" s="1" t="str">
        <f>TRIM(基本信息!C2263)</f>
        <v/>
      </c>
      <c r="D2263" s="1">
        <f t="shared" si="266"/>
        <v>0</v>
      </c>
      <c r="E2263" s="1" t="str">
        <f>IFERROR(INDEX(股票涨跌!E:E,MATCH(B2263,股票涨跌!B:B,0)),"-")</f>
        <v>-</v>
      </c>
      <c r="F2263" s="1" t="str">
        <f>IFERROR(INDEX(股票涨跌!F:F,MATCH(B2263,股票涨跌!B:B,0)),"-")</f>
        <v>-</v>
      </c>
      <c r="G2263" s="1" t="str">
        <f>TRIM(基本信息!O2263)</f>
        <v/>
      </c>
      <c r="H2263" s="1" t="str">
        <f>IFERROR(INDEX(行业涨跌!F:F,MATCH(G2263,行业涨跌!C:C,0)),"-")</f>
        <v>-</v>
      </c>
      <c r="I2263" s="1" t="str">
        <f>IFERROR(INDEX(行业涨跌!E:E,MATCH(G2263,行业涨跌!C:C,0)),"-")</f>
        <v>-</v>
      </c>
      <c r="J2263" s="1">
        <v>0</v>
      </c>
      <c r="K2263" s="1">
        <v>0</v>
      </c>
      <c r="L2263" s="1">
        <v>0</v>
      </c>
      <c r="M2263" s="66">
        <f t="shared" si="267"/>
        <v>0</v>
      </c>
      <c r="R2263" s="43" t="str">
        <f t="shared" si="265"/>
        <v>-</v>
      </c>
    </row>
    <row r="2264" spans="1:19" x14ac:dyDescent="0.15">
      <c r="A2264" s="1">
        <v>2263</v>
      </c>
      <c r="B2264" s="29" t="str">
        <f>TRIM(基本信息!B2264)</f>
        <v/>
      </c>
      <c r="C2264" s="1" t="str">
        <f>TRIM(基本信息!C2264)</f>
        <v/>
      </c>
      <c r="D2264" s="1">
        <f t="shared" si="266"/>
        <v>0</v>
      </c>
      <c r="E2264" s="1" t="str">
        <f>IFERROR(INDEX(股票涨跌!E:E,MATCH(B2264,股票涨跌!B:B,0)),"-")</f>
        <v>-</v>
      </c>
      <c r="F2264" s="1" t="str">
        <f>IFERROR(INDEX(股票涨跌!F:F,MATCH(B2264,股票涨跌!B:B,0)),"-")</f>
        <v>-</v>
      </c>
      <c r="G2264" s="1" t="str">
        <f>TRIM(基本信息!O2264)</f>
        <v/>
      </c>
      <c r="H2264" s="1" t="str">
        <f>IFERROR(INDEX(行业涨跌!F:F,MATCH(G2264,行业涨跌!C:C,0)),"-")</f>
        <v>-</v>
      </c>
      <c r="I2264" s="1" t="str">
        <f>IFERROR(INDEX(行业涨跌!E:E,MATCH(G2264,行业涨跌!C:C,0)),"-")</f>
        <v>-</v>
      </c>
      <c r="J2264" s="1">
        <v>0</v>
      </c>
      <c r="K2264" s="1">
        <v>1</v>
      </c>
      <c r="L2264" s="1">
        <v>0</v>
      </c>
      <c r="M2264" s="66">
        <f t="shared" si="267"/>
        <v>1</v>
      </c>
      <c r="R2264" s="43" t="str">
        <f t="shared" si="265"/>
        <v>-</v>
      </c>
      <c r="S2264" s="11">
        <v>43630.625</v>
      </c>
    </row>
    <row r="2265" spans="1:19" x14ac:dyDescent="0.15">
      <c r="A2265" s="1">
        <v>2264</v>
      </c>
      <c r="B2265" s="29" t="str">
        <f>TRIM(基本信息!B2265)</f>
        <v/>
      </c>
      <c r="C2265" s="1" t="str">
        <f>TRIM(基本信息!C2265)</f>
        <v/>
      </c>
      <c r="D2265" s="1">
        <f t="shared" si="266"/>
        <v>0</v>
      </c>
      <c r="E2265" s="1" t="str">
        <f>IFERROR(INDEX(股票涨跌!E:E,MATCH(B2265,股票涨跌!B:B,0)),"-")</f>
        <v>-</v>
      </c>
      <c r="F2265" s="1" t="str">
        <f>IFERROR(INDEX(股票涨跌!F:F,MATCH(B2265,股票涨跌!B:B,0)),"-")</f>
        <v>-</v>
      </c>
      <c r="G2265" s="1" t="str">
        <f>TRIM(基本信息!O2265)</f>
        <v/>
      </c>
      <c r="H2265" s="1" t="str">
        <f>IFERROR(INDEX(行业涨跌!F:F,MATCH(G2265,行业涨跌!C:C,0)),"-")</f>
        <v>-</v>
      </c>
      <c r="I2265" s="1" t="str">
        <f>IFERROR(INDEX(行业涨跌!E:E,MATCH(G2265,行业涨跌!C:C,0)),"-")</f>
        <v>-</v>
      </c>
      <c r="J2265" s="1">
        <v>0</v>
      </c>
      <c r="K2265" s="1">
        <v>1</v>
      </c>
      <c r="L2265" s="1">
        <v>0</v>
      </c>
      <c r="M2265" s="66">
        <f t="shared" si="267"/>
        <v>1</v>
      </c>
      <c r="R2265" s="43" t="str">
        <f t="shared" si="265"/>
        <v>-</v>
      </c>
      <c r="S2265" s="11">
        <v>43630.625</v>
      </c>
    </row>
    <row r="2266" spans="1:19" x14ac:dyDescent="0.15">
      <c r="A2266" s="1">
        <v>2265</v>
      </c>
      <c r="B2266" s="29" t="str">
        <f>TRIM(基本信息!B2266)</f>
        <v/>
      </c>
      <c r="C2266" s="1" t="str">
        <f>TRIM(基本信息!C2266)</f>
        <v/>
      </c>
      <c r="D2266" s="1">
        <f t="shared" si="266"/>
        <v>0</v>
      </c>
      <c r="E2266" s="1" t="str">
        <f>IFERROR(INDEX(股票涨跌!E:E,MATCH(B2266,股票涨跌!B:B,0)),"-")</f>
        <v>-</v>
      </c>
      <c r="F2266" s="1" t="str">
        <f>IFERROR(INDEX(股票涨跌!F:F,MATCH(B2266,股票涨跌!B:B,0)),"-")</f>
        <v>-</v>
      </c>
      <c r="G2266" s="1" t="str">
        <f>TRIM(基本信息!O2266)</f>
        <v/>
      </c>
      <c r="H2266" s="1" t="str">
        <f>IFERROR(INDEX(行业涨跌!F:F,MATCH(G2266,行业涨跌!C:C,0)),"-")</f>
        <v>-</v>
      </c>
      <c r="I2266" s="1" t="str">
        <f>IFERROR(INDEX(行业涨跌!E:E,MATCH(G2266,行业涨跌!C:C,0)),"-")</f>
        <v>-</v>
      </c>
      <c r="J2266" s="1">
        <v>0</v>
      </c>
      <c r="K2266" s="1">
        <v>0</v>
      </c>
      <c r="L2266" s="1">
        <v>0</v>
      </c>
      <c r="M2266" s="66">
        <f t="shared" si="267"/>
        <v>0</v>
      </c>
      <c r="R2266" s="43" t="str">
        <f t="shared" si="265"/>
        <v>-</v>
      </c>
    </row>
    <row r="2267" spans="1:19" x14ac:dyDescent="0.15">
      <c r="A2267" s="1">
        <v>2266</v>
      </c>
      <c r="B2267" s="29" t="str">
        <f>TRIM(基本信息!B2267)</f>
        <v/>
      </c>
      <c r="C2267" s="1" t="str">
        <f>TRIM(基本信息!C2267)</f>
        <v/>
      </c>
      <c r="D2267" s="1">
        <f t="shared" si="266"/>
        <v>0</v>
      </c>
      <c r="E2267" s="1" t="str">
        <f>IFERROR(INDEX(股票涨跌!E:E,MATCH(B2267,股票涨跌!B:B,0)),"-")</f>
        <v>-</v>
      </c>
      <c r="F2267" s="1" t="str">
        <f>IFERROR(INDEX(股票涨跌!F:F,MATCH(B2267,股票涨跌!B:B,0)),"-")</f>
        <v>-</v>
      </c>
      <c r="G2267" s="1" t="str">
        <f>TRIM(基本信息!O2267)</f>
        <v/>
      </c>
      <c r="H2267" s="1" t="str">
        <f>IFERROR(INDEX(行业涨跌!F:F,MATCH(G2267,行业涨跌!C:C,0)),"-")</f>
        <v>-</v>
      </c>
      <c r="I2267" s="1" t="str">
        <f>IFERROR(INDEX(行业涨跌!E:E,MATCH(G2267,行业涨跌!C:C,0)),"-")</f>
        <v>-</v>
      </c>
      <c r="J2267" s="1">
        <v>0</v>
      </c>
      <c r="K2267" s="1">
        <v>0</v>
      </c>
      <c r="L2267" s="1">
        <v>0</v>
      </c>
      <c r="M2267" s="66">
        <f t="shared" si="267"/>
        <v>0</v>
      </c>
      <c r="R2267" s="43" t="str">
        <f t="shared" si="265"/>
        <v>-</v>
      </c>
    </row>
    <row r="2268" spans="1:19" x14ac:dyDescent="0.15">
      <c r="A2268" s="1">
        <v>2267</v>
      </c>
      <c r="B2268" s="29" t="str">
        <f>TRIM(基本信息!B2268)</f>
        <v/>
      </c>
      <c r="C2268" s="1" t="str">
        <f>TRIM(基本信息!C2268)</f>
        <v/>
      </c>
      <c r="D2268" s="1">
        <f t="shared" si="266"/>
        <v>0</v>
      </c>
      <c r="E2268" s="1" t="str">
        <f>IFERROR(INDEX(股票涨跌!E:E,MATCH(B2268,股票涨跌!B:B,0)),"-")</f>
        <v>-</v>
      </c>
      <c r="F2268" s="1" t="str">
        <f>IFERROR(INDEX(股票涨跌!F:F,MATCH(B2268,股票涨跌!B:B,0)),"-")</f>
        <v>-</v>
      </c>
      <c r="G2268" s="1" t="str">
        <f>TRIM(基本信息!O2268)</f>
        <v/>
      </c>
      <c r="H2268" s="1" t="str">
        <f>IFERROR(INDEX(行业涨跌!F:F,MATCH(G2268,行业涨跌!C:C,0)),"-")</f>
        <v>-</v>
      </c>
      <c r="I2268" s="1" t="str">
        <f>IFERROR(INDEX(行业涨跌!E:E,MATCH(G2268,行业涨跌!C:C,0)),"-")</f>
        <v>-</v>
      </c>
      <c r="J2268" s="1">
        <v>0</v>
      </c>
      <c r="K2268" s="1">
        <v>0</v>
      </c>
      <c r="L2268" s="1">
        <v>0</v>
      </c>
      <c r="M2268" s="66">
        <f t="shared" si="267"/>
        <v>0</v>
      </c>
      <c r="R2268" s="43" t="str">
        <f t="shared" si="265"/>
        <v>-</v>
      </c>
    </row>
    <row r="2269" spans="1:19" x14ac:dyDescent="0.15">
      <c r="A2269" s="1">
        <v>2268</v>
      </c>
      <c r="B2269" s="29" t="str">
        <f>TRIM(基本信息!B2269)</f>
        <v/>
      </c>
      <c r="C2269" s="1" t="str">
        <f>TRIM(基本信息!C2269)</f>
        <v/>
      </c>
      <c r="D2269" s="1">
        <f t="shared" si="266"/>
        <v>0</v>
      </c>
      <c r="E2269" s="1" t="str">
        <f>IFERROR(INDEX(股票涨跌!E:E,MATCH(B2269,股票涨跌!B:B,0)),"-")</f>
        <v>-</v>
      </c>
      <c r="F2269" s="1" t="str">
        <f>IFERROR(INDEX(股票涨跌!F:F,MATCH(B2269,股票涨跌!B:B,0)),"-")</f>
        <v>-</v>
      </c>
      <c r="G2269" s="1" t="str">
        <f>TRIM(基本信息!O2269)</f>
        <v/>
      </c>
      <c r="H2269" s="1" t="str">
        <f>IFERROR(INDEX(行业涨跌!F:F,MATCH(G2269,行业涨跌!C:C,0)),"-")</f>
        <v>-</v>
      </c>
      <c r="I2269" s="1" t="str">
        <f>IFERROR(INDEX(行业涨跌!E:E,MATCH(G2269,行业涨跌!C:C,0)),"-")</f>
        <v>-</v>
      </c>
      <c r="J2269" s="1">
        <v>0</v>
      </c>
      <c r="K2269" s="1">
        <v>1</v>
      </c>
      <c r="L2269" s="1">
        <v>0</v>
      </c>
      <c r="M2269" s="66">
        <f t="shared" si="267"/>
        <v>1</v>
      </c>
      <c r="R2269" s="43" t="str">
        <f t="shared" si="265"/>
        <v>-</v>
      </c>
      <c r="S2269" s="11">
        <v>43630.625</v>
      </c>
    </row>
    <row r="2270" spans="1:19" x14ac:dyDescent="0.15">
      <c r="A2270" s="1">
        <v>2269</v>
      </c>
      <c r="B2270" s="29" t="str">
        <f>TRIM(基本信息!B2270)</f>
        <v/>
      </c>
      <c r="C2270" s="1" t="str">
        <f>TRIM(基本信息!C2270)</f>
        <v/>
      </c>
      <c r="D2270" s="1">
        <f t="shared" si="266"/>
        <v>0</v>
      </c>
      <c r="E2270" s="1" t="str">
        <f>IFERROR(INDEX(股票涨跌!E:E,MATCH(B2270,股票涨跌!B:B,0)),"-")</f>
        <v>-</v>
      </c>
      <c r="F2270" s="1" t="str">
        <f>IFERROR(INDEX(股票涨跌!F:F,MATCH(B2270,股票涨跌!B:B,0)),"-")</f>
        <v>-</v>
      </c>
      <c r="G2270" s="1" t="str">
        <f>TRIM(基本信息!O2270)</f>
        <v/>
      </c>
      <c r="H2270" s="1" t="str">
        <f>IFERROR(INDEX(行业涨跌!F:F,MATCH(G2270,行业涨跌!C:C,0)),"-")</f>
        <v>-</v>
      </c>
      <c r="I2270" s="1" t="str">
        <f>IFERROR(INDEX(行业涨跌!E:E,MATCH(G2270,行业涨跌!C:C,0)),"-")</f>
        <v>-</v>
      </c>
      <c r="J2270" s="1">
        <v>0</v>
      </c>
      <c r="K2270" s="1">
        <v>1</v>
      </c>
      <c r="L2270" s="1">
        <v>0</v>
      </c>
      <c r="M2270" s="66">
        <f t="shared" si="267"/>
        <v>1</v>
      </c>
      <c r="R2270" s="43" t="str">
        <f t="shared" si="265"/>
        <v>-</v>
      </c>
      <c r="S2270" s="11">
        <v>43630.625</v>
      </c>
    </row>
    <row r="2271" spans="1:19" x14ac:dyDescent="0.15">
      <c r="A2271" s="1">
        <v>2270</v>
      </c>
      <c r="B2271" s="29" t="str">
        <f>TRIM(基本信息!B2271)</f>
        <v/>
      </c>
      <c r="C2271" s="1" t="str">
        <f>TRIM(基本信息!C2271)</f>
        <v/>
      </c>
      <c r="D2271" s="1">
        <f t="shared" si="266"/>
        <v>0</v>
      </c>
      <c r="E2271" s="1" t="str">
        <f>IFERROR(INDEX(股票涨跌!E:E,MATCH(B2271,股票涨跌!B:B,0)),"-")</f>
        <v>-</v>
      </c>
      <c r="F2271" s="1" t="str">
        <f>IFERROR(INDEX(股票涨跌!F:F,MATCH(B2271,股票涨跌!B:B,0)),"-")</f>
        <v>-</v>
      </c>
      <c r="G2271" s="1" t="str">
        <f>TRIM(基本信息!O2271)</f>
        <v/>
      </c>
      <c r="H2271" s="1" t="str">
        <f>IFERROR(INDEX(行业涨跌!F:F,MATCH(G2271,行业涨跌!C:C,0)),"-")</f>
        <v>-</v>
      </c>
      <c r="I2271" s="1" t="str">
        <f>IFERROR(INDEX(行业涨跌!E:E,MATCH(G2271,行业涨跌!C:C,0)),"-")</f>
        <v>-</v>
      </c>
      <c r="J2271" s="1">
        <v>0</v>
      </c>
      <c r="K2271" s="1">
        <v>0</v>
      </c>
      <c r="L2271" s="1">
        <v>0</v>
      </c>
      <c r="M2271" s="66">
        <f t="shared" si="267"/>
        <v>0</v>
      </c>
      <c r="R2271" s="43" t="str">
        <f t="shared" si="265"/>
        <v>-</v>
      </c>
    </row>
    <row r="2272" spans="1:19" x14ac:dyDescent="0.15">
      <c r="A2272" s="1">
        <v>2271</v>
      </c>
      <c r="B2272" s="29" t="str">
        <f>TRIM(基本信息!B2272)</f>
        <v/>
      </c>
      <c r="C2272" s="1" t="str">
        <f>TRIM(基本信息!C2272)</f>
        <v/>
      </c>
      <c r="D2272" s="1">
        <f t="shared" si="266"/>
        <v>0</v>
      </c>
      <c r="E2272" s="1" t="str">
        <f>IFERROR(INDEX(股票涨跌!E:E,MATCH(B2272,股票涨跌!B:B,0)),"-")</f>
        <v>-</v>
      </c>
      <c r="F2272" s="1" t="str">
        <f>IFERROR(INDEX(股票涨跌!F:F,MATCH(B2272,股票涨跌!B:B,0)),"-")</f>
        <v>-</v>
      </c>
      <c r="G2272" s="1" t="str">
        <f>TRIM(基本信息!O2272)</f>
        <v/>
      </c>
      <c r="H2272" s="1" t="str">
        <f>IFERROR(INDEX(行业涨跌!F:F,MATCH(G2272,行业涨跌!C:C,0)),"-")</f>
        <v>-</v>
      </c>
      <c r="I2272" s="1" t="str">
        <f>IFERROR(INDEX(行业涨跌!E:E,MATCH(G2272,行业涨跌!C:C,0)),"-")</f>
        <v>-</v>
      </c>
      <c r="J2272" s="1">
        <v>0</v>
      </c>
      <c r="K2272" s="1">
        <v>0</v>
      </c>
      <c r="L2272" s="1">
        <v>0</v>
      </c>
      <c r="M2272" s="66">
        <f t="shared" si="267"/>
        <v>0</v>
      </c>
      <c r="R2272" s="43" t="str">
        <f t="shared" si="265"/>
        <v>-</v>
      </c>
    </row>
    <row r="2273" spans="1:19" x14ac:dyDescent="0.15">
      <c r="A2273" s="1">
        <v>2272</v>
      </c>
      <c r="B2273" s="29" t="str">
        <f>TRIM(基本信息!B2273)</f>
        <v/>
      </c>
      <c r="C2273" s="1" t="str">
        <f>TRIM(基本信息!C2273)</f>
        <v/>
      </c>
      <c r="D2273" s="1">
        <f t="shared" si="266"/>
        <v>0</v>
      </c>
      <c r="E2273" s="1" t="str">
        <f>IFERROR(INDEX(股票涨跌!E:E,MATCH(B2273,股票涨跌!B:B,0)),"-")</f>
        <v>-</v>
      </c>
      <c r="F2273" s="1" t="str">
        <f>IFERROR(INDEX(股票涨跌!F:F,MATCH(B2273,股票涨跌!B:B,0)),"-")</f>
        <v>-</v>
      </c>
      <c r="G2273" s="1" t="str">
        <f>TRIM(基本信息!O2273)</f>
        <v/>
      </c>
      <c r="H2273" s="1" t="str">
        <f>IFERROR(INDEX(行业涨跌!F:F,MATCH(G2273,行业涨跌!C:C,0)),"-")</f>
        <v>-</v>
      </c>
      <c r="I2273" s="1" t="str">
        <f>IFERROR(INDEX(行业涨跌!E:E,MATCH(G2273,行业涨跌!C:C,0)),"-")</f>
        <v>-</v>
      </c>
      <c r="J2273" s="1">
        <v>0</v>
      </c>
      <c r="K2273" s="1">
        <v>0</v>
      </c>
      <c r="L2273" s="1">
        <v>0</v>
      </c>
      <c r="M2273" s="66">
        <f t="shared" si="267"/>
        <v>0</v>
      </c>
      <c r="R2273" s="43" t="str">
        <f t="shared" si="265"/>
        <v>-</v>
      </c>
    </row>
    <row r="2274" spans="1:19" x14ac:dyDescent="0.15">
      <c r="A2274" s="1">
        <v>2273</v>
      </c>
      <c r="B2274" s="29" t="str">
        <f>TRIM(基本信息!B2274)</f>
        <v/>
      </c>
      <c r="C2274" s="1" t="str">
        <f>TRIM(基本信息!C2274)</f>
        <v/>
      </c>
      <c r="D2274" s="1">
        <f t="shared" si="266"/>
        <v>0</v>
      </c>
      <c r="E2274" s="1" t="str">
        <f>IFERROR(INDEX(股票涨跌!E:E,MATCH(B2274,股票涨跌!B:B,0)),"-")</f>
        <v>-</v>
      </c>
      <c r="F2274" s="1" t="str">
        <f>IFERROR(INDEX(股票涨跌!F:F,MATCH(B2274,股票涨跌!B:B,0)),"-")</f>
        <v>-</v>
      </c>
      <c r="G2274" s="1" t="str">
        <f>TRIM(基本信息!O2274)</f>
        <v/>
      </c>
      <c r="H2274" s="1" t="str">
        <f>IFERROR(INDEX(行业涨跌!F:F,MATCH(G2274,行业涨跌!C:C,0)),"-")</f>
        <v>-</v>
      </c>
      <c r="I2274" s="1" t="str">
        <f>IFERROR(INDEX(行业涨跌!E:E,MATCH(G2274,行业涨跌!C:C,0)),"-")</f>
        <v>-</v>
      </c>
      <c r="J2274" s="1">
        <v>0</v>
      </c>
      <c r="K2274" s="1">
        <v>0</v>
      </c>
      <c r="L2274" s="1">
        <v>0</v>
      </c>
      <c r="M2274" s="66">
        <f t="shared" si="267"/>
        <v>0</v>
      </c>
      <c r="R2274" s="43" t="str">
        <f t="shared" si="265"/>
        <v>-</v>
      </c>
    </row>
    <row r="2275" spans="1:19" x14ac:dyDescent="0.15">
      <c r="A2275" s="1">
        <v>2274</v>
      </c>
      <c r="B2275" s="29" t="str">
        <f>TRIM(基本信息!B2275)</f>
        <v/>
      </c>
      <c r="C2275" s="1" t="str">
        <f>TRIM(基本信息!C2275)</f>
        <v/>
      </c>
      <c r="D2275" s="1">
        <f t="shared" si="266"/>
        <v>0</v>
      </c>
      <c r="E2275" s="1" t="str">
        <f>IFERROR(INDEX(股票涨跌!E:E,MATCH(B2275,股票涨跌!B:B,0)),"-")</f>
        <v>-</v>
      </c>
      <c r="F2275" s="1" t="str">
        <f>IFERROR(INDEX(股票涨跌!F:F,MATCH(B2275,股票涨跌!B:B,0)),"-")</f>
        <v>-</v>
      </c>
      <c r="G2275" s="1" t="str">
        <f>TRIM(基本信息!O2275)</f>
        <v/>
      </c>
      <c r="H2275" s="1" t="str">
        <f>IFERROR(INDEX(行业涨跌!F:F,MATCH(G2275,行业涨跌!C:C,0)),"-")</f>
        <v>-</v>
      </c>
      <c r="I2275" s="1" t="str">
        <f>IFERROR(INDEX(行业涨跌!E:E,MATCH(G2275,行业涨跌!C:C,0)),"-")</f>
        <v>-</v>
      </c>
      <c r="J2275" s="1">
        <v>0</v>
      </c>
      <c r="K2275" s="1">
        <v>1</v>
      </c>
      <c r="L2275" s="1">
        <v>0</v>
      </c>
      <c r="M2275" s="66">
        <f t="shared" si="267"/>
        <v>1</v>
      </c>
      <c r="R2275" s="43" t="str">
        <f t="shared" si="265"/>
        <v>-</v>
      </c>
      <c r="S2275" s="11">
        <v>43630.625</v>
      </c>
    </row>
    <row r="2276" spans="1:19" x14ac:dyDescent="0.15">
      <c r="A2276" s="1">
        <v>2275</v>
      </c>
      <c r="B2276" s="29" t="str">
        <f>TRIM(基本信息!B2276)</f>
        <v/>
      </c>
      <c r="C2276" s="1" t="str">
        <f>TRIM(基本信息!C2276)</f>
        <v/>
      </c>
      <c r="D2276" s="1">
        <f t="shared" si="266"/>
        <v>0</v>
      </c>
      <c r="E2276" s="1" t="str">
        <f>IFERROR(INDEX(股票涨跌!E:E,MATCH(B2276,股票涨跌!B:B,0)),"-")</f>
        <v>-</v>
      </c>
      <c r="F2276" s="1" t="str">
        <f>IFERROR(INDEX(股票涨跌!F:F,MATCH(B2276,股票涨跌!B:B,0)),"-")</f>
        <v>-</v>
      </c>
      <c r="G2276" s="1" t="str">
        <f>TRIM(基本信息!O2276)</f>
        <v/>
      </c>
      <c r="H2276" s="1" t="str">
        <f>IFERROR(INDEX(行业涨跌!F:F,MATCH(G2276,行业涨跌!C:C,0)),"-")</f>
        <v>-</v>
      </c>
      <c r="I2276" s="1" t="str">
        <f>IFERROR(INDEX(行业涨跌!E:E,MATCH(G2276,行业涨跌!C:C,0)),"-")</f>
        <v>-</v>
      </c>
      <c r="J2276" s="1">
        <v>0</v>
      </c>
      <c r="K2276" s="1">
        <v>0</v>
      </c>
      <c r="L2276" s="1">
        <v>0</v>
      </c>
      <c r="M2276" s="66">
        <f t="shared" si="267"/>
        <v>0</v>
      </c>
      <c r="R2276" s="43" t="str">
        <f t="shared" si="265"/>
        <v>-</v>
      </c>
    </row>
    <row r="2277" spans="1:19" x14ac:dyDescent="0.15">
      <c r="A2277" s="1">
        <v>2276</v>
      </c>
      <c r="B2277" s="29" t="str">
        <f>TRIM(基本信息!B2277)</f>
        <v/>
      </c>
      <c r="C2277" s="1" t="str">
        <f>TRIM(基本信息!C2277)</f>
        <v/>
      </c>
      <c r="D2277" s="1">
        <f t="shared" si="266"/>
        <v>0</v>
      </c>
      <c r="E2277" s="1" t="str">
        <f>IFERROR(INDEX(股票涨跌!E:E,MATCH(B2277,股票涨跌!B:B,0)),"-")</f>
        <v>-</v>
      </c>
      <c r="F2277" s="1" t="str">
        <f>IFERROR(INDEX(股票涨跌!F:F,MATCH(B2277,股票涨跌!B:B,0)),"-")</f>
        <v>-</v>
      </c>
      <c r="G2277" s="1" t="str">
        <f>TRIM(基本信息!O2277)</f>
        <v/>
      </c>
      <c r="H2277" s="1" t="str">
        <f>IFERROR(INDEX(行业涨跌!F:F,MATCH(G2277,行业涨跌!C:C,0)),"-")</f>
        <v>-</v>
      </c>
      <c r="I2277" s="1" t="str">
        <f>IFERROR(INDEX(行业涨跌!E:E,MATCH(G2277,行业涨跌!C:C,0)),"-")</f>
        <v>-</v>
      </c>
      <c r="J2277" s="1">
        <v>0</v>
      </c>
      <c r="K2277" s="1">
        <v>0</v>
      </c>
      <c r="L2277" s="1">
        <v>0</v>
      </c>
      <c r="M2277" s="66">
        <f t="shared" si="267"/>
        <v>0</v>
      </c>
      <c r="R2277" s="43" t="str">
        <f t="shared" si="265"/>
        <v>-</v>
      </c>
    </row>
    <row r="2278" spans="1:19" x14ac:dyDescent="0.15">
      <c r="A2278" s="1">
        <v>2277</v>
      </c>
      <c r="B2278" s="29" t="str">
        <f>TRIM(基本信息!B2278)</f>
        <v/>
      </c>
      <c r="C2278" s="1" t="str">
        <f>TRIM(基本信息!C2278)</f>
        <v/>
      </c>
      <c r="D2278" s="1">
        <f t="shared" si="266"/>
        <v>0</v>
      </c>
      <c r="E2278" s="1" t="str">
        <f>IFERROR(INDEX(股票涨跌!E:E,MATCH(B2278,股票涨跌!B:B,0)),"-")</f>
        <v>-</v>
      </c>
      <c r="F2278" s="1" t="str">
        <f>IFERROR(INDEX(股票涨跌!F:F,MATCH(B2278,股票涨跌!B:B,0)),"-")</f>
        <v>-</v>
      </c>
      <c r="G2278" s="1" t="str">
        <f>TRIM(基本信息!O2278)</f>
        <v/>
      </c>
      <c r="H2278" s="1" t="str">
        <f>IFERROR(INDEX(行业涨跌!F:F,MATCH(G2278,行业涨跌!C:C,0)),"-")</f>
        <v>-</v>
      </c>
      <c r="I2278" s="1" t="str">
        <f>IFERROR(INDEX(行业涨跌!E:E,MATCH(G2278,行业涨跌!C:C,0)),"-")</f>
        <v>-</v>
      </c>
      <c r="J2278" s="1">
        <v>0</v>
      </c>
      <c r="K2278" s="1">
        <v>0</v>
      </c>
      <c r="L2278" s="1">
        <v>0</v>
      </c>
      <c r="M2278" s="66">
        <f t="shared" si="267"/>
        <v>0</v>
      </c>
      <c r="R2278" s="43" t="str">
        <f t="shared" si="265"/>
        <v>-</v>
      </c>
    </row>
    <row r="2279" spans="1:19" x14ac:dyDescent="0.15">
      <c r="A2279" s="1">
        <v>2278</v>
      </c>
      <c r="B2279" s="29" t="str">
        <f>TRIM(基本信息!B2279)</f>
        <v/>
      </c>
      <c r="C2279" s="1" t="str">
        <f>TRIM(基本信息!C2279)</f>
        <v/>
      </c>
      <c r="D2279" s="1">
        <f t="shared" si="266"/>
        <v>0</v>
      </c>
      <c r="E2279" s="1" t="str">
        <f>IFERROR(INDEX(股票涨跌!E:E,MATCH(B2279,股票涨跌!B:B,0)),"-")</f>
        <v>-</v>
      </c>
      <c r="F2279" s="1" t="str">
        <f>IFERROR(INDEX(股票涨跌!F:F,MATCH(B2279,股票涨跌!B:B,0)),"-")</f>
        <v>-</v>
      </c>
      <c r="G2279" s="1" t="str">
        <f>TRIM(基本信息!O2279)</f>
        <v/>
      </c>
      <c r="H2279" s="1" t="str">
        <f>IFERROR(INDEX(行业涨跌!F:F,MATCH(G2279,行业涨跌!C:C,0)),"-")</f>
        <v>-</v>
      </c>
      <c r="I2279" s="1" t="str">
        <f>IFERROR(INDEX(行业涨跌!E:E,MATCH(G2279,行业涨跌!C:C,0)),"-")</f>
        <v>-</v>
      </c>
      <c r="J2279" s="1">
        <v>0</v>
      </c>
      <c r="K2279" s="1">
        <v>0</v>
      </c>
      <c r="L2279" s="1">
        <v>0</v>
      </c>
      <c r="M2279" s="66">
        <f t="shared" si="267"/>
        <v>0</v>
      </c>
      <c r="R2279" s="43" t="str">
        <f t="shared" si="265"/>
        <v>-</v>
      </c>
    </row>
    <row r="2280" spans="1:19" x14ac:dyDescent="0.15">
      <c r="A2280" s="1">
        <v>2279</v>
      </c>
      <c r="B2280" s="29" t="str">
        <f>TRIM(基本信息!B2280)</f>
        <v/>
      </c>
      <c r="C2280" s="1" t="str">
        <f>TRIM(基本信息!C2280)</f>
        <v/>
      </c>
      <c r="D2280" s="1">
        <f t="shared" si="266"/>
        <v>0</v>
      </c>
      <c r="E2280" s="1" t="str">
        <f>IFERROR(INDEX(股票涨跌!E:E,MATCH(B2280,股票涨跌!B:B,0)),"-")</f>
        <v>-</v>
      </c>
      <c r="F2280" s="1" t="str">
        <f>IFERROR(INDEX(股票涨跌!F:F,MATCH(B2280,股票涨跌!B:B,0)),"-")</f>
        <v>-</v>
      </c>
      <c r="G2280" s="1" t="str">
        <f>TRIM(基本信息!O2280)</f>
        <v/>
      </c>
      <c r="H2280" s="1" t="str">
        <f>IFERROR(INDEX(行业涨跌!F:F,MATCH(G2280,行业涨跌!C:C,0)),"-")</f>
        <v>-</v>
      </c>
      <c r="I2280" s="1" t="str">
        <f>IFERROR(INDEX(行业涨跌!E:E,MATCH(G2280,行业涨跌!C:C,0)),"-")</f>
        <v>-</v>
      </c>
      <c r="J2280" s="1">
        <v>0</v>
      </c>
      <c r="K2280" s="1">
        <v>1</v>
      </c>
      <c r="L2280" s="1">
        <v>0</v>
      </c>
      <c r="M2280" s="66">
        <f t="shared" si="267"/>
        <v>1</v>
      </c>
      <c r="R2280" s="43" t="str">
        <f t="shared" si="265"/>
        <v>-</v>
      </c>
      <c r="S2280" s="11">
        <v>43630.625</v>
      </c>
    </row>
    <row r="2281" spans="1:19" x14ac:dyDescent="0.15">
      <c r="A2281" s="1">
        <v>2280</v>
      </c>
      <c r="B2281" s="29" t="str">
        <f>TRIM(基本信息!B2281)</f>
        <v/>
      </c>
      <c r="C2281" s="1" t="str">
        <f>TRIM(基本信息!C2281)</f>
        <v/>
      </c>
      <c r="D2281" s="1">
        <f t="shared" si="266"/>
        <v>0</v>
      </c>
      <c r="E2281" s="1" t="str">
        <f>IFERROR(INDEX(股票涨跌!E:E,MATCH(B2281,股票涨跌!B:B,0)),"-")</f>
        <v>-</v>
      </c>
      <c r="F2281" s="1" t="str">
        <f>IFERROR(INDEX(股票涨跌!F:F,MATCH(B2281,股票涨跌!B:B,0)),"-")</f>
        <v>-</v>
      </c>
      <c r="G2281" s="1" t="str">
        <f>TRIM(基本信息!O2281)</f>
        <v/>
      </c>
      <c r="H2281" s="1" t="str">
        <f>IFERROR(INDEX(行业涨跌!F:F,MATCH(G2281,行业涨跌!C:C,0)),"-")</f>
        <v>-</v>
      </c>
      <c r="I2281" s="1" t="str">
        <f>IFERROR(INDEX(行业涨跌!E:E,MATCH(G2281,行业涨跌!C:C,0)),"-")</f>
        <v>-</v>
      </c>
      <c r="J2281" s="1">
        <v>0</v>
      </c>
      <c r="K2281" s="1">
        <v>1</v>
      </c>
      <c r="L2281" s="1">
        <v>0</v>
      </c>
      <c r="M2281" s="66">
        <f t="shared" si="267"/>
        <v>1</v>
      </c>
      <c r="R2281" s="43" t="str">
        <f t="shared" si="265"/>
        <v>-</v>
      </c>
      <c r="S2281" s="11">
        <v>43630.625</v>
      </c>
    </row>
    <row r="2282" spans="1:19" x14ac:dyDescent="0.15">
      <c r="A2282" s="1">
        <v>2281</v>
      </c>
      <c r="B2282" s="29" t="str">
        <f>TRIM(基本信息!B2282)</f>
        <v/>
      </c>
      <c r="C2282" s="1" t="str">
        <f>TRIM(基本信息!C2282)</f>
        <v/>
      </c>
      <c r="D2282" s="1">
        <f t="shared" si="266"/>
        <v>0</v>
      </c>
      <c r="E2282" s="1" t="str">
        <f>IFERROR(INDEX(股票涨跌!E:E,MATCH(B2282,股票涨跌!B:B,0)),"-")</f>
        <v>-</v>
      </c>
      <c r="F2282" s="1" t="str">
        <f>IFERROR(INDEX(股票涨跌!F:F,MATCH(B2282,股票涨跌!B:B,0)),"-")</f>
        <v>-</v>
      </c>
      <c r="G2282" s="1" t="str">
        <f>TRIM(基本信息!O2282)</f>
        <v/>
      </c>
      <c r="H2282" s="1" t="str">
        <f>IFERROR(INDEX(行业涨跌!F:F,MATCH(G2282,行业涨跌!C:C,0)),"-")</f>
        <v>-</v>
      </c>
      <c r="I2282" s="1" t="str">
        <f>IFERROR(INDEX(行业涨跌!E:E,MATCH(G2282,行业涨跌!C:C,0)),"-")</f>
        <v>-</v>
      </c>
      <c r="J2282" s="1">
        <v>0</v>
      </c>
      <c r="K2282" s="1">
        <v>1</v>
      </c>
      <c r="L2282" s="1">
        <v>0</v>
      </c>
      <c r="M2282" s="66">
        <f t="shared" si="267"/>
        <v>1</v>
      </c>
      <c r="R2282" s="43" t="str">
        <f t="shared" si="265"/>
        <v>-</v>
      </c>
      <c r="S2282" s="11">
        <v>43630.625</v>
      </c>
    </row>
    <row r="2283" spans="1:19" x14ac:dyDescent="0.15">
      <c r="A2283" s="1">
        <v>2282</v>
      </c>
      <c r="B2283" s="29" t="str">
        <f>TRIM(基本信息!B2283)</f>
        <v/>
      </c>
      <c r="C2283" s="1" t="str">
        <f>TRIM(基本信息!C2283)</f>
        <v/>
      </c>
      <c r="D2283" s="1">
        <f t="shared" si="266"/>
        <v>0</v>
      </c>
      <c r="E2283" s="1" t="str">
        <f>IFERROR(INDEX(股票涨跌!E:E,MATCH(B2283,股票涨跌!B:B,0)),"-")</f>
        <v>-</v>
      </c>
      <c r="F2283" s="1" t="str">
        <f>IFERROR(INDEX(股票涨跌!F:F,MATCH(B2283,股票涨跌!B:B,0)),"-")</f>
        <v>-</v>
      </c>
      <c r="G2283" s="1" t="str">
        <f>TRIM(基本信息!O2283)</f>
        <v/>
      </c>
      <c r="H2283" s="1" t="str">
        <f>IFERROR(INDEX(行业涨跌!F:F,MATCH(G2283,行业涨跌!C:C,0)),"-")</f>
        <v>-</v>
      </c>
      <c r="I2283" s="1" t="str">
        <f>IFERROR(INDEX(行业涨跌!E:E,MATCH(G2283,行业涨跌!C:C,0)),"-")</f>
        <v>-</v>
      </c>
      <c r="J2283" s="1">
        <v>1</v>
      </c>
      <c r="K2283" s="1">
        <v>1</v>
      </c>
      <c r="L2283" s="1">
        <v>0</v>
      </c>
      <c r="M2283" s="66">
        <f t="shared" si="267"/>
        <v>1</v>
      </c>
      <c r="R2283" s="43" t="str">
        <f t="shared" si="265"/>
        <v>-</v>
      </c>
      <c r="S2283" s="11">
        <v>43630.625</v>
      </c>
    </row>
    <row r="2284" spans="1:19" x14ac:dyDescent="0.15">
      <c r="A2284" s="1">
        <v>2283</v>
      </c>
      <c r="B2284" s="29" t="str">
        <f>TRIM(基本信息!B2284)</f>
        <v/>
      </c>
      <c r="C2284" s="1" t="str">
        <f>TRIM(基本信息!C2284)</f>
        <v/>
      </c>
      <c r="D2284" s="1">
        <f t="shared" si="266"/>
        <v>0</v>
      </c>
      <c r="E2284" s="1" t="str">
        <f>IFERROR(INDEX(股票涨跌!E:E,MATCH(B2284,股票涨跌!B:B,0)),"-")</f>
        <v>-</v>
      </c>
      <c r="F2284" s="1" t="str">
        <f>IFERROR(INDEX(股票涨跌!F:F,MATCH(B2284,股票涨跌!B:B,0)),"-")</f>
        <v>-</v>
      </c>
      <c r="G2284" s="1" t="str">
        <f>TRIM(基本信息!O2284)</f>
        <v/>
      </c>
      <c r="H2284" s="1" t="str">
        <f>IFERROR(INDEX(行业涨跌!F:F,MATCH(G2284,行业涨跌!C:C,0)),"-")</f>
        <v>-</v>
      </c>
      <c r="I2284" s="1" t="str">
        <f>IFERROR(INDEX(行业涨跌!E:E,MATCH(G2284,行业涨跌!C:C,0)),"-")</f>
        <v>-</v>
      </c>
      <c r="J2284" s="1">
        <v>0</v>
      </c>
      <c r="K2284" s="1">
        <v>0</v>
      </c>
      <c r="L2284" s="1">
        <v>0</v>
      </c>
      <c r="M2284" s="66">
        <f t="shared" si="267"/>
        <v>0</v>
      </c>
      <c r="R2284" s="43" t="str">
        <f t="shared" si="265"/>
        <v>-</v>
      </c>
    </row>
    <row r="2285" spans="1:19" x14ac:dyDescent="0.15">
      <c r="A2285" s="1">
        <v>2284</v>
      </c>
      <c r="B2285" s="29" t="str">
        <f>TRIM(基本信息!B2285)</f>
        <v/>
      </c>
      <c r="C2285" s="1" t="str">
        <f>TRIM(基本信息!C2285)</f>
        <v/>
      </c>
      <c r="D2285" s="1">
        <f t="shared" si="266"/>
        <v>0</v>
      </c>
      <c r="E2285" s="1" t="str">
        <f>IFERROR(INDEX(股票涨跌!E:E,MATCH(B2285,股票涨跌!B:B,0)),"-")</f>
        <v>-</v>
      </c>
      <c r="F2285" s="1" t="str">
        <f>IFERROR(INDEX(股票涨跌!F:F,MATCH(B2285,股票涨跌!B:B,0)),"-")</f>
        <v>-</v>
      </c>
      <c r="G2285" s="1" t="str">
        <f>TRIM(基本信息!O2285)</f>
        <v/>
      </c>
      <c r="H2285" s="1" t="str">
        <f>IFERROR(INDEX(行业涨跌!F:F,MATCH(G2285,行业涨跌!C:C,0)),"-")</f>
        <v>-</v>
      </c>
      <c r="I2285" s="1" t="str">
        <f>IFERROR(INDEX(行业涨跌!E:E,MATCH(G2285,行业涨跌!C:C,0)),"-")</f>
        <v>-</v>
      </c>
      <c r="J2285" s="1">
        <v>0</v>
      </c>
      <c r="K2285" s="1">
        <v>0</v>
      </c>
      <c r="L2285" s="1">
        <v>0</v>
      </c>
      <c r="M2285" s="66">
        <f t="shared" si="267"/>
        <v>0</v>
      </c>
      <c r="R2285" s="43" t="str">
        <f t="shared" si="265"/>
        <v>-</v>
      </c>
    </row>
    <row r="2286" spans="1:19" x14ac:dyDescent="0.15">
      <c r="A2286" s="1">
        <v>2285</v>
      </c>
      <c r="B2286" s="29" t="str">
        <f>TRIM(基本信息!B2286)</f>
        <v/>
      </c>
      <c r="C2286" s="1" t="str">
        <f>TRIM(基本信息!C2286)</f>
        <v/>
      </c>
      <c r="D2286" s="1">
        <f t="shared" si="266"/>
        <v>0</v>
      </c>
      <c r="E2286" s="1" t="str">
        <f>IFERROR(INDEX(股票涨跌!E:E,MATCH(B2286,股票涨跌!B:B,0)),"-")</f>
        <v>-</v>
      </c>
      <c r="F2286" s="1" t="str">
        <f>IFERROR(INDEX(股票涨跌!F:F,MATCH(B2286,股票涨跌!B:B,0)),"-")</f>
        <v>-</v>
      </c>
      <c r="G2286" s="1" t="str">
        <f>TRIM(基本信息!O2286)</f>
        <v/>
      </c>
      <c r="H2286" s="1" t="str">
        <f>IFERROR(INDEX(行业涨跌!F:F,MATCH(G2286,行业涨跌!C:C,0)),"-")</f>
        <v>-</v>
      </c>
      <c r="I2286" s="1" t="str">
        <f>IFERROR(INDEX(行业涨跌!E:E,MATCH(G2286,行业涨跌!C:C,0)),"-")</f>
        <v>-</v>
      </c>
      <c r="J2286" s="1">
        <v>0</v>
      </c>
      <c r="K2286" s="1">
        <v>0</v>
      </c>
      <c r="L2286" s="1">
        <v>0</v>
      </c>
      <c r="M2286" s="66">
        <f t="shared" si="267"/>
        <v>0</v>
      </c>
      <c r="R2286" s="43" t="str">
        <f t="shared" si="265"/>
        <v>-</v>
      </c>
    </row>
    <row r="2287" spans="1:19" x14ac:dyDescent="0.15">
      <c r="A2287" s="1">
        <v>2286</v>
      </c>
      <c r="B2287" s="29" t="str">
        <f>TRIM(基本信息!B2287)</f>
        <v/>
      </c>
      <c r="C2287" s="1" t="str">
        <f>TRIM(基本信息!C2287)</f>
        <v/>
      </c>
      <c r="D2287" s="1">
        <f t="shared" si="266"/>
        <v>0</v>
      </c>
      <c r="E2287" s="1" t="str">
        <f>IFERROR(INDEX(股票涨跌!E:E,MATCH(B2287,股票涨跌!B:B,0)),"-")</f>
        <v>-</v>
      </c>
      <c r="F2287" s="1" t="str">
        <f>IFERROR(INDEX(股票涨跌!F:F,MATCH(B2287,股票涨跌!B:B,0)),"-")</f>
        <v>-</v>
      </c>
      <c r="G2287" s="1" t="str">
        <f>TRIM(基本信息!O2287)</f>
        <v/>
      </c>
      <c r="H2287" s="1" t="str">
        <f>IFERROR(INDEX(行业涨跌!F:F,MATCH(G2287,行业涨跌!C:C,0)),"-")</f>
        <v>-</v>
      </c>
      <c r="I2287" s="1" t="str">
        <f>IFERROR(INDEX(行业涨跌!E:E,MATCH(G2287,行业涨跌!C:C,0)),"-")</f>
        <v>-</v>
      </c>
      <c r="J2287" s="1">
        <v>0</v>
      </c>
      <c r="K2287" s="1">
        <v>0</v>
      </c>
      <c r="L2287" s="1">
        <v>0</v>
      </c>
      <c r="M2287" s="66">
        <f t="shared" si="267"/>
        <v>0</v>
      </c>
      <c r="R2287" s="43" t="str">
        <f t="shared" si="265"/>
        <v>-</v>
      </c>
    </row>
    <row r="2288" spans="1:19" x14ac:dyDescent="0.15">
      <c r="A2288" s="1">
        <v>2287</v>
      </c>
      <c r="B2288" s="29" t="str">
        <f>TRIM(基本信息!B2288)</f>
        <v/>
      </c>
      <c r="C2288" s="1" t="str">
        <f>TRIM(基本信息!C2288)</f>
        <v/>
      </c>
      <c r="D2288" s="1">
        <f t="shared" si="266"/>
        <v>0</v>
      </c>
      <c r="E2288" s="1" t="str">
        <f>IFERROR(INDEX(股票涨跌!E:E,MATCH(B2288,股票涨跌!B:B,0)),"-")</f>
        <v>-</v>
      </c>
      <c r="F2288" s="1" t="str">
        <f>IFERROR(INDEX(股票涨跌!F:F,MATCH(B2288,股票涨跌!B:B,0)),"-")</f>
        <v>-</v>
      </c>
      <c r="G2288" s="1" t="str">
        <f>TRIM(基本信息!O2288)</f>
        <v/>
      </c>
      <c r="H2288" s="1" t="str">
        <f>IFERROR(INDEX(行业涨跌!F:F,MATCH(G2288,行业涨跌!C:C,0)),"-")</f>
        <v>-</v>
      </c>
      <c r="I2288" s="1" t="str">
        <f>IFERROR(INDEX(行业涨跌!E:E,MATCH(G2288,行业涨跌!C:C,0)),"-")</f>
        <v>-</v>
      </c>
      <c r="J2288" s="1">
        <v>0</v>
      </c>
      <c r="K2288" s="1">
        <v>1</v>
      </c>
      <c r="L2288" s="1">
        <v>0</v>
      </c>
      <c r="M2288" s="66">
        <f t="shared" si="267"/>
        <v>1</v>
      </c>
      <c r="R2288" s="43" t="str">
        <f t="shared" si="265"/>
        <v>-</v>
      </c>
      <c r="S2288" s="11">
        <v>43630.625</v>
      </c>
    </row>
    <row r="2289" spans="1:19" x14ac:dyDescent="0.15">
      <c r="A2289" s="1">
        <v>2288</v>
      </c>
      <c r="B2289" s="29" t="str">
        <f>TRIM(基本信息!B2289)</f>
        <v/>
      </c>
      <c r="C2289" s="1" t="str">
        <f>TRIM(基本信息!C2289)</f>
        <v/>
      </c>
      <c r="D2289" s="1">
        <f t="shared" si="266"/>
        <v>0</v>
      </c>
      <c r="E2289" s="1" t="str">
        <f>IFERROR(INDEX(股票涨跌!E:E,MATCH(B2289,股票涨跌!B:B,0)),"-")</f>
        <v>-</v>
      </c>
      <c r="F2289" s="1" t="str">
        <f>IFERROR(INDEX(股票涨跌!F:F,MATCH(B2289,股票涨跌!B:B,0)),"-")</f>
        <v>-</v>
      </c>
      <c r="G2289" s="1" t="str">
        <f>TRIM(基本信息!O2289)</f>
        <v/>
      </c>
      <c r="H2289" s="1" t="str">
        <f>IFERROR(INDEX(行业涨跌!F:F,MATCH(G2289,行业涨跌!C:C,0)),"-")</f>
        <v>-</v>
      </c>
      <c r="I2289" s="1" t="str">
        <f>IFERROR(INDEX(行业涨跌!E:E,MATCH(G2289,行业涨跌!C:C,0)),"-")</f>
        <v>-</v>
      </c>
      <c r="J2289" s="1">
        <v>0</v>
      </c>
      <c r="K2289" s="1">
        <v>0</v>
      </c>
      <c r="L2289" s="1">
        <v>0</v>
      </c>
      <c r="M2289" s="66">
        <f t="shared" si="267"/>
        <v>0</v>
      </c>
      <c r="R2289" s="43" t="str">
        <f t="shared" si="265"/>
        <v>-</v>
      </c>
    </row>
    <row r="2290" spans="1:19" x14ac:dyDescent="0.15">
      <c r="A2290" s="1">
        <v>2289</v>
      </c>
      <c r="B2290" s="29" t="str">
        <f>TRIM(基本信息!B2290)</f>
        <v/>
      </c>
      <c r="C2290" s="1" t="str">
        <f>TRIM(基本信息!C2290)</f>
        <v/>
      </c>
      <c r="D2290" s="1">
        <f t="shared" si="266"/>
        <v>0</v>
      </c>
      <c r="E2290" s="1" t="str">
        <f>IFERROR(INDEX(股票涨跌!E:E,MATCH(B2290,股票涨跌!B:B,0)),"-")</f>
        <v>-</v>
      </c>
      <c r="F2290" s="1" t="str">
        <f>IFERROR(INDEX(股票涨跌!F:F,MATCH(B2290,股票涨跌!B:B,0)),"-")</f>
        <v>-</v>
      </c>
      <c r="G2290" s="1" t="str">
        <f>TRIM(基本信息!O2290)</f>
        <v/>
      </c>
      <c r="H2290" s="1" t="str">
        <f>IFERROR(INDEX(行业涨跌!F:F,MATCH(G2290,行业涨跌!C:C,0)),"-")</f>
        <v>-</v>
      </c>
      <c r="I2290" s="1" t="str">
        <f>IFERROR(INDEX(行业涨跌!E:E,MATCH(G2290,行业涨跌!C:C,0)),"-")</f>
        <v>-</v>
      </c>
      <c r="J2290" s="1">
        <v>1</v>
      </c>
      <c r="K2290" s="1">
        <v>0</v>
      </c>
      <c r="L2290" s="1">
        <v>0</v>
      </c>
      <c r="M2290" s="66">
        <f t="shared" si="267"/>
        <v>0.5</v>
      </c>
      <c r="N2290" s="1">
        <v>0</v>
      </c>
      <c r="O2290" s="1">
        <v>0</v>
      </c>
      <c r="P2290" s="1">
        <v>1</v>
      </c>
      <c r="Q2290" s="1">
        <v>0</v>
      </c>
      <c r="R2290" s="43" t="str">
        <f t="shared" si="265"/>
        <v>-</v>
      </c>
      <c r="S2290" s="11">
        <v>43630.625</v>
      </c>
    </row>
    <row r="2291" spans="1:19" x14ac:dyDescent="0.15">
      <c r="A2291" s="1">
        <v>2290</v>
      </c>
      <c r="B2291" s="29" t="str">
        <f>TRIM(基本信息!B2291)</f>
        <v/>
      </c>
      <c r="C2291" s="1" t="str">
        <f>TRIM(基本信息!C2291)</f>
        <v/>
      </c>
      <c r="D2291" s="1">
        <f t="shared" si="266"/>
        <v>0</v>
      </c>
      <c r="E2291" s="1" t="str">
        <f>IFERROR(INDEX(股票涨跌!E:E,MATCH(B2291,股票涨跌!B:B,0)),"-")</f>
        <v>-</v>
      </c>
      <c r="F2291" s="1" t="str">
        <f>IFERROR(INDEX(股票涨跌!F:F,MATCH(B2291,股票涨跌!B:B,0)),"-")</f>
        <v>-</v>
      </c>
      <c r="G2291" s="1" t="str">
        <f>TRIM(基本信息!O2291)</f>
        <v/>
      </c>
      <c r="H2291" s="1" t="str">
        <f>IFERROR(INDEX(行业涨跌!F:F,MATCH(G2291,行业涨跌!C:C,0)),"-")</f>
        <v>-</v>
      </c>
      <c r="I2291" s="1" t="str">
        <f>IFERROR(INDEX(行业涨跌!E:E,MATCH(G2291,行业涨跌!C:C,0)),"-")</f>
        <v>-</v>
      </c>
      <c r="J2291" s="1">
        <v>0</v>
      </c>
      <c r="K2291" s="1">
        <v>0</v>
      </c>
      <c r="L2291" s="1">
        <v>0</v>
      </c>
      <c r="M2291" s="66">
        <f t="shared" si="267"/>
        <v>0</v>
      </c>
      <c r="R2291" s="43" t="str">
        <f t="shared" si="265"/>
        <v>-</v>
      </c>
    </row>
    <row r="2292" spans="1:19" x14ac:dyDescent="0.15">
      <c r="A2292" s="1">
        <v>2291</v>
      </c>
      <c r="B2292" s="29" t="str">
        <f>TRIM(基本信息!B2292)</f>
        <v/>
      </c>
      <c r="C2292" s="1" t="str">
        <f>TRIM(基本信息!C2292)</f>
        <v/>
      </c>
      <c r="D2292" s="1">
        <f t="shared" si="266"/>
        <v>0</v>
      </c>
      <c r="E2292" s="1" t="str">
        <f>IFERROR(INDEX(股票涨跌!E:E,MATCH(B2292,股票涨跌!B:B,0)),"-")</f>
        <v>-</v>
      </c>
      <c r="F2292" s="1" t="str">
        <f>IFERROR(INDEX(股票涨跌!F:F,MATCH(B2292,股票涨跌!B:B,0)),"-")</f>
        <v>-</v>
      </c>
      <c r="G2292" s="1" t="str">
        <f>TRIM(基本信息!O2292)</f>
        <v/>
      </c>
      <c r="H2292" s="1" t="str">
        <f>IFERROR(INDEX(行业涨跌!F:F,MATCH(G2292,行业涨跌!C:C,0)),"-")</f>
        <v>-</v>
      </c>
      <c r="I2292" s="1" t="str">
        <f>IFERROR(INDEX(行业涨跌!E:E,MATCH(G2292,行业涨跌!C:C,0)),"-")</f>
        <v>-</v>
      </c>
      <c r="J2292" s="1">
        <v>0</v>
      </c>
      <c r="K2292" s="1">
        <v>0</v>
      </c>
      <c r="L2292" s="1">
        <v>0</v>
      </c>
      <c r="M2292" s="66">
        <f t="shared" si="267"/>
        <v>0</v>
      </c>
      <c r="R2292" s="43" t="str">
        <f t="shared" si="265"/>
        <v>-</v>
      </c>
    </row>
    <row r="2293" spans="1:19" x14ac:dyDescent="0.15">
      <c r="A2293" s="1">
        <v>2292</v>
      </c>
      <c r="B2293" s="29" t="str">
        <f>TRIM(基本信息!B2293)</f>
        <v/>
      </c>
      <c r="C2293" s="1" t="str">
        <f>TRIM(基本信息!C2293)</f>
        <v/>
      </c>
      <c r="D2293" s="1">
        <f t="shared" si="266"/>
        <v>0</v>
      </c>
      <c r="E2293" s="1" t="str">
        <f>IFERROR(INDEX(股票涨跌!E:E,MATCH(B2293,股票涨跌!B:B,0)),"-")</f>
        <v>-</v>
      </c>
      <c r="F2293" s="1" t="str">
        <f>IFERROR(INDEX(股票涨跌!F:F,MATCH(B2293,股票涨跌!B:B,0)),"-")</f>
        <v>-</v>
      </c>
      <c r="G2293" s="1" t="str">
        <f>TRIM(基本信息!O2293)</f>
        <v/>
      </c>
      <c r="H2293" s="1" t="str">
        <f>IFERROR(INDEX(行业涨跌!F:F,MATCH(G2293,行业涨跌!C:C,0)),"-")</f>
        <v>-</v>
      </c>
      <c r="I2293" s="1" t="str">
        <f>IFERROR(INDEX(行业涨跌!E:E,MATCH(G2293,行业涨跌!C:C,0)),"-")</f>
        <v>-</v>
      </c>
      <c r="J2293" s="1">
        <v>0</v>
      </c>
      <c r="K2293" s="1">
        <v>0</v>
      </c>
      <c r="L2293" s="1">
        <v>0</v>
      </c>
      <c r="M2293" s="66">
        <f t="shared" si="267"/>
        <v>0</v>
      </c>
      <c r="R2293" s="43" t="str">
        <f t="shared" si="265"/>
        <v>-</v>
      </c>
    </row>
    <row r="2294" spans="1:19" x14ac:dyDescent="0.15">
      <c r="A2294" s="1">
        <v>2293</v>
      </c>
      <c r="B2294" s="29" t="str">
        <f>TRIM(基本信息!B2294)</f>
        <v/>
      </c>
      <c r="C2294" s="1" t="str">
        <f>TRIM(基本信息!C2294)</f>
        <v/>
      </c>
      <c r="D2294" s="1">
        <f t="shared" si="266"/>
        <v>0</v>
      </c>
      <c r="E2294" s="1" t="str">
        <f>IFERROR(INDEX(股票涨跌!E:E,MATCH(B2294,股票涨跌!B:B,0)),"-")</f>
        <v>-</v>
      </c>
      <c r="F2294" s="1" t="str">
        <f>IFERROR(INDEX(股票涨跌!F:F,MATCH(B2294,股票涨跌!B:B,0)),"-")</f>
        <v>-</v>
      </c>
      <c r="G2294" s="1" t="str">
        <f>TRIM(基本信息!O2294)</f>
        <v/>
      </c>
      <c r="H2294" s="1" t="str">
        <f>IFERROR(INDEX(行业涨跌!F:F,MATCH(G2294,行业涨跌!C:C,0)),"-")</f>
        <v>-</v>
      </c>
      <c r="I2294" s="1" t="str">
        <f>IFERROR(INDEX(行业涨跌!E:E,MATCH(G2294,行业涨跌!C:C,0)),"-")</f>
        <v>-</v>
      </c>
      <c r="J2294" s="1">
        <v>0</v>
      </c>
      <c r="K2294" s="1">
        <v>0</v>
      </c>
      <c r="L2294" s="1">
        <v>0</v>
      </c>
      <c r="M2294" s="66">
        <f t="shared" si="267"/>
        <v>0</v>
      </c>
      <c r="R2294" s="43" t="str">
        <f t="shared" si="265"/>
        <v>-</v>
      </c>
    </row>
    <row r="2295" spans="1:19" x14ac:dyDescent="0.15">
      <c r="A2295" s="1">
        <v>2294</v>
      </c>
      <c r="B2295" s="29" t="str">
        <f>TRIM(基本信息!B2295)</f>
        <v/>
      </c>
      <c r="C2295" s="1" t="str">
        <f>TRIM(基本信息!C2295)</f>
        <v/>
      </c>
      <c r="D2295" s="1">
        <f t="shared" si="266"/>
        <v>0</v>
      </c>
      <c r="E2295" s="1" t="str">
        <f>IFERROR(INDEX(股票涨跌!E:E,MATCH(B2295,股票涨跌!B:B,0)),"-")</f>
        <v>-</v>
      </c>
      <c r="F2295" s="1" t="str">
        <f>IFERROR(INDEX(股票涨跌!F:F,MATCH(B2295,股票涨跌!B:B,0)),"-")</f>
        <v>-</v>
      </c>
      <c r="G2295" s="1" t="str">
        <f>TRIM(基本信息!O2295)</f>
        <v/>
      </c>
      <c r="H2295" s="1" t="str">
        <f>IFERROR(INDEX(行业涨跌!F:F,MATCH(G2295,行业涨跌!C:C,0)),"-")</f>
        <v>-</v>
      </c>
      <c r="I2295" s="1" t="str">
        <f>IFERROR(INDEX(行业涨跌!E:E,MATCH(G2295,行业涨跌!C:C,0)),"-")</f>
        <v>-</v>
      </c>
      <c r="J2295" s="1">
        <v>0</v>
      </c>
      <c r="K2295" s="1">
        <v>0</v>
      </c>
      <c r="L2295" s="1">
        <v>0</v>
      </c>
      <c r="M2295" s="66">
        <f t="shared" si="267"/>
        <v>0</v>
      </c>
      <c r="R2295" s="43" t="str">
        <f t="shared" si="265"/>
        <v>-</v>
      </c>
    </row>
    <row r="2296" spans="1:19" x14ac:dyDescent="0.15">
      <c r="A2296" s="1">
        <v>2295</v>
      </c>
      <c r="B2296" s="29" t="str">
        <f>TRIM(基本信息!B2296)</f>
        <v/>
      </c>
      <c r="C2296" s="1" t="str">
        <f>TRIM(基本信息!C2296)</f>
        <v/>
      </c>
      <c r="D2296" s="1">
        <f t="shared" si="266"/>
        <v>0</v>
      </c>
      <c r="E2296" s="1" t="str">
        <f>IFERROR(INDEX(股票涨跌!E:E,MATCH(B2296,股票涨跌!B:B,0)),"-")</f>
        <v>-</v>
      </c>
      <c r="F2296" s="1" t="str">
        <f>IFERROR(INDEX(股票涨跌!F:F,MATCH(B2296,股票涨跌!B:B,0)),"-")</f>
        <v>-</v>
      </c>
      <c r="G2296" s="1" t="str">
        <f>TRIM(基本信息!O2296)</f>
        <v/>
      </c>
      <c r="H2296" s="1" t="str">
        <f>IFERROR(INDEX(行业涨跌!F:F,MATCH(G2296,行业涨跌!C:C,0)),"-")</f>
        <v>-</v>
      </c>
      <c r="I2296" s="1" t="str">
        <f>IFERROR(INDEX(行业涨跌!E:E,MATCH(G2296,行业涨跌!C:C,0)),"-")</f>
        <v>-</v>
      </c>
      <c r="J2296" s="1">
        <v>0</v>
      </c>
      <c r="K2296" s="1">
        <v>0</v>
      </c>
      <c r="L2296" s="1">
        <v>0</v>
      </c>
      <c r="M2296" s="66">
        <f t="shared" si="267"/>
        <v>0</v>
      </c>
      <c r="R2296" s="43" t="str">
        <f t="shared" si="265"/>
        <v>-</v>
      </c>
    </row>
    <row r="2297" spans="1:19" x14ac:dyDescent="0.15">
      <c r="A2297" s="1">
        <v>2296</v>
      </c>
      <c r="B2297" s="29" t="str">
        <f>TRIM(基本信息!B2297)</f>
        <v/>
      </c>
      <c r="C2297" s="1" t="str">
        <f>TRIM(基本信息!C2297)</f>
        <v/>
      </c>
      <c r="D2297" s="1">
        <f t="shared" si="266"/>
        <v>0</v>
      </c>
      <c r="E2297" s="1" t="str">
        <f>IFERROR(INDEX(股票涨跌!E:E,MATCH(B2297,股票涨跌!B:B,0)),"-")</f>
        <v>-</v>
      </c>
      <c r="F2297" s="1" t="str">
        <f>IFERROR(INDEX(股票涨跌!F:F,MATCH(B2297,股票涨跌!B:B,0)),"-")</f>
        <v>-</v>
      </c>
      <c r="G2297" s="1" t="str">
        <f>TRIM(基本信息!O2297)</f>
        <v/>
      </c>
      <c r="H2297" s="1" t="str">
        <f>IFERROR(INDEX(行业涨跌!F:F,MATCH(G2297,行业涨跌!C:C,0)),"-")</f>
        <v>-</v>
      </c>
      <c r="I2297" s="1" t="str">
        <f>IFERROR(INDEX(行业涨跌!E:E,MATCH(G2297,行业涨跌!C:C,0)),"-")</f>
        <v>-</v>
      </c>
      <c r="J2297" s="1">
        <v>0</v>
      </c>
      <c r="K2297" s="1">
        <v>0</v>
      </c>
      <c r="L2297" s="1">
        <v>0</v>
      </c>
      <c r="M2297" s="66">
        <f t="shared" si="267"/>
        <v>0</v>
      </c>
      <c r="R2297" s="43" t="str">
        <f t="shared" si="265"/>
        <v>-</v>
      </c>
    </row>
    <row r="2298" spans="1:19" x14ac:dyDescent="0.15">
      <c r="A2298" s="1">
        <v>2297</v>
      </c>
      <c r="B2298" s="29" t="str">
        <f>TRIM(基本信息!B2298)</f>
        <v/>
      </c>
      <c r="C2298" s="1" t="str">
        <f>TRIM(基本信息!C2298)</f>
        <v/>
      </c>
      <c r="D2298" s="1">
        <f t="shared" si="266"/>
        <v>0</v>
      </c>
      <c r="E2298" s="1" t="str">
        <f>IFERROR(INDEX(股票涨跌!E:E,MATCH(B2298,股票涨跌!B:B,0)),"-")</f>
        <v>-</v>
      </c>
      <c r="F2298" s="1" t="str">
        <f>IFERROR(INDEX(股票涨跌!F:F,MATCH(B2298,股票涨跌!B:B,0)),"-")</f>
        <v>-</v>
      </c>
      <c r="G2298" s="1" t="str">
        <f>TRIM(基本信息!O2298)</f>
        <v/>
      </c>
      <c r="H2298" s="1" t="str">
        <f>IFERROR(INDEX(行业涨跌!F:F,MATCH(G2298,行业涨跌!C:C,0)),"-")</f>
        <v>-</v>
      </c>
      <c r="I2298" s="1" t="str">
        <f>IFERROR(INDEX(行业涨跌!E:E,MATCH(G2298,行业涨跌!C:C,0)),"-")</f>
        <v>-</v>
      </c>
      <c r="J2298" s="1">
        <v>0</v>
      </c>
      <c r="K2298" s="1">
        <v>0</v>
      </c>
      <c r="L2298" s="1">
        <v>0</v>
      </c>
      <c r="M2298" s="66">
        <f t="shared" si="267"/>
        <v>0</v>
      </c>
      <c r="R2298" s="43" t="str">
        <f t="shared" si="265"/>
        <v>-</v>
      </c>
    </row>
    <row r="2299" spans="1:19" x14ac:dyDescent="0.15">
      <c r="A2299" s="1">
        <v>2298</v>
      </c>
      <c r="B2299" s="29" t="str">
        <f>TRIM(基本信息!B2299)</f>
        <v/>
      </c>
      <c r="C2299" s="1" t="str">
        <f>TRIM(基本信息!C2299)</f>
        <v/>
      </c>
      <c r="D2299" s="1">
        <f t="shared" si="266"/>
        <v>0</v>
      </c>
      <c r="E2299" s="1" t="str">
        <f>IFERROR(INDEX(股票涨跌!E:E,MATCH(B2299,股票涨跌!B:B,0)),"-")</f>
        <v>-</v>
      </c>
      <c r="F2299" s="1" t="str">
        <f>IFERROR(INDEX(股票涨跌!F:F,MATCH(B2299,股票涨跌!B:B,0)),"-")</f>
        <v>-</v>
      </c>
      <c r="G2299" s="1" t="str">
        <f>TRIM(基本信息!O2299)</f>
        <v/>
      </c>
      <c r="H2299" s="1" t="str">
        <f>IFERROR(INDEX(行业涨跌!F:F,MATCH(G2299,行业涨跌!C:C,0)),"-")</f>
        <v>-</v>
      </c>
      <c r="I2299" s="1" t="str">
        <f>IFERROR(INDEX(行业涨跌!E:E,MATCH(G2299,行业涨跌!C:C,0)),"-")</f>
        <v>-</v>
      </c>
      <c r="J2299" s="1">
        <v>0</v>
      </c>
      <c r="K2299" s="1">
        <v>0</v>
      </c>
      <c r="L2299" s="1">
        <v>0</v>
      </c>
      <c r="M2299" s="66">
        <f t="shared" si="267"/>
        <v>0</v>
      </c>
      <c r="R2299" s="43" t="str">
        <f t="shared" si="265"/>
        <v>-</v>
      </c>
    </row>
    <row r="2300" spans="1:19" x14ac:dyDescent="0.15">
      <c r="A2300" s="1">
        <v>2299</v>
      </c>
      <c r="B2300" s="29" t="str">
        <f>TRIM(基本信息!B2300)</f>
        <v/>
      </c>
      <c r="C2300" s="1" t="str">
        <f>TRIM(基本信息!C2300)</f>
        <v/>
      </c>
      <c r="D2300" s="1">
        <f t="shared" si="266"/>
        <v>0</v>
      </c>
      <c r="E2300" s="1" t="str">
        <f>IFERROR(INDEX(股票涨跌!E:E,MATCH(B2300,股票涨跌!B:B,0)),"-")</f>
        <v>-</v>
      </c>
      <c r="F2300" s="1" t="str">
        <f>IFERROR(INDEX(股票涨跌!F:F,MATCH(B2300,股票涨跌!B:B,0)),"-")</f>
        <v>-</v>
      </c>
      <c r="G2300" s="1" t="str">
        <f>TRIM(基本信息!O2300)</f>
        <v/>
      </c>
      <c r="H2300" s="1" t="str">
        <f>IFERROR(INDEX(行业涨跌!F:F,MATCH(G2300,行业涨跌!C:C,0)),"-")</f>
        <v>-</v>
      </c>
      <c r="I2300" s="1" t="str">
        <f>IFERROR(INDEX(行业涨跌!E:E,MATCH(G2300,行业涨跌!C:C,0)),"-")</f>
        <v>-</v>
      </c>
      <c r="J2300" s="1">
        <v>0</v>
      </c>
      <c r="K2300" s="1">
        <v>0</v>
      </c>
      <c r="L2300" s="1">
        <v>0</v>
      </c>
      <c r="M2300" s="66">
        <f t="shared" si="267"/>
        <v>0</v>
      </c>
      <c r="R2300" s="43" t="str">
        <f t="shared" si="265"/>
        <v>-</v>
      </c>
    </row>
    <row r="2301" spans="1:19" x14ac:dyDescent="0.15">
      <c r="A2301" s="1">
        <v>2300</v>
      </c>
      <c r="B2301" s="29" t="str">
        <f>TRIM(基本信息!B2301)</f>
        <v/>
      </c>
      <c r="C2301" s="1" t="str">
        <f>TRIM(基本信息!C2301)</f>
        <v/>
      </c>
      <c r="D2301" s="1">
        <f t="shared" si="266"/>
        <v>0</v>
      </c>
      <c r="E2301" s="1" t="str">
        <f>IFERROR(INDEX(股票涨跌!E:E,MATCH(B2301,股票涨跌!B:B,0)),"-")</f>
        <v>-</v>
      </c>
      <c r="F2301" s="1" t="str">
        <f>IFERROR(INDEX(股票涨跌!F:F,MATCH(B2301,股票涨跌!B:B,0)),"-")</f>
        <v>-</v>
      </c>
      <c r="G2301" s="1" t="str">
        <f>TRIM(基本信息!O2301)</f>
        <v/>
      </c>
      <c r="H2301" s="1" t="str">
        <f>IFERROR(INDEX(行业涨跌!F:F,MATCH(G2301,行业涨跌!C:C,0)),"-")</f>
        <v>-</v>
      </c>
      <c r="I2301" s="1" t="str">
        <f>IFERROR(INDEX(行业涨跌!E:E,MATCH(G2301,行业涨跌!C:C,0)),"-")</f>
        <v>-</v>
      </c>
      <c r="J2301" s="1">
        <v>0</v>
      </c>
      <c r="K2301" s="1">
        <v>0</v>
      </c>
      <c r="L2301" s="1">
        <v>0</v>
      </c>
      <c r="M2301" s="66">
        <f t="shared" si="267"/>
        <v>0</v>
      </c>
      <c r="R2301" s="43" t="str">
        <f t="shared" si="265"/>
        <v>-</v>
      </c>
    </row>
    <row r="2302" spans="1:19" x14ac:dyDescent="0.15">
      <c r="A2302" s="1">
        <v>2301</v>
      </c>
      <c r="B2302" s="29" t="str">
        <f>TRIM(基本信息!B2302)</f>
        <v/>
      </c>
      <c r="C2302" s="1" t="str">
        <f>TRIM(基本信息!C2302)</f>
        <v/>
      </c>
      <c r="D2302" s="1">
        <f t="shared" si="266"/>
        <v>0</v>
      </c>
      <c r="E2302" s="1" t="str">
        <f>IFERROR(INDEX(股票涨跌!E:E,MATCH(B2302,股票涨跌!B:B,0)),"-")</f>
        <v>-</v>
      </c>
      <c r="F2302" s="1" t="str">
        <f>IFERROR(INDEX(股票涨跌!F:F,MATCH(B2302,股票涨跌!B:B,0)),"-")</f>
        <v>-</v>
      </c>
      <c r="G2302" s="1" t="str">
        <f>TRIM(基本信息!O2302)</f>
        <v/>
      </c>
      <c r="H2302" s="1" t="str">
        <f>IFERROR(INDEX(行业涨跌!F:F,MATCH(G2302,行业涨跌!C:C,0)),"-")</f>
        <v>-</v>
      </c>
      <c r="I2302" s="1" t="str">
        <f>IFERROR(INDEX(行业涨跌!E:E,MATCH(G2302,行业涨跌!C:C,0)),"-")</f>
        <v>-</v>
      </c>
      <c r="J2302" s="1">
        <v>0</v>
      </c>
      <c r="K2302" s="1">
        <v>0</v>
      </c>
      <c r="L2302" s="1">
        <v>0</v>
      </c>
      <c r="M2302" s="66">
        <f t="shared" si="267"/>
        <v>0</v>
      </c>
      <c r="R2302" s="43" t="str">
        <f t="shared" si="265"/>
        <v>-</v>
      </c>
    </row>
    <row r="2303" spans="1:19" x14ac:dyDescent="0.15">
      <c r="A2303" s="1">
        <v>2302</v>
      </c>
      <c r="B2303" s="29" t="str">
        <f>TRIM(基本信息!B2303)</f>
        <v/>
      </c>
      <c r="C2303" s="1" t="str">
        <f>TRIM(基本信息!C2303)</f>
        <v/>
      </c>
      <c r="D2303" s="1">
        <f t="shared" si="266"/>
        <v>0</v>
      </c>
      <c r="E2303" s="1" t="str">
        <f>IFERROR(INDEX(股票涨跌!E:E,MATCH(B2303,股票涨跌!B:B,0)),"-")</f>
        <v>-</v>
      </c>
      <c r="F2303" s="1" t="str">
        <f>IFERROR(INDEX(股票涨跌!F:F,MATCH(B2303,股票涨跌!B:B,0)),"-")</f>
        <v>-</v>
      </c>
      <c r="G2303" s="1" t="str">
        <f>TRIM(基本信息!O2303)</f>
        <v/>
      </c>
      <c r="H2303" s="1" t="str">
        <f>IFERROR(INDEX(行业涨跌!F:F,MATCH(G2303,行业涨跌!C:C,0)),"-")</f>
        <v>-</v>
      </c>
      <c r="I2303" s="1" t="str">
        <f>IFERROR(INDEX(行业涨跌!E:E,MATCH(G2303,行业涨跌!C:C,0)),"-")</f>
        <v>-</v>
      </c>
      <c r="J2303" s="1">
        <v>0</v>
      </c>
      <c r="K2303" s="1">
        <v>0</v>
      </c>
      <c r="L2303" s="1">
        <v>0</v>
      </c>
      <c r="M2303" s="66">
        <f t="shared" si="267"/>
        <v>0</v>
      </c>
      <c r="R2303" s="43" t="str">
        <f t="shared" si="265"/>
        <v>-</v>
      </c>
    </row>
    <row r="2304" spans="1:19" x14ac:dyDescent="0.15">
      <c r="A2304" s="1">
        <v>2303</v>
      </c>
      <c r="B2304" s="29" t="str">
        <f>TRIM(基本信息!B2304)</f>
        <v/>
      </c>
      <c r="C2304" s="1" t="str">
        <f>TRIM(基本信息!C2304)</f>
        <v/>
      </c>
      <c r="D2304" s="1">
        <f t="shared" si="266"/>
        <v>0</v>
      </c>
      <c r="E2304" s="1" t="str">
        <f>IFERROR(INDEX(股票涨跌!E:E,MATCH(B2304,股票涨跌!B:B,0)),"-")</f>
        <v>-</v>
      </c>
      <c r="F2304" s="1" t="str">
        <f>IFERROR(INDEX(股票涨跌!F:F,MATCH(B2304,股票涨跌!B:B,0)),"-")</f>
        <v>-</v>
      </c>
      <c r="G2304" s="1" t="str">
        <f>TRIM(基本信息!O2304)</f>
        <v/>
      </c>
      <c r="H2304" s="1" t="str">
        <f>IFERROR(INDEX(行业涨跌!F:F,MATCH(G2304,行业涨跌!C:C,0)),"-")</f>
        <v>-</v>
      </c>
      <c r="I2304" s="1" t="str">
        <f>IFERROR(INDEX(行业涨跌!E:E,MATCH(G2304,行业涨跌!C:C,0)),"-")</f>
        <v>-</v>
      </c>
      <c r="J2304" s="1">
        <v>0</v>
      </c>
      <c r="K2304" s="1">
        <v>0</v>
      </c>
      <c r="L2304" s="1">
        <v>0</v>
      </c>
      <c r="M2304" s="66">
        <f t="shared" si="267"/>
        <v>0</v>
      </c>
      <c r="R2304" s="43" t="str">
        <f t="shared" si="265"/>
        <v>-</v>
      </c>
    </row>
    <row r="2305" spans="1:19" x14ac:dyDescent="0.15">
      <c r="A2305" s="1">
        <v>2304</v>
      </c>
      <c r="B2305" s="29" t="str">
        <f>TRIM(基本信息!B2305)</f>
        <v/>
      </c>
      <c r="C2305" s="1" t="str">
        <f>TRIM(基本信息!C2305)</f>
        <v/>
      </c>
      <c r="D2305" s="1">
        <f t="shared" si="266"/>
        <v>0</v>
      </c>
      <c r="E2305" s="1" t="str">
        <f>IFERROR(INDEX(股票涨跌!E:E,MATCH(B2305,股票涨跌!B:B,0)),"-")</f>
        <v>-</v>
      </c>
      <c r="F2305" s="1" t="str">
        <f>IFERROR(INDEX(股票涨跌!F:F,MATCH(B2305,股票涨跌!B:B,0)),"-")</f>
        <v>-</v>
      </c>
      <c r="G2305" s="1" t="str">
        <f>TRIM(基本信息!O2305)</f>
        <v/>
      </c>
      <c r="H2305" s="1" t="str">
        <f>IFERROR(INDEX(行业涨跌!F:F,MATCH(G2305,行业涨跌!C:C,0)),"-")</f>
        <v>-</v>
      </c>
      <c r="I2305" s="1" t="str">
        <f>IFERROR(INDEX(行业涨跌!E:E,MATCH(G2305,行业涨跌!C:C,0)),"-")</f>
        <v>-</v>
      </c>
      <c r="J2305" s="1">
        <v>0</v>
      </c>
      <c r="K2305" s="1">
        <v>0</v>
      </c>
      <c r="L2305" s="1">
        <v>0</v>
      </c>
      <c r="M2305" s="66">
        <f t="shared" si="267"/>
        <v>0</v>
      </c>
      <c r="R2305" s="43" t="str">
        <f t="shared" si="265"/>
        <v>-</v>
      </c>
    </row>
    <row r="2306" spans="1:19" x14ac:dyDescent="0.15">
      <c r="A2306" s="1">
        <v>2305</v>
      </c>
      <c r="B2306" s="29" t="str">
        <f>TRIM(基本信息!B2306)</f>
        <v/>
      </c>
      <c r="C2306" s="1" t="str">
        <f>TRIM(基本信息!C2306)</f>
        <v/>
      </c>
      <c r="D2306" s="1">
        <f t="shared" si="266"/>
        <v>0</v>
      </c>
      <c r="E2306" s="1" t="str">
        <f>IFERROR(INDEX(股票涨跌!E:E,MATCH(B2306,股票涨跌!B:B,0)),"-")</f>
        <v>-</v>
      </c>
      <c r="F2306" s="1" t="str">
        <f>IFERROR(INDEX(股票涨跌!F:F,MATCH(B2306,股票涨跌!B:B,0)),"-")</f>
        <v>-</v>
      </c>
      <c r="G2306" s="1" t="str">
        <f>TRIM(基本信息!O2306)</f>
        <v/>
      </c>
      <c r="H2306" s="1" t="str">
        <f>IFERROR(INDEX(行业涨跌!F:F,MATCH(G2306,行业涨跌!C:C,0)),"-")</f>
        <v>-</v>
      </c>
      <c r="I2306" s="1" t="str">
        <f>IFERROR(INDEX(行业涨跌!E:E,MATCH(G2306,行业涨跌!C:C,0)),"-")</f>
        <v>-</v>
      </c>
      <c r="J2306" s="1">
        <v>0</v>
      </c>
      <c r="K2306" s="1">
        <v>1</v>
      </c>
      <c r="L2306" s="1">
        <v>0</v>
      </c>
      <c r="M2306" s="66">
        <f t="shared" si="267"/>
        <v>1</v>
      </c>
      <c r="R2306" s="43" t="str">
        <f t="shared" ref="R2306:R2369" si="268">IF(D2306&gt;0,IF(J2306&gt;0,$J$1,"")&amp;IF(K2306&gt;0,$K$1,"")&amp;IF(L2306&gt;0,$L$1,"")&amp;"+"&amp;IF(N2306&gt;0,$N$1,"")&amp;IF(O2306&gt;0,$O$1,"")&amp;IF(P2306&gt;0,$P$1,"")&amp;IF(Q2306&gt;0,$Q$1,""),"-")</f>
        <v>-</v>
      </c>
      <c r="S2306" s="11">
        <v>43630.625</v>
      </c>
    </row>
    <row r="2307" spans="1:19" x14ac:dyDescent="0.15">
      <c r="A2307" s="1">
        <v>2306</v>
      </c>
      <c r="B2307" s="29" t="str">
        <f>TRIM(基本信息!B2307)</f>
        <v/>
      </c>
      <c r="C2307" s="1" t="str">
        <f>TRIM(基本信息!C2307)</f>
        <v/>
      </c>
      <c r="D2307" s="1">
        <f t="shared" ref="D2307:D2370" si="269">IF(LEN(B2307)&gt;2,OR(M2307=1,(M2307=0.5)*(N2307+O2307+P2307+Q2307)&gt;0)+0,0)</f>
        <v>0</v>
      </c>
      <c r="E2307" s="1" t="str">
        <f>IFERROR(INDEX(股票涨跌!E:E,MATCH(B2307,股票涨跌!B:B,0)),"-")</f>
        <v>-</v>
      </c>
      <c r="F2307" s="1" t="str">
        <f>IFERROR(INDEX(股票涨跌!F:F,MATCH(B2307,股票涨跌!B:B,0)),"-")</f>
        <v>-</v>
      </c>
      <c r="G2307" s="1" t="str">
        <f>TRIM(基本信息!O2307)</f>
        <v/>
      </c>
      <c r="H2307" s="1" t="str">
        <f>IFERROR(INDEX(行业涨跌!F:F,MATCH(G2307,行业涨跌!C:C,0)),"-")</f>
        <v>-</v>
      </c>
      <c r="I2307" s="1" t="str">
        <f>IFERROR(INDEX(行业涨跌!E:E,MATCH(G2307,行业涨跌!C:C,0)),"-")</f>
        <v>-</v>
      </c>
      <c r="J2307" s="1">
        <v>0</v>
      </c>
      <c r="K2307" s="1">
        <v>0</v>
      </c>
      <c r="L2307" s="1">
        <v>0</v>
      </c>
      <c r="M2307" s="66">
        <f t="shared" ref="M2307:M2370" si="270">IF(K2307&gt;0,1,IF(J2307&gt;0,0.5,0))</f>
        <v>0</v>
      </c>
      <c r="R2307" s="43" t="str">
        <f t="shared" si="268"/>
        <v>-</v>
      </c>
    </row>
    <row r="2308" spans="1:19" x14ac:dyDescent="0.15">
      <c r="A2308" s="1">
        <v>2307</v>
      </c>
      <c r="B2308" s="29" t="str">
        <f>TRIM(基本信息!B2308)</f>
        <v/>
      </c>
      <c r="C2308" s="1" t="str">
        <f>TRIM(基本信息!C2308)</f>
        <v/>
      </c>
      <c r="D2308" s="1">
        <f t="shared" si="269"/>
        <v>0</v>
      </c>
      <c r="E2308" s="1" t="str">
        <f>IFERROR(INDEX(股票涨跌!E:E,MATCH(B2308,股票涨跌!B:B,0)),"-")</f>
        <v>-</v>
      </c>
      <c r="F2308" s="1" t="str">
        <f>IFERROR(INDEX(股票涨跌!F:F,MATCH(B2308,股票涨跌!B:B,0)),"-")</f>
        <v>-</v>
      </c>
      <c r="G2308" s="1" t="str">
        <f>TRIM(基本信息!O2308)</f>
        <v/>
      </c>
      <c r="H2308" s="1" t="str">
        <f>IFERROR(INDEX(行业涨跌!F:F,MATCH(G2308,行业涨跌!C:C,0)),"-")</f>
        <v>-</v>
      </c>
      <c r="I2308" s="1" t="str">
        <f>IFERROR(INDEX(行业涨跌!E:E,MATCH(G2308,行业涨跌!C:C,0)),"-")</f>
        <v>-</v>
      </c>
      <c r="J2308" s="1">
        <v>0</v>
      </c>
      <c r="K2308" s="1">
        <v>0</v>
      </c>
      <c r="L2308" s="1">
        <v>0</v>
      </c>
      <c r="M2308" s="66">
        <f t="shared" si="270"/>
        <v>0</v>
      </c>
      <c r="R2308" s="43" t="str">
        <f t="shared" si="268"/>
        <v>-</v>
      </c>
    </row>
    <row r="2309" spans="1:19" x14ac:dyDescent="0.15">
      <c r="A2309" s="1">
        <v>2308</v>
      </c>
      <c r="B2309" s="29" t="str">
        <f>TRIM(基本信息!B2309)</f>
        <v/>
      </c>
      <c r="C2309" s="1" t="str">
        <f>TRIM(基本信息!C2309)</f>
        <v/>
      </c>
      <c r="D2309" s="1">
        <f t="shared" si="269"/>
        <v>0</v>
      </c>
      <c r="E2309" s="1" t="str">
        <f>IFERROR(INDEX(股票涨跌!E:E,MATCH(B2309,股票涨跌!B:B,0)),"-")</f>
        <v>-</v>
      </c>
      <c r="F2309" s="1" t="str">
        <f>IFERROR(INDEX(股票涨跌!F:F,MATCH(B2309,股票涨跌!B:B,0)),"-")</f>
        <v>-</v>
      </c>
      <c r="G2309" s="1" t="str">
        <f>TRIM(基本信息!O2309)</f>
        <v/>
      </c>
      <c r="H2309" s="1" t="str">
        <f>IFERROR(INDEX(行业涨跌!F:F,MATCH(G2309,行业涨跌!C:C,0)),"-")</f>
        <v>-</v>
      </c>
      <c r="I2309" s="1" t="str">
        <f>IFERROR(INDEX(行业涨跌!E:E,MATCH(G2309,行业涨跌!C:C,0)),"-")</f>
        <v>-</v>
      </c>
      <c r="J2309" s="1">
        <v>0</v>
      </c>
      <c r="K2309" s="1">
        <v>0</v>
      </c>
      <c r="L2309" s="1">
        <v>0</v>
      </c>
      <c r="M2309" s="66">
        <f t="shared" si="270"/>
        <v>0</v>
      </c>
      <c r="R2309" s="43" t="str">
        <f t="shared" si="268"/>
        <v>-</v>
      </c>
    </row>
    <row r="2310" spans="1:19" x14ac:dyDescent="0.15">
      <c r="A2310" s="1">
        <v>2309</v>
      </c>
      <c r="B2310" s="29" t="str">
        <f>TRIM(基本信息!B2310)</f>
        <v/>
      </c>
      <c r="C2310" s="1" t="str">
        <f>TRIM(基本信息!C2310)</f>
        <v/>
      </c>
      <c r="D2310" s="1">
        <f t="shared" si="269"/>
        <v>0</v>
      </c>
      <c r="E2310" s="1" t="str">
        <f>IFERROR(INDEX(股票涨跌!E:E,MATCH(B2310,股票涨跌!B:B,0)),"-")</f>
        <v>-</v>
      </c>
      <c r="F2310" s="1" t="str">
        <f>IFERROR(INDEX(股票涨跌!F:F,MATCH(B2310,股票涨跌!B:B,0)),"-")</f>
        <v>-</v>
      </c>
      <c r="G2310" s="1" t="str">
        <f>TRIM(基本信息!O2310)</f>
        <v/>
      </c>
      <c r="H2310" s="1" t="str">
        <f>IFERROR(INDEX(行业涨跌!F:F,MATCH(G2310,行业涨跌!C:C,0)),"-")</f>
        <v>-</v>
      </c>
      <c r="I2310" s="1" t="str">
        <f>IFERROR(INDEX(行业涨跌!E:E,MATCH(G2310,行业涨跌!C:C,0)),"-")</f>
        <v>-</v>
      </c>
      <c r="J2310" s="1">
        <v>0</v>
      </c>
      <c r="K2310" s="1">
        <v>1</v>
      </c>
      <c r="L2310" s="1">
        <v>0</v>
      </c>
      <c r="M2310" s="66">
        <f t="shared" si="270"/>
        <v>1</v>
      </c>
      <c r="R2310" s="43" t="str">
        <f t="shared" si="268"/>
        <v>-</v>
      </c>
      <c r="S2310" s="11">
        <v>43630.625</v>
      </c>
    </row>
    <row r="2311" spans="1:19" x14ac:dyDescent="0.15">
      <c r="A2311" s="1">
        <v>2310</v>
      </c>
      <c r="B2311" s="29" t="str">
        <f>TRIM(基本信息!B2311)</f>
        <v/>
      </c>
      <c r="C2311" s="1" t="str">
        <f>TRIM(基本信息!C2311)</f>
        <v/>
      </c>
      <c r="D2311" s="1">
        <f t="shared" si="269"/>
        <v>0</v>
      </c>
      <c r="E2311" s="1" t="str">
        <f>IFERROR(INDEX(股票涨跌!E:E,MATCH(B2311,股票涨跌!B:B,0)),"-")</f>
        <v>-</v>
      </c>
      <c r="F2311" s="1" t="str">
        <f>IFERROR(INDEX(股票涨跌!F:F,MATCH(B2311,股票涨跌!B:B,0)),"-")</f>
        <v>-</v>
      </c>
      <c r="G2311" s="1" t="str">
        <f>TRIM(基本信息!O2311)</f>
        <v/>
      </c>
      <c r="H2311" s="1" t="str">
        <f>IFERROR(INDEX(行业涨跌!F:F,MATCH(G2311,行业涨跌!C:C,0)),"-")</f>
        <v>-</v>
      </c>
      <c r="I2311" s="1" t="str">
        <f>IFERROR(INDEX(行业涨跌!E:E,MATCH(G2311,行业涨跌!C:C,0)),"-")</f>
        <v>-</v>
      </c>
      <c r="J2311" s="1">
        <v>0</v>
      </c>
      <c r="K2311" s="1">
        <v>0</v>
      </c>
      <c r="L2311" s="1">
        <v>0</v>
      </c>
      <c r="M2311" s="66">
        <f t="shared" si="270"/>
        <v>0</v>
      </c>
      <c r="R2311" s="43" t="str">
        <f t="shared" si="268"/>
        <v>-</v>
      </c>
    </row>
    <row r="2312" spans="1:19" x14ac:dyDescent="0.15">
      <c r="A2312" s="1">
        <v>2311</v>
      </c>
      <c r="B2312" s="29" t="str">
        <f>TRIM(基本信息!B2312)</f>
        <v/>
      </c>
      <c r="C2312" s="1" t="str">
        <f>TRIM(基本信息!C2312)</f>
        <v/>
      </c>
      <c r="D2312" s="1">
        <f t="shared" si="269"/>
        <v>0</v>
      </c>
      <c r="E2312" s="1" t="str">
        <f>IFERROR(INDEX(股票涨跌!E:E,MATCH(B2312,股票涨跌!B:B,0)),"-")</f>
        <v>-</v>
      </c>
      <c r="F2312" s="1" t="str">
        <f>IFERROR(INDEX(股票涨跌!F:F,MATCH(B2312,股票涨跌!B:B,0)),"-")</f>
        <v>-</v>
      </c>
      <c r="G2312" s="1" t="str">
        <f>TRIM(基本信息!O2312)</f>
        <v/>
      </c>
      <c r="H2312" s="1" t="str">
        <f>IFERROR(INDEX(行业涨跌!F:F,MATCH(G2312,行业涨跌!C:C,0)),"-")</f>
        <v>-</v>
      </c>
      <c r="I2312" s="1" t="str">
        <f>IFERROR(INDEX(行业涨跌!E:E,MATCH(G2312,行业涨跌!C:C,0)),"-")</f>
        <v>-</v>
      </c>
      <c r="J2312" s="1">
        <v>0</v>
      </c>
      <c r="K2312" s="1">
        <v>0</v>
      </c>
      <c r="L2312" s="1">
        <v>0</v>
      </c>
      <c r="M2312" s="66">
        <f t="shared" si="270"/>
        <v>0</v>
      </c>
      <c r="R2312" s="43" t="str">
        <f t="shared" si="268"/>
        <v>-</v>
      </c>
    </row>
    <row r="2313" spans="1:19" x14ac:dyDescent="0.15">
      <c r="A2313" s="1">
        <v>2312</v>
      </c>
      <c r="B2313" s="29" t="str">
        <f>TRIM(基本信息!B2313)</f>
        <v/>
      </c>
      <c r="C2313" s="1" t="str">
        <f>TRIM(基本信息!C2313)</f>
        <v/>
      </c>
      <c r="D2313" s="1">
        <f t="shared" si="269"/>
        <v>0</v>
      </c>
      <c r="E2313" s="1" t="str">
        <f>IFERROR(INDEX(股票涨跌!E:E,MATCH(B2313,股票涨跌!B:B,0)),"-")</f>
        <v>-</v>
      </c>
      <c r="F2313" s="1" t="str">
        <f>IFERROR(INDEX(股票涨跌!F:F,MATCH(B2313,股票涨跌!B:B,0)),"-")</f>
        <v>-</v>
      </c>
      <c r="G2313" s="1" t="str">
        <f>TRIM(基本信息!O2313)</f>
        <v/>
      </c>
      <c r="H2313" s="1" t="str">
        <f>IFERROR(INDEX(行业涨跌!F:F,MATCH(G2313,行业涨跌!C:C,0)),"-")</f>
        <v>-</v>
      </c>
      <c r="I2313" s="1" t="str">
        <f>IFERROR(INDEX(行业涨跌!E:E,MATCH(G2313,行业涨跌!C:C,0)),"-")</f>
        <v>-</v>
      </c>
      <c r="J2313" s="1">
        <v>0</v>
      </c>
      <c r="K2313" s="1">
        <v>0</v>
      </c>
      <c r="L2313" s="1">
        <v>0</v>
      </c>
      <c r="M2313" s="66">
        <f t="shared" si="270"/>
        <v>0</v>
      </c>
      <c r="R2313" s="43" t="str">
        <f t="shared" si="268"/>
        <v>-</v>
      </c>
    </row>
    <row r="2314" spans="1:19" x14ac:dyDescent="0.15">
      <c r="A2314" s="1">
        <v>2313</v>
      </c>
      <c r="B2314" s="29" t="str">
        <f>TRIM(基本信息!B2314)</f>
        <v/>
      </c>
      <c r="C2314" s="1" t="str">
        <f>TRIM(基本信息!C2314)</f>
        <v/>
      </c>
      <c r="D2314" s="1">
        <f t="shared" si="269"/>
        <v>0</v>
      </c>
      <c r="E2314" s="1" t="str">
        <f>IFERROR(INDEX(股票涨跌!E:E,MATCH(B2314,股票涨跌!B:B,0)),"-")</f>
        <v>-</v>
      </c>
      <c r="F2314" s="1" t="str">
        <f>IFERROR(INDEX(股票涨跌!F:F,MATCH(B2314,股票涨跌!B:B,0)),"-")</f>
        <v>-</v>
      </c>
      <c r="G2314" s="1" t="str">
        <f>TRIM(基本信息!O2314)</f>
        <v/>
      </c>
      <c r="H2314" s="1" t="str">
        <f>IFERROR(INDEX(行业涨跌!F:F,MATCH(G2314,行业涨跌!C:C,0)),"-")</f>
        <v>-</v>
      </c>
      <c r="I2314" s="1" t="str">
        <f>IFERROR(INDEX(行业涨跌!E:E,MATCH(G2314,行业涨跌!C:C,0)),"-")</f>
        <v>-</v>
      </c>
      <c r="J2314" s="1">
        <v>0</v>
      </c>
      <c r="K2314" s="1">
        <v>1</v>
      </c>
      <c r="L2314" s="1">
        <v>0</v>
      </c>
      <c r="M2314" s="66">
        <f t="shared" si="270"/>
        <v>1</v>
      </c>
      <c r="R2314" s="43" t="str">
        <f t="shared" si="268"/>
        <v>-</v>
      </c>
      <c r="S2314" s="11">
        <v>43630.625</v>
      </c>
    </row>
    <row r="2315" spans="1:19" x14ac:dyDescent="0.15">
      <c r="A2315" s="1">
        <v>2314</v>
      </c>
      <c r="B2315" s="29" t="str">
        <f>TRIM(基本信息!B2315)</f>
        <v/>
      </c>
      <c r="C2315" s="1" t="str">
        <f>TRIM(基本信息!C2315)</f>
        <v/>
      </c>
      <c r="D2315" s="1">
        <f t="shared" si="269"/>
        <v>0</v>
      </c>
      <c r="E2315" s="1" t="str">
        <f>IFERROR(INDEX(股票涨跌!E:E,MATCH(B2315,股票涨跌!B:B,0)),"-")</f>
        <v>-</v>
      </c>
      <c r="F2315" s="1" t="str">
        <f>IFERROR(INDEX(股票涨跌!F:F,MATCH(B2315,股票涨跌!B:B,0)),"-")</f>
        <v>-</v>
      </c>
      <c r="G2315" s="1" t="str">
        <f>TRIM(基本信息!O2315)</f>
        <v/>
      </c>
      <c r="H2315" s="1" t="str">
        <f>IFERROR(INDEX(行业涨跌!F:F,MATCH(G2315,行业涨跌!C:C,0)),"-")</f>
        <v>-</v>
      </c>
      <c r="I2315" s="1" t="str">
        <f>IFERROR(INDEX(行业涨跌!E:E,MATCH(G2315,行业涨跌!C:C,0)),"-")</f>
        <v>-</v>
      </c>
      <c r="J2315" s="1">
        <v>0</v>
      </c>
      <c r="K2315" s="1">
        <v>0</v>
      </c>
      <c r="L2315" s="1">
        <v>0</v>
      </c>
      <c r="M2315" s="66">
        <f t="shared" si="270"/>
        <v>0</v>
      </c>
      <c r="R2315" s="43" t="str">
        <f t="shared" si="268"/>
        <v>-</v>
      </c>
    </row>
    <row r="2316" spans="1:19" x14ac:dyDescent="0.15">
      <c r="A2316" s="1">
        <v>2315</v>
      </c>
      <c r="B2316" s="29" t="str">
        <f>TRIM(基本信息!B2316)</f>
        <v/>
      </c>
      <c r="C2316" s="1" t="str">
        <f>TRIM(基本信息!C2316)</f>
        <v/>
      </c>
      <c r="D2316" s="1">
        <f t="shared" si="269"/>
        <v>0</v>
      </c>
      <c r="E2316" s="1" t="str">
        <f>IFERROR(INDEX(股票涨跌!E:E,MATCH(B2316,股票涨跌!B:B,0)),"-")</f>
        <v>-</v>
      </c>
      <c r="F2316" s="1" t="str">
        <f>IFERROR(INDEX(股票涨跌!F:F,MATCH(B2316,股票涨跌!B:B,0)),"-")</f>
        <v>-</v>
      </c>
      <c r="G2316" s="1" t="str">
        <f>TRIM(基本信息!O2316)</f>
        <v/>
      </c>
      <c r="H2316" s="1" t="str">
        <f>IFERROR(INDEX(行业涨跌!F:F,MATCH(G2316,行业涨跌!C:C,0)),"-")</f>
        <v>-</v>
      </c>
      <c r="I2316" s="1" t="str">
        <f>IFERROR(INDEX(行业涨跌!E:E,MATCH(G2316,行业涨跌!C:C,0)),"-")</f>
        <v>-</v>
      </c>
      <c r="J2316" s="1">
        <v>0</v>
      </c>
      <c r="K2316" s="1">
        <v>1</v>
      </c>
      <c r="L2316" s="1">
        <v>0</v>
      </c>
      <c r="M2316" s="66">
        <f t="shared" si="270"/>
        <v>1</v>
      </c>
      <c r="R2316" s="43" t="str">
        <f t="shared" si="268"/>
        <v>-</v>
      </c>
      <c r="S2316" s="11">
        <v>43630.625</v>
      </c>
    </row>
    <row r="2317" spans="1:19" x14ac:dyDescent="0.15">
      <c r="A2317" s="1">
        <v>2316</v>
      </c>
      <c r="B2317" s="29" t="str">
        <f>TRIM(基本信息!B2317)</f>
        <v/>
      </c>
      <c r="C2317" s="1" t="str">
        <f>TRIM(基本信息!C2317)</f>
        <v/>
      </c>
      <c r="D2317" s="1">
        <f t="shared" si="269"/>
        <v>0</v>
      </c>
      <c r="E2317" s="1" t="str">
        <f>IFERROR(INDEX(股票涨跌!E:E,MATCH(B2317,股票涨跌!B:B,0)),"-")</f>
        <v>-</v>
      </c>
      <c r="F2317" s="1" t="str">
        <f>IFERROR(INDEX(股票涨跌!F:F,MATCH(B2317,股票涨跌!B:B,0)),"-")</f>
        <v>-</v>
      </c>
      <c r="G2317" s="1" t="str">
        <f>TRIM(基本信息!O2317)</f>
        <v/>
      </c>
      <c r="H2317" s="1" t="str">
        <f>IFERROR(INDEX(行业涨跌!F:F,MATCH(G2317,行业涨跌!C:C,0)),"-")</f>
        <v>-</v>
      </c>
      <c r="I2317" s="1" t="str">
        <f>IFERROR(INDEX(行业涨跌!E:E,MATCH(G2317,行业涨跌!C:C,0)),"-")</f>
        <v>-</v>
      </c>
      <c r="J2317" s="1">
        <v>0</v>
      </c>
      <c r="K2317" s="1">
        <v>0</v>
      </c>
      <c r="L2317" s="1">
        <v>1</v>
      </c>
      <c r="M2317" s="66">
        <f t="shared" si="270"/>
        <v>0</v>
      </c>
      <c r="R2317" s="43" t="str">
        <f t="shared" si="268"/>
        <v>-</v>
      </c>
    </row>
    <row r="2318" spans="1:19" x14ac:dyDescent="0.15">
      <c r="A2318" s="1">
        <v>2317</v>
      </c>
      <c r="B2318" s="29" t="str">
        <f>TRIM(基本信息!B2318)</f>
        <v/>
      </c>
      <c r="C2318" s="1" t="str">
        <f>TRIM(基本信息!C2318)</f>
        <v/>
      </c>
      <c r="D2318" s="1">
        <f t="shared" si="269"/>
        <v>0</v>
      </c>
      <c r="E2318" s="1" t="str">
        <f>IFERROR(INDEX(股票涨跌!E:E,MATCH(B2318,股票涨跌!B:B,0)),"-")</f>
        <v>-</v>
      </c>
      <c r="F2318" s="1" t="str">
        <f>IFERROR(INDEX(股票涨跌!F:F,MATCH(B2318,股票涨跌!B:B,0)),"-")</f>
        <v>-</v>
      </c>
      <c r="G2318" s="1" t="str">
        <f>TRIM(基本信息!O2318)</f>
        <v/>
      </c>
      <c r="H2318" s="1" t="str">
        <f>IFERROR(INDEX(行业涨跌!F:F,MATCH(G2318,行业涨跌!C:C,0)),"-")</f>
        <v>-</v>
      </c>
      <c r="I2318" s="1" t="str">
        <f>IFERROR(INDEX(行业涨跌!E:E,MATCH(G2318,行业涨跌!C:C,0)),"-")</f>
        <v>-</v>
      </c>
      <c r="J2318" s="1">
        <v>0</v>
      </c>
      <c r="K2318" s="1">
        <v>1</v>
      </c>
      <c r="L2318" s="1">
        <v>0</v>
      </c>
      <c r="M2318" s="66">
        <f t="shared" si="270"/>
        <v>1</v>
      </c>
      <c r="R2318" s="43" t="str">
        <f t="shared" si="268"/>
        <v>-</v>
      </c>
      <c r="S2318" s="11">
        <v>43630.625</v>
      </c>
    </row>
    <row r="2319" spans="1:19" x14ac:dyDescent="0.15">
      <c r="A2319" s="1">
        <v>2318</v>
      </c>
      <c r="B2319" s="29" t="str">
        <f>TRIM(基本信息!B2319)</f>
        <v/>
      </c>
      <c r="C2319" s="1" t="str">
        <f>TRIM(基本信息!C2319)</f>
        <v/>
      </c>
      <c r="D2319" s="1">
        <f t="shared" si="269"/>
        <v>0</v>
      </c>
      <c r="E2319" s="1" t="str">
        <f>IFERROR(INDEX(股票涨跌!E:E,MATCH(B2319,股票涨跌!B:B,0)),"-")</f>
        <v>-</v>
      </c>
      <c r="F2319" s="1" t="str">
        <f>IFERROR(INDEX(股票涨跌!F:F,MATCH(B2319,股票涨跌!B:B,0)),"-")</f>
        <v>-</v>
      </c>
      <c r="G2319" s="1" t="str">
        <f>TRIM(基本信息!O2319)</f>
        <v/>
      </c>
      <c r="H2319" s="1" t="str">
        <f>IFERROR(INDEX(行业涨跌!F:F,MATCH(G2319,行业涨跌!C:C,0)),"-")</f>
        <v>-</v>
      </c>
      <c r="I2319" s="1" t="str">
        <f>IFERROR(INDEX(行业涨跌!E:E,MATCH(G2319,行业涨跌!C:C,0)),"-")</f>
        <v>-</v>
      </c>
      <c r="J2319" s="1">
        <v>0</v>
      </c>
      <c r="K2319" s="1">
        <v>0</v>
      </c>
      <c r="L2319" s="1">
        <v>0</v>
      </c>
      <c r="M2319" s="66">
        <f t="shared" si="270"/>
        <v>0</v>
      </c>
      <c r="R2319" s="43" t="str">
        <f t="shared" si="268"/>
        <v>-</v>
      </c>
    </row>
    <row r="2320" spans="1:19" x14ac:dyDescent="0.15">
      <c r="A2320" s="1">
        <v>2319</v>
      </c>
      <c r="B2320" s="29" t="str">
        <f>TRIM(基本信息!B2320)</f>
        <v/>
      </c>
      <c r="C2320" s="1" t="str">
        <f>TRIM(基本信息!C2320)</f>
        <v/>
      </c>
      <c r="D2320" s="1">
        <f t="shared" si="269"/>
        <v>0</v>
      </c>
      <c r="E2320" s="1" t="str">
        <f>IFERROR(INDEX(股票涨跌!E:E,MATCH(B2320,股票涨跌!B:B,0)),"-")</f>
        <v>-</v>
      </c>
      <c r="F2320" s="1" t="str">
        <f>IFERROR(INDEX(股票涨跌!F:F,MATCH(B2320,股票涨跌!B:B,0)),"-")</f>
        <v>-</v>
      </c>
      <c r="G2320" s="1" t="str">
        <f>TRIM(基本信息!O2320)</f>
        <v/>
      </c>
      <c r="H2320" s="1" t="str">
        <f>IFERROR(INDEX(行业涨跌!F:F,MATCH(G2320,行业涨跌!C:C,0)),"-")</f>
        <v>-</v>
      </c>
      <c r="I2320" s="1" t="str">
        <f>IFERROR(INDEX(行业涨跌!E:E,MATCH(G2320,行业涨跌!C:C,0)),"-")</f>
        <v>-</v>
      </c>
      <c r="J2320" s="1">
        <v>0</v>
      </c>
      <c r="K2320" s="1">
        <v>0</v>
      </c>
      <c r="L2320" s="1">
        <v>0</v>
      </c>
      <c r="M2320" s="66">
        <f t="shared" si="270"/>
        <v>0</v>
      </c>
      <c r="R2320" s="43" t="str">
        <f t="shared" si="268"/>
        <v>-</v>
      </c>
    </row>
    <row r="2321" spans="1:19" x14ac:dyDescent="0.15">
      <c r="A2321" s="1">
        <v>2320</v>
      </c>
      <c r="B2321" s="29" t="str">
        <f>TRIM(基本信息!B2321)</f>
        <v/>
      </c>
      <c r="C2321" s="1" t="str">
        <f>TRIM(基本信息!C2321)</f>
        <v/>
      </c>
      <c r="D2321" s="1">
        <f t="shared" si="269"/>
        <v>0</v>
      </c>
      <c r="E2321" s="1" t="str">
        <f>IFERROR(INDEX(股票涨跌!E:E,MATCH(B2321,股票涨跌!B:B,0)),"-")</f>
        <v>-</v>
      </c>
      <c r="F2321" s="1" t="str">
        <f>IFERROR(INDEX(股票涨跌!F:F,MATCH(B2321,股票涨跌!B:B,0)),"-")</f>
        <v>-</v>
      </c>
      <c r="G2321" s="1" t="str">
        <f>TRIM(基本信息!O2321)</f>
        <v/>
      </c>
      <c r="H2321" s="1" t="str">
        <f>IFERROR(INDEX(行业涨跌!F:F,MATCH(G2321,行业涨跌!C:C,0)),"-")</f>
        <v>-</v>
      </c>
      <c r="I2321" s="1" t="str">
        <f>IFERROR(INDEX(行业涨跌!E:E,MATCH(G2321,行业涨跌!C:C,0)),"-")</f>
        <v>-</v>
      </c>
      <c r="J2321" s="1">
        <v>0</v>
      </c>
      <c r="K2321" s="1">
        <v>1</v>
      </c>
      <c r="L2321" s="1">
        <v>0</v>
      </c>
      <c r="M2321" s="66">
        <f t="shared" si="270"/>
        <v>1</v>
      </c>
      <c r="R2321" s="43" t="str">
        <f t="shared" si="268"/>
        <v>-</v>
      </c>
      <c r="S2321" s="11">
        <v>43630.625</v>
      </c>
    </row>
    <row r="2322" spans="1:19" x14ac:dyDescent="0.15">
      <c r="A2322" s="1">
        <v>2321</v>
      </c>
      <c r="B2322" s="29" t="str">
        <f>TRIM(基本信息!B2322)</f>
        <v/>
      </c>
      <c r="C2322" s="1" t="str">
        <f>TRIM(基本信息!C2322)</f>
        <v/>
      </c>
      <c r="D2322" s="1">
        <f t="shared" si="269"/>
        <v>0</v>
      </c>
      <c r="E2322" s="1" t="str">
        <f>IFERROR(INDEX(股票涨跌!E:E,MATCH(B2322,股票涨跌!B:B,0)),"-")</f>
        <v>-</v>
      </c>
      <c r="F2322" s="1" t="str">
        <f>IFERROR(INDEX(股票涨跌!F:F,MATCH(B2322,股票涨跌!B:B,0)),"-")</f>
        <v>-</v>
      </c>
      <c r="G2322" s="1" t="str">
        <f>TRIM(基本信息!O2322)</f>
        <v/>
      </c>
      <c r="H2322" s="1" t="str">
        <f>IFERROR(INDEX(行业涨跌!F:F,MATCH(G2322,行业涨跌!C:C,0)),"-")</f>
        <v>-</v>
      </c>
      <c r="I2322" s="1" t="str">
        <f>IFERROR(INDEX(行业涨跌!E:E,MATCH(G2322,行业涨跌!C:C,0)),"-")</f>
        <v>-</v>
      </c>
      <c r="J2322" s="1">
        <v>0</v>
      </c>
      <c r="K2322" s="1">
        <v>0</v>
      </c>
      <c r="L2322" s="1">
        <v>0</v>
      </c>
      <c r="M2322" s="66">
        <f t="shared" si="270"/>
        <v>0</v>
      </c>
      <c r="R2322" s="43" t="str">
        <f t="shared" si="268"/>
        <v>-</v>
      </c>
    </row>
    <row r="2323" spans="1:19" x14ac:dyDescent="0.15">
      <c r="A2323" s="1">
        <v>2322</v>
      </c>
      <c r="B2323" s="29" t="str">
        <f>TRIM(基本信息!B2323)</f>
        <v/>
      </c>
      <c r="C2323" s="1" t="str">
        <f>TRIM(基本信息!C2323)</f>
        <v/>
      </c>
      <c r="D2323" s="1">
        <f t="shared" si="269"/>
        <v>0</v>
      </c>
      <c r="E2323" s="1" t="str">
        <f>IFERROR(INDEX(股票涨跌!E:E,MATCH(B2323,股票涨跌!B:B,0)),"-")</f>
        <v>-</v>
      </c>
      <c r="F2323" s="1" t="str">
        <f>IFERROR(INDEX(股票涨跌!F:F,MATCH(B2323,股票涨跌!B:B,0)),"-")</f>
        <v>-</v>
      </c>
      <c r="G2323" s="1" t="str">
        <f>TRIM(基本信息!O2323)</f>
        <v/>
      </c>
      <c r="H2323" s="1" t="str">
        <f>IFERROR(INDEX(行业涨跌!F:F,MATCH(G2323,行业涨跌!C:C,0)),"-")</f>
        <v>-</v>
      </c>
      <c r="I2323" s="1" t="str">
        <f>IFERROR(INDEX(行业涨跌!E:E,MATCH(G2323,行业涨跌!C:C,0)),"-")</f>
        <v>-</v>
      </c>
      <c r="J2323" s="1">
        <v>0</v>
      </c>
      <c r="K2323" s="1">
        <v>0</v>
      </c>
      <c r="L2323" s="1">
        <v>0</v>
      </c>
      <c r="M2323" s="66">
        <f t="shared" si="270"/>
        <v>0</v>
      </c>
      <c r="R2323" s="43" t="str">
        <f t="shared" si="268"/>
        <v>-</v>
      </c>
    </row>
    <row r="2324" spans="1:19" x14ac:dyDescent="0.15">
      <c r="A2324" s="1">
        <v>2323</v>
      </c>
      <c r="B2324" s="29" t="str">
        <f>TRIM(基本信息!B2324)</f>
        <v/>
      </c>
      <c r="C2324" s="1" t="str">
        <f>TRIM(基本信息!C2324)</f>
        <v/>
      </c>
      <c r="D2324" s="1">
        <f t="shared" si="269"/>
        <v>0</v>
      </c>
      <c r="E2324" s="1" t="str">
        <f>IFERROR(INDEX(股票涨跌!E:E,MATCH(B2324,股票涨跌!B:B,0)),"-")</f>
        <v>-</v>
      </c>
      <c r="F2324" s="1" t="str">
        <f>IFERROR(INDEX(股票涨跌!F:F,MATCH(B2324,股票涨跌!B:B,0)),"-")</f>
        <v>-</v>
      </c>
      <c r="G2324" s="1" t="str">
        <f>TRIM(基本信息!O2324)</f>
        <v/>
      </c>
      <c r="H2324" s="1" t="str">
        <f>IFERROR(INDEX(行业涨跌!F:F,MATCH(G2324,行业涨跌!C:C,0)),"-")</f>
        <v>-</v>
      </c>
      <c r="I2324" s="1" t="str">
        <f>IFERROR(INDEX(行业涨跌!E:E,MATCH(G2324,行业涨跌!C:C,0)),"-")</f>
        <v>-</v>
      </c>
      <c r="J2324" s="1">
        <v>0</v>
      </c>
      <c r="K2324" s="1">
        <v>0</v>
      </c>
      <c r="L2324" s="1">
        <v>0</v>
      </c>
      <c r="M2324" s="66">
        <f t="shared" si="270"/>
        <v>0</v>
      </c>
      <c r="R2324" s="43" t="str">
        <f t="shared" si="268"/>
        <v>-</v>
      </c>
    </row>
    <row r="2325" spans="1:19" x14ac:dyDescent="0.15">
      <c r="A2325" s="1">
        <v>2324</v>
      </c>
      <c r="B2325" s="29" t="str">
        <f>TRIM(基本信息!B2325)</f>
        <v/>
      </c>
      <c r="C2325" s="1" t="str">
        <f>TRIM(基本信息!C2325)</f>
        <v/>
      </c>
      <c r="D2325" s="1">
        <f t="shared" si="269"/>
        <v>0</v>
      </c>
      <c r="E2325" s="1" t="str">
        <f>IFERROR(INDEX(股票涨跌!E:E,MATCH(B2325,股票涨跌!B:B,0)),"-")</f>
        <v>-</v>
      </c>
      <c r="F2325" s="1" t="str">
        <f>IFERROR(INDEX(股票涨跌!F:F,MATCH(B2325,股票涨跌!B:B,0)),"-")</f>
        <v>-</v>
      </c>
      <c r="G2325" s="1" t="str">
        <f>TRIM(基本信息!O2325)</f>
        <v/>
      </c>
      <c r="H2325" s="1" t="str">
        <f>IFERROR(INDEX(行业涨跌!F:F,MATCH(G2325,行业涨跌!C:C,0)),"-")</f>
        <v>-</v>
      </c>
      <c r="I2325" s="1" t="str">
        <f>IFERROR(INDEX(行业涨跌!E:E,MATCH(G2325,行业涨跌!C:C,0)),"-")</f>
        <v>-</v>
      </c>
      <c r="J2325" s="1">
        <v>0</v>
      </c>
      <c r="K2325" s="1">
        <v>0</v>
      </c>
      <c r="L2325" s="1">
        <v>0</v>
      </c>
      <c r="M2325" s="66">
        <f t="shared" si="270"/>
        <v>0</v>
      </c>
      <c r="R2325" s="43" t="str">
        <f t="shared" si="268"/>
        <v>-</v>
      </c>
    </row>
    <row r="2326" spans="1:19" x14ac:dyDescent="0.15">
      <c r="A2326" s="1">
        <v>2325</v>
      </c>
      <c r="B2326" s="29" t="str">
        <f>TRIM(基本信息!B2326)</f>
        <v/>
      </c>
      <c r="C2326" s="1" t="str">
        <f>TRIM(基本信息!C2326)</f>
        <v/>
      </c>
      <c r="D2326" s="1">
        <f t="shared" si="269"/>
        <v>0</v>
      </c>
      <c r="E2326" s="1" t="str">
        <f>IFERROR(INDEX(股票涨跌!E:E,MATCH(B2326,股票涨跌!B:B,0)),"-")</f>
        <v>-</v>
      </c>
      <c r="F2326" s="1" t="str">
        <f>IFERROR(INDEX(股票涨跌!F:F,MATCH(B2326,股票涨跌!B:B,0)),"-")</f>
        <v>-</v>
      </c>
      <c r="G2326" s="1" t="str">
        <f>TRIM(基本信息!O2326)</f>
        <v/>
      </c>
      <c r="H2326" s="1" t="str">
        <f>IFERROR(INDEX(行业涨跌!F:F,MATCH(G2326,行业涨跌!C:C,0)),"-")</f>
        <v>-</v>
      </c>
      <c r="I2326" s="1" t="str">
        <f>IFERROR(INDEX(行业涨跌!E:E,MATCH(G2326,行业涨跌!C:C,0)),"-")</f>
        <v>-</v>
      </c>
      <c r="J2326" s="1">
        <v>0</v>
      </c>
      <c r="K2326" s="1">
        <v>1</v>
      </c>
      <c r="L2326" s="1">
        <v>0</v>
      </c>
      <c r="M2326" s="66">
        <f t="shared" si="270"/>
        <v>1</v>
      </c>
      <c r="R2326" s="43" t="str">
        <f t="shared" si="268"/>
        <v>-</v>
      </c>
      <c r="S2326" s="11">
        <v>43630.625</v>
      </c>
    </row>
    <row r="2327" spans="1:19" x14ac:dyDescent="0.15">
      <c r="A2327" s="1">
        <v>2326</v>
      </c>
      <c r="B2327" s="29" t="str">
        <f>TRIM(基本信息!B2327)</f>
        <v/>
      </c>
      <c r="C2327" s="1" t="str">
        <f>TRIM(基本信息!C2327)</f>
        <v/>
      </c>
      <c r="D2327" s="1">
        <f t="shared" si="269"/>
        <v>0</v>
      </c>
      <c r="E2327" s="1" t="str">
        <f>IFERROR(INDEX(股票涨跌!E:E,MATCH(B2327,股票涨跌!B:B,0)),"-")</f>
        <v>-</v>
      </c>
      <c r="F2327" s="1" t="str">
        <f>IFERROR(INDEX(股票涨跌!F:F,MATCH(B2327,股票涨跌!B:B,0)),"-")</f>
        <v>-</v>
      </c>
      <c r="G2327" s="1" t="str">
        <f>TRIM(基本信息!O2327)</f>
        <v/>
      </c>
      <c r="H2327" s="1" t="str">
        <f>IFERROR(INDEX(行业涨跌!F:F,MATCH(G2327,行业涨跌!C:C,0)),"-")</f>
        <v>-</v>
      </c>
      <c r="I2327" s="1" t="str">
        <f>IFERROR(INDEX(行业涨跌!E:E,MATCH(G2327,行业涨跌!C:C,0)),"-")</f>
        <v>-</v>
      </c>
      <c r="J2327" s="1">
        <v>0</v>
      </c>
      <c r="K2327" s="1">
        <v>0</v>
      </c>
      <c r="L2327" s="1">
        <v>0</v>
      </c>
      <c r="M2327" s="66">
        <f t="shared" si="270"/>
        <v>0</v>
      </c>
      <c r="R2327" s="43" t="str">
        <f t="shared" si="268"/>
        <v>-</v>
      </c>
    </row>
    <row r="2328" spans="1:19" x14ac:dyDescent="0.15">
      <c r="A2328" s="1">
        <v>2327</v>
      </c>
      <c r="B2328" s="29" t="str">
        <f>TRIM(基本信息!B2328)</f>
        <v/>
      </c>
      <c r="C2328" s="1" t="str">
        <f>TRIM(基本信息!C2328)</f>
        <v/>
      </c>
      <c r="D2328" s="1">
        <f t="shared" si="269"/>
        <v>0</v>
      </c>
      <c r="E2328" s="1" t="str">
        <f>IFERROR(INDEX(股票涨跌!E:E,MATCH(B2328,股票涨跌!B:B,0)),"-")</f>
        <v>-</v>
      </c>
      <c r="F2328" s="1" t="str">
        <f>IFERROR(INDEX(股票涨跌!F:F,MATCH(B2328,股票涨跌!B:B,0)),"-")</f>
        <v>-</v>
      </c>
      <c r="G2328" s="1" t="str">
        <f>TRIM(基本信息!O2328)</f>
        <v/>
      </c>
      <c r="H2328" s="1" t="str">
        <f>IFERROR(INDEX(行业涨跌!F:F,MATCH(G2328,行业涨跌!C:C,0)),"-")</f>
        <v>-</v>
      </c>
      <c r="I2328" s="1" t="str">
        <f>IFERROR(INDEX(行业涨跌!E:E,MATCH(G2328,行业涨跌!C:C,0)),"-")</f>
        <v>-</v>
      </c>
      <c r="J2328" s="1">
        <v>0</v>
      </c>
      <c r="K2328" s="1">
        <v>0</v>
      </c>
      <c r="L2328" s="1">
        <v>0</v>
      </c>
      <c r="M2328" s="66">
        <f t="shared" si="270"/>
        <v>0</v>
      </c>
      <c r="R2328" s="43" t="str">
        <f t="shared" si="268"/>
        <v>-</v>
      </c>
    </row>
    <row r="2329" spans="1:19" x14ac:dyDescent="0.15">
      <c r="A2329" s="1">
        <v>2328</v>
      </c>
      <c r="B2329" s="29" t="str">
        <f>TRIM(基本信息!B2329)</f>
        <v/>
      </c>
      <c r="C2329" s="1" t="str">
        <f>TRIM(基本信息!C2329)</f>
        <v/>
      </c>
      <c r="D2329" s="1">
        <f t="shared" si="269"/>
        <v>0</v>
      </c>
      <c r="E2329" s="1" t="str">
        <f>IFERROR(INDEX(股票涨跌!E:E,MATCH(B2329,股票涨跌!B:B,0)),"-")</f>
        <v>-</v>
      </c>
      <c r="F2329" s="1" t="str">
        <f>IFERROR(INDEX(股票涨跌!F:F,MATCH(B2329,股票涨跌!B:B,0)),"-")</f>
        <v>-</v>
      </c>
      <c r="G2329" s="1" t="str">
        <f>TRIM(基本信息!O2329)</f>
        <v/>
      </c>
      <c r="H2329" s="1" t="str">
        <f>IFERROR(INDEX(行业涨跌!F:F,MATCH(G2329,行业涨跌!C:C,0)),"-")</f>
        <v>-</v>
      </c>
      <c r="I2329" s="1" t="str">
        <f>IFERROR(INDEX(行业涨跌!E:E,MATCH(G2329,行业涨跌!C:C,0)),"-")</f>
        <v>-</v>
      </c>
      <c r="J2329" s="1">
        <v>0</v>
      </c>
      <c r="K2329" s="1">
        <v>0</v>
      </c>
      <c r="L2329" s="1">
        <v>0</v>
      </c>
      <c r="M2329" s="66">
        <f t="shared" si="270"/>
        <v>0</v>
      </c>
      <c r="R2329" s="43" t="str">
        <f t="shared" si="268"/>
        <v>-</v>
      </c>
    </row>
    <row r="2330" spans="1:19" x14ac:dyDescent="0.15">
      <c r="A2330" s="1">
        <v>2329</v>
      </c>
      <c r="B2330" s="29" t="str">
        <f>TRIM(基本信息!B2330)</f>
        <v/>
      </c>
      <c r="C2330" s="1" t="str">
        <f>TRIM(基本信息!C2330)</f>
        <v/>
      </c>
      <c r="D2330" s="1">
        <f t="shared" si="269"/>
        <v>0</v>
      </c>
      <c r="E2330" s="1" t="str">
        <f>IFERROR(INDEX(股票涨跌!E:E,MATCH(B2330,股票涨跌!B:B,0)),"-")</f>
        <v>-</v>
      </c>
      <c r="F2330" s="1" t="str">
        <f>IFERROR(INDEX(股票涨跌!F:F,MATCH(B2330,股票涨跌!B:B,0)),"-")</f>
        <v>-</v>
      </c>
      <c r="G2330" s="1" t="str">
        <f>TRIM(基本信息!O2330)</f>
        <v/>
      </c>
      <c r="H2330" s="1" t="str">
        <f>IFERROR(INDEX(行业涨跌!F:F,MATCH(G2330,行业涨跌!C:C,0)),"-")</f>
        <v>-</v>
      </c>
      <c r="I2330" s="1" t="str">
        <f>IFERROR(INDEX(行业涨跌!E:E,MATCH(G2330,行业涨跌!C:C,0)),"-")</f>
        <v>-</v>
      </c>
      <c r="J2330" s="1">
        <v>0</v>
      </c>
      <c r="K2330" s="1">
        <v>1</v>
      </c>
      <c r="L2330" s="1">
        <v>0</v>
      </c>
      <c r="M2330" s="66">
        <f t="shared" si="270"/>
        <v>1</v>
      </c>
      <c r="R2330" s="43" t="str">
        <f t="shared" si="268"/>
        <v>-</v>
      </c>
      <c r="S2330" s="11">
        <v>43630.625</v>
      </c>
    </row>
    <row r="2331" spans="1:19" x14ac:dyDescent="0.15">
      <c r="A2331" s="1">
        <v>2330</v>
      </c>
      <c r="B2331" s="29" t="str">
        <f>TRIM(基本信息!B2331)</f>
        <v/>
      </c>
      <c r="C2331" s="1" t="str">
        <f>TRIM(基本信息!C2331)</f>
        <v/>
      </c>
      <c r="D2331" s="1">
        <f t="shared" si="269"/>
        <v>0</v>
      </c>
      <c r="E2331" s="1" t="str">
        <f>IFERROR(INDEX(股票涨跌!E:E,MATCH(B2331,股票涨跌!B:B,0)),"-")</f>
        <v>-</v>
      </c>
      <c r="F2331" s="1" t="str">
        <f>IFERROR(INDEX(股票涨跌!F:F,MATCH(B2331,股票涨跌!B:B,0)),"-")</f>
        <v>-</v>
      </c>
      <c r="G2331" s="1" t="str">
        <f>TRIM(基本信息!O2331)</f>
        <v/>
      </c>
      <c r="H2331" s="1" t="str">
        <f>IFERROR(INDEX(行业涨跌!F:F,MATCH(G2331,行业涨跌!C:C,0)),"-")</f>
        <v>-</v>
      </c>
      <c r="I2331" s="1" t="str">
        <f>IFERROR(INDEX(行业涨跌!E:E,MATCH(G2331,行业涨跌!C:C,0)),"-")</f>
        <v>-</v>
      </c>
      <c r="J2331" s="1">
        <v>0</v>
      </c>
      <c r="K2331" s="1">
        <v>0</v>
      </c>
      <c r="L2331" s="1">
        <v>0</v>
      </c>
      <c r="M2331" s="66">
        <f t="shared" si="270"/>
        <v>0</v>
      </c>
      <c r="R2331" s="43" t="str">
        <f t="shared" si="268"/>
        <v>-</v>
      </c>
    </row>
    <row r="2332" spans="1:19" x14ac:dyDescent="0.15">
      <c r="A2332" s="1">
        <v>2331</v>
      </c>
      <c r="B2332" s="29" t="str">
        <f>TRIM(基本信息!B2332)</f>
        <v/>
      </c>
      <c r="C2332" s="1" t="str">
        <f>TRIM(基本信息!C2332)</f>
        <v/>
      </c>
      <c r="D2332" s="1">
        <f t="shared" si="269"/>
        <v>0</v>
      </c>
      <c r="E2332" s="1" t="str">
        <f>IFERROR(INDEX(股票涨跌!E:E,MATCH(B2332,股票涨跌!B:B,0)),"-")</f>
        <v>-</v>
      </c>
      <c r="F2332" s="1" t="str">
        <f>IFERROR(INDEX(股票涨跌!F:F,MATCH(B2332,股票涨跌!B:B,0)),"-")</f>
        <v>-</v>
      </c>
      <c r="G2332" s="1" t="str">
        <f>TRIM(基本信息!O2332)</f>
        <v/>
      </c>
      <c r="H2332" s="1" t="str">
        <f>IFERROR(INDEX(行业涨跌!F:F,MATCH(G2332,行业涨跌!C:C,0)),"-")</f>
        <v>-</v>
      </c>
      <c r="I2332" s="1" t="str">
        <f>IFERROR(INDEX(行业涨跌!E:E,MATCH(G2332,行业涨跌!C:C,0)),"-")</f>
        <v>-</v>
      </c>
      <c r="J2332" s="1">
        <v>0</v>
      </c>
      <c r="K2332" s="1">
        <v>1</v>
      </c>
      <c r="L2332" s="1">
        <v>0</v>
      </c>
      <c r="M2332" s="66">
        <f t="shared" si="270"/>
        <v>1</v>
      </c>
      <c r="R2332" s="43" t="str">
        <f t="shared" si="268"/>
        <v>-</v>
      </c>
      <c r="S2332" s="11">
        <v>43630.625</v>
      </c>
    </row>
    <row r="2333" spans="1:19" x14ac:dyDescent="0.15">
      <c r="A2333" s="1">
        <v>2332</v>
      </c>
      <c r="B2333" s="29" t="str">
        <f>TRIM(基本信息!B2333)</f>
        <v/>
      </c>
      <c r="C2333" s="1" t="str">
        <f>TRIM(基本信息!C2333)</f>
        <v/>
      </c>
      <c r="D2333" s="1">
        <f t="shared" si="269"/>
        <v>0</v>
      </c>
      <c r="E2333" s="1" t="str">
        <f>IFERROR(INDEX(股票涨跌!E:E,MATCH(B2333,股票涨跌!B:B,0)),"-")</f>
        <v>-</v>
      </c>
      <c r="F2333" s="1" t="str">
        <f>IFERROR(INDEX(股票涨跌!F:F,MATCH(B2333,股票涨跌!B:B,0)),"-")</f>
        <v>-</v>
      </c>
      <c r="G2333" s="1" t="str">
        <f>TRIM(基本信息!O2333)</f>
        <v/>
      </c>
      <c r="H2333" s="1" t="str">
        <f>IFERROR(INDEX(行业涨跌!F:F,MATCH(G2333,行业涨跌!C:C,0)),"-")</f>
        <v>-</v>
      </c>
      <c r="I2333" s="1" t="str">
        <f>IFERROR(INDEX(行业涨跌!E:E,MATCH(G2333,行业涨跌!C:C,0)),"-")</f>
        <v>-</v>
      </c>
      <c r="J2333" s="1">
        <v>0</v>
      </c>
      <c r="K2333" s="1">
        <v>0</v>
      </c>
      <c r="L2333" s="1">
        <v>0</v>
      </c>
      <c r="M2333" s="66">
        <f t="shared" si="270"/>
        <v>0</v>
      </c>
      <c r="R2333" s="43" t="str">
        <f t="shared" si="268"/>
        <v>-</v>
      </c>
    </row>
    <row r="2334" spans="1:19" x14ac:dyDescent="0.15">
      <c r="A2334" s="1">
        <v>2333</v>
      </c>
      <c r="B2334" s="29" t="str">
        <f>TRIM(基本信息!B2334)</f>
        <v/>
      </c>
      <c r="C2334" s="1" t="str">
        <f>TRIM(基本信息!C2334)</f>
        <v/>
      </c>
      <c r="D2334" s="1">
        <f t="shared" si="269"/>
        <v>0</v>
      </c>
      <c r="E2334" s="1" t="str">
        <f>IFERROR(INDEX(股票涨跌!E:E,MATCH(B2334,股票涨跌!B:B,0)),"-")</f>
        <v>-</v>
      </c>
      <c r="F2334" s="1" t="str">
        <f>IFERROR(INDEX(股票涨跌!F:F,MATCH(B2334,股票涨跌!B:B,0)),"-")</f>
        <v>-</v>
      </c>
      <c r="G2334" s="1" t="str">
        <f>TRIM(基本信息!O2334)</f>
        <v/>
      </c>
      <c r="H2334" s="1" t="str">
        <f>IFERROR(INDEX(行业涨跌!F:F,MATCH(G2334,行业涨跌!C:C,0)),"-")</f>
        <v>-</v>
      </c>
      <c r="I2334" s="1" t="str">
        <f>IFERROR(INDEX(行业涨跌!E:E,MATCH(G2334,行业涨跌!C:C,0)),"-")</f>
        <v>-</v>
      </c>
      <c r="J2334" s="1">
        <v>0</v>
      </c>
      <c r="K2334" s="1">
        <v>1</v>
      </c>
      <c r="L2334" s="1">
        <v>0</v>
      </c>
      <c r="M2334" s="66">
        <f t="shared" si="270"/>
        <v>1</v>
      </c>
      <c r="R2334" s="43" t="str">
        <f t="shared" si="268"/>
        <v>-</v>
      </c>
      <c r="S2334" s="11">
        <v>43630.625</v>
      </c>
    </row>
    <row r="2335" spans="1:19" x14ac:dyDescent="0.15">
      <c r="A2335" s="1">
        <v>2334</v>
      </c>
      <c r="B2335" s="29" t="str">
        <f>TRIM(基本信息!B2335)</f>
        <v/>
      </c>
      <c r="C2335" s="1" t="str">
        <f>TRIM(基本信息!C2335)</f>
        <v/>
      </c>
      <c r="D2335" s="1">
        <f t="shared" si="269"/>
        <v>0</v>
      </c>
      <c r="E2335" s="1" t="str">
        <f>IFERROR(INDEX(股票涨跌!E:E,MATCH(B2335,股票涨跌!B:B,0)),"-")</f>
        <v>-</v>
      </c>
      <c r="F2335" s="1" t="str">
        <f>IFERROR(INDEX(股票涨跌!F:F,MATCH(B2335,股票涨跌!B:B,0)),"-")</f>
        <v>-</v>
      </c>
      <c r="G2335" s="1" t="str">
        <f>TRIM(基本信息!O2335)</f>
        <v/>
      </c>
      <c r="H2335" s="1" t="str">
        <f>IFERROR(INDEX(行业涨跌!F:F,MATCH(G2335,行业涨跌!C:C,0)),"-")</f>
        <v>-</v>
      </c>
      <c r="I2335" s="1" t="str">
        <f>IFERROR(INDEX(行业涨跌!E:E,MATCH(G2335,行业涨跌!C:C,0)),"-")</f>
        <v>-</v>
      </c>
      <c r="J2335" s="1">
        <v>0</v>
      </c>
      <c r="K2335" s="1">
        <v>1</v>
      </c>
      <c r="L2335" s="1">
        <v>0</v>
      </c>
      <c r="M2335" s="66">
        <f t="shared" si="270"/>
        <v>1</v>
      </c>
      <c r="R2335" s="43" t="str">
        <f t="shared" si="268"/>
        <v>-</v>
      </c>
      <c r="S2335" s="11">
        <v>43630.625</v>
      </c>
    </row>
    <row r="2336" spans="1:19" x14ac:dyDescent="0.15">
      <c r="A2336" s="1">
        <v>2335</v>
      </c>
      <c r="B2336" s="29" t="str">
        <f>TRIM(基本信息!B2336)</f>
        <v/>
      </c>
      <c r="C2336" s="1" t="str">
        <f>TRIM(基本信息!C2336)</f>
        <v/>
      </c>
      <c r="D2336" s="1">
        <f t="shared" si="269"/>
        <v>0</v>
      </c>
      <c r="E2336" s="1" t="str">
        <f>IFERROR(INDEX(股票涨跌!E:E,MATCH(B2336,股票涨跌!B:B,0)),"-")</f>
        <v>-</v>
      </c>
      <c r="F2336" s="1" t="str">
        <f>IFERROR(INDEX(股票涨跌!F:F,MATCH(B2336,股票涨跌!B:B,0)),"-")</f>
        <v>-</v>
      </c>
      <c r="G2336" s="1" t="str">
        <f>TRIM(基本信息!O2336)</f>
        <v/>
      </c>
      <c r="H2336" s="1" t="str">
        <f>IFERROR(INDEX(行业涨跌!F:F,MATCH(G2336,行业涨跌!C:C,0)),"-")</f>
        <v>-</v>
      </c>
      <c r="I2336" s="1" t="str">
        <f>IFERROR(INDEX(行业涨跌!E:E,MATCH(G2336,行业涨跌!C:C,0)),"-")</f>
        <v>-</v>
      </c>
      <c r="J2336" s="1">
        <v>0</v>
      </c>
      <c r="K2336" s="1">
        <v>0</v>
      </c>
      <c r="L2336" s="1">
        <v>0</v>
      </c>
      <c r="M2336" s="66">
        <f t="shared" si="270"/>
        <v>0</v>
      </c>
      <c r="R2336" s="43" t="str">
        <f t="shared" si="268"/>
        <v>-</v>
      </c>
    </row>
    <row r="2337" spans="1:19" x14ac:dyDescent="0.15">
      <c r="A2337" s="1">
        <v>2336</v>
      </c>
      <c r="B2337" s="29" t="str">
        <f>TRIM(基本信息!B2337)</f>
        <v/>
      </c>
      <c r="C2337" s="1" t="str">
        <f>TRIM(基本信息!C2337)</f>
        <v/>
      </c>
      <c r="D2337" s="1">
        <f t="shared" si="269"/>
        <v>0</v>
      </c>
      <c r="E2337" s="1" t="str">
        <f>IFERROR(INDEX(股票涨跌!E:E,MATCH(B2337,股票涨跌!B:B,0)),"-")</f>
        <v>-</v>
      </c>
      <c r="F2337" s="1" t="str">
        <f>IFERROR(INDEX(股票涨跌!F:F,MATCH(B2337,股票涨跌!B:B,0)),"-")</f>
        <v>-</v>
      </c>
      <c r="G2337" s="1" t="str">
        <f>TRIM(基本信息!O2337)</f>
        <v/>
      </c>
      <c r="H2337" s="1" t="str">
        <f>IFERROR(INDEX(行业涨跌!F:F,MATCH(G2337,行业涨跌!C:C,0)),"-")</f>
        <v>-</v>
      </c>
      <c r="I2337" s="1" t="str">
        <f>IFERROR(INDEX(行业涨跌!E:E,MATCH(G2337,行业涨跌!C:C,0)),"-")</f>
        <v>-</v>
      </c>
      <c r="J2337" s="1">
        <v>0</v>
      </c>
      <c r="K2337" s="1">
        <v>1</v>
      </c>
      <c r="L2337" s="1">
        <v>0</v>
      </c>
      <c r="M2337" s="66">
        <f t="shared" si="270"/>
        <v>1</v>
      </c>
      <c r="R2337" s="43" t="str">
        <f t="shared" si="268"/>
        <v>-</v>
      </c>
      <c r="S2337" s="11">
        <v>43630.625</v>
      </c>
    </row>
    <row r="2338" spans="1:19" x14ac:dyDescent="0.15">
      <c r="A2338" s="1">
        <v>2337</v>
      </c>
      <c r="B2338" s="29" t="str">
        <f>TRIM(基本信息!B2338)</f>
        <v/>
      </c>
      <c r="C2338" s="1" t="str">
        <f>TRIM(基本信息!C2338)</f>
        <v/>
      </c>
      <c r="D2338" s="1">
        <f t="shared" si="269"/>
        <v>0</v>
      </c>
      <c r="E2338" s="1" t="str">
        <f>IFERROR(INDEX(股票涨跌!E:E,MATCH(B2338,股票涨跌!B:B,0)),"-")</f>
        <v>-</v>
      </c>
      <c r="F2338" s="1" t="str">
        <f>IFERROR(INDEX(股票涨跌!F:F,MATCH(B2338,股票涨跌!B:B,0)),"-")</f>
        <v>-</v>
      </c>
      <c r="G2338" s="1" t="str">
        <f>TRIM(基本信息!O2338)</f>
        <v/>
      </c>
      <c r="H2338" s="1" t="str">
        <f>IFERROR(INDEX(行业涨跌!F:F,MATCH(G2338,行业涨跌!C:C,0)),"-")</f>
        <v>-</v>
      </c>
      <c r="I2338" s="1" t="str">
        <f>IFERROR(INDEX(行业涨跌!E:E,MATCH(G2338,行业涨跌!C:C,0)),"-")</f>
        <v>-</v>
      </c>
      <c r="J2338" s="1">
        <v>0</v>
      </c>
      <c r="K2338" s="1">
        <v>0</v>
      </c>
      <c r="L2338" s="1">
        <v>0</v>
      </c>
      <c r="M2338" s="66">
        <f t="shared" si="270"/>
        <v>0</v>
      </c>
      <c r="R2338" s="43" t="str">
        <f t="shared" si="268"/>
        <v>-</v>
      </c>
    </row>
    <row r="2339" spans="1:19" x14ac:dyDescent="0.15">
      <c r="A2339" s="1">
        <v>2338</v>
      </c>
      <c r="B2339" s="29" t="str">
        <f>TRIM(基本信息!B2339)</f>
        <v/>
      </c>
      <c r="C2339" s="1" t="str">
        <f>TRIM(基本信息!C2339)</f>
        <v/>
      </c>
      <c r="D2339" s="1">
        <f t="shared" si="269"/>
        <v>0</v>
      </c>
      <c r="E2339" s="1" t="str">
        <f>IFERROR(INDEX(股票涨跌!E:E,MATCH(B2339,股票涨跌!B:B,0)),"-")</f>
        <v>-</v>
      </c>
      <c r="F2339" s="1" t="str">
        <f>IFERROR(INDEX(股票涨跌!F:F,MATCH(B2339,股票涨跌!B:B,0)),"-")</f>
        <v>-</v>
      </c>
      <c r="G2339" s="1" t="str">
        <f>TRIM(基本信息!O2339)</f>
        <v/>
      </c>
      <c r="H2339" s="1" t="str">
        <f>IFERROR(INDEX(行业涨跌!F:F,MATCH(G2339,行业涨跌!C:C,0)),"-")</f>
        <v>-</v>
      </c>
      <c r="I2339" s="1" t="str">
        <f>IFERROR(INDEX(行业涨跌!E:E,MATCH(G2339,行业涨跌!C:C,0)),"-")</f>
        <v>-</v>
      </c>
      <c r="J2339" s="1">
        <v>0</v>
      </c>
      <c r="K2339" s="1">
        <v>0</v>
      </c>
      <c r="L2339" s="1">
        <v>0</v>
      </c>
      <c r="M2339" s="66">
        <f t="shared" si="270"/>
        <v>0</v>
      </c>
      <c r="R2339" s="43" t="str">
        <f t="shared" si="268"/>
        <v>-</v>
      </c>
    </row>
    <row r="2340" spans="1:19" x14ac:dyDescent="0.15">
      <c r="A2340" s="1">
        <v>2339</v>
      </c>
      <c r="B2340" s="29" t="str">
        <f>TRIM(基本信息!B2340)</f>
        <v/>
      </c>
      <c r="C2340" s="1" t="str">
        <f>TRIM(基本信息!C2340)</f>
        <v/>
      </c>
      <c r="D2340" s="1">
        <f t="shared" si="269"/>
        <v>0</v>
      </c>
      <c r="E2340" s="1" t="str">
        <f>IFERROR(INDEX(股票涨跌!E:E,MATCH(B2340,股票涨跌!B:B,0)),"-")</f>
        <v>-</v>
      </c>
      <c r="F2340" s="1" t="str">
        <f>IFERROR(INDEX(股票涨跌!F:F,MATCH(B2340,股票涨跌!B:B,0)),"-")</f>
        <v>-</v>
      </c>
      <c r="G2340" s="1" t="str">
        <f>TRIM(基本信息!O2340)</f>
        <v/>
      </c>
      <c r="H2340" s="1" t="str">
        <f>IFERROR(INDEX(行业涨跌!F:F,MATCH(G2340,行业涨跌!C:C,0)),"-")</f>
        <v>-</v>
      </c>
      <c r="I2340" s="1" t="str">
        <f>IFERROR(INDEX(行业涨跌!E:E,MATCH(G2340,行业涨跌!C:C,0)),"-")</f>
        <v>-</v>
      </c>
      <c r="J2340" s="1">
        <v>0</v>
      </c>
      <c r="K2340" s="1">
        <v>0</v>
      </c>
      <c r="L2340" s="1">
        <v>0</v>
      </c>
      <c r="M2340" s="66">
        <f t="shared" si="270"/>
        <v>0</v>
      </c>
      <c r="R2340" s="43" t="str">
        <f t="shared" si="268"/>
        <v>-</v>
      </c>
    </row>
    <row r="2341" spans="1:19" x14ac:dyDescent="0.15">
      <c r="A2341" s="1">
        <v>2340</v>
      </c>
      <c r="B2341" s="29" t="str">
        <f>TRIM(基本信息!B2341)</f>
        <v/>
      </c>
      <c r="C2341" s="1" t="str">
        <f>TRIM(基本信息!C2341)</f>
        <v/>
      </c>
      <c r="D2341" s="1">
        <f t="shared" si="269"/>
        <v>0</v>
      </c>
      <c r="E2341" s="1" t="str">
        <f>IFERROR(INDEX(股票涨跌!E:E,MATCH(B2341,股票涨跌!B:B,0)),"-")</f>
        <v>-</v>
      </c>
      <c r="F2341" s="1" t="str">
        <f>IFERROR(INDEX(股票涨跌!F:F,MATCH(B2341,股票涨跌!B:B,0)),"-")</f>
        <v>-</v>
      </c>
      <c r="G2341" s="1" t="str">
        <f>TRIM(基本信息!O2341)</f>
        <v/>
      </c>
      <c r="H2341" s="1" t="str">
        <f>IFERROR(INDEX(行业涨跌!F:F,MATCH(G2341,行业涨跌!C:C,0)),"-")</f>
        <v>-</v>
      </c>
      <c r="I2341" s="1" t="str">
        <f>IFERROR(INDEX(行业涨跌!E:E,MATCH(G2341,行业涨跌!C:C,0)),"-")</f>
        <v>-</v>
      </c>
      <c r="J2341" s="1">
        <v>0</v>
      </c>
      <c r="K2341" s="1">
        <v>1</v>
      </c>
      <c r="L2341" s="1">
        <v>0</v>
      </c>
      <c r="M2341" s="66">
        <f t="shared" si="270"/>
        <v>1</v>
      </c>
      <c r="R2341" s="43" t="str">
        <f t="shared" si="268"/>
        <v>-</v>
      </c>
      <c r="S2341" s="11">
        <v>43630.625</v>
      </c>
    </row>
    <row r="2342" spans="1:19" x14ac:dyDescent="0.15">
      <c r="A2342" s="1">
        <v>2341</v>
      </c>
      <c r="B2342" s="29" t="str">
        <f>TRIM(基本信息!B2342)</f>
        <v/>
      </c>
      <c r="C2342" s="1" t="str">
        <f>TRIM(基本信息!C2342)</f>
        <v/>
      </c>
      <c r="D2342" s="1">
        <f t="shared" si="269"/>
        <v>0</v>
      </c>
      <c r="E2342" s="1" t="str">
        <f>IFERROR(INDEX(股票涨跌!E:E,MATCH(B2342,股票涨跌!B:B,0)),"-")</f>
        <v>-</v>
      </c>
      <c r="F2342" s="1" t="str">
        <f>IFERROR(INDEX(股票涨跌!F:F,MATCH(B2342,股票涨跌!B:B,0)),"-")</f>
        <v>-</v>
      </c>
      <c r="G2342" s="1" t="str">
        <f>TRIM(基本信息!O2342)</f>
        <v/>
      </c>
      <c r="H2342" s="1" t="str">
        <f>IFERROR(INDEX(行业涨跌!F:F,MATCH(G2342,行业涨跌!C:C,0)),"-")</f>
        <v>-</v>
      </c>
      <c r="I2342" s="1" t="str">
        <f>IFERROR(INDEX(行业涨跌!E:E,MATCH(G2342,行业涨跌!C:C,0)),"-")</f>
        <v>-</v>
      </c>
      <c r="J2342" s="1">
        <v>0</v>
      </c>
      <c r="K2342" s="1">
        <v>0</v>
      </c>
      <c r="L2342" s="1">
        <v>0</v>
      </c>
      <c r="M2342" s="66">
        <f t="shared" si="270"/>
        <v>0</v>
      </c>
      <c r="R2342" s="43" t="str">
        <f t="shared" si="268"/>
        <v>-</v>
      </c>
    </row>
    <row r="2343" spans="1:19" x14ac:dyDescent="0.15">
      <c r="A2343" s="1">
        <v>2342</v>
      </c>
      <c r="B2343" s="29" t="str">
        <f>TRIM(基本信息!B2343)</f>
        <v/>
      </c>
      <c r="C2343" s="1" t="str">
        <f>TRIM(基本信息!C2343)</f>
        <v/>
      </c>
      <c r="D2343" s="1">
        <f t="shared" si="269"/>
        <v>0</v>
      </c>
      <c r="E2343" s="1" t="str">
        <f>IFERROR(INDEX(股票涨跌!E:E,MATCH(B2343,股票涨跌!B:B,0)),"-")</f>
        <v>-</v>
      </c>
      <c r="F2343" s="1" t="str">
        <f>IFERROR(INDEX(股票涨跌!F:F,MATCH(B2343,股票涨跌!B:B,0)),"-")</f>
        <v>-</v>
      </c>
      <c r="G2343" s="1" t="str">
        <f>TRIM(基本信息!O2343)</f>
        <v/>
      </c>
      <c r="H2343" s="1" t="str">
        <f>IFERROR(INDEX(行业涨跌!F:F,MATCH(G2343,行业涨跌!C:C,0)),"-")</f>
        <v>-</v>
      </c>
      <c r="I2343" s="1" t="str">
        <f>IFERROR(INDEX(行业涨跌!E:E,MATCH(G2343,行业涨跌!C:C,0)),"-")</f>
        <v>-</v>
      </c>
      <c r="J2343" s="1">
        <v>0</v>
      </c>
      <c r="K2343" s="1">
        <v>1</v>
      </c>
      <c r="L2343" s="1">
        <v>0</v>
      </c>
      <c r="M2343" s="66">
        <f t="shared" si="270"/>
        <v>1</v>
      </c>
      <c r="R2343" s="43" t="str">
        <f t="shared" si="268"/>
        <v>-</v>
      </c>
      <c r="S2343" s="11">
        <v>43630.625</v>
      </c>
    </row>
    <row r="2344" spans="1:19" x14ac:dyDescent="0.15">
      <c r="A2344" s="1">
        <v>2343</v>
      </c>
      <c r="B2344" s="29" t="str">
        <f>TRIM(基本信息!B2344)</f>
        <v/>
      </c>
      <c r="C2344" s="1" t="str">
        <f>TRIM(基本信息!C2344)</f>
        <v/>
      </c>
      <c r="D2344" s="1">
        <f t="shared" si="269"/>
        <v>0</v>
      </c>
      <c r="E2344" s="1" t="str">
        <f>IFERROR(INDEX(股票涨跌!E:E,MATCH(B2344,股票涨跌!B:B,0)),"-")</f>
        <v>-</v>
      </c>
      <c r="F2344" s="1" t="str">
        <f>IFERROR(INDEX(股票涨跌!F:F,MATCH(B2344,股票涨跌!B:B,0)),"-")</f>
        <v>-</v>
      </c>
      <c r="G2344" s="1" t="str">
        <f>TRIM(基本信息!O2344)</f>
        <v/>
      </c>
      <c r="H2344" s="1" t="str">
        <f>IFERROR(INDEX(行业涨跌!F:F,MATCH(G2344,行业涨跌!C:C,0)),"-")</f>
        <v>-</v>
      </c>
      <c r="I2344" s="1" t="str">
        <f>IFERROR(INDEX(行业涨跌!E:E,MATCH(G2344,行业涨跌!C:C,0)),"-")</f>
        <v>-</v>
      </c>
      <c r="J2344" s="1">
        <v>0</v>
      </c>
      <c r="K2344" s="1">
        <v>0</v>
      </c>
      <c r="L2344" s="1">
        <v>0</v>
      </c>
      <c r="M2344" s="66">
        <f t="shared" si="270"/>
        <v>0</v>
      </c>
      <c r="R2344" s="43" t="str">
        <f t="shared" si="268"/>
        <v>-</v>
      </c>
    </row>
    <row r="2345" spans="1:19" x14ac:dyDescent="0.15">
      <c r="A2345" s="1">
        <v>2344</v>
      </c>
      <c r="B2345" s="29" t="str">
        <f>TRIM(基本信息!B2345)</f>
        <v/>
      </c>
      <c r="C2345" s="1" t="str">
        <f>TRIM(基本信息!C2345)</f>
        <v/>
      </c>
      <c r="D2345" s="1">
        <f t="shared" si="269"/>
        <v>0</v>
      </c>
      <c r="E2345" s="1" t="str">
        <f>IFERROR(INDEX(股票涨跌!E:E,MATCH(B2345,股票涨跌!B:B,0)),"-")</f>
        <v>-</v>
      </c>
      <c r="F2345" s="1" t="str">
        <f>IFERROR(INDEX(股票涨跌!F:F,MATCH(B2345,股票涨跌!B:B,0)),"-")</f>
        <v>-</v>
      </c>
      <c r="G2345" s="1" t="str">
        <f>TRIM(基本信息!O2345)</f>
        <v/>
      </c>
      <c r="H2345" s="1" t="str">
        <f>IFERROR(INDEX(行业涨跌!F:F,MATCH(G2345,行业涨跌!C:C,0)),"-")</f>
        <v>-</v>
      </c>
      <c r="I2345" s="1" t="str">
        <f>IFERROR(INDEX(行业涨跌!E:E,MATCH(G2345,行业涨跌!C:C,0)),"-")</f>
        <v>-</v>
      </c>
      <c r="J2345" s="1">
        <v>0</v>
      </c>
      <c r="K2345" s="1">
        <v>0</v>
      </c>
      <c r="L2345" s="1">
        <v>0</v>
      </c>
      <c r="M2345" s="66">
        <f t="shared" si="270"/>
        <v>0</v>
      </c>
      <c r="R2345" s="43" t="str">
        <f t="shared" si="268"/>
        <v>-</v>
      </c>
    </row>
    <row r="2346" spans="1:19" x14ac:dyDescent="0.15">
      <c r="A2346" s="1">
        <v>2345</v>
      </c>
      <c r="B2346" s="29" t="str">
        <f>TRIM(基本信息!B2346)</f>
        <v/>
      </c>
      <c r="C2346" s="1" t="str">
        <f>TRIM(基本信息!C2346)</f>
        <v/>
      </c>
      <c r="D2346" s="1">
        <f t="shared" si="269"/>
        <v>0</v>
      </c>
      <c r="E2346" s="1" t="str">
        <f>IFERROR(INDEX(股票涨跌!E:E,MATCH(B2346,股票涨跌!B:B,0)),"-")</f>
        <v>-</v>
      </c>
      <c r="F2346" s="1" t="str">
        <f>IFERROR(INDEX(股票涨跌!F:F,MATCH(B2346,股票涨跌!B:B,0)),"-")</f>
        <v>-</v>
      </c>
      <c r="G2346" s="1" t="str">
        <f>TRIM(基本信息!O2346)</f>
        <v/>
      </c>
      <c r="H2346" s="1" t="str">
        <f>IFERROR(INDEX(行业涨跌!F:F,MATCH(G2346,行业涨跌!C:C,0)),"-")</f>
        <v>-</v>
      </c>
      <c r="I2346" s="1" t="str">
        <f>IFERROR(INDEX(行业涨跌!E:E,MATCH(G2346,行业涨跌!C:C,0)),"-")</f>
        <v>-</v>
      </c>
      <c r="J2346" s="1">
        <v>0</v>
      </c>
      <c r="K2346" s="1">
        <v>1</v>
      </c>
      <c r="L2346" s="1">
        <v>0</v>
      </c>
      <c r="M2346" s="66">
        <f t="shared" si="270"/>
        <v>1</v>
      </c>
      <c r="R2346" s="43" t="str">
        <f t="shared" si="268"/>
        <v>-</v>
      </c>
      <c r="S2346" s="11">
        <v>43630.625</v>
      </c>
    </row>
    <row r="2347" spans="1:19" x14ac:dyDescent="0.15">
      <c r="A2347" s="1">
        <v>2346</v>
      </c>
      <c r="B2347" s="29" t="str">
        <f>TRIM(基本信息!B2347)</f>
        <v/>
      </c>
      <c r="C2347" s="1" t="str">
        <f>TRIM(基本信息!C2347)</f>
        <v/>
      </c>
      <c r="D2347" s="1">
        <f t="shared" si="269"/>
        <v>0</v>
      </c>
      <c r="E2347" s="1" t="str">
        <f>IFERROR(INDEX(股票涨跌!E:E,MATCH(B2347,股票涨跌!B:B,0)),"-")</f>
        <v>-</v>
      </c>
      <c r="F2347" s="1" t="str">
        <f>IFERROR(INDEX(股票涨跌!F:F,MATCH(B2347,股票涨跌!B:B,0)),"-")</f>
        <v>-</v>
      </c>
      <c r="G2347" s="1" t="str">
        <f>TRIM(基本信息!O2347)</f>
        <v/>
      </c>
      <c r="H2347" s="1" t="str">
        <f>IFERROR(INDEX(行业涨跌!F:F,MATCH(G2347,行业涨跌!C:C,0)),"-")</f>
        <v>-</v>
      </c>
      <c r="I2347" s="1" t="str">
        <f>IFERROR(INDEX(行业涨跌!E:E,MATCH(G2347,行业涨跌!C:C,0)),"-")</f>
        <v>-</v>
      </c>
      <c r="J2347" s="1">
        <v>0</v>
      </c>
      <c r="K2347" s="1">
        <v>0</v>
      </c>
      <c r="L2347" s="1">
        <v>1</v>
      </c>
      <c r="M2347" s="66">
        <f t="shared" si="270"/>
        <v>0</v>
      </c>
      <c r="R2347" s="43" t="str">
        <f t="shared" si="268"/>
        <v>-</v>
      </c>
    </row>
    <row r="2348" spans="1:19" x14ac:dyDescent="0.15">
      <c r="A2348" s="1">
        <v>2347</v>
      </c>
      <c r="B2348" s="29" t="str">
        <f>TRIM(基本信息!B2348)</f>
        <v/>
      </c>
      <c r="C2348" s="1" t="str">
        <f>TRIM(基本信息!C2348)</f>
        <v/>
      </c>
      <c r="D2348" s="1">
        <f t="shared" si="269"/>
        <v>0</v>
      </c>
      <c r="E2348" s="1" t="str">
        <f>IFERROR(INDEX(股票涨跌!E:E,MATCH(B2348,股票涨跌!B:B,0)),"-")</f>
        <v>-</v>
      </c>
      <c r="F2348" s="1" t="str">
        <f>IFERROR(INDEX(股票涨跌!F:F,MATCH(B2348,股票涨跌!B:B,0)),"-")</f>
        <v>-</v>
      </c>
      <c r="G2348" s="1" t="str">
        <f>TRIM(基本信息!O2348)</f>
        <v/>
      </c>
      <c r="H2348" s="1" t="str">
        <f>IFERROR(INDEX(行业涨跌!F:F,MATCH(G2348,行业涨跌!C:C,0)),"-")</f>
        <v>-</v>
      </c>
      <c r="I2348" s="1" t="str">
        <f>IFERROR(INDEX(行业涨跌!E:E,MATCH(G2348,行业涨跌!C:C,0)),"-")</f>
        <v>-</v>
      </c>
      <c r="J2348" s="1">
        <v>0</v>
      </c>
      <c r="K2348" s="1">
        <v>1</v>
      </c>
      <c r="L2348" s="1">
        <v>0</v>
      </c>
      <c r="M2348" s="66">
        <f t="shared" si="270"/>
        <v>1</v>
      </c>
      <c r="R2348" s="43" t="str">
        <f t="shared" si="268"/>
        <v>-</v>
      </c>
      <c r="S2348" s="11">
        <v>43630.625</v>
      </c>
    </row>
    <row r="2349" spans="1:19" x14ac:dyDescent="0.15">
      <c r="A2349" s="1">
        <v>2348</v>
      </c>
      <c r="B2349" s="29" t="str">
        <f>TRIM(基本信息!B2349)</f>
        <v/>
      </c>
      <c r="C2349" s="1" t="str">
        <f>TRIM(基本信息!C2349)</f>
        <v/>
      </c>
      <c r="D2349" s="1">
        <f t="shared" si="269"/>
        <v>0</v>
      </c>
      <c r="E2349" s="1" t="str">
        <f>IFERROR(INDEX(股票涨跌!E:E,MATCH(B2349,股票涨跌!B:B,0)),"-")</f>
        <v>-</v>
      </c>
      <c r="F2349" s="1" t="str">
        <f>IFERROR(INDEX(股票涨跌!F:F,MATCH(B2349,股票涨跌!B:B,0)),"-")</f>
        <v>-</v>
      </c>
      <c r="G2349" s="1" t="str">
        <f>TRIM(基本信息!O2349)</f>
        <v/>
      </c>
      <c r="H2349" s="1" t="str">
        <f>IFERROR(INDEX(行业涨跌!F:F,MATCH(G2349,行业涨跌!C:C,0)),"-")</f>
        <v>-</v>
      </c>
      <c r="I2349" s="1" t="str">
        <f>IFERROR(INDEX(行业涨跌!E:E,MATCH(G2349,行业涨跌!C:C,0)),"-")</f>
        <v>-</v>
      </c>
      <c r="J2349" s="1">
        <v>0</v>
      </c>
      <c r="K2349" s="1">
        <v>1</v>
      </c>
      <c r="L2349" s="1">
        <v>0</v>
      </c>
      <c r="M2349" s="66">
        <f t="shared" si="270"/>
        <v>1</v>
      </c>
      <c r="R2349" s="43" t="str">
        <f t="shared" si="268"/>
        <v>-</v>
      </c>
      <c r="S2349" s="11">
        <v>43630.625</v>
      </c>
    </row>
    <row r="2350" spans="1:19" x14ac:dyDescent="0.15">
      <c r="A2350" s="1">
        <v>2349</v>
      </c>
      <c r="B2350" s="29" t="str">
        <f>TRIM(基本信息!B2350)</f>
        <v/>
      </c>
      <c r="C2350" s="1" t="str">
        <f>TRIM(基本信息!C2350)</f>
        <v/>
      </c>
      <c r="D2350" s="1">
        <f t="shared" si="269"/>
        <v>0</v>
      </c>
      <c r="E2350" s="1" t="str">
        <f>IFERROR(INDEX(股票涨跌!E:E,MATCH(B2350,股票涨跌!B:B,0)),"-")</f>
        <v>-</v>
      </c>
      <c r="F2350" s="1" t="str">
        <f>IFERROR(INDEX(股票涨跌!F:F,MATCH(B2350,股票涨跌!B:B,0)),"-")</f>
        <v>-</v>
      </c>
      <c r="G2350" s="1" t="str">
        <f>TRIM(基本信息!O2350)</f>
        <v/>
      </c>
      <c r="H2350" s="1" t="str">
        <f>IFERROR(INDEX(行业涨跌!F:F,MATCH(G2350,行业涨跌!C:C,0)),"-")</f>
        <v>-</v>
      </c>
      <c r="I2350" s="1" t="str">
        <f>IFERROR(INDEX(行业涨跌!E:E,MATCH(G2350,行业涨跌!C:C,0)),"-")</f>
        <v>-</v>
      </c>
      <c r="J2350" s="1">
        <v>0</v>
      </c>
      <c r="K2350" s="1">
        <v>1</v>
      </c>
      <c r="L2350" s="1">
        <v>0</v>
      </c>
      <c r="M2350" s="66">
        <f t="shared" si="270"/>
        <v>1</v>
      </c>
      <c r="R2350" s="43" t="str">
        <f t="shared" si="268"/>
        <v>-</v>
      </c>
      <c r="S2350" s="11">
        <v>43630.625</v>
      </c>
    </row>
    <row r="2351" spans="1:19" x14ac:dyDescent="0.15">
      <c r="A2351" s="1">
        <v>2350</v>
      </c>
      <c r="B2351" s="29" t="str">
        <f>TRIM(基本信息!B2351)</f>
        <v/>
      </c>
      <c r="C2351" s="1" t="str">
        <f>TRIM(基本信息!C2351)</f>
        <v/>
      </c>
      <c r="D2351" s="1">
        <f t="shared" si="269"/>
        <v>0</v>
      </c>
      <c r="E2351" s="1" t="str">
        <f>IFERROR(INDEX(股票涨跌!E:E,MATCH(B2351,股票涨跌!B:B,0)),"-")</f>
        <v>-</v>
      </c>
      <c r="F2351" s="1" t="str">
        <f>IFERROR(INDEX(股票涨跌!F:F,MATCH(B2351,股票涨跌!B:B,0)),"-")</f>
        <v>-</v>
      </c>
      <c r="G2351" s="1" t="str">
        <f>TRIM(基本信息!O2351)</f>
        <v/>
      </c>
      <c r="H2351" s="1" t="str">
        <f>IFERROR(INDEX(行业涨跌!F:F,MATCH(G2351,行业涨跌!C:C,0)),"-")</f>
        <v>-</v>
      </c>
      <c r="I2351" s="1" t="str">
        <f>IFERROR(INDEX(行业涨跌!E:E,MATCH(G2351,行业涨跌!C:C,0)),"-")</f>
        <v>-</v>
      </c>
      <c r="J2351" s="1">
        <v>0</v>
      </c>
      <c r="K2351" s="1">
        <v>0</v>
      </c>
      <c r="L2351" s="1">
        <v>0</v>
      </c>
      <c r="M2351" s="66">
        <f t="shared" si="270"/>
        <v>0</v>
      </c>
      <c r="R2351" s="43" t="str">
        <f t="shared" si="268"/>
        <v>-</v>
      </c>
    </row>
    <row r="2352" spans="1:19" x14ac:dyDescent="0.15">
      <c r="A2352" s="1">
        <v>2351</v>
      </c>
      <c r="B2352" s="29" t="str">
        <f>TRIM(基本信息!B2352)</f>
        <v/>
      </c>
      <c r="C2352" s="1" t="str">
        <f>TRIM(基本信息!C2352)</f>
        <v/>
      </c>
      <c r="D2352" s="1">
        <f t="shared" si="269"/>
        <v>0</v>
      </c>
      <c r="E2352" s="1" t="str">
        <f>IFERROR(INDEX(股票涨跌!E:E,MATCH(B2352,股票涨跌!B:B,0)),"-")</f>
        <v>-</v>
      </c>
      <c r="F2352" s="1" t="str">
        <f>IFERROR(INDEX(股票涨跌!F:F,MATCH(B2352,股票涨跌!B:B,0)),"-")</f>
        <v>-</v>
      </c>
      <c r="G2352" s="1" t="str">
        <f>TRIM(基本信息!O2352)</f>
        <v/>
      </c>
      <c r="H2352" s="1" t="str">
        <f>IFERROR(INDEX(行业涨跌!F:F,MATCH(G2352,行业涨跌!C:C,0)),"-")</f>
        <v>-</v>
      </c>
      <c r="I2352" s="1" t="str">
        <f>IFERROR(INDEX(行业涨跌!E:E,MATCH(G2352,行业涨跌!C:C,0)),"-")</f>
        <v>-</v>
      </c>
      <c r="J2352" s="1">
        <v>0</v>
      </c>
      <c r="K2352" s="1">
        <v>1</v>
      </c>
      <c r="L2352" s="1">
        <v>0</v>
      </c>
      <c r="M2352" s="66">
        <f t="shared" si="270"/>
        <v>1</v>
      </c>
      <c r="R2352" s="43" t="str">
        <f t="shared" si="268"/>
        <v>-</v>
      </c>
      <c r="S2352" s="11">
        <v>43630.625</v>
      </c>
    </row>
    <row r="2353" spans="1:19" x14ac:dyDescent="0.15">
      <c r="A2353" s="1">
        <v>2352</v>
      </c>
      <c r="B2353" s="29" t="str">
        <f>TRIM(基本信息!B2353)</f>
        <v/>
      </c>
      <c r="C2353" s="1" t="str">
        <f>TRIM(基本信息!C2353)</f>
        <v/>
      </c>
      <c r="D2353" s="1">
        <f t="shared" si="269"/>
        <v>0</v>
      </c>
      <c r="E2353" s="1" t="str">
        <f>IFERROR(INDEX(股票涨跌!E:E,MATCH(B2353,股票涨跌!B:B,0)),"-")</f>
        <v>-</v>
      </c>
      <c r="F2353" s="1" t="str">
        <f>IFERROR(INDEX(股票涨跌!F:F,MATCH(B2353,股票涨跌!B:B,0)),"-")</f>
        <v>-</v>
      </c>
      <c r="G2353" s="1" t="str">
        <f>TRIM(基本信息!O2353)</f>
        <v/>
      </c>
      <c r="H2353" s="1" t="str">
        <f>IFERROR(INDEX(行业涨跌!F:F,MATCH(G2353,行业涨跌!C:C,0)),"-")</f>
        <v>-</v>
      </c>
      <c r="I2353" s="1" t="str">
        <f>IFERROR(INDEX(行业涨跌!E:E,MATCH(G2353,行业涨跌!C:C,0)),"-")</f>
        <v>-</v>
      </c>
      <c r="J2353" s="1">
        <v>0</v>
      </c>
      <c r="K2353" s="1">
        <v>0</v>
      </c>
      <c r="L2353" s="1">
        <v>0</v>
      </c>
      <c r="M2353" s="66">
        <f t="shared" si="270"/>
        <v>0</v>
      </c>
      <c r="R2353" s="43" t="str">
        <f t="shared" si="268"/>
        <v>-</v>
      </c>
    </row>
    <row r="2354" spans="1:19" x14ac:dyDescent="0.15">
      <c r="A2354" s="1">
        <v>2353</v>
      </c>
      <c r="B2354" s="29" t="str">
        <f>TRIM(基本信息!B2354)</f>
        <v/>
      </c>
      <c r="C2354" s="1" t="str">
        <f>TRIM(基本信息!C2354)</f>
        <v/>
      </c>
      <c r="D2354" s="1">
        <f t="shared" si="269"/>
        <v>0</v>
      </c>
      <c r="E2354" s="1" t="str">
        <f>IFERROR(INDEX(股票涨跌!E:E,MATCH(B2354,股票涨跌!B:B,0)),"-")</f>
        <v>-</v>
      </c>
      <c r="F2354" s="1" t="str">
        <f>IFERROR(INDEX(股票涨跌!F:F,MATCH(B2354,股票涨跌!B:B,0)),"-")</f>
        <v>-</v>
      </c>
      <c r="G2354" s="1" t="str">
        <f>TRIM(基本信息!O2354)</f>
        <v/>
      </c>
      <c r="H2354" s="1" t="str">
        <f>IFERROR(INDEX(行业涨跌!F:F,MATCH(G2354,行业涨跌!C:C,0)),"-")</f>
        <v>-</v>
      </c>
      <c r="I2354" s="1" t="str">
        <f>IFERROR(INDEX(行业涨跌!E:E,MATCH(G2354,行业涨跌!C:C,0)),"-")</f>
        <v>-</v>
      </c>
      <c r="J2354" s="1">
        <v>0</v>
      </c>
      <c r="K2354" s="1">
        <v>0</v>
      </c>
      <c r="L2354" s="1">
        <v>0</v>
      </c>
      <c r="M2354" s="66">
        <f t="shared" si="270"/>
        <v>0</v>
      </c>
      <c r="R2354" s="43" t="str">
        <f t="shared" si="268"/>
        <v>-</v>
      </c>
    </row>
    <row r="2355" spans="1:19" x14ac:dyDescent="0.15">
      <c r="A2355" s="1">
        <v>2354</v>
      </c>
      <c r="B2355" s="29" t="str">
        <f>TRIM(基本信息!B2355)</f>
        <v/>
      </c>
      <c r="C2355" s="1" t="str">
        <f>TRIM(基本信息!C2355)</f>
        <v/>
      </c>
      <c r="D2355" s="1">
        <f t="shared" si="269"/>
        <v>0</v>
      </c>
      <c r="E2355" s="1" t="str">
        <f>IFERROR(INDEX(股票涨跌!E:E,MATCH(B2355,股票涨跌!B:B,0)),"-")</f>
        <v>-</v>
      </c>
      <c r="F2355" s="1" t="str">
        <f>IFERROR(INDEX(股票涨跌!F:F,MATCH(B2355,股票涨跌!B:B,0)),"-")</f>
        <v>-</v>
      </c>
      <c r="G2355" s="1" t="str">
        <f>TRIM(基本信息!O2355)</f>
        <v/>
      </c>
      <c r="H2355" s="1" t="str">
        <f>IFERROR(INDEX(行业涨跌!F:F,MATCH(G2355,行业涨跌!C:C,0)),"-")</f>
        <v>-</v>
      </c>
      <c r="I2355" s="1" t="str">
        <f>IFERROR(INDEX(行业涨跌!E:E,MATCH(G2355,行业涨跌!C:C,0)),"-")</f>
        <v>-</v>
      </c>
      <c r="J2355" s="1">
        <v>0</v>
      </c>
      <c r="K2355" s="1">
        <v>0</v>
      </c>
      <c r="L2355" s="1">
        <v>0</v>
      </c>
      <c r="M2355" s="66">
        <f t="shared" si="270"/>
        <v>0</v>
      </c>
      <c r="R2355" s="43" t="str">
        <f t="shared" si="268"/>
        <v>-</v>
      </c>
    </row>
    <row r="2356" spans="1:19" x14ac:dyDescent="0.15">
      <c r="A2356" s="1">
        <v>2355</v>
      </c>
      <c r="B2356" s="29" t="str">
        <f>TRIM(基本信息!B2356)</f>
        <v/>
      </c>
      <c r="C2356" s="1" t="str">
        <f>TRIM(基本信息!C2356)</f>
        <v/>
      </c>
      <c r="D2356" s="1">
        <f t="shared" si="269"/>
        <v>0</v>
      </c>
      <c r="E2356" s="1" t="str">
        <f>IFERROR(INDEX(股票涨跌!E:E,MATCH(B2356,股票涨跌!B:B,0)),"-")</f>
        <v>-</v>
      </c>
      <c r="F2356" s="1" t="str">
        <f>IFERROR(INDEX(股票涨跌!F:F,MATCH(B2356,股票涨跌!B:B,0)),"-")</f>
        <v>-</v>
      </c>
      <c r="G2356" s="1" t="str">
        <f>TRIM(基本信息!O2356)</f>
        <v/>
      </c>
      <c r="H2356" s="1" t="str">
        <f>IFERROR(INDEX(行业涨跌!F:F,MATCH(G2356,行业涨跌!C:C,0)),"-")</f>
        <v>-</v>
      </c>
      <c r="I2356" s="1" t="str">
        <f>IFERROR(INDEX(行业涨跌!E:E,MATCH(G2356,行业涨跌!C:C,0)),"-")</f>
        <v>-</v>
      </c>
      <c r="J2356" s="1">
        <v>0</v>
      </c>
      <c r="K2356" s="1">
        <v>0</v>
      </c>
      <c r="L2356" s="1">
        <v>0</v>
      </c>
      <c r="M2356" s="66">
        <f t="shared" si="270"/>
        <v>0</v>
      </c>
      <c r="R2356" s="43" t="str">
        <f t="shared" si="268"/>
        <v>-</v>
      </c>
    </row>
    <row r="2357" spans="1:19" x14ac:dyDescent="0.15">
      <c r="A2357" s="1">
        <v>2356</v>
      </c>
      <c r="B2357" s="29" t="str">
        <f>TRIM(基本信息!B2357)</f>
        <v/>
      </c>
      <c r="C2357" s="1" t="str">
        <f>TRIM(基本信息!C2357)</f>
        <v/>
      </c>
      <c r="D2357" s="1">
        <f t="shared" si="269"/>
        <v>0</v>
      </c>
      <c r="E2357" s="1" t="str">
        <f>IFERROR(INDEX(股票涨跌!E:E,MATCH(B2357,股票涨跌!B:B,0)),"-")</f>
        <v>-</v>
      </c>
      <c r="F2357" s="1" t="str">
        <f>IFERROR(INDEX(股票涨跌!F:F,MATCH(B2357,股票涨跌!B:B,0)),"-")</f>
        <v>-</v>
      </c>
      <c r="G2357" s="1" t="str">
        <f>TRIM(基本信息!O2357)</f>
        <v/>
      </c>
      <c r="H2357" s="1" t="str">
        <f>IFERROR(INDEX(行业涨跌!F:F,MATCH(G2357,行业涨跌!C:C,0)),"-")</f>
        <v>-</v>
      </c>
      <c r="I2357" s="1" t="str">
        <f>IFERROR(INDEX(行业涨跌!E:E,MATCH(G2357,行业涨跌!C:C,0)),"-")</f>
        <v>-</v>
      </c>
      <c r="J2357" s="1">
        <v>0</v>
      </c>
      <c r="K2357" s="1">
        <v>1</v>
      </c>
      <c r="L2357" s="1">
        <v>0</v>
      </c>
      <c r="M2357" s="66">
        <f t="shared" si="270"/>
        <v>1</v>
      </c>
      <c r="R2357" s="43" t="str">
        <f t="shared" si="268"/>
        <v>-</v>
      </c>
      <c r="S2357" s="11">
        <v>43630.625</v>
      </c>
    </row>
    <row r="2358" spans="1:19" x14ac:dyDescent="0.15">
      <c r="A2358" s="1">
        <v>2357</v>
      </c>
      <c r="B2358" s="29" t="str">
        <f>TRIM(基本信息!B2358)</f>
        <v/>
      </c>
      <c r="C2358" s="1" t="str">
        <f>TRIM(基本信息!C2358)</f>
        <v/>
      </c>
      <c r="D2358" s="1">
        <f t="shared" si="269"/>
        <v>0</v>
      </c>
      <c r="E2358" s="1" t="str">
        <f>IFERROR(INDEX(股票涨跌!E:E,MATCH(B2358,股票涨跌!B:B,0)),"-")</f>
        <v>-</v>
      </c>
      <c r="F2358" s="1" t="str">
        <f>IFERROR(INDEX(股票涨跌!F:F,MATCH(B2358,股票涨跌!B:B,0)),"-")</f>
        <v>-</v>
      </c>
      <c r="G2358" s="1" t="str">
        <f>TRIM(基本信息!O2358)</f>
        <v/>
      </c>
      <c r="H2358" s="1" t="str">
        <f>IFERROR(INDEX(行业涨跌!F:F,MATCH(G2358,行业涨跌!C:C,0)),"-")</f>
        <v>-</v>
      </c>
      <c r="I2358" s="1" t="str">
        <f>IFERROR(INDEX(行业涨跌!E:E,MATCH(G2358,行业涨跌!C:C,0)),"-")</f>
        <v>-</v>
      </c>
      <c r="J2358" s="1">
        <v>0</v>
      </c>
      <c r="K2358" s="1">
        <v>0</v>
      </c>
      <c r="L2358" s="1">
        <v>0</v>
      </c>
      <c r="M2358" s="66">
        <f t="shared" si="270"/>
        <v>0</v>
      </c>
      <c r="R2358" s="43" t="str">
        <f t="shared" si="268"/>
        <v>-</v>
      </c>
    </row>
    <row r="2359" spans="1:19" x14ac:dyDescent="0.15">
      <c r="A2359" s="1">
        <v>2358</v>
      </c>
      <c r="B2359" s="29" t="str">
        <f>TRIM(基本信息!B2359)</f>
        <v/>
      </c>
      <c r="C2359" s="1" t="str">
        <f>TRIM(基本信息!C2359)</f>
        <v/>
      </c>
      <c r="D2359" s="1">
        <f t="shared" si="269"/>
        <v>0</v>
      </c>
      <c r="E2359" s="1" t="str">
        <f>IFERROR(INDEX(股票涨跌!E:E,MATCH(B2359,股票涨跌!B:B,0)),"-")</f>
        <v>-</v>
      </c>
      <c r="F2359" s="1" t="str">
        <f>IFERROR(INDEX(股票涨跌!F:F,MATCH(B2359,股票涨跌!B:B,0)),"-")</f>
        <v>-</v>
      </c>
      <c r="G2359" s="1" t="str">
        <f>TRIM(基本信息!O2359)</f>
        <v/>
      </c>
      <c r="H2359" s="1" t="str">
        <f>IFERROR(INDEX(行业涨跌!F:F,MATCH(G2359,行业涨跌!C:C,0)),"-")</f>
        <v>-</v>
      </c>
      <c r="I2359" s="1" t="str">
        <f>IFERROR(INDEX(行业涨跌!E:E,MATCH(G2359,行业涨跌!C:C,0)),"-")</f>
        <v>-</v>
      </c>
      <c r="J2359" s="1">
        <v>0</v>
      </c>
      <c r="K2359" s="1">
        <v>0</v>
      </c>
      <c r="L2359" s="1">
        <v>1</v>
      </c>
      <c r="M2359" s="66">
        <f t="shared" si="270"/>
        <v>0</v>
      </c>
      <c r="R2359" s="43" t="str">
        <f t="shared" si="268"/>
        <v>-</v>
      </c>
    </row>
    <row r="2360" spans="1:19" x14ac:dyDescent="0.15">
      <c r="A2360" s="1">
        <v>2359</v>
      </c>
      <c r="B2360" s="29" t="str">
        <f>TRIM(基本信息!B2360)</f>
        <v/>
      </c>
      <c r="C2360" s="1" t="str">
        <f>TRIM(基本信息!C2360)</f>
        <v/>
      </c>
      <c r="D2360" s="1">
        <f t="shared" si="269"/>
        <v>0</v>
      </c>
      <c r="E2360" s="1" t="str">
        <f>IFERROR(INDEX(股票涨跌!E:E,MATCH(B2360,股票涨跌!B:B,0)),"-")</f>
        <v>-</v>
      </c>
      <c r="F2360" s="1" t="str">
        <f>IFERROR(INDEX(股票涨跌!F:F,MATCH(B2360,股票涨跌!B:B,0)),"-")</f>
        <v>-</v>
      </c>
      <c r="G2360" s="1" t="str">
        <f>TRIM(基本信息!O2360)</f>
        <v/>
      </c>
      <c r="H2360" s="1" t="str">
        <f>IFERROR(INDEX(行业涨跌!F:F,MATCH(G2360,行业涨跌!C:C,0)),"-")</f>
        <v>-</v>
      </c>
      <c r="I2360" s="1" t="str">
        <f>IFERROR(INDEX(行业涨跌!E:E,MATCH(G2360,行业涨跌!C:C,0)),"-")</f>
        <v>-</v>
      </c>
      <c r="J2360" s="1">
        <v>0</v>
      </c>
      <c r="K2360" s="1">
        <v>0</v>
      </c>
      <c r="L2360" s="1">
        <v>0</v>
      </c>
      <c r="M2360" s="66">
        <f t="shared" si="270"/>
        <v>0</v>
      </c>
      <c r="R2360" s="43" t="str">
        <f t="shared" si="268"/>
        <v>-</v>
      </c>
    </row>
    <row r="2361" spans="1:19" x14ac:dyDescent="0.15">
      <c r="A2361" s="1">
        <v>2360</v>
      </c>
      <c r="B2361" s="29" t="str">
        <f>TRIM(基本信息!B2361)</f>
        <v/>
      </c>
      <c r="C2361" s="1" t="str">
        <f>TRIM(基本信息!C2361)</f>
        <v/>
      </c>
      <c r="D2361" s="1">
        <f t="shared" si="269"/>
        <v>0</v>
      </c>
      <c r="E2361" s="1" t="str">
        <f>IFERROR(INDEX(股票涨跌!E:E,MATCH(B2361,股票涨跌!B:B,0)),"-")</f>
        <v>-</v>
      </c>
      <c r="F2361" s="1" t="str">
        <f>IFERROR(INDEX(股票涨跌!F:F,MATCH(B2361,股票涨跌!B:B,0)),"-")</f>
        <v>-</v>
      </c>
      <c r="G2361" s="1" t="str">
        <f>TRIM(基本信息!O2361)</f>
        <v/>
      </c>
      <c r="H2361" s="1" t="str">
        <f>IFERROR(INDEX(行业涨跌!F:F,MATCH(G2361,行业涨跌!C:C,0)),"-")</f>
        <v>-</v>
      </c>
      <c r="I2361" s="1" t="str">
        <f>IFERROR(INDEX(行业涨跌!E:E,MATCH(G2361,行业涨跌!C:C,0)),"-")</f>
        <v>-</v>
      </c>
      <c r="J2361" s="1">
        <v>0</v>
      </c>
      <c r="K2361" s="1">
        <v>0</v>
      </c>
      <c r="L2361" s="1">
        <v>0</v>
      </c>
      <c r="M2361" s="66">
        <f t="shared" si="270"/>
        <v>0</v>
      </c>
      <c r="R2361" s="43" t="str">
        <f t="shared" si="268"/>
        <v>-</v>
      </c>
    </row>
    <row r="2362" spans="1:19" x14ac:dyDescent="0.15">
      <c r="A2362" s="1">
        <v>2361</v>
      </c>
      <c r="B2362" s="29" t="str">
        <f>TRIM(基本信息!B2362)</f>
        <v/>
      </c>
      <c r="C2362" s="1" t="str">
        <f>TRIM(基本信息!C2362)</f>
        <v/>
      </c>
      <c r="D2362" s="1">
        <f t="shared" si="269"/>
        <v>0</v>
      </c>
      <c r="E2362" s="1" t="str">
        <f>IFERROR(INDEX(股票涨跌!E:E,MATCH(B2362,股票涨跌!B:B,0)),"-")</f>
        <v>-</v>
      </c>
      <c r="F2362" s="1" t="str">
        <f>IFERROR(INDEX(股票涨跌!F:F,MATCH(B2362,股票涨跌!B:B,0)),"-")</f>
        <v>-</v>
      </c>
      <c r="G2362" s="1" t="str">
        <f>TRIM(基本信息!O2362)</f>
        <v/>
      </c>
      <c r="H2362" s="1" t="str">
        <f>IFERROR(INDEX(行业涨跌!F:F,MATCH(G2362,行业涨跌!C:C,0)),"-")</f>
        <v>-</v>
      </c>
      <c r="I2362" s="1" t="str">
        <f>IFERROR(INDEX(行业涨跌!E:E,MATCH(G2362,行业涨跌!C:C,0)),"-")</f>
        <v>-</v>
      </c>
      <c r="J2362" s="1">
        <v>0</v>
      </c>
      <c r="K2362" s="1">
        <v>1</v>
      </c>
      <c r="L2362" s="1">
        <v>0</v>
      </c>
      <c r="M2362" s="66">
        <f t="shared" si="270"/>
        <v>1</v>
      </c>
      <c r="R2362" s="43" t="str">
        <f t="shared" si="268"/>
        <v>-</v>
      </c>
      <c r="S2362" s="11">
        <v>43630.625</v>
      </c>
    </row>
    <row r="2363" spans="1:19" x14ac:dyDescent="0.15">
      <c r="A2363" s="1">
        <v>2362</v>
      </c>
      <c r="B2363" s="29" t="str">
        <f>TRIM(基本信息!B2363)</f>
        <v/>
      </c>
      <c r="C2363" s="1" t="str">
        <f>TRIM(基本信息!C2363)</f>
        <v/>
      </c>
      <c r="D2363" s="1">
        <f t="shared" si="269"/>
        <v>0</v>
      </c>
      <c r="E2363" s="1" t="str">
        <f>IFERROR(INDEX(股票涨跌!E:E,MATCH(B2363,股票涨跌!B:B,0)),"-")</f>
        <v>-</v>
      </c>
      <c r="F2363" s="1" t="str">
        <f>IFERROR(INDEX(股票涨跌!F:F,MATCH(B2363,股票涨跌!B:B,0)),"-")</f>
        <v>-</v>
      </c>
      <c r="G2363" s="1" t="str">
        <f>TRIM(基本信息!O2363)</f>
        <v/>
      </c>
      <c r="H2363" s="1" t="str">
        <f>IFERROR(INDEX(行业涨跌!F:F,MATCH(G2363,行业涨跌!C:C,0)),"-")</f>
        <v>-</v>
      </c>
      <c r="I2363" s="1" t="str">
        <f>IFERROR(INDEX(行业涨跌!E:E,MATCH(G2363,行业涨跌!C:C,0)),"-")</f>
        <v>-</v>
      </c>
      <c r="J2363" s="1">
        <v>0</v>
      </c>
      <c r="K2363" s="1">
        <v>0</v>
      </c>
      <c r="L2363" s="1">
        <v>0</v>
      </c>
      <c r="M2363" s="66">
        <f t="shared" si="270"/>
        <v>0</v>
      </c>
      <c r="R2363" s="43" t="str">
        <f t="shared" si="268"/>
        <v>-</v>
      </c>
    </row>
    <row r="2364" spans="1:19" x14ac:dyDescent="0.15">
      <c r="A2364" s="1">
        <v>2363</v>
      </c>
      <c r="B2364" s="29" t="str">
        <f>TRIM(基本信息!B2364)</f>
        <v/>
      </c>
      <c r="C2364" s="1" t="str">
        <f>TRIM(基本信息!C2364)</f>
        <v/>
      </c>
      <c r="D2364" s="1">
        <f t="shared" si="269"/>
        <v>0</v>
      </c>
      <c r="E2364" s="1" t="str">
        <f>IFERROR(INDEX(股票涨跌!E:E,MATCH(B2364,股票涨跌!B:B,0)),"-")</f>
        <v>-</v>
      </c>
      <c r="F2364" s="1" t="str">
        <f>IFERROR(INDEX(股票涨跌!F:F,MATCH(B2364,股票涨跌!B:B,0)),"-")</f>
        <v>-</v>
      </c>
      <c r="G2364" s="1" t="str">
        <f>TRIM(基本信息!O2364)</f>
        <v/>
      </c>
      <c r="H2364" s="1" t="str">
        <f>IFERROR(INDEX(行业涨跌!F:F,MATCH(G2364,行业涨跌!C:C,0)),"-")</f>
        <v>-</v>
      </c>
      <c r="I2364" s="1" t="str">
        <f>IFERROR(INDEX(行业涨跌!E:E,MATCH(G2364,行业涨跌!C:C,0)),"-")</f>
        <v>-</v>
      </c>
      <c r="J2364" s="1">
        <v>0</v>
      </c>
      <c r="K2364" s="1">
        <v>0</v>
      </c>
      <c r="L2364" s="1">
        <v>0</v>
      </c>
      <c r="M2364" s="66">
        <f t="shared" si="270"/>
        <v>0</v>
      </c>
      <c r="R2364" s="43" t="str">
        <f t="shared" si="268"/>
        <v>-</v>
      </c>
    </row>
    <row r="2365" spans="1:19" x14ac:dyDescent="0.15">
      <c r="A2365" s="1">
        <v>2364</v>
      </c>
      <c r="B2365" s="29" t="str">
        <f>TRIM(基本信息!B2365)</f>
        <v/>
      </c>
      <c r="C2365" s="1" t="str">
        <f>TRIM(基本信息!C2365)</f>
        <v/>
      </c>
      <c r="D2365" s="1">
        <f t="shared" si="269"/>
        <v>0</v>
      </c>
      <c r="E2365" s="1" t="str">
        <f>IFERROR(INDEX(股票涨跌!E:E,MATCH(B2365,股票涨跌!B:B,0)),"-")</f>
        <v>-</v>
      </c>
      <c r="F2365" s="1" t="str">
        <f>IFERROR(INDEX(股票涨跌!F:F,MATCH(B2365,股票涨跌!B:B,0)),"-")</f>
        <v>-</v>
      </c>
      <c r="G2365" s="1" t="str">
        <f>TRIM(基本信息!O2365)</f>
        <v/>
      </c>
      <c r="H2365" s="1" t="str">
        <f>IFERROR(INDEX(行业涨跌!F:F,MATCH(G2365,行业涨跌!C:C,0)),"-")</f>
        <v>-</v>
      </c>
      <c r="I2365" s="1" t="str">
        <f>IFERROR(INDEX(行业涨跌!E:E,MATCH(G2365,行业涨跌!C:C,0)),"-")</f>
        <v>-</v>
      </c>
      <c r="J2365" s="1">
        <v>0</v>
      </c>
      <c r="K2365" s="1">
        <v>0</v>
      </c>
      <c r="L2365" s="1">
        <v>0</v>
      </c>
      <c r="M2365" s="66">
        <f t="shared" si="270"/>
        <v>0</v>
      </c>
      <c r="R2365" s="43" t="str">
        <f t="shared" si="268"/>
        <v>-</v>
      </c>
    </row>
    <row r="2366" spans="1:19" x14ac:dyDescent="0.15">
      <c r="A2366" s="1">
        <v>2365</v>
      </c>
      <c r="B2366" s="29" t="str">
        <f>TRIM(基本信息!B2366)</f>
        <v/>
      </c>
      <c r="C2366" s="1" t="str">
        <f>TRIM(基本信息!C2366)</f>
        <v/>
      </c>
      <c r="D2366" s="1">
        <f t="shared" si="269"/>
        <v>0</v>
      </c>
      <c r="E2366" s="1" t="str">
        <f>IFERROR(INDEX(股票涨跌!E:E,MATCH(B2366,股票涨跌!B:B,0)),"-")</f>
        <v>-</v>
      </c>
      <c r="F2366" s="1" t="str">
        <f>IFERROR(INDEX(股票涨跌!F:F,MATCH(B2366,股票涨跌!B:B,0)),"-")</f>
        <v>-</v>
      </c>
      <c r="G2366" s="1" t="str">
        <f>TRIM(基本信息!O2366)</f>
        <v/>
      </c>
      <c r="H2366" s="1" t="str">
        <f>IFERROR(INDEX(行业涨跌!F:F,MATCH(G2366,行业涨跌!C:C,0)),"-")</f>
        <v>-</v>
      </c>
      <c r="I2366" s="1" t="str">
        <f>IFERROR(INDEX(行业涨跌!E:E,MATCH(G2366,行业涨跌!C:C,0)),"-")</f>
        <v>-</v>
      </c>
      <c r="J2366" s="1">
        <v>0</v>
      </c>
      <c r="K2366" s="1">
        <v>0</v>
      </c>
      <c r="L2366" s="1">
        <v>0</v>
      </c>
      <c r="M2366" s="66">
        <f t="shared" si="270"/>
        <v>0</v>
      </c>
      <c r="R2366" s="43" t="str">
        <f t="shared" si="268"/>
        <v>-</v>
      </c>
    </row>
    <row r="2367" spans="1:19" x14ac:dyDescent="0.15">
      <c r="A2367" s="1">
        <v>2366</v>
      </c>
      <c r="B2367" s="29" t="str">
        <f>TRIM(基本信息!B2367)</f>
        <v/>
      </c>
      <c r="C2367" s="1" t="str">
        <f>TRIM(基本信息!C2367)</f>
        <v/>
      </c>
      <c r="D2367" s="1">
        <f t="shared" si="269"/>
        <v>0</v>
      </c>
      <c r="E2367" s="1" t="str">
        <f>IFERROR(INDEX(股票涨跌!E:E,MATCH(B2367,股票涨跌!B:B,0)),"-")</f>
        <v>-</v>
      </c>
      <c r="F2367" s="1" t="str">
        <f>IFERROR(INDEX(股票涨跌!F:F,MATCH(B2367,股票涨跌!B:B,0)),"-")</f>
        <v>-</v>
      </c>
      <c r="G2367" s="1" t="str">
        <f>TRIM(基本信息!O2367)</f>
        <v/>
      </c>
      <c r="H2367" s="1" t="str">
        <f>IFERROR(INDEX(行业涨跌!F:F,MATCH(G2367,行业涨跌!C:C,0)),"-")</f>
        <v>-</v>
      </c>
      <c r="I2367" s="1" t="str">
        <f>IFERROR(INDEX(行业涨跌!E:E,MATCH(G2367,行业涨跌!C:C,0)),"-")</f>
        <v>-</v>
      </c>
      <c r="J2367" s="1">
        <v>0</v>
      </c>
      <c r="K2367" s="1">
        <v>0</v>
      </c>
      <c r="L2367" s="1">
        <v>0</v>
      </c>
      <c r="M2367" s="66">
        <f t="shared" si="270"/>
        <v>0</v>
      </c>
      <c r="R2367" s="43" t="str">
        <f t="shared" si="268"/>
        <v>-</v>
      </c>
    </row>
    <row r="2368" spans="1:19" x14ac:dyDescent="0.15">
      <c r="A2368" s="1">
        <v>2367</v>
      </c>
      <c r="B2368" s="29" t="str">
        <f>TRIM(基本信息!B2368)</f>
        <v/>
      </c>
      <c r="C2368" s="1" t="str">
        <f>TRIM(基本信息!C2368)</f>
        <v/>
      </c>
      <c r="D2368" s="1">
        <f t="shared" si="269"/>
        <v>0</v>
      </c>
      <c r="E2368" s="1" t="str">
        <f>IFERROR(INDEX(股票涨跌!E:E,MATCH(B2368,股票涨跌!B:B,0)),"-")</f>
        <v>-</v>
      </c>
      <c r="F2368" s="1" t="str">
        <f>IFERROR(INDEX(股票涨跌!F:F,MATCH(B2368,股票涨跌!B:B,0)),"-")</f>
        <v>-</v>
      </c>
      <c r="G2368" s="1" t="str">
        <f>TRIM(基本信息!O2368)</f>
        <v/>
      </c>
      <c r="H2368" s="1" t="str">
        <f>IFERROR(INDEX(行业涨跌!F:F,MATCH(G2368,行业涨跌!C:C,0)),"-")</f>
        <v>-</v>
      </c>
      <c r="I2368" s="1" t="str">
        <f>IFERROR(INDEX(行业涨跌!E:E,MATCH(G2368,行业涨跌!C:C,0)),"-")</f>
        <v>-</v>
      </c>
      <c r="J2368" s="1">
        <v>0</v>
      </c>
      <c r="K2368" s="1">
        <v>0</v>
      </c>
      <c r="L2368" s="1">
        <v>0</v>
      </c>
      <c r="M2368" s="66">
        <f t="shared" si="270"/>
        <v>0</v>
      </c>
      <c r="R2368" s="43" t="str">
        <f t="shared" si="268"/>
        <v>-</v>
      </c>
    </row>
    <row r="2369" spans="1:19" x14ac:dyDescent="0.15">
      <c r="A2369" s="1">
        <v>2368</v>
      </c>
      <c r="B2369" s="29" t="str">
        <f>TRIM(基本信息!B2369)</f>
        <v/>
      </c>
      <c r="C2369" s="1" t="str">
        <f>TRIM(基本信息!C2369)</f>
        <v/>
      </c>
      <c r="D2369" s="1">
        <f t="shared" si="269"/>
        <v>0</v>
      </c>
      <c r="E2369" s="1" t="str">
        <f>IFERROR(INDEX(股票涨跌!E:E,MATCH(B2369,股票涨跌!B:B,0)),"-")</f>
        <v>-</v>
      </c>
      <c r="F2369" s="1" t="str">
        <f>IFERROR(INDEX(股票涨跌!F:F,MATCH(B2369,股票涨跌!B:B,0)),"-")</f>
        <v>-</v>
      </c>
      <c r="G2369" s="1" t="str">
        <f>TRIM(基本信息!O2369)</f>
        <v/>
      </c>
      <c r="H2369" s="1" t="str">
        <f>IFERROR(INDEX(行业涨跌!F:F,MATCH(G2369,行业涨跌!C:C,0)),"-")</f>
        <v>-</v>
      </c>
      <c r="I2369" s="1" t="str">
        <f>IFERROR(INDEX(行业涨跌!E:E,MATCH(G2369,行业涨跌!C:C,0)),"-")</f>
        <v>-</v>
      </c>
      <c r="J2369" s="1">
        <v>0</v>
      </c>
      <c r="K2369" s="1">
        <v>0</v>
      </c>
      <c r="L2369" s="1">
        <v>0</v>
      </c>
      <c r="M2369" s="66">
        <f t="shared" si="270"/>
        <v>0</v>
      </c>
      <c r="R2369" s="43" t="str">
        <f t="shared" si="268"/>
        <v>-</v>
      </c>
    </row>
    <row r="2370" spans="1:19" x14ac:dyDescent="0.15">
      <c r="A2370" s="1">
        <v>2369</v>
      </c>
      <c r="B2370" s="29" t="str">
        <f>TRIM(基本信息!B2370)</f>
        <v/>
      </c>
      <c r="C2370" s="1" t="str">
        <f>TRIM(基本信息!C2370)</f>
        <v/>
      </c>
      <c r="D2370" s="1">
        <f t="shared" si="269"/>
        <v>0</v>
      </c>
      <c r="E2370" s="1" t="str">
        <f>IFERROR(INDEX(股票涨跌!E:E,MATCH(B2370,股票涨跌!B:B,0)),"-")</f>
        <v>-</v>
      </c>
      <c r="F2370" s="1" t="str">
        <f>IFERROR(INDEX(股票涨跌!F:F,MATCH(B2370,股票涨跌!B:B,0)),"-")</f>
        <v>-</v>
      </c>
      <c r="G2370" s="1" t="str">
        <f>TRIM(基本信息!O2370)</f>
        <v/>
      </c>
      <c r="H2370" s="1" t="str">
        <f>IFERROR(INDEX(行业涨跌!F:F,MATCH(G2370,行业涨跌!C:C,0)),"-")</f>
        <v>-</v>
      </c>
      <c r="I2370" s="1" t="str">
        <f>IFERROR(INDEX(行业涨跌!E:E,MATCH(G2370,行业涨跌!C:C,0)),"-")</f>
        <v>-</v>
      </c>
      <c r="J2370" s="1">
        <v>0</v>
      </c>
      <c r="K2370" s="1">
        <v>0</v>
      </c>
      <c r="L2370" s="1">
        <v>1</v>
      </c>
      <c r="M2370" s="66">
        <f t="shared" si="270"/>
        <v>0</v>
      </c>
      <c r="R2370" s="43" t="str">
        <f t="shared" ref="R2370:R2433" si="271">IF(D2370&gt;0,IF(J2370&gt;0,$J$1,"")&amp;IF(K2370&gt;0,$K$1,"")&amp;IF(L2370&gt;0,$L$1,"")&amp;"+"&amp;IF(N2370&gt;0,$N$1,"")&amp;IF(O2370&gt;0,$O$1,"")&amp;IF(P2370&gt;0,$P$1,"")&amp;IF(Q2370&gt;0,$Q$1,""),"-")</f>
        <v>-</v>
      </c>
    </row>
    <row r="2371" spans="1:19" x14ac:dyDescent="0.15">
      <c r="A2371" s="1">
        <v>2370</v>
      </c>
      <c r="B2371" s="29" t="str">
        <f>TRIM(基本信息!B2371)</f>
        <v/>
      </c>
      <c r="C2371" s="1" t="str">
        <f>TRIM(基本信息!C2371)</f>
        <v/>
      </c>
      <c r="D2371" s="1">
        <f t="shared" ref="D2371:D2434" si="272">IF(LEN(B2371)&gt;2,OR(M2371=1,(M2371=0.5)*(N2371+O2371+P2371+Q2371)&gt;0)+0,0)</f>
        <v>0</v>
      </c>
      <c r="E2371" s="1" t="str">
        <f>IFERROR(INDEX(股票涨跌!E:E,MATCH(B2371,股票涨跌!B:B,0)),"-")</f>
        <v>-</v>
      </c>
      <c r="F2371" s="1" t="str">
        <f>IFERROR(INDEX(股票涨跌!F:F,MATCH(B2371,股票涨跌!B:B,0)),"-")</f>
        <v>-</v>
      </c>
      <c r="G2371" s="1" t="str">
        <f>TRIM(基本信息!O2371)</f>
        <v/>
      </c>
      <c r="H2371" s="1" t="str">
        <f>IFERROR(INDEX(行业涨跌!F:F,MATCH(G2371,行业涨跌!C:C,0)),"-")</f>
        <v>-</v>
      </c>
      <c r="I2371" s="1" t="str">
        <f>IFERROR(INDEX(行业涨跌!E:E,MATCH(G2371,行业涨跌!C:C,0)),"-")</f>
        <v>-</v>
      </c>
      <c r="J2371" s="1">
        <v>0</v>
      </c>
      <c r="K2371" s="1">
        <v>0</v>
      </c>
      <c r="L2371" s="1">
        <v>0</v>
      </c>
      <c r="M2371" s="66">
        <f t="shared" ref="M2371:M2434" si="273">IF(K2371&gt;0,1,IF(J2371&gt;0,0.5,0))</f>
        <v>0</v>
      </c>
      <c r="R2371" s="43" t="str">
        <f t="shared" si="271"/>
        <v>-</v>
      </c>
    </row>
    <row r="2372" spans="1:19" x14ac:dyDescent="0.15">
      <c r="A2372" s="1">
        <v>2371</v>
      </c>
      <c r="B2372" s="29" t="str">
        <f>TRIM(基本信息!B2372)</f>
        <v/>
      </c>
      <c r="C2372" s="1" t="str">
        <f>TRIM(基本信息!C2372)</f>
        <v/>
      </c>
      <c r="D2372" s="1">
        <f t="shared" si="272"/>
        <v>0</v>
      </c>
      <c r="E2372" s="1" t="str">
        <f>IFERROR(INDEX(股票涨跌!E:E,MATCH(B2372,股票涨跌!B:B,0)),"-")</f>
        <v>-</v>
      </c>
      <c r="F2372" s="1" t="str">
        <f>IFERROR(INDEX(股票涨跌!F:F,MATCH(B2372,股票涨跌!B:B,0)),"-")</f>
        <v>-</v>
      </c>
      <c r="G2372" s="1" t="str">
        <f>TRIM(基本信息!O2372)</f>
        <v/>
      </c>
      <c r="H2372" s="1" t="str">
        <f>IFERROR(INDEX(行业涨跌!F:F,MATCH(G2372,行业涨跌!C:C,0)),"-")</f>
        <v>-</v>
      </c>
      <c r="I2372" s="1" t="str">
        <f>IFERROR(INDEX(行业涨跌!E:E,MATCH(G2372,行业涨跌!C:C,0)),"-")</f>
        <v>-</v>
      </c>
      <c r="J2372" s="1">
        <v>0</v>
      </c>
      <c r="K2372" s="1">
        <v>0</v>
      </c>
      <c r="L2372" s="1">
        <v>0</v>
      </c>
      <c r="M2372" s="66">
        <f t="shared" si="273"/>
        <v>0</v>
      </c>
      <c r="R2372" s="43" t="str">
        <f t="shared" si="271"/>
        <v>-</v>
      </c>
    </row>
    <row r="2373" spans="1:19" x14ac:dyDescent="0.15">
      <c r="A2373" s="1">
        <v>2372</v>
      </c>
      <c r="B2373" s="29" t="str">
        <f>TRIM(基本信息!B2373)</f>
        <v/>
      </c>
      <c r="C2373" s="1" t="str">
        <f>TRIM(基本信息!C2373)</f>
        <v/>
      </c>
      <c r="D2373" s="1">
        <f t="shared" si="272"/>
        <v>0</v>
      </c>
      <c r="E2373" s="1" t="str">
        <f>IFERROR(INDEX(股票涨跌!E:E,MATCH(B2373,股票涨跌!B:B,0)),"-")</f>
        <v>-</v>
      </c>
      <c r="F2373" s="1" t="str">
        <f>IFERROR(INDEX(股票涨跌!F:F,MATCH(B2373,股票涨跌!B:B,0)),"-")</f>
        <v>-</v>
      </c>
      <c r="G2373" s="1" t="str">
        <f>TRIM(基本信息!O2373)</f>
        <v/>
      </c>
      <c r="H2373" s="1" t="str">
        <f>IFERROR(INDEX(行业涨跌!F:F,MATCH(G2373,行业涨跌!C:C,0)),"-")</f>
        <v>-</v>
      </c>
      <c r="I2373" s="1" t="str">
        <f>IFERROR(INDEX(行业涨跌!E:E,MATCH(G2373,行业涨跌!C:C,0)),"-")</f>
        <v>-</v>
      </c>
      <c r="J2373" s="1">
        <v>0</v>
      </c>
      <c r="K2373" s="1">
        <v>0</v>
      </c>
      <c r="L2373" s="1">
        <v>0</v>
      </c>
      <c r="M2373" s="66">
        <f t="shared" si="273"/>
        <v>0</v>
      </c>
      <c r="R2373" s="43" t="str">
        <f t="shared" si="271"/>
        <v>-</v>
      </c>
    </row>
    <row r="2374" spans="1:19" x14ac:dyDescent="0.15">
      <c r="A2374" s="1">
        <v>2373</v>
      </c>
      <c r="B2374" s="29" t="str">
        <f>TRIM(基本信息!B2374)</f>
        <v/>
      </c>
      <c r="C2374" s="1" t="str">
        <f>TRIM(基本信息!C2374)</f>
        <v/>
      </c>
      <c r="D2374" s="1">
        <f t="shared" si="272"/>
        <v>0</v>
      </c>
      <c r="E2374" s="1" t="str">
        <f>IFERROR(INDEX(股票涨跌!E:E,MATCH(B2374,股票涨跌!B:B,0)),"-")</f>
        <v>-</v>
      </c>
      <c r="F2374" s="1" t="str">
        <f>IFERROR(INDEX(股票涨跌!F:F,MATCH(B2374,股票涨跌!B:B,0)),"-")</f>
        <v>-</v>
      </c>
      <c r="G2374" s="1" t="str">
        <f>TRIM(基本信息!O2374)</f>
        <v/>
      </c>
      <c r="H2374" s="1" t="str">
        <f>IFERROR(INDEX(行业涨跌!F:F,MATCH(G2374,行业涨跌!C:C,0)),"-")</f>
        <v>-</v>
      </c>
      <c r="I2374" s="1" t="str">
        <f>IFERROR(INDEX(行业涨跌!E:E,MATCH(G2374,行业涨跌!C:C,0)),"-")</f>
        <v>-</v>
      </c>
      <c r="J2374" s="1">
        <v>0</v>
      </c>
      <c r="K2374" s="1">
        <v>1</v>
      </c>
      <c r="L2374" s="1">
        <v>0</v>
      </c>
      <c r="M2374" s="66">
        <f t="shared" si="273"/>
        <v>1</v>
      </c>
      <c r="R2374" s="43" t="str">
        <f t="shared" si="271"/>
        <v>-</v>
      </c>
      <c r="S2374" s="11">
        <v>43630.625</v>
      </c>
    </row>
    <row r="2375" spans="1:19" x14ac:dyDescent="0.15">
      <c r="A2375" s="1">
        <v>2374</v>
      </c>
      <c r="B2375" s="29" t="str">
        <f>TRIM(基本信息!B2375)</f>
        <v/>
      </c>
      <c r="C2375" s="1" t="str">
        <f>TRIM(基本信息!C2375)</f>
        <v/>
      </c>
      <c r="D2375" s="1">
        <f t="shared" si="272"/>
        <v>0</v>
      </c>
      <c r="E2375" s="1" t="str">
        <f>IFERROR(INDEX(股票涨跌!E:E,MATCH(B2375,股票涨跌!B:B,0)),"-")</f>
        <v>-</v>
      </c>
      <c r="F2375" s="1" t="str">
        <f>IFERROR(INDEX(股票涨跌!F:F,MATCH(B2375,股票涨跌!B:B,0)),"-")</f>
        <v>-</v>
      </c>
      <c r="G2375" s="1" t="str">
        <f>TRIM(基本信息!O2375)</f>
        <v/>
      </c>
      <c r="H2375" s="1" t="str">
        <f>IFERROR(INDEX(行业涨跌!F:F,MATCH(G2375,行业涨跌!C:C,0)),"-")</f>
        <v>-</v>
      </c>
      <c r="I2375" s="1" t="str">
        <f>IFERROR(INDEX(行业涨跌!E:E,MATCH(G2375,行业涨跌!C:C,0)),"-")</f>
        <v>-</v>
      </c>
      <c r="J2375" s="1">
        <v>0</v>
      </c>
      <c r="K2375" s="1">
        <v>1</v>
      </c>
      <c r="L2375" s="1">
        <v>0</v>
      </c>
      <c r="M2375" s="66">
        <f t="shared" si="273"/>
        <v>1</v>
      </c>
      <c r="R2375" s="43" t="str">
        <f t="shared" si="271"/>
        <v>-</v>
      </c>
      <c r="S2375" s="11">
        <v>43630.625</v>
      </c>
    </row>
    <row r="2376" spans="1:19" x14ac:dyDescent="0.15">
      <c r="A2376" s="1">
        <v>2375</v>
      </c>
      <c r="B2376" s="29" t="str">
        <f>TRIM(基本信息!B2376)</f>
        <v/>
      </c>
      <c r="C2376" s="1" t="str">
        <f>TRIM(基本信息!C2376)</f>
        <v/>
      </c>
      <c r="D2376" s="1">
        <f t="shared" si="272"/>
        <v>0</v>
      </c>
      <c r="E2376" s="1" t="str">
        <f>IFERROR(INDEX(股票涨跌!E:E,MATCH(B2376,股票涨跌!B:B,0)),"-")</f>
        <v>-</v>
      </c>
      <c r="F2376" s="1" t="str">
        <f>IFERROR(INDEX(股票涨跌!F:F,MATCH(B2376,股票涨跌!B:B,0)),"-")</f>
        <v>-</v>
      </c>
      <c r="G2376" s="1" t="str">
        <f>TRIM(基本信息!O2376)</f>
        <v/>
      </c>
      <c r="H2376" s="1" t="str">
        <f>IFERROR(INDEX(行业涨跌!F:F,MATCH(G2376,行业涨跌!C:C,0)),"-")</f>
        <v>-</v>
      </c>
      <c r="I2376" s="1" t="str">
        <f>IFERROR(INDEX(行业涨跌!E:E,MATCH(G2376,行业涨跌!C:C,0)),"-")</f>
        <v>-</v>
      </c>
      <c r="J2376" s="1">
        <v>0</v>
      </c>
      <c r="K2376" s="1">
        <v>0</v>
      </c>
      <c r="L2376" s="1">
        <v>0</v>
      </c>
      <c r="M2376" s="66">
        <f t="shared" si="273"/>
        <v>0</v>
      </c>
      <c r="R2376" s="43" t="str">
        <f t="shared" si="271"/>
        <v>-</v>
      </c>
    </row>
    <row r="2377" spans="1:19" x14ac:dyDescent="0.15">
      <c r="A2377" s="1">
        <v>2376</v>
      </c>
      <c r="B2377" s="29" t="str">
        <f>TRIM(基本信息!B2377)</f>
        <v/>
      </c>
      <c r="C2377" s="1" t="str">
        <f>TRIM(基本信息!C2377)</f>
        <v/>
      </c>
      <c r="D2377" s="1">
        <f t="shared" si="272"/>
        <v>0</v>
      </c>
      <c r="E2377" s="1" t="str">
        <f>IFERROR(INDEX(股票涨跌!E:E,MATCH(B2377,股票涨跌!B:B,0)),"-")</f>
        <v>-</v>
      </c>
      <c r="F2377" s="1" t="str">
        <f>IFERROR(INDEX(股票涨跌!F:F,MATCH(B2377,股票涨跌!B:B,0)),"-")</f>
        <v>-</v>
      </c>
      <c r="G2377" s="1" t="str">
        <f>TRIM(基本信息!O2377)</f>
        <v/>
      </c>
      <c r="H2377" s="1" t="str">
        <f>IFERROR(INDEX(行业涨跌!F:F,MATCH(G2377,行业涨跌!C:C,0)),"-")</f>
        <v>-</v>
      </c>
      <c r="I2377" s="1" t="str">
        <f>IFERROR(INDEX(行业涨跌!E:E,MATCH(G2377,行业涨跌!C:C,0)),"-")</f>
        <v>-</v>
      </c>
      <c r="J2377" s="1">
        <v>0</v>
      </c>
      <c r="K2377" s="1">
        <v>0</v>
      </c>
      <c r="L2377" s="1">
        <v>0</v>
      </c>
      <c r="M2377" s="66">
        <f t="shared" si="273"/>
        <v>0</v>
      </c>
      <c r="R2377" s="43" t="str">
        <f t="shared" si="271"/>
        <v>-</v>
      </c>
    </row>
    <row r="2378" spans="1:19" x14ac:dyDescent="0.15">
      <c r="A2378" s="1">
        <v>2377</v>
      </c>
      <c r="B2378" s="29" t="str">
        <f>TRIM(基本信息!B2378)</f>
        <v/>
      </c>
      <c r="C2378" s="1" t="str">
        <f>TRIM(基本信息!C2378)</f>
        <v/>
      </c>
      <c r="D2378" s="1">
        <f t="shared" si="272"/>
        <v>0</v>
      </c>
      <c r="E2378" s="1" t="str">
        <f>IFERROR(INDEX(股票涨跌!E:E,MATCH(B2378,股票涨跌!B:B,0)),"-")</f>
        <v>-</v>
      </c>
      <c r="F2378" s="1" t="str">
        <f>IFERROR(INDEX(股票涨跌!F:F,MATCH(B2378,股票涨跌!B:B,0)),"-")</f>
        <v>-</v>
      </c>
      <c r="G2378" s="1" t="str">
        <f>TRIM(基本信息!O2378)</f>
        <v/>
      </c>
      <c r="H2378" s="1" t="str">
        <f>IFERROR(INDEX(行业涨跌!F:F,MATCH(G2378,行业涨跌!C:C,0)),"-")</f>
        <v>-</v>
      </c>
      <c r="I2378" s="1" t="str">
        <f>IFERROR(INDEX(行业涨跌!E:E,MATCH(G2378,行业涨跌!C:C,0)),"-")</f>
        <v>-</v>
      </c>
      <c r="J2378" s="1">
        <v>0</v>
      </c>
      <c r="K2378" s="1">
        <v>1</v>
      </c>
      <c r="L2378" s="1">
        <v>0</v>
      </c>
      <c r="M2378" s="66">
        <f t="shared" si="273"/>
        <v>1</v>
      </c>
      <c r="R2378" s="43" t="str">
        <f t="shared" si="271"/>
        <v>-</v>
      </c>
      <c r="S2378" s="11">
        <v>43630.625</v>
      </c>
    </row>
    <row r="2379" spans="1:19" x14ac:dyDescent="0.15">
      <c r="A2379" s="1">
        <v>2378</v>
      </c>
      <c r="B2379" s="29" t="str">
        <f>TRIM(基本信息!B2379)</f>
        <v/>
      </c>
      <c r="C2379" s="1" t="str">
        <f>TRIM(基本信息!C2379)</f>
        <v/>
      </c>
      <c r="D2379" s="1">
        <f t="shared" si="272"/>
        <v>0</v>
      </c>
      <c r="E2379" s="1" t="str">
        <f>IFERROR(INDEX(股票涨跌!E:E,MATCH(B2379,股票涨跌!B:B,0)),"-")</f>
        <v>-</v>
      </c>
      <c r="F2379" s="1" t="str">
        <f>IFERROR(INDEX(股票涨跌!F:F,MATCH(B2379,股票涨跌!B:B,0)),"-")</f>
        <v>-</v>
      </c>
      <c r="G2379" s="1" t="str">
        <f>TRIM(基本信息!O2379)</f>
        <v/>
      </c>
      <c r="H2379" s="1" t="str">
        <f>IFERROR(INDEX(行业涨跌!F:F,MATCH(G2379,行业涨跌!C:C,0)),"-")</f>
        <v>-</v>
      </c>
      <c r="I2379" s="1" t="str">
        <f>IFERROR(INDEX(行业涨跌!E:E,MATCH(G2379,行业涨跌!C:C,0)),"-")</f>
        <v>-</v>
      </c>
      <c r="J2379" s="1">
        <v>0</v>
      </c>
      <c r="K2379" s="1">
        <v>0</v>
      </c>
      <c r="L2379" s="1">
        <v>0</v>
      </c>
      <c r="M2379" s="66">
        <f t="shared" si="273"/>
        <v>0</v>
      </c>
      <c r="R2379" s="43" t="str">
        <f t="shared" si="271"/>
        <v>-</v>
      </c>
    </row>
    <row r="2380" spans="1:19" x14ac:dyDescent="0.15">
      <c r="A2380" s="1">
        <v>2379</v>
      </c>
      <c r="B2380" s="29" t="str">
        <f>TRIM(基本信息!B2380)</f>
        <v/>
      </c>
      <c r="C2380" s="1" t="str">
        <f>TRIM(基本信息!C2380)</f>
        <v/>
      </c>
      <c r="D2380" s="1">
        <f t="shared" si="272"/>
        <v>0</v>
      </c>
      <c r="E2380" s="1" t="str">
        <f>IFERROR(INDEX(股票涨跌!E:E,MATCH(B2380,股票涨跌!B:B,0)),"-")</f>
        <v>-</v>
      </c>
      <c r="F2380" s="1" t="str">
        <f>IFERROR(INDEX(股票涨跌!F:F,MATCH(B2380,股票涨跌!B:B,0)),"-")</f>
        <v>-</v>
      </c>
      <c r="G2380" s="1" t="str">
        <f>TRIM(基本信息!O2380)</f>
        <v/>
      </c>
      <c r="H2380" s="1" t="str">
        <f>IFERROR(INDEX(行业涨跌!F:F,MATCH(G2380,行业涨跌!C:C,0)),"-")</f>
        <v>-</v>
      </c>
      <c r="I2380" s="1" t="str">
        <f>IFERROR(INDEX(行业涨跌!E:E,MATCH(G2380,行业涨跌!C:C,0)),"-")</f>
        <v>-</v>
      </c>
      <c r="J2380" s="1">
        <v>0</v>
      </c>
      <c r="K2380" s="1">
        <v>1</v>
      </c>
      <c r="L2380" s="1">
        <v>0</v>
      </c>
      <c r="M2380" s="66">
        <f t="shared" si="273"/>
        <v>1</v>
      </c>
      <c r="R2380" s="43" t="str">
        <f t="shared" si="271"/>
        <v>-</v>
      </c>
      <c r="S2380" s="11">
        <v>43630.625</v>
      </c>
    </row>
    <row r="2381" spans="1:19" x14ac:dyDescent="0.15">
      <c r="A2381" s="1">
        <v>2380</v>
      </c>
      <c r="B2381" s="29" t="str">
        <f>TRIM(基本信息!B2381)</f>
        <v/>
      </c>
      <c r="C2381" s="1" t="str">
        <f>TRIM(基本信息!C2381)</f>
        <v/>
      </c>
      <c r="D2381" s="1">
        <f t="shared" si="272"/>
        <v>0</v>
      </c>
      <c r="E2381" s="1" t="str">
        <f>IFERROR(INDEX(股票涨跌!E:E,MATCH(B2381,股票涨跌!B:B,0)),"-")</f>
        <v>-</v>
      </c>
      <c r="F2381" s="1" t="str">
        <f>IFERROR(INDEX(股票涨跌!F:F,MATCH(B2381,股票涨跌!B:B,0)),"-")</f>
        <v>-</v>
      </c>
      <c r="G2381" s="1" t="str">
        <f>TRIM(基本信息!O2381)</f>
        <v/>
      </c>
      <c r="H2381" s="1" t="str">
        <f>IFERROR(INDEX(行业涨跌!F:F,MATCH(G2381,行业涨跌!C:C,0)),"-")</f>
        <v>-</v>
      </c>
      <c r="I2381" s="1" t="str">
        <f>IFERROR(INDEX(行业涨跌!E:E,MATCH(G2381,行业涨跌!C:C,0)),"-")</f>
        <v>-</v>
      </c>
      <c r="J2381" s="1">
        <v>0</v>
      </c>
      <c r="K2381" s="1">
        <v>0</v>
      </c>
      <c r="L2381" s="1">
        <v>0</v>
      </c>
      <c r="M2381" s="66">
        <f t="shared" si="273"/>
        <v>0</v>
      </c>
      <c r="R2381" s="43" t="str">
        <f t="shared" si="271"/>
        <v>-</v>
      </c>
    </row>
    <row r="2382" spans="1:19" x14ac:dyDescent="0.15">
      <c r="A2382" s="1">
        <v>2381</v>
      </c>
      <c r="B2382" s="29" t="str">
        <f>TRIM(基本信息!B2382)</f>
        <v/>
      </c>
      <c r="C2382" s="1" t="str">
        <f>TRIM(基本信息!C2382)</f>
        <v/>
      </c>
      <c r="D2382" s="1">
        <f t="shared" si="272"/>
        <v>0</v>
      </c>
      <c r="E2382" s="1" t="str">
        <f>IFERROR(INDEX(股票涨跌!E:E,MATCH(B2382,股票涨跌!B:B,0)),"-")</f>
        <v>-</v>
      </c>
      <c r="F2382" s="1" t="str">
        <f>IFERROR(INDEX(股票涨跌!F:F,MATCH(B2382,股票涨跌!B:B,0)),"-")</f>
        <v>-</v>
      </c>
      <c r="G2382" s="1" t="str">
        <f>TRIM(基本信息!O2382)</f>
        <v/>
      </c>
      <c r="H2382" s="1" t="str">
        <f>IFERROR(INDEX(行业涨跌!F:F,MATCH(G2382,行业涨跌!C:C,0)),"-")</f>
        <v>-</v>
      </c>
      <c r="I2382" s="1" t="str">
        <f>IFERROR(INDEX(行业涨跌!E:E,MATCH(G2382,行业涨跌!C:C,0)),"-")</f>
        <v>-</v>
      </c>
      <c r="J2382" s="1">
        <v>0</v>
      </c>
      <c r="K2382" s="1">
        <v>1</v>
      </c>
      <c r="L2382" s="1">
        <v>0</v>
      </c>
      <c r="M2382" s="66">
        <f t="shared" si="273"/>
        <v>1</v>
      </c>
      <c r="R2382" s="43" t="str">
        <f t="shared" si="271"/>
        <v>-</v>
      </c>
      <c r="S2382" s="11">
        <v>43630.625</v>
      </c>
    </row>
    <row r="2383" spans="1:19" x14ac:dyDescent="0.15">
      <c r="A2383" s="1">
        <v>2382</v>
      </c>
      <c r="B2383" s="29" t="str">
        <f>TRIM(基本信息!B2383)</f>
        <v/>
      </c>
      <c r="C2383" s="1" t="str">
        <f>TRIM(基本信息!C2383)</f>
        <v/>
      </c>
      <c r="D2383" s="1">
        <f t="shared" si="272"/>
        <v>0</v>
      </c>
      <c r="E2383" s="1" t="str">
        <f>IFERROR(INDEX(股票涨跌!E:E,MATCH(B2383,股票涨跌!B:B,0)),"-")</f>
        <v>-</v>
      </c>
      <c r="F2383" s="1" t="str">
        <f>IFERROR(INDEX(股票涨跌!F:F,MATCH(B2383,股票涨跌!B:B,0)),"-")</f>
        <v>-</v>
      </c>
      <c r="G2383" s="1" t="str">
        <f>TRIM(基本信息!O2383)</f>
        <v/>
      </c>
      <c r="H2383" s="1" t="str">
        <f>IFERROR(INDEX(行业涨跌!F:F,MATCH(G2383,行业涨跌!C:C,0)),"-")</f>
        <v>-</v>
      </c>
      <c r="I2383" s="1" t="str">
        <f>IFERROR(INDEX(行业涨跌!E:E,MATCH(G2383,行业涨跌!C:C,0)),"-")</f>
        <v>-</v>
      </c>
      <c r="J2383" s="1">
        <v>0</v>
      </c>
      <c r="K2383" s="1">
        <v>0</v>
      </c>
      <c r="L2383" s="1">
        <v>0</v>
      </c>
      <c r="M2383" s="66">
        <f t="shared" si="273"/>
        <v>0</v>
      </c>
      <c r="R2383" s="43" t="str">
        <f t="shared" si="271"/>
        <v>-</v>
      </c>
    </row>
    <row r="2384" spans="1:19" x14ac:dyDescent="0.15">
      <c r="A2384" s="1">
        <v>2383</v>
      </c>
      <c r="B2384" s="29" t="str">
        <f>TRIM(基本信息!B2384)</f>
        <v/>
      </c>
      <c r="C2384" s="1" t="str">
        <f>TRIM(基本信息!C2384)</f>
        <v/>
      </c>
      <c r="D2384" s="1">
        <f t="shared" si="272"/>
        <v>0</v>
      </c>
      <c r="E2384" s="1" t="str">
        <f>IFERROR(INDEX(股票涨跌!E:E,MATCH(B2384,股票涨跌!B:B,0)),"-")</f>
        <v>-</v>
      </c>
      <c r="F2384" s="1" t="str">
        <f>IFERROR(INDEX(股票涨跌!F:F,MATCH(B2384,股票涨跌!B:B,0)),"-")</f>
        <v>-</v>
      </c>
      <c r="G2384" s="1" t="str">
        <f>TRIM(基本信息!O2384)</f>
        <v/>
      </c>
      <c r="H2384" s="1" t="str">
        <f>IFERROR(INDEX(行业涨跌!F:F,MATCH(G2384,行业涨跌!C:C,0)),"-")</f>
        <v>-</v>
      </c>
      <c r="I2384" s="1" t="str">
        <f>IFERROR(INDEX(行业涨跌!E:E,MATCH(G2384,行业涨跌!C:C,0)),"-")</f>
        <v>-</v>
      </c>
      <c r="J2384" s="1">
        <v>1</v>
      </c>
      <c r="K2384" s="1">
        <v>0</v>
      </c>
      <c r="L2384" s="1">
        <v>0</v>
      </c>
      <c r="M2384" s="66">
        <f t="shared" si="273"/>
        <v>0.5</v>
      </c>
      <c r="N2384" s="1">
        <v>0</v>
      </c>
      <c r="O2384" s="1">
        <v>0</v>
      </c>
      <c r="P2384" s="1">
        <v>0</v>
      </c>
      <c r="Q2384" s="1">
        <v>0</v>
      </c>
      <c r="R2384" s="43" t="str">
        <f t="shared" si="271"/>
        <v>-</v>
      </c>
      <c r="S2384" s="11" t="s">
        <v>7751</v>
      </c>
    </row>
    <row r="2385" spans="1:19" x14ac:dyDescent="0.15">
      <c r="A2385" s="1">
        <v>2384</v>
      </c>
      <c r="B2385" s="29" t="str">
        <f>TRIM(基本信息!B2385)</f>
        <v/>
      </c>
      <c r="C2385" s="1" t="str">
        <f>TRIM(基本信息!C2385)</f>
        <v/>
      </c>
      <c r="D2385" s="1">
        <f t="shared" si="272"/>
        <v>0</v>
      </c>
      <c r="E2385" s="1" t="str">
        <f>IFERROR(INDEX(股票涨跌!E:E,MATCH(B2385,股票涨跌!B:B,0)),"-")</f>
        <v>-</v>
      </c>
      <c r="F2385" s="1" t="str">
        <f>IFERROR(INDEX(股票涨跌!F:F,MATCH(B2385,股票涨跌!B:B,0)),"-")</f>
        <v>-</v>
      </c>
      <c r="G2385" s="1" t="str">
        <f>TRIM(基本信息!O2385)</f>
        <v/>
      </c>
      <c r="H2385" s="1" t="str">
        <f>IFERROR(INDEX(行业涨跌!F:F,MATCH(G2385,行业涨跌!C:C,0)),"-")</f>
        <v>-</v>
      </c>
      <c r="I2385" s="1" t="str">
        <f>IFERROR(INDEX(行业涨跌!E:E,MATCH(G2385,行业涨跌!C:C,0)),"-")</f>
        <v>-</v>
      </c>
      <c r="J2385" s="1">
        <v>0</v>
      </c>
      <c r="K2385" s="1">
        <v>1</v>
      </c>
      <c r="L2385" s="1">
        <v>0</v>
      </c>
      <c r="M2385" s="66">
        <f t="shared" si="273"/>
        <v>1</v>
      </c>
      <c r="R2385" s="43" t="str">
        <f t="shared" si="271"/>
        <v>-</v>
      </c>
      <c r="S2385" s="11">
        <v>43630.625</v>
      </c>
    </row>
    <row r="2386" spans="1:19" x14ac:dyDescent="0.15">
      <c r="A2386" s="1">
        <v>2385</v>
      </c>
      <c r="B2386" s="29" t="str">
        <f>TRIM(基本信息!B2386)</f>
        <v/>
      </c>
      <c r="C2386" s="1" t="str">
        <f>TRIM(基本信息!C2386)</f>
        <v/>
      </c>
      <c r="D2386" s="1">
        <f t="shared" si="272"/>
        <v>0</v>
      </c>
      <c r="E2386" s="1" t="str">
        <f>IFERROR(INDEX(股票涨跌!E:E,MATCH(B2386,股票涨跌!B:B,0)),"-")</f>
        <v>-</v>
      </c>
      <c r="F2386" s="1" t="str">
        <f>IFERROR(INDEX(股票涨跌!F:F,MATCH(B2386,股票涨跌!B:B,0)),"-")</f>
        <v>-</v>
      </c>
      <c r="G2386" s="1" t="str">
        <f>TRIM(基本信息!O2386)</f>
        <v/>
      </c>
      <c r="H2386" s="1" t="str">
        <f>IFERROR(INDEX(行业涨跌!F:F,MATCH(G2386,行业涨跌!C:C,0)),"-")</f>
        <v>-</v>
      </c>
      <c r="I2386" s="1" t="str">
        <f>IFERROR(INDEX(行业涨跌!E:E,MATCH(G2386,行业涨跌!C:C,0)),"-")</f>
        <v>-</v>
      </c>
      <c r="J2386" s="1">
        <v>0</v>
      </c>
      <c r="K2386" s="1">
        <v>0</v>
      </c>
      <c r="L2386" s="1">
        <v>0</v>
      </c>
      <c r="M2386" s="66">
        <f t="shared" si="273"/>
        <v>0</v>
      </c>
      <c r="R2386" s="43" t="str">
        <f t="shared" si="271"/>
        <v>-</v>
      </c>
    </row>
    <row r="2387" spans="1:19" x14ac:dyDescent="0.15">
      <c r="A2387" s="1">
        <v>2386</v>
      </c>
      <c r="B2387" s="29" t="str">
        <f>TRIM(基本信息!B2387)</f>
        <v/>
      </c>
      <c r="C2387" s="1" t="str">
        <f>TRIM(基本信息!C2387)</f>
        <v/>
      </c>
      <c r="D2387" s="1">
        <f t="shared" si="272"/>
        <v>0</v>
      </c>
      <c r="E2387" s="1" t="str">
        <f>IFERROR(INDEX(股票涨跌!E:E,MATCH(B2387,股票涨跌!B:B,0)),"-")</f>
        <v>-</v>
      </c>
      <c r="F2387" s="1" t="str">
        <f>IFERROR(INDEX(股票涨跌!F:F,MATCH(B2387,股票涨跌!B:B,0)),"-")</f>
        <v>-</v>
      </c>
      <c r="G2387" s="1" t="str">
        <f>TRIM(基本信息!O2387)</f>
        <v/>
      </c>
      <c r="H2387" s="1" t="str">
        <f>IFERROR(INDEX(行业涨跌!F:F,MATCH(G2387,行业涨跌!C:C,0)),"-")</f>
        <v>-</v>
      </c>
      <c r="I2387" s="1" t="str">
        <f>IFERROR(INDEX(行业涨跌!E:E,MATCH(G2387,行业涨跌!C:C,0)),"-")</f>
        <v>-</v>
      </c>
      <c r="J2387" s="1">
        <v>0</v>
      </c>
      <c r="K2387" s="1">
        <v>1</v>
      </c>
      <c r="L2387" s="1">
        <v>1</v>
      </c>
      <c r="M2387" s="66">
        <f t="shared" si="273"/>
        <v>1</v>
      </c>
      <c r="R2387" s="43" t="str">
        <f t="shared" si="271"/>
        <v>-</v>
      </c>
      <c r="S2387" s="11">
        <v>43630.625</v>
      </c>
    </row>
    <row r="2388" spans="1:19" x14ac:dyDescent="0.15">
      <c r="A2388" s="1">
        <v>2387</v>
      </c>
      <c r="B2388" s="29" t="str">
        <f>TRIM(基本信息!B2388)</f>
        <v/>
      </c>
      <c r="C2388" s="1" t="str">
        <f>TRIM(基本信息!C2388)</f>
        <v/>
      </c>
      <c r="D2388" s="1">
        <f t="shared" si="272"/>
        <v>0</v>
      </c>
      <c r="E2388" s="1" t="str">
        <f>IFERROR(INDEX(股票涨跌!E:E,MATCH(B2388,股票涨跌!B:B,0)),"-")</f>
        <v>-</v>
      </c>
      <c r="F2388" s="1" t="str">
        <f>IFERROR(INDEX(股票涨跌!F:F,MATCH(B2388,股票涨跌!B:B,0)),"-")</f>
        <v>-</v>
      </c>
      <c r="G2388" s="1" t="str">
        <f>TRIM(基本信息!O2388)</f>
        <v/>
      </c>
      <c r="H2388" s="1" t="str">
        <f>IFERROR(INDEX(行业涨跌!F:F,MATCH(G2388,行业涨跌!C:C,0)),"-")</f>
        <v>-</v>
      </c>
      <c r="I2388" s="1" t="str">
        <f>IFERROR(INDEX(行业涨跌!E:E,MATCH(G2388,行业涨跌!C:C,0)),"-")</f>
        <v>-</v>
      </c>
      <c r="J2388" s="1">
        <v>0</v>
      </c>
      <c r="K2388" s="1">
        <v>1</v>
      </c>
      <c r="L2388" s="1">
        <v>0</v>
      </c>
      <c r="M2388" s="66">
        <f t="shared" si="273"/>
        <v>1</v>
      </c>
      <c r="R2388" s="43" t="str">
        <f t="shared" si="271"/>
        <v>-</v>
      </c>
      <c r="S2388" s="11">
        <v>43630.625</v>
      </c>
    </row>
    <row r="2389" spans="1:19" x14ac:dyDescent="0.15">
      <c r="A2389" s="1">
        <v>2388</v>
      </c>
      <c r="B2389" s="29" t="str">
        <f>TRIM(基本信息!B2389)</f>
        <v/>
      </c>
      <c r="C2389" s="1" t="str">
        <f>TRIM(基本信息!C2389)</f>
        <v/>
      </c>
      <c r="D2389" s="1">
        <f t="shared" si="272"/>
        <v>0</v>
      </c>
      <c r="E2389" s="1" t="str">
        <f>IFERROR(INDEX(股票涨跌!E:E,MATCH(B2389,股票涨跌!B:B,0)),"-")</f>
        <v>-</v>
      </c>
      <c r="F2389" s="1" t="str">
        <f>IFERROR(INDEX(股票涨跌!F:F,MATCH(B2389,股票涨跌!B:B,0)),"-")</f>
        <v>-</v>
      </c>
      <c r="G2389" s="1" t="str">
        <f>TRIM(基本信息!O2389)</f>
        <v/>
      </c>
      <c r="H2389" s="1" t="str">
        <f>IFERROR(INDEX(行业涨跌!F:F,MATCH(G2389,行业涨跌!C:C,0)),"-")</f>
        <v>-</v>
      </c>
      <c r="I2389" s="1" t="str">
        <f>IFERROR(INDEX(行业涨跌!E:E,MATCH(G2389,行业涨跌!C:C,0)),"-")</f>
        <v>-</v>
      </c>
      <c r="J2389" s="1">
        <v>0</v>
      </c>
      <c r="K2389" s="1">
        <v>1</v>
      </c>
      <c r="L2389" s="1">
        <v>0</v>
      </c>
      <c r="M2389" s="66">
        <f t="shared" si="273"/>
        <v>1</v>
      </c>
      <c r="R2389" s="43" t="str">
        <f t="shared" si="271"/>
        <v>-</v>
      </c>
      <c r="S2389" s="11">
        <v>43630.625</v>
      </c>
    </row>
    <row r="2390" spans="1:19" x14ac:dyDescent="0.15">
      <c r="A2390" s="1">
        <v>2389</v>
      </c>
      <c r="B2390" s="29" t="str">
        <f>TRIM(基本信息!B2390)</f>
        <v/>
      </c>
      <c r="C2390" s="1" t="str">
        <f>TRIM(基本信息!C2390)</f>
        <v/>
      </c>
      <c r="D2390" s="1">
        <f t="shared" si="272"/>
        <v>0</v>
      </c>
      <c r="E2390" s="1" t="str">
        <f>IFERROR(INDEX(股票涨跌!E:E,MATCH(B2390,股票涨跌!B:B,0)),"-")</f>
        <v>-</v>
      </c>
      <c r="F2390" s="1" t="str">
        <f>IFERROR(INDEX(股票涨跌!F:F,MATCH(B2390,股票涨跌!B:B,0)),"-")</f>
        <v>-</v>
      </c>
      <c r="G2390" s="1" t="str">
        <f>TRIM(基本信息!O2390)</f>
        <v/>
      </c>
      <c r="H2390" s="1" t="str">
        <f>IFERROR(INDEX(行业涨跌!F:F,MATCH(G2390,行业涨跌!C:C,0)),"-")</f>
        <v>-</v>
      </c>
      <c r="I2390" s="1" t="str">
        <f>IFERROR(INDEX(行业涨跌!E:E,MATCH(G2390,行业涨跌!C:C,0)),"-")</f>
        <v>-</v>
      </c>
      <c r="J2390" s="1">
        <v>0</v>
      </c>
      <c r="K2390" s="1">
        <v>0</v>
      </c>
      <c r="L2390" s="1">
        <v>0</v>
      </c>
      <c r="M2390" s="66">
        <f t="shared" si="273"/>
        <v>0</v>
      </c>
      <c r="R2390" s="43" t="str">
        <f t="shared" si="271"/>
        <v>-</v>
      </c>
    </row>
    <row r="2391" spans="1:19" x14ac:dyDescent="0.15">
      <c r="A2391" s="1">
        <v>2390</v>
      </c>
      <c r="B2391" s="29" t="str">
        <f>TRIM(基本信息!B2391)</f>
        <v/>
      </c>
      <c r="C2391" s="1" t="str">
        <f>TRIM(基本信息!C2391)</f>
        <v/>
      </c>
      <c r="D2391" s="1">
        <f t="shared" si="272"/>
        <v>0</v>
      </c>
      <c r="E2391" s="1" t="str">
        <f>IFERROR(INDEX(股票涨跌!E:E,MATCH(B2391,股票涨跌!B:B,0)),"-")</f>
        <v>-</v>
      </c>
      <c r="F2391" s="1" t="str">
        <f>IFERROR(INDEX(股票涨跌!F:F,MATCH(B2391,股票涨跌!B:B,0)),"-")</f>
        <v>-</v>
      </c>
      <c r="G2391" s="1" t="str">
        <f>TRIM(基本信息!O2391)</f>
        <v/>
      </c>
      <c r="H2391" s="1" t="str">
        <f>IFERROR(INDEX(行业涨跌!F:F,MATCH(G2391,行业涨跌!C:C,0)),"-")</f>
        <v>-</v>
      </c>
      <c r="I2391" s="1" t="str">
        <f>IFERROR(INDEX(行业涨跌!E:E,MATCH(G2391,行业涨跌!C:C,0)),"-")</f>
        <v>-</v>
      </c>
      <c r="J2391" s="1">
        <v>0</v>
      </c>
      <c r="K2391" s="1">
        <v>0</v>
      </c>
      <c r="L2391" s="1">
        <v>0</v>
      </c>
      <c r="M2391" s="66">
        <f t="shared" si="273"/>
        <v>0</v>
      </c>
      <c r="R2391" s="43" t="str">
        <f t="shared" si="271"/>
        <v>-</v>
      </c>
    </row>
    <row r="2392" spans="1:19" x14ac:dyDescent="0.15">
      <c r="A2392" s="1">
        <v>2391</v>
      </c>
      <c r="B2392" s="29" t="str">
        <f>TRIM(基本信息!B2392)</f>
        <v/>
      </c>
      <c r="C2392" s="1" t="str">
        <f>TRIM(基本信息!C2392)</f>
        <v/>
      </c>
      <c r="D2392" s="1">
        <f t="shared" si="272"/>
        <v>0</v>
      </c>
      <c r="E2392" s="1" t="str">
        <f>IFERROR(INDEX(股票涨跌!E:E,MATCH(B2392,股票涨跌!B:B,0)),"-")</f>
        <v>-</v>
      </c>
      <c r="F2392" s="1" t="str">
        <f>IFERROR(INDEX(股票涨跌!F:F,MATCH(B2392,股票涨跌!B:B,0)),"-")</f>
        <v>-</v>
      </c>
      <c r="G2392" s="1" t="str">
        <f>TRIM(基本信息!O2392)</f>
        <v/>
      </c>
      <c r="H2392" s="1" t="str">
        <f>IFERROR(INDEX(行业涨跌!F:F,MATCH(G2392,行业涨跌!C:C,0)),"-")</f>
        <v>-</v>
      </c>
      <c r="I2392" s="1" t="str">
        <f>IFERROR(INDEX(行业涨跌!E:E,MATCH(G2392,行业涨跌!C:C,0)),"-")</f>
        <v>-</v>
      </c>
      <c r="J2392" s="1">
        <v>0</v>
      </c>
      <c r="K2392" s="1">
        <v>0</v>
      </c>
      <c r="L2392" s="1">
        <v>0</v>
      </c>
      <c r="M2392" s="66">
        <f t="shared" si="273"/>
        <v>0</v>
      </c>
      <c r="R2392" s="43" t="str">
        <f t="shared" si="271"/>
        <v>-</v>
      </c>
    </row>
    <row r="2393" spans="1:19" x14ac:dyDescent="0.15">
      <c r="A2393" s="1">
        <v>2392</v>
      </c>
      <c r="B2393" s="29" t="str">
        <f>TRIM(基本信息!B2393)</f>
        <v/>
      </c>
      <c r="C2393" s="1" t="str">
        <f>TRIM(基本信息!C2393)</f>
        <v/>
      </c>
      <c r="D2393" s="1">
        <f t="shared" si="272"/>
        <v>0</v>
      </c>
      <c r="E2393" s="1" t="str">
        <f>IFERROR(INDEX(股票涨跌!E:E,MATCH(B2393,股票涨跌!B:B,0)),"-")</f>
        <v>-</v>
      </c>
      <c r="F2393" s="1" t="str">
        <f>IFERROR(INDEX(股票涨跌!F:F,MATCH(B2393,股票涨跌!B:B,0)),"-")</f>
        <v>-</v>
      </c>
      <c r="G2393" s="1" t="str">
        <f>TRIM(基本信息!O2393)</f>
        <v/>
      </c>
      <c r="H2393" s="1" t="str">
        <f>IFERROR(INDEX(行业涨跌!F:F,MATCH(G2393,行业涨跌!C:C,0)),"-")</f>
        <v>-</v>
      </c>
      <c r="I2393" s="1" t="str">
        <f>IFERROR(INDEX(行业涨跌!E:E,MATCH(G2393,行业涨跌!C:C,0)),"-")</f>
        <v>-</v>
      </c>
      <c r="J2393" s="1">
        <v>0</v>
      </c>
      <c r="K2393" s="1">
        <v>0</v>
      </c>
      <c r="L2393" s="1">
        <v>0</v>
      </c>
      <c r="M2393" s="66">
        <f t="shared" si="273"/>
        <v>0</v>
      </c>
      <c r="R2393" s="43" t="str">
        <f t="shared" si="271"/>
        <v>-</v>
      </c>
    </row>
    <row r="2394" spans="1:19" x14ac:dyDescent="0.15">
      <c r="A2394" s="1">
        <v>2393</v>
      </c>
      <c r="B2394" s="29" t="str">
        <f>TRIM(基本信息!B2394)</f>
        <v/>
      </c>
      <c r="C2394" s="1" t="str">
        <f>TRIM(基本信息!C2394)</f>
        <v/>
      </c>
      <c r="D2394" s="1">
        <f t="shared" si="272"/>
        <v>0</v>
      </c>
      <c r="E2394" s="1" t="str">
        <f>IFERROR(INDEX(股票涨跌!E:E,MATCH(B2394,股票涨跌!B:B,0)),"-")</f>
        <v>-</v>
      </c>
      <c r="F2394" s="1" t="str">
        <f>IFERROR(INDEX(股票涨跌!F:F,MATCH(B2394,股票涨跌!B:B,0)),"-")</f>
        <v>-</v>
      </c>
      <c r="G2394" s="1" t="str">
        <f>TRIM(基本信息!O2394)</f>
        <v/>
      </c>
      <c r="H2394" s="1" t="str">
        <f>IFERROR(INDEX(行业涨跌!F:F,MATCH(G2394,行业涨跌!C:C,0)),"-")</f>
        <v>-</v>
      </c>
      <c r="I2394" s="1" t="str">
        <f>IFERROR(INDEX(行业涨跌!E:E,MATCH(G2394,行业涨跌!C:C,0)),"-")</f>
        <v>-</v>
      </c>
      <c r="J2394" s="1">
        <v>0</v>
      </c>
      <c r="K2394" s="1">
        <v>1</v>
      </c>
      <c r="L2394" s="1">
        <v>0</v>
      </c>
      <c r="M2394" s="66">
        <f t="shared" si="273"/>
        <v>1</v>
      </c>
      <c r="R2394" s="43" t="str">
        <f t="shared" si="271"/>
        <v>-</v>
      </c>
      <c r="S2394" s="11">
        <v>43630.625</v>
      </c>
    </row>
    <row r="2395" spans="1:19" x14ac:dyDescent="0.15">
      <c r="A2395" s="1">
        <v>2394</v>
      </c>
      <c r="B2395" s="29" t="str">
        <f>TRIM(基本信息!B2395)</f>
        <v/>
      </c>
      <c r="C2395" s="1" t="str">
        <f>TRIM(基本信息!C2395)</f>
        <v/>
      </c>
      <c r="D2395" s="1">
        <f t="shared" si="272"/>
        <v>0</v>
      </c>
      <c r="E2395" s="1" t="str">
        <f>IFERROR(INDEX(股票涨跌!E:E,MATCH(B2395,股票涨跌!B:B,0)),"-")</f>
        <v>-</v>
      </c>
      <c r="F2395" s="1" t="str">
        <f>IFERROR(INDEX(股票涨跌!F:F,MATCH(B2395,股票涨跌!B:B,0)),"-")</f>
        <v>-</v>
      </c>
      <c r="G2395" s="1" t="str">
        <f>TRIM(基本信息!O2395)</f>
        <v/>
      </c>
      <c r="H2395" s="1" t="str">
        <f>IFERROR(INDEX(行业涨跌!F:F,MATCH(G2395,行业涨跌!C:C,0)),"-")</f>
        <v>-</v>
      </c>
      <c r="I2395" s="1" t="str">
        <f>IFERROR(INDEX(行业涨跌!E:E,MATCH(G2395,行业涨跌!C:C,0)),"-")</f>
        <v>-</v>
      </c>
      <c r="J2395" s="1">
        <v>0</v>
      </c>
      <c r="K2395" s="1">
        <v>0</v>
      </c>
      <c r="L2395" s="1">
        <v>0</v>
      </c>
      <c r="M2395" s="66">
        <f t="shared" si="273"/>
        <v>0</v>
      </c>
      <c r="R2395" s="43" t="str">
        <f t="shared" si="271"/>
        <v>-</v>
      </c>
    </row>
    <row r="2396" spans="1:19" x14ac:dyDescent="0.15">
      <c r="A2396" s="1">
        <v>2395</v>
      </c>
      <c r="B2396" s="29" t="str">
        <f>TRIM(基本信息!B2396)</f>
        <v/>
      </c>
      <c r="C2396" s="1" t="str">
        <f>TRIM(基本信息!C2396)</f>
        <v/>
      </c>
      <c r="D2396" s="1">
        <f t="shared" si="272"/>
        <v>0</v>
      </c>
      <c r="E2396" s="1" t="str">
        <f>IFERROR(INDEX(股票涨跌!E:E,MATCH(B2396,股票涨跌!B:B,0)),"-")</f>
        <v>-</v>
      </c>
      <c r="F2396" s="1" t="str">
        <f>IFERROR(INDEX(股票涨跌!F:F,MATCH(B2396,股票涨跌!B:B,0)),"-")</f>
        <v>-</v>
      </c>
      <c r="G2396" s="1" t="str">
        <f>TRIM(基本信息!O2396)</f>
        <v/>
      </c>
      <c r="H2396" s="1" t="str">
        <f>IFERROR(INDEX(行业涨跌!F:F,MATCH(G2396,行业涨跌!C:C,0)),"-")</f>
        <v>-</v>
      </c>
      <c r="I2396" s="1" t="str">
        <f>IFERROR(INDEX(行业涨跌!E:E,MATCH(G2396,行业涨跌!C:C,0)),"-")</f>
        <v>-</v>
      </c>
      <c r="J2396" s="1">
        <v>0</v>
      </c>
      <c r="K2396" s="1">
        <v>1</v>
      </c>
      <c r="L2396" s="1">
        <v>0</v>
      </c>
      <c r="M2396" s="66">
        <f t="shared" si="273"/>
        <v>1</v>
      </c>
      <c r="R2396" s="43" t="str">
        <f t="shared" si="271"/>
        <v>-</v>
      </c>
      <c r="S2396" s="11">
        <v>43630.625</v>
      </c>
    </row>
    <row r="2397" spans="1:19" x14ac:dyDescent="0.15">
      <c r="A2397" s="1">
        <v>2396</v>
      </c>
      <c r="B2397" s="29" t="str">
        <f>TRIM(基本信息!B2397)</f>
        <v/>
      </c>
      <c r="C2397" s="1" t="str">
        <f>TRIM(基本信息!C2397)</f>
        <v/>
      </c>
      <c r="D2397" s="1">
        <f t="shared" si="272"/>
        <v>0</v>
      </c>
      <c r="E2397" s="1" t="str">
        <f>IFERROR(INDEX(股票涨跌!E:E,MATCH(B2397,股票涨跌!B:B,0)),"-")</f>
        <v>-</v>
      </c>
      <c r="F2397" s="1" t="str">
        <f>IFERROR(INDEX(股票涨跌!F:F,MATCH(B2397,股票涨跌!B:B,0)),"-")</f>
        <v>-</v>
      </c>
      <c r="G2397" s="1" t="str">
        <f>TRIM(基本信息!O2397)</f>
        <v/>
      </c>
      <c r="H2397" s="1" t="str">
        <f>IFERROR(INDEX(行业涨跌!F:F,MATCH(G2397,行业涨跌!C:C,0)),"-")</f>
        <v>-</v>
      </c>
      <c r="I2397" s="1" t="str">
        <f>IFERROR(INDEX(行业涨跌!E:E,MATCH(G2397,行业涨跌!C:C,0)),"-")</f>
        <v>-</v>
      </c>
      <c r="J2397" s="1">
        <v>0</v>
      </c>
      <c r="K2397" s="1">
        <v>1</v>
      </c>
      <c r="L2397" s="1">
        <v>0</v>
      </c>
      <c r="M2397" s="66">
        <f t="shared" si="273"/>
        <v>1</v>
      </c>
      <c r="R2397" s="43" t="str">
        <f t="shared" si="271"/>
        <v>-</v>
      </c>
      <c r="S2397" s="11">
        <v>43630.625</v>
      </c>
    </row>
    <row r="2398" spans="1:19" x14ac:dyDescent="0.15">
      <c r="A2398" s="1">
        <v>2397</v>
      </c>
      <c r="B2398" s="29" t="str">
        <f>TRIM(基本信息!B2398)</f>
        <v/>
      </c>
      <c r="C2398" s="1" t="str">
        <f>TRIM(基本信息!C2398)</f>
        <v/>
      </c>
      <c r="D2398" s="1">
        <f t="shared" si="272"/>
        <v>0</v>
      </c>
      <c r="E2398" s="1" t="str">
        <f>IFERROR(INDEX(股票涨跌!E:E,MATCH(B2398,股票涨跌!B:B,0)),"-")</f>
        <v>-</v>
      </c>
      <c r="F2398" s="1" t="str">
        <f>IFERROR(INDEX(股票涨跌!F:F,MATCH(B2398,股票涨跌!B:B,0)),"-")</f>
        <v>-</v>
      </c>
      <c r="G2398" s="1" t="str">
        <f>TRIM(基本信息!O2398)</f>
        <v/>
      </c>
      <c r="H2398" s="1" t="str">
        <f>IFERROR(INDEX(行业涨跌!F:F,MATCH(G2398,行业涨跌!C:C,0)),"-")</f>
        <v>-</v>
      </c>
      <c r="I2398" s="1" t="str">
        <f>IFERROR(INDEX(行业涨跌!E:E,MATCH(G2398,行业涨跌!C:C,0)),"-")</f>
        <v>-</v>
      </c>
      <c r="J2398" s="1">
        <v>0</v>
      </c>
      <c r="K2398" s="1">
        <v>0</v>
      </c>
      <c r="L2398" s="1">
        <v>0</v>
      </c>
      <c r="M2398" s="66">
        <f t="shared" si="273"/>
        <v>0</v>
      </c>
      <c r="R2398" s="43" t="str">
        <f t="shared" si="271"/>
        <v>-</v>
      </c>
    </row>
    <row r="2399" spans="1:19" x14ac:dyDescent="0.15">
      <c r="A2399" s="1">
        <v>2398</v>
      </c>
      <c r="B2399" s="29" t="str">
        <f>TRIM(基本信息!B2399)</f>
        <v/>
      </c>
      <c r="C2399" s="1" t="str">
        <f>TRIM(基本信息!C2399)</f>
        <v/>
      </c>
      <c r="D2399" s="1">
        <f t="shared" si="272"/>
        <v>0</v>
      </c>
      <c r="E2399" s="1" t="str">
        <f>IFERROR(INDEX(股票涨跌!E:E,MATCH(B2399,股票涨跌!B:B,0)),"-")</f>
        <v>-</v>
      </c>
      <c r="F2399" s="1" t="str">
        <f>IFERROR(INDEX(股票涨跌!F:F,MATCH(B2399,股票涨跌!B:B,0)),"-")</f>
        <v>-</v>
      </c>
      <c r="G2399" s="1" t="str">
        <f>TRIM(基本信息!O2399)</f>
        <v/>
      </c>
      <c r="H2399" s="1" t="str">
        <f>IFERROR(INDEX(行业涨跌!F:F,MATCH(G2399,行业涨跌!C:C,0)),"-")</f>
        <v>-</v>
      </c>
      <c r="I2399" s="1" t="str">
        <f>IFERROR(INDEX(行业涨跌!E:E,MATCH(G2399,行业涨跌!C:C,0)),"-")</f>
        <v>-</v>
      </c>
      <c r="J2399" s="1">
        <v>0</v>
      </c>
      <c r="K2399" s="1">
        <v>1</v>
      </c>
      <c r="L2399" s="1">
        <v>0</v>
      </c>
      <c r="M2399" s="66">
        <f t="shared" si="273"/>
        <v>1</v>
      </c>
      <c r="R2399" s="43" t="str">
        <f t="shared" si="271"/>
        <v>-</v>
      </c>
      <c r="S2399" s="11">
        <v>43630.625</v>
      </c>
    </row>
    <row r="2400" spans="1:19" x14ac:dyDescent="0.15">
      <c r="A2400" s="1">
        <v>2399</v>
      </c>
      <c r="B2400" s="29" t="str">
        <f>TRIM(基本信息!B2400)</f>
        <v/>
      </c>
      <c r="C2400" s="1" t="str">
        <f>TRIM(基本信息!C2400)</f>
        <v/>
      </c>
      <c r="D2400" s="1">
        <f t="shared" si="272"/>
        <v>0</v>
      </c>
      <c r="E2400" s="1" t="str">
        <f>IFERROR(INDEX(股票涨跌!E:E,MATCH(B2400,股票涨跌!B:B,0)),"-")</f>
        <v>-</v>
      </c>
      <c r="F2400" s="1" t="str">
        <f>IFERROR(INDEX(股票涨跌!F:F,MATCH(B2400,股票涨跌!B:B,0)),"-")</f>
        <v>-</v>
      </c>
      <c r="G2400" s="1" t="str">
        <f>TRIM(基本信息!O2400)</f>
        <v/>
      </c>
      <c r="H2400" s="1" t="str">
        <f>IFERROR(INDEX(行业涨跌!F:F,MATCH(G2400,行业涨跌!C:C,0)),"-")</f>
        <v>-</v>
      </c>
      <c r="I2400" s="1" t="str">
        <f>IFERROR(INDEX(行业涨跌!E:E,MATCH(G2400,行业涨跌!C:C,0)),"-")</f>
        <v>-</v>
      </c>
      <c r="J2400" s="1">
        <v>0</v>
      </c>
      <c r="K2400" s="1">
        <v>1</v>
      </c>
      <c r="L2400" s="1">
        <v>0</v>
      </c>
      <c r="M2400" s="66">
        <f t="shared" si="273"/>
        <v>1</v>
      </c>
      <c r="R2400" s="43" t="str">
        <f t="shared" si="271"/>
        <v>-</v>
      </c>
      <c r="S2400" s="11">
        <v>43630.625</v>
      </c>
    </row>
    <row r="2401" spans="1:19" x14ac:dyDescent="0.15">
      <c r="A2401" s="1">
        <v>2400</v>
      </c>
      <c r="B2401" s="29" t="str">
        <f>TRIM(基本信息!B2401)</f>
        <v/>
      </c>
      <c r="C2401" s="1" t="str">
        <f>TRIM(基本信息!C2401)</f>
        <v/>
      </c>
      <c r="D2401" s="1">
        <f t="shared" si="272"/>
        <v>0</v>
      </c>
      <c r="E2401" s="1" t="str">
        <f>IFERROR(INDEX(股票涨跌!E:E,MATCH(B2401,股票涨跌!B:B,0)),"-")</f>
        <v>-</v>
      </c>
      <c r="F2401" s="1" t="str">
        <f>IFERROR(INDEX(股票涨跌!F:F,MATCH(B2401,股票涨跌!B:B,0)),"-")</f>
        <v>-</v>
      </c>
      <c r="G2401" s="1" t="str">
        <f>TRIM(基本信息!O2401)</f>
        <v/>
      </c>
      <c r="H2401" s="1" t="str">
        <f>IFERROR(INDEX(行业涨跌!F:F,MATCH(G2401,行业涨跌!C:C,0)),"-")</f>
        <v>-</v>
      </c>
      <c r="I2401" s="1" t="str">
        <f>IFERROR(INDEX(行业涨跌!E:E,MATCH(G2401,行业涨跌!C:C,0)),"-")</f>
        <v>-</v>
      </c>
      <c r="J2401" s="1">
        <v>0</v>
      </c>
      <c r="K2401" s="1">
        <v>0</v>
      </c>
      <c r="L2401" s="1">
        <v>0</v>
      </c>
      <c r="M2401" s="66">
        <f t="shared" si="273"/>
        <v>0</v>
      </c>
      <c r="R2401" s="43" t="str">
        <f t="shared" si="271"/>
        <v>-</v>
      </c>
    </row>
    <row r="2402" spans="1:19" x14ac:dyDescent="0.15">
      <c r="A2402" s="1">
        <v>2401</v>
      </c>
      <c r="B2402" s="29" t="str">
        <f>TRIM(基本信息!B2402)</f>
        <v/>
      </c>
      <c r="C2402" s="1" t="str">
        <f>TRIM(基本信息!C2402)</f>
        <v/>
      </c>
      <c r="D2402" s="1">
        <f t="shared" si="272"/>
        <v>0</v>
      </c>
      <c r="E2402" s="1" t="str">
        <f>IFERROR(INDEX(股票涨跌!E:E,MATCH(B2402,股票涨跌!B:B,0)),"-")</f>
        <v>-</v>
      </c>
      <c r="F2402" s="1" t="str">
        <f>IFERROR(INDEX(股票涨跌!F:F,MATCH(B2402,股票涨跌!B:B,0)),"-")</f>
        <v>-</v>
      </c>
      <c r="G2402" s="1" t="str">
        <f>TRIM(基本信息!O2402)</f>
        <v/>
      </c>
      <c r="H2402" s="1" t="str">
        <f>IFERROR(INDEX(行业涨跌!F:F,MATCH(G2402,行业涨跌!C:C,0)),"-")</f>
        <v>-</v>
      </c>
      <c r="I2402" s="1" t="str">
        <f>IFERROR(INDEX(行业涨跌!E:E,MATCH(G2402,行业涨跌!C:C,0)),"-")</f>
        <v>-</v>
      </c>
      <c r="J2402" s="1">
        <v>0</v>
      </c>
      <c r="K2402" s="1">
        <v>1</v>
      </c>
      <c r="L2402" s="1">
        <v>0</v>
      </c>
      <c r="M2402" s="66">
        <f t="shared" si="273"/>
        <v>1</v>
      </c>
      <c r="R2402" s="43" t="str">
        <f t="shared" si="271"/>
        <v>-</v>
      </c>
      <c r="S2402" s="11">
        <v>43630.625</v>
      </c>
    </row>
    <row r="2403" spans="1:19" x14ac:dyDescent="0.15">
      <c r="A2403" s="1">
        <v>2402</v>
      </c>
      <c r="B2403" s="29" t="str">
        <f>TRIM(基本信息!B2403)</f>
        <v/>
      </c>
      <c r="C2403" s="1" t="str">
        <f>TRIM(基本信息!C2403)</f>
        <v/>
      </c>
      <c r="D2403" s="1">
        <f t="shared" si="272"/>
        <v>0</v>
      </c>
      <c r="E2403" s="1" t="str">
        <f>IFERROR(INDEX(股票涨跌!E:E,MATCH(B2403,股票涨跌!B:B,0)),"-")</f>
        <v>-</v>
      </c>
      <c r="F2403" s="1" t="str">
        <f>IFERROR(INDEX(股票涨跌!F:F,MATCH(B2403,股票涨跌!B:B,0)),"-")</f>
        <v>-</v>
      </c>
      <c r="G2403" s="1" t="str">
        <f>TRIM(基本信息!O2403)</f>
        <v/>
      </c>
      <c r="H2403" s="1" t="str">
        <f>IFERROR(INDEX(行业涨跌!F:F,MATCH(G2403,行业涨跌!C:C,0)),"-")</f>
        <v>-</v>
      </c>
      <c r="I2403" s="1" t="str">
        <f>IFERROR(INDEX(行业涨跌!E:E,MATCH(G2403,行业涨跌!C:C,0)),"-")</f>
        <v>-</v>
      </c>
      <c r="J2403" s="1">
        <v>0</v>
      </c>
      <c r="K2403" s="1">
        <v>0</v>
      </c>
      <c r="L2403" s="1">
        <v>0</v>
      </c>
      <c r="M2403" s="66">
        <f t="shared" si="273"/>
        <v>0</v>
      </c>
      <c r="R2403" s="43" t="str">
        <f t="shared" si="271"/>
        <v>-</v>
      </c>
    </row>
    <row r="2404" spans="1:19" x14ac:dyDescent="0.15">
      <c r="A2404" s="1">
        <v>2403</v>
      </c>
      <c r="B2404" s="29" t="str">
        <f>TRIM(基本信息!B2404)</f>
        <v/>
      </c>
      <c r="C2404" s="1" t="str">
        <f>TRIM(基本信息!C2404)</f>
        <v/>
      </c>
      <c r="D2404" s="1">
        <f t="shared" si="272"/>
        <v>0</v>
      </c>
      <c r="E2404" s="1" t="str">
        <f>IFERROR(INDEX(股票涨跌!E:E,MATCH(B2404,股票涨跌!B:B,0)),"-")</f>
        <v>-</v>
      </c>
      <c r="F2404" s="1" t="str">
        <f>IFERROR(INDEX(股票涨跌!F:F,MATCH(B2404,股票涨跌!B:B,0)),"-")</f>
        <v>-</v>
      </c>
      <c r="G2404" s="1" t="str">
        <f>TRIM(基本信息!O2404)</f>
        <v/>
      </c>
      <c r="H2404" s="1" t="str">
        <f>IFERROR(INDEX(行业涨跌!F:F,MATCH(G2404,行业涨跌!C:C,0)),"-")</f>
        <v>-</v>
      </c>
      <c r="I2404" s="1" t="str">
        <f>IFERROR(INDEX(行业涨跌!E:E,MATCH(G2404,行业涨跌!C:C,0)),"-")</f>
        <v>-</v>
      </c>
      <c r="J2404" s="1">
        <v>0</v>
      </c>
      <c r="K2404" s="1">
        <v>0</v>
      </c>
      <c r="L2404" s="1">
        <v>0</v>
      </c>
      <c r="M2404" s="66">
        <f t="shared" si="273"/>
        <v>0</v>
      </c>
      <c r="R2404" s="43" t="str">
        <f t="shared" si="271"/>
        <v>-</v>
      </c>
    </row>
    <row r="2405" spans="1:19" x14ac:dyDescent="0.15">
      <c r="A2405" s="1">
        <v>2404</v>
      </c>
      <c r="B2405" s="29" t="str">
        <f>TRIM(基本信息!B2405)</f>
        <v/>
      </c>
      <c r="C2405" s="1" t="str">
        <f>TRIM(基本信息!C2405)</f>
        <v/>
      </c>
      <c r="D2405" s="1">
        <f t="shared" si="272"/>
        <v>0</v>
      </c>
      <c r="E2405" s="1" t="str">
        <f>IFERROR(INDEX(股票涨跌!E:E,MATCH(B2405,股票涨跌!B:B,0)),"-")</f>
        <v>-</v>
      </c>
      <c r="F2405" s="1" t="str">
        <f>IFERROR(INDEX(股票涨跌!F:F,MATCH(B2405,股票涨跌!B:B,0)),"-")</f>
        <v>-</v>
      </c>
      <c r="G2405" s="1" t="str">
        <f>TRIM(基本信息!O2405)</f>
        <v/>
      </c>
      <c r="H2405" s="1" t="str">
        <f>IFERROR(INDEX(行业涨跌!F:F,MATCH(G2405,行业涨跌!C:C,0)),"-")</f>
        <v>-</v>
      </c>
      <c r="I2405" s="1" t="str">
        <f>IFERROR(INDEX(行业涨跌!E:E,MATCH(G2405,行业涨跌!C:C,0)),"-")</f>
        <v>-</v>
      </c>
      <c r="J2405" s="1">
        <v>0</v>
      </c>
      <c r="K2405" s="1">
        <v>0</v>
      </c>
      <c r="L2405" s="1">
        <v>0</v>
      </c>
      <c r="M2405" s="66">
        <f t="shared" si="273"/>
        <v>0</v>
      </c>
      <c r="R2405" s="43" t="str">
        <f t="shared" si="271"/>
        <v>-</v>
      </c>
    </row>
    <row r="2406" spans="1:19" x14ac:dyDescent="0.15">
      <c r="A2406" s="1">
        <v>2405</v>
      </c>
      <c r="B2406" s="29" t="str">
        <f>TRIM(基本信息!B2406)</f>
        <v/>
      </c>
      <c r="C2406" s="1" t="str">
        <f>TRIM(基本信息!C2406)</f>
        <v/>
      </c>
      <c r="D2406" s="1">
        <f t="shared" si="272"/>
        <v>0</v>
      </c>
      <c r="E2406" s="1" t="str">
        <f>IFERROR(INDEX(股票涨跌!E:E,MATCH(B2406,股票涨跌!B:B,0)),"-")</f>
        <v>-</v>
      </c>
      <c r="F2406" s="1" t="str">
        <f>IFERROR(INDEX(股票涨跌!F:F,MATCH(B2406,股票涨跌!B:B,0)),"-")</f>
        <v>-</v>
      </c>
      <c r="G2406" s="1" t="str">
        <f>TRIM(基本信息!O2406)</f>
        <v/>
      </c>
      <c r="H2406" s="1" t="str">
        <f>IFERROR(INDEX(行业涨跌!F:F,MATCH(G2406,行业涨跌!C:C,0)),"-")</f>
        <v>-</v>
      </c>
      <c r="I2406" s="1" t="str">
        <f>IFERROR(INDEX(行业涨跌!E:E,MATCH(G2406,行业涨跌!C:C,0)),"-")</f>
        <v>-</v>
      </c>
      <c r="J2406" s="1">
        <v>0</v>
      </c>
      <c r="K2406" s="1">
        <v>1</v>
      </c>
      <c r="L2406" s="1">
        <v>0</v>
      </c>
      <c r="M2406" s="66">
        <f t="shared" si="273"/>
        <v>1</v>
      </c>
      <c r="R2406" s="43" t="str">
        <f t="shared" si="271"/>
        <v>-</v>
      </c>
      <c r="S2406" s="11">
        <v>43630.625</v>
      </c>
    </row>
    <row r="2407" spans="1:19" x14ac:dyDescent="0.15">
      <c r="A2407" s="1">
        <v>2406</v>
      </c>
      <c r="B2407" s="29" t="str">
        <f>TRIM(基本信息!B2407)</f>
        <v/>
      </c>
      <c r="C2407" s="1" t="str">
        <f>TRIM(基本信息!C2407)</f>
        <v/>
      </c>
      <c r="D2407" s="1">
        <f t="shared" si="272"/>
        <v>0</v>
      </c>
      <c r="E2407" s="1" t="str">
        <f>IFERROR(INDEX(股票涨跌!E:E,MATCH(B2407,股票涨跌!B:B,0)),"-")</f>
        <v>-</v>
      </c>
      <c r="F2407" s="1" t="str">
        <f>IFERROR(INDEX(股票涨跌!F:F,MATCH(B2407,股票涨跌!B:B,0)),"-")</f>
        <v>-</v>
      </c>
      <c r="G2407" s="1" t="str">
        <f>TRIM(基本信息!O2407)</f>
        <v/>
      </c>
      <c r="H2407" s="1" t="str">
        <f>IFERROR(INDEX(行业涨跌!F:F,MATCH(G2407,行业涨跌!C:C,0)),"-")</f>
        <v>-</v>
      </c>
      <c r="I2407" s="1" t="str">
        <f>IFERROR(INDEX(行业涨跌!E:E,MATCH(G2407,行业涨跌!C:C,0)),"-")</f>
        <v>-</v>
      </c>
      <c r="J2407" s="1">
        <v>0</v>
      </c>
      <c r="K2407" s="1">
        <v>0</v>
      </c>
      <c r="L2407" s="1">
        <v>0</v>
      </c>
      <c r="M2407" s="66">
        <f t="shared" si="273"/>
        <v>0</v>
      </c>
      <c r="R2407" s="43" t="str">
        <f t="shared" si="271"/>
        <v>-</v>
      </c>
    </row>
    <row r="2408" spans="1:19" x14ac:dyDescent="0.15">
      <c r="A2408" s="1">
        <v>2407</v>
      </c>
      <c r="B2408" s="29" t="str">
        <f>TRIM(基本信息!B2408)</f>
        <v/>
      </c>
      <c r="C2408" s="1" t="str">
        <f>TRIM(基本信息!C2408)</f>
        <v/>
      </c>
      <c r="D2408" s="1">
        <f t="shared" si="272"/>
        <v>0</v>
      </c>
      <c r="E2408" s="1" t="str">
        <f>IFERROR(INDEX(股票涨跌!E:E,MATCH(B2408,股票涨跌!B:B,0)),"-")</f>
        <v>-</v>
      </c>
      <c r="F2408" s="1" t="str">
        <f>IFERROR(INDEX(股票涨跌!F:F,MATCH(B2408,股票涨跌!B:B,0)),"-")</f>
        <v>-</v>
      </c>
      <c r="G2408" s="1" t="str">
        <f>TRIM(基本信息!O2408)</f>
        <v/>
      </c>
      <c r="H2408" s="1" t="str">
        <f>IFERROR(INDEX(行业涨跌!F:F,MATCH(G2408,行业涨跌!C:C,0)),"-")</f>
        <v>-</v>
      </c>
      <c r="I2408" s="1" t="str">
        <f>IFERROR(INDEX(行业涨跌!E:E,MATCH(G2408,行业涨跌!C:C,0)),"-")</f>
        <v>-</v>
      </c>
      <c r="J2408" s="1">
        <v>0</v>
      </c>
      <c r="K2408" s="1">
        <v>0</v>
      </c>
      <c r="L2408" s="1">
        <v>0</v>
      </c>
      <c r="M2408" s="66">
        <f t="shared" si="273"/>
        <v>0</v>
      </c>
      <c r="R2408" s="43" t="str">
        <f t="shared" si="271"/>
        <v>-</v>
      </c>
    </row>
    <row r="2409" spans="1:19" x14ac:dyDescent="0.15">
      <c r="A2409" s="1">
        <v>2408</v>
      </c>
      <c r="B2409" s="29" t="str">
        <f>TRIM(基本信息!B2409)</f>
        <v/>
      </c>
      <c r="C2409" s="1" t="str">
        <f>TRIM(基本信息!C2409)</f>
        <v/>
      </c>
      <c r="D2409" s="1">
        <f t="shared" si="272"/>
        <v>0</v>
      </c>
      <c r="E2409" s="1" t="str">
        <f>IFERROR(INDEX(股票涨跌!E:E,MATCH(B2409,股票涨跌!B:B,0)),"-")</f>
        <v>-</v>
      </c>
      <c r="F2409" s="1" t="str">
        <f>IFERROR(INDEX(股票涨跌!F:F,MATCH(B2409,股票涨跌!B:B,0)),"-")</f>
        <v>-</v>
      </c>
      <c r="G2409" s="1" t="str">
        <f>TRIM(基本信息!O2409)</f>
        <v/>
      </c>
      <c r="H2409" s="1" t="str">
        <f>IFERROR(INDEX(行业涨跌!F:F,MATCH(G2409,行业涨跌!C:C,0)),"-")</f>
        <v>-</v>
      </c>
      <c r="I2409" s="1" t="str">
        <f>IFERROR(INDEX(行业涨跌!E:E,MATCH(G2409,行业涨跌!C:C,0)),"-")</f>
        <v>-</v>
      </c>
      <c r="J2409" s="1">
        <v>0</v>
      </c>
      <c r="K2409" s="1">
        <v>1</v>
      </c>
      <c r="L2409" s="1">
        <v>0</v>
      </c>
      <c r="M2409" s="66">
        <f t="shared" si="273"/>
        <v>1</v>
      </c>
      <c r="R2409" s="43" t="str">
        <f t="shared" si="271"/>
        <v>-</v>
      </c>
      <c r="S2409" s="11">
        <v>43630.625</v>
      </c>
    </row>
    <row r="2410" spans="1:19" x14ac:dyDescent="0.15">
      <c r="A2410" s="1">
        <v>2409</v>
      </c>
      <c r="B2410" s="29" t="str">
        <f>TRIM(基本信息!B2410)</f>
        <v/>
      </c>
      <c r="C2410" s="1" t="str">
        <f>TRIM(基本信息!C2410)</f>
        <v/>
      </c>
      <c r="D2410" s="1">
        <f t="shared" si="272"/>
        <v>0</v>
      </c>
      <c r="E2410" s="1" t="str">
        <f>IFERROR(INDEX(股票涨跌!E:E,MATCH(B2410,股票涨跌!B:B,0)),"-")</f>
        <v>-</v>
      </c>
      <c r="F2410" s="1" t="str">
        <f>IFERROR(INDEX(股票涨跌!F:F,MATCH(B2410,股票涨跌!B:B,0)),"-")</f>
        <v>-</v>
      </c>
      <c r="G2410" s="1" t="str">
        <f>TRIM(基本信息!O2410)</f>
        <v/>
      </c>
      <c r="H2410" s="1" t="str">
        <f>IFERROR(INDEX(行业涨跌!F:F,MATCH(G2410,行业涨跌!C:C,0)),"-")</f>
        <v>-</v>
      </c>
      <c r="I2410" s="1" t="str">
        <f>IFERROR(INDEX(行业涨跌!E:E,MATCH(G2410,行业涨跌!C:C,0)),"-")</f>
        <v>-</v>
      </c>
      <c r="J2410" s="1">
        <v>0</v>
      </c>
      <c r="K2410" s="1">
        <v>0</v>
      </c>
      <c r="L2410" s="1">
        <v>0</v>
      </c>
      <c r="M2410" s="66">
        <f t="shared" si="273"/>
        <v>0</v>
      </c>
      <c r="R2410" s="43" t="str">
        <f t="shared" si="271"/>
        <v>-</v>
      </c>
    </row>
    <row r="2411" spans="1:19" x14ac:dyDescent="0.15">
      <c r="A2411" s="1">
        <v>2410</v>
      </c>
      <c r="B2411" s="29" t="str">
        <f>TRIM(基本信息!B2411)</f>
        <v/>
      </c>
      <c r="C2411" s="1" t="str">
        <f>TRIM(基本信息!C2411)</f>
        <v/>
      </c>
      <c r="D2411" s="1">
        <f t="shared" si="272"/>
        <v>0</v>
      </c>
      <c r="E2411" s="1" t="str">
        <f>IFERROR(INDEX(股票涨跌!E:E,MATCH(B2411,股票涨跌!B:B,0)),"-")</f>
        <v>-</v>
      </c>
      <c r="F2411" s="1" t="str">
        <f>IFERROR(INDEX(股票涨跌!F:F,MATCH(B2411,股票涨跌!B:B,0)),"-")</f>
        <v>-</v>
      </c>
      <c r="G2411" s="1" t="str">
        <f>TRIM(基本信息!O2411)</f>
        <v/>
      </c>
      <c r="H2411" s="1" t="str">
        <f>IFERROR(INDEX(行业涨跌!F:F,MATCH(G2411,行业涨跌!C:C,0)),"-")</f>
        <v>-</v>
      </c>
      <c r="I2411" s="1" t="str">
        <f>IFERROR(INDEX(行业涨跌!E:E,MATCH(G2411,行业涨跌!C:C,0)),"-")</f>
        <v>-</v>
      </c>
      <c r="J2411" s="1">
        <v>0</v>
      </c>
      <c r="K2411" s="1">
        <v>0</v>
      </c>
      <c r="L2411" s="1">
        <v>0</v>
      </c>
      <c r="M2411" s="66">
        <f t="shared" si="273"/>
        <v>0</v>
      </c>
      <c r="R2411" s="43" t="str">
        <f t="shared" si="271"/>
        <v>-</v>
      </c>
    </row>
    <row r="2412" spans="1:19" x14ac:dyDescent="0.15">
      <c r="A2412" s="1">
        <v>2411</v>
      </c>
      <c r="B2412" s="29" t="str">
        <f>TRIM(基本信息!B2412)</f>
        <v/>
      </c>
      <c r="C2412" s="1" t="str">
        <f>TRIM(基本信息!C2412)</f>
        <v/>
      </c>
      <c r="D2412" s="1">
        <f t="shared" si="272"/>
        <v>0</v>
      </c>
      <c r="E2412" s="1" t="str">
        <f>IFERROR(INDEX(股票涨跌!E:E,MATCH(B2412,股票涨跌!B:B,0)),"-")</f>
        <v>-</v>
      </c>
      <c r="F2412" s="1" t="str">
        <f>IFERROR(INDEX(股票涨跌!F:F,MATCH(B2412,股票涨跌!B:B,0)),"-")</f>
        <v>-</v>
      </c>
      <c r="G2412" s="1" t="str">
        <f>TRIM(基本信息!O2412)</f>
        <v/>
      </c>
      <c r="H2412" s="1" t="str">
        <f>IFERROR(INDEX(行业涨跌!F:F,MATCH(G2412,行业涨跌!C:C,0)),"-")</f>
        <v>-</v>
      </c>
      <c r="I2412" s="1" t="str">
        <f>IFERROR(INDEX(行业涨跌!E:E,MATCH(G2412,行业涨跌!C:C,0)),"-")</f>
        <v>-</v>
      </c>
      <c r="J2412" s="1">
        <v>0</v>
      </c>
      <c r="K2412" s="1">
        <v>1</v>
      </c>
      <c r="L2412" s="1">
        <v>0</v>
      </c>
      <c r="M2412" s="66">
        <f t="shared" si="273"/>
        <v>1</v>
      </c>
      <c r="R2412" s="43" t="str">
        <f t="shared" si="271"/>
        <v>-</v>
      </c>
      <c r="S2412" s="11">
        <v>43630.625</v>
      </c>
    </row>
    <row r="2413" spans="1:19" x14ac:dyDescent="0.15">
      <c r="A2413" s="1">
        <v>2412</v>
      </c>
      <c r="B2413" s="29" t="str">
        <f>TRIM(基本信息!B2413)</f>
        <v/>
      </c>
      <c r="C2413" s="1" t="str">
        <f>TRIM(基本信息!C2413)</f>
        <v/>
      </c>
      <c r="D2413" s="1">
        <f t="shared" si="272"/>
        <v>0</v>
      </c>
      <c r="E2413" s="1" t="str">
        <f>IFERROR(INDEX(股票涨跌!E:E,MATCH(B2413,股票涨跌!B:B,0)),"-")</f>
        <v>-</v>
      </c>
      <c r="F2413" s="1" t="str">
        <f>IFERROR(INDEX(股票涨跌!F:F,MATCH(B2413,股票涨跌!B:B,0)),"-")</f>
        <v>-</v>
      </c>
      <c r="G2413" s="1" t="str">
        <f>TRIM(基本信息!O2413)</f>
        <v/>
      </c>
      <c r="H2413" s="1" t="str">
        <f>IFERROR(INDEX(行业涨跌!F:F,MATCH(G2413,行业涨跌!C:C,0)),"-")</f>
        <v>-</v>
      </c>
      <c r="I2413" s="1" t="str">
        <f>IFERROR(INDEX(行业涨跌!E:E,MATCH(G2413,行业涨跌!C:C,0)),"-")</f>
        <v>-</v>
      </c>
      <c r="J2413" s="1">
        <v>0</v>
      </c>
      <c r="K2413" s="1">
        <v>0</v>
      </c>
      <c r="L2413" s="1">
        <v>0</v>
      </c>
      <c r="M2413" s="66">
        <f t="shared" si="273"/>
        <v>0</v>
      </c>
      <c r="R2413" s="43" t="str">
        <f t="shared" si="271"/>
        <v>-</v>
      </c>
    </row>
    <row r="2414" spans="1:19" x14ac:dyDescent="0.15">
      <c r="A2414" s="1">
        <v>2413</v>
      </c>
      <c r="B2414" s="29" t="str">
        <f>TRIM(基本信息!B2414)</f>
        <v/>
      </c>
      <c r="C2414" s="1" t="str">
        <f>TRIM(基本信息!C2414)</f>
        <v/>
      </c>
      <c r="D2414" s="1">
        <f t="shared" si="272"/>
        <v>0</v>
      </c>
      <c r="E2414" s="1" t="str">
        <f>IFERROR(INDEX(股票涨跌!E:E,MATCH(B2414,股票涨跌!B:B,0)),"-")</f>
        <v>-</v>
      </c>
      <c r="F2414" s="1" t="str">
        <f>IFERROR(INDEX(股票涨跌!F:F,MATCH(B2414,股票涨跌!B:B,0)),"-")</f>
        <v>-</v>
      </c>
      <c r="G2414" s="1" t="str">
        <f>TRIM(基本信息!O2414)</f>
        <v/>
      </c>
      <c r="H2414" s="1" t="str">
        <f>IFERROR(INDEX(行业涨跌!F:F,MATCH(G2414,行业涨跌!C:C,0)),"-")</f>
        <v>-</v>
      </c>
      <c r="I2414" s="1" t="str">
        <f>IFERROR(INDEX(行业涨跌!E:E,MATCH(G2414,行业涨跌!C:C,0)),"-")</f>
        <v>-</v>
      </c>
      <c r="J2414" s="1">
        <v>0</v>
      </c>
      <c r="K2414" s="1">
        <v>0</v>
      </c>
      <c r="L2414" s="1">
        <v>0</v>
      </c>
      <c r="M2414" s="66">
        <f t="shared" si="273"/>
        <v>0</v>
      </c>
      <c r="R2414" s="43" t="str">
        <f t="shared" si="271"/>
        <v>-</v>
      </c>
    </row>
    <row r="2415" spans="1:19" x14ac:dyDescent="0.15">
      <c r="A2415" s="1">
        <v>2414</v>
      </c>
      <c r="B2415" s="29" t="str">
        <f>TRIM(基本信息!B2415)</f>
        <v/>
      </c>
      <c r="C2415" s="1" t="str">
        <f>TRIM(基本信息!C2415)</f>
        <v/>
      </c>
      <c r="D2415" s="1">
        <f t="shared" si="272"/>
        <v>0</v>
      </c>
      <c r="E2415" s="1" t="str">
        <f>IFERROR(INDEX(股票涨跌!E:E,MATCH(B2415,股票涨跌!B:B,0)),"-")</f>
        <v>-</v>
      </c>
      <c r="F2415" s="1" t="str">
        <f>IFERROR(INDEX(股票涨跌!F:F,MATCH(B2415,股票涨跌!B:B,0)),"-")</f>
        <v>-</v>
      </c>
      <c r="G2415" s="1" t="str">
        <f>TRIM(基本信息!O2415)</f>
        <v/>
      </c>
      <c r="H2415" s="1" t="str">
        <f>IFERROR(INDEX(行业涨跌!F:F,MATCH(G2415,行业涨跌!C:C,0)),"-")</f>
        <v>-</v>
      </c>
      <c r="I2415" s="1" t="str">
        <f>IFERROR(INDEX(行业涨跌!E:E,MATCH(G2415,行业涨跌!C:C,0)),"-")</f>
        <v>-</v>
      </c>
      <c r="J2415" s="1">
        <v>0</v>
      </c>
      <c r="K2415" s="1">
        <v>0</v>
      </c>
      <c r="L2415" s="1">
        <v>0</v>
      </c>
      <c r="M2415" s="66">
        <f t="shared" si="273"/>
        <v>0</v>
      </c>
      <c r="R2415" s="43" t="str">
        <f t="shared" si="271"/>
        <v>-</v>
      </c>
    </row>
    <row r="2416" spans="1:19" x14ac:dyDescent="0.15">
      <c r="A2416" s="1">
        <v>2415</v>
      </c>
      <c r="B2416" s="29" t="str">
        <f>TRIM(基本信息!B2416)</f>
        <v/>
      </c>
      <c r="C2416" s="1" t="str">
        <f>TRIM(基本信息!C2416)</f>
        <v/>
      </c>
      <c r="D2416" s="1">
        <f t="shared" si="272"/>
        <v>0</v>
      </c>
      <c r="E2416" s="1" t="str">
        <f>IFERROR(INDEX(股票涨跌!E:E,MATCH(B2416,股票涨跌!B:B,0)),"-")</f>
        <v>-</v>
      </c>
      <c r="F2416" s="1" t="str">
        <f>IFERROR(INDEX(股票涨跌!F:F,MATCH(B2416,股票涨跌!B:B,0)),"-")</f>
        <v>-</v>
      </c>
      <c r="G2416" s="1" t="str">
        <f>TRIM(基本信息!O2416)</f>
        <v/>
      </c>
      <c r="H2416" s="1" t="str">
        <f>IFERROR(INDEX(行业涨跌!F:F,MATCH(G2416,行业涨跌!C:C,0)),"-")</f>
        <v>-</v>
      </c>
      <c r="I2416" s="1" t="str">
        <f>IFERROR(INDEX(行业涨跌!E:E,MATCH(G2416,行业涨跌!C:C,0)),"-")</f>
        <v>-</v>
      </c>
      <c r="J2416" s="1">
        <v>0</v>
      </c>
      <c r="K2416" s="1">
        <v>0</v>
      </c>
      <c r="L2416" s="1">
        <v>0</v>
      </c>
      <c r="M2416" s="66">
        <f t="shared" si="273"/>
        <v>0</v>
      </c>
      <c r="R2416" s="43" t="str">
        <f t="shared" si="271"/>
        <v>-</v>
      </c>
    </row>
    <row r="2417" spans="1:19" x14ac:dyDescent="0.15">
      <c r="A2417" s="1">
        <v>2416</v>
      </c>
      <c r="B2417" s="29" t="str">
        <f>TRIM(基本信息!B2417)</f>
        <v/>
      </c>
      <c r="C2417" s="1" t="str">
        <f>TRIM(基本信息!C2417)</f>
        <v/>
      </c>
      <c r="D2417" s="1">
        <f t="shared" si="272"/>
        <v>0</v>
      </c>
      <c r="E2417" s="1" t="str">
        <f>IFERROR(INDEX(股票涨跌!E:E,MATCH(B2417,股票涨跌!B:B,0)),"-")</f>
        <v>-</v>
      </c>
      <c r="F2417" s="1" t="str">
        <f>IFERROR(INDEX(股票涨跌!F:F,MATCH(B2417,股票涨跌!B:B,0)),"-")</f>
        <v>-</v>
      </c>
      <c r="G2417" s="1" t="str">
        <f>TRIM(基本信息!O2417)</f>
        <v/>
      </c>
      <c r="H2417" s="1" t="str">
        <f>IFERROR(INDEX(行业涨跌!F:F,MATCH(G2417,行业涨跌!C:C,0)),"-")</f>
        <v>-</v>
      </c>
      <c r="I2417" s="1" t="str">
        <f>IFERROR(INDEX(行业涨跌!E:E,MATCH(G2417,行业涨跌!C:C,0)),"-")</f>
        <v>-</v>
      </c>
      <c r="J2417" s="1">
        <v>0</v>
      </c>
      <c r="K2417" s="1">
        <v>0</v>
      </c>
      <c r="L2417" s="1">
        <v>0</v>
      </c>
      <c r="M2417" s="66">
        <f t="shared" si="273"/>
        <v>0</v>
      </c>
      <c r="R2417" s="43" t="str">
        <f t="shared" si="271"/>
        <v>-</v>
      </c>
    </row>
    <row r="2418" spans="1:19" x14ac:dyDescent="0.15">
      <c r="A2418" s="1">
        <v>2417</v>
      </c>
      <c r="B2418" s="29" t="str">
        <f>TRIM(基本信息!B2418)</f>
        <v/>
      </c>
      <c r="C2418" s="1" t="str">
        <f>TRIM(基本信息!C2418)</f>
        <v/>
      </c>
      <c r="D2418" s="1">
        <f t="shared" si="272"/>
        <v>0</v>
      </c>
      <c r="E2418" s="1" t="str">
        <f>IFERROR(INDEX(股票涨跌!E:E,MATCH(B2418,股票涨跌!B:B,0)),"-")</f>
        <v>-</v>
      </c>
      <c r="F2418" s="1" t="str">
        <f>IFERROR(INDEX(股票涨跌!F:F,MATCH(B2418,股票涨跌!B:B,0)),"-")</f>
        <v>-</v>
      </c>
      <c r="G2418" s="1" t="str">
        <f>TRIM(基本信息!O2418)</f>
        <v/>
      </c>
      <c r="H2418" s="1" t="str">
        <f>IFERROR(INDEX(行业涨跌!F:F,MATCH(G2418,行业涨跌!C:C,0)),"-")</f>
        <v>-</v>
      </c>
      <c r="I2418" s="1" t="str">
        <f>IFERROR(INDEX(行业涨跌!E:E,MATCH(G2418,行业涨跌!C:C,0)),"-")</f>
        <v>-</v>
      </c>
      <c r="J2418" s="1">
        <v>0</v>
      </c>
      <c r="K2418" s="1">
        <v>1</v>
      </c>
      <c r="L2418" s="1">
        <v>0</v>
      </c>
      <c r="M2418" s="66">
        <f t="shared" si="273"/>
        <v>1</v>
      </c>
      <c r="R2418" s="43" t="str">
        <f t="shared" si="271"/>
        <v>-</v>
      </c>
      <c r="S2418" s="11">
        <v>43630.625</v>
      </c>
    </row>
    <row r="2419" spans="1:19" x14ac:dyDescent="0.15">
      <c r="A2419" s="1">
        <v>2418</v>
      </c>
      <c r="B2419" s="29" t="str">
        <f>TRIM(基本信息!B2419)</f>
        <v/>
      </c>
      <c r="C2419" s="1" t="str">
        <f>TRIM(基本信息!C2419)</f>
        <v/>
      </c>
      <c r="D2419" s="1">
        <f t="shared" si="272"/>
        <v>0</v>
      </c>
      <c r="E2419" s="1" t="str">
        <f>IFERROR(INDEX(股票涨跌!E:E,MATCH(B2419,股票涨跌!B:B,0)),"-")</f>
        <v>-</v>
      </c>
      <c r="F2419" s="1" t="str">
        <f>IFERROR(INDEX(股票涨跌!F:F,MATCH(B2419,股票涨跌!B:B,0)),"-")</f>
        <v>-</v>
      </c>
      <c r="G2419" s="1" t="str">
        <f>TRIM(基本信息!O2419)</f>
        <v/>
      </c>
      <c r="H2419" s="1" t="str">
        <f>IFERROR(INDEX(行业涨跌!F:F,MATCH(G2419,行业涨跌!C:C,0)),"-")</f>
        <v>-</v>
      </c>
      <c r="I2419" s="1" t="str">
        <f>IFERROR(INDEX(行业涨跌!E:E,MATCH(G2419,行业涨跌!C:C,0)),"-")</f>
        <v>-</v>
      </c>
      <c r="J2419" s="1">
        <v>0</v>
      </c>
      <c r="K2419" s="1">
        <v>0</v>
      </c>
      <c r="L2419" s="1">
        <v>0</v>
      </c>
      <c r="M2419" s="66">
        <f t="shared" si="273"/>
        <v>0</v>
      </c>
      <c r="R2419" s="43" t="str">
        <f t="shared" si="271"/>
        <v>-</v>
      </c>
    </row>
    <row r="2420" spans="1:19" x14ac:dyDescent="0.15">
      <c r="A2420" s="1">
        <v>2419</v>
      </c>
      <c r="B2420" s="29" t="str">
        <f>TRIM(基本信息!B2420)</f>
        <v/>
      </c>
      <c r="C2420" s="1" t="str">
        <f>TRIM(基本信息!C2420)</f>
        <v/>
      </c>
      <c r="D2420" s="1">
        <f t="shared" si="272"/>
        <v>0</v>
      </c>
      <c r="E2420" s="1" t="str">
        <f>IFERROR(INDEX(股票涨跌!E:E,MATCH(B2420,股票涨跌!B:B,0)),"-")</f>
        <v>-</v>
      </c>
      <c r="F2420" s="1" t="str">
        <f>IFERROR(INDEX(股票涨跌!F:F,MATCH(B2420,股票涨跌!B:B,0)),"-")</f>
        <v>-</v>
      </c>
      <c r="G2420" s="1" t="str">
        <f>TRIM(基本信息!O2420)</f>
        <v/>
      </c>
      <c r="H2420" s="1" t="str">
        <f>IFERROR(INDEX(行业涨跌!F:F,MATCH(G2420,行业涨跌!C:C,0)),"-")</f>
        <v>-</v>
      </c>
      <c r="I2420" s="1" t="str">
        <f>IFERROR(INDEX(行业涨跌!E:E,MATCH(G2420,行业涨跌!C:C,0)),"-")</f>
        <v>-</v>
      </c>
      <c r="J2420" s="1">
        <v>0</v>
      </c>
      <c r="K2420" s="1">
        <v>0</v>
      </c>
      <c r="L2420" s="1">
        <v>0</v>
      </c>
      <c r="M2420" s="66">
        <f t="shared" si="273"/>
        <v>0</v>
      </c>
      <c r="R2420" s="43" t="str">
        <f t="shared" si="271"/>
        <v>-</v>
      </c>
    </row>
    <row r="2421" spans="1:19" x14ac:dyDescent="0.15">
      <c r="A2421" s="1">
        <v>2420</v>
      </c>
      <c r="B2421" s="29" t="str">
        <f>TRIM(基本信息!B2421)</f>
        <v/>
      </c>
      <c r="C2421" s="1" t="str">
        <f>TRIM(基本信息!C2421)</f>
        <v/>
      </c>
      <c r="D2421" s="1">
        <f t="shared" si="272"/>
        <v>0</v>
      </c>
      <c r="E2421" s="1" t="str">
        <f>IFERROR(INDEX(股票涨跌!E:E,MATCH(B2421,股票涨跌!B:B,0)),"-")</f>
        <v>-</v>
      </c>
      <c r="F2421" s="1" t="str">
        <f>IFERROR(INDEX(股票涨跌!F:F,MATCH(B2421,股票涨跌!B:B,0)),"-")</f>
        <v>-</v>
      </c>
      <c r="G2421" s="1" t="str">
        <f>TRIM(基本信息!O2421)</f>
        <v/>
      </c>
      <c r="H2421" s="1" t="str">
        <f>IFERROR(INDEX(行业涨跌!F:F,MATCH(G2421,行业涨跌!C:C,0)),"-")</f>
        <v>-</v>
      </c>
      <c r="I2421" s="1" t="str">
        <f>IFERROR(INDEX(行业涨跌!E:E,MATCH(G2421,行业涨跌!C:C,0)),"-")</f>
        <v>-</v>
      </c>
      <c r="J2421" s="1">
        <v>0</v>
      </c>
      <c r="K2421" s="1">
        <v>1</v>
      </c>
      <c r="L2421" s="1">
        <v>0</v>
      </c>
      <c r="M2421" s="66">
        <f t="shared" si="273"/>
        <v>1</v>
      </c>
      <c r="R2421" s="43" t="str">
        <f t="shared" si="271"/>
        <v>-</v>
      </c>
      <c r="S2421" s="11">
        <v>43630.625</v>
      </c>
    </row>
    <row r="2422" spans="1:19" x14ac:dyDescent="0.15">
      <c r="A2422" s="1">
        <v>2421</v>
      </c>
      <c r="B2422" s="29" t="str">
        <f>TRIM(基本信息!B2422)</f>
        <v/>
      </c>
      <c r="C2422" s="1" t="str">
        <f>TRIM(基本信息!C2422)</f>
        <v/>
      </c>
      <c r="D2422" s="1">
        <f t="shared" si="272"/>
        <v>0</v>
      </c>
      <c r="E2422" s="1" t="str">
        <f>IFERROR(INDEX(股票涨跌!E:E,MATCH(B2422,股票涨跌!B:B,0)),"-")</f>
        <v>-</v>
      </c>
      <c r="F2422" s="1" t="str">
        <f>IFERROR(INDEX(股票涨跌!F:F,MATCH(B2422,股票涨跌!B:B,0)),"-")</f>
        <v>-</v>
      </c>
      <c r="G2422" s="1" t="str">
        <f>TRIM(基本信息!O2422)</f>
        <v/>
      </c>
      <c r="H2422" s="1" t="str">
        <f>IFERROR(INDEX(行业涨跌!F:F,MATCH(G2422,行业涨跌!C:C,0)),"-")</f>
        <v>-</v>
      </c>
      <c r="I2422" s="1" t="str">
        <f>IFERROR(INDEX(行业涨跌!E:E,MATCH(G2422,行业涨跌!C:C,0)),"-")</f>
        <v>-</v>
      </c>
      <c r="J2422" s="1">
        <v>0</v>
      </c>
      <c r="K2422" s="1">
        <v>1</v>
      </c>
      <c r="L2422" s="1">
        <v>0</v>
      </c>
      <c r="M2422" s="66">
        <f t="shared" si="273"/>
        <v>1</v>
      </c>
      <c r="R2422" s="43" t="str">
        <f t="shared" si="271"/>
        <v>-</v>
      </c>
      <c r="S2422" s="11">
        <v>43630.625</v>
      </c>
    </row>
    <row r="2423" spans="1:19" x14ac:dyDescent="0.15">
      <c r="A2423" s="1">
        <v>2422</v>
      </c>
      <c r="B2423" s="29" t="str">
        <f>TRIM(基本信息!B2423)</f>
        <v/>
      </c>
      <c r="C2423" s="1" t="str">
        <f>TRIM(基本信息!C2423)</f>
        <v/>
      </c>
      <c r="D2423" s="1">
        <f t="shared" si="272"/>
        <v>0</v>
      </c>
      <c r="E2423" s="1" t="str">
        <f>IFERROR(INDEX(股票涨跌!E:E,MATCH(B2423,股票涨跌!B:B,0)),"-")</f>
        <v>-</v>
      </c>
      <c r="F2423" s="1" t="str">
        <f>IFERROR(INDEX(股票涨跌!F:F,MATCH(B2423,股票涨跌!B:B,0)),"-")</f>
        <v>-</v>
      </c>
      <c r="G2423" s="1" t="str">
        <f>TRIM(基本信息!O2423)</f>
        <v/>
      </c>
      <c r="H2423" s="1" t="str">
        <f>IFERROR(INDEX(行业涨跌!F:F,MATCH(G2423,行业涨跌!C:C,0)),"-")</f>
        <v>-</v>
      </c>
      <c r="I2423" s="1" t="str">
        <f>IFERROR(INDEX(行业涨跌!E:E,MATCH(G2423,行业涨跌!C:C,0)),"-")</f>
        <v>-</v>
      </c>
      <c r="J2423" s="1">
        <v>0</v>
      </c>
      <c r="K2423" s="1">
        <v>0</v>
      </c>
      <c r="L2423" s="1">
        <v>0</v>
      </c>
      <c r="M2423" s="66">
        <f t="shared" si="273"/>
        <v>0</v>
      </c>
      <c r="R2423" s="43" t="str">
        <f t="shared" si="271"/>
        <v>-</v>
      </c>
    </row>
    <row r="2424" spans="1:19" x14ac:dyDescent="0.15">
      <c r="A2424" s="1">
        <v>2423</v>
      </c>
      <c r="B2424" s="29" t="str">
        <f>TRIM(基本信息!B2424)</f>
        <v/>
      </c>
      <c r="C2424" s="1" t="str">
        <f>TRIM(基本信息!C2424)</f>
        <v/>
      </c>
      <c r="D2424" s="1">
        <f t="shared" si="272"/>
        <v>0</v>
      </c>
      <c r="E2424" s="1" t="str">
        <f>IFERROR(INDEX(股票涨跌!E:E,MATCH(B2424,股票涨跌!B:B,0)),"-")</f>
        <v>-</v>
      </c>
      <c r="F2424" s="1" t="str">
        <f>IFERROR(INDEX(股票涨跌!F:F,MATCH(B2424,股票涨跌!B:B,0)),"-")</f>
        <v>-</v>
      </c>
      <c r="G2424" s="1" t="str">
        <f>TRIM(基本信息!O2424)</f>
        <v/>
      </c>
      <c r="H2424" s="1" t="str">
        <f>IFERROR(INDEX(行业涨跌!F:F,MATCH(G2424,行业涨跌!C:C,0)),"-")</f>
        <v>-</v>
      </c>
      <c r="I2424" s="1" t="str">
        <f>IFERROR(INDEX(行业涨跌!E:E,MATCH(G2424,行业涨跌!C:C,0)),"-")</f>
        <v>-</v>
      </c>
      <c r="J2424" s="1">
        <v>0</v>
      </c>
      <c r="K2424" s="1">
        <v>0</v>
      </c>
      <c r="L2424" s="1">
        <v>0</v>
      </c>
      <c r="M2424" s="66">
        <f t="shared" si="273"/>
        <v>0</v>
      </c>
      <c r="R2424" s="43" t="str">
        <f t="shared" si="271"/>
        <v>-</v>
      </c>
    </row>
    <row r="2425" spans="1:19" x14ac:dyDescent="0.15">
      <c r="A2425" s="1">
        <v>2424</v>
      </c>
      <c r="B2425" s="29" t="str">
        <f>TRIM(基本信息!B2425)</f>
        <v/>
      </c>
      <c r="C2425" s="1" t="str">
        <f>TRIM(基本信息!C2425)</f>
        <v/>
      </c>
      <c r="D2425" s="1">
        <f t="shared" si="272"/>
        <v>0</v>
      </c>
      <c r="E2425" s="1" t="str">
        <f>IFERROR(INDEX(股票涨跌!E:E,MATCH(B2425,股票涨跌!B:B,0)),"-")</f>
        <v>-</v>
      </c>
      <c r="F2425" s="1" t="str">
        <f>IFERROR(INDEX(股票涨跌!F:F,MATCH(B2425,股票涨跌!B:B,0)),"-")</f>
        <v>-</v>
      </c>
      <c r="G2425" s="1" t="str">
        <f>TRIM(基本信息!O2425)</f>
        <v/>
      </c>
      <c r="H2425" s="1" t="str">
        <f>IFERROR(INDEX(行业涨跌!F:F,MATCH(G2425,行业涨跌!C:C,0)),"-")</f>
        <v>-</v>
      </c>
      <c r="I2425" s="1" t="str">
        <f>IFERROR(INDEX(行业涨跌!E:E,MATCH(G2425,行业涨跌!C:C,0)),"-")</f>
        <v>-</v>
      </c>
      <c r="J2425" s="1">
        <v>0</v>
      </c>
      <c r="K2425" s="1">
        <v>0</v>
      </c>
      <c r="L2425" s="1">
        <v>0</v>
      </c>
      <c r="M2425" s="66">
        <f t="shared" si="273"/>
        <v>0</v>
      </c>
      <c r="R2425" s="43" t="str">
        <f t="shared" si="271"/>
        <v>-</v>
      </c>
    </row>
    <row r="2426" spans="1:19" x14ac:dyDescent="0.15">
      <c r="A2426" s="1">
        <v>2425</v>
      </c>
      <c r="B2426" s="29" t="str">
        <f>TRIM(基本信息!B2426)</f>
        <v/>
      </c>
      <c r="C2426" s="1" t="str">
        <f>TRIM(基本信息!C2426)</f>
        <v/>
      </c>
      <c r="D2426" s="1">
        <f t="shared" si="272"/>
        <v>0</v>
      </c>
      <c r="E2426" s="1" t="str">
        <f>IFERROR(INDEX(股票涨跌!E:E,MATCH(B2426,股票涨跌!B:B,0)),"-")</f>
        <v>-</v>
      </c>
      <c r="F2426" s="1" t="str">
        <f>IFERROR(INDEX(股票涨跌!F:F,MATCH(B2426,股票涨跌!B:B,0)),"-")</f>
        <v>-</v>
      </c>
      <c r="G2426" s="1" t="str">
        <f>TRIM(基本信息!O2426)</f>
        <v/>
      </c>
      <c r="H2426" s="1" t="str">
        <f>IFERROR(INDEX(行业涨跌!F:F,MATCH(G2426,行业涨跌!C:C,0)),"-")</f>
        <v>-</v>
      </c>
      <c r="I2426" s="1" t="str">
        <f>IFERROR(INDEX(行业涨跌!E:E,MATCH(G2426,行业涨跌!C:C,0)),"-")</f>
        <v>-</v>
      </c>
      <c r="J2426" s="1">
        <v>0</v>
      </c>
      <c r="K2426" s="1">
        <v>0</v>
      </c>
      <c r="L2426" s="1">
        <v>0</v>
      </c>
      <c r="M2426" s="66">
        <f t="shared" si="273"/>
        <v>0</v>
      </c>
      <c r="R2426" s="43" t="str">
        <f t="shared" si="271"/>
        <v>-</v>
      </c>
    </row>
    <row r="2427" spans="1:19" x14ac:dyDescent="0.15">
      <c r="A2427" s="1">
        <v>2426</v>
      </c>
      <c r="B2427" s="29" t="str">
        <f>TRIM(基本信息!B2427)</f>
        <v/>
      </c>
      <c r="C2427" s="1" t="str">
        <f>TRIM(基本信息!C2427)</f>
        <v/>
      </c>
      <c r="D2427" s="1">
        <f t="shared" si="272"/>
        <v>0</v>
      </c>
      <c r="E2427" s="1" t="str">
        <f>IFERROR(INDEX(股票涨跌!E:E,MATCH(B2427,股票涨跌!B:B,0)),"-")</f>
        <v>-</v>
      </c>
      <c r="F2427" s="1" t="str">
        <f>IFERROR(INDEX(股票涨跌!F:F,MATCH(B2427,股票涨跌!B:B,0)),"-")</f>
        <v>-</v>
      </c>
      <c r="G2427" s="1" t="str">
        <f>TRIM(基本信息!O2427)</f>
        <v/>
      </c>
      <c r="H2427" s="1" t="str">
        <f>IFERROR(INDEX(行业涨跌!F:F,MATCH(G2427,行业涨跌!C:C,0)),"-")</f>
        <v>-</v>
      </c>
      <c r="I2427" s="1" t="str">
        <f>IFERROR(INDEX(行业涨跌!E:E,MATCH(G2427,行业涨跌!C:C,0)),"-")</f>
        <v>-</v>
      </c>
      <c r="J2427" s="1">
        <v>0</v>
      </c>
      <c r="K2427" s="1">
        <v>1</v>
      </c>
      <c r="L2427" s="1">
        <v>0</v>
      </c>
      <c r="M2427" s="66">
        <f t="shared" si="273"/>
        <v>1</v>
      </c>
      <c r="R2427" s="43" t="str">
        <f t="shared" si="271"/>
        <v>-</v>
      </c>
      <c r="S2427" s="11">
        <v>43630.625</v>
      </c>
    </row>
    <row r="2428" spans="1:19" x14ac:dyDescent="0.15">
      <c r="A2428" s="1">
        <v>2427</v>
      </c>
      <c r="B2428" s="29" t="str">
        <f>TRIM(基本信息!B2428)</f>
        <v/>
      </c>
      <c r="C2428" s="1" t="str">
        <f>TRIM(基本信息!C2428)</f>
        <v/>
      </c>
      <c r="D2428" s="1">
        <f t="shared" si="272"/>
        <v>0</v>
      </c>
      <c r="E2428" s="1" t="str">
        <f>IFERROR(INDEX(股票涨跌!E:E,MATCH(B2428,股票涨跌!B:B,0)),"-")</f>
        <v>-</v>
      </c>
      <c r="F2428" s="1" t="str">
        <f>IFERROR(INDEX(股票涨跌!F:F,MATCH(B2428,股票涨跌!B:B,0)),"-")</f>
        <v>-</v>
      </c>
      <c r="G2428" s="1" t="str">
        <f>TRIM(基本信息!O2428)</f>
        <v/>
      </c>
      <c r="H2428" s="1" t="str">
        <f>IFERROR(INDEX(行业涨跌!F:F,MATCH(G2428,行业涨跌!C:C,0)),"-")</f>
        <v>-</v>
      </c>
      <c r="I2428" s="1" t="str">
        <f>IFERROR(INDEX(行业涨跌!E:E,MATCH(G2428,行业涨跌!C:C,0)),"-")</f>
        <v>-</v>
      </c>
      <c r="J2428" s="1">
        <v>0</v>
      </c>
      <c r="K2428" s="1">
        <v>0</v>
      </c>
      <c r="L2428" s="1">
        <v>0</v>
      </c>
      <c r="M2428" s="66">
        <f t="shared" si="273"/>
        <v>0</v>
      </c>
      <c r="R2428" s="43" t="str">
        <f t="shared" si="271"/>
        <v>-</v>
      </c>
    </row>
    <row r="2429" spans="1:19" x14ac:dyDescent="0.15">
      <c r="A2429" s="1">
        <v>2428</v>
      </c>
      <c r="B2429" s="29" t="str">
        <f>TRIM(基本信息!B2429)</f>
        <v/>
      </c>
      <c r="C2429" s="1" t="str">
        <f>TRIM(基本信息!C2429)</f>
        <v/>
      </c>
      <c r="D2429" s="1">
        <f t="shared" si="272"/>
        <v>0</v>
      </c>
      <c r="E2429" s="1" t="str">
        <f>IFERROR(INDEX(股票涨跌!E:E,MATCH(B2429,股票涨跌!B:B,0)),"-")</f>
        <v>-</v>
      </c>
      <c r="F2429" s="1" t="str">
        <f>IFERROR(INDEX(股票涨跌!F:F,MATCH(B2429,股票涨跌!B:B,0)),"-")</f>
        <v>-</v>
      </c>
      <c r="G2429" s="1" t="str">
        <f>TRIM(基本信息!O2429)</f>
        <v/>
      </c>
      <c r="H2429" s="1" t="str">
        <f>IFERROR(INDEX(行业涨跌!F:F,MATCH(G2429,行业涨跌!C:C,0)),"-")</f>
        <v>-</v>
      </c>
      <c r="I2429" s="1" t="str">
        <f>IFERROR(INDEX(行业涨跌!E:E,MATCH(G2429,行业涨跌!C:C,0)),"-")</f>
        <v>-</v>
      </c>
      <c r="J2429" s="1">
        <v>0</v>
      </c>
      <c r="K2429" s="1">
        <v>0</v>
      </c>
      <c r="L2429" s="1">
        <v>0</v>
      </c>
      <c r="M2429" s="66">
        <f t="shared" si="273"/>
        <v>0</v>
      </c>
      <c r="R2429" s="43" t="str">
        <f t="shared" si="271"/>
        <v>-</v>
      </c>
    </row>
    <row r="2430" spans="1:19" x14ac:dyDescent="0.15">
      <c r="A2430" s="1">
        <v>2429</v>
      </c>
      <c r="B2430" s="29" t="str">
        <f>TRIM(基本信息!B2430)</f>
        <v/>
      </c>
      <c r="C2430" s="1" t="str">
        <f>TRIM(基本信息!C2430)</f>
        <v/>
      </c>
      <c r="D2430" s="1">
        <f t="shared" si="272"/>
        <v>0</v>
      </c>
      <c r="E2430" s="1" t="str">
        <f>IFERROR(INDEX(股票涨跌!E:E,MATCH(B2430,股票涨跌!B:B,0)),"-")</f>
        <v>-</v>
      </c>
      <c r="F2430" s="1" t="str">
        <f>IFERROR(INDEX(股票涨跌!F:F,MATCH(B2430,股票涨跌!B:B,0)),"-")</f>
        <v>-</v>
      </c>
      <c r="G2430" s="1" t="str">
        <f>TRIM(基本信息!O2430)</f>
        <v/>
      </c>
      <c r="H2430" s="1" t="str">
        <f>IFERROR(INDEX(行业涨跌!F:F,MATCH(G2430,行业涨跌!C:C,0)),"-")</f>
        <v>-</v>
      </c>
      <c r="I2430" s="1" t="str">
        <f>IFERROR(INDEX(行业涨跌!E:E,MATCH(G2430,行业涨跌!C:C,0)),"-")</f>
        <v>-</v>
      </c>
      <c r="J2430" s="1">
        <v>0</v>
      </c>
      <c r="K2430" s="1">
        <v>0</v>
      </c>
      <c r="L2430" s="1">
        <v>0</v>
      </c>
      <c r="M2430" s="66">
        <f t="shared" si="273"/>
        <v>0</v>
      </c>
      <c r="R2430" s="43" t="str">
        <f t="shared" si="271"/>
        <v>-</v>
      </c>
    </row>
    <row r="2431" spans="1:19" x14ac:dyDescent="0.15">
      <c r="A2431" s="1">
        <v>2430</v>
      </c>
      <c r="B2431" s="29" t="str">
        <f>TRIM(基本信息!B2431)</f>
        <v/>
      </c>
      <c r="C2431" s="1" t="str">
        <f>TRIM(基本信息!C2431)</f>
        <v/>
      </c>
      <c r="D2431" s="1">
        <f t="shared" si="272"/>
        <v>0</v>
      </c>
      <c r="E2431" s="1" t="str">
        <f>IFERROR(INDEX(股票涨跌!E:E,MATCH(B2431,股票涨跌!B:B,0)),"-")</f>
        <v>-</v>
      </c>
      <c r="F2431" s="1" t="str">
        <f>IFERROR(INDEX(股票涨跌!F:F,MATCH(B2431,股票涨跌!B:B,0)),"-")</f>
        <v>-</v>
      </c>
      <c r="G2431" s="1" t="str">
        <f>TRIM(基本信息!O2431)</f>
        <v/>
      </c>
      <c r="H2431" s="1" t="str">
        <f>IFERROR(INDEX(行业涨跌!F:F,MATCH(G2431,行业涨跌!C:C,0)),"-")</f>
        <v>-</v>
      </c>
      <c r="I2431" s="1" t="str">
        <f>IFERROR(INDEX(行业涨跌!E:E,MATCH(G2431,行业涨跌!C:C,0)),"-")</f>
        <v>-</v>
      </c>
      <c r="J2431" s="1">
        <v>0</v>
      </c>
      <c r="K2431" s="1">
        <v>0</v>
      </c>
      <c r="L2431" s="1">
        <v>0</v>
      </c>
      <c r="M2431" s="66">
        <f t="shared" si="273"/>
        <v>0</v>
      </c>
      <c r="R2431" s="43" t="str">
        <f t="shared" si="271"/>
        <v>-</v>
      </c>
    </row>
    <row r="2432" spans="1:19" x14ac:dyDescent="0.15">
      <c r="A2432" s="1">
        <v>2431</v>
      </c>
      <c r="B2432" s="29" t="str">
        <f>TRIM(基本信息!B2432)</f>
        <v/>
      </c>
      <c r="C2432" s="1" t="str">
        <f>TRIM(基本信息!C2432)</f>
        <v/>
      </c>
      <c r="D2432" s="1">
        <f t="shared" si="272"/>
        <v>0</v>
      </c>
      <c r="E2432" s="1" t="str">
        <f>IFERROR(INDEX(股票涨跌!E:E,MATCH(B2432,股票涨跌!B:B,0)),"-")</f>
        <v>-</v>
      </c>
      <c r="F2432" s="1" t="str">
        <f>IFERROR(INDEX(股票涨跌!F:F,MATCH(B2432,股票涨跌!B:B,0)),"-")</f>
        <v>-</v>
      </c>
      <c r="G2432" s="1" t="str">
        <f>TRIM(基本信息!O2432)</f>
        <v/>
      </c>
      <c r="H2432" s="1" t="str">
        <f>IFERROR(INDEX(行业涨跌!F:F,MATCH(G2432,行业涨跌!C:C,0)),"-")</f>
        <v>-</v>
      </c>
      <c r="I2432" s="1" t="str">
        <f>IFERROR(INDEX(行业涨跌!E:E,MATCH(G2432,行业涨跌!C:C,0)),"-")</f>
        <v>-</v>
      </c>
      <c r="J2432" s="1">
        <v>0</v>
      </c>
      <c r="K2432" s="1">
        <v>0</v>
      </c>
      <c r="L2432" s="1">
        <v>0</v>
      </c>
      <c r="M2432" s="66">
        <f t="shared" si="273"/>
        <v>0</v>
      </c>
      <c r="R2432" s="43" t="str">
        <f t="shared" si="271"/>
        <v>-</v>
      </c>
    </row>
    <row r="2433" spans="1:19" x14ac:dyDescent="0.15">
      <c r="A2433" s="1">
        <v>2432</v>
      </c>
      <c r="B2433" s="29" t="str">
        <f>TRIM(基本信息!B2433)</f>
        <v/>
      </c>
      <c r="C2433" s="1" t="str">
        <f>TRIM(基本信息!C2433)</f>
        <v/>
      </c>
      <c r="D2433" s="1">
        <f t="shared" si="272"/>
        <v>0</v>
      </c>
      <c r="E2433" s="1" t="str">
        <f>IFERROR(INDEX(股票涨跌!E:E,MATCH(B2433,股票涨跌!B:B,0)),"-")</f>
        <v>-</v>
      </c>
      <c r="F2433" s="1" t="str">
        <f>IFERROR(INDEX(股票涨跌!F:F,MATCH(B2433,股票涨跌!B:B,0)),"-")</f>
        <v>-</v>
      </c>
      <c r="G2433" s="1" t="str">
        <f>TRIM(基本信息!O2433)</f>
        <v/>
      </c>
      <c r="H2433" s="1" t="str">
        <f>IFERROR(INDEX(行业涨跌!F:F,MATCH(G2433,行业涨跌!C:C,0)),"-")</f>
        <v>-</v>
      </c>
      <c r="I2433" s="1" t="str">
        <f>IFERROR(INDEX(行业涨跌!E:E,MATCH(G2433,行业涨跌!C:C,0)),"-")</f>
        <v>-</v>
      </c>
      <c r="J2433" s="1">
        <v>0</v>
      </c>
      <c r="K2433" s="1">
        <v>1</v>
      </c>
      <c r="L2433" s="1">
        <v>0</v>
      </c>
      <c r="M2433" s="66">
        <f t="shared" si="273"/>
        <v>1</v>
      </c>
      <c r="R2433" s="43" t="str">
        <f t="shared" si="271"/>
        <v>-</v>
      </c>
      <c r="S2433" s="11">
        <v>43630.625</v>
      </c>
    </row>
    <row r="2434" spans="1:19" x14ac:dyDescent="0.15">
      <c r="A2434" s="1">
        <v>2433</v>
      </c>
      <c r="B2434" s="29" t="str">
        <f>TRIM(基本信息!B2434)</f>
        <v/>
      </c>
      <c r="C2434" s="1" t="str">
        <f>TRIM(基本信息!C2434)</f>
        <v/>
      </c>
      <c r="D2434" s="1">
        <f t="shared" si="272"/>
        <v>0</v>
      </c>
      <c r="E2434" s="1" t="str">
        <f>IFERROR(INDEX(股票涨跌!E:E,MATCH(B2434,股票涨跌!B:B,0)),"-")</f>
        <v>-</v>
      </c>
      <c r="F2434" s="1" t="str">
        <f>IFERROR(INDEX(股票涨跌!F:F,MATCH(B2434,股票涨跌!B:B,0)),"-")</f>
        <v>-</v>
      </c>
      <c r="G2434" s="1" t="str">
        <f>TRIM(基本信息!O2434)</f>
        <v/>
      </c>
      <c r="H2434" s="1" t="str">
        <f>IFERROR(INDEX(行业涨跌!F:F,MATCH(G2434,行业涨跌!C:C,0)),"-")</f>
        <v>-</v>
      </c>
      <c r="I2434" s="1" t="str">
        <f>IFERROR(INDEX(行业涨跌!E:E,MATCH(G2434,行业涨跌!C:C,0)),"-")</f>
        <v>-</v>
      </c>
      <c r="J2434" s="1">
        <v>0</v>
      </c>
      <c r="K2434" s="1">
        <v>0</v>
      </c>
      <c r="L2434" s="1">
        <v>0</v>
      </c>
      <c r="M2434" s="66">
        <f t="shared" si="273"/>
        <v>0</v>
      </c>
      <c r="R2434" s="43" t="str">
        <f t="shared" ref="R2434:R2497" si="274">IF(D2434&gt;0,IF(J2434&gt;0,$J$1,"")&amp;IF(K2434&gt;0,$K$1,"")&amp;IF(L2434&gt;0,$L$1,"")&amp;"+"&amp;IF(N2434&gt;0,$N$1,"")&amp;IF(O2434&gt;0,$O$1,"")&amp;IF(P2434&gt;0,$P$1,"")&amp;IF(Q2434&gt;0,$Q$1,""),"-")</f>
        <v>-</v>
      </c>
    </row>
    <row r="2435" spans="1:19" x14ac:dyDescent="0.15">
      <c r="A2435" s="1">
        <v>2434</v>
      </c>
      <c r="B2435" s="29" t="str">
        <f>TRIM(基本信息!B2435)</f>
        <v/>
      </c>
      <c r="C2435" s="1" t="str">
        <f>TRIM(基本信息!C2435)</f>
        <v/>
      </c>
      <c r="D2435" s="1">
        <f t="shared" ref="D2435:D2498" si="275">IF(LEN(B2435)&gt;2,OR(M2435=1,(M2435=0.5)*(N2435+O2435+P2435+Q2435)&gt;0)+0,0)</f>
        <v>0</v>
      </c>
      <c r="E2435" s="1" t="str">
        <f>IFERROR(INDEX(股票涨跌!E:E,MATCH(B2435,股票涨跌!B:B,0)),"-")</f>
        <v>-</v>
      </c>
      <c r="F2435" s="1" t="str">
        <f>IFERROR(INDEX(股票涨跌!F:F,MATCH(B2435,股票涨跌!B:B,0)),"-")</f>
        <v>-</v>
      </c>
      <c r="G2435" s="1" t="str">
        <f>TRIM(基本信息!O2435)</f>
        <v/>
      </c>
      <c r="H2435" s="1" t="str">
        <f>IFERROR(INDEX(行业涨跌!F:F,MATCH(G2435,行业涨跌!C:C,0)),"-")</f>
        <v>-</v>
      </c>
      <c r="I2435" s="1" t="str">
        <f>IFERROR(INDEX(行业涨跌!E:E,MATCH(G2435,行业涨跌!C:C,0)),"-")</f>
        <v>-</v>
      </c>
      <c r="J2435" s="1">
        <v>0</v>
      </c>
      <c r="K2435" s="1">
        <v>0</v>
      </c>
      <c r="L2435" s="1">
        <v>0</v>
      </c>
      <c r="M2435" s="66">
        <f t="shared" ref="M2435:M2498" si="276">IF(K2435&gt;0,1,IF(J2435&gt;0,0.5,0))</f>
        <v>0</v>
      </c>
      <c r="R2435" s="43" t="str">
        <f t="shared" si="274"/>
        <v>-</v>
      </c>
    </row>
    <row r="2436" spans="1:19" x14ac:dyDescent="0.15">
      <c r="A2436" s="1">
        <v>2435</v>
      </c>
      <c r="B2436" s="29" t="str">
        <f>TRIM(基本信息!B2436)</f>
        <v/>
      </c>
      <c r="C2436" s="1" t="str">
        <f>TRIM(基本信息!C2436)</f>
        <v/>
      </c>
      <c r="D2436" s="1">
        <f t="shared" si="275"/>
        <v>0</v>
      </c>
      <c r="E2436" s="1" t="str">
        <f>IFERROR(INDEX(股票涨跌!E:E,MATCH(B2436,股票涨跌!B:B,0)),"-")</f>
        <v>-</v>
      </c>
      <c r="F2436" s="1" t="str">
        <f>IFERROR(INDEX(股票涨跌!F:F,MATCH(B2436,股票涨跌!B:B,0)),"-")</f>
        <v>-</v>
      </c>
      <c r="G2436" s="1" t="str">
        <f>TRIM(基本信息!O2436)</f>
        <v/>
      </c>
      <c r="H2436" s="1" t="str">
        <f>IFERROR(INDEX(行业涨跌!F:F,MATCH(G2436,行业涨跌!C:C,0)),"-")</f>
        <v>-</v>
      </c>
      <c r="I2436" s="1" t="str">
        <f>IFERROR(INDEX(行业涨跌!E:E,MATCH(G2436,行业涨跌!C:C,0)),"-")</f>
        <v>-</v>
      </c>
      <c r="J2436" s="1">
        <v>0</v>
      </c>
      <c r="K2436" s="1">
        <v>0</v>
      </c>
      <c r="L2436" s="1">
        <v>0</v>
      </c>
      <c r="M2436" s="66">
        <f t="shared" si="276"/>
        <v>0</v>
      </c>
      <c r="R2436" s="43" t="str">
        <f t="shared" si="274"/>
        <v>-</v>
      </c>
    </row>
    <row r="2437" spans="1:19" x14ac:dyDescent="0.15">
      <c r="A2437" s="1">
        <v>2436</v>
      </c>
      <c r="B2437" s="29" t="str">
        <f>TRIM(基本信息!B2437)</f>
        <v/>
      </c>
      <c r="C2437" s="1" t="str">
        <f>TRIM(基本信息!C2437)</f>
        <v/>
      </c>
      <c r="D2437" s="1">
        <f t="shared" si="275"/>
        <v>0</v>
      </c>
      <c r="E2437" s="1" t="str">
        <f>IFERROR(INDEX(股票涨跌!E:E,MATCH(B2437,股票涨跌!B:B,0)),"-")</f>
        <v>-</v>
      </c>
      <c r="F2437" s="1" t="str">
        <f>IFERROR(INDEX(股票涨跌!F:F,MATCH(B2437,股票涨跌!B:B,0)),"-")</f>
        <v>-</v>
      </c>
      <c r="G2437" s="1" t="str">
        <f>TRIM(基本信息!O2437)</f>
        <v/>
      </c>
      <c r="H2437" s="1" t="str">
        <f>IFERROR(INDEX(行业涨跌!F:F,MATCH(G2437,行业涨跌!C:C,0)),"-")</f>
        <v>-</v>
      </c>
      <c r="I2437" s="1" t="str">
        <f>IFERROR(INDEX(行业涨跌!E:E,MATCH(G2437,行业涨跌!C:C,0)),"-")</f>
        <v>-</v>
      </c>
      <c r="J2437" s="1">
        <v>0</v>
      </c>
      <c r="K2437" s="1">
        <v>1</v>
      </c>
      <c r="L2437" s="1">
        <v>0</v>
      </c>
      <c r="M2437" s="66">
        <f t="shared" si="276"/>
        <v>1</v>
      </c>
      <c r="R2437" s="43" t="str">
        <f t="shared" si="274"/>
        <v>-</v>
      </c>
      <c r="S2437" s="11">
        <v>43630.625</v>
      </c>
    </row>
    <row r="2438" spans="1:19" x14ac:dyDescent="0.15">
      <c r="A2438" s="1">
        <v>2437</v>
      </c>
      <c r="B2438" s="29" t="str">
        <f>TRIM(基本信息!B2438)</f>
        <v/>
      </c>
      <c r="C2438" s="1" t="str">
        <f>TRIM(基本信息!C2438)</f>
        <v/>
      </c>
      <c r="D2438" s="1">
        <f t="shared" si="275"/>
        <v>0</v>
      </c>
      <c r="E2438" s="1" t="str">
        <f>IFERROR(INDEX(股票涨跌!E:E,MATCH(B2438,股票涨跌!B:B,0)),"-")</f>
        <v>-</v>
      </c>
      <c r="F2438" s="1" t="str">
        <f>IFERROR(INDEX(股票涨跌!F:F,MATCH(B2438,股票涨跌!B:B,0)),"-")</f>
        <v>-</v>
      </c>
      <c r="G2438" s="1" t="str">
        <f>TRIM(基本信息!O2438)</f>
        <v/>
      </c>
      <c r="H2438" s="1" t="str">
        <f>IFERROR(INDEX(行业涨跌!F:F,MATCH(G2438,行业涨跌!C:C,0)),"-")</f>
        <v>-</v>
      </c>
      <c r="I2438" s="1" t="str">
        <f>IFERROR(INDEX(行业涨跌!E:E,MATCH(G2438,行业涨跌!C:C,0)),"-")</f>
        <v>-</v>
      </c>
      <c r="J2438" s="1">
        <v>0</v>
      </c>
      <c r="K2438" s="1">
        <v>1</v>
      </c>
      <c r="L2438" s="1">
        <v>0</v>
      </c>
      <c r="M2438" s="66">
        <f t="shared" si="276"/>
        <v>1</v>
      </c>
      <c r="R2438" s="43" t="str">
        <f t="shared" si="274"/>
        <v>-</v>
      </c>
      <c r="S2438" s="11">
        <v>43630.625</v>
      </c>
    </row>
    <row r="2439" spans="1:19" x14ac:dyDescent="0.15">
      <c r="A2439" s="1">
        <v>2438</v>
      </c>
      <c r="B2439" s="29" t="str">
        <f>TRIM(基本信息!B2439)</f>
        <v/>
      </c>
      <c r="C2439" s="1" t="str">
        <f>TRIM(基本信息!C2439)</f>
        <v/>
      </c>
      <c r="D2439" s="1">
        <f t="shared" si="275"/>
        <v>0</v>
      </c>
      <c r="E2439" s="1" t="str">
        <f>IFERROR(INDEX(股票涨跌!E:E,MATCH(B2439,股票涨跌!B:B,0)),"-")</f>
        <v>-</v>
      </c>
      <c r="F2439" s="1" t="str">
        <f>IFERROR(INDEX(股票涨跌!F:F,MATCH(B2439,股票涨跌!B:B,0)),"-")</f>
        <v>-</v>
      </c>
      <c r="G2439" s="1" t="str">
        <f>TRIM(基本信息!O2439)</f>
        <v/>
      </c>
      <c r="H2439" s="1" t="str">
        <f>IFERROR(INDEX(行业涨跌!F:F,MATCH(G2439,行业涨跌!C:C,0)),"-")</f>
        <v>-</v>
      </c>
      <c r="I2439" s="1" t="str">
        <f>IFERROR(INDEX(行业涨跌!E:E,MATCH(G2439,行业涨跌!C:C,0)),"-")</f>
        <v>-</v>
      </c>
      <c r="J2439" s="1">
        <v>0</v>
      </c>
      <c r="K2439" s="1">
        <v>0</v>
      </c>
      <c r="L2439" s="1">
        <v>0</v>
      </c>
      <c r="M2439" s="66">
        <f t="shared" si="276"/>
        <v>0</v>
      </c>
      <c r="R2439" s="43" t="str">
        <f t="shared" si="274"/>
        <v>-</v>
      </c>
    </row>
    <row r="2440" spans="1:19" x14ac:dyDescent="0.15">
      <c r="A2440" s="1">
        <v>2439</v>
      </c>
      <c r="B2440" s="29" t="str">
        <f>TRIM(基本信息!B2440)</f>
        <v/>
      </c>
      <c r="C2440" s="1" t="str">
        <f>TRIM(基本信息!C2440)</f>
        <v/>
      </c>
      <c r="D2440" s="1">
        <f t="shared" si="275"/>
        <v>0</v>
      </c>
      <c r="E2440" s="1" t="str">
        <f>IFERROR(INDEX(股票涨跌!E:E,MATCH(B2440,股票涨跌!B:B,0)),"-")</f>
        <v>-</v>
      </c>
      <c r="F2440" s="1" t="str">
        <f>IFERROR(INDEX(股票涨跌!F:F,MATCH(B2440,股票涨跌!B:B,0)),"-")</f>
        <v>-</v>
      </c>
      <c r="G2440" s="1" t="str">
        <f>TRIM(基本信息!O2440)</f>
        <v/>
      </c>
      <c r="H2440" s="1" t="str">
        <f>IFERROR(INDEX(行业涨跌!F:F,MATCH(G2440,行业涨跌!C:C,0)),"-")</f>
        <v>-</v>
      </c>
      <c r="I2440" s="1" t="str">
        <f>IFERROR(INDEX(行业涨跌!E:E,MATCH(G2440,行业涨跌!C:C,0)),"-")</f>
        <v>-</v>
      </c>
      <c r="J2440" s="1">
        <v>0</v>
      </c>
      <c r="K2440" s="1">
        <v>0</v>
      </c>
      <c r="L2440" s="1">
        <v>0</v>
      </c>
      <c r="M2440" s="66">
        <f t="shared" si="276"/>
        <v>0</v>
      </c>
      <c r="R2440" s="43" t="str">
        <f t="shared" si="274"/>
        <v>-</v>
      </c>
    </row>
    <row r="2441" spans="1:19" x14ac:dyDescent="0.15">
      <c r="A2441" s="1">
        <v>2440</v>
      </c>
      <c r="B2441" s="29" t="str">
        <f>TRIM(基本信息!B2441)</f>
        <v/>
      </c>
      <c r="C2441" s="1" t="str">
        <f>TRIM(基本信息!C2441)</f>
        <v/>
      </c>
      <c r="D2441" s="1">
        <f t="shared" si="275"/>
        <v>0</v>
      </c>
      <c r="E2441" s="1" t="str">
        <f>IFERROR(INDEX(股票涨跌!E:E,MATCH(B2441,股票涨跌!B:B,0)),"-")</f>
        <v>-</v>
      </c>
      <c r="F2441" s="1" t="str">
        <f>IFERROR(INDEX(股票涨跌!F:F,MATCH(B2441,股票涨跌!B:B,0)),"-")</f>
        <v>-</v>
      </c>
      <c r="G2441" s="1" t="str">
        <f>TRIM(基本信息!O2441)</f>
        <v/>
      </c>
      <c r="H2441" s="1" t="str">
        <f>IFERROR(INDEX(行业涨跌!F:F,MATCH(G2441,行业涨跌!C:C,0)),"-")</f>
        <v>-</v>
      </c>
      <c r="I2441" s="1" t="str">
        <f>IFERROR(INDEX(行业涨跌!E:E,MATCH(G2441,行业涨跌!C:C,0)),"-")</f>
        <v>-</v>
      </c>
      <c r="J2441" s="1">
        <v>0</v>
      </c>
      <c r="K2441" s="1">
        <v>0</v>
      </c>
      <c r="L2441" s="1">
        <v>0</v>
      </c>
      <c r="M2441" s="66">
        <f t="shared" si="276"/>
        <v>0</v>
      </c>
      <c r="R2441" s="43" t="str">
        <f t="shared" si="274"/>
        <v>-</v>
      </c>
    </row>
    <row r="2442" spans="1:19" x14ac:dyDescent="0.15">
      <c r="A2442" s="1">
        <v>2441</v>
      </c>
      <c r="B2442" s="29" t="str">
        <f>TRIM(基本信息!B2442)</f>
        <v/>
      </c>
      <c r="C2442" s="1" t="str">
        <f>TRIM(基本信息!C2442)</f>
        <v/>
      </c>
      <c r="D2442" s="1">
        <f t="shared" si="275"/>
        <v>0</v>
      </c>
      <c r="E2442" s="1" t="str">
        <f>IFERROR(INDEX(股票涨跌!E:E,MATCH(B2442,股票涨跌!B:B,0)),"-")</f>
        <v>-</v>
      </c>
      <c r="F2442" s="1" t="str">
        <f>IFERROR(INDEX(股票涨跌!F:F,MATCH(B2442,股票涨跌!B:B,0)),"-")</f>
        <v>-</v>
      </c>
      <c r="G2442" s="1" t="str">
        <f>TRIM(基本信息!O2442)</f>
        <v/>
      </c>
      <c r="H2442" s="1" t="str">
        <f>IFERROR(INDEX(行业涨跌!F:F,MATCH(G2442,行业涨跌!C:C,0)),"-")</f>
        <v>-</v>
      </c>
      <c r="I2442" s="1" t="str">
        <f>IFERROR(INDEX(行业涨跌!E:E,MATCH(G2442,行业涨跌!C:C,0)),"-")</f>
        <v>-</v>
      </c>
      <c r="J2442" s="1">
        <v>0</v>
      </c>
      <c r="K2442" s="1">
        <v>0</v>
      </c>
      <c r="L2442" s="1">
        <v>1</v>
      </c>
      <c r="M2442" s="66">
        <f t="shared" si="276"/>
        <v>0</v>
      </c>
      <c r="R2442" s="43" t="str">
        <f t="shared" si="274"/>
        <v>-</v>
      </c>
    </row>
    <row r="2443" spans="1:19" x14ac:dyDescent="0.15">
      <c r="A2443" s="1">
        <v>2442</v>
      </c>
      <c r="B2443" s="29" t="str">
        <f>TRIM(基本信息!B2443)</f>
        <v/>
      </c>
      <c r="C2443" s="1" t="str">
        <f>TRIM(基本信息!C2443)</f>
        <v/>
      </c>
      <c r="D2443" s="1">
        <f t="shared" si="275"/>
        <v>0</v>
      </c>
      <c r="E2443" s="1" t="str">
        <f>IFERROR(INDEX(股票涨跌!E:E,MATCH(B2443,股票涨跌!B:B,0)),"-")</f>
        <v>-</v>
      </c>
      <c r="F2443" s="1" t="str">
        <f>IFERROR(INDEX(股票涨跌!F:F,MATCH(B2443,股票涨跌!B:B,0)),"-")</f>
        <v>-</v>
      </c>
      <c r="G2443" s="1" t="str">
        <f>TRIM(基本信息!O2443)</f>
        <v/>
      </c>
      <c r="H2443" s="1" t="str">
        <f>IFERROR(INDEX(行业涨跌!F:F,MATCH(G2443,行业涨跌!C:C,0)),"-")</f>
        <v>-</v>
      </c>
      <c r="I2443" s="1" t="str">
        <f>IFERROR(INDEX(行业涨跌!E:E,MATCH(G2443,行业涨跌!C:C,0)),"-")</f>
        <v>-</v>
      </c>
      <c r="J2443" s="1">
        <v>0</v>
      </c>
      <c r="K2443" s="1">
        <v>0</v>
      </c>
      <c r="L2443" s="1">
        <v>0</v>
      </c>
      <c r="M2443" s="66">
        <f t="shared" si="276"/>
        <v>0</v>
      </c>
      <c r="R2443" s="43" t="str">
        <f t="shared" si="274"/>
        <v>-</v>
      </c>
    </row>
    <row r="2444" spans="1:19" x14ac:dyDescent="0.15">
      <c r="A2444" s="1">
        <v>2443</v>
      </c>
      <c r="B2444" s="29" t="str">
        <f>TRIM(基本信息!B2444)</f>
        <v/>
      </c>
      <c r="C2444" s="1" t="str">
        <f>TRIM(基本信息!C2444)</f>
        <v/>
      </c>
      <c r="D2444" s="1">
        <f t="shared" si="275"/>
        <v>0</v>
      </c>
      <c r="E2444" s="1" t="str">
        <f>IFERROR(INDEX(股票涨跌!E:E,MATCH(B2444,股票涨跌!B:B,0)),"-")</f>
        <v>-</v>
      </c>
      <c r="F2444" s="1" t="str">
        <f>IFERROR(INDEX(股票涨跌!F:F,MATCH(B2444,股票涨跌!B:B,0)),"-")</f>
        <v>-</v>
      </c>
      <c r="G2444" s="1" t="str">
        <f>TRIM(基本信息!O2444)</f>
        <v/>
      </c>
      <c r="H2444" s="1" t="str">
        <f>IFERROR(INDEX(行业涨跌!F:F,MATCH(G2444,行业涨跌!C:C,0)),"-")</f>
        <v>-</v>
      </c>
      <c r="I2444" s="1" t="str">
        <f>IFERROR(INDEX(行业涨跌!E:E,MATCH(G2444,行业涨跌!C:C,0)),"-")</f>
        <v>-</v>
      </c>
      <c r="J2444" s="1">
        <v>0</v>
      </c>
      <c r="K2444" s="1">
        <v>0</v>
      </c>
      <c r="L2444" s="1">
        <v>0</v>
      </c>
      <c r="M2444" s="66">
        <f t="shared" si="276"/>
        <v>0</v>
      </c>
      <c r="R2444" s="43" t="str">
        <f t="shared" si="274"/>
        <v>-</v>
      </c>
    </row>
    <row r="2445" spans="1:19" x14ac:dyDescent="0.15">
      <c r="A2445" s="1">
        <v>2444</v>
      </c>
      <c r="B2445" s="29" t="str">
        <f>TRIM(基本信息!B2445)</f>
        <v/>
      </c>
      <c r="C2445" s="1" t="str">
        <f>TRIM(基本信息!C2445)</f>
        <v/>
      </c>
      <c r="D2445" s="1">
        <f t="shared" si="275"/>
        <v>0</v>
      </c>
      <c r="E2445" s="1" t="str">
        <f>IFERROR(INDEX(股票涨跌!E:E,MATCH(B2445,股票涨跌!B:B,0)),"-")</f>
        <v>-</v>
      </c>
      <c r="F2445" s="1" t="str">
        <f>IFERROR(INDEX(股票涨跌!F:F,MATCH(B2445,股票涨跌!B:B,0)),"-")</f>
        <v>-</v>
      </c>
      <c r="G2445" s="1" t="str">
        <f>TRIM(基本信息!O2445)</f>
        <v/>
      </c>
      <c r="H2445" s="1" t="str">
        <f>IFERROR(INDEX(行业涨跌!F:F,MATCH(G2445,行业涨跌!C:C,0)),"-")</f>
        <v>-</v>
      </c>
      <c r="I2445" s="1" t="str">
        <f>IFERROR(INDEX(行业涨跌!E:E,MATCH(G2445,行业涨跌!C:C,0)),"-")</f>
        <v>-</v>
      </c>
      <c r="J2445" s="1">
        <v>0</v>
      </c>
      <c r="K2445" s="1">
        <v>0</v>
      </c>
      <c r="L2445" s="1">
        <v>0</v>
      </c>
      <c r="M2445" s="66">
        <f t="shared" si="276"/>
        <v>0</v>
      </c>
      <c r="R2445" s="43" t="str">
        <f t="shared" si="274"/>
        <v>-</v>
      </c>
    </row>
    <row r="2446" spans="1:19" x14ac:dyDescent="0.15">
      <c r="A2446" s="1">
        <v>2445</v>
      </c>
      <c r="B2446" s="29" t="str">
        <f>TRIM(基本信息!B2446)</f>
        <v/>
      </c>
      <c r="C2446" s="1" t="str">
        <f>TRIM(基本信息!C2446)</f>
        <v/>
      </c>
      <c r="D2446" s="1">
        <f t="shared" si="275"/>
        <v>0</v>
      </c>
      <c r="E2446" s="1" t="str">
        <f>IFERROR(INDEX(股票涨跌!E:E,MATCH(B2446,股票涨跌!B:B,0)),"-")</f>
        <v>-</v>
      </c>
      <c r="F2446" s="1" t="str">
        <f>IFERROR(INDEX(股票涨跌!F:F,MATCH(B2446,股票涨跌!B:B,0)),"-")</f>
        <v>-</v>
      </c>
      <c r="G2446" s="1" t="str">
        <f>TRIM(基本信息!O2446)</f>
        <v/>
      </c>
      <c r="H2446" s="1" t="str">
        <f>IFERROR(INDEX(行业涨跌!F:F,MATCH(G2446,行业涨跌!C:C,0)),"-")</f>
        <v>-</v>
      </c>
      <c r="I2446" s="1" t="str">
        <f>IFERROR(INDEX(行业涨跌!E:E,MATCH(G2446,行业涨跌!C:C,0)),"-")</f>
        <v>-</v>
      </c>
      <c r="J2446" s="1">
        <v>0</v>
      </c>
      <c r="K2446" s="1">
        <v>0</v>
      </c>
      <c r="L2446" s="1">
        <v>0</v>
      </c>
      <c r="M2446" s="66">
        <f t="shared" si="276"/>
        <v>0</v>
      </c>
      <c r="R2446" s="43" t="str">
        <f t="shared" si="274"/>
        <v>-</v>
      </c>
    </row>
    <row r="2447" spans="1:19" x14ac:dyDescent="0.15">
      <c r="A2447" s="1">
        <v>2446</v>
      </c>
      <c r="B2447" s="29" t="str">
        <f>TRIM(基本信息!B2447)</f>
        <v/>
      </c>
      <c r="C2447" s="1" t="str">
        <f>TRIM(基本信息!C2447)</f>
        <v/>
      </c>
      <c r="D2447" s="1">
        <f t="shared" si="275"/>
        <v>0</v>
      </c>
      <c r="E2447" s="1" t="str">
        <f>IFERROR(INDEX(股票涨跌!E:E,MATCH(B2447,股票涨跌!B:B,0)),"-")</f>
        <v>-</v>
      </c>
      <c r="F2447" s="1" t="str">
        <f>IFERROR(INDEX(股票涨跌!F:F,MATCH(B2447,股票涨跌!B:B,0)),"-")</f>
        <v>-</v>
      </c>
      <c r="G2447" s="1" t="str">
        <f>TRIM(基本信息!O2447)</f>
        <v/>
      </c>
      <c r="H2447" s="1" t="str">
        <f>IFERROR(INDEX(行业涨跌!F:F,MATCH(G2447,行业涨跌!C:C,0)),"-")</f>
        <v>-</v>
      </c>
      <c r="I2447" s="1" t="str">
        <f>IFERROR(INDEX(行业涨跌!E:E,MATCH(G2447,行业涨跌!C:C,0)),"-")</f>
        <v>-</v>
      </c>
      <c r="J2447" s="1">
        <v>0</v>
      </c>
      <c r="K2447" s="1">
        <v>0</v>
      </c>
      <c r="L2447" s="1">
        <v>0</v>
      </c>
      <c r="M2447" s="66">
        <f t="shared" si="276"/>
        <v>0</v>
      </c>
      <c r="R2447" s="43" t="str">
        <f t="shared" si="274"/>
        <v>-</v>
      </c>
    </row>
    <row r="2448" spans="1:19" x14ac:dyDescent="0.15">
      <c r="A2448" s="1">
        <v>2447</v>
      </c>
      <c r="B2448" s="29" t="str">
        <f>TRIM(基本信息!B2448)</f>
        <v/>
      </c>
      <c r="C2448" s="1" t="str">
        <f>TRIM(基本信息!C2448)</f>
        <v/>
      </c>
      <c r="D2448" s="1">
        <f t="shared" si="275"/>
        <v>0</v>
      </c>
      <c r="E2448" s="1" t="str">
        <f>IFERROR(INDEX(股票涨跌!E:E,MATCH(B2448,股票涨跌!B:B,0)),"-")</f>
        <v>-</v>
      </c>
      <c r="F2448" s="1" t="str">
        <f>IFERROR(INDEX(股票涨跌!F:F,MATCH(B2448,股票涨跌!B:B,0)),"-")</f>
        <v>-</v>
      </c>
      <c r="G2448" s="1" t="str">
        <f>TRIM(基本信息!O2448)</f>
        <v/>
      </c>
      <c r="H2448" s="1" t="str">
        <f>IFERROR(INDEX(行业涨跌!F:F,MATCH(G2448,行业涨跌!C:C,0)),"-")</f>
        <v>-</v>
      </c>
      <c r="I2448" s="1" t="str">
        <f>IFERROR(INDEX(行业涨跌!E:E,MATCH(G2448,行业涨跌!C:C,0)),"-")</f>
        <v>-</v>
      </c>
      <c r="J2448" s="1">
        <v>0</v>
      </c>
      <c r="K2448" s="1">
        <v>1</v>
      </c>
      <c r="L2448" s="1">
        <v>0</v>
      </c>
      <c r="M2448" s="66">
        <f t="shared" si="276"/>
        <v>1</v>
      </c>
      <c r="R2448" s="43" t="str">
        <f t="shared" si="274"/>
        <v>-</v>
      </c>
      <c r="S2448" s="11">
        <v>43630.625</v>
      </c>
    </row>
    <row r="2449" spans="1:19" x14ac:dyDescent="0.15">
      <c r="A2449" s="1">
        <v>2448</v>
      </c>
      <c r="B2449" s="29" t="str">
        <f>TRIM(基本信息!B2449)</f>
        <v/>
      </c>
      <c r="C2449" s="1" t="str">
        <f>TRIM(基本信息!C2449)</f>
        <v/>
      </c>
      <c r="D2449" s="1">
        <f t="shared" si="275"/>
        <v>0</v>
      </c>
      <c r="E2449" s="1" t="str">
        <f>IFERROR(INDEX(股票涨跌!E:E,MATCH(B2449,股票涨跌!B:B,0)),"-")</f>
        <v>-</v>
      </c>
      <c r="F2449" s="1" t="str">
        <f>IFERROR(INDEX(股票涨跌!F:F,MATCH(B2449,股票涨跌!B:B,0)),"-")</f>
        <v>-</v>
      </c>
      <c r="G2449" s="1" t="str">
        <f>TRIM(基本信息!O2449)</f>
        <v/>
      </c>
      <c r="H2449" s="1" t="str">
        <f>IFERROR(INDEX(行业涨跌!F:F,MATCH(G2449,行业涨跌!C:C,0)),"-")</f>
        <v>-</v>
      </c>
      <c r="I2449" s="1" t="str">
        <f>IFERROR(INDEX(行业涨跌!E:E,MATCH(G2449,行业涨跌!C:C,0)),"-")</f>
        <v>-</v>
      </c>
      <c r="J2449" s="1">
        <v>0</v>
      </c>
      <c r="K2449" s="1">
        <v>0</v>
      </c>
      <c r="L2449" s="1">
        <v>0</v>
      </c>
      <c r="M2449" s="66">
        <f t="shared" si="276"/>
        <v>0</v>
      </c>
      <c r="R2449" s="43" t="str">
        <f t="shared" si="274"/>
        <v>-</v>
      </c>
    </row>
    <row r="2450" spans="1:19" x14ac:dyDescent="0.15">
      <c r="A2450" s="1">
        <v>2449</v>
      </c>
      <c r="B2450" s="29" t="str">
        <f>TRIM(基本信息!B2450)</f>
        <v/>
      </c>
      <c r="C2450" s="1" t="str">
        <f>TRIM(基本信息!C2450)</f>
        <v/>
      </c>
      <c r="D2450" s="1">
        <f t="shared" si="275"/>
        <v>0</v>
      </c>
      <c r="E2450" s="1" t="str">
        <f>IFERROR(INDEX(股票涨跌!E:E,MATCH(B2450,股票涨跌!B:B,0)),"-")</f>
        <v>-</v>
      </c>
      <c r="F2450" s="1" t="str">
        <f>IFERROR(INDEX(股票涨跌!F:F,MATCH(B2450,股票涨跌!B:B,0)),"-")</f>
        <v>-</v>
      </c>
      <c r="G2450" s="1" t="str">
        <f>TRIM(基本信息!O2450)</f>
        <v/>
      </c>
      <c r="H2450" s="1" t="str">
        <f>IFERROR(INDEX(行业涨跌!F:F,MATCH(G2450,行业涨跌!C:C,0)),"-")</f>
        <v>-</v>
      </c>
      <c r="I2450" s="1" t="str">
        <f>IFERROR(INDEX(行业涨跌!E:E,MATCH(G2450,行业涨跌!C:C,0)),"-")</f>
        <v>-</v>
      </c>
      <c r="J2450" s="1">
        <v>0</v>
      </c>
      <c r="K2450" s="1">
        <v>0</v>
      </c>
      <c r="L2450" s="1">
        <v>0</v>
      </c>
      <c r="M2450" s="66">
        <f t="shared" si="276"/>
        <v>0</v>
      </c>
      <c r="R2450" s="43" t="str">
        <f t="shared" si="274"/>
        <v>-</v>
      </c>
    </row>
    <row r="2451" spans="1:19" x14ac:dyDescent="0.15">
      <c r="A2451" s="1">
        <v>2450</v>
      </c>
      <c r="B2451" s="29" t="str">
        <f>TRIM(基本信息!B2451)</f>
        <v/>
      </c>
      <c r="C2451" s="1" t="str">
        <f>TRIM(基本信息!C2451)</f>
        <v/>
      </c>
      <c r="D2451" s="1">
        <f t="shared" si="275"/>
        <v>0</v>
      </c>
      <c r="E2451" s="1" t="str">
        <f>IFERROR(INDEX(股票涨跌!E:E,MATCH(B2451,股票涨跌!B:B,0)),"-")</f>
        <v>-</v>
      </c>
      <c r="F2451" s="1" t="str">
        <f>IFERROR(INDEX(股票涨跌!F:F,MATCH(B2451,股票涨跌!B:B,0)),"-")</f>
        <v>-</v>
      </c>
      <c r="G2451" s="1" t="str">
        <f>TRIM(基本信息!O2451)</f>
        <v/>
      </c>
      <c r="H2451" s="1" t="str">
        <f>IFERROR(INDEX(行业涨跌!F:F,MATCH(G2451,行业涨跌!C:C,0)),"-")</f>
        <v>-</v>
      </c>
      <c r="I2451" s="1" t="str">
        <f>IFERROR(INDEX(行业涨跌!E:E,MATCH(G2451,行业涨跌!C:C,0)),"-")</f>
        <v>-</v>
      </c>
      <c r="J2451" s="1">
        <v>0</v>
      </c>
      <c r="K2451" s="1">
        <v>0</v>
      </c>
      <c r="L2451" s="1">
        <v>0</v>
      </c>
      <c r="M2451" s="66">
        <f t="shared" si="276"/>
        <v>0</v>
      </c>
      <c r="R2451" s="43" t="str">
        <f t="shared" si="274"/>
        <v>-</v>
      </c>
    </row>
    <row r="2452" spans="1:19" x14ac:dyDescent="0.15">
      <c r="A2452" s="1">
        <v>2451</v>
      </c>
      <c r="B2452" s="29" t="str">
        <f>TRIM(基本信息!B2452)</f>
        <v/>
      </c>
      <c r="C2452" s="1" t="str">
        <f>TRIM(基本信息!C2452)</f>
        <v/>
      </c>
      <c r="D2452" s="1">
        <f t="shared" si="275"/>
        <v>0</v>
      </c>
      <c r="E2452" s="1" t="str">
        <f>IFERROR(INDEX(股票涨跌!E:E,MATCH(B2452,股票涨跌!B:B,0)),"-")</f>
        <v>-</v>
      </c>
      <c r="F2452" s="1" t="str">
        <f>IFERROR(INDEX(股票涨跌!F:F,MATCH(B2452,股票涨跌!B:B,0)),"-")</f>
        <v>-</v>
      </c>
      <c r="G2452" s="1" t="str">
        <f>TRIM(基本信息!O2452)</f>
        <v/>
      </c>
      <c r="H2452" s="1" t="str">
        <f>IFERROR(INDEX(行业涨跌!F:F,MATCH(G2452,行业涨跌!C:C,0)),"-")</f>
        <v>-</v>
      </c>
      <c r="I2452" s="1" t="str">
        <f>IFERROR(INDEX(行业涨跌!E:E,MATCH(G2452,行业涨跌!C:C,0)),"-")</f>
        <v>-</v>
      </c>
      <c r="J2452" s="1">
        <v>0</v>
      </c>
      <c r="K2452" s="1">
        <v>0</v>
      </c>
      <c r="L2452" s="1">
        <v>0</v>
      </c>
      <c r="M2452" s="66">
        <f t="shared" si="276"/>
        <v>0</v>
      </c>
      <c r="R2452" s="43" t="str">
        <f t="shared" si="274"/>
        <v>-</v>
      </c>
    </row>
    <row r="2453" spans="1:19" x14ac:dyDescent="0.15">
      <c r="A2453" s="1">
        <v>2452</v>
      </c>
      <c r="B2453" s="29" t="str">
        <f>TRIM(基本信息!B2453)</f>
        <v/>
      </c>
      <c r="C2453" s="1" t="str">
        <f>TRIM(基本信息!C2453)</f>
        <v/>
      </c>
      <c r="D2453" s="1">
        <f t="shared" si="275"/>
        <v>0</v>
      </c>
      <c r="E2453" s="1" t="str">
        <f>IFERROR(INDEX(股票涨跌!E:E,MATCH(B2453,股票涨跌!B:B,0)),"-")</f>
        <v>-</v>
      </c>
      <c r="F2453" s="1" t="str">
        <f>IFERROR(INDEX(股票涨跌!F:F,MATCH(B2453,股票涨跌!B:B,0)),"-")</f>
        <v>-</v>
      </c>
      <c r="G2453" s="1" t="str">
        <f>TRIM(基本信息!O2453)</f>
        <v/>
      </c>
      <c r="H2453" s="1" t="str">
        <f>IFERROR(INDEX(行业涨跌!F:F,MATCH(G2453,行业涨跌!C:C,0)),"-")</f>
        <v>-</v>
      </c>
      <c r="I2453" s="1" t="str">
        <f>IFERROR(INDEX(行业涨跌!E:E,MATCH(G2453,行业涨跌!C:C,0)),"-")</f>
        <v>-</v>
      </c>
      <c r="J2453" s="1">
        <v>1</v>
      </c>
      <c r="K2453" s="1">
        <v>0</v>
      </c>
      <c r="L2453" s="1">
        <v>0</v>
      </c>
      <c r="M2453" s="66">
        <f t="shared" si="276"/>
        <v>0.5</v>
      </c>
      <c r="N2453" s="1">
        <v>0</v>
      </c>
      <c r="O2453" s="1">
        <v>1</v>
      </c>
      <c r="P2453" s="1">
        <v>1</v>
      </c>
      <c r="Q2453" s="1">
        <v>0</v>
      </c>
      <c r="R2453" s="43" t="str">
        <f t="shared" si="274"/>
        <v>-</v>
      </c>
      <c r="S2453" s="11">
        <v>43630.625</v>
      </c>
    </row>
    <row r="2454" spans="1:19" x14ac:dyDescent="0.15">
      <c r="A2454" s="1">
        <v>2453</v>
      </c>
      <c r="B2454" s="29" t="str">
        <f>TRIM(基本信息!B2454)</f>
        <v/>
      </c>
      <c r="C2454" s="1" t="str">
        <f>TRIM(基本信息!C2454)</f>
        <v/>
      </c>
      <c r="D2454" s="1">
        <f t="shared" si="275"/>
        <v>0</v>
      </c>
      <c r="E2454" s="1" t="str">
        <f>IFERROR(INDEX(股票涨跌!E:E,MATCH(B2454,股票涨跌!B:B,0)),"-")</f>
        <v>-</v>
      </c>
      <c r="F2454" s="1" t="str">
        <f>IFERROR(INDEX(股票涨跌!F:F,MATCH(B2454,股票涨跌!B:B,0)),"-")</f>
        <v>-</v>
      </c>
      <c r="G2454" s="1" t="str">
        <f>TRIM(基本信息!O2454)</f>
        <v/>
      </c>
      <c r="H2454" s="1" t="str">
        <f>IFERROR(INDEX(行业涨跌!F:F,MATCH(G2454,行业涨跌!C:C,0)),"-")</f>
        <v>-</v>
      </c>
      <c r="I2454" s="1" t="str">
        <f>IFERROR(INDEX(行业涨跌!E:E,MATCH(G2454,行业涨跌!C:C,0)),"-")</f>
        <v>-</v>
      </c>
      <c r="J2454" s="1">
        <v>0</v>
      </c>
      <c r="K2454" s="1">
        <v>0</v>
      </c>
      <c r="L2454" s="1">
        <v>0</v>
      </c>
      <c r="M2454" s="66">
        <f t="shared" si="276"/>
        <v>0</v>
      </c>
      <c r="R2454" s="43" t="str">
        <f t="shared" si="274"/>
        <v>-</v>
      </c>
    </row>
    <row r="2455" spans="1:19" x14ac:dyDescent="0.15">
      <c r="A2455" s="1">
        <v>2454</v>
      </c>
      <c r="B2455" s="29" t="str">
        <f>TRIM(基本信息!B2455)</f>
        <v/>
      </c>
      <c r="C2455" s="1" t="str">
        <f>TRIM(基本信息!C2455)</f>
        <v/>
      </c>
      <c r="D2455" s="1">
        <f t="shared" si="275"/>
        <v>0</v>
      </c>
      <c r="E2455" s="1" t="str">
        <f>IFERROR(INDEX(股票涨跌!E:E,MATCH(B2455,股票涨跌!B:B,0)),"-")</f>
        <v>-</v>
      </c>
      <c r="F2455" s="1" t="str">
        <f>IFERROR(INDEX(股票涨跌!F:F,MATCH(B2455,股票涨跌!B:B,0)),"-")</f>
        <v>-</v>
      </c>
      <c r="G2455" s="1" t="str">
        <f>TRIM(基本信息!O2455)</f>
        <v/>
      </c>
      <c r="H2455" s="1" t="str">
        <f>IFERROR(INDEX(行业涨跌!F:F,MATCH(G2455,行业涨跌!C:C,0)),"-")</f>
        <v>-</v>
      </c>
      <c r="I2455" s="1" t="str">
        <f>IFERROR(INDEX(行业涨跌!E:E,MATCH(G2455,行业涨跌!C:C,0)),"-")</f>
        <v>-</v>
      </c>
      <c r="J2455" s="1">
        <v>0</v>
      </c>
      <c r="K2455" s="1">
        <v>1</v>
      </c>
      <c r="L2455" s="1">
        <v>0</v>
      </c>
      <c r="M2455" s="66">
        <f t="shared" si="276"/>
        <v>1</v>
      </c>
      <c r="R2455" s="43" t="str">
        <f t="shared" si="274"/>
        <v>-</v>
      </c>
      <c r="S2455" s="11">
        <v>43630.625</v>
      </c>
    </row>
    <row r="2456" spans="1:19" x14ac:dyDescent="0.15">
      <c r="A2456" s="1">
        <v>2455</v>
      </c>
      <c r="B2456" s="29" t="str">
        <f>TRIM(基本信息!B2456)</f>
        <v/>
      </c>
      <c r="C2456" s="1" t="str">
        <f>TRIM(基本信息!C2456)</f>
        <v/>
      </c>
      <c r="D2456" s="1">
        <f t="shared" si="275"/>
        <v>0</v>
      </c>
      <c r="E2456" s="1" t="str">
        <f>IFERROR(INDEX(股票涨跌!E:E,MATCH(B2456,股票涨跌!B:B,0)),"-")</f>
        <v>-</v>
      </c>
      <c r="F2456" s="1" t="str">
        <f>IFERROR(INDEX(股票涨跌!F:F,MATCH(B2456,股票涨跌!B:B,0)),"-")</f>
        <v>-</v>
      </c>
      <c r="G2456" s="1" t="str">
        <f>TRIM(基本信息!O2456)</f>
        <v/>
      </c>
      <c r="H2456" s="1" t="str">
        <f>IFERROR(INDEX(行业涨跌!F:F,MATCH(G2456,行业涨跌!C:C,0)),"-")</f>
        <v>-</v>
      </c>
      <c r="I2456" s="1" t="str">
        <f>IFERROR(INDEX(行业涨跌!E:E,MATCH(G2456,行业涨跌!C:C,0)),"-")</f>
        <v>-</v>
      </c>
      <c r="J2456" s="1">
        <v>0</v>
      </c>
      <c r="K2456" s="1">
        <v>0</v>
      </c>
      <c r="L2456" s="1">
        <v>0</v>
      </c>
      <c r="M2456" s="66">
        <f t="shared" si="276"/>
        <v>0</v>
      </c>
      <c r="R2456" s="43" t="str">
        <f t="shared" si="274"/>
        <v>-</v>
      </c>
    </row>
    <row r="2457" spans="1:19" x14ac:dyDescent="0.15">
      <c r="A2457" s="1">
        <v>2456</v>
      </c>
      <c r="B2457" s="29" t="str">
        <f>TRIM(基本信息!B2457)</f>
        <v/>
      </c>
      <c r="C2457" s="1" t="str">
        <f>TRIM(基本信息!C2457)</f>
        <v/>
      </c>
      <c r="D2457" s="1">
        <f t="shared" si="275"/>
        <v>0</v>
      </c>
      <c r="E2457" s="1" t="str">
        <f>IFERROR(INDEX(股票涨跌!E:E,MATCH(B2457,股票涨跌!B:B,0)),"-")</f>
        <v>-</v>
      </c>
      <c r="F2457" s="1" t="str">
        <f>IFERROR(INDEX(股票涨跌!F:F,MATCH(B2457,股票涨跌!B:B,0)),"-")</f>
        <v>-</v>
      </c>
      <c r="G2457" s="1" t="str">
        <f>TRIM(基本信息!O2457)</f>
        <v/>
      </c>
      <c r="H2457" s="1" t="str">
        <f>IFERROR(INDEX(行业涨跌!F:F,MATCH(G2457,行业涨跌!C:C,0)),"-")</f>
        <v>-</v>
      </c>
      <c r="I2457" s="1" t="str">
        <f>IFERROR(INDEX(行业涨跌!E:E,MATCH(G2457,行业涨跌!C:C,0)),"-")</f>
        <v>-</v>
      </c>
      <c r="J2457" s="1">
        <v>0</v>
      </c>
      <c r="K2457" s="1">
        <v>0</v>
      </c>
      <c r="L2457" s="1">
        <v>0</v>
      </c>
      <c r="M2457" s="66">
        <f t="shared" si="276"/>
        <v>0</v>
      </c>
      <c r="R2457" s="43" t="str">
        <f t="shared" si="274"/>
        <v>-</v>
      </c>
    </row>
    <row r="2458" spans="1:19" x14ac:dyDescent="0.15">
      <c r="A2458" s="1">
        <v>2457</v>
      </c>
      <c r="B2458" s="29" t="str">
        <f>TRIM(基本信息!B2458)</f>
        <v/>
      </c>
      <c r="C2458" s="1" t="str">
        <f>TRIM(基本信息!C2458)</f>
        <v/>
      </c>
      <c r="D2458" s="1">
        <f t="shared" si="275"/>
        <v>0</v>
      </c>
      <c r="E2458" s="1" t="str">
        <f>IFERROR(INDEX(股票涨跌!E:E,MATCH(B2458,股票涨跌!B:B,0)),"-")</f>
        <v>-</v>
      </c>
      <c r="F2458" s="1" t="str">
        <f>IFERROR(INDEX(股票涨跌!F:F,MATCH(B2458,股票涨跌!B:B,0)),"-")</f>
        <v>-</v>
      </c>
      <c r="G2458" s="1" t="str">
        <f>TRIM(基本信息!O2458)</f>
        <v/>
      </c>
      <c r="H2458" s="1" t="str">
        <f>IFERROR(INDEX(行业涨跌!F:F,MATCH(G2458,行业涨跌!C:C,0)),"-")</f>
        <v>-</v>
      </c>
      <c r="I2458" s="1" t="str">
        <f>IFERROR(INDEX(行业涨跌!E:E,MATCH(G2458,行业涨跌!C:C,0)),"-")</f>
        <v>-</v>
      </c>
      <c r="J2458" s="1">
        <v>1</v>
      </c>
      <c r="K2458" s="1">
        <v>0</v>
      </c>
      <c r="L2458" s="1">
        <v>0</v>
      </c>
      <c r="M2458" s="66">
        <f t="shared" si="276"/>
        <v>0.5</v>
      </c>
      <c r="N2458" s="1">
        <v>0</v>
      </c>
      <c r="O2458" s="1">
        <v>0</v>
      </c>
      <c r="P2458" s="1">
        <v>0</v>
      </c>
      <c r="Q2458" s="1">
        <v>0</v>
      </c>
      <c r="R2458" s="43" t="str">
        <f t="shared" si="274"/>
        <v>-</v>
      </c>
      <c r="S2458" s="11" t="s">
        <v>7751</v>
      </c>
    </row>
    <row r="2459" spans="1:19" x14ac:dyDescent="0.15">
      <c r="A2459" s="1">
        <v>2458</v>
      </c>
      <c r="B2459" s="29" t="str">
        <f>TRIM(基本信息!B2459)</f>
        <v/>
      </c>
      <c r="C2459" s="1" t="str">
        <f>TRIM(基本信息!C2459)</f>
        <v/>
      </c>
      <c r="D2459" s="1">
        <f t="shared" si="275"/>
        <v>0</v>
      </c>
      <c r="E2459" s="1" t="str">
        <f>IFERROR(INDEX(股票涨跌!E:E,MATCH(B2459,股票涨跌!B:B,0)),"-")</f>
        <v>-</v>
      </c>
      <c r="F2459" s="1" t="str">
        <f>IFERROR(INDEX(股票涨跌!F:F,MATCH(B2459,股票涨跌!B:B,0)),"-")</f>
        <v>-</v>
      </c>
      <c r="G2459" s="1" t="str">
        <f>TRIM(基本信息!O2459)</f>
        <v/>
      </c>
      <c r="H2459" s="1" t="str">
        <f>IFERROR(INDEX(行业涨跌!F:F,MATCH(G2459,行业涨跌!C:C,0)),"-")</f>
        <v>-</v>
      </c>
      <c r="I2459" s="1" t="str">
        <f>IFERROR(INDEX(行业涨跌!E:E,MATCH(G2459,行业涨跌!C:C,0)),"-")</f>
        <v>-</v>
      </c>
      <c r="J2459" s="1">
        <v>0</v>
      </c>
      <c r="K2459" s="1">
        <v>0</v>
      </c>
      <c r="L2459" s="1">
        <v>0</v>
      </c>
      <c r="M2459" s="66">
        <f t="shared" si="276"/>
        <v>0</v>
      </c>
      <c r="R2459" s="43" t="str">
        <f t="shared" si="274"/>
        <v>-</v>
      </c>
    </row>
    <row r="2460" spans="1:19" x14ac:dyDescent="0.15">
      <c r="A2460" s="1">
        <v>2459</v>
      </c>
      <c r="B2460" s="29" t="str">
        <f>TRIM(基本信息!B2460)</f>
        <v/>
      </c>
      <c r="C2460" s="1" t="str">
        <f>TRIM(基本信息!C2460)</f>
        <v/>
      </c>
      <c r="D2460" s="1">
        <f t="shared" si="275"/>
        <v>0</v>
      </c>
      <c r="E2460" s="1" t="str">
        <f>IFERROR(INDEX(股票涨跌!E:E,MATCH(B2460,股票涨跌!B:B,0)),"-")</f>
        <v>-</v>
      </c>
      <c r="F2460" s="1" t="str">
        <f>IFERROR(INDEX(股票涨跌!F:F,MATCH(B2460,股票涨跌!B:B,0)),"-")</f>
        <v>-</v>
      </c>
      <c r="G2460" s="1" t="str">
        <f>TRIM(基本信息!O2460)</f>
        <v/>
      </c>
      <c r="H2460" s="1" t="str">
        <f>IFERROR(INDEX(行业涨跌!F:F,MATCH(G2460,行业涨跌!C:C,0)),"-")</f>
        <v>-</v>
      </c>
      <c r="I2460" s="1" t="str">
        <f>IFERROR(INDEX(行业涨跌!E:E,MATCH(G2460,行业涨跌!C:C,0)),"-")</f>
        <v>-</v>
      </c>
      <c r="J2460" s="1">
        <v>0</v>
      </c>
      <c r="K2460" s="1">
        <v>0</v>
      </c>
      <c r="L2460" s="1">
        <v>0</v>
      </c>
      <c r="M2460" s="66">
        <f t="shared" si="276"/>
        <v>0</v>
      </c>
      <c r="R2460" s="43" t="str">
        <f t="shared" si="274"/>
        <v>-</v>
      </c>
    </row>
    <row r="2461" spans="1:19" x14ac:dyDescent="0.15">
      <c r="A2461" s="1">
        <v>2460</v>
      </c>
      <c r="B2461" s="29" t="str">
        <f>TRIM(基本信息!B2461)</f>
        <v/>
      </c>
      <c r="C2461" s="1" t="str">
        <f>TRIM(基本信息!C2461)</f>
        <v/>
      </c>
      <c r="D2461" s="1">
        <f t="shared" si="275"/>
        <v>0</v>
      </c>
      <c r="E2461" s="1" t="str">
        <f>IFERROR(INDEX(股票涨跌!E:E,MATCH(B2461,股票涨跌!B:B,0)),"-")</f>
        <v>-</v>
      </c>
      <c r="F2461" s="1" t="str">
        <f>IFERROR(INDEX(股票涨跌!F:F,MATCH(B2461,股票涨跌!B:B,0)),"-")</f>
        <v>-</v>
      </c>
      <c r="G2461" s="1" t="str">
        <f>TRIM(基本信息!O2461)</f>
        <v/>
      </c>
      <c r="H2461" s="1" t="str">
        <f>IFERROR(INDEX(行业涨跌!F:F,MATCH(G2461,行业涨跌!C:C,0)),"-")</f>
        <v>-</v>
      </c>
      <c r="I2461" s="1" t="str">
        <f>IFERROR(INDEX(行业涨跌!E:E,MATCH(G2461,行业涨跌!C:C,0)),"-")</f>
        <v>-</v>
      </c>
      <c r="J2461" s="1">
        <v>0</v>
      </c>
      <c r="K2461" s="1">
        <v>1</v>
      </c>
      <c r="L2461" s="1">
        <v>0</v>
      </c>
      <c r="M2461" s="66">
        <f t="shared" si="276"/>
        <v>1</v>
      </c>
      <c r="R2461" s="43" t="str">
        <f t="shared" si="274"/>
        <v>-</v>
      </c>
      <c r="S2461" s="11">
        <v>43630.625</v>
      </c>
    </row>
    <row r="2462" spans="1:19" x14ac:dyDescent="0.15">
      <c r="A2462" s="1">
        <v>2461</v>
      </c>
      <c r="B2462" s="29" t="str">
        <f>TRIM(基本信息!B2462)</f>
        <v/>
      </c>
      <c r="C2462" s="1" t="str">
        <f>TRIM(基本信息!C2462)</f>
        <v/>
      </c>
      <c r="D2462" s="1">
        <f t="shared" si="275"/>
        <v>0</v>
      </c>
      <c r="E2462" s="1" t="str">
        <f>IFERROR(INDEX(股票涨跌!E:E,MATCH(B2462,股票涨跌!B:B,0)),"-")</f>
        <v>-</v>
      </c>
      <c r="F2462" s="1" t="str">
        <f>IFERROR(INDEX(股票涨跌!F:F,MATCH(B2462,股票涨跌!B:B,0)),"-")</f>
        <v>-</v>
      </c>
      <c r="G2462" s="1" t="str">
        <f>TRIM(基本信息!O2462)</f>
        <v/>
      </c>
      <c r="H2462" s="1" t="str">
        <f>IFERROR(INDEX(行业涨跌!F:F,MATCH(G2462,行业涨跌!C:C,0)),"-")</f>
        <v>-</v>
      </c>
      <c r="I2462" s="1" t="str">
        <f>IFERROR(INDEX(行业涨跌!E:E,MATCH(G2462,行业涨跌!C:C,0)),"-")</f>
        <v>-</v>
      </c>
      <c r="J2462" s="1">
        <v>0</v>
      </c>
      <c r="K2462" s="1">
        <v>0</v>
      </c>
      <c r="L2462" s="1">
        <v>0</v>
      </c>
      <c r="M2462" s="66">
        <f t="shared" si="276"/>
        <v>0</v>
      </c>
      <c r="R2462" s="43" t="str">
        <f t="shared" si="274"/>
        <v>-</v>
      </c>
    </row>
    <row r="2463" spans="1:19" x14ac:dyDescent="0.15">
      <c r="A2463" s="1">
        <v>2462</v>
      </c>
      <c r="B2463" s="29" t="str">
        <f>TRIM(基本信息!B2463)</f>
        <v/>
      </c>
      <c r="C2463" s="1" t="str">
        <f>TRIM(基本信息!C2463)</f>
        <v/>
      </c>
      <c r="D2463" s="1">
        <f t="shared" si="275"/>
        <v>0</v>
      </c>
      <c r="E2463" s="1" t="str">
        <f>IFERROR(INDEX(股票涨跌!E:E,MATCH(B2463,股票涨跌!B:B,0)),"-")</f>
        <v>-</v>
      </c>
      <c r="F2463" s="1" t="str">
        <f>IFERROR(INDEX(股票涨跌!F:F,MATCH(B2463,股票涨跌!B:B,0)),"-")</f>
        <v>-</v>
      </c>
      <c r="G2463" s="1" t="str">
        <f>TRIM(基本信息!O2463)</f>
        <v/>
      </c>
      <c r="H2463" s="1" t="str">
        <f>IFERROR(INDEX(行业涨跌!F:F,MATCH(G2463,行业涨跌!C:C,0)),"-")</f>
        <v>-</v>
      </c>
      <c r="I2463" s="1" t="str">
        <f>IFERROR(INDEX(行业涨跌!E:E,MATCH(G2463,行业涨跌!C:C,0)),"-")</f>
        <v>-</v>
      </c>
      <c r="J2463" s="1">
        <v>0</v>
      </c>
      <c r="K2463" s="1">
        <v>0</v>
      </c>
      <c r="L2463" s="1">
        <v>0</v>
      </c>
      <c r="M2463" s="66">
        <f t="shared" si="276"/>
        <v>0</v>
      </c>
      <c r="R2463" s="43" t="str">
        <f t="shared" si="274"/>
        <v>-</v>
      </c>
    </row>
    <row r="2464" spans="1:19" x14ac:dyDescent="0.15">
      <c r="A2464" s="1">
        <v>2463</v>
      </c>
      <c r="B2464" s="29" t="str">
        <f>TRIM(基本信息!B2464)</f>
        <v/>
      </c>
      <c r="C2464" s="1" t="str">
        <f>TRIM(基本信息!C2464)</f>
        <v/>
      </c>
      <c r="D2464" s="1">
        <f t="shared" si="275"/>
        <v>0</v>
      </c>
      <c r="E2464" s="1" t="str">
        <f>IFERROR(INDEX(股票涨跌!E:E,MATCH(B2464,股票涨跌!B:B,0)),"-")</f>
        <v>-</v>
      </c>
      <c r="F2464" s="1" t="str">
        <f>IFERROR(INDEX(股票涨跌!F:F,MATCH(B2464,股票涨跌!B:B,0)),"-")</f>
        <v>-</v>
      </c>
      <c r="G2464" s="1" t="str">
        <f>TRIM(基本信息!O2464)</f>
        <v/>
      </c>
      <c r="H2464" s="1" t="str">
        <f>IFERROR(INDEX(行业涨跌!F:F,MATCH(G2464,行业涨跌!C:C,0)),"-")</f>
        <v>-</v>
      </c>
      <c r="I2464" s="1" t="str">
        <f>IFERROR(INDEX(行业涨跌!E:E,MATCH(G2464,行业涨跌!C:C,0)),"-")</f>
        <v>-</v>
      </c>
      <c r="J2464" s="1">
        <v>0</v>
      </c>
      <c r="K2464" s="1">
        <v>0</v>
      </c>
      <c r="L2464" s="1">
        <v>0</v>
      </c>
      <c r="M2464" s="66">
        <f t="shared" si="276"/>
        <v>0</v>
      </c>
      <c r="R2464" s="43" t="str">
        <f t="shared" si="274"/>
        <v>-</v>
      </c>
    </row>
    <row r="2465" spans="1:19" x14ac:dyDescent="0.15">
      <c r="A2465" s="1">
        <v>2464</v>
      </c>
      <c r="B2465" s="29" t="str">
        <f>TRIM(基本信息!B2465)</f>
        <v/>
      </c>
      <c r="C2465" s="1" t="str">
        <f>TRIM(基本信息!C2465)</f>
        <v/>
      </c>
      <c r="D2465" s="1">
        <f t="shared" si="275"/>
        <v>0</v>
      </c>
      <c r="E2465" s="1" t="str">
        <f>IFERROR(INDEX(股票涨跌!E:E,MATCH(B2465,股票涨跌!B:B,0)),"-")</f>
        <v>-</v>
      </c>
      <c r="F2465" s="1" t="str">
        <f>IFERROR(INDEX(股票涨跌!F:F,MATCH(B2465,股票涨跌!B:B,0)),"-")</f>
        <v>-</v>
      </c>
      <c r="G2465" s="1" t="str">
        <f>TRIM(基本信息!O2465)</f>
        <v/>
      </c>
      <c r="H2465" s="1" t="str">
        <f>IFERROR(INDEX(行业涨跌!F:F,MATCH(G2465,行业涨跌!C:C,0)),"-")</f>
        <v>-</v>
      </c>
      <c r="I2465" s="1" t="str">
        <f>IFERROR(INDEX(行业涨跌!E:E,MATCH(G2465,行业涨跌!C:C,0)),"-")</f>
        <v>-</v>
      </c>
      <c r="J2465" s="1">
        <v>0</v>
      </c>
      <c r="K2465" s="1">
        <v>0</v>
      </c>
      <c r="L2465" s="1">
        <v>0</v>
      </c>
      <c r="M2465" s="66">
        <f t="shared" si="276"/>
        <v>0</v>
      </c>
      <c r="R2465" s="43" t="str">
        <f t="shared" si="274"/>
        <v>-</v>
      </c>
    </row>
    <row r="2466" spans="1:19" x14ac:dyDescent="0.15">
      <c r="A2466" s="1">
        <v>2465</v>
      </c>
      <c r="B2466" s="29" t="str">
        <f>TRIM(基本信息!B2466)</f>
        <v/>
      </c>
      <c r="C2466" s="1" t="str">
        <f>TRIM(基本信息!C2466)</f>
        <v/>
      </c>
      <c r="D2466" s="1">
        <f t="shared" si="275"/>
        <v>0</v>
      </c>
      <c r="E2466" s="1" t="str">
        <f>IFERROR(INDEX(股票涨跌!E:E,MATCH(B2466,股票涨跌!B:B,0)),"-")</f>
        <v>-</v>
      </c>
      <c r="F2466" s="1" t="str">
        <f>IFERROR(INDEX(股票涨跌!F:F,MATCH(B2466,股票涨跌!B:B,0)),"-")</f>
        <v>-</v>
      </c>
      <c r="G2466" s="1" t="str">
        <f>TRIM(基本信息!O2466)</f>
        <v/>
      </c>
      <c r="H2466" s="1" t="str">
        <f>IFERROR(INDEX(行业涨跌!F:F,MATCH(G2466,行业涨跌!C:C,0)),"-")</f>
        <v>-</v>
      </c>
      <c r="I2466" s="1" t="str">
        <f>IFERROR(INDEX(行业涨跌!E:E,MATCH(G2466,行业涨跌!C:C,0)),"-")</f>
        <v>-</v>
      </c>
      <c r="J2466" s="1">
        <v>0</v>
      </c>
      <c r="K2466" s="1">
        <v>0</v>
      </c>
      <c r="L2466" s="1">
        <v>0</v>
      </c>
      <c r="M2466" s="66">
        <f t="shared" si="276"/>
        <v>0</v>
      </c>
      <c r="R2466" s="43" t="str">
        <f t="shared" si="274"/>
        <v>-</v>
      </c>
    </row>
    <row r="2467" spans="1:19" x14ac:dyDescent="0.15">
      <c r="A2467" s="1">
        <v>2466</v>
      </c>
      <c r="B2467" s="29" t="str">
        <f>TRIM(基本信息!B2467)</f>
        <v/>
      </c>
      <c r="C2467" s="1" t="str">
        <f>TRIM(基本信息!C2467)</f>
        <v/>
      </c>
      <c r="D2467" s="1">
        <f t="shared" si="275"/>
        <v>0</v>
      </c>
      <c r="E2467" s="1" t="str">
        <f>IFERROR(INDEX(股票涨跌!E:E,MATCH(B2467,股票涨跌!B:B,0)),"-")</f>
        <v>-</v>
      </c>
      <c r="F2467" s="1" t="str">
        <f>IFERROR(INDEX(股票涨跌!F:F,MATCH(B2467,股票涨跌!B:B,0)),"-")</f>
        <v>-</v>
      </c>
      <c r="G2467" s="1" t="str">
        <f>TRIM(基本信息!O2467)</f>
        <v/>
      </c>
      <c r="H2467" s="1" t="str">
        <f>IFERROR(INDEX(行业涨跌!F:F,MATCH(G2467,行业涨跌!C:C,0)),"-")</f>
        <v>-</v>
      </c>
      <c r="I2467" s="1" t="str">
        <f>IFERROR(INDEX(行业涨跌!E:E,MATCH(G2467,行业涨跌!C:C,0)),"-")</f>
        <v>-</v>
      </c>
      <c r="J2467" s="1">
        <v>0</v>
      </c>
      <c r="K2467" s="1">
        <v>1</v>
      </c>
      <c r="L2467" s="1">
        <v>0</v>
      </c>
      <c r="M2467" s="66">
        <f t="shared" si="276"/>
        <v>1</v>
      </c>
      <c r="R2467" s="43" t="str">
        <f t="shared" si="274"/>
        <v>-</v>
      </c>
      <c r="S2467" s="11">
        <v>43630.625</v>
      </c>
    </row>
    <row r="2468" spans="1:19" x14ac:dyDescent="0.15">
      <c r="A2468" s="1">
        <v>2467</v>
      </c>
      <c r="B2468" s="29" t="str">
        <f>TRIM(基本信息!B2468)</f>
        <v/>
      </c>
      <c r="C2468" s="1" t="str">
        <f>TRIM(基本信息!C2468)</f>
        <v/>
      </c>
      <c r="D2468" s="1">
        <f t="shared" si="275"/>
        <v>0</v>
      </c>
      <c r="E2468" s="1" t="str">
        <f>IFERROR(INDEX(股票涨跌!E:E,MATCH(B2468,股票涨跌!B:B,0)),"-")</f>
        <v>-</v>
      </c>
      <c r="F2468" s="1" t="str">
        <f>IFERROR(INDEX(股票涨跌!F:F,MATCH(B2468,股票涨跌!B:B,0)),"-")</f>
        <v>-</v>
      </c>
      <c r="G2468" s="1" t="str">
        <f>TRIM(基本信息!O2468)</f>
        <v/>
      </c>
      <c r="H2468" s="1" t="str">
        <f>IFERROR(INDEX(行业涨跌!F:F,MATCH(G2468,行业涨跌!C:C,0)),"-")</f>
        <v>-</v>
      </c>
      <c r="I2468" s="1" t="str">
        <f>IFERROR(INDEX(行业涨跌!E:E,MATCH(G2468,行业涨跌!C:C,0)),"-")</f>
        <v>-</v>
      </c>
      <c r="J2468" s="1">
        <v>0</v>
      </c>
      <c r="K2468" s="1">
        <v>0</v>
      </c>
      <c r="L2468" s="1">
        <v>0</v>
      </c>
      <c r="M2468" s="66">
        <f t="shared" si="276"/>
        <v>0</v>
      </c>
      <c r="R2468" s="43" t="str">
        <f t="shared" si="274"/>
        <v>-</v>
      </c>
    </row>
    <row r="2469" spans="1:19" x14ac:dyDescent="0.15">
      <c r="A2469" s="1">
        <v>2468</v>
      </c>
      <c r="B2469" s="29" t="str">
        <f>TRIM(基本信息!B2469)</f>
        <v/>
      </c>
      <c r="C2469" s="1" t="str">
        <f>TRIM(基本信息!C2469)</f>
        <v/>
      </c>
      <c r="D2469" s="1">
        <f t="shared" si="275"/>
        <v>0</v>
      </c>
      <c r="E2469" s="1" t="str">
        <f>IFERROR(INDEX(股票涨跌!E:E,MATCH(B2469,股票涨跌!B:B,0)),"-")</f>
        <v>-</v>
      </c>
      <c r="F2469" s="1" t="str">
        <f>IFERROR(INDEX(股票涨跌!F:F,MATCH(B2469,股票涨跌!B:B,0)),"-")</f>
        <v>-</v>
      </c>
      <c r="G2469" s="1" t="str">
        <f>TRIM(基本信息!O2469)</f>
        <v/>
      </c>
      <c r="H2469" s="1" t="str">
        <f>IFERROR(INDEX(行业涨跌!F:F,MATCH(G2469,行业涨跌!C:C,0)),"-")</f>
        <v>-</v>
      </c>
      <c r="I2469" s="1" t="str">
        <f>IFERROR(INDEX(行业涨跌!E:E,MATCH(G2469,行业涨跌!C:C,0)),"-")</f>
        <v>-</v>
      </c>
      <c r="J2469" s="1">
        <v>0</v>
      </c>
      <c r="K2469" s="1">
        <v>0</v>
      </c>
      <c r="L2469" s="1">
        <v>0</v>
      </c>
      <c r="M2469" s="66">
        <f t="shared" si="276"/>
        <v>0</v>
      </c>
      <c r="R2469" s="43" t="str">
        <f t="shared" si="274"/>
        <v>-</v>
      </c>
    </row>
    <row r="2470" spans="1:19" x14ac:dyDescent="0.15">
      <c r="A2470" s="1">
        <v>2469</v>
      </c>
      <c r="B2470" s="29" t="str">
        <f>TRIM(基本信息!B2470)</f>
        <v/>
      </c>
      <c r="C2470" s="1" t="str">
        <f>TRIM(基本信息!C2470)</f>
        <v/>
      </c>
      <c r="D2470" s="1">
        <f t="shared" si="275"/>
        <v>0</v>
      </c>
      <c r="E2470" s="1" t="str">
        <f>IFERROR(INDEX(股票涨跌!E:E,MATCH(B2470,股票涨跌!B:B,0)),"-")</f>
        <v>-</v>
      </c>
      <c r="F2470" s="1" t="str">
        <f>IFERROR(INDEX(股票涨跌!F:F,MATCH(B2470,股票涨跌!B:B,0)),"-")</f>
        <v>-</v>
      </c>
      <c r="G2470" s="1" t="str">
        <f>TRIM(基本信息!O2470)</f>
        <v/>
      </c>
      <c r="H2470" s="1" t="str">
        <f>IFERROR(INDEX(行业涨跌!F:F,MATCH(G2470,行业涨跌!C:C,0)),"-")</f>
        <v>-</v>
      </c>
      <c r="I2470" s="1" t="str">
        <f>IFERROR(INDEX(行业涨跌!E:E,MATCH(G2470,行业涨跌!C:C,0)),"-")</f>
        <v>-</v>
      </c>
      <c r="J2470" s="1">
        <v>0</v>
      </c>
      <c r="K2470" s="1">
        <v>1</v>
      </c>
      <c r="L2470" s="1">
        <v>0</v>
      </c>
      <c r="M2470" s="66">
        <f t="shared" si="276"/>
        <v>1</v>
      </c>
      <c r="R2470" s="43" t="str">
        <f t="shared" si="274"/>
        <v>-</v>
      </c>
      <c r="S2470" s="11">
        <v>43630.625</v>
      </c>
    </row>
    <row r="2471" spans="1:19" x14ac:dyDescent="0.15">
      <c r="A2471" s="1">
        <v>2470</v>
      </c>
      <c r="B2471" s="29" t="str">
        <f>TRIM(基本信息!B2471)</f>
        <v/>
      </c>
      <c r="C2471" s="1" t="str">
        <f>TRIM(基本信息!C2471)</f>
        <v/>
      </c>
      <c r="D2471" s="1">
        <f t="shared" si="275"/>
        <v>0</v>
      </c>
      <c r="E2471" s="1" t="str">
        <f>IFERROR(INDEX(股票涨跌!E:E,MATCH(B2471,股票涨跌!B:B,0)),"-")</f>
        <v>-</v>
      </c>
      <c r="F2471" s="1" t="str">
        <f>IFERROR(INDEX(股票涨跌!F:F,MATCH(B2471,股票涨跌!B:B,0)),"-")</f>
        <v>-</v>
      </c>
      <c r="G2471" s="1" t="str">
        <f>TRIM(基本信息!O2471)</f>
        <v/>
      </c>
      <c r="H2471" s="1" t="str">
        <f>IFERROR(INDEX(行业涨跌!F:F,MATCH(G2471,行业涨跌!C:C,0)),"-")</f>
        <v>-</v>
      </c>
      <c r="I2471" s="1" t="str">
        <f>IFERROR(INDEX(行业涨跌!E:E,MATCH(G2471,行业涨跌!C:C,0)),"-")</f>
        <v>-</v>
      </c>
      <c r="J2471" s="1">
        <v>0</v>
      </c>
      <c r="K2471" s="1">
        <v>0</v>
      </c>
      <c r="L2471" s="1">
        <v>0</v>
      </c>
      <c r="M2471" s="66">
        <f t="shared" si="276"/>
        <v>0</v>
      </c>
      <c r="R2471" s="43" t="str">
        <f t="shared" si="274"/>
        <v>-</v>
      </c>
    </row>
    <row r="2472" spans="1:19" x14ac:dyDescent="0.15">
      <c r="A2472" s="1">
        <v>2471</v>
      </c>
      <c r="B2472" s="29" t="str">
        <f>TRIM(基本信息!B2472)</f>
        <v/>
      </c>
      <c r="C2472" s="1" t="str">
        <f>TRIM(基本信息!C2472)</f>
        <v/>
      </c>
      <c r="D2472" s="1">
        <f t="shared" si="275"/>
        <v>0</v>
      </c>
      <c r="E2472" s="1" t="str">
        <f>IFERROR(INDEX(股票涨跌!E:E,MATCH(B2472,股票涨跌!B:B,0)),"-")</f>
        <v>-</v>
      </c>
      <c r="F2472" s="1" t="str">
        <f>IFERROR(INDEX(股票涨跌!F:F,MATCH(B2472,股票涨跌!B:B,0)),"-")</f>
        <v>-</v>
      </c>
      <c r="G2472" s="1" t="str">
        <f>TRIM(基本信息!O2472)</f>
        <v/>
      </c>
      <c r="H2472" s="1" t="str">
        <f>IFERROR(INDEX(行业涨跌!F:F,MATCH(G2472,行业涨跌!C:C,0)),"-")</f>
        <v>-</v>
      </c>
      <c r="I2472" s="1" t="str">
        <f>IFERROR(INDEX(行业涨跌!E:E,MATCH(G2472,行业涨跌!C:C,0)),"-")</f>
        <v>-</v>
      </c>
      <c r="J2472" s="1">
        <v>0</v>
      </c>
      <c r="K2472" s="1">
        <v>0</v>
      </c>
      <c r="L2472" s="1">
        <v>0</v>
      </c>
      <c r="M2472" s="66">
        <f t="shared" si="276"/>
        <v>0</v>
      </c>
      <c r="R2472" s="43" t="str">
        <f t="shared" si="274"/>
        <v>-</v>
      </c>
    </row>
    <row r="2473" spans="1:19" x14ac:dyDescent="0.15">
      <c r="A2473" s="1">
        <v>2472</v>
      </c>
      <c r="B2473" s="29" t="str">
        <f>TRIM(基本信息!B2473)</f>
        <v/>
      </c>
      <c r="C2473" s="1" t="str">
        <f>TRIM(基本信息!C2473)</f>
        <v/>
      </c>
      <c r="D2473" s="1">
        <f t="shared" si="275"/>
        <v>0</v>
      </c>
      <c r="E2473" s="1" t="str">
        <f>IFERROR(INDEX(股票涨跌!E:E,MATCH(B2473,股票涨跌!B:B,0)),"-")</f>
        <v>-</v>
      </c>
      <c r="F2473" s="1" t="str">
        <f>IFERROR(INDEX(股票涨跌!F:F,MATCH(B2473,股票涨跌!B:B,0)),"-")</f>
        <v>-</v>
      </c>
      <c r="G2473" s="1" t="str">
        <f>TRIM(基本信息!O2473)</f>
        <v/>
      </c>
      <c r="H2473" s="1" t="str">
        <f>IFERROR(INDEX(行业涨跌!F:F,MATCH(G2473,行业涨跌!C:C,0)),"-")</f>
        <v>-</v>
      </c>
      <c r="I2473" s="1" t="str">
        <f>IFERROR(INDEX(行业涨跌!E:E,MATCH(G2473,行业涨跌!C:C,0)),"-")</f>
        <v>-</v>
      </c>
      <c r="J2473" s="1">
        <v>0</v>
      </c>
      <c r="K2473" s="1">
        <v>0</v>
      </c>
      <c r="L2473" s="1">
        <v>0</v>
      </c>
      <c r="M2473" s="66">
        <f t="shared" si="276"/>
        <v>0</v>
      </c>
      <c r="R2473" s="43" t="str">
        <f t="shared" si="274"/>
        <v>-</v>
      </c>
    </row>
    <row r="2474" spans="1:19" x14ac:dyDescent="0.15">
      <c r="A2474" s="1">
        <v>2473</v>
      </c>
      <c r="B2474" s="29" t="str">
        <f>TRIM(基本信息!B2474)</f>
        <v/>
      </c>
      <c r="C2474" s="1" t="str">
        <f>TRIM(基本信息!C2474)</f>
        <v/>
      </c>
      <c r="D2474" s="1">
        <f t="shared" si="275"/>
        <v>0</v>
      </c>
      <c r="E2474" s="1" t="str">
        <f>IFERROR(INDEX(股票涨跌!E:E,MATCH(B2474,股票涨跌!B:B,0)),"-")</f>
        <v>-</v>
      </c>
      <c r="F2474" s="1" t="str">
        <f>IFERROR(INDEX(股票涨跌!F:F,MATCH(B2474,股票涨跌!B:B,0)),"-")</f>
        <v>-</v>
      </c>
      <c r="G2474" s="1" t="str">
        <f>TRIM(基本信息!O2474)</f>
        <v/>
      </c>
      <c r="H2474" s="1" t="str">
        <f>IFERROR(INDEX(行业涨跌!F:F,MATCH(G2474,行业涨跌!C:C,0)),"-")</f>
        <v>-</v>
      </c>
      <c r="I2474" s="1" t="str">
        <f>IFERROR(INDEX(行业涨跌!E:E,MATCH(G2474,行业涨跌!C:C,0)),"-")</f>
        <v>-</v>
      </c>
      <c r="J2474" s="1">
        <v>0</v>
      </c>
      <c r="K2474" s="1">
        <v>0</v>
      </c>
      <c r="L2474" s="1">
        <v>0</v>
      </c>
      <c r="M2474" s="66">
        <f t="shared" si="276"/>
        <v>0</v>
      </c>
      <c r="R2474" s="43" t="str">
        <f t="shared" si="274"/>
        <v>-</v>
      </c>
    </row>
    <row r="2475" spans="1:19" x14ac:dyDescent="0.15">
      <c r="A2475" s="1">
        <v>2474</v>
      </c>
      <c r="B2475" s="29" t="str">
        <f>TRIM(基本信息!B2475)</f>
        <v/>
      </c>
      <c r="C2475" s="1" t="str">
        <f>TRIM(基本信息!C2475)</f>
        <v/>
      </c>
      <c r="D2475" s="1">
        <f t="shared" si="275"/>
        <v>0</v>
      </c>
      <c r="E2475" s="1" t="str">
        <f>IFERROR(INDEX(股票涨跌!E:E,MATCH(B2475,股票涨跌!B:B,0)),"-")</f>
        <v>-</v>
      </c>
      <c r="F2475" s="1" t="str">
        <f>IFERROR(INDEX(股票涨跌!F:F,MATCH(B2475,股票涨跌!B:B,0)),"-")</f>
        <v>-</v>
      </c>
      <c r="G2475" s="1" t="str">
        <f>TRIM(基本信息!O2475)</f>
        <v/>
      </c>
      <c r="H2475" s="1" t="str">
        <f>IFERROR(INDEX(行业涨跌!F:F,MATCH(G2475,行业涨跌!C:C,0)),"-")</f>
        <v>-</v>
      </c>
      <c r="I2475" s="1" t="str">
        <f>IFERROR(INDEX(行业涨跌!E:E,MATCH(G2475,行业涨跌!C:C,0)),"-")</f>
        <v>-</v>
      </c>
      <c r="J2475" s="1">
        <v>0</v>
      </c>
      <c r="K2475" s="1">
        <v>0</v>
      </c>
      <c r="L2475" s="1">
        <v>0</v>
      </c>
      <c r="M2475" s="66">
        <f t="shared" si="276"/>
        <v>0</v>
      </c>
      <c r="R2475" s="43" t="str">
        <f t="shared" si="274"/>
        <v>-</v>
      </c>
    </row>
    <row r="2476" spans="1:19" x14ac:dyDescent="0.15">
      <c r="A2476" s="1">
        <v>2475</v>
      </c>
      <c r="B2476" s="29" t="str">
        <f>TRIM(基本信息!B2476)</f>
        <v/>
      </c>
      <c r="C2476" s="1" t="str">
        <f>TRIM(基本信息!C2476)</f>
        <v/>
      </c>
      <c r="D2476" s="1">
        <f t="shared" si="275"/>
        <v>0</v>
      </c>
      <c r="E2476" s="1" t="str">
        <f>IFERROR(INDEX(股票涨跌!E:E,MATCH(B2476,股票涨跌!B:B,0)),"-")</f>
        <v>-</v>
      </c>
      <c r="F2476" s="1" t="str">
        <f>IFERROR(INDEX(股票涨跌!F:F,MATCH(B2476,股票涨跌!B:B,0)),"-")</f>
        <v>-</v>
      </c>
      <c r="G2476" s="1" t="str">
        <f>TRIM(基本信息!O2476)</f>
        <v/>
      </c>
      <c r="H2476" s="1" t="str">
        <f>IFERROR(INDEX(行业涨跌!F:F,MATCH(G2476,行业涨跌!C:C,0)),"-")</f>
        <v>-</v>
      </c>
      <c r="I2476" s="1" t="str">
        <f>IFERROR(INDEX(行业涨跌!E:E,MATCH(G2476,行业涨跌!C:C,0)),"-")</f>
        <v>-</v>
      </c>
      <c r="J2476" s="1">
        <v>0</v>
      </c>
      <c r="K2476" s="1">
        <v>0</v>
      </c>
      <c r="L2476" s="1">
        <v>0</v>
      </c>
      <c r="M2476" s="66">
        <f t="shared" si="276"/>
        <v>0</v>
      </c>
      <c r="R2476" s="43" t="str">
        <f t="shared" si="274"/>
        <v>-</v>
      </c>
    </row>
    <row r="2477" spans="1:19" x14ac:dyDescent="0.15">
      <c r="A2477" s="1">
        <v>2476</v>
      </c>
      <c r="B2477" s="29" t="str">
        <f>TRIM(基本信息!B2477)</f>
        <v/>
      </c>
      <c r="C2477" s="1" t="str">
        <f>TRIM(基本信息!C2477)</f>
        <v/>
      </c>
      <c r="D2477" s="1">
        <f t="shared" si="275"/>
        <v>0</v>
      </c>
      <c r="E2477" s="1" t="str">
        <f>IFERROR(INDEX(股票涨跌!E:E,MATCH(B2477,股票涨跌!B:B,0)),"-")</f>
        <v>-</v>
      </c>
      <c r="F2477" s="1" t="str">
        <f>IFERROR(INDEX(股票涨跌!F:F,MATCH(B2477,股票涨跌!B:B,0)),"-")</f>
        <v>-</v>
      </c>
      <c r="G2477" s="1" t="str">
        <f>TRIM(基本信息!O2477)</f>
        <v/>
      </c>
      <c r="H2477" s="1" t="str">
        <f>IFERROR(INDEX(行业涨跌!F:F,MATCH(G2477,行业涨跌!C:C,0)),"-")</f>
        <v>-</v>
      </c>
      <c r="I2477" s="1" t="str">
        <f>IFERROR(INDEX(行业涨跌!E:E,MATCH(G2477,行业涨跌!C:C,0)),"-")</f>
        <v>-</v>
      </c>
      <c r="J2477" s="1">
        <v>0</v>
      </c>
      <c r="K2477" s="1">
        <v>0</v>
      </c>
      <c r="L2477" s="1">
        <v>0</v>
      </c>
      <c r="M2477" s="66">
        <f t="shared" si="276"/>
        <v>0</v>
      </c>
      <c r="R2477" s="43" t="str">
        <f t="shared" si="274"/>
        <v>-</v>
      </c>
    </row>
    <row r="2478" spans="1:19" x14ac:dyDescent="0.15">
      <c r="A2478" s="1">
        <v>2477</v>
      </c>
      <c r="B2478" s="29" t="str">
        <f>TRIM(基本信息!B2478)</f>
        <v/>
      </c>
      <c r="C2478" s="1" t="str">
        <f>TRIM(基本信息!C2478)</f>
        <v/>
      </c>
      <c r="D2478" s="1">
        <f t="shared" si="275"/>
        <v>0</v>
      </c>
      <c r="E2478" s="1" t="str">
        <f>IFERROR(INDEX(股票涨跌!E:E,MATCH(B2478,股票涨跌!B:B,0)),"-")</f>
        <v>-</v>
      </c>
      <c r="F2478" s="1" t="str">
        <f>IFERROR(INDEX(股票涨跌!F:F,MATCH(B2478,股票涨跌!B:B,0)),"-")</f>
        <v>-</v>
      </c>
      <c r="G2478" s="1" t="str">
        <f>TRIM(基本信息!O2478)</f>
        <v/>
      </c>
      <c r="H2478" s="1" t="str">
        <f>IFERROR(INDEX(行业涨跌!F:F,MATCH(G2478,行业涨跌!C:C,0)),"-")</f>
        <v>-</v>
      </c>
      <c r="I2478" s="1" t="str">
        <f>IFERROR(INDEX(行业涨跌!E:E,MATCH(G2478,行业涨跌!C:C,0)),"-")</f>
        <v>-</v>
      </c>
      <c r="J2478" s="1">
        <v>0</v>
      </c>
      <c r="K2478" s="1">
        <v>0</v>
      </c>
      <c r="L2478" s="1">
        <v>0</v>
      </c>
      <c r="M2478" s="66">
        <f t="shared" si="276"/>
        <v>0</v>
      </c>
      <c r="R2478" s="43" t="str">
        <f t="shared" si="274"/>
        <v>-</v>
      </c>
    </row>
    <row r="2479" spans="1:19" x14ac:dyDescent="0.15">
      <c r="A2479" s="1">
        <v>2478</v>
      </c>
      <c r="B2479" s="29" t="str">
        <f>TRIM(基本信息!B2479)</f>
        <v/>
      </c>
      <c r="C2479" s="1" t="str">
        <f>TRIM(基本信息!C2479)</f>
        <v/>
      </c>
      <c r="D2479" s="1">
        <f t="shared" si="275"/>
        <v>0</v>
      </c>
      <c r="E2479" s="1" t="str">
        <f>IFERROR(INDEX(股票涨跌!E:E,MATCH(B2479,股票涨跌!B:B,0)),"-")</f>
        <v>-</v>
      </c>
      <c r="F2479" s="1" t="str">
        <f>IFERROR(INDEX(股票涨跌!F:F,MATCH(B2479,股票涨跌!B:B,0)),"-")</f>
        <v>-</v>
      </c>
      <c r="G2479" s="1" t="str">
        <f>TRIM(基本信息!O2479)</f>
        <v/>
      </c>
      <c r="H2479" s="1" t="str">
        <f>IFERROR(INDEX(行业涨跌!F:F,MATCH(G2479,行业涨跌!C:C,0)),"-")</f>
        <v>-</v>
      </c>
      <c r="I2479" s="1" t="str">
        <f>IFERROR(INDEX(行业涨跌!E:E,MATCH(G2479,行业涨跌!C:C,0)),"-")</f>
        <v>-</v>
      </c>
      <c r="J2479" s="1">
        <v>0</v>
      </c>
      <c r="K2479" s="1">
        <v>0</v>
      </c>
      <c r="L2479" s="1">
        <v>0</v>
      </c>
      <c r="M2479" s="66">
        <f t="shared" si="276"/>
        <v>0</v>
      </c>
      <c r="R2479" s="43" t="str">
        <f t="shared" si="274"/>
        <v>-</v>
      </c>
    </row>
    <row r="2480" spans="1:19" x14ac:dyDescent="0.15">
      <c r="A2480" s="1">
        <v>2479</v>
      </c>
      <c r="B2480" s="29" t="str">
        <f>TRIM(基本信息!B2480)</f>
        <v/>
      </c>
      <c r="C2480" s="1" t="str">
        <f>TRIM(基本信息!C2480)</f>
        <v/>
      </c>
      <c r="D2480" s="1">
        <f t="shared" si="275"/>
        <v>0</v>
      </c>
      <c r="E2480" s="1" t="str">
        <f>IFERROR(INDEX(股票涨跌!E:E,MATCH(B2480,股票涨跌!B:B,0)),"-")</f>
        <v>-</v>
      </c>
      <c r="F2480" s="1" t="str">
        <f>IFERROR(INDEX(股票涨跌!F:F,MATCH(B2480,股票涨跌!B:B,0)),"-")</f>
        <v>-</v>
      </c>
      <c r="G2480" s="1" t="str">
        <f>TRIM(基本信息!O2480)</f>
        <v/>
      </c>
      <c r="H2480" s="1" t="str">
        <f>IFERROR(INDEX(行业涨跌!F:F,MATCH(G2480,行业涨跌!C:C,0)),"-")</f>
        <v>-</v>
      </c>
      <c r="I2480" s="1" t="str">
        <f>IFERROR(INDEX(行业涨跌!E:E,MATCH(G2480,行业涨跌!C:C,0)),"-")</f>
        <v>-</v>
      </c>
      <c r="J2480" s="1">
        <v>0</v>
      </c>
      <c r="K2480" s="1">
        <v>0</v>
      </c>
      <c r="L2480" s="1">
        <v>0</v>
      </c>
      <c r="M2480" s="66">
        <f t="shared" si="276"/>
        <v>0</v>
      </c>
      <c r="R2480" s="43" t="str">
        <f t="shared" si="274"/>
        <v>-</v>
      </c>
    </row>
    <row r="2481" spans="1:19" x14ac:dyDescent="0.15">
      <c r="A2481" s="1">
        <v>2480</v>
      </c>
      <c r="B2481" s="29" t="str">
        <f>TRIM(基本信息!B2481)</f>
        <v/>
      </c>
      <c r="C2481" s="1" t="str">
        <f>TRIM(基本信息!C2481)</f>
        <v/>
      </c>
      <c r="D2481" s="1">
        <f t="shared" si="275"/>
        <v>0</v>
      </c>
      <c r="E2481" s="1" t="str">
        <f>IFERROR(INDEX(股票涨跌!E:E,MATCH(B2481,股票涨跌!B:B,0)),"-")</f>
        <v>-</v>
      </c>
      <c r="F2481" s="1" t="str">
        <f>IFERROR(INDEX(股票涨跌!F:F,MATCH(B2481,股票涨跌!B:B,0)),"-")</f>
        <v>-</v>
      </c>
      <c r="G2481" s="1" t="str">
        <f>TRIM(基本信息!O2481)</f>
        <v/>
      </c>
      <c r="H2481" s="1" t="str">
        <f>IFERROR(INDEX(行业涨跌!F:F,MATCH(G2481,行业涨跌!C:C,0)),"-")</f>
        <v>-</v>
      </c>
      <c r="I2481" s="1" t="str">
        <f>IFERROR(INDEX(行业涨跌!E:E,MATCH(G2481,行业涨跌!C:C,0)),"-")</f>
        <v>-</v>
      </c>
      <c r="J2481" s="1">
        <v>0</v>
      </c>
      <c r="K2481" s="1">
        <v>0</v>
      </c>
      <c r="L2481" s="1">
        <v>0</v>
      </c>
      <c r="M2481" s="66">
        <f t="shared" si="276"/>
        <v>0</v>
      </c>
      <c r="R2481" s="43" t="str">
        <f t="shared" si="274"/>
        <v>-</v>
      </c>
    </row>
    <row r="2482" spans="1:19" x14ac:dyDescent="0.15">
      <c r="A2482" s="1">
        <v>2481</v>
      </c>
      <c r="B2482" s="29" t="str">
        <f>TRIM(基本信息!B2482)</f>
        <v/>
      </c>
      <c r="C2482" s="1" t="str">
        <f>TRIM(基本信息!C2482)</f>
        <v/>
      </c>
      <c r="D2482" s="1">
        <f t="shared" si="275"/>
        <v>0</v>
      </c>
      <c r="E2482" s="1" t="str">
        <f>IFERROR(INDEX(股票涨跌!E:E,MATCH(B2482,股票涨跌!B:B,0)),"-")</f>
        <v>-</v>
      </c>
      <c r="F2482" s="1" t="str">
        <f>IFERROR(INDEX(股票涨跌!F:F,MATCH(B2482,股票涨跌!B:B,0)),"-")</f>
        <v>-</v>
      </c>
      <c r="G2482" s="1" t="str">
        <f>TRIM(基本信息!O2482)</f>
        <v/>
      </c>
      <c r="H2482" s="1" t="str">
        <f>IFERROR(INDEX(行业涨跌!F:F,MATCH(G2482,行业涨跌!C:C,0)),"-")</f>
        <v>-</v>
      </c>
      <c r="I2482" s="1" t="str">
        <f>IFERROR(INDEX(行业涨跌!E:E,MATCH(G2482,行业涨跌!C:C,0)),"-")</f>
        <v>-</v>
      </c>
      <c r="J2482" s="1">
        <v>0</v>
      </c>
      <c r="K2482" s="1">
        <v>0</v>
      </c>
      <c r="L2482" s="1">
        <v>0</v>
      </c>
      <c r="M2482" s="66">
        <f t="shared" si="276"/>
        <v>0</v>
      </c>
      <c r="R2482" s="43" t="str">
        <f t="shared" si="274"/>
        <v>-</v>
      </c>
    </row>
    <row r="2483" spans="1:19" x14ac:dyDescent="0.15">
      <c r="A2483" s="1">
        <v>2482</v>
      </c>
      <c r="B2483" s="29" t="str">
        <f>TRIM(基本信息!B2483)</f>
        <v/>
      </c>
      <c r="C2483" s="1" t="str">
        <f>TRIM(基本信息!C2483)</f>
        <v/>
      </c>
      <c r="D2483" s="1">
        <f t="shared" si="275"/>
        <v>0</v>
      </c>
      <c r="E2483" s="1" t="str">
        <f>IFERROR(INDEX(股票涨跌!E:E,MATCH(B2483,股票涨跌!B:B,0)),"-")</f>
        <v>-</v>
      </c>
      <c r="F2483" s="1" t="str">
        <f>IFERROR(INDEX(股票涨跌!F:F,MATCH(B2483,股票涨跌!B:B,0)),"-")</f>
        <v>-</v>
      </c>
      <c r="G2483" s="1" t="str">
        <f>TRIM(基本信息!O2483)</f>
        <v/>
      </c>
      <c r="H2483" s="1" t="str">
        <f>IFERROR(INDEX(行业涨跌!F:F,MATCH(G2483,行业涨跌!C:C,0)),"-")</f>
        <v>-</v>
      </c>
      <c r="I2483" s="1" t="str">
        <f>IFERROR(INDEX(行业涨跌!E:E,MATCH(G2483,行业涨跌!C:C,0)),"-")</f>
        <v>-</v>
      </c>
      <c r="J2483" s="1">
        <v>0</v>
      </c>
      <c r="K2483" s="1">
        <v>1</v>
      </c>
      <c r="L2483" s="1">
        <v>0</v>
      </c>
      <c r="M2483" s="66">
        <f t="shared" si="276"/>
        <v>1</v>
      </c>
      <c r="R2483" s="43" t="str">
        <f t="shared" si="274"/>
        <v>-</v>
      </c>
      <c r="S2483" s="11">
        <v>43630.625</v>
      </c>
    </row>
    <row r="2484" spans="1:19" x14ac:dyDescent="0.15">
      <c r="A2484" s="1">
        <v>2483</v>
      </c>
      <c r="B2484" s="29" t="str">
        <f>TRIM(基本信息!B2484)</f>
        <v/>
      </c>
      <c r="C2484" s="1" t="str">
        <f>TRIM(基本信息!C2484)</f>
        <v/>
      </c>
      <c r="D2484" s="1">
        <f t="shared" si="275"/>
        <v>0</v>
      </c>
      <c r="E2484" s="1" t="str">
        <f>IFERROR(INDEX(股票涨跌!E:E,MATCH(B2484,股票涨跌!B:B,0)),"-")</f>
        <v>-</v>
      </c>
      <c r="F2484" s="1" t="str">
        <f>IFERROR(INDEX(股票涨跌!F:F,MATCH(B2484,股票涨跌!B:B,0)),"-")</f>
        <v>-</v>
      </c>
      <c r="G2484" s="1" t="str">
        <f>TRIM(基本信息!O2484)</f>
        <v/>
      </c>
      <c r="H2484" s="1" t="str">
        <f>IFERROR(INDEX(行业涨跌!F:F,MATCH(G2484,行业涨跌!C:C,0)),"-")</f>
        <v>-</v>
      </c>
      <c r="I2484" s="1" t="str">
        <f>IFERROR(INDEX(行业涨跌!E:E,MATCH(G2484,行业涨跌!C:C,0)),"-")</f>
        <v>-</v>
      </c>
      <c r="J2484" s="1">
        <v>0</v>
      </c>
      <c r="K2484" s="1">
        <v>1</v>
      </c>
      <c r="L2484" s="1">
        <v>0</v>
      </c>
      <c r="M2484" s="66">
        <f t="shared" si="276"/>
        <v>1</v>
      </c>
      <c r="R2484" s="43" t="str">
        <f t="shared" si="274"/>
        <v>-</v>
      </c>
      <c r="S2484" s="11">
        <v>43630.625</v>
      </c>
    </row>
    <row r="2485" spans="1:19" x14ac:dyDescent="0.15">
      <c r="A2485" s="1">
        <v>2484</v>
      </c>
      <c r="B2485" s="29" t="str">
        <f>TRIM(基本信息!B2485)</f>
        <v/>
      </c>
      <c r="C2485" s="1" t="str">
        <f>TRIM(基本信息!C2485)</f>
        <v/>
      </c>
      <c r="D2485" s="1">
        <f t="shared" si="275"/>
        <v>0</v>
      </c>
      <c r="E2485" s="1" t="str">
        <f>IFERROR(INDEX(股票涨跌!E:E,MATCH(B2485,股票涨跌!B:B,0)),"-")</f>
        <v>-</v>
      </c>
      <c r="F2485" s="1" t="str">
        <f>IFERROR(INDEX(股票涨跌!F:F,MATCH(B2485,股票涨跌!B:B,0)),"-")</f>
        <v>-</v>
      </c>
      <c r="G2485" s="1" t="str">
        <f>TRIM(基本信息!O2485)</f>
        <v/>
      </c>
      <c r="H2485" s="1" t="str">
        <f>IFERROR(INDEX(行业涨跌!F:F,MATCH(G2485,行业涨跌!C:C,0)),"-")</f>
        <v>-</v>
      </c>
      <c r="I2485" s="1" t="str">
        <f>IFERROR(INDEX(行业涨跌!E:E,MATCH(G2485,行业涨跌!C:C,0)),"-")</f>
        <v>-</v>
      </c>
      <c r="J2485" s="1">
        <v>0</v>
      </c>
      <c r="K2485" s="1">
        <v>1</v>
      </c>
      <c r="L2485" s="1">
        <v>0</v>
      </c>
      <c r="M2485" s="66">
        <f t="shared" si="276"/>
        <v>1</v>
      </c>
      <c r="R2485" s="43" t="str">
        <f t="shared" si="274"/>
        <v>-</v>
      </c>
      <c r="S2485" s="11">
        <v>43630.625</v>
      </c>
    </row>
    <row r="2486" spans="1:19" x14ac:dyDescent="0.15">
      <c r="A2486" s="1">
        <v>2485</v>
      </c>
      <c r="B2486" s="29" t="str">
        <f>TRIM(基本信息!B2486)</f>
        <v/>
      </c>
      <c r="C2486" s="1" t="str">
        <f>TRIM(基本信息!C2486)</f>
        <v/>
      </c>
      <c r="D2486" s="1">
        <f t="shared" si="275"/>
        <v>0</v>
      </c>
      <c r="E2486" s="1" t="str">
        <f>IFERROR(INDEX(股票涨跌!E:E,MATCH(B2486,股票涨跌!B:B,0)),"-")</f>
        <v>-</v>
      </c>
      <c r="F2486" s="1" t="str">
        <f>IFERROR(INDEX(股票涨跌!F:F,MATCH(B2486,股票涨跌!B:B,0)),"-")</f>
        <v>-</v>
      </c>
      <c r="G2486" s="1" t="str">
        <f>TRIM(基本信息!O2486)</f>
        <v/>
      </c>
      <c r="H2486" s="1" t="str">
        <f>IFERROR(INDEX(行业涨跌!F:F,MATCH(G2486,行业涨跌!C:C,0)),"-")</f>
        <v>-</v>
      </c>
      <c r="I2486" s="1" t="str">
        <f>IFERROR(INDEX(行业涨跌!E:E,MATCH(G2486,行业涨跌!C:C,0)),"-")</f>
        <v>-</v>
      </c>
      <c r="J2486" s="1">
        <v>0</v>
      </c>
      <c r="K2486" s="1">
        <v>0</v>
      </c>
      <c r="L2486" s="1">
        <v>0</v>
      </c>
      <c r="M2486" s="66">
        <f t="shared" si="276"/>
        <v>0</v>
      </c>
      <c r="R2486" s="43" t="str">
        <f t="shared" si="274"/>
        <v>-</v>
      </c>
    </row>
    <row r="2487" spans="1:19" x14ac:dyDescent="0.15">
      <c r="A2487" s="1">
        <v>2486</v>
      </c>
      <c r="B2487" s="29" t="str">
        <f>TRIM(基本信息!B2487)</f>
        <v/>
      </c>
      <c r="C2487" s="1" t="str">
        <f>TRIM(基本信息!C2487)</f>
        <v/>
      </c>
      <c r="D2487" s="1">
        <f t="shared" si="275"/>
        <v>0</v>
      </c>
      <c r="E2487" s="1" t="str">
        <f>IFERROR(INDEX(股票涨跌!E:E,MATCH(B2487,股票涨跌!B:B,0)),"-")</f>
        <v>-</v>
      </c>
      <c r="F2487" s="1" t="str">
        <f>IFERROR(INDEX(股票涨跌!F:F,MATCH(B2487,股票涨跌!B:B,0)),"-")</f>
        <v>-</v>
      </c>
      <c r="G2487" s="1" t="str">
        <f>TRIM(基本信息!O2487)</f>
        <v/>
      </c>
      <c r="H2487" s="1" t="str">
        <f>IFERROR(INDEX(行业涨跌!F:F,MATCH(G2487,行业涨跌!C:C,0)),"-")</f>
        <v>-</v>
      </c>
      <c r="I2487" s="1" t="str">
        <f>IFERROR(INDEX(行业涨跌!E:E,MATCH(G2487,行业涨跌!C:C,0)),"-")</f>
        <v>-</v>
      </c>
      <c r="J2487" s="1">
        <v>0</v>
      </c>
      <c r="K2487" s="1">
        <v>0</v>
      </c>
      <c r="L2487" s="1">
        <v>0</v>
      </c>
      <c r="M2487" s="66">
        <f t="shared" si="276"/>
        <v>0</v>
      </c>
      <c r="R2487" s="43" t="str">
        <f t="shared" si="274"/>
        <v>-</v>
      </c>
    </row>
    <row r="2488" spans="1:19" x14ac:dyDescent="0.15">
      <c r="A2488" s="1">
        <v>2487</v>
      </c>
      <c r="B2488" s="29" t="str">
        <f>TRIM(基本信息!B2488)</f>
        <v/>
      </c>
      <c r="C2488" s="1" t="str">
        <f>TRIM(基本信息!C2488)</f>
        <v/>
      </c>
      <c r="D2488" s="1">
        <f t="shared" si="275"/>
        <v>0</v>
      </c>
      <c r="E2488" s="1" t="str">
        <f>IFERROR(INDEX(股票涨跌!E:E,MATCH(B2488,股票涨跌!B:B,0)),"-")</f>
        <v>-</v>
      </c>
      <c r="F2488" s="1" t="str">
        <f>IFERROR(INDEX(股票涨跌!F:F,MATCH(B2488,股票涨跌!B:B,0)),"-")</f>
        <v>-</v>
      </c>
      <c r="G2488" s="1" t="str">
        <f>TRIM(基本信息!O2488)</f>
        <v/>
      </c>
      <c r="H2488" s="1" t="str">
        <f>IFERROR(INDEX(行业涨跌!F:F,MATCH(G2488,行业涨跌!C:C,0)),"-")</f>
        <v>-</v>
      </c>
      <c r="I2488" s="1" t="str">
        <f>IFERROR(INDEX(行业涨跌!E:E,MATCH(G2488,行业涨跌!C:C,0)),"-")</f>
        <v>-</v>
      </c>
      <c r="J2488" s="1">
        <v>0</v>
      </c>
      <c r="K2488" s="1">
        <v>1</v>
      </c>
      <c r="L2488" s="1">
        <v>0</v>
      </c>
      <c r="M2488" s="66">
        <f t="shared" si="276"/>
        <v>1</v>
      </c>
      <c r="R2488" s="43" t="str">
        <f t="shared" si="274"/>
        <v>-</v>
      </c>
      <c r="S2488" s="11">
        <v>43630.625</v>
      </c>
    </row>
    <row r="2489" spans="1:19" x14ac:dyDescent="0.15">
      <c r="A2489" s="1">
        <v>2488</v>
      </c>
      <c r="B2489" s="29" t="str">
        <f>TRIM(基本信息!B2489)</f>
        <v/>
      </c>
      <c r="C2489" s="1" t="str">
        <f>TRIM(基本信息!C2489)</f>
        <v/>
      </c>
      <c r="D2489" s="1">
        <f t="shared" si="275"/>
        <v>0</v>
      </c>
      <c r="E2489" s="1" t="str">
        <f>IFERROR(INDEX(股票涨跌!E:E,MATCH(B2489,股票涨跌!B:B,0)),"-")</f>
        <v>-</v>
      </c>
      <c r="F2489" s="1" t="str">
        <f>IFERROR(INDEX(股票涨跌!F:F,MATCH(B2489,股票涨跌!B:B,0)),"-")</f>
        <v>-</v>
      </c>
      <c r="G2489" s="1" t="str">
        <f>TRIM(基本信息!O2489)</f>
        <v/>
      </c>
      <c r="H2489" s="1" t="str">
        <f>IFERROR(INDEX(行业涨跌!F:F,MATCH(G2489,行业涨跌!C:C,0)),"-")</f>
        <v>-</v>
      </c>
      <c r="I2489" s="1" t="str">
        <f>IFERROR(INDEX(行业涨跌!E:E,MATCH(G2489,行业涨跌!C:C,0)),"-")</f>
        <v>-</v>
      </c>
      <c r="J2489" s="1">
        <v>0</v>
      </c>
      <c r="K2489" s="1">
        <v>1</v>
      </c>
      <c r="L2489" s="1">
        <v>0</v>
      </c>
      <c r="M2489" s="66">
        <f t="shared" si="276"/>
        <v>1</v>
      </c>
      <c r="R2489" s="43" t="str">
        <f t="shared" si="274"/>
        <v>-</v>
      </c>
      <c r="S2489" s="11">
        <v>43630.625</v>
      </c>
    </row>
    <row r="2490" spans="1:19" x14ac:dyDescent="0.15">
      <c r="A2490" s="1">
        <v>2489</v>
      </c>
      <c r="B2490" s="29" t="str">
        <f>TRIM(基本信息!B2490)</f>
        <v/>
      </c>
      <c r="C2490" s="1" t="str">
        <f>TRIM(基本信息!C2490)</f>
        <v/>
      </c>
      <c r="D2490" s="1">
        <f t="shared" si="275"/>
        <v>0</v>
      </c>
      <c r="E2490" s="1" t="str">
        <f>IFERROR(INDEX(股票涨跌!E:E,MATCH(B2490,股票涨跌!B:B,0)),"-")</f>
        <v>-</v>
      </c>
      <c r="F2490" s="1" t="str">
        <f>IFERROR(INDEX(股票涨跌!F:F,MATCH(B2490,股票涨跌!B:B,0)),"-")</f>
        <v>-</v>
      </c>
      <c r="G2490" s="1" t="str">
        <f>TRIM(基本信息!O2490)</f>
        <v/>
      </c>
      <c r="H2490" s="1" t="str">
        <f>IFERROR(INDEX(行业涨跌!F:F,MATCH(G2490,行业涨跌!C:C,0)),"-")</f>
        <v>-</v>
      </c>
      <c r="I2490" s="1" t="str">
        <f>IFERROR(INDEX(行业涨跌!E:E,MATCH(G2490,行业涨跌!C:C,0)),"-")</f>
        <v>-</v>
      </c>
      <c r="J2490" s="1">
        <v>0</v>
      </c>
      <c r="K2490" s="1">
        <v>0</v>
      </c>
      <c r="L2490" s="1">
        <v>0</v>
      </c>
      <c r="M2490" s="66">
        <f t="shared" si="276"/>
        <v>0</v>
      </c>
      <c r="R2490" s="43" t="str">
        <f t="shared" si="274"/>
        <v>-</v>
      </c>
    </row>
    <row r="2491" spans="1:19" x14ac:dyDescent="0.15">
      <c r="A2491" s="1">
        <v>2490</v>
      </c>
      <c r="B2491" s="29" t="str">
        <f>TRIM(基本信息!B2491)</f>
        <v/>
      </c>
      <c r="C2491" s="1" t="str">
        <f>TRIM(基本信息!C2491)</f>
        <v/>
      </c>
      <c r="D2491" s="1">
        <f t="shared" si="275"/>
        <v>0</v>
      </c>
      <c r="E2491" s="1" t="str">
        <f>IFERROR(INDEX(股票涨跌!E:E,MATCH(B2491,股票涨跌!B:B,0)),"-")</f>
        <v>-</v>
      </c>
      <c r="F2491" s="1" t="str">
        <f>IFERROR(INDEX(股票涨跌!F:F,MATCH(B2491,股票涨跌!B:B,0)),"-")</f>
        <v>-</v>
      </c>
      <c r="G2491" s="1" t="str">
        <f>TRIM(基本信息!O2491)</f>
        <v/>
      </c>
      <c r="H2491" s="1" t="str">
        <f>IFERROR(INDEX(行业涨跌!F:F,MATCH(G2491,行业涨跌!C:C,0)),"-")</f>
        <v>-</v>
      </c>
      <c r="I2491" s="1" t="str">
        <f>IFERROR(INDEX(行业涨跌!E:E,MATCH(G2491,行业涨跌!C:C,0)),"-")</f>
        <v>-</v>
      </c>
      <c r="J2491" s="1">
        <v>0</v>
      </c>
      <c r="K2491" s="1">
        <v>0</v>
      </c>
      <c r="L2491" s="1">
        <v>0</v>
      </c>
      <c r="M2491" s="66">
        <f t="shared" si="276"/>
        <v>0</v>
      </c>
      <c r="R2491" s="43" t="str">
        <f t="shared" si="274"/>
        <v>-</v>
      </c>
    </row>
    <row r="2492" spans="1:19" x14ac:dyDescent="0.15">
      <c r="A2492" s="1">
        <v>2491</v>
      </c>
      <c r="B2492" s="29" t="str">
        <f>TRIM(基本信息!B2492)</f>
        <v/>
      </c>
      <c r="C2492" s="1" t="str">
        <f>TRIM(基本信息!C2492)</f>
        <v/>
      </c>
      <c r="D2492" s="1">
        <f t="shared" si="275"/>
        <v>0</v>
      </c>
      <c r="E2492" s="1" t="str">
        <f>IFERROR(INDEX(股票涨跌!E:E,MATCH(B2492,股票涨跌!B:B,0)),"-")</f>
        <v>-</v>
      </c>
      <c r="F2492" s="1" t="str">
        <f>IFERROR(INDEX(股票涨跌!F:F,MATCH(B2492,股票涨跌!B:B,0)),"-")</f>
        <v>-</v>
      </c>
      <c r="G2492" s="1" t="str">
        <f>TRIM(基本信息!O2492)</f>
        <v/>
      </c>
      <c r="H2492" s="1" t="str">
        <f>IFERROR(INDEX(行业涨跌!F:F,MATCH(G2492,行业涨跌!C:C,0)),"-")</f>
        <v>-</v>
      </c>
      <c r="I2492" s="1" t="str">
        <f>IFERROR(INDEX(行业涨跌!E:E,MATCH(G2492,行业涨跌!C:C,0)),"-")</f>
        <v>-</v>
      </c>
      <c r="J2492" s="1">
        <v>0</v>
      </c>
      <c r="K2492" s="1">
        <v>1</v>
      </c>
      <c r="L2492" s="1">
        <v>0</v>
      </c>
      <c r="M2492" s="66">
        <f t="shared" si="276"/>
        <v>1</v>
      </c>
      <c r="R2492" s="43" t="str">
        <f t="shared" si="274"/>
        <v>-</v>
      </c>
      <c r="S2492" s="11">
        <v>43630.625</v>
      </c>
    </row>
    <row r="2493" spans="1:19" x14ac:dyDescent="0.15">
      <c r="A2493" s="1">
        <v>2492</v>
      </c>
      <c r="B2493" s="29" t="str">
        <f>TRIM(基本信息!B2493)</f>
        <v/>
      </c>
      <c r="C2493" s="1" t="str">
        <f>TRIM(基本信息!C2493)</f>
        <v/>
      </c>
      <c r="D2493" s="1">
        <f t="shared" si="275"/>
        <v>0</v>
      </c>
      <c r="E2493" s="1" t="str">
        <f>IFERROR(INDEX(股票涨跌!E:E,MATCH(B2493,股票涨跌!B:B,0)),"-")</f>
        <v>-</v>
      </c>
      <c r="F2493" s="1" t="str">
        <f>IFERROR(INDEX(股票涨跌!F:F,MATCH(B2493,股票涨跌!B:B,0)),"-")</f>
        <v>-</v>
      </c>
      <c r="G2493" s="1" t="str">
        <f>TRIM(基本信息!O2493)</f>
        <v/>
      </c>
      <c r="H2493" s="1" t="str">
        <f>IFERROR(INDEX(行业涨跌!F:F,MATCH(G2493,行业涨跌!C:C,0)),"-")</f>
        <v>-</v>
      </c>
      <c r="I2493" s="1" t="str">
        <f>IFERROR(INDEX(行业涨跌!E:E,MATCH(G2493,行业涨跌!C:C,0)),"-")</f>
        <v>-</v>
      </c>
      <c r="J2493" s="1">
        <v>0</v>
      </c>
      <c r="K2493" s="1">
        <v>0</v>
      </c>
      <c r="L2493" s="1">
        <v>0</v>
      </c>
      <c r="M2493" s="66">
        <f t="shared" si="276"/>
        <v>0</v>
      </c>
      <c r="R2493" s="43" t="str">
        <f t="shared" si="274"/>
        <v>-</v>
      </c>
    </row>
    <row r="2494" spans="1:19" x14ac:dyDescent="0.15">
      <c r="A2494" s="1">
        <v>2493</v>
      </c>
      <c r="B2494" s="29" t="str">
        <f>TRIM(基本信息!B2494)</f>
        <v/>
      </c>
      <c r="C2494" s="1" t="str">
        <f>TRIM(基本信息!C2494)</f>
        <v/>
      </c>
      <c r="D2494" s="1">
        <f t="shared" si="275"/>
        <v>0</v>
      </c>
      <c r="E2494" s="1" t="str">
        <f>IFERROR(INDEX(股票涨跌!E:E,MATCH(B2494,股票涨跌!B:B,0)),"-")</f>
        <v>-</v>
      </c>
      <c r="F2494" s="1" t="str">
        <f>IFERROR(INDEX(股票涨跌!F:F,MATCH(B2494,股票涨跌!B:B,0)),"-")</f>
        <v>-</v>
      </c>
      <c r="G2494" s="1" t="str">
        <f>TRIM(基本信息!O2494)</f>
        <v/>
      </c>
      <c r="H2494" s="1" t="str">
        <f>IFERROR(INDEX(行业涨跌!F:F,MATCH(G2494,行业涨跌!C:C,0)),"-")</f>
        <v>-</v>
      </c>
      <c r="I2494" s="1" t="str">
        <f>IFERROR(INDEX(行业涨跌!E:E,MATCH(G2494,行业涨跌!C:C,0)),"-")</f>
        <v>-</v>
      </c>
      <c r="J2494" s="1">
        <v>0</v>
      </c>
      <c r="K2494" s="1">
        <v>0</v>
      </c>
      <c r="L2494" s="1">
        <v>0</v>
      </c>
      <c r="M2494" s="66">
        <f t="shared" si="276"/>
        <v>0</v>
      </c>
      <c r="R2494" s="43" t="str">
        <f t="shared" si="274"/>
        <v>-</v>
      </c>
    </row>
    <row r="2495" spans="1:19" x14ac:dyDescent="0.15">
      <c r="A2495" s="1">
        <v>2494</v>
      </c>
      <c r="B2495" s="29" t="str">
        <f>TRIM(基本信息!B2495)</f>
        <v/>
      </c>
      <c r="C2495" s="1" t="str">
        <f>TRIM(基本信息!C2495)</f>
        <v/>
      </c>
      <c r="D2495" s="1">
        <f t="shared" si="275"/>
        <v>0</v>
      </c>
      <c r="E2495" s="1" t="str">
        <f>IFERROR(INDEX(股票涨跌!E:E,MATCH(B2495,股票涨跌!B:B,0)),"-")</f>
        <v>-</v>
      </c>
      <c r="F2495" s="1" t="str">
        <f>IFERROR(INDEX(股票涨跌!F:F,MATCH(B2495,股票涨跌!B:B,0)),"-")</f>
        <v>-</v>
      </c>
      <c r="G2495" s="1" t="str">
        <f>TRIM(基本信息!O2495)</f>
        <v/>
      </c>
      <c r="H2495" s="1" t="str">
        <f>IFERROR(INDEX(行业涨跌!F:F,MATCH(G2495,行业涨跌!C:C,0)),"-")</f>
        <v>-</v>
      </c>
      <c r="I2495" s="1" t="str">
        <f>IFERROR(INDEX(行业涨跌!E:E,MATCH(G2495,行业涨跌!C:C,0)),"-")</f>
        <v>-</v>
      </c>
      <c r="J2495" s="1">
        <v>0</v>
      </c>
      <c r="K2495" s="1">
        <v>1</v>
      </c>
      <c r="L2495" s="1">
        <v>0</v>
      </c>
      <c r="M2495" s="66">
        <f t="shared" si="276"/>
        <v>1</v>
      </c>
      <c r="R2495" s="43" t="str">
        <f t="shared" si="274"/>
        <v>-</v>
      </c>
      <c r="S2495" s="11">
        <v>43630.625</v>
      </c>
    </row>
    <row r="2496" spans="1:19" x14ac:dyDescent="0.15">
      <c r="A2496" s="1">
        <v>2495</v>
      </c>
      <c r="B2496" s="29" t="str">
        <f>TRIM(基本信息!B2496)</f>
        <v/>
      </c>
      <c r="C2496" s="1" t="str">
        <f>TRIM(基本信息!C2496)</f>
        <v/>
      </c>
      <c r="D2496" s="1">
        <f t="shared" si="275"/>
        <v>0</v>
      </c>
      <c r="E2496" s="1" t="str">
        <f>IFERROR(INDEX(股票涨跌!E:E,MATCH(B2496,股票涨跌!B:B,0)),"-")</f>
        <v>-</v>
      </c>
      <c r="F2496" s="1" t="str">
        <f>IFERROR(INDEX(股票涨跌!F:F,MATCH(B2496,股票涨跌!B:B,0)),"-")</f>
        <v>-</v>
      </c>
      <c r="G2496" s="1" t="str">
        <f>TRIM(基本信息!O2496)</f>
        <v/>
      </c>
      <c r="H2496" s="1" t="str">
        <f>IFERROR(INDEX(行业涨跌!F:F,MATCH(G2496,行业涨跌!C:C,0)),"-")</f>
        <v>-</v>
      </c>
      <c r="I2496" s="1" t="str">
        <f>IFERROR(INDEX(行业涨跌!E:E,MATCH(G2496,行业涨跌!C:C,0)),"-")</f>
        <v>-</v>
      </c>
      <c r="J2496" s="1">
        <v>0</v>
      </c>
      <c r="K2496" s="1">
        <v>0</v>
      </c>
      <c r="L2496" s="1">
        <v>1</v>
      </c>
      <c r="M2496" s="66">
        <f t="shared" si="276"/>
        <v>0</v>
      </c>
      <c r="R2496" s="43" t="str">
        <f t="shared" si="274"/>
        <v>-</v>
      </c>
    </row>
    <row r="2497" spans="1:19" x14ac:dyDescent="0.15">
      <c r="A2497" s="1">
        <v>2496</v>
      </c>
      <c r="B2497" s="29" t="str">
        <f>TRIM(基本信息!B2497)</f>
        <v/>
      </c>
      <c r="C2497" s="1" t="str">
        <f>TRIM(基本信息!C2497)</f>
        <v/>
      </c>
      <c r="D2497" s="1">
        <f t="shared" si="275"/>
        <v>0</v>
      </c>
      <c r="E2497" s="1" t="str">
        <f>IFERROR(INDEX(股票涨跌!E:E,MATCH(B2497,股票涨跌!B:B,0)),"-")</f>
        <v>-</v>
      </c>
      <c r="F2497" s="1" t="str">
        <f>IFERROR(INDEX(股票涨跌!F:F,MATCH(B2497,股票涨跌!B:B,0)),"-")</f>
        <v>-</v>
      </c>
      <c r="G2497" s="1" t="str">
        <f>TRIM(基本信息!O2497)</f>
        <v/>
      </c>
      <c r="H2497" s="1" t="str">
        <f>IFERROR(INDEX(行业涨跌!F:F,MATCH(G2497,行业涨跌!C:C,0)),"-")</f>
        <v>-</v>
      </c>
      <c r="I2497" s="1" t="str">
        <f>IFERROR(INDEX(行业涨跌!E:E,MATCH(G2497,行业涨跌!C:C,0)),"-")</f>
        <v>-</v>
      </c>
      <c r="J2497" s="1">
        <v>0</v>
      </c>
      <c r="K2497" s="1">
        <v>0</v>
      </c>
      <c r="L2497" s="1">
        <v>0</v>
      </c>
      <c r="M2497" s="66">
        <f t="shared" si="276"/>
        <v>0</v>
      </c>
      <c r="R2497" s="43" t="str">
        <f t="shared" si="274"/>
        <v>-</v>
      </c>
    </row>
    <row r="2498" spans="1:19" x14ac:dyDescent="0.15">
      <c r="A2498" s="1">
        <v>2497</v>
      </c>
      <c r="B2498" s="29" t="str">
        <f>TRIM(基本信息!B2498)</f>
        <v/>
      </c>
      <c r="C2498" s="1" t="str">
        <f>TRIM(基本信息!C2498)</f>
        <v/>
      </c>
      <c r="D2498" s="1">
        <f t="shared" si="275"/>
        <v>0</v>
      </c>
      <c r="E2498" s="1" t="str">
        <f>IFERROR(INDEX(股票涨跌!E:E,MATCH(B2498,股票涨跌!B:B,0)),"-")</f>
        <v>-</v>
      </c>
      <c r="F2498" s="1" t="str">
        <f>IFERROR(INDEX(股票涨跌!F:F,MATCH(B2498,股票涨跌!B:B,0)),"-")</f>
        <v>-</v>
      </c>
      <c r="G2498" s="1" t="str">
        <f>TRIM(基本信息!O2498)</f>
        <v/>
      </c>
      <c r="H2498" s="1" t="str">
        <f>IFERROR(INDEX(行业涨跌!F:F,MATCH(G2498,行业涨跌!C:C,0)),"-")</f>
        <v>-</v>
      </c>
      <c r="I2498" s="1" t="str">
        <f>IFERROR(INDEX(行业涨跌!E:E,MATCH(G2498,行业涨跌!C:C,0)),"-")</f>
        <v>-</v>
      </c>
      <c r="J2498" s="1">
        <v>0</v>
      </c>
      <c r="K2498" s="1">
        <v>0</v>
      </c>
      <c r="L2498" s="1">
        <v>0</v>
      </c>
      <c r="M2498" s="66">
        <f t="shared" si="276"/>
        <v>0</v>
      </c>
      <c r="R2498" s="43" t="str">
        <f t="shared" ref="R2498:R2561" si="277">IF(D2498&gt;0,IF(J2498&gt;0,$J$1,"")&amp;IF(K2498&gt;0,$K$1,"")&amp;IF(L2498&gt;0,$L$1,"")&amp;"+"&amp;IF(N2498&gt;0,$N$1,"")&amp;IF(O2498&gt;0,$O$1,"")&amp;IF(P2498&gt;0,$P$1,"")&amp;IF(Q2498&gt;0,$Q$1,""),"-")</f>
        <v>-</v>
      </c>
    </row>
    <row r="2499" spans="1:19" x14ac:dyDescent="0.15">
      <c r="A2499" s="1">
        <v>2498</v>
      </c>
      <c r="B2499" s="29" t="str">
        <f>TRIM(基本信息!B2499)</f>
        <v/>
      </c>
      <c r="C2499" s="1" t="str">
        <f>TRIM(基本信息!C2499)</f>
        <v/>
      </c>
      <c r="D2499" s="1">
        <f t="shared" ref="D2499:D2562" si="278">IF(LEN(B2499)&gt;2,OR(M2499=1,(M2499=0.5)*(N2499+O2499+P2499+Q2499)&gt;0)+0,0)</f>
        <v>0</v>
      </c>
      <c r="E2499" s="1" t="str">
        <f>IFERROR(INDEX(股票涨跌!E:E,MATCH(B2499,股票涨跌!B:B,0)),"-")</f>
        <v>-</v>
      </c>
      <c r="F2499" s="1" t="str">
        <f>IFERROR(INDEX(股票涨跌!F:F,MATCH(B2499,股票涨跌!B:B,0)),"-")</f>
        <v>-</v>
      </c>
      <c r="G2499" s="1" t="str">
        <f>TRIM(基本信息!O2499)</f>
        <v/>
      </c>
      <c r="H2499" s="1" t="str">
        <f>IFERROR(INDEX(行业涨跌!F:F,MATCH(G2499,行业涨跌!C:C,0)),"-")</f>
        <v>-</v>
      </c>
      <c r="I2499" s="1" t="str">
        <f>IFERROR(INDEX(行业涨跌!E:E,MATCH(G2499,行业涨跌!C:C,0)),"-")</f>
        <v>-</v>
      </c>
      <c r="J2499" s="1">
        <v>0</v>
      </c>
      <c r="K2499" s="1">
        <v>0</v>
      </c>
      <c r="L2499" s="1">
        <v>0</v>
      </c>
      <c r="M2499" s="66">
        <f t="shared" ref="M2499:M2562" si="279">IF(K2499&gt;0,1,IF(J2499&gt;0,0.5,0))</f>
        <v>0</v>
      </c>
      <c r="R2499" s="43" t="str">
        <f t="shared" si="277"/>
        <v>-</v>
      </c>
    </row>
    <row r="2500" spans="1:19" x14ac:dyDescent="0.15">
      <c r="A2500" s="1">
        <v>2499</v>
      </c>
      <c r="B2500" s="29" t="str">
        <f>TRIM(基本信息!B2500)</f>
        <v/>
      </c>
      <c r="C2500" s="1" t="str">
        <f>TRIM(基本信息!C2500)</f>
        <v/>
      </c>
      <c r="D2500" s="1">
        <f t="shared" si="278"/>
        <v>0</v>
      </c>
      <c r="E2500" s="1" t="str">
        <f>IFERROR(INDEX(股票涨跌!E:E,MATCH(B2500,股票涨跌!B:B,0)),"-")</f>
        <v>-</v>
      </c>
      <c r="F2500" s="1" t="str">
        <f>IFERROR(INDEX(股票涨跌!F:F,MATCH(B2500,股票涨跌!B:B,0)),"-")</f>
        <v>-</v>
      </c>
      <c r="G2500" s="1" t="str">
        <f>TRIM(基本信息!O2500)</f>
        <v/>
      </c>
      <c r="H2500" s="1" t="str">
        <f>IFERROR(INDEX(行业涨跌!F:F,MATCH(G2500,行业涨跌!C:C,0)),"-")</f>
        <v>-</v>
      </c>
      <c r="I2500" s="1" t="str">
        <f>IFERROR(INDEX(行业涨跌!E:E,MATCH(G2500,行业涨跌!C:C,0)),"-")</f>
        <v>-</v>
      </c>
      <c r="J2500" s="1">
        <v>0</v>
      </c>
      <c r="K2500" s="1">
        <v>1</v>
      </c>
      <c r="L2500" s="1">
        <v>0</v>
      </c>
      <c r="M2500" s="66">
        <f t="shared" si="279"/>
        <v>1</v>
      </c>
      <c r="R2500" s="43" t="str">
        <f t="shared" si="277"/>
        <v>-</v>
      </c>
      <c r="S2500" s="11">
        <v>43630.625</v>
      </c>
    </row>
    <row r="2501" spans="1:19" x14ac:dyDescent="0.15">
      <c r="A2501" s="1">
        <v>2500</v>
      </c>
      <c r="B2501" s="29" t="str">
        <f>TRIM(基本信息!B2501)</f>
        <v/>
      </c>
      <c r="C2501" s="1" t="str">
        <f>TRIM(基本信息!C2501)</f>
        <v/>
      </c>
      <c r="D2501" s="1">
        <f t="shared" si="278"/>
        <v>0</v>
      </c>
      <c r="E2501" s="1" t="str">
        <f>IFERROR(INDEX(股票涨跌!E:E,MATCH(B2501,股票涨跌!B:B,0)),"-")</f>
        <v>-</v>
      </c>
      <c r="F2501" s="1" t="str">
        <f>IFERROR(INDEX(股票涨跌!F:F,MATCH(B2501,股票涨跌!B:B,0)),"-")</f>
        <v>-</v>
      </c>
      <c r="G2501" s="1" t="str">
        <f>TRIM(基本信息!O2501)</f>
        <v/>
      </c>
      <c r="H2501" s="1" t="str">
        <f>IFERROR(INDEX(行业涨跌!F:F,MATCH(G2501,行业涨跌!C:C,0)),"-")</f>
        <v>-</v>
      </c>
      <c r="I2501" s="1" t="str">
        <f>IFERROR(INDEX(行业涨跌!E:E,MATCH(G2501,行业涨跌!C:C,0)),"-")</f>
        <v>-</v>
      </c>
      <c r="J2501" s="1">
        <v>0</v>
      </c>
      <c r="K2501" s="1">
        <v>0</v>
      </c>
      <c r="L2501" s="1">
        <v>0</v>
      </c>
      <c r="M2501" s="66">
        <f t="shared" si="279"/>
        <v>0</v>
      </c>
      <c r="R2501" s="43" t="str">
        <f t="shared" si="277"/>
        <v>-</v>
      </c>
    </row>
    <row r="2502" spans="1:19" x14ac:dyDescent="0.15">
      <c r="A2502" s="1">
        <v>2501</v>
      </c>
      <c r="B2502" s="29" t="str">
        <f>TRIM(基本信息!B2502)</f>
        <v/>
      </c>
      <c r="C2502" s="1" t="str">
        <f>TRIM(基本信息!C2502)</f>
        <v/>
      </c>
      <c r="D2502" s="1">
        <f t="shared" si="278"/>
        <v>0</v>
      </c>
      <c r="E2502" s="1" t="str">
        <f>IFERROR(INDEX(股票涨跌!E:E,MATCH(B2502,股票涨跌!B:B,0)),"-")</f>
        <v>-</v>
      </c>
      <c r="F2502" s="1" t="str">
        <f>IFERROR(INDEX(股票涨跌!F:F,MATCH(B2502,股票涨跌!B:B,0)),"-")</f>
        <v>-</v>
      </c>
      <c r="G2502" s="1" t="str">
        <f>TRIM(基本信息!O2502)</f>
        <v/>
      </c>
      <c r="H2502" s="1" t="str">
        <f>IFERROR(INDEX(行业涨跌!F:F,MATCH(G2502,行业涨跌!C:C,0)),"-")</f>
        <v>-</v>
      </c>
      <c r="I2502" s="1" t="str">
        <f>IFERROR(INDEX(行业涨跌!E:E,MATCH(G2502,行业涨跌!C:C,0)),"-")</f>
        <v>-</v>
      </c>
      <c r="J2502" s="1">
        <v>0</v>
      </c>
      <c r="K2502" s="1">
        <v>0</v>
      </c>
      <c r="L2502" s="1">
        <v>0</v>
      </c>
      <c r="M2502" s="66">
        <f t="shared" si="279"/>
        <v>0</v>
      </c>
      <c r="R2502" s="43" t="str">
        <f t="shared" si="277"/>
        <v>-</v>
      </c>
    </row>
    <row r="2503" spans="1:19" x14ac:dyDescent="0.15">
      <c r="A2503" s="1">
        <v>2502</v>
      </c>
      <c r="B2503" s="29" t="str">
        <f>TRIM(基本信息!B2503)</f>
        <v/>
      </c>
      <c r="C2503" s="1" t="str">
        <f>TRIM(基本信息!C2503)</f>
        <v/>
      </c>
      <c r="D2503" s="1">
        <f t="shared" si="278"/>
        <v>0</v>
      </c>
      <c r="E2503" s="1" t="str">
        <f>IFERROR(INDEX(股票涨跌!E:E,MATCH(B2503,股票涨跌!B:B,0)),"-")</f>
        <v>-</v>
      </c>
      <c r="F2503" s="1" t="str">
        <f>IFERROR(INDEX(股票涨跌!F:F,MATCH(B2503,股票涨跌!B:B,0)),"-")</f>
        <v>-</v>
      </c>
      <c r="G2503" s="1" t="str">
        <f>TRIM(基本信息!O2503)</f>
        <v/>
      </c>
      <c r="H2503" s="1" t="str">
        <f>IFERROR(INDEX(行业涨跌!F:F,MATCH(G2503,行业涨跌!C:C,0)),"-")</f>
        <v>-</v>
      </c>
      <c r="I2503" s="1" t="str">
        <f>IFERROR(INDEX(行业涨跌!E:E,MATCH(G2503,行业涨跌!C:C,0)),"-")</f>
        <v>-</v>
      </c>
      <c r="J2503" s="1">
        <v>0</v>
      </c>
      <c r="K2503" s="1">
        <v>0</v>
      </c>
      <c r="L2503" s="1">
        <v>0</v>
      </c>
      <c r="M2503" s="66">
        <f t="shared" si="279"/>
        <v>0</v>
      </c>
      <c r="R2503" s="43" t="str">
        <f t="shared" si="277"/>
        <v>-</v>
      </c>
    </row>
    <row r="2504" spans="1:19" x14ac:dyDescent="0.15">
      <c r="A2504" s="1">
        <v>2503</v>
      </c>
      <c r="B2504" s="29" t="str">
        <f>TRIM(基本信息!B2504)</f>
        <v/>
      </c>
      <c r="C2504" s="1" t="str">
        <f>TRIM(基本信息!C2504)</f>
        <v/>
      </c>
      <c r="D2504" s="1">
        <f t="shared" si="278"/>
        <v>0</v>
      </c>
      <c r="E2504" s="1" t="str">
        <f>IFERROR(INDEX(股票涨跌!E:E,MATCH(B2504,股票涨跌!B:B,0)),"-")</f>
        <v>-</v>
      </c>
      <c r="F2504" s="1" t="str">
        <f>IFERROR(INDEX(股票涨跌!F:F,MATCH(B2504,股票涨跌!B:B,0)),"-")</f>
        <v>-</v>
      </c>
      <c r="G2504" s="1" t="str">
        <f>TRIM(基本信息!O2504)</f>
        <v/>
      </c>
      <c r="H2504" s="1" t="str">
        <f>IFERROR(INDEX(行业涨跌!F:F,MATCH(G2504,行业涨跌!C:C,0)),"-")</f>
        <v>-</v>
      </c>
      <c r="I2504" s="1" t="str">
        <f>IFERROR(INDEX(行业涨跌!E:E,MATCH(G2504,行业涨跌!C:C,0)),"-")</f>
        <v>-</v>
      </c>
      <c r="J2504" s="1">
        <v>0</v>
      </c>
      <c r="K2504" s="1">
        <v>1</v>
      </c>
      <c r="L2504" s="1">
        <v>0</v>
      </c>
      <c r="M2504" s="66">
        <f t="shared" si="279"/>
        <v>1</v>
      </c>
      <c r="R2504" s="43" t="str">
        <f t="shared" si="277"/>
        <v>-</v>
      </c>
      <c r="S2504" s="11">
        <v>43630.625</v>
      </c>
    </row>
    <row r="2505" spans="1:19" x14ac:dyDescent="0.15">
      <c r="A2505" s="1">
        <v>2504</v>
      </c>
      <c r="B2505" s="29" t="str">
        <f>TRIM(基本信息!B2505)</f>
        <v/>
      </c>
      <c r="C2505" s="1" t="str">
        <f>TRIM(基本信息!C2505)</f>
        <v/>
      </c>
      <c r="D2505" s="1">
        <f t="shared" si="278"/>
        <v>0</v>
      </c>
      <c r="E2505" s="1" t="str">
        <f>IFERROR(INDEX(股票涨跌!E:E,MATCH(B2505,股票涨跌!B:B,0)),"-")</f>
        <v>-</v>
      </c>
      <c r="F2505" s="1" t="str">
        <f>IFERROR(INDEX(股票涨跌!F:F,MATCH(B2505,股票涨跌!B:B,0)),"-")</f>
        <v>-</v>
      </c>
      <c r="G2505" s="1" t="str">
        <f>TRIM(基本信息!O2505)</f>
        <v/>
      </c>
      <c r="H2505" s="1" t="str">
        <f>IFERROR(INDEX(行业涨跌!F:F,MATCH(G2505,行业涨跌!C:C,0)),"-")</f>
        <v>-</v>
      </c>
      <c r="I2505" s="1" t="str">
        <f>IFERROR(INDEX(行业涨跌!E:E,MATCH(G2505,行业涨跌!C:C,0)),"-")</f>
        <v>-</v>
      </c>
      <c r="J2505" s="1">
        <v>0</v>
      </c>
      <c r="K2505" s="1">
        <v>0</v>
      </c>
      <c r="L2505" s="1">
        <v>0</v>
      </c>
      <c r="M2505" s="66">
        <f t="shared" si="279"/>
        <v>0</v>
      </c>
      <c r="R2505" s="43" t="str">
        <f t="shared" si="277"/>
        <v>-</v>
      </c>
    </row>
    <row r="2506" spans="1:19" x14ac:dyDescent="0.15">
      <c r="A2506" s="1">
        <v>2505</v>
      </c>
      <c r="B2506" s="29" t="str">
        <f>TRIM(基本信息!B2506)</f>
        <v/>
      </c>
      <c r="C2506" s="1" t="str">
        <f>TRIM(基本信息!C2506)</f>
        <v/>
      </c>
      <c r="D2506" s="1">
        <f t="shared" si="278"/>
        <v>0</v>
      </c>
      <c r="E2506" s="1" t="str">
        <f>IFERROR(INDEX(股票涨跌!E:E,MATCH(B2506,股票涨跌!B:B,0)),"-")</f>
        <v>-</v>
      </c>
      <c r="F2506" s="1" t="str">
        <f>IFERROR(INDEX(股票涨跌!F:F,MATCH(B2506,股票涨跌!B:B,0)),"-")</f>
        <v>-</v>
      </c>
      <c r="G2506" s="1" t="str">
        <f>TRIM(基本信息!O2506)</f>
        <v/>
      </c>
      <c r="H2506" s="1" t="str">
        <f>IFERROR(INDEX(行业涨跌!F:F,MATCH(G2506,行业涨跌!C:C,0)),"-")</f>
        <v>-</v>
      </c>
      <c r="I2506" s="1" t="str">
        <f>IFERROR(INDEX(行业涨跌!E:E,MATCH(G2506,行业涨跌!C:C,0)),"-")</f>
        <v>-</v>
      </c>
      <c r="J2506" s="1">
        <v>0</v>
      </c>
      <c r="K2506" s="1">
        <v>1</v>
      </c>
      <c r="L2506" s="1">
        <v>0</v>
      </c>
      <c r="M2506" s="66">
        <f t="shared" si="279"/>
        <v>1</v>
      </c>
      <c r="R2506" s="43" t="str">
        <f t="shared" si="277"/>
        <v>-</v>
      </c>
      <c r="S2506" s="11">
        <v>43630.625</v>
      </c>
    </row>
    <row r="2507" spans="1:19" x14ac:dyDescent="0.15">
      <c r="A2507" s="1">
        <v>2506</v>
      </c>
      <c r="B2507" s="29" t="str">
        <f>TRIM(基本信息!B2507)</f>
        <v/>
      </c>
      <c r="C2507" s="1" t="str">
        <f>TRIM(基本信息!C2507)</f>
        <v/>
      </c>
      <c r="D2507" s="1">
        <f t="shared" si="278"/>
        <v>0</v>
      </c>
      <c r="E2507" s="1" t="str">
        <f>IFERROR(INDEX(股票涨跌!E:E,MATCH(B2507,股票涨跌!B:B,0)),"-")</f>
        <v>-</v>
      </c>
      <c r="F2507" s="1" t="str">
        <f>IFERROR(INDEX(股票涨跌!F:F,MATCH(B2507,股票涨跌!B:B,0)),"-")</f>
        <v>-</v>
      </c>
      <c r="G2507" s="1" t="str">
        <f>TRIM(基本信息!O2507)</f>
        <v/>
      </c>
      <c r="H2507" s="1" t="str">
        <f>IFERROR(INDEX(行业涨跌!F:F,MATCH(G2507,行业涨跌!C:C,0)),"-")</f>
        <v>-</v>
      </c>
      <c r="I2507" s="1" t="str">
        <f>IFERROR(INDEX(行业涨跌!E:E,MATCH(G2507,行业涨跌!C:C,0)),"-")</f>
        <v>-</v>
      </c>
      <c r="J2507" s="1">
        <v>0</v>
      </c>
      <c r="K2507" s="1">
        <v>0</v>
      </c>
      <c r="L2507" s="1">
        <v>0</v>
      </c>
      <c r="M2507" s="66">
        <f t="shared" si="279"/>
        <v>0</v>
      </c>
      <c r="R2507" s="43" t="str">
        <f t="shared" si="277"/>
        <v>-</v>
      </c>
    </row>
    <row r="2508" spans="1:19" x14ac:dyDescent="0.15">
      <c r="A2508" s="1">
        <v>2507</v>
      </c>
      <c r="B2508" s="29" t="str">
        <f>TRIM(基本信息!B2508)</f>
        <v/>
      </c>
      <c r="C2508" s="1" t="str">
        <f>TRIM(基本信息!C2508)</f>
        <v/>
      </c>
      <c r="D2508" s="1">
        <f t="shared" si="278"/>
        <v>0</v>
      </c>
      <c r="E2508" s="1" t="str">
        <f>IFERROR(INDEX(股票涨跌!E:E,MATCH(B2508,股票涨跌!B:B,0)),"-")</f>
        <v>-</v>
      </c>
      <c r="F2508" s="1" t="str">
        <f>IFERROR(INDEX(股票涨跌!F:F,MATCH(B2508,股票涨跌!B:B,0)),"-")</f>
        <v>-</v>
      </c>
      <c r="G2508" s="1" t="str">
        <f>TRIM(基本信息!O2508)</f>
        <v/>
      </c>
      <c r="H2508" s="1" t="str">
        <f>IFERROR(INDEX(行业涨跌!F:F,MATCH(G2508,行业涨跌!C:C,0)),"-")</f>
        <v>-</v>
      </c>
      <c r="I2508" s="1" t="str">
        <f>IFERROR(INDEX(行业涨跌!E:E,MATCH(G2508,行业涨跌!C:C,0)),"-")</f>
        <v>-</v>
      </c>
      <c r="J2508" s="1">
        <v>0</v>
      </c>
      <c r="K2508" s="1">
        <v>0</v>
      </c>
      <c r="L2508" s="1">
        <v>0</v>
      </c>
      <c r="M2508" s="66">
        <f t="shared" si="279"/>
        <v>0</v>
      </c>
      <c r="R2508" s="43" t="str">
        <f t="shared" si="277"/>
        <v>-</v>
      </c>
    </row>
    <row r="2509" spans="1:19" x14ac:dyDescent="0.15">
      <c r="A2509" s="1">
        <v>2508</v>
      </c>
      <c r="B2509" s="29" t="str">
        <f>TRIM(基本信息!B2509)</f>
        <v/>
      </c>
      <c r="C2509" s="1" t="str">
        <f>TRIM(基本信息!C2509)</f>
        <v/>
      </c>
      <c r="D2509" s="1">
        <f t="shared" si="278"/>
        <v>0</v>
      </c>
      <c r="E2509" s="1" t="str">
        <f>IFERROR(INDEX(股票涨跌!E:E,MATCH(B2509,股票涨跌!B:B,0)),"-")</f>
        <v>-</v>
      </c>
      <c r="F2509" s="1" t="str">
        <f>IFERROR(INDEX(股票涨跌!F:F,MATCH(B2509,股票涨跌!B:B,0)),"-")</f>
        <v>-</v>
      </c>
      <c r="G2509" s="1" t="str">
        <f>TRIM(基本信息!O2509)</f>
        <v/>
      </c>
      <c r="H2509" s="1" t="str">
        <f>IFERROR(INDEX(行业涨跌!F:F,MATCH(G2509,行业涨跌!C:C,0)),"-")</f>
        <v>-</v>
      </c>
      <c r="I2509" s="1" t="str">
        <f>IFERROR(INDEX(行业涨跌!E:E,MATCH(G2509,行业涨跌!C:C,0)),"-")</f>
        <v>-</v>
      </c>
      <c r="J2509" s="1">
        <v>0</v>
      </c>
      <c r="K2509" s="1">
        <v>0</v>
      </c>
      <c r="L2509" s="1">
        <v>0</v>
      </c>
      <c r="M2509" s="66">
        <f t="shared" si="279"/>
        <v>0</v>
      </c>
      <c r="R2509" s="43" t="str">
        <f t="shared" si="277"/>
        <v>-</v>
      </c>
    </row>
    <row r="2510" spans="1:19" x14ac:dyDescent="0.15">
      <c r="A2510" s="1">
        <v>2509</v>
      </c>
      <c r="B2510" s="29" t="str">
        <f>TRIM(基本信息!B2510)</f>
        <v/>
      </c>
      <c r="C2510" s="1" t="str">
        <f>TRIM(基本信息!C2510)</f>
        <v/>
      </c>
      <c r="D2510" s="1">
        <f t="shared" si="278"/>
        <v>0</v>
      </c>
      <c r="E2510" s="1" t="str">
        <f>IFERROR(INDEX(股票涨跌!E:E,MATCH(B2510,股票涨跌!B:B,0)),"-")</f>
        <v>-</v>
      </c>
      <c r="F2510" s="1" t="str">
        <f>IFERROR(INDEX(股票涨跌!F:F,MATCH(B2510,股票涨跌!B:B,0)),"-")</f>
        <v>-</v>
      </c>
      <c r="G2510" s="1" t="str">
        <f>TRIM(基本信息!O2510)</f>
        <v/>
      </c>
      <c r="H2510" s="1" t="str">
        <f>IFERROR(INDEX(行业涨跌!F:F,MATCH(G2510,行业涨跌!C:C,0)),"-")</f>
        <v>-</v>
      </c>
      <c r="I2510" s="1" t="str">
        <f>IFERROR(INDEX(行业涨跌!E:E,MATCH(G2510,行业涨跌!C:C,0)),"-")</f>
        <v>-</v>
      </c>
      <c r="J2510" s="1">
        <v>0</v>
      </c>
      <c r="K2510" s="1">
        <v>1</v>
      </c>
      <c r="L2510" s="1">
        <v>0</v>
      </c>
      <c r="M2510" s="66">
        <f t="shared" si="279"/>
        <v>1</v>
      </c>
      <c r="R2510" s="43" t="str">
        <f t="shared" si="277"/>
        <v>-</v>
      </c>
      <c r="S2510" s="11">
        <v>43630.625</v>
      </c>
    </row>
    <row r="2511" spans="1:19" x14ac:dyDescent="0.15">
      <c r="A2511" s="1">
        <v>2510</v>
      </c>
      <c r="B2511" s="29" t="str">
        <f>TRIM(基本信息!B2511)</f>
        <v/>
      </c>
      <c r="C2511" s="1" t="str">
        <f>TRIM(基本信息!C2511)</f>
        <v/>
      </c>
      <c r="D2511" s="1">
        <f t="shared" si="278"/>
        <v>0</v>
      </c>
      <c r="E2511" s="1" t="str">
        <f>IFERROR(INDEX(股票涨跌!E:E,MATCH(B2511,股票涨跌!B:B,0)),"-")</f>
        <v>-</v>
      </c>
      <c r="F2511" s="1" t="str">
        <f>IFERROR(INDEX(股票涨跌!F:F,MATCH(B2511,股票涨跌!B:B,0)),"-")</f>
        <v>-</v>
      </c>
      <c r="G2511" s="1" t="str">
        <f>TRIM(基本信息!O2511)</f>
        <v/>
      </c>
      <c r="H2511" s="1" t="str">
        <f>IFERROR(INDEX(行业涨跌!F:F,MATCH(G2511,行业涨跌!C:C,0)),"-")</f>
        <v>-</v>
      </c>
      <c r="I2511" s="1" t="str">
        <f>IFERROR(INDEX(行业涨跌!E:E,MATCH(G2511,行业涨跌!C:C,0)),"-")</f>
        <v>-</v>
      </c>
      <c r="J2511" s="1">
        <v>0</v>
      </c>
      <c r="K2511" s="1">
        <v>0</v>
      </c>
      <c r="L2511" s="1">
        <v>0</v>
      </c>
      <c r="M2511" s="66">
        <f t="shared" si="279"/>
        <v>0</v>
      </c>
      <c r="R2511" s="43" t="str">
        <f t="shared" si="277"/>
        <v>-</v>
      </c>
    </row>
    <row r="2512" spans="1:19" x14ac:dyDescent="0.15">
      <c r="A2512" s="1">
        <v>2511</v>
      </c>
      <c r="B2512" s="29" t="str">
        <f>TRIM(基本信息!B2512)</f>
        <v/>
      </c>
      <c r="C2512" s="1" t="str">
        <f>TRIM(基本信息!C2512)</f>
        <v/>
      </c>
      <c r="D2512" s="1">
        <f t="shared" si="278"/>
        <v>0</v>
      </c>
      <c r="E2512" s="1" t="str">
        <f>IFERROR(INDEX(股票涨跌!E:E,MATCH(B2512,股票涨跌!B:B,0)),"-")</f>
        <v>-</v>
      </c>
      <c r="F2512" s="1" t="str">
        <f>IFERROR(INDEX(股票涨跌!F:F,MATCH(B2512,股票涨跌!B:B,0)),"-")</f>
        <v>-</v>
      </c>
      <c r="G2512" s="1" t="str">
        <f>TRIM(基本信息!O2512)</f>
        <v/>
      </c>
      <c r="H2512" s="1" t="str">
        <f>IFERROR(INDEX(行业涨跌!F:F,MATCH(G2512,行业涨跌!C:C,0)),"-")</f>
        <v>-</v>
      </c>
      <c r="I2512" s="1" t="str">
        <f>IFERROR(INDEX(行业涨跌!E:E,MATCH(G2512,行业涨跌!C:C,0)),"-")</f>
        <v>-</v>
      </c>
      <c r="J2512" s="1">
        <v>1</v>
      </c>
      <c r="K2512" s="1">
        <v>0</v>
      </c>
      <c r="L2512" s="1">
        <v>1</v>
      </c>
      <c r="M2512" s="66">
        <f t="shared" si="279"/>
        <v>0.5</v>
      </c>
      <c r="N2512" s="1">
        <v>0</v>
      </c>
      <c r="O2512" s="1">
        <v>0</v>
      </c>
      <c r="P2512" s="1">
        <v>0</v>
      </c>
      <c r="Q2512" s="1">
        <v>0</v>
      </c>
      <c r="R2512" s="43" t="str">
        <f t="shared" si="277"/>
        <v>-</v>
      </c>
      <c r="S2512" s="11" t="s">
        <v>7751</v>
      </c>
    </row>
    <row r="2513" spans="1:19" x14ac:dyDescent="0.15">
      <c r="A2513" s="1">
        <v>2512</v>
      </c>
      <c r="B2513" s="29" t="str">
        <f>TRIM(基本信息!B2513)</f>
        <v/>
      </c>
      <c r="C2513" s="1" t="str">
        <f>TRIM(基本信息!C2513)</f>
        <v/>
      </c>
      <c r="D2513" s="1">
        <f t="shared" si="278"/>
        <v>0</v>
      </c>
      <c r="E2513" s="1" t="str">
        <f>IFERROR(INDEX(股票涨跌!E:E,MATCH(B2513,股票涨跌!B:B,0)),"-")</f>
        <v>-</v>
      </c>
      <c r="F2513" s="1" t="str">
        <f>IFERROR(INDEX(股票涨跌!F:F,MATCH(B2513,股票涨跌!B:B,0)),"-")</f>
        <v>-</v>
      </c>
      <c r="G2513" s="1" t="str">
        <f>TRIM(基本信息!O2513)</f>
        <v/>
      </c>
      <c r="H2513" s="1" t="str">
        <f>IFERROR(INDEX(行业涨跌!F:F,MATCH(G2513,行业涨跌!C:C,0)),"-")</f>
        <v>-</v>
      </c>
      <c r="I2513" s="1" t="str">
        <f>IFERROR(INDEX(行业涨跌!E:E,MATCH(G2513,行业涨跌!C:C,0)),"-")</f>
        <v>-</v>
      </c>
      <c r="J2513" s="1">
        <v>0</v>
      </c>
      <c r="K2513" s="1">
        <v>0</v>
      </c>
      <c r="L2513" s="1">
        <v>0</v>
      </c>
      <c r="M2513" s="66">
        <f t="shared" si="279"/>
        <v>0</v>
      </c>
      <c r="R2513" s="43" t="str">
        <f t="shared" si="277"/>
        <v>-</v>
      </c>
    </row>
    <row r="2514" spans="1:19" x14ac:dyDescent="0.15">
      <c r="A2514" s="1">
        <v>2513</v>
      </c>
      <c r="B2514" s="29" t="str">
        <f>TRIM(基本信息!B2514)</f>
        <v/>
      </c>
      <c r="C2514" s="1" t="str">
        <f>TRIM(基本信息!C2514)</f>
        <v/>
      </c>
      <c r="D2514" s="1">
        <f t="shared" si="278"/>
        <v>0</v>
      </c>
      <c r="E2514" s="1" t="str">
        <f>IFERROR(INDEX(股票涨跌!E:E,MATCH(B2514,股票涨跌!B:B,0)),"-")</f>
        <v>-</v>
      </c>
      <c r="F2514" s="1" t="str">
        <f>IFERROR(INDEX(股票涨跌!F:F,MATCH(B2514,股票涨跌!B:B,0)),"-")</f>
        <v>-</v>
      </c>
      <c r="G2514" s="1" t="str">
        <f>TRIM(基本信息!O2514)</f>
        <v/>
      </c>
      <c r="H2514" s="1" t="str">
        <f>IFERROR(INDEX(行业涨跌!F:F,MATCH(G2514,行业涨跌!C:C,0)),"-")</f>
        <v>-</v>
      </c>
      <c r="I2514" s="1" t="str">
        <f>IFERROR(INDEX(行业涨跌!E:E,MATCH(G2514,行业涨跌!C:C,0)),"-")</f>
        <v>-</v>
      </c>
      <c r="J2514" s="1">
        <v>0</v>
      </c>
      <c r="K2514" s="1">
        <v>1</v>
      </c>
      <c r="L2514" s="1">
        <v>0</v>
      </c>
      <c r="M2514" s="66">
        <f t="shared" si="279"/>
        <v>1</v>
      </c>
      <c r="R2514" s="43" t="str">
        <f t="shared" si="277"/>
        <v>-</v>
      </c>
      <c r="S2514" s="11">
        <v>43630.625</v>
      </c>
    </row>
    <row r="2515" spans="1:19" x14ac:dyDescent="0.15">
      <c r="A2515" s="1">
        <v>2514</v>
      </c>
      <c r="B2515" s="29" t="str">
        <f>TRIM(基本信息!B2515)</f>
        <v/>
      </c>
      <c r="C2515" s="1" t="str">
        <f>TRIM(基本信息!C2515)</f>
        <v/>
      </c>
      <c r="D2515" s="1">
        <f t="shared" si="278"/>
        <v>0</v>
      </c>
      <c r="E2515" s="1" t="str">
        <f>IFERROR(INDEX(股票涨跌!E:E,MATCH(B2515,股票涨跌!B:B,0)),"-")</f>
        <v>-</v>
      </c>
      <c r="F2515" s="1" t="str">
        <f>IFERROR(INDEX(股票涨跌!F:F,MATCH(B2515,股票涨跌!B:B,0)),"-")</f>
        <v>-</v>
      </c>
      <c r="G2515" s="1" t="str">
        <f>TRIM(基本信息!O2515)</f>
        <v/>
      </c>
      <c r="H2515" s="1" t="str">
        <f>IFERROR(INDEX(行业涨跌!F:F,MATCH(G2515,行业涨跌!C:C,0)),"-")</f>
        <v>-</v>
      </c>
      <c r="I2515" s="1" t="str">
        <f>IFERROR(INDEX(行业涨跌!E:E,MATCH(G2515,行业涨跌!C:C,0)),"-")</f>
        <v>-</v>
      </c>
      <c r="J2515" s="1">
        <v>0</v>
      </c>
      <c r="K2515" s="1">
        <v>1</v>
      </c>
      <c r="L2515" s="1">
        <v>0</v>
      </c>
      <c r="M2515" s="66">
        <f t="shared" si="279"/>
        <v>1</v>
      </c>
      <c r="R2515" s="43" t="str">
        <f t="shared" si="277"/>
        <v>-</v>
      </c>
      <c r="S2515" s="11">
        <v>43630.625</v>
      </c>
    </row>
    <row r="2516" spans="1:19" x14ac:dyDescent="0.15">
      <c r="A2516" s="1">
        <v>2515</v>
      </c>
      <c r="B2516" s="29" t="str">
        <f>TRIM(基本信息!B2516)</f>
        <v/>
      </c>
      <c r="C2516" s="1" t="str">
        <f>TRIM(基本信息!C2516)</f>
        <v/>
      </c>
      <c r="D2516" s="1">
        <f t="shared" si="278"/>
        <v>0</v>
      </c>
      <c r="E2516" s="1" t="str">
        <f>IFERROR(INDEX(股票涨跌!E:E,MATCH(B2516,股票涨跌!B:B,0)),"-")</f>
        <v>-</v>
      </c>
      <c r="F2516" s="1" t="str">
        <f>IFERROR(INDEX(股票涨跌!F:F,MATCH(B2516,股票涨跌!B:B,0)),"-")</f>
        <v>-</v>
      </c>
      <c r="G2516" s="1" t="str">
        <f>TRIM(基本信息!O2516)</f>
        <v/>
      </c>
      <c r="H2516" s="1" t="str">
        <f>IFERROR(INDEX(行业涨跌!F:F,MATCH(G2516,行业涨跌!C:C,0)),"-")</f>
        <v>-</v>
      </c>
      <c r="I2516" s="1" t="str">
        <f>IFERROR(INDEX(行业涨跌!E:E,MATCH(G2516,行业涨跌!C:C,0)),"-")</f>
        <v>-</v>
      </c>
      <c r="J2516" s="1">
        <v>0</v>
      </c>
      <c r="K2516" s="1">
        <v>0</v>
      </c>
      <c r="L2516" s="1">
        <v>0</v>
      </c>
      <c r="M2516" s="66">
        <f t="shared" si="279"/>
        <v>0</v>
      </c>
      <c r="R2516" s="43" t="str">
        <f t="shared" si="277"/>
        <v>-</v>
      </c>
    </row>
    <row r="2517" spans="1:19" x14ac:dyDescent="0.15">
      <c r="A2517" s="1">
        <v>2516</v>
      </c>
      <c r="B2517" s="29" t="str">
        <f>TRIM(基本信息!B2517)</f>
        <v/>
      </c>
      <c r="C2517" s="1" t="str">
        <f>TRIM(基本信息!C2517)</f>
        <v/>
      </c>
      <c r="D2517" s="1">
        <f t="shared" si="278"/>
        <v>0</v>
      </c>
      <c r="E2517" s="1" t="str">
        <f>IFERROR(INDEX(股票涨跌!E:E,MATCH(B2517,股票涨跌!B:B,0)),"-")</f>
        <v>-</v>
      </c>
      <c r="F2517" s="1" t="str">
        <f>IFERROR(INDEX(股票涨跌!F:F,MATCH(B2517,股票涨跌!B:B,0)),"-")</f>
        <v>-</v>
      </c>
      <c r="G2517" s="1" t="str">
        <f>TRIM(基本信息!O2517)</f>
        <v/>
      </c>
      <c r="H2517" s="1" t="str">
        <f>IFERROR(INDEX(行业涨跌!F:F,MATCH(G2517,行业涨跌!C:C,0)),"-")</f>
        <v>-</v>
      </c>
      <c r="I2517" s="1" t="str">
        <f>IFERROR(INDEX(行业涨跌!E:E,MATCH(G2517,行业涨跌!C:C,0)),"-")</f>
        <v>-</v>
      </c>
      <c r="J2517" s="1">
        <v>0</v>
      </c>
      <c r="K2517" s="1">
        <v>0</v>
      </c>
      <c r="L2517" s="1">
        <v>1</v>
      </c>
      <c r="M2517" s="66">
        <f t="shared" si="279"/>
        <v>0</v>
      </c>
      <c r="R2517" s="43" t="str">
        <f t="shared" si="277"/>
        <v>-</v>
      </c>
    </row>
    <row r="2518" spans="1:19" x14ac:dyDescent="0.15">
      <c r="A2518" s="1">
        <v>2517</v>
      </c>
      <c r="B2518" s="29" t="str">
        <f>TRIM(基本信息!B2518)</f>
        <v/>
      </c>
      <c r="C2518" s="1" t="str">
        <f>TRIM(基本信息!C2518)</f>
        <v/>
      </c>
      <c r="D2518" s="1">
        <f t="shared" si="278"/>
        <v>0</v>
      </c>
      <c r="E2518" s="1" t="str">
        <f>IFERROR(INDEX(股票涨跌!E:E,MATCH(B2518,股票涨跌!B:B,0)),"-")</f>
        <v>-</v>
      </c>
      <c r="F2518" s="1" t="str">
        <f>IFERROR(INDEX(股票涨跌!F:F,MATCH(B2518,股票涨跌!B:B,0)),"-")</f>
        <v>-</v>
      </c>
      <c r="G2518" s="1" t="str">
        <f>TRIM(基本信息!O2518)</f>
        <v/>
      </c>
      <c r="H2518" s="1" t="str">
        <f>IFERROR(INDEX(行业涨跌!F:F,MATCH(G2518,行业涨跌!C:C,0)),"-")</f>
        <v>-</v>
      </c>
      <c r="I2518" s="1" t="str">
        <f>IFERROR(INDEX(行业涨跌!E:E,MATCH(G2518,行业涨跌!C:C,0)),"-")</f>
        <v>-</v>
      </c>
      <c r="J2518" s="1">
        <v>0</v>
      </c>
      <c r="K2518" s="1">
        <v>1</v>
      </c>
      <c r="L2518" s="1">
        <v>0</v>
      </c>
      <c r="M2518" s="66">
        <f t="shared" si="279"/>
        <v>1</v>
      </c>
      <c r="R2518" s="43" t="str">
        <f t="shared" si="277"/>
        <v>-</v>
      </c>
      <c r="S2518" s="11">
        <v>43630.625</v>
      </c>
    </row>
    <row r="2519" spans="1:19" x14ac:dyDescent="0.15">
      <c r="A2519" s="1">
        <v>2518</v>
      </c>
      <c r="B2519" s="29" t="str">
        <f>TRIM(基本信息!B2519)</f>
        <v/>
      </c>
      <c r="C2519" s="1" t="str">
        <f>TRIM(基本信息!C2519)</f>
        <v/>
      </c>
      <c r="D2519" s="1">
        <f t="shared" si="278"/>
        <v>0</v>
      </c>
      <c r="E2519" s="1" t="str">
        <f>IFERROR(INDEX(股票涨跌!E:E,MATCH(B2519,股票涨跌!B:B,0)),"-")</f>
        <v>-</v>
      </c>
      <c r="F2519" s="1" t="str">
        <f>IFERROR(INDEX(股票涨跌!F:F,MATCH(B2519,股票涨跌!B:B,0)),"-")</f>
        <v>-</v>
      </c>
      <c r="G2519" s="1" t="str">
        <f>TRIM(基本信息!O2519)</f>
        <v/>
      </c>
      <c r="H2519" s="1" t="str">
        <f>IFERROR(INDEX(行业涨跌!F:F,MATCH(G2519,行业涨跌!C:C,0)),"-")</f>
        <v>-</v>
      </c>
      <c r="I2519" s="1" t="str">
        <f>IFERROR(INDEX(行业涨跌!E:E,MATCH(G2519,行业涨跌!C:C,0)),"-")</f>
        <v>-</v>
      </c>
      <c r="J2519" s="1">
        <v>0</v>
      </c>
      <c r="K2519" s="1">
        <v>0</v>
      </c>
      <c r="L2519" s="1">
        <v>0</v>
      </c>
      <c r="M2519" s="66">
        <f t="shared" si="279"/>
        <v>0</v>
      </c>
      <c r="R2519" s="43" t="str">
        <f t="shared" si="277"/>
        <v>-</v>
      </c>
    </row>
    <row r="2520" spans="1:19" x14ac:dyDescent="0.15">
      <c r="A2520" s="1">
        <v>2519</v>
      </c>
      <c r="B2520" s="29" t="str">
        <f>TRIM(基本信息!B2520)</f>
        <v/>
      </c>
      <c r="C2520" s="1" t="str">
        <f>TRIM(基本信息!C2520)</f>
        <v/>
      </c>
      <c r="D2520" s="1">
        <f t="shared" si="278"/>
        <v>0</v>
      </c>
      <c r="E2520" s="1" t="str">
        <f>IFERROR(INDEX(股票涨跌!E:E,MATCH(B2520,股票涨跌!B:B,0)),"-")</f>
        <v>-</v>
      </c>
      <c r="F2520" s="1" t="str">
        <f>IFERROR(INDEX(股票涨跌!F:F,MATCH(B2520,股票涨跌!B:B,0)),"-")</f>
        <v>-</v>
      </c>
      <c r="G2520" s="1" t="str">
        <f>TRIM(基本信息!O2520)</f>
        <v/>
      </c>
      <c r="H2520" s="1" t="str">
        <f>IFERROR(INDEX(行业涨跌!F:F,MATCH(G2520,行业涨跌!C:C,0)),"-")</f>
        <v>-</v>
      </c>
      <c r="I2520" s="1" t="str">
        <f>IFERROR(INDEX(行业涨跌!E:E,MATCH(G2520,行业涨跌!C:C,0)),"-")</f>
        <v>-</v>
      </c>
      <c r="J2520" s="1">
        <v>0</v>
      </c>
      <c r="K2520" s="1">
        <v>1</v>
      </c>
      <c r="L2520" s="1">
        <v>0</v>
      </c>
      <c r="M2520" s="66">
        <f t="shared" si="279"/>
        <v>1</v>
      </c>
      <c r="R2520" s="43" t="str">
        <f t="shared" si="277"/>
        <v>-</v>
      </c>
      <c r="S2520" s="11">
        <v>43630.625</v>
      </c>
    </row>
    <row r="2521" spans="1:19" x14ac:dyDescent="0.15">
      <c r="A2521" s="1">
        <v>2520</v>
      </c>
      <c r="B2521" s="29" t="str">
        <f>TRIM(基本信息!B2521)</f>
        <v/>
      </c>
      <c r="C2521" s="1" t="str">
        <f>TRIM(基本信息!C2521)</f>
        <v/>
      </c>
      <c r="D2521" s="1">
        <f t="shared" si="278"/>
        <v>0</v>
      </c>
      <c r="E2521" s="1" t="str">
        <f>IFERROR(INDEX(股票涨跌!E:E,MATCH(B2521,股票涨跌!B:B,0)),"-")</f>
        <v>-</v>
      </c>
      <c r="F2521" s="1" t="str">
        <f>IFERROR(INDEX(股票涨跌!F:F,MATCH(B2521,股票涨跌!B:B,0)),"-")</f>
        <v>-</v>
      </c>
      <c r="G2521" s="1" t="str">
        <f>TRIM(基本信息!O2521)</f>
        <v/>
      </c>
      <c r="H2521" s="1" t="str">
        <f>IFERROR(INDEX(行业涨跌!F:F,MATCH(G2521,行业涨跌!C:C,0)),"-")</f>
        <v>-</v>
      </c>
      <c r="I2521" s="1" t="str">
        <f>IFERROR(INDEX(行业涨跌!E:E,MATCH(G2521,行业涨跌!C:C,0)),"-")</f>
        <v>-</v>
      </c>
      <c r="J2521" s="1">
        <v>0</v>
      </c>
      <c r="K2521" s="1">
        <v>1</v>
      </c>
      <c r="L2521" s="1">
        <v>0</v>
      </c>
      <c r="M2521" s="66">
        <f t="shared" si="279"/>
        <v>1</v>
      </c>
      <c r="R2521" s="43" t="str">
        <f t="shared" si="277"/>
        <v>-</v>
      </c>
      <c r="S2521" s="11">
        <v>43630.625</v>
      </c>
    </row>
    <row r="2522" spans="1:19" x14ac:dyDescent="0.15">
      <c r="A2522" s="1">
        <v>2521</v>
      </c>
      <c r="B2522" s="29" t="str">
        <f>TRIM(基本信息!B2522)</f>
        <v/>
      </c>
      <c r="C2522" s="1" t="str">
        <f>TRIM(基本信息!C2522)</f>
        <v/>
      </c>
      <c r="D2522" s="1">
        <f t="shared" si="278"/>
        <v>0</v>
      </c>
      <c r="E2522" s="1" t="str">
        <f>IFERROR(INDEX(股票涨跌!E:E,MATCH(B2522,股票涨跌!B:B,0)),"-")</f>
        <v>-</v>
      </c>
      <c r="F2522" s="1" t="str">
        <f>IFERROR(INDEX(股票涨跌!F:F,MATCH(B2522,股票涨跌!B:B,0)),"-")</f>
        <v>-</v>
      </c>
      <c r="G2522" s="1" t="str">
        <f>TRIM(基本信息!O2522)</f>
        <v/>
      </c>
      <c r="H2522" s="1" t="str">
        <f>IFERROR(INDEX(行业涨跌!F:F,MATCH(G2522,行业涨跌!C:C,0)),"-")</f>
        <v>-</v>
      </c>
      <c r="I2522" s="1" t="str">
        <f>IFERROR(INDEX(行业涨跌!E:E,MATCH(G2522,行业涨跌!C:C,0)),"-")</f>
        <v>-</v>
      </c>
      <c r="J2522" s="1">
        <v>0</v>
      </c>
      <c r="K2522" s="1">
        <v>0</v>
      </c>
      <c r="L2522" s="1">
        <v>0</v>
      </c>
      <c r="M2522" s="66">
        <f t="shared" si="279"/>
        <v>0</v>
      </c>
      <c r="R2522" s="43" t="str">
        <f t="shared" si="277"/>
        <v>-</v>
      </c>
    </row>
    <row r="2523" spans="1:19" x14ac:dyDescent="0.15">
      <c r="A2523" s="1">
        <v>2522</v>
      </c>
      <c r="B2523" s="29" t="str">
        <f>TRIM(基本信息!B2523)</f>
        <v/>
      </c>
      <c r="C2523" s="1" t="str">
        <f>TRIM(基本信息!C2523)</f>
        <v/>
      </c>
      <c r="D2523" s="1">
        <f t="shared" si="278"/>
        <v>0</v>
      </c>
      <c r="E2523" s="1" t="str">
        <f>IFERROR(INDEX(股票涨跌!E:E,MATCH(B2523,股票涨跌!B:B,0)),"-")</f>
        <v>-</v>
      </c>
      <c r="F2523" s="1" t="str">
        <f>IFERROR(INDEX(股票涨跌!F:F,MATCH(B2523,股票涨跌!B:B,0)),"-")</f>
        <v>-</v>
      </c>
      <c r="G2523" s="1" t="str">
        <f>TRIM(基本信息!O2523)</f>
        <v/>
      </c>
      <c r="H2523" s="1" t="str">
        <f>IFERROR(INDEX(行业涨跌!F:F,MATCH(G2523,行业涨跌!C:C,0)),"-")</f>
        <v>-</v>
      </c>
      <c r="I2523" s="1" t="str">
        <f>IFERROR(INDEX(行业涨跌!E:E,MATCH(G2523,行业涨跌!C:C,0)),"-")</f>
        <v>-</v>
      </c>
      <c r="J2523" s="1">
        <v>0</v>
      </c>
      <c r="K2523" s="1">
        <v>0</v>
      </c>
      <c r="L2523" s="1">
        <v>0</v>
      </c>
      <c r="M2523" s="66">
        <f t="shared" si="279"/>
        <v>0</v>
      </c>
      <c r="R2523" s="43" t="str">
        <f t="shared" si="277"/>
        <v>-</v>
      </c>
    </row>
    <row r="2524" spans="1:19" x14ac:dyDescent="0.15">
      <c r="A2524" s="1">
        <v>2523</v>
      </c>
      <c r="B2524" s="29" t="str">
        <f>TRIM(基本信息!B2524)</f>
        <v/>
      </c>
      <c r="C2524" s="1" t="str">
        <f>TRIM(基本信息!C2524)</f>
        <v/>
      </c>
      <c r="D2524" s="1">
        <f t="shared" si="278"/>
        <v>0</v>
      </c>
      <c r="E2524" s="1" t="str">
        <f>IFERROR(INDEX(股票涨跌!E:E,MATCH(B2524,股票涨跌!B:B,0)),"-")</f>
        <v>-</v>
      </c>
      <c r="F2524" s="1" t="str">
        <f>IFERROR(INDEX(股票涨跌!F:F,MATCH(B2524,股票涨跌!B:B,0)),"-")</f>
        <v>-</v>
      </c>
      <c r="G2524" s="1" t="str">
        <f>TRIM(基本信息!O2524)</f>
        <v/>
      </c>
      <c r="H2524" s="1" t="str">
        <f>IFERROR(INDEX(行业涨跌!F:F,MATCH(G2524,行业涨跌!C:C,0)),"-")</f>
        <v>-</v>
      </c>
      <c r="I2524" s="1" t="str">
        <f>IFERROR(INDEX(行业涨跌!E:E,MATCH(G2524,行业涨跌!C:C,0)),"-")</f>
        <v>-</v>
      </c>
      <c r="J2524" s="1">
        <v>0</v>
      </c>
      <c r="K2524" s="1">
        <v>0</v>
      </c>
      <c r="L2524" s="1">
        <v>0</v>
      </c>
      <c r="M2524" s="66">
        <f t="shared" si="279"/>
        <v>0</v>
      </c>
      <c r="R2524" s="43" t="str">
        <f t="shared" si="277"/>
        <v>-</v>
      </c>
    </row>
    <row r="2525" spans="1:19" x14ac:dyDescent="0.15">
      <c r="A2525" s="1">
        <v>2524</v>
      </c>
      <c r="B2525" s="29" t="str">
        <f>TRIM(基本信息!B2525)</f>
        <v/>
      </c>
      <c r="C2525" s="1" t="str">
        <f>TRIM(基本信息!C2525)</f>
        <v/>
      </c>
      <c r="D2525" s="1">
        <f t="shared" si="278"/>
        <v>0</v>
      </c>
      <c r="E2525" s="1" t="str">
        <f>IFERROR(INDEX(股票涨跌!E:E,MATCH(B2525,股票涨跌!B:B,0)),"-")</f>
        <v>-</v>
      </c>
      <c r="F2525" s="1" t="str">
        <f>IFERROR(INDEX(股票涨跌!F:F,MATCH(B2525,股票涨跌!B:B,0)),"-")</f>
        <v>-</v>
      </c>
      <c r="G2525" s="1" t="str">
        <f>TRIM(基本信息!O2525)</f>
        <v/>
      </c>
      <c r="H2525" s="1" t="str">
        <f>IFERROR(INDEX(行业涨跌!F:F,MATCH(G2525,行业涨跌!C:C,0)),"-")</f>
        <v>-</v>
      </c>
      <c r="I2525" s="1" t="str">
        <f>IFERROR(INDEX(行业涨跌!E:E,MATCH(G2525,行业涨跌!C:C,0)),"-")</f>
        <v>-</v>
      </c>
      <c r="J2525" s="1">
        <v>0</v>
      </c>
      <c r="K2525" s="1">
        <v>0</v>
      </c>
      <c r="L2525" s="1">
        <v>0</v>
      </c>
      <c r="M2525" s="66">
        <f t="shared" si="279"/>
        <v>0</v>
      </c>
      <c r="R2525" s="43" t="str">
        <f t="shared" si="277"/>
        <v>-</v>
      </c>
    </row>
    <row r="2526" spans="1:19" x14ac:dyDescent="0.15">
      <c r="A2526" s="1">
        <v>2525</v>
      </c>
      <c r="B2526" s="29" t="str">
        <f>TRIM(基本信息!B2526)</f>
        <v/>
      </c>
      <c r="C2526" s="1" t="str">
        <f>TRIM(基本信息!C2526)</f>
        <v/>
      </c>
      <c r="D2526" s="1">
        <f t="shared" si="278"/>
        <v>0</v>
      </c>
      <c r="E2526" s="1" t="str">
        <f>IFERROR(INDEX(股票涨跌!E:E,MATCH(B2526,股票涨跌!B:B,0)),"-")</f>
        <v>-</v>
      </c>
      <c r="F2526" s="1" t="str">
        <f>IFERROR(INDEX(股票涨跌!F:F,MATCH(B2526,股票涨跌!B:B,0)),"-")</f>
        <v>-</v>
      </c>
      <c r="G2526" s="1" t="str">
        <f>TRIM(基本信息!O2526)</f>
        <v/>
      </c>
      <c r="H2526" s="1" t="str">
        <f>IFERROR(INDEX(行业涨跌!F:F,MATCH(G2526,行业涨跌!C:C,0)),"-")</f>
        <v>-</v>
      </c>
      <c r="I2526" s="1" t="str">
        <f>IFERROR(INDEX(行业涨跌!E:E,MATCH(G2526,行业涨跌!C:C,0)),"-")</f>
        <v>-</v>
      </c>
      <c r="J2526" s="1">
        <v>0</v>
      </c>
      <c r="K2526" s="1">
        <v>0</v>
      </c>
      <c r="L2526" s="1">
        <v>0</v>
      </c>
      <c r="M2526" s="66">
        <f t="shared" si="279"/>
        <v>0</v>
      </c>
      <c r="R2526" s="43" t="str">
        <f t="shared" si="277"/>
        <v>-</v>
      </c>
    </row>
    <row r="2527" spans="1:19" x14ac:dyDescent="0.15">
      <c r="A2527" s="1">
        <v>2526</v>
      </c>
      <c r="B2527" s="29" t="str">
        <f>TRIM(基本信息!B2527)</f>
        <v/>
      </c>
      <c r="C2527" s="1" t="str">
        <f>TRIM(基本信息!C2527)</f>
        <v/>
      </c>
      <c r="D2527" s="1">
        <f t="shared" si="278"/>
        <v>0</v>
      </c>
      <c r="E2527" s="1" t="str">
        <f>IFERROR(INDEX(股票涨跌!E:E,MATCH(B2527,股票涨跌!B:B,0)),"-")</f>
        <v>-</v>
      </c>
      <c r="F2527" s="1" t="str">
        <f>IFERROR(INDEX(股票涨跌!F:F,MATCH(B2527,股票涨跌!B:B,0)),"-")</f>
        <v>-</v>
      </c>
      <c r="G2527" s="1" t="str">
        <f>TRIM(基本信息!O2527)</f>
        <v/>
      </c>
      <c r="H2527" s="1" t="str">
        <f>IFERROR(INDEX(行业涨跌!F:F,MATCH(G2527,行业涨跌!C:C,0)),"-")</f>
        <v>-</v>
      </c>
      <c r="I2527" s="1" t="str">
        <f>IFERROR(INDEX(行业涨跌!E:E,MATCH(G2527,行业涨跌!C:C,0)),"-")</f>
        <v>-</v>
      </c>
      <c r="J2527" s="1">
        <v>0</v>
      </c>
      <c r="K2527" s="1">
        <v>0</v>
      </c>
      <c r="L2527" s="1">
        <v>0</v>
      </c>
      <c r="M2527" s="66">
        <f t="shared" si="279"/>
        <v>0</v>
      </c>
      <c r="R2527" s="43" t="str">
        <f t="shared" si="277"/>
        <v>-</v>
      </c>
    </row>
    <row r="2528" spans="1:19" x14ac:dyDescent="0.15">
      <c r="A2528" s="1">
        <v>2527</v>
      </c>
      <c r="B2528" s="29" t="str">
        <f>TRIM(基本信息!B2528)</f>
        <v/>
      </c>
      <c r="C2528" s="1" t="str">
        <f>TRIM(基本信息!C2528)</f>
        <v/>
      </c>
      <c r="D2528" s="1">
        <f t="shared" si="278"/>
        <v>0</v>
      </c>
      <c r="E2528" s="1" t="str">
        <f>IFERROR(INDEX(股票涨跌!E:E,MATCH(B2528,股票涨跌!B:B,0)),"-")</f>
        <v>-</v>
      </c>
      <c r="F2528" s="1" t="str">
        <f>IFERROR(INDEX(股票涨跌!F:F,MATCH(B2528,股票涨跌!B:B,0)),"-")</f>
        <v>-</v>
      </c>
      <c r="G2528" s="1" t="str">
        <f>TRIM(基本信息!O2528)</f>
        <v/>
      </c>
      <c r="H2528" s="1" t="str">
        <f>IFERROR(INDEX(行业涨跌!F:F,MATCH(G2528,行业涨跌!C:C,0)),"-")</f>
        <v>-</v>
      </c>
      <c r="I2528" s="1" t="str">
        <f>IFERROR(INDEX(行业涨跌!E:E,MATCH(G2528,行业涨跌!C:C,0)),"-")</f>
        <v>-</v>
      </c>
      <c r="J2528" s="1">
        <v>0</v>
      </c>
      <c r="K2528" s="1">
        <v>1</v>
      </c>
      <c r="L2528" s="1">
        <v>0</v>
      </c>
      <c r="M2528" s="66">
        <f t="shared" si="279"/>
        <v>1</v>
      </c>
      <c r="R2528" s="43" t="str">
        <f t="shared" si="277"/>
        <v>-</v>
      </c>
      <c r="S2528" s="11">
        <v>43630.625</v>
      </c>
    </row>
    <row r="2529" spans="1:19" x14ac:dyDescent="0.15">
      <c r="A2529" s="1">
        <v>2528</v>
      </c>
      <c r="B2529" s="29" t="str">
        <f>TRIM(基本信息!B2529)</f>
        <v/>
      </c>
      <c r="C2529" s="1" t="str">
        <f>TRIM(基本信息!C2529)</f>
        <v/>
      </c>
      <c r="D2529" s="1">
        <f t="shared" si="278"/>
        <v>0</v>
      </c>
      <c r="E2529" s="1" t="str">
        <f>IFERROR(INDEX(股票涨跌!E:E,MATCH(B2529,股票涨跌!B:B,0)),"-")</f>
        <v>-</v>
      </c>
      <c r="F2529" s="1" t="str">
        <f>IFERROR(INDEX(股票涨跌!F:F,MATCH(B2529,股票涨跌!B:B,0)),"-")</f>
        <v>-</v>
      </c>
      <c r="G2529" s="1" t="str">
        <f>TRIM(基本信息!O2529)</f>
        <v/>
      </c>
      <c r="H2529" s="1" t="str">
        <f>IFERROR(INDEX(行业涨跌!F:F,MATCH(G2529,行业涨跌!C:C,0)),"-")</f>
        <v>-</v>
      </c>
      <c r="I2529" s="1" t="str">
        <f>IFERROR(INDEX(行业涨跌!E:E,MATCH(G2529,行业涨跌!C:C,0)),"-")</f>
        <v>-</v>
      </c>
      <c r="J2529" s="1">
        <v>0</v>
      </c>
      <c r="K2529" s="1">
        <v>0</v>
      </c>
      <c r="L2529" s="1">
        <v>0</v>
      </c>
      <c r="M2529" s="66">
        <f t="shared" si="279"/>
        <v>0</v>
      </c>
      <c r="R2529" s="43" t="str">
        <f t="shared" si="277"/>
        <v>-</v>
      </c>
    </row>
    <row r="2530" spans="1:19" x14ac:dyDescent="0.15">
      <c r="A2530" s="1">
        <v>2529</v>
      </c>
      <c r="B2530" s="29" t="str">
        <f>TRIM(基本信息!B2530)</f>
        <v/>
      </c>
      <c r="C2530" s="1" t="str">
        <f>TRIM(基本信息!C2530)</f>
        <v/>
      </c>
      <c r="D2530" s="1">
        <f t="shared" si="278"/>
        <v>0</v>
      </c>
      <c r="E2530" s="1" t="str">
        <f>IFERROR(INDEX(股票涨跌!E:E,MATCH(B2530,股票涨跌!B:B,0)),"-")</f>
        <v>-</v>
      </c>
      <c r="F2530" s="1" t="str">
        <f>IFERROR(INDEX(股票涨跌!F:F,MATCH(B2530,股票涨跌!B:B,0)),"-")</f>
        <v>-</v>
      </c>
      <c r="G2530" s="1" t="str">
        <f>TRIM(基本信息!O2530)</f>
        <v/>
      </c>
      <c r="H2530" s="1" t="str">
        <f>IFERROR(INDEX(行业涨跌!F:F,MATCH(G2530,行业涨跌!C:C,0)),"-")</f>
        <v>-</v>
      </c>
      <c r="I2530" s="1" t="str">
        <f>IFERROR(INDEX(行业涨跌!E:E,MATCH(G2530,行业涨跌!C:C,0)),"-")</f>
        <v>-</v>
      </c>
      <c r="J2530" s="1">
        <v>0</v>
      </c>
      <c r="K2530" s="1">
        <v>1</v>
      </c>
      <c r="L2530" s="1">
        <v>0</v>
      </c>
      <c r="M2530" s="66">
        <f t="shared" si="279"/>
        <v>1</v>
      </c>
      <c r="R2530" s="43" t="str">
        <f t="shared" si="277"/>
        <v>-</v>
      </c>
      <c r="S2530" s="11">
        <v>43630.625</v>
      </c>
    </row>
    <row r="2531" spans="1:19" x14ac:dyDescent="0.15">
      <c r="A2531" s="1">
        <v>2530</v>
      </c>
      <c r="B2531" s="29" t="str">
        <f>TRIM(基本信息!B2531)</f>
        <v/>
      </c>
      <c r="C2531" s="1" t="str">
        <f>TRIM(基本信息!C2531)</f>
        <v/>
      </c>
      <c r="D2531" s="1">
        <f t="shared" si="278"/>
        <v>0</v>
      </c>
      <c r="E2531" s="1" t="str">
        <f>IFERROR(INDEX(股票涨跌!E:E,MATCH(B2531,股票涨跌!B:B,0)),"-")</f>
        <v>-</v>
      </c>
      <c r="F2531" s="1" t="str">
        <f>IFERROR(INDEX(股票涨跌!F:F,MATCH(B2531,股票涨跌!B:B,0)),"-")</f>
        <v>-</v>
      </c>
      <c r="G2531" s="1" t="str">
        <f>TRIM(基本信息!O2531)</f>
        <v/>
      </c>
      <c r="H2531" s="1" t="str">
        <f>IFERROR(INDEX(行业涨跌!F:F,MATCH(G2531,行业涨跌!C:C,0)),"-")</f>
        <v>-</v>
      </c>
      <c r="I2531" s="1" t="str">
        <f>IFERROR(INDEX(行业涨跌!E:E,MATCH(G2531,行业涨跌!C:C,0)),"-")</f>
        <v>-</v>
      </c>
      <c r="J2531" s="1">
        <v>0</v>
      </c>
      <c r="K2531" s="1">
        <v>0</v>
      </c>
      <c r="L2531" s="1">
        <v>0</v>
      </c>
      <c r="M2531" s="66">
        <f t="shared" si="279"/>
        <v>0</v>
      </c>
      <c r="R2531" s="43" t="str">
        <f t="shared" si="277"/>
        <v>-</v>
      </c>
    </row>
    <row r="2532" spans="1:19" x14ac:dyDescent="0.15">
      <c r="A2532" s="1">
        <v>2531</v>
      </c>
      <c r="B2532" s="29" t="str">
        <f>TRIM(基本信息!B2532)</f>
        <v/>
      </c>
      <c r="C2532" s="1" t="str">
        <f>TRIM(基本信息!C2532)</f>
        <v/>
      </c>
      <c r="D2532" s="1">
        <f t="shared" si="278"/>
        <v>0</v>
      </c>
      <c r="E2532" s="1" t="str">
        <f>IFERROR(INDEX(股票涨跌!E:E,MATCH(B2532,股票涨跌!B:B,0)),"-")</f>
        <v>-</v>
      </c>
      <c r="F2532" s="1" t="str">
        <f>IFERROR(INDEX(股票涨跌!F:F,MATCH(B2532,股票涨跌!B:B,0)),"-")</f>
        <v>-</v>
      </c>
      <c r="G2532" s="1" t="str">
        <f>TRIM(基本信息!O2532)</f>
        <v/>
      </c>
      <c r="H2532" s="1" t="str">
        <f>IFERROR(INDEX(行业涨跌!F:F,MATCH(G2532,行业涨跌!C:C,0)),"-")</f>
        <v>-</v>
      </c>
      <c r="I2532" s="1" t="str">
        <f>IFERROR(INDEX(行业涨跌!E:E,MATCH(G2532,行业涨跌!C:C,0)),"-")</f>
        <v>-</v>
      </c>
      <c r="J2532" s="1">
        <v>0</v>
      </c>
      <c r="K2532" s="1">
        <v>0</v>
      </c>
      <c r="L2532" s="1">
        <v>0</v>
      </c>
      <c r="M2532" s="66">
        <f t="shared" si="279"/>
        <v>0</v>
      </c>
      <c r="R2532" s="43" t="str">
        <f t="shared" si="277"/>
        <v>-</v>
      </c>
    </row>
    <row r="2533" spans="1:19" x14ac:dyDescent="0.15">
      <c r="A2533" s="1">
        <v>2532</v>
      </c>
      <c r="B2533" s="29" t="str">
        <f>TRIM(基本信息!B2533)</f>
        <v/>
      </c>
      <c r="C2533" s="1" t="str">
        <f>TRIM(基本信息!C2533)</f>
        <v/>
      </c>
      <c r="D2533" s="1">
        <f t="shared" si="278"/>
        <v>0</v>
      </c>
      <c r="E2533" s="1" t="str">
        <f>IFERROR(INDEX(股票涨跌!E:E,MATCH(B2533,股票涨跌!B:B,0)),"-")</f>
        <v>-</v>
      </c>
      <c r="F2533" s="1" t="str">
        <f>IFERROR(INDEX(股票涨跌!F:F,MATCH(B2533,股票涨跌!B:B,0)),"-")</f>
        <v>-</v>
      </c>
      <c r="G2533" s="1" t="str">
        <f>TRIM(基本信息!O2533)</f>
        <v/>
      </c>
      <c r="H2533" s="1" t="str">
        <f>IFERROR(INDEX(行业涨跌!F:F,MATCH(G2533,行业涨跌!C:C,0)),"-")</f>
        <v>-</v>
      </c>
      <c r="I2533" s="1" t="str">
        <f>IFERROR(INDEX(行业涨跌!E:E,MATCH(G2533,行业涨跌!C:C,0)),"-")</f>
        <v>-</v>
      </c>
      <c r="J2533" s="1">
        <v>0</v>
      </c>
      <c r="K2533" s="1">
        <v>1</v>
      </c>
      <c r="L2533" s="1">
        <v>0</v>
      </c>
      <c r="M2533" s="66">
        <f t="shared" si="279"/>
        <v>1</v>
      </c>
      <c r="R2533" s="43" t="str">
        <f t="shared" si="277"/>
        <v>-</v>
      </c>
      <c r="S2533" s="11">
        <v>43630.625</v>
      </c>
    </row>
    <row r="2534" spans="1:19" x14ac:dyDescent="0.15">
      <c r="A2534" s="1">
        <v>2533</v>
      </c>
      <c r="B2534" s="29" t="str">
        <f>TRIM(基本信息!B2534)</f>
        <v/>
      </c>
      <c r="C2534" s="1" t="str">
        <f>TRIM(基本信息!C2534)</f>
        <v/>
      </c>
      <c r="D2534" s="1">
        <f t="shared" si="278"/>
        <v>0</v>
      </c>
      <c r="E2534" s="1" t="str">
        <f>IFERROR(INDEX(股票涨跌!E:E,MATCH(B2534,股票涨跌!B:B,0)),"-")</f>
        <v>-</v>
      </c>
      <c r="F2534" s="1" t="str">
        <f>IFERROR(INDEX(股票涨跌!F:F,MATCH(B2534,股票涨跌!B:B,0)),"-")</f>
        <v>-</v>
      </c>
      <c r="G2534" s="1" t="str">
        <f>TRIM(基本信息!O2534)</f>
        <v/>
      </c>
      <c r="H2534" s="1" t="str">
        <f>IFERROR(INDEX(行业涨跌!F:F,MATCH(G2534,行业涨跌!C:C,0)),"-")</f>
        <v>-</v>
      </c>
      <c r="I2534" s="1" t="str">
        <f>IFERROR(INDEX(行业涨跌!E:E,MATCH(G2534,行业涨跌!C:C,0)),"-")</f>
        <v>-</v>
      </c>
      <c r="J2534" s="1">
        <v>0</v>
      </c>
      <c r="K2534" s="1">
        <v>0</v>
      </c>
      <c r="L2534" s="1">
        <v>0</v>
      </c>
      <c r="M2534" s="66">
        <f t="shared" si="279"/>
        <v>0</v>
      </c>
      <c r="R2534" s="43" t="str">
        <f t="shared" si="277"/>
        <v>-</v>
      </c>
    </row>
    <row r="2535" spans="1:19" x14ac:dyDescent="0.15">
      <c r="A2535" s="1">
        <v>2534</v>
      </c>
      <c r="B2535" s="29" t="str">
        <f>TRIM(基本信息!B2535)</f>
        <v/>
      </c>
      <c r="C2535" s="1" t="str">
        <f>TRIM(基本信息!C2535)</f>
        <v/>
      </c>
      <c r="D2535" s="1">
        <f t="shared" si="278"/>
        <v>0</v>
      </c>
      <c r="E2535" s="1" t="str">
        <f>IFERROR(INDEX(股票涨跌!E:E,MATCH(B2535,股票涨跌!B:B,0)),"-")</f>
        <v>-</v>
      </c>
      <c r="F2535" s="1" t="str">
        <f>IFERROR(INDEX(股票涨跌!F:F,MATCH(B2535,股票涨跌!B:B,0)),"-")</f>
        <v>-</v>
      </c>
      <c r="G2535" s="1" t="str">
        <f>TRIM(基本信息!O2535)</f>
        <v/>
      </c>
      <c r="H2535" s="1" t="str">
        <f>IFERROR(INDEX(行业涨跌!F:F,MATCH(G2535,行业涨跌!C:C,0)),"-")</f>
        <v>-</v>
      </c>
      <c r="I2535" s="1" t="str">
        <f>IFERROR(INDEX(行业涨跌!E:E,MATCH(G2535,行业涨跌!C:C,0)),"-")</f>
        <v>-</v>
      </c>
      <c r="J2535" s="1">
        <v>0</v>
      </c>
      <c r="K2535" s="1">
        <v>0</v>
      </c>
      <c r="L2535" s="1">
        <v>0</v>
      </c>
      <c r="M2535" s="66">
        <f t="shared" si="279"/>
        <v>0</v>
      </c>
      <c r="R2535" s="43" t="str">
        <f t="shared" si="277"/>
        <v>-</v>
      </c>
    </row>
    <row r="2536" spans="1:19" x14ac:dyDescent="0.15">
      <c r="A2536" s="1">
        <v>2535</v>
      </c>
      <c r="B2536" s="29" t="str">
        <f>TRIM(基本信息!B2536)</f>
        <v/>
      </c>
      <c r="C2536" s="1" t="str">
        <f>TRIM(基本信息!C2536)</f>
        <v/>
      </c>
      <c r="D2536" s="1">
        <f t="shared" si="278"/>
        <v>0</v>
      </c>
      <c r="E2536" s="1" t="str">
        <f>IFERROR(INDEX(股票涨跌!E:E,MATCH(B2536,股票涨跌!B:B,0)),"-")</f>
        <v>-</v>
      </c>
      <c r="F2536" s="1" t="str">
        <f>IFERROR(INDEX(股票涨跌!F:F,MATCH(B2536,股票涨跌!B:B,0)),"-")</f>
        <v>-</v>
      </c>
      <c r="G2536" s="1" t="str">
        <f>TRIM(基本信息!O2536)</f>
        <v/>
      </c>
      <c r="H2536" s="1" t="str">
        <f>IFERROR(INDEX(行业涨跌!F:F,MATCH(G2536,行业涨跌!C:C,0)),"-")</f>
        <v>-</v>
      </c>
      <c r="I2536" s="1" t="str">
        <f>IFERROR(INDEX(行业涨跌!E:E,MATCH(G2536,行业涨跌!C:C,0)),"-")</f>
        <v>-</v>
      </c>
      <c r="J2536" s="1">
        <v>0</v>
      </c>
      <c r="K2536" s="1">
        <v>1</v>
      </c>
      <c r="L2536" s="1">
        <v>0</v>
      </c>
      <c r="M2536" s="66">
        <f t="shared" si="279"/>
        <v>1</v>
      </c>
      <c r="R2536" s="43" t="str">
        <f t="shared" si="277"/>
        <v>-</v>
      </c>
      <c r="S2536" s="11">
        <v>43630.625</v>
      </c>
    </row>
    <row r="2537" spans="1:19" x14ac:dyDescent="0.15">
      <c r="A2537" s="1">
        <v>2536</v>
      </c>
      <c r="B2537" s="29" t="str">
        <f>TRIM(基本信息!B2537)</f>
        <v/>
      </c>
      <c r="C2537" s="1" t="str">
        <f>TRIM(基本信息!C2537)</f>
        <v/>
      </c>
      <c r="D2537" s="1">
        <f t="shared" si="278"/>
        <v>0</v>
      </c>
      <c r="E2537" s="1" t="str">
        <f>IFERROR(INDEX(股票涨跌!E:E,MATCH(B2537,股票涨跌!B:B,0)),"-")</f>
        <v>-</v>
      </c>
      <c r="F2537" s="1" t="str">
        <f>IFERROR(INDEX(股票涨跌!F:F,MATCH(B2537,股票涨跌!B:B,0)),"-")</f>
        <v>-</v>
      </c>
      <c r="G2537" s="1" t="str">
        <f>TRIM(基本信息!O2537)</f>
        <v/>
      </c>
      <c r="H2537" s="1" t="str">
        <f>IFERROR(INDEX(行业涨跌!F:F,MATCH(G2537,行业涨跌!C:C,0)),"-")</f>
        <v>-</v>
      </c>
      <c r="I2537" s="1" t="str">
        <f>IFERROR(INDEX(行业涨跌!E:E,MATCH(G2537,行业涨跌!C:C,0)),"-")</f>
        <v>-</v>
      </c>
      <c r="J2537" s="1">
        <v>0</v>
      </c>
      <c r="K2537" s="1">
        <v>0</v>
      </c>
      <c r="L2537" s="1">
        <v>0</v>
      </c>
      <c r="M2537" s="66">
        <f t="shared" si="279"/>
        <v>0</v>
      </c>
      <c r="R2537" s="43" t="str">
        <f t="shared" si="277"/>
        <v>-</v>
      </c>
    </row>
    <row r="2538" spans="1:19" x14ac:dyDescent="0.15">
      <c r="A2538" s="1">
        <v>2537</v>
      </c>
      <c r="B2538" s="29" t="str">
        <f>TRIM(基本信息!B2538)</f>
        <v/>
      </c>
      <c r="C2538" s="1" t="str">
        <f>TRIM(基本信息!C2538)</f>
        <v/>
      </c>
      <c r="D2538" s="1">
        <f t="shared" si="278"/>
        <v>0</v>
      </c>
      <c r="E2538" s="1" t="str">
        <f>IFERROR(INDEX(股票涨跌!E:E,MATCH(B2538,股票涨跌!B:B,0)),"-")</f>
        <v>-</v>
      </c>
      <c r="F2538" s="1" t="str">
        <f>IFERROR(INDEX(股票涨跌!F:F,MATCH(B2538,股票涨跌!B:B,0)),"-")</f>
        <v>-</v>
      </c>
      <c r="G2538" s="1" t="str">
        <f>TRIM(基本信息!O2538)</f>
        <v/>
      </c>
      <c r="H2538" s="1" t="str">
        <f>IFERROR(INDEX(行业涨跌!F:F,MATCH(G2538,行业涨跌!C:C,0)),"-")</f>
        <v>-</v>
      </c>
      <c r="I2538" s="1" t="str">
        <f>IFERROR(INDEX(行业涨跌!E:E,MATCH(G2538,行业涨跌!C:C,0)),"-")</f>
        <v>-</v>
      </c>
      <c r="J2538" s="1">
        <v>0</v>
      </c>
      <c r="K2538" s="1">
        <v>0</v>
      </c>
      <c r="L2538" s="1">
        <v>0</v>
      </c>
      <c r="M2538" s="66">
        <f t="shared" si="279"/>
        <v>0</v>
      </c>
      <c r="R2538" s="43" t="str">
        <f t="shared" si="277"/>
        <v>-</v>
      </c>
    </row>
    <row r="2539" spans="1:19" x14ac:dyDescent="0.15">
      <c r="A2539" s="1">
        <v>2538</v>
      </c>
      <c r="B2539" s="29" t="str">
        <f>TRIM(基本信息!B2539)</f>
        <v/>
      </c>
      <c r="C2539" s="1" t="str">
        <f>TRIM(基本信息!C2539)</f>
        <v/>
      </c>
      <c r="D2539" s="1">
        <f t="shared" si="278"/>
        <v>0</v>
      </c>
      <c r="E2539" s="1" t="str">
        <f>IFERROR(INDEX(股票涨跌!E:E,MATCH(B2539,股票涨跌!B:B,0)),"-")</f>
        <v>-</v>
      </c>
      <c r="F2539" s="1" t="str">
        <f>IFERROR(INDEX(股票涨跌!F:F,MATCH(B2539,股票涨跌!B:B,0)),"-")</f>
        <v>-</v>
      </c>
      <c r="G2539" s="1" t="str">
        <f>TRIM(基本信息!O2539)</f>
        <v/>
      </c>
      <c r="H2539" s="1" t="str">
        <f>IFERROR(INDEX(行业涨跌!F:F,MATCH(G2539,行业涨跌!C:C,0)),"-")</f>
        <v>-</v>
      </c>
      <c r="I2539" s="1" t="str">
        <f>IFERROR(INDEX(行业涨跌!E:E,MATCH(G2539,行业涨跌!C:C,0)),"-")</f>
        <v>-</v>
      </c>
      <c r="J2539" s="1">
        <v>0</v>
      </c>
      <c r="K2539" s="1">
        <v>0</v>
      </c>
      <c r="L2539" s="1">
        <v>0</v>
      </c>
      <c r="M2539" s="66">
        <f t="shared" si="279"/>
        <v>0</v>
      </c>
      <c r="R2539" s="43" t="str">
        <f t="shared" si="277"/>
        <v>-</v>
      </c>
    </row>
    <row r="2540" spans="1:19" x14ac:dyDescent="0.15">
      <c r="A2540" s="1">
        <v>2539</v>
      </c>
      <c r="B2540" s="29" t="str">
        <f>TRIM(基本信息!B2540)</f>
        <v/>
      </c>
      <c r="C2540" s="1" t="str">
        <f>TRIM(基本信息!C2540)</f>
        <v/>
      </c>
      <c r="D2540" s="1">
        <f t="shared" si="278"/>
        <v>0</v>
      </c>
      <c r="E2540" s="1" t="str">
        <f>IFERROR(INDEX(股票涨跌!E:E,MATCH(B2540,股票涨跌!B:B,0)),"-")</f>
        <v>-</v>
      </c>
      <c r="F2540" s="1" t="str">
        <f>IFERROR(INDEX(股票涨跌!F:F,MATCH(B2540,股票涨跌!B:B,0)),"-")</f>
        <v>-</v>
      </c>
      <c r="G2540" s="1" t="str">
        <f>TRIM(基本信息!O2540)</f>
        <v/>
      </c>
      <c r="H2540" s="1" t="str">
        <f>IFERROR(INDEX(行业涨跌!F:F,MATCH(G2540,行业涨跌!C:C,0)),"-")</f>
        <v>-</v>
      </c>
      <c r="I2540" s="1" t="str">
        <f>IFERROR(INDEX(行业涨跌!E:E,MATCH(G2540,行业涨跌!C:C,0)),"-")</f>
        <v>-</v>
      </c>
      <c r="J2540" s="1">
        <v>0</v>
      </c>
      <c r="K2540" s="1">
        <v>1</v>
      </c>
      <c r="L2540" s="1">
        <v>0</v>
      </c>
      <c r="M2540" s="66">
        <f t="shared" si="279"/>
        <v>1</v>
      </c>
      <c r="R2540" s="43" t="str">
        <f t="shared" si="277"/>
        <v>-</v>
      </c>
      <c r="S2540" s="11">
        <v>43630.625</v>
      </c>
    </row>
    <row r="2541" spans="1:19" x14ac:dyDescent="0.15">
      <c r="A2541" s="1">
        <v>2540</v>
      </c>
      <c r="B2541" s="29" t="str">
        <f>TRIM(基本信息!B2541)</f>
        <v/>
      </c>
      <c r="C2541" s="1" t="str">
        <f>TRIM(基本信息!C2541)</f>
        <v/>
      </c>
      <c r="D2541" s="1">
        <f t="shared" si="278"/>
        <v>0</v>
      </c>
      <c r="E2541" s="1" t="str">
        <f>IFERROR(INDEX(股票涨跌!E:E,MATCH(B2541,股票涨跌!B:B,0)),"-")</f>
        <v>-</v>
      </c>
      <c r="F2541" s="1" t="str">
        <f>IFERROR(INDEX(股票涨跌!F:F,MATCH(B2541,股票涨跌!B:B,0)),"-")</f>
        <v>-</v>
      </c>
      <c r="G2541" s="1" t="str">
        <f>TRIM(基本信息!O2541)</f>
        <v/>
      </c>
      <c r="H2541" s="1" t="str">
        <f>IFERROR(INDEX(行业涨跌!F:F,MATCH(G2541,行业涨跌!C:C,0)),"-")</f>
        <v>-</v>
      </c>
      <c r="I2541" s="1" t="str">
        <f>IFERROR(INDEX(行业涨跌!E:E,MATCH(G2541,行业涨跌!C:C,0)),"-")</f>
        <v>-</v>
      </c>
      <c r="J2541" s="1">
        <v>0</v>
      </c>
      <c r="K2541" s="1">
        <v>0</v>
      </c>
      <c r="L2541" s="1">
        <v>0</v>
      </c>
      <c r="M2541" s="66">
        <f t="shared" si="279"/>
        <v>0</v>
      </c>
      <c r="R2541" s="43" t="str">
        <f t="shared" si="277"/>
        <v>-</v>
      </c>
    </row>
    <row r="2542" spans="1:19" x14ac:dyDescent="0.15">
      <c r="A2542" s="1">
        <v>2541</v>
      </c>
      <c r="B2542" s="29" t="str">
        <f>TRIM(基本信息!B2542)</f>
        <v/>
      </c>
      <c r="C2542" s="1" t="str">
        <f>TRIM(基本信息!C2542)</f>
        <v/>
      </c>
      <c r="D2542" s="1">
        <f t="shared" si="278"/>
        <v>0</v>
      </c>
      <c r="E2542" s="1" t="str">
        <f>IFERROR(INDEX(股票涨跌!E:E,MATCH(B2542,股票涨跌!B:B,0)),"-")</f>
        <v>-</v>
      </c>
      <c r="F2542" s="1" t="str">
        <f>IFERROR(INDEX(股票涨跌!F:F,MATCH(B2542,股票涨跌!B:B,0)),"-")</f>
        <v>-</v>
      </c>
      <c r="G2542" s="1" t="str">
        <f>TRIM(基本信息!O2542)</f>
        <v/>
      </c>
      <c r="H2542" s="1" t="str">
        <f>IFERROR(INDEX(行业涨跌!F:F,MATCH(G2542,行业涨跌!C:C,0)),"-")</f>
        <v>-</v>
      </c>
      <c r="I2542" s="1" t="str">
        <f>IFERROR(INDEX(行业涨跌!E:E,MATCH(G2542,行业涨跌!C:C,0)),"-")</f>
        <v>-</v>
      </c>
      <c r="J2542" s="1">
        <v>0</v>
      </c>
      <c r="K2542" s="1">
        <v>1</v>
      </c>
      <c r="L2542" s="1">
        <v>0</v>
      </c>
      <c r="M2542" s="66">
        <f t="shared" si="279"/>
        <v>1</v>
      </c>
      <c r="R2542" s="43" t="str">
        <f t="shared" si="277"/>
        <v>-</v>
      </c>
      <c r="S2542" s="11">
        <v>43630.625</v>
      </c>
    </row>
    <row r="2543" spans="1:19" x14ac:dyDescent="0.15">
      <c r="A2543" s="1">
        <v>2542</v>
      </c>
      <c r="B2543" s="29" t="str">
        <f>TRIM(基本信息!B2543)</f>
        <v/>
      </c>
      <c r="C2543" s="1" t="str">
        <f>TRIM(基本信息!C2543)</f>
        <v/>
      </c>
      <c r="D2543" s="1">
        <f t="shared" si="278"/>
        <v>0</v>
      </c>
      <c r="E2543" s="1" t="str">
        <f>IFERROR(INDEX(股票涨跌!E:E,MATCH(B2543,股票涨跌!B:B,0)),"-")</f>
        <v>-</v>
      </c>
      <c r="F2543" s="1" t="str">
        <f>IFERROR(INDEX(股票涨跌!F:F,MATCH(B2543,股票涨跌!B:B,0)),"-")</f>
        <v>-</v>
      </c>
      <c r="G2543" s="1" t="str">
        <f>TRIM(基本信息!O2543)</f>
        <v/>
      </c>
      <c r="H2543" s="1" t="str">
        <f>IFERROR(INDEX(行业涨跌!F:F,MATCH(G2543,行业涨跌!C:C,0)),"-")</f>
        <v>-</v>
      </c>
      <c r="I2543" s="1" t="str">
        <f>IFERROR(INDEX(行业涨跌!E:E,MATCH(G2543,行业涨跌!C:C,0)),"-")</f>
        <v>-</v>
      </c>
      <c r="J2543" s="1">
        <v>0</v>
      </c>
      <c r="K2543" s="1">
        <v>0</v>
      </c>
      <c r="L2543" s="1">
        <v>0</v>
      </c>
      <c r="M2543" s="66">
        <f t="shared" si="279"/>
        <v>0</v>
      </c>
      <c r="R2543" s="43" t="str">
        <f t="shared" si="277"/>
        <v>-</v>
      </c>
    </row>
    <row r="2544" spans="1:19" x14ac:dyDescent="0.15">
      <c r="A2544" s="1">
        <v>2543</v>
      </c>
      <c r="B2544" s="29" t="str">
        <f>TRIM(基本信息!B2544)</f>
        <v/>
      </c>
      <c r="C2544" s="1" t="str">
        <f>TRIM(基本信息!C2544)</f>
        <v/>
      </c>
      <c r="D2544" s="1">
        <f t="shared" si="278"/>
        <v>0</v>
      </c>
      <c r="E2544" s="1" t="str">
        <f>IFERROR(INDEX(股票涨跌!E:E,MATCH(B2544,股票涨跌!B:B,0)),"-")</f>
        <v>-</v>
      </c>
      <c r="F2544" s="1" t="str">
        <f>IFERROR(INDEX(股票涨跌!F:F,MATCH(B2544,股票涨跌!B:B,0)),"-")</f>
        <v>-</v>
      </c>
      <c r="G2544" s="1" t="str">
        <f>TRIM(基本信息!O2544)</f>
        <v/>
      </c>
      <c r="H2544" s="1" t="str">
        <f>IFERROR(INDEX(行业涨跌!F:F,MATCH(G2544,行业涨跌!C:C,0)),"-")</f>
        <v>-</v>
      </c>
      <c r="I2544" s="1" t="str">
        <f>IFERROR(INDEX(行业涨跌!E:E,MATCH(G2544,行业涨跌!C:C,0)),"-")</f>
        <v>-</v>
      </c>
      <c r="J2544" s="1">
        <v>0</v>
      </c>
      <c r="K2544" s="1">
        <v>1</v>
      </c>
      <c r="L2544" s="1">
        <v>0</v>
      </c>
      <c r="M2544" s="66">
        <f t="shared" si="279"/>
        <v>1</v>
      </c>
      <c r="R2544" s="43" t="str">
        <f t="shared" si="277"/>
        <v>-</v>
      </c>
      <c r="S2544" s="11">
        <v>43630.625</v>
      </c>
    </row>
    <row r="2545" spans="1:19" x14ac:dyDescent="0.15">
      <c r="A2545" s="1">
        <v>2544</v>
      </c>
      <c r="B2545" s="29" t="str">
        <f>TRIM(基本信息!B2545)</f>
        <v/>
      </c>
      <c r="C2545" s="1" t="str">
        <f>TRIM(基本信息!C2545)</f>
        <v/>
      </c>
      <c r="D2545" s="1">
        <f t="shared" si="278"/>
        <v>0</v>
      </c>
      <c r="E2545" s="1" t="str">
        <f>IFERROR(INDEX(股票涨跌!E:E,MATCH(B2545,股票涨跌!B:B,0)),"-")</f>
        <v>-</v>
      </c>
      <c r="F2545" s="1" t="str">
        <f>IFERROR(INDEX(股票涨跌!F:F,MATCH(B2545,股票涨跌!B:B,0)),"-")</f>
        <v>-</v>
      </c>
      <c r="G2545" s="1" t="str">
        <f>TRIM(基本信息!O2545)</f>
        <v/>
      </c>
      <c r="H2545" s="1" t="str">
        <f>IFERROR(INDEX(行业涨跌!F:F,MATCH(G2545,行业涨跌!C:C,0)),"-")</f>
        <v>-</v>
      </c>
      <c r="I2545" s="1" t="str">
        <f>IFERROR(INDEX(行业涨跌!E:E,MATCH(G2545,行业涨跌!C:C,0)),"-")</f>
        <v>-</v>
      </c>
      <c r="J2545" s="1">
        <v>0</v>
      </c>
      <c r="K2545" s="1">
        <v>1</v>
      </c>
      <c r="L2545" s="1">
        <v>0</v>
      </c>
      <c r="M2545" s="66">
        <f t="shared" si="279"/>
        <v>1</v>
      </c>
      <c r="R2545" s="43" t="str">
        <f t="shared" si="277"/>
        <v>-</v>
      </c>
      <c r="S2545" s="11">
        <v>43630.625</v>
      </c>
    </row>
    <row r="2546" spans="1:19" x14ac:dyDescent="0.15">
      <c r="A2546" s="1">
        <v>2545</v>
      </c>
      <c r="B2546" s="29" t="str">
        <f>TRIM(基本信息!B2546)</f>
        <v/>
      </c>
      <c r="C2546" s="1" t="str">
        <f>TRIM(基本信息!C2546)</f>
        <v/>
      </c>
      <c r="D2546" s="1">
        <f t="shared" si="278"/>
        <v>0</v>
      </c>
      <c r="E2546" s="1" t="str">
        <f>IFERROR(INDEX(股票涨跌!E:E,MATCH(B2546,股票涨跌!B:B,0)),"-")</f>
        <v>-</v>
      </c>
      <c r="F2546" s="1" t="str">
        <f>IFERROR(INDEX(股票涨跌!F:F,MATCH(B2546,股票涨跌!B:B,0)),"-")</f>
        <v>-</v>
      </c>
      <c r="G2546" s="1" t="str">
        <f>TRIM(基本信息!O2546)</f>
        <v/>
      </c>
      <c r="H2546" s="1" t="str">
        <f>IFERROR(INDEX(行业涨跌!F:F,MATCH(G2546,行业涨跌!C:C,0)),"-")</f>
        <v>-</v>
      </c>
      <c r="I2546" s="1" t="str">
        <f>IFERROR(INDEX(行业涨跌!E:E,MATCH(G2546,行业涨跌!C:C,0)),"-")</f>
        <v>-</v>
      </c>
      <c r="J2546" s="1">
        <v>0</v>
      </c>
      <c r="K2546" s="1">
        <v>0</v>
      </c>
      <c r="L2546" s="1">
        <v>0</v>
      </c>
      <c r="M2546" s="66">
        <f t="shared" si="279"/>
        <v>0</v>
      </c>
      <c r="R2546" s="43" t="str">
        <f t="shared" si="277"/>
        <v>-</v>
      </c>
    </row>
    <row r="2547" spans="1:19" x14ac:dyDescent="0.15">
      <c r="A2547" s="1">
        <v>2546</v>
      </c>
      <c r="B2547" s="29" t="str">
        <f>TRIM(基本信息!B2547)</f>
        <v/>
      </c>
      <c r="C2547" s="1" t="str">
        <f>TRIM(基本信息!C2547)</f>
        <v/>
      </c>
      <c r="D2547" s="1">
        <f t="shared" si="278"/>
        <v>0</v>
      </c>
      <c r="E2547" s="1" t="str">
        <f>IFERROR(INDEX(股票涨跌!E:E,MATCH(B2547,股票涨跌!B:B,0)),"-")</f>
        <v>-</v>
      </c>
      <c r="F2547" s="1" t="str">
        <f>IFERROR(INDEX(股票涨跌!F:F,MATCH(B2547,股票涨跌!B:B,0)),"-")</f>
        <v>-</v>
      </c>
      <c r="G2547" s="1" t="str">
        <f>TRIM(基本信息!O2547)</f>
        <v/>
      </c>
      <c r="H2547" s="1" t="str">
        <f>IFERROR(INDEX(行业涨跌!F:F,MATCH(G2547,行业涨跌!C:C,0)),"-")</f>
        <v>-</v>
      </c>
      <c r="I2547" s="1" t="str">
        <f>IFERROR(INDEX(行业涨跌!E:E,MATCH(G2547,行业涨跌!C:C,0)),"-")</f>
        <v>-</v>
      </c>
      <c r="J2547" s="1">
        <v>0</v>
      </c>
      <c r="K2547" s="1">
        <v>0</v>
      </c>
      <c r="L2547" s="1">
        <v>0</v>
      </c>
      <c r="M2547" s="66">
        <f t="shared" si="279"/>
        <v>0</v>
      </c>
      <c r="R2547" s="43" t="str">
        <f t="shared" si="277"/>
        <v>-</v>
      </c>
    </row>
    <row r="2548" spans="1:19" x14ac:dyDescent="0.15">
      <c r="A2548" s="1">
        <v>2547</v>
      </c>
      <c r="B2548" s="29" t="str">
        <f>TRIM(基本信息!B2548)</f>
        <v/>
      </c>
      <c r="C2548" s="1" t="str">
        <f>TRIM(基本信息!C2548)</f>
        <v/>
      </c>
      <c r="D2548" s="1">
        <f t="shared" si="278"/>
        <v>0</v>
      </c>
      <c r="E2548" s="1" t="str">
        <f>IFERROR(INDEX(股票涨跌!E:E,MATCH(B2548,股票涨跌!B:B,0)),"-")</f>
        <v>-</v>
      </c>
      <c r="F2548" s="1" t="str">
        <f>IFERROR(INDEX(股票涨跌!F:F,MATCH(B2548,股票涨跌!B:B,0)),"-")</f>
        <v>-</v>
      </c>
      <c r="G2548" s="1" t="str">
        <f>TRIM(基本信息!O2548)</f>
        <v/>
      </c>
      <c r="H2548" s="1" t="str">
        <f>IFERROR(INDEX(行业涨跌!F:F,MATCH(G2548,行业涨跌!C:C,0)),"-")</f>
        <v>-</v>
      </c>
      <c r="I2548" s="1" t="str">
        <f>IFERROR(INDEX(行业涨跌!E:E,MATCH(G2548,行业涨跌!C:C,0)),"-")</f>
        <v>-</v>
      </c>
      <c r="J2548" s="1">
        <v>0</v>
      </c>
      <c r="K2548" s="1">
        <v>0</v>
      </c>
      <c r="L2548" s="1">
        <v>0</v>
      </c>
      <c r="M2548" s="66">
        <f t="shared" si="279"/>
        <v>0</v>
      </c>
      <c r="R2548" s="43" t="str">
        <f t="shared" si="277"/>
        <v>-</v>
      </c>
    </row>
    <row r="2549" spans="1:19" x14ac:dyDescent="0.15">
      <c r="A2549" s="1">
        <v>2548</v>
      </c>
      <c r="B2549" s="29" t="str">
        <f>TRIM(基本信息!B2549)</f>
        <v/>
      </c>
      <c r="C2549" s="1" t="str">
        <f>TRIM(基本信息!C2549)</f>
        <v/>
      </c>
      <c r="D2549" s="1">
        <f t="shared" si="278"/>
        <v>0</v>
      </c>
      <c r="E2549" s="1" t="str">
        <f>IFERROR(INDEX(股票涨跌!E:E,MATCH(B2549,股票涨跌!B:B,0)),"-")</f>
        <v>-</v>
      </c>
      <c r="F2549" s="1" t="str">
        <f>IFERROR(INDEX(股票涨跌!F:F,MATCH(B2549,股票涨跌!B:B,0)),"-")</f>
        <v>-</v>
      </c>
      <c r="G2549" s="1" t="str">
        <f>TRIM(基本信息!O2549)</f>
        <v/>
      </c>
      <c r="H2549" s="1" t="str">
        <f>IFERROR(INDEX(行业涨跌!F:F,MATCH(G2549,行业涨跌!C:C,0)),"-")</f>
        <v>-</v>
      </c>
      <c r="I2549" s="1" t="str">
        <f>IFERROR(INDEX(行业涨跌!E:E,MATCH(G2549,行业涨跌!C:C,0)),"-")</f>
        <v>-</v>
      </c>
      <c r="J2549" s="1">
        <v>0</v>
      </c>
      <c r="K2549" s="1">
        <v>0</v>
      </c>
      <c r="L2549" s="1">
        <v>0</v>
      </c>
      <c r="M2549" s="66">
        <f t="shared" si="279"/>
        <v>0</v>
      </c>
      <c r="R2549" s="43" t="str">
        <f t="shared" si="277"/>
        <v>-</v>
      </c>
    </row>
    <row r="2550" spans="1:19" x14ac:dyDescent="0.15">
      <c r="A2550" s="1">
        <v>2549</v>
      </c>
      <c r="B2550" s="29" t="str">
        <f>TRIM(基本信息!B2550)</f>
        <v/>
      </c>
      <c r="C2550" s="1" t="str">
        <f>TRIM(基本信息!C2550)</f>
        <v/>
      </c>
      <c r="D2550" s="1">
        <f t="shared" si="278"/>
        <v>0</v>
      </c>
      <c r="E2550" s="1" t="str">
        <f>IFERROR(INDEX(股票涨跌!E:E,MATCH(B2550,股票涨跌!B:B,0)),"-")</f>
        <v>-</v>
      </c>
      <c r="F2550" s="1" t="str">
        <f>IFERROR(INDEX(股票涨跌!F:F,MATCH(B2550,股票涨跌!B:B,0)),"-")</f>
        <v>-</v>
      </c>
      <c r="G2550" s="1" t="str">
        <f>TRIM(基本信息!O2550)</f>
        <v/>
      </c>
      <c r="H2550" s="1" t="str">
        <f>IFERROR(INDEX(行业涨跌!F:F,MATCH(G2550,行业涨跌!C:C,0)),"-")</f>
        <v>-</v>
      </c>
      <c r="I2550" s="1" t="str">
        <f>IFERROR(INDEX(行业涨跌!E:E,MATCH(G2550,行业涨跌!C:C,0)),"-")</f>
        <v>-</v>
      </c>
      <c r="J2550" s="1">
        <v>1</v>
      </c>
      <c r="K2550" s="1">
        <v>1</v>
      </c>
      <c r="L2550" s="1">
        <v>0</v>
      </c>
      <c r="M2550" s="66">
        <f t="shared" si="279"/>
        <v>1</v>
      </c>
      <c r="R2550" s="43" t="str">
        <f t="shared" si="277"/>
        <v>-</v>
      </c>
      <c r="S2550" s="11">
        <v>43630.625</v>
      </c>
    </row>
    <row r="2551" spans="1:19" x14ac:dyDescent="0.15">
      <c r="A2551" s="1">
        <v>2550</v>
      </c>
      <c r="B2551" s="29" t="str">
        <f>TRIM(基本信息!B2551)</f>
        <v/>
      </c>
      <c r="C2551" s="1" t="str">
        <f>TRIM(基本信息!C2551)</f>
        <v/>
      </c>
      <c r="D2551" s="1">
        <f t="shared" si="278"/>
        <v>0</v>
      </c>
      <c r="E2551" s="1" t="str">
        <f>IFERROR(INDEX(股票涨跌!E:E,MATCH(B2551,股票涨跌!B:B,0)),"-")</f>
        <v>-</v>
      </c>
      <c r="F2551" s="1" t="str">
        <f>IFERROR(INDEX(股票涨跌!F:F,MATCH(B2551,股票涨跌!B:B,0)),"-")</f>
        <v>-</v>
      </c>
      <c r="G2551" s="1" t="str">
        <f>TRIM(基本信息!O2551)</f>
        <v/>
      </c>
      <c r="H2551" s="1" t="str">
        <f>IFERROR(INDEX(行业涨跌!F:F,MATCH(G2551,行业涨跌!C:C,0)),"-")</f>
        <v>-</v>
      </c>
      <c r="I2551" s="1" t="str">
        <f>IFERROR(INDEX(行业涨跌!E:E,MATCH(G2551,行业涨跌!C:C,0)),"-")</f>
        <v>-</v>
      </c>
      <c r="J2551" s="1">
        <v>0</v>
      </c>
      <c r="K2551" s="1">
        <v>0</v>
      </c>
      <c r="L2551" s="1">
        <v>0</v>
      </c>
      <c r="M2551" s="66">
        <f t="shared" si="279"/>
        <v>0</v>
      </c>
      <c r="R2551" s="43" t="str">
        <f t="shared" si="277"/>
        <v>-</v>
      </c>
    </row>
    <row r="2552" spans="1:19" x14ac:dyDescent="0.15">
      <c r="A2552" s="1">
        <v>2551</v>
      </c>
      <c r="B2552" s="29" t="str">
        <f>TRIM(基本信息!B2552)</f>
        <v/>
      </c>
      <c r="C2552" s="1" t="str">
        <f>TRIM(基本信息!C2552)</f>
        <v/>
      </c>
      <c r="D2552" s="1">
        <f t="shared" si="278"/>
        <v>0</v>
      </c>
      <c r="E2552" s="1" t="str">
        <f>IFERROR(INDEX(股票涨跌!E:E,MATCH(B2552,股票涨跌!B:B,0)),"-")</f>
        <v>-</v>
      </c>
      <c r="F2552" s="1" t="str">
        <f>IFERROR(INDEX(股票涨跌!F:F,MATCH(B2552,股票涨跌!B:B,0)),"-")</f>
        <v>-</v>
      </c>
      <c r="G2552" s="1" t="str">
        <f>TRIM(基本信息!O2552)</f>
        <v/>
      </c>
      <c r="H2552" s="1" t="str">
        <f>IFERROR(INDEX(行业涨跌!F:F,MATCH(G2552,行业涨跌!C:C,0)),"-")</f>
        <v>-</v>
      </c>
      <c r="I2552" s="1" t="str">
        <f>IFERROR(INDEX(行业涨跌!E:E,MATCH(G2552,行业涨跌!C:C,0)),"-")</f>
        <v>-</v>
      </c>
      <c r="J2552" s="1">
        <v>0</v>
      </c>
      <c r="K2552" s="1">
        <v>0</v>
      </c>
      <c r="L2552" s="1">
        <v>0</v>
      </c>
      <c r="M2552" s="66">
        <f t="shared" si="279"/>
        <v>0</v>
      </c>
      <c r="R2552" s="43" t="str">
        <f t="shared" si="277"/>
        <v>-</v>
      </c>
    </row>
    <row r="2553" spans="1:19" x14ac:dyDescent="0.15">
      <c r="A2553" s="1">
        <v>2552</v>
      </c>
      <c r="B2553" s="29" t="str">
        <f>TRIM(基本信息!B2553)</f>
        <v/>
      </c>
      <c r="C2553" s="1" t="str">
        <f>TRIM(基本信息!C2553)</f>
        <v/>
      </c>
      <c r="D2553" s="1">
        <f t="shared" si="278"/>
        <v>0</v>
      </c>
      <c r="E2553" s="1" t="str">
        <f>IFERROR(INDEX(股票涨跌!E:E,MATCH(B2553,股票涨跌!B:B,0)),"-")</f>
        <v>-</v>
      </c>
      <c r="F2553" s="1" t="str">
        <f>IFERROR(INDEX(股票涨跌!F:F,MATCH(B2553,股票涨跌!B:B,0)),"-")</f>
        <v>-</v>
      </c>
      <c r="G2553" s="1" t="str">
        <f>TRIM(基本信息!O2553)</f>
        <v/>
      </c>
      <c r="H2553" s="1" t="str">
        <f>IFERROR(INDEX(行业涨跌!F:F,MATCH(G2553,行业涨跌!C:C,0)),"-")</f>
        <v>-</v>
      </c>
      <c r="I2553" s="1" t="str">
        <f>IFERROR(INDEX(行业涨跌!E:E,MATCH(G2553,行业涨跌!C:C,0)),"-")</f>
        <v>-</v>
      </c>
      <c r="J2553" s="1">
        <v>0</v>
      </c>
      <c r="K2553" s="1">
        <v>1</v>
      </c>
      <c r="L2553" s="1">
        <v>0</v>
      </c>
      <c r="M2553" s="66">
        <f t="shared" si="279"/>
        <v>1</v>
      </c>
      <c r="R2553" s="43" t="str">
        <f t="shared" si="277"/>
        <v>-</v>
      </c>
      <c r="S2553" s="11">
        <v>43630.625</v>
      </c>
    </row>
    <row r="2554" spans="1:19" x14ac:dyDescent="0.15">
      <c r="A2554" s="1">
        <v>2553</v>
      </c>
      <c r="B2554" s="29" t="str">
        <f>TRIM(基本信息!B2554)</f>
        <v/>
      </c>
      <c r="C2554" s="1" t="str">
        <f>TRIM(基本信息!C2554)</f>
        <v/>
      </c>
      <c r="D2554" s="1">
        <f t="shared" si="278"/>
        <v>0</v>
      </c>
      <c r="E2554" s="1" t="str">
        <f>IFERROR(INDEX(股票涨跌!E:E,MATCH(B2554,股票涨跌!B:B,0)),"-")</f>
        <v>-</v>
      </c>
      <c r="F2554" s="1" t="str">
        <f>IFERROR(INDEX(股票涨跌!F:F,MATCH(B2554,股票涨跌!B:B,0)),"-")</f>
        <v>-</v>
      </c>
      <c r="G2554" s="1" t="str">
        <f>TRIM(基本信息!O2554)</f>
        <v/>
      </c>
      <c r="H2554" s="1" t="str">
        <f>IFERROR(INDEX(行业涨跌!F:F,MATCH(G2554,行业涨跌!C:C,0)),"-")</f>
        <v>-</v>
      </c>
      <c r="I2554" s="1" t="str">
        <f>IFERROR(INDEX(行业涨跌!E:E,MATCH(G2554,行业涨跌!C:C,0)),"-")</f>
        <v>-</v>
      </c>
      <c r="J2554" s="1">
        <v>0</v>
      </c>
      <c r="K2554" s="1">
        <v>0</v>
      </c>
      <c r="L2554" s="1">
        <v>0</v>
      </c>
      <c r="M2554" s="66">
        <f t="shared" si="279"/>
        <v>0</v>
      </c>
      <c r="R2554" s="43" t="str">
        <f t="shared" si="277"/>
        <v>-</v>
      </c>
    </row>
    <row r="2555" spans="1:19" x14ac:dyDescent="0.15">
      <c r="A2555" s="1">
        <v>2554</v>
      </c>
      <c r="B2555" s="29" t="str">
        <f>TRIM(基本信息!B2555)</f>
        <v/>
      </c>
      <c r="C2555" s="1" t="str">
        <f>TRIM(基本信息!C2555)</f>
        <v/>
      </c>
      <c r="D2555" s="1">
        <f t="shared" si="278"/>
        <v>0</v>
      </c>
      <c r="E2555" s="1" t="str">
        <f>IFERROR(INDEX(股票涨跌!E:E,MATCH(B2555,股票涨跌!B:B,0)),"-")</f>
        <v>-</v>
      </c>
      <c r="F2555" s="1" t="str">
        <f>IFERROR(INDEX(股票涨跌!F:F,MATCH(B2555,股票涨跌!B:B,0)),"-")</f>
        <v>-</v>
      </c>
      <c r="G2555" s="1" t="str">
        <f>TRIM(基本信息!O2555)</f>
        <v/>
      </c>
      <c r="H2555" s="1" t="str">
        <f>IFERROR(INDEX(行业涨跌!F:F,MATCH(G2555,行业涨跌!C:C,0)),"-")</f>
        <v>-</v>
      </c>
      <c r="I2555" s="1" t="str">
        <f>IFERROR(INDEX(行业涨跌!E:E,MATCH(G2555,行业涨跌!C:C,0)),"-")</f>
        <v>-</v>
      </c>
      <c r="J2555" s="1">
        <v>0</v>
      </c>
      <c r="K2555" s="1">
        <v>0</v>
      </c>
      <c r="L2555" s="1">
        <v>0</v>
      </c>
      <c r="M2555" s="66">
        <f t="shared" si="279"/>
        <v>0</v>
      </c>
      <c r="R2555" s="43" t="str">
        <f t="shared" si="277"/>
        <v>-</v>
      </c>
    </row>
    <row r="2556" spans="1:19" x14ac:dyDescent="0.15">
      <c r="A2556" s="1">
        <v>2555</v>
      </c>
      <c r="B2556" s="29" t="str">
        <f>TRIM(基本信息!B2556)</f>
        <v/>
      </c>
      <c r="C2556" s="1" t="str">
        <f>TRIM(基本信息!C2556)</f>
        <v/>
      </c>
      <c r="D2556" s="1">
        <f t="shared" si="278"/>
        <v>0</v>
      </c>
      <c r="E2556" s="1" t="str">
        <f>IFERROR(INDEX(股票涨跌!E:E,MATCH(B2556,股票涨跌!B:B,0)),"-")</f>
        <v>-</v>
      </c>
      <c r="F2556" s="1" t="str">
        <f>IFERROR(INDEX(股票涨跌!F:F,MATCH(B2556,股票涨跌!B:B,0)),"-")</f>
        <v>-</v>
      </c>
      <c r="G2556" s="1" t="str">
        <f>TRIM(基本信息!O2556)</f>
        <v/>
      </c>
      <c r="H2556" s="1" t="str">
        <f>IFERROR(INDEX(行业涨跌!F:F,MATCH(G2556,行业涨跌!C:C,0)),"-")</f>
        <v>-</v>
      </c>
      <c r="I2556" s="1" t="str">
        <f>IFERROR(INDEX(行业涨跌!E:E,MATCH(G2556,行业涨跌!C:C,0)),"-")</f>
        <v>-</v>
      </c>
      <c r="J2556" s="1">
        <v>0</v>
      </c>
      <c r="K2556" s="1">
        <v>0</v>
      </c>
      <c r="L2556" s="1">
        <v>0</v>
      </c>
      <c r="M2556" s="66">
        <f t="shared" si="279"/>
        <v>0</v>
      </c>
      <c r="R2556" s="43" t="str">
        <f t="shared" si="277"/>
        <v>-</v>
      </c>
    </row>
    <row r="2557" spans="1:19" x14ac:dyDescent="0.15">
      <c r="A2557" s="1">
        <v>2556</v>
      </c>
      <c r="B2557" s="29" t="str">
        <f>TRIM(基本信息!B2557)</f>
        <v/>
      </c>
      <c r="C2557" s="1" t="str">
        <f>TRIM(基本信息!C2557)</f>
        <v/>
      </c>
      <c r="D2557" s="1">
        <f t="shared" si="278"/>
        <v>0</v>
      </c>
      <c r="E2557" s="1" t="str">
        <f>IFERROR(INDEX(股票涨跌!E:E,MATCH(B2557,股票涨跌!B:B,0)),"-")</f>
        <v>-</v>
      </c>
      <c r="F2557" s="1" t="str">
        <f>IFERROR(INDEX(股票涨跌!F:F,MATCH(B2557,股票涨跌!B:B,0)),"-")</f>
        <v>-</v>
      </c>
      <c r="G2557" s="1" t="str">
        <f>TRIM(基本信息!O2557)</f>
        <v/>
      </c>
      <c r="H2557" s="1" t="str">
        <f>IFERROR(INDEX(行业涨跌!F:F,MATCH(G2557,行业涨跌!C:C,0)),"-")</f>
        <v>-</v>
      </c>
      <c r="I2557" s="1" t="str">
        <f>IFERROR(INDEX(行业涨跌!E:E,MATCH(G2557,行业涨跌!C:C,0)),"-")</f>
        <v>-</v>
      </c>
      <c r="J2557" s="1">
        <v>0</v>
      </c>
      <c r="K2557" s="1">
        <v>0</v>
      </c>
      <c r="L2557" s="1">
        <v>0</v>
      </c>
      <c r="M2557" s="66">
        <f t="shared" si="279"/>
        <v>0</v>
      </c>
      <c r="R2557" s="43" t="str">
        <f t="shared" si="277"/>
        <v>-</v>
      </c>
    </row>
    <row r="2558" spans="1:19" x14ac:dyDescent="0.15">
      <c r="A2558" s="1">
        <v>2557</v>
      </c>
      <c r="B2558" s="29" t="str">
        <f>TRIM(基本信息!B2558)</f>
        <v/>
      </c>
      <c r="C2558" s="1" t="str">
        <f>TRIM(基本信息!C2558)</f>
        <v/>
      </c>
      <c r="D2558" s="1">
        <f t="shared" si="278"/>
        <v>0</v>
      </c>
      <c r="E2558" s="1" t="str">
        <f>IFERROR(INDEX(股票涨跌!E:E,MATCH(B2558,股票涨跌!B:B,0)),"-")</f>
        <v>-</v>
      </c>
      <c r="F2558" s="1" t="str">
        <f>IFERROR(INDEX(股票涨跌!F:F,MATCH(B2558,股票涨跌!B:B,0)),"-")</f>
        <v>-</v>
      </c>
      <c r="G2558" s="1" t="str">
        <f>TRIM(基本信息!O2558)</f>
        <v/>
      </c>
      <c r="H2558" s="1" t="str">
        <f>IFERROR(INDEX(行业涨跌!F:F,MATCH(G2558,行业涨跌!C:C,0)),"-")</f>
        <v>-</v>
      </c>
      <c r="I2558" s="1" t="str">
        <f>IFERROR(INDEX(行业涨跌!E:E,MATCH(G2558,行业涨跌!C:C,0)),"-")</f>
        <v>-</v>
      </c>
      <c r="J2558" s="1">
        <v>0</v>
      </c>
      <c r="K2558" s="1">
        <v>1</v>
      </c>
      <c r="L2558" s="1">
        <v>0</v>
      </c>
      <c r="M2558" s="66">
        <f t="shared" si="279"/>
        <v>1</v>
      </c>
      <c r="R2558" s="43" t="str">
        <f t="shared" si="277"/>
        <v>-</v>
      </c>
      <c r="S2558" s="11">
        <v>43630.625</v>
      </c>
    </row>
    <row r="2559" spans="1:19" x14ac:dyDescent="0.15">
      <c r="A2559" s="1">
        <v>2558</v>
      </c>
      <c r="B2559" s="29" t="str">
        <f>TRIM(基本信息!B2559)</f>
        <v/>
      </c>
      <c r="C2559" s="1" t="str">
        <f>TRIM(基本信息!C2559)</f>
        <v/>
      </c>
      <c r="D2559" s="1">
        <f t="shared" si="278"/>
        <v>0</v>
      </c>
      <c r="E2559" s="1" t="str">
        <f>IFERROR(INDEX(股票涨跌!E:E,MATCH(B2559,股票涨跌!B:B,0)),"-")</f>
        <v>-</v>
      </c>
      <c r="F2559" s="1" t="str">
        <f>IFERROR(INDEX(股票涨跌!F:F,MATCH(B2559,股票涨跌!B:B,0)),"-")</f>
        <v>-</v>
      </c>
      <c r="G2559" s="1" t="str">
        <f>TRIM(基本信息!O2559)</f>
        <v/>
      </c>
      <c r="H2559" s="1" t="str">
        <f>IFERROR(INDEX(行业涨跌!F:F,MATCH(G2559,行业涨跌!C:C,0)),"-")</f>
        <v>-</v>
      </c>
      <c r="I2559" s="1" t="str">
        <f>IFERROR(INDEX(行业涨跌!E:E,MATCH(G2559,行业涨跌!C:C,0)),"-")</f>
        <v>-</v>
      </c>
      <c r="J2559" s="1">
        <v>0</v>
      </c>
      <c r="K2559" s="1">
        <v>0</v>
      </c>
      <c r="L2559" s="1">
        <v>0</v>
      </c>
      <c r="M2559" s="66">
        <f t="shared" si="279"/>
        <v>0</v>
      </c>
      <c r="R2559" s="43" t="str">
        <f t="shared" si="277"/>
        <v>-</v>
      </c>
    </row>
    <row r="2560" spans="1:19" x14ac:dyDescent="0.15">
      <c r="A2560" s="1">
        <v>2559</v>
      </c>
      <c r="B2560" s="29" t="str">
        <f>TRIM(基本信息!B2560)</f>
        <v/>
      </c>
      <c r="C2560" s="1" t="str">
        <f>TRIM(基本信息!C2560)</f>
        <v/>
      </c>
      <c r="D2560" s="1">
        <f t="shared" si="278"/>
        <v>0</v>
      </c>
      <c r="E2560" s="1" t="str">
        <f>IFERROR(INDEX(股票涨跌!E:E,MATCH(B2560,股票涨跌!B:B,0)),"-")</f>
        <v>-</v>
      </c>
      <c r="F2560" s="1" t="str">
        <f>IFERROR(INDEX(股票涨跌!F:F,MATCH(B2560,股票涨跌!B:B,0)),"-")</f>
        <v>-</v>
      </c>
      <c r="G2560" s="1" t="str">
        <f>TRIM(基本信息!O2560)</f>
        <v/>
      </c>
      <c r="H2560" s="1" t="str">
        <f>IFERROR(INDEX(行业涨跌!F:F,MATCH(G2560,行业涨跌!C:C,0)),"-")</f>
        <v>-</v>
      </c>
      <c r="I2560" s="1" t="str">
        <f>IFERROR(INDEX(行业涨跌!E:E,MATCH(G2560,行业涨跌!C:C,0)),"-")</f>
        <v>-</v>
      </c>
      <c r="J2560" s="1">
        <v>1</v>
      </c>
      <c r="K2560" s="1">
        <v>1</v>
      </c>
      <c r="L2560" s="1">
        <v>0</v>
      </c>
      <c r="M2560" s="66">
        <f t="shared" si="279"/>
        <v>1</v>
      </c>
      <c r="R2560" s="43" t="str">
        <f t="shared" si="277"/>
        <v>-</v>
      </c>
      <c r="S2560" s="11">
        <v>43630.625</v>
      </c>
    </row>
    <row r="2561" spans="1:19" x14ac:dyDescent="0.15">
      <c r="A2561" s="1">
        <v>2560</v>
      </c>
      <c r="B2561" s="29" t="str">
        <f>TRIM(基本信息!B2561)</f>
        <v/>
      </c>
      <c r="C2561" s="1" t="str">
        <f>TRIM(基本信息!C2561)</f>
        <v/>
      </c>
      <c r="D2561" s="1">
        <f t="shared" si="278"/>
        <v>0</v>
      </c>
      <c r="E2561" s="1" t="str">
        <f>IFERROR(INDEX(股票涨跌!E:E,MATCH(B2561,股票涨跌!B:B,0)),"-")</f>
        <v>-</v>
      </c>
      <c r="F2561" s="1" t="str">
        <f>IFERROR(INDEX(股票涨跌!F:F,MATCH(B2561,股票涨跌!B:B,0)),"-")</f>
        <v>-</v>
      </c>
      <c r="G2561" s="1" t="str">
        <f>TRIM(基本信息!O2561)</f>
        <v/>
      </c>
      <c r="H2561" s="1" t="str">
        <f>IFERROR(INDEX(行业涨跌!F:F,MATCH(G2561,行业涨跌!C:C,0)),"-")</f>
        <v>-</v>
      </c>
      <c r="I2561" s="1" t="str">
        <f>IFERROR(INDEX(行业涨跌!E:E,MATCH(G2561,行业涨跌!C:C,0)),"-")</f>
        <v>-</v>
      </c>
      <c r="J2561" s="1">
        <v>0</v>
      </c>
      <c r="K2561" s="1">
        <v>1</v>
      </c>
      <c r="L2561" s="1">
        <v>0</v>
      </c>
      <c r="M2561" s="66">
        <f t="shared" si="279"/>
        <v>1</v>
      </c>
      <c r="R2561" s="43" t="str">
        <f t="shared" si="277"/>
        <v>-</v>
      </c>
      <c r="S2561" s="11">
        <v>43630.625</v>
      </c>
    </row>
    <row r="2562" spans="1:19" x14ac:dyDescent="0.15">
      <c r="A2562" s="1">
        <v>2561</v>
      </c>
      <c r="B2562" s="29" t="str">
        <f>TRIM(基本信息!B2562)</f>
        <v/>
      </c>
      <c r="C2562" s="1" t="str">
        <f>TRIM(基本信息!C2562)</f>
        <v/>
      </c>
      <c r="D2562" s="1">
        <f t="shared" si="278"/>
        <v>0</v>
      </c>
      <c r="E2562" s="1" t="str">
        <f>IFERROR(INDEX(股票涨跌!E:E,MATCH(B2562,股票涨跌!B:B,0)),"-")</f>
        <v>-</v>
      </c>
      <c r="F2562" s="1" t="str">
        <f>IFERROR(INDEX(股票涨跌!F:F,MATCH(B2562,股票涨跌!B:B,0)),"-")</f>
        <v>-</v>
      </c>
      <c r="G2562" s="1" t="str">
        <f>TRIM(基本信息!O2562)</f>
        <v/>
      </c>
      <c r="H2562" s="1" t="str">
        <f>IFERROR(INDEX(行业涨跌!F:F,MATCH(G2562,行业涨跌!C:C,0)),"-")</f>
        <v>-</v>
      </c>
      <c r="I2562" s="1" t="str">
        <f>IFERROR(INDEX(行业涨跌!E:E,MATCH(G2562,行业涨跌!C:C,0)),"-")</f>
        <v>-</v>
      </c>
      <c r="J2562" s="1">
        <v>0</v>
      </c>
      <c r="K2562" s="1">
        <v>0</v>
      </c>
      <c r="L2562" s="1">
        <v>0</v>
      </c>
      <c r="M2562" s="66">
        <f t="shared" si="279"/>
        <v>0</v>
      </c>
      <c r="R2562" s="43" t="str">
        <f t="shared" ref="R2562:R2625" si="280">IF(D2562&gt;0,IF(J2562&gt;0,$J$1,"")&amp;IF(K2562&gt;0,$K$1,"")&amp;IF(L2562&gt;0,$L$1,"")&amp;"+"&amp;IF(N2562&gt;0,$N$1,"")&amp;IF(O2562&gt;0,$O$1,"")&amp;IF(P2562&gt;0,$P$1,"")&amp;IF(Q2562&gt;0,$Q$1,""),"-")</f>
        <v>-</v>
      </c>
    </row>
    <row r="2563" spans="1:19" x14ac:dyDescent="0.15">
      <c r="A2563" s="1">
        <v>2562</v>
      </c>
      <c r="B2563" s="29" t="str">
        <f>TRIM(基本信息!B2563)</f>
        <v/>
      </c>
      <c r="C2563" s="1" t="str">
        <f>TRIM(基本信息!C2563)</f>
        <v/>
      </c>
      <c r="D2563" s="1">
        <f t="shared" ref="D2563:D2626" si="281">IF(LEN(B2563)&gt;2,OR(M2563=1,(M2563=0.5)*(N2563+O2563+P2563+Q2563)&gt;0)+0,0)</f>
        <v>0</v>
      </c>
      <c r="E2563" s="1" t="str">
        <f>IFERROR(INDEX(股票涨跌!E:E,MATCH(B2563,股票涨跌!B:B,0)),"-")</f>
        <v>-</v>
      </c>
      <c r="F2563" s="1" t="str">
        <f>IFERROR(INDEX(股票涨跌!F:F,MATCH(B2563,股票涨跌!B:B,0)),"-")</f>
        <v>-</v>
      </c>
      <c r="G2563" s="1" t="str">
        <f>TRIM(基本信息!O2563)</f>
        <v/>
      </c>
      <c r="H2563" s="1" t="str">
        <f>IFERROR(INDEX(行业涨跌!F:F,MATCH(G2563,行业涨跌!C:C,0)),"-")</f>
        <v>-</v>
      </c>
      <c r="I2563" s="1" t="str">
        <f>IFERROR(INDEX(行业涨跌!E:E,MATCH(G2563,行业涨跌!C:C,0)),"-")</f>
        <v>-</v>
      </c>
      <c r="J2563" s="1">
        <v>0</v>
      </c>
      <c r="K2563" s="1">
        <v>0</v>
      </c>
      <c r="L2563" s="1">
        <v>0</v>
      </c>
      <c r="M2563" s="66">
        <f t="shared" ref="M2563:M2626" si="282">IF(K2563&gt;0,1,IF(J2563&gt;0,0.5,0))</f>
        <v>0</v>
      </c>
      <c r="R2563" s="43" t="str">
        <f t="shared" si="280"/>
        <v>-</v>
      </c>
    </row>
    <row r="2564" spans="1:19" x14ac:dyDescent="0.15">
      <c r="A2564" s="1">
        <v>2563</v>
      </c>
      <c r="B2564" s="29" t="str">
        <f>TRIM(基本信息!B2564)</f>
        <v/>
      </c>
      <c r="C2564" s="1" t="str">
        <f>TRIM(基本信息!C2564)</f>
        <v/>
      </c>
      <c r="D2564" s="1">
        <f t="shared" si="281"/>
        <v>0</v>
      </c>
      <c r="E2564" s="1" t="str">
        <f>IFERROR(INDEX(股票涨跌!E:E,MATCH(B2564,股票涨跌!B:B,0)),"-")</f>
        <v>-</v>
      </c>
      <c r="F2564" s="1" t="str">
        <f>IFERROR(INDEX(股票涨跌!F:F,MATCH(B2564,股票涨跌!B:B,0)),"-")</f>
        <v>-</v>
      </c>
      <c r="G2564" s="1" t="str">
        <f>TRIM(基本信息!O2564)</f>
        <v/>
      </c>
      <c r="H2564" s="1" t="str">
        <f>IFERROR(INDEX(行业涨跌!F:F,MATCH(G2564,行业涨跌!C:C,0)),"-")</f>
        <v>-</v>
      </c>
      <c r="I2564" s="1" t="str">
        <f>IFERROR(INDEX(行业涨跌!E:E,MATCH(G2564,行业涨跌!C:C,0)),"-")</f>
        <v>-</v>
      </c>
      <c r="J2564" s="1">
        <v>0</v>
      </c>
      <c r="K2564" s="1">
        <v>0</v>
      </c>
      <c r="L2564" s="1">
        <v>0</v>
      </c>
      <c r="M2564" s="66">
        <f t="shared" si="282"/>
        <v>0</v>
      </c>
      <c r="R2564" s="43" t="str">
        <f t="shared" si="280"/>
        <v>-</v>
      </c>
    </row>
    <row r="2565" spans="1:19" x14ac:dyDescent="0.15">
      <c r="A2565" s="1">
        <v>2564</v>
      </c>
      <c r="B2565" s="29" t="str">
        <f>TRIM(基本信息!B2565)</f>
        <v/>
      </c>
      <c r="C2565" s="1" t="str">
        <f>TRIM(基本信息!C2565)</f>
        <v/>
      </c>
      <c r="D2565" s="1">
        <f t="shared" si="281"/>
        <v>0</v>
      </c>
      <c r="E2565" s="1" t="str">
        <f>IFERROR(INDEX(股票涨跌!E:E,MATCH(B2565,股票涨跌!B:B,0)),"-")</f>
        <v>-</v>
      </c>
      <c r="F2565" s="1" t="str">
        <f>IFERROR(INDEX(股票涨跌!F:F,MATCH(B2565,股票涨跌!B:B,0)),"-")</f>
        <v>-</v>
      </c>
      <c r="G2565" s="1" t="str">
        <f>TRIM(基本信息!O2565)</f>
        <v/>
      </c>
      <c r="H2565" s="1" t="str">
        <f>IFERROR(INDEX(行业涨跌!F:F,MATCH(G2565,行业涨跌!C:C,0)),"-")</f>
        <v>-</v>
      </c>
      <c r="I2565" s="1" t="str">
        <f>IFERROR(INDEX(行业涨跌!E:E,MATCH(G2565,行业涨跌!C:C,0)),"-")</f>
        <v>-</v>
      </c>
      <c r="J2565" s="1">
        <v>0</v>
      </c>
      <c r="K2565" s="1">
        <v>0</v>
      </c>
      <c r="L2565" s="1">
        <v>0</v>
      </c>
      <c r="M2565" s="66">
        <f t="shared" si="282"/>
        <v>0</v>
      </c>
      <c r="R2565" s="43" t="str">
        <f t="shared" si="280"/>
        <v>-</v>
      </c>
    </row>
    <row r="2566" spans="1:19" x14ac:dyDescent="0.15">
      <c r="A2566" s="1">
        <v>2565</v>
      </c>
      <c r="B2566" s="29" t="str">
        <f>TRIM(基本信息!B2566)</f>
        <v/>
      </c>
      <c r="C2566" s="1" t="str">
        <f>TRIM(基本信息!C2566)</f>
        <v/>
      </c>
      <c r="D2566" s="1">
        <f t="shared" si="281"/>
        <v>0</v>
      </c>
      <c r="E2566" s="1" t="str">
        <f>IFERROR(INDEX(股票涨跌!E:E,MATCH(B2566,股票涨跌!B:B,0)),"-")</f>
        <v>-</v>
      </c>
      <c r="F2566" s="1" t="str">
        <f>IFERROR(INDEX(股票涨跌!F:F,MATCH(B2566,股票涨跌!B:B,0)),"-")</f>
        <v>-</v>
      </c>
      <c r="G2566" s="1" t="str">
        <f>TRIM(基本信息!O2566)</f>
        <v/>
      </c>
      <c r="H2566" s="1" t="str">
        <f>IFERROR(INDEX(行业涨跌!F:F,MATCH(G2566,行业涨跌!C:C,0)),"-")</f>
        <v>-</v>
      </c>
      <c r="I2566" s="1" t="str">
        <f>IFERROR(INDEX(行业涨跌!E:E,MATCH(G2566,行业涨跌!C:C,0)),"-")</f>
        <v>-</v>
      </c>
      <c r="J2566" s="1">
        <v>0</v>
      </c>
      <c r="K2566" s="1">
        <v>0</v>
      </c>
      <c r="L2566" s="1">
        <v>0</v>
      </c>
      <c r="M2566" s="66">
        <f t="shared" si="282"/>
        <v>0</v>
      </c>
      <c r="R2566" s="43" t="str">
        <f t="shared" si="280"/>
        <v>-</v>
      </c>
    </row>
    <row r="2567" spans="1:19" x14ac:dyDescent="0.15">
      <c r="A2567" s="1">
        <v>2566</v>
      </c>
      <c r="B2567" s="29" t="str">
        <f>TRIM(基本信息!B2567)</f>
        <v/>
      </c>
      <c r="C2567" s="1" t="str">
        <f>TRIM(基本信息!C2567)</f>
        <v/>
      </c>
      <c r="D2567" s="1">
        <f t="shared" si="281"/>
        <v>0</v>
      </c>
      <c r="E2567" s="1" t="str">
        <f>IFERROR(INDEX(股票涨跌!E:E,MATCH(B2567,股票涨跌!B:B,0)),"-")</f>
        <v>-</v>
      </c>
      <c r="F2567" s="1" t="str">
        <f>IFERROR(INDEX(股票涨跌!F:F,MATCH(B2567,股票涨跌!B:B,0)),"-")</f>
        <v>-</v>
      </c>
      <c r="G2567" s="1" t="str">
        <f>TRIM(基本信息!O2567)</f>
        <v/>
      </c>
      <c r="H2567" s="1" t="str">
        <f>IFERROR(INDEX(行业涨跌!F:F,MATCH(G2567,行业涨跌!C:C,0)),"-")</f>
        <v>-</v>
      </c>
      <c r="I2567" s="1" t="str">
        <f>IFERROR(INDEX(行业涨跌!E:E,MATCH(G2567,行业涨跌!C:C,0)),"-")</f>
        <v>-</v>
      </c>
      <c r="J2567" s="1">
        <v>0</v>
      </c>
      <c r="K2567" s="1">
        <v>0</v>
      </c>
      <c r="L2567" s="1">
        <v>0</v>
      </c>
      <c r="M2567" s="66">
        <f t="shared" si="282"/>
        <v>0</v>
      </c>
      <c r="R2567" s="43" t="str">
        <f t="shared" si="280"/>
        <v>-</v>
      </c>
    </row>
    <row r="2568" spans="1:19" x14ac:dyDescent="0.15">
      <c r="A2568" s="1">
        <v>2567</v>
      </c>
      <c r="B2568" s="29" t="str">
        <f>TRIM(基本信息!B2568)</f>
        <v/>
      </c>
      <c r="C2568" s="1" t="str">
        <f>TRIM(基本信息!C2568)</f>
        <v/>
      </c>
      <c r="D2568" s="1">
        <f t="shared" si="281"/>
        <v>0</v>
      </c>
      <c r="E2568" s="1" t="str">
        <f>IFERROR(INDEX(股票涨跌!E:E,MATCH(B2568,股票涨跌!B:B,0)),"-")</f>
        <v>-</v>
      </c>
      <c r="F2568" s="1" t="str">
        <f>IFERROR(INDEX(股票涨跌!F:F,MATCH(B2568,股票涨跌!B:B,0)),"-")</f>
        <v>-</v>
      </c>
      <c r="G2568" s="1" t="str">
        <f>TRIM(基本信息!O2568)</f>
        <v/>
      </c>
      <c r="H2568" s="1" t="str">
        <f>IFERROR(INDEX(行业涨跌!F:F,MATCH(G2568,行业涨跌!C:C,0)),"-")</f>
        <v>-</v>
      </c>
      <c r="I2568" s="1" t="str">
        <f>IFERROR(INDEX(行业涨跌!E:E,MATCH(G2568,行业涨跌!C:C,0)),"-")</f>
        <v>-</v>
      </c>
      <c r="J2568" s="1">
        <v>0</v>
      </c>
      <c r="K2568" s="1">
        <v>1</v>
      </c>
      <c r="L2568" s="1">
        <v>0</v>
      </c>
      <c r="M2568" s="66">
        <f t="shared" si="282"/>
        <v>1</v>
      </c>
      <c r="R2568" s="43" t="str">
        <f t="shared" si="280"/>
        <v>-</v>
      </c>
      <c r="S2568" s="11">
        <v>43630.625</v>
      </c>
    </row>
    <row r="2569" spans="1:19" x14ac:dyDescent="0.15">
      <c r="A2569" s="1">
        <v>2568</v>
      </c>
      <c r="B2569" s="29" t="str">
        <f>TRIM(基本信息!B2569)</f>
        <v/>
      </c>
      <c r="C2569" s="1" t="str">
        <f>TRIM(基本信息!C2569)</f>
        <v/>
      </c>
      <c r="D2569" s="1">
        <f t="shared" si="281"/>
        <v>0</v>
      </c>
      <c r="E2569" s="1" t="str">
        <f>IFERROR(INDEX(股票涨跌!E:E,MATCH(B2569,股票涨跌!B:B,0)),"-")</f>
        <v>-</v>
      </c>
      <c r="F2569" s="1" t="str">
        <f>IFERROR(INDEX(股票涨跌!F:F,MATCH(B2569,股票涨跌!B:B,0)),"-")</f>
        <v>-</v>
      </c>
      <c r="G2569" s="1" t="str">
        <f>TRIM(基本信息!O2569)</f>
        <v/>
      </c>
      <c r="H2569" s="1" t="str">
        <f>IFERROR(INDEX(行业涨跌!F:F,MATCH(G2569,行业涨跌!C:C,0)),"-")</f>
        <v>-</v>
      </c>
      <c r="I2569" s="1" t="str">
        <f>IFERROR(INDEX(行业涨跌!E:E,MATCH(G2569,行业涨跌!C:C,0)),"-")</f>
        <v>-</v>
      </c>
      <c r="J2569" s="1">
        <v>0</v>
      </c>
      <c r="K2569" s="1">
        <v>0</v>
      </c>
      <c r="L2569" s="1">
        <v>0</v>
      </c>
      <c r="M2569" s="66">
        <f t="shared" si="282"/>
        <v>0</v>
      </c>
      <c r="R2569" s="43" t="str">
        <f t="shared" si="280"/>
        <v>-</v>
      </c>
    </row>
    <row r="2570" spans="1:19" x14ac:dyDescent="0.15">
      <c r="A2570" s="1">
        <v>2569</v>
      </c>
      <c r="B2570" s="29" t="str">
        <f>TRIM(基本信息!B2570)</f>
        <v/>
      </c>
      <c r="C2570" s="1" t="str">
        <f>TRIM(基本信息!C2570)</f>
        <v/>
      </c>
      <c r="D2570" s="1">
        <f t="shared" si="281"/>
        <v>0</v>
      </c>
      <c r="E2570" s="1" t="str">
        <f>IFERROR(INDEX(股票涨跌!E:E,MATCH(B2570,股票涨跌!B:B,0)),"-")</f>
        <v>-</v>
      </c>
      <c r="F2570" s="1" t="str">
        <f>IFERROR(INDEX(股票涨跌!F:F,MATCH(B2570,股票涨跌!B:B,0)),"-")</f>
        <v>-</v>
      </c>
      <c r="G2570" s="1" t="str">
        <f>TRIM(基本信息!O2570)</f>
        <v/>
      </c>
      <c r="H2570" s="1" t="str">
        <f>IFERROR(INDEX(行业涨跌!F:F,MATCH(G2570,行业涨跌!C:C,0)),"-")</f>
        <v>-</v>
      </c>
      <c r="I2570" s="1" t="str">
        <f>IFERROR(INDEX(行业涨跌!E:E,MATCH(G2570,行业涨跌!C:C,0)),"-")</f>
        <v>-</v>
      </c>
      <c r="J2570" s="1">
        <v>0</v>
      </c>
      <c r="K2570" s="1">
        <v>0</v>
      </c>
      <c r="L2570" s="1">
        <v>0</v>
      </c>
      <c r="M2570" s="66">
        <f t="shared" si="282"/>
        <v>0</v>
      </c>
      <c r="R2570" s="43" t="str">
        <f t="shared" si="280"/>
        <v>-</v>
      </c>
    </row>
    <row r="2571" spans="1:19" x14ac:dyDescent="0.15">
      <c r="A2571" s="1">
        <v>2570</v>
      </c>
      <c r="B2571" s="29" t="str">
        <f>TRIM(基本信息!B2571)</f>
        <v/>
      </c>
      <c r="C2571" s="1" t="str">
        <f>TRIM(基本信息!C2571)</f>
        <v/>
      </c>
      <c r="D2571" s="1">
        <f t="shared" si="281"/>
        <v>0</v>
      </c>
      <c r="E2571" s="1" t="str">
        <f>IFERROR(INDEX(股票涨跌!E:E,MATCH(B2571,股票涨跌!B:B,0)),"-")</f>
        <v>-</v>
      </c>
      <c r="F2571" s="1" t="str">
        <f>IFERROR(INDEX(股票涨跌!F:F,MATCH(B2571,股票涨跌!B:B,0)),"-")</f>
        <v>-</v>
      </c>
      <c r="G2571" s="1" t="str">
        <f>TRIM(基本信息!O2571)</f>
        <v/>
      </c>
      <c r="H2571" s="1" t="str">
        <f>IFERROR(INDEX(行业涨跌!F:F,MATCH(G2571,行业涨跌!C:C,0)),"-")</f>
        <v>-</v>
      </c>
      <c r="I2571" s="1" t="str">
        <f>IFERROR(INDEX(行业涨跌!E:E,MATCH(G2571,行业涨跌!C:C,0)),"-")</f>
        <v>-</v>
      </c>
      <c r="J2571" s="1">
        <v>0</v>
      </c>
      <c r="K2571" s="1">
        <v>0</v>
      </c>
      <c r="L2571" s="1">
        <v>0</v>
      </c>
      <c r="M2571" s="66">
        <f t="shared" si="282"/>
        <v>0</v>
      </c>
      <c r="R2571" s="43" t="str">
        <f t="shared" si="280"/>
        <v>-</v>
      </c>
    </row>
    <row r="2572" spans="1:19" x14ac:dyDescent="0.15">
      <c r="A2572" s="1">
        <v>2571</v>
      </c>
      <c r="B2572" s="29" t="str">
        <f>TRIM(基本信息!B2572)</f>
        <v/>
      </c>
      <c r="C2572" s="1" t="str">
        <f>TRIM(基本信息!C2572)</f>
        <v/>
      </c>
      <c r="D2572" s="1">
        <f t="shared" si="281"/>
        <v>0</v>
      </c>
      <c r="E2572" s="1" t="str">
        <f>IFERROR(INDEX(股票涨跌!E:E,MATCH(B2572,股票涨跌!B:B,0)),"-")</f>
        <v>-</v>
      </c>
      <c r="F2572" s="1" t="str">
        <f>IFERROR(INDEX(股票涨跌!F:F,MATCH(B2572,股票涨跌!B:B,0)),"-")</f>
        <v>-</v>
      </c>
      <c r="G2572" s="1" t="str">
        <f>TRIM(基本信息!O2572)</f>
        <v/>
      </c>
      <c r="H2572" s="1" t="str">
        <f>IFERROR(INDEX(行业涨跌!F:F,MATCH(G2572,行业涨跌!C:C,0)),"-")</f>
        <v>-</v>
      </c>
      <c r="I2572" s="1" t="str">
        <f>IFERROR(INDEX(行业涨跌!E:E,MATCH(G2572,行业涨跌!C:C,0)),"-")</f>
        <v>-</v>
      </c>
      <c r="J2572" s="1">
        <v>0</v>
      </c>
      <c r="K2572" s="1">
        <v>0</v>
      </c>
      <c r="L2572" s="1">
        <v>0</v>
      </c>
      <c r="M2572" s="66">
        <f t="shared" si="282"/>
        <v>0</v>
      </c>
      <c r="R2572" s="43" t="str">
        <f t="shared" si="280"/>
        <v>-</v>
      </c>
    </row>
    <row r="2573" spans="1:19" x14ac:dyDescent="0.15">
      <c r="A2573" s="1">
        <v>2572</v>
      </c>
      <c r="B2573" s="29" t="str">
        <f>TRIM(基本信息!B2573)</f>
        <v/>
      </c>
      <c r="C2573" s="1" t="str">
        <f>TRIM(基本信息!C2573)</f>
        <v/>
      </c>
      <c r="D2573" s="1">
        <f t="shared" si="281"/>
        <v>0</v>
      </c>
      <c r="E2573" s="1" t="str">
        <f>IFERROR(INDEX(股票涨跌!E:E,MATCH(B2573,股票涨跌!B:B,0)),"-")</f>
        <v>-</v>
      </c>
      <c r="F2573" s="1" t="str">
        <f>IFERROR(INDEX(股票涨跌!F:F,MATCH(B2573,股票涨跌!B:B,0)),"-")</f>
        <v>-</v>
      </c>
      <c r="G2573" s="1" t="str">
        <f>TRIM(基本信息!O2573)</f>
        <v/>
      </c>
      <c r="H2573" s="1" t="str">
        <f>IFERROR(INDEX(行业涨跌!F:F,MATCH(G2573,行业涨跌!C:C,0)),"-")</f>
        <v>-</v>
      </c>
      <c r="I2573" s="1" t="str">
        <f>IFERROR(INDEX(行业涨跌!E:E,MATCH(G2573,行业涨跌!C:C,0)),"-")</f>
        <v>-</v>
      </c>
      <c r="J2573" s="1">
        <v>0</v>
      </c>
      <c r="K2573" s="1">
        <v>0</v>
      </c>
      <c r="L2573" s="1">
        <v>0</v>
      </c>
      <c r="M2573" s="66">
        <f t="shared" si="282"/>
        <v>0</v>
      </c>
      <c r="R2573" s="43" t="str">
        <f t="shared" si="280"/>
        <v>-</v>
      </c>
    </row>
    <row r="2574" spans="1:19" x14ac:dyDescent="0.15">
      <c r="A2574" s="1">
        <v>2573</v>
      </c>
      <c r="B2574" s="29" t="str">
        <f>TRIM(基本信息!B2574)</f>
        <v/>
      </c>
      <c r="C2574" s="1" t="str">
        <f>TRIM(基本信息!C2574)</f>
        <v/>
      </c>
      <c r="D2574" s="1">
        <f t="shared" si="281"/>
        <v>0</v>
      </c>
      <c r="E2574" s="1" t="str">
        <f>IFERROR(INDEX(股票涨跌!E:E,MATCH(B2574,股票涨跌!B:B,0)),"-")</f>
        <v>-</v>
      </c>
      <c r="F2574" s="1" t="str">
        <f>IFERROR(INDEX(股票涨跌!F:F,MATCH(B2574,股票涨跌!B:B,0)),"-")</f>
        <v>-</v>
      </c>
      <c r="G2574" s="1" t="str">
        <f>TRIM(基本信息!O2574)</f>
        <v/>
      </c>
      <c r="H2574" s="1" t="str">
        <f>IFERROR(INDEX(行业涨跌!F:F,MATCH(G2574,行业涨跌!C:C,0)),"-")</f>
        <v>-</v>
      </c>
      <c r="I2574" s="1" t="str">
        <f>IFERROR(INDEX(行业涨跌!E:E,MATCH(G2574,行业涨跌!C:C,0)),"-")</f>
        <v>-</v>
      </c>
      <c r="J2574" s="1">
        <v>0</v>
      </c>
      <c r="K2574" s="1">
        <v>0</v>
      </c>
      <c r="L2574" s="1">
        <v>0</v>
      </c>
      <c r="M2574" s="66">
        <f t="shared" si="282"/>
        <v>0</v>
      </c>
      <c r="R2574" s="43" t="str">
        <f t="shared" si="280"/>
        <v>-</v>
      </c>
    </row>
    <row r="2575" spans="1:19" x14ac:dyDescent="0.15">
      <c r="A2575" s="1">
        <v>2574</v>
      </c>
      <c r="B2575" s="29" t="str">
        <f>TRIM(基本信息!B2575)</f>
        <v/>
      </c>
      <c r="C2575" s="1" t="str">
        <f>TRIM(基本信息!C2575)</f>
        <v/>
      </c>
      <c r="D2575" s="1">
        <f t="shared" si="281"/>
        <v>0</v>
      </c>
      <c r="E2575" s="1" t="str">
        <f>IFERROR(INDEX(股票涨跌!E:E,MATCH(B2575,股票涨跌!B:B,0)),"-")</f>
        <v>-</v>
      </c>
      <c r="F2575" s="1" t="str">
        <f>IFERROR(INDEX(股票涨跌!F:F,MATCH(B2575,股票涨跌!B:B,0)),"-")</f>
        <v>-</v>
      </c>
      <c r="G2575" s="1" t="str">
        <f>TRIM(基本信息!O2575)</f>
        <v/>
      </c>
      <c r="H2575" s="1" t="str">
        <f>IFERROR(INDEX(行业涨跌!F:F,MATCH(G2575,行业涨跌!C:C,0)),"-")</f>
        <v>-</v>
      </c>
      <c r="I2575" s="1" t="str">
        <f>IFERROR(INDEX(行业涨跌!E:E,MATCH(G2575,行业涨跌!C:C,0)),"-")</f>
        <v>-</v>
      </c>
      <c r="J2575" s="1">
        <v>0</v>
      </c>
      <c r="K2575" s="1">
        <v>1</v>
      </c>
      <c r="L2575" s="1">
        <v>0</v>
      </c>
      <c r="M2575" s="66">
        <f t="shared" si="282"/>
        <v>1</v>
      </c>
      <c r="R2575" s="43" t="str">
        <f t="shared" si="280"/>
        <v>-</v>
      </c>
      <c r="S2575" s="11">
        <v>43630.625</v>
      </c>
    </row>
    <row r="2576" spans="1:19" x14ac:dyDescent="0.15">
      <c r="A2576" s="1">
        <v>2575</v>
      </c>
      <c r="B2576" s="29" t="str">
        <f>TRIM(基本信息!B2576)</f>
        <v/>
      </c>
      <c r="C2576" s="1" t="str">
        <f>TRIM(基本信息!C2576)</f>
        <v/>
      </c>
      <c r="D2576" s="1">
        <f t="shared" si="281"/>
        <v>0</v>
      </c>
      <c r="E2576" s="1" t="str">
        <f>IFERROR(INDEX(股票涨跌!E:E,MATCH(B2576,股票涨跌!B:B,0)),"-")</f>
        <v>-</v>
      </c>
      <c r="F2576" s="1" t="str">
        <f>IFERROR(INDEX(股票涨跌!F:F,MATCH(B2576,股票涨跌!B:B,0)),"-")</f>
        <v>-</v>
      </c>
      <c r="G2576" s="1" t="str">
        <f>TRIM(基本信息!O2576)</f>
        <v/>
      </c>
      <c r="H2576" s="1" t="str">
        <f>IFERROR(INDEX(行业涨跌!F:F,MATCH(G2576,行业涨跌!C:C,0)),"-")</f>
        <v>-</v>
      </c>
      <c r="I2576" s="1" t="str">
        <f>IFERROR(INDEX(行业涨跌!E:E,MATCH(G2576,行业涨跌!C:C,0)),"-")</f>
        <v>-</v>
      </c>
      <c r="J2576" s="1">
        <v>0</v>
      </c>
      <c r="K2576" s="1">
        <v>1</v>
      </c>
      <c r="L2576" s="1">
        <v>0</v>
      </c>
      <c r="M2576" s="66">
        <f t="shared" si="282"/>
        <v>1</v>
      </c>
      <c r="R2576" s="43" t="str">
        <f t="shared" si="280"/>
        <v>-</v>
      </c>
      <c r="S2576" s="11">
        <v>43630.625</v>
      </c>
    </row>
    <row r="2577" spans="1:19" x14ac:dyDescent="0.15">
      <c r="A2577" s="1">
        <v>2576</v>
      </c>
      <c r="B2577" s="29" t="str">
        <f>TRIM(基本信息!B2577)</f>
        <v/>
      </c>
      <c r="C2577" s="1" t="str">
        <f>TRIM(基本信息!C2577)</f>
        <v/>
      </c>
      <c r="D2577" s="1">
        <f t="shared" si="281"/>
        <v>0</v>
      </c>
      <c r="E2577" s="1" t="str">
        <f>IFERROR(INDEX(股票涨跌!E:E,MATCH(B2577,股票涨跌!B:B,0)),"-")</f>
        <v>-</v>
      </c>
      <c r="F2577" s="1" t="str">
        <f>IFERROR(INDEX(股票涨跌!F:F,MATCH(B2577,股票涨跌!B:B,0)),"-")</f>
        <v>-</v>
      </c>
      <c r="G2577" s="1" t="str">
        <f>TRIM(基本信息!O2577)</f>
        <v/>
      </c>
      <c r="H2577" s="1" t="str">
        <f>IFERROR(INDEX(行业涨跌!F:F,MATCH(G2577,行业涨跌!C:C,0)),"-")</f>
        <v>-</v>
      </c>
      <c r="I2577" s="1" t="str">
        <f>IFERROR(INDEX(行业涨跌!E:E,MATCH(G2577,行业涨跌!C:C,0)),"-")</f>
        <v>-</v>
      </c>
      <c r="J2577" s="1">
        <v>0</v>
      </c>
      <c r="K2577" s="1">
        <v>1</v>
      </c>
      <c r="L2577" s="1">
        <v>0</v>
      </c>
      <c r="M2577" s="66">
        <f t="shared" si="282"/>
        <v>1</v>
      </c>
      <c r="R2577" s="43" t="str">
        <f t="shared" si="280"/>
        <v>-</v>
      </c>
      <c r="S2577" s="11">
        <v>43630.625</v>
      </c>
    </row>
    <row r="2578" spans="1:19" x14ac:dyDescent="0.15">
      <c r="A2578" s="1">
        <v>2577</v>
      </c>
      <c r="B2578" s="29" t="str">
        <f>TRIM(基本信息!B2578)</f>
        <v/>
      </c>
      <c r="C2578" s="1" t="str">
        <f>TRIM(基本信息!C2578)</f>
        <v/>
      </c>
      <c r="D2578" s="1">
        <f t="shared" si="281"/>
        <v>0</v>
      </c>
      <c r="E2578" s="1" t="str">
        <f>IFERROR(INDEX(股票涨跌!E:E,MATCH(B2578,股票涨跌!B:B,0)),"-")</f>
        <v>-</v>
      </c>
      <c r="F2578" s="1" t="str">
        <f>IFERROR(INDEX(股票涨跌!F:F,MATCH(B2578,股票涨跌!B:B,0)),"-")</f>
        <v>-</v>
      </c>
      <c r="G2578" s="1" t="str">
        <f>TRIM(基本信息!O2578)</f>
        <v/>
      </c>
      <c r="H2578" s="1" t="str">
        <f>IFERROR(INDEX(行业涨跌!F:F,MATCH(G2578,行业涨跌!C:C,0)),"-")</f>
        <v>-</v>
      </c>
      <c r="I2578" s="1" t="str">
        <f>IFERROR(INDEX(行业涨跌!E:E,MATCH(G2578,行业涨跌!C:C,0)),"-")</f>
        <v>-</v>
      </c>
      <c r="J2578" s="1">
        <v>0</v>
      </c>
      <c r="K2578" s="1">
        <v>0</v>
      </c>
      <c r="L2578" s="1">
        <v>0</v>
      </c>
      <c r="M2578" s="66">
        <f t="shared" si="282"/>
        <v>0</v>
      </c>
      <c r="R2578" s="43" t="str">
        <f t="shared" si="280"/>
        <v>-</v>
      </c>
    </row>
    <row r="2579" spans="1:19" x14ac:dyDescent="0.15">
      <c r="A2579" s="1">
        <v>2578</v>
      </c>
      <c r="B2579" s="29" t="str">
        <f>TRIM(基本信息!B2579)</f>
        <v/>
      </c>
      <c r="C2579" s="1" t="str">
        <f>TRIM(基本信息!C2579)</f>
        <v/>
      </c>
      <c r="D2579" s="1">
        <f t="shared" si="281"/>
        <v>0</v>
      </c>
      <c r="E2579" s="1" t="str">
        <f>IFERROR(INDEX(股票涨跌!E:E,MATCH(B2579,股票涨跌!B:B,0)),"-")</f>
        <v>-</v>
      </c>
      <c r="F2579" s="1" t="str">
        <f>IFERROR(INDEX(股票涨跌!F:F,MATCH(B2579,股票涨跌!B:B,0)),"-")</f>
        <v>-</v>
      </c>
      <c r="G2579" s="1" t="str">
        <f>TRIM(基本信息!O2579)</f>
        <v/>
      </c>
      <c r="H2579" s="1" t="str">
        <f>IFERROR(INDEX(行业涨跌!F:F,MATCH(G2579,行业涨跌!C:C,0)),"-")</f>
        <v>-</v>
      </c>
      <c r="I2579" s="1" t="str">
        <f>IFERROR(INDEX(行业涨跌!E:E,MATCH(G2579,行业涨跌!C:C,0)),"-")</f>
        <v>-</v>
      </c>
      <c r="J2579" s="1">
        <v>0</v>
      </c>
      <c r="K2579" s="1">
        <v>0</v>
      </c>
      <c r="L2579" s="1">
        <v>0</v>
      </c>
      <c r="M2579" s="66">
        <f t="shared" si="282"/>
        <v>0</v>
      </c>
      <c r="R2579" s="43" t="str">
        <f t="shared" si="280"/>
        <v>-</v>
      </c>
    </row>
    <row r="2580" spans="1:19" x14ac:dyDescent="0.15">
      <c r="A2580" s="1">
        <v>2579</v>
      </c>
      <c r="B2580" s="29" t="str">
        <f>TRIM(基本信息!B2580)</f>
        <v/>
      </c>
      <c r="C2580" s="1" t="str">
        <f>TRIM(基本信息!C2580)</f>
        <v/>
      </c>
      <c r="D2580" s="1">
        <f t="shared" si="281"/>
        <v>0</v>
      </c>
      <c r="E2580" s="1" t="str">
        <f>IFERROR(INDEX(股票涨跌!E:E,MATCH(B2580,股票涨跌!B:B,0)),"-")</f>
        <v>-</v>
      </c>
      <c r="F2580" s="1" t="str">
        <f>IFERROR(INDEX(股票涨跌!F:F,MATCH(B2580,股票涨跌!B:B,0)),"-")</f>
        <v>-</v>
      </c>
      <c r="G2580" s="1" t="str">
        <f>TRIM(基本信息!O2580)</f>
        <v/>
      </c>
      <c r="H2580" s="1" t="str">
        <f>IFERROR(INDEX(行业涨跌!F:F,MATCH(G2580,行业涨跌!C:C,0)),"-")</f>
        <v>-</v>
      </c>
      <c r="I2580" s="1" t="str">
        <f>IFERROR(INDEX(行业涨跌!E:E,MATCH(G2580,行业涨跌!C:C,0)),"-")</f>
        <v>-</v>
      </c>
      <c r="J2580" s="1">
        <v>0</v>
      </c>
      <c r="K2580" s="1">
        <v>0</v>
      </c>
      <c r="L2580" s="1">
        <v>0</v>
      </c>
      <c r="M2580" s="66">
        <f t="shared" si="282"/>
        <v>0</v>
      </c>
      <c r="R2580" s="43" t="str">
        <f t="shared" si="280"/>
        <v>-</v>
      </c>
    </row>
    <row r="2581" spans="1:19" x14ac:dyDescent="0.15">
      <c r="A2581" s="1">
        <v>2580</v>
      </c>
      <c r="B2581" s="29" t="str">
        <f>TRIM(基本信息!B2581)</f>
        <v/>
      </c>
      <c r="C2581" s="1" t="str">
        <f>TRIM(基本信息!C2581)</f>
        <v/>
      </c>
      <c r="D2581" s="1">
        <f t="shared" si="281"/>
        <v>0</v>
      </c>
      <c r="E2581" s="1" t="str">
        <f>IFERROR(INDEX(股票涨跌!E:E,MATCH(B2581,股票涨跌!B:B,0)),"-")</f>
        <v>-</v>
      </c>
      <c r="F2581" s="1" t="str">
        <f>IFERROR(INDEX(股票涨跌!F:F,MATCH(B2581,股票涨跌!B:B,0)),"-")</f>
        <v>-</v>
      </c>
      <c r="G2581" s="1" t="str">
        <f>TRIM(基本信息!O2581)</f>
        <v/>
      </c>
      <c r="H2581" s="1" t="str">
        <f>IFERROR(INDEX(行业涨跌!F:F,MATCH(G2581,行业涨跌!C:C,0)),"-")</f>
        <v>-</v>
      </c>
      <c r="I2581" s="1" t="str">
        <f>IFERROR(INDEX(行业涨跌!E:E,MATCH(G2581,行业涨跌!C:C,0)),"-")</f>
        <v>-</v>
      </c>
      <c r="J2581" s="1">
        <v>0</v>
      </c>
      <c r="K2581" s="1">
        <v>0</v>
      </c>
      <c r="L2581" s="1">
        <v>0</v>
      </c>
      <c r="M2581" s="66">
        <f t="shared" si="282"/>
        <v>0</v>
      </c>
      <c r="R2581" s="43" t="str">
        <f t="shared" si="280"/>
        <v>-</v>
      </c>
    </row>
    <row r="2582" spans="1:19" x14ac:dyDescent="0.15">
      <c r="A2582" s="1">
        <v>2581</v>
      </c>
      <c r="B2582" s="29" t="str">
        <f>TRIM(基本信息!B2582)</f>
        <v/>
      </c>
      <c r="C2582" s="1" t="str">
        <f>TRIM(基本信息!C2582)</f>
        <v/>
      </c>
      <c r="D2582" s="1">
        <f t="shared" si="281"/>
        <v>0</v>
      </c>
      <c r="E2582" s="1" t="str">
        <f>IFERROR(INDEX(股票涨跌!E:E,MATCH(B2582,股票涨跌!B:B,0)),"-")</f>
        <v>-</v>
      </c>
      <c r="F2582" s="1" t="str">
        <f>IFERROR(INDEX(股票涨跌!F:F,MATCH(B2582,股票涨跌!B:B,0)),"-")</f>
        <v>-</v>
      </c>
      <c r="G2582" s="1" t="str">
        <f>TRIM(基本信息!O2582)</f>
        <v/>
      </c>
      <c r="H2582" s="1" t="str">
        <f>IFERROR(INDEX(行业涨跌!F:F,MATCH(G2582,行业涨跌!C:C,0)),"-")</f>
        <v>-</v>
      </c>
      <c r="I2582" s="1" t="str">
        <f>IFERROR(INDEX(行业涨跌!E:E,MATCH(G2582,行业涨跌!C:C,0)),"-")</f>
        <v>-</v>
      </c>
      <c r="J2582" s="1">
        <v>0</v>
      </c>
      <c r="K2582" s="1">
        <v>0</v>
      </c>
      <c r="L2582" s="1">
        <v>0</v>
      </c>
      <c r="M2582" s="66">
        <f t="shared" si="282"/>
        <v>0</v>
      </c>
      <c r="R2582" s="43" t="str">
        <f t="shared" si="280"/>
        <v>-</v>
      </c>
    </row>
    <row r="2583" spans="1:19" x14ac:dyDescent="0.15">
      <c r="A2583" s="1">
        <v>2582</v>
      </c>
      <c r="B2583" s="29" t="str">
        <f>TRIM(基本信息!B2583)</f>
        <v/>
      </c>
      <c r="C2583" s="1" t="str">
        <f>TRIM(基本信息!C2583)</f>
        <v/>
      </c>
      <c r="D2583" s="1">
        <f t="shared" si="281"/>
        <v>0</v>
      </c>
      <c r="E2583" s="1" t="str">
        <f>IFERROR(INDEX(股票涨跌!E:E,MATCH(B2583,股票涨跌!B:B,0)),"-")</f>
        <v>-</v>
      </c>
      <c r="F2583" s="1" t="str">
        <f>IFERROR(INDEX(股票涨跌!F:F,MATCH(B2583,股票涨跌!B:B,0)),"-")</f>
        <v>-</v>
      </c>
      <c r="G2583" s="1" t="str">
        <f>TRIM(基本信息!O2583)</f>
        <v/>
      </c>
      <c r="H2583" s="1" t="str">
        <f>IFERROR(INDEX(行业涨跌!F:F,MATCH(G2583,行业涨跌!C:C,0)),"-")</f>
        <v>-</v>
      </c>
      <c r="I2583" s="1" t="str">
        <f>IFERROR(INDEX(行业涨跌!E:E,MATCH(G2583,行业涨跌!C:C,0)),"-")</f>
        <v>-</v>
      </c>
      <c r="J2583" s="1">
        <v>0</v>
      </c>
      <c r="K2583" s="1">
        <v>0</v>
      </c>
      <c r="L2583" s="1">
        <v>0</v>
      </c>
      <c r="M2583" s="66">
        <f t="shared" si="282"/>
        <v>0</v>
      </c>
      <c r="R2583" s="43" t="str">
        <f t="shared" si="280"/>
        <v>-</v>
      </c>
    </row>
    <row r="2584" spans="1:19" x14ac:dyDescent="0.15">
      <c r="A2584" s="1">
        <v>2583</v>
      </c>
      <c r="B2584" s="29" t="str">
        <f>TRIM(基本信息!B2584)</f>
        <v/>
      </c>
      <c r="C2584" s="1" t="str">
        <f>TRIM(基本信息!C2584)</f>
        <v/>
      </c>
      <c r="D2584" s="1">
        <f t="shared" si="281"/>
        <v>0</v>
      </c>
      <c r="E2584" s="1" t="str">
        <f>IFERROR(INDEX(股票涨跌!E:E,MATCH(B2584,股票涨跌!B:B,0)),"-")</f>
        <v>-</v>
      </c>
      <c r="F2584" s="1" t="str">
        <f>IFERROR(INDEX(股票涨跌!F:F,MATCH(B2584,股票涨跌!B:B,0)),"-")</f>
        <v>-</v>
      </c>
      <c r="G2584" s="1" t="str">
        <f>TRIM(基本信息!O2584)</f>
        <v/>
      </c>
      <c r="H2584" s="1" t="str">
        <f>IFERROR(INDEX(行业涨跌!F:F,MATCH(G2584,行业涨跌!C:C,0)),"-")</f>
        <v>-</v>
      </c>
      <c r="I2584" s="1" t="str">
        <f>IFERROR(INDEX(行业涨跌!E:E,MATCH(G2584,行业涨跌!C:C,0)),"-")</f>
        <v>-</v>
      </c>
      <c r="J2584" s="1">
        <v>0</v>
      </c>
      <c r="K2584" s="1">
        <v>0</v>
      </c>
      <c r="L2584" s="1">
        <v>0</v>
      </c>
      <c r="M2584" s="66">
        <f t="shared" si="282"/>
        <v>0</v>
      </c>
      <c r="R2584" s="43" t="str">
        <f t="shared" si="280"/>
        <v>-</v>
      </c>
    </row>
    <row r="2585" spans="1:19" x14ac:dyDescent="0.15">
      <c r="A2585" s="1">
        <v>2584</v>
      </c>
      <c r="B2585" s="29" t="str">
        <f>TRIM(基本信息!B2585)</f>
        <v/>
      </c>
      <c r="C2585" s="1" t="str">
        <f>TRIM(基本信息!C2585)</f>
        <v/>
      </c>
      <c r="D2585" s="1">
        <f t="shared" si="281"/>
        <v>0</v>
      </c>
      <c r="E2585" s="1" t="str">
        <f>IFERROR(INDEX(股票涨跌!E:E,MATCH(B2585,股票涨跌!B:B,0)),"-")</f>
        <v>-</v>
      </c>
      <c r="F2585" s="1" t="str">
        <f>IFERROR(INDEX(股票涨跌!F:F,MATCH(B2585,股票涨跌!B:B,0)),"-")</f>
        <v>-</v>
      </c>
      <c r="G2585" s="1" t="str">
        <f>TRIM(基本信息!O2585)</f>
        <v/>
      </c>
      <c r="H2585" s="1" t="str">
        <f>IFERROR(INDEX(行业涨跌!F:F,MATCH(G2585,行业涨跌!C:C,0)),"-")</f>
        <v>-</v>
      </c>
      <c r="I2585" s="1" t="str">
        <f>IFERROR(INDEX(行业涨跌!E:E,MATCH(G2585,行业涨跌!C:C,0)),"-")</f>
        <v>-</v>
      </c>
      <c r="J2585" s="1">
        <v>0</v>
      </c>
      <c r="K2585" s="1">
        <v>1</v>
      </c>
      <c r="L2585" s="1">
        <v>0</v>
      </c>
      <c r="M2585" s="66">
        <f t="shared" si="282"/>
        <v>1</v>
      </c>
      <c r="R2585" s="43" t="str">
        <f t="shared" si="280"/>
        <v>-</v>
      </c>
      <c r="S2585" s="11">
        <v>43630.625</v>
      </c>
    </row>
    <row r="2586" spans="1:19" x14ac:dyDescent="0.15">
      <c r="A2586" s="1">
        <v>2585</v>
      </c>
      <c r="B2586" s="29" t="str">
        <f>TRIM(基本信息!B2586)</f>
        <v/>
      </c>
      <c r="C2586" s="1" t="str">
        <f>TRIM(基本信息!C2586)</f>
        <v/>
      </c>
      <c r="D2586" s="1">
        <f t="shared" si="281"/>
        <v>0</v>
      </c>
      <c r="E2586" s="1" t="str">
        <f>IFERROR(INDEX(股票涨跌!E:E,MATCH(B2586,股票涨跌!B:B,0)),"-")</f>
        <v>-</v>
      </c>
      <c r="F2586" s="1" t="str">
        <f>IFERROR(INDEX(股票涨跌!F:F,MATCH(B2586,股票涨跌!B:B,0)),"-")</f>
        <v>-</v>
      </c>
      <c r="G2586" s="1" t="str">
        <f>TRIM(基本信息!O2586)</f>
        <v/>
      </c>
      <c r="H2586" s="1" t="str">
        <f>IFERROR(INDEX(行业涨跌!F:F,MATCH(G2586,行业涨跌!C:C,0)),"-")</f>
        <v>-</v>
      </c>
      <c r="I2586" s="1" t="str">
        <f>IFERROR(INDEX(行业涨跌!E:E,MATCH(G2586,行业涨跌!C:C,0)),"-")</f>
        <v>-</v>
      </c>
      <c r="J2586" s="1">
        <v>0</v>
      </c>
      <c r="K2586" s="1">
        <v>1</v>
      </c>
      <c r="L2586" s="1">
        <v>1</v>
      </c>
      <c r="M2586" s="66">
        <f t="shared" si="282"/>
        <v>1</v>
      </c>
      <c r="R2586" s="43" t="str">
        <f t="shared" si="280"/>
        <v>-</v>
      </c>
      <c r="S2586" s="11">
        <v>43630.625</v>
      </c>
    </row>
    <row r="2587" spans="1:19" x14ac:dyDescent="0.15">
      <c r="A2587" s="1">
        <v>2586</v>
      </c>
      <c r="B2587" s="29" t="str">
        <f>TRIM(基本信息!B2587)</f>
        <v/>
      </c>
      <c r="C2587" s="1" t="str">
        <f>TRIM(基本信息!C2587)</f>
        <v/>
      </c>
      <c r="D2587" s="1">
        <f t="shared" si="281"/>
        <v>0</v>
      </c>
      <c r="E2587" s="1" t="str">
        <f>IFERROR(INDEX(股票涨跌!E:E,MATCH(B2587,股票涨跌!B:B,0)),"-")</f>
        <v>-</v>
      </c>
      <c r="F2587" s="1" t="str">
        <f>IFERROR(INDEX(股票涨跌!F:F,MATCH(B2587,股票涨跌!B:B,0)),"-")</f>
        <v>-</v>
      </c>
      <c r="G2587" s="1" t="str">
        <f>TRIM(基本信息!O2587)</f>
        <v/>
      </c>
      <c r="H2587" s="1" t="str">
        <f>IFERROR(INDEX(行业涨跌!F:F,MATCH(G2587,行业涨跌!C:C,0)),"-")</f>
        <v>-</v>
      </c>
      <c r="I2587" s="1" t="str">
        <f>IFERROR(INDEX(行业涨跌!E:E,MATCH(G2587,行业涨跌!C:C,0)),"-")</f>
        <v>-</v>
      </c>
      <c r="J2587" s="1">
        <v>0</v>
      </c>
      <c r="K2587" s="1">
        <v>0</v>
      </c>
      <c r="L2587" s="1">
        <v>0</v>
      </c>
      <c r="M2587" s="66">
        <f t="shared" si="282"/>
        <v>0</v>
      </c>
      <c r="R2587" s="43" t="str">
        <f t="shared" si="280"/>
        <v>-</v>
      </c>
    </row>
    <row r="2588" spans="1:19" x14ac:dyDescent="0.15">
      <c r="A2588" s="1">
        <v>2587</v>
      </c>
      <c r="B2588" s="29" t="str">
        <f>TRIM(基本信息!B2588)</f>
        <v/>
      </c>
      <c r="C2588" s="1" t="str">
        <f>TRIM(基本信息!C2588)</f>
        <v/>
      </c>
      <c r="D2588" s="1">
        <f t="shared" si="281"/>
        <v>0</v>
      </c>
      <c r="E2588" s="1" t="str">
        <f>IFERROR(INDEX(股票涨跌!E:E,MATCH(B2588,股票涨跌!B:B,0)),"-")</f>
        <v>-</v>
      </c>
      <c r="F2588" s="1" t="str">
        <f>IFERROR(INDEX(股票涨跌!F:F,MATCH(B2588,股票涨跌!B:B,0)),"-")</f>
        <v>-</v>
      </c>
      <c r="G2588" s="1" t="str">
        <f>TRIM(基本信息!O2588)</f>
        <v/>
      </c>
      <c r="H2588" s="1" t="str">
        <f>IFERROR(INDEX(行业涨跌!F:F,MATCH(G2588,行业涨跌!C:C,0)),"-")</f>
        <v>-</v>
      </c>
      <c r="I2588" s="1" t="str">
        <f>IFERROR(INDEX(行业涨跌!E:E,MATCH(G2588,行业涨跌!C:C,0)),"-")</f>
        <v>-</v>
      </c>
      <c r="J2588" s="1">
        <v>0</v>
      </c>
      <c r="K2588" s="1">
        <v>0</v>
      </c>
      <c r="L2588" s="1">
        <v>0</v>
      </c>
      <c r="M2588" s="66">
        <f t="shared" si="282"/>
        <v>0</v>
      </c>
      <c r="R2588" s="43" t="str">
        <f t="shared" si="280"/>
        <v>-</v>
      </c>
    </row>
    <row r="2589" spans="1:19" x14ac:dyDescent="0.15">
      <c r="A2589" s="1">
        <v>2588</v>
      </c>
      <c r="B2589" s="29" t="str">
        <f>TRIM(基本信息!B2589)</f>
        <v/>
      </c>
      <c r="C2589" s="1" t="str">
        <f>TRIM(基本信息!C2589)</f>
        <v/>
      </c>
      <c r="D2589" s="1">
        <f t="shared" si="281"/>
        <v>0</v>
      </c>
      <c r="E2589" s="1" t="str">
        <f>IFERROR(INDEX(股票涨跌!E:E,MATCH(B2589,股票涨跌!B:B,0)),"-")</f>
        <v>-</v>
      </c>
      <c r="F2589" s="1" t="str">
        <f>IFERROR(INDEX(股票涨跌!F:F,MATCH(B2589,股票涨跌!B:B,0)),"-")</f>
        <v>-</v>
      </c>
      <c r="G2589" s="1" t="str">
        <f>TRIM(基本信息!O2589)</f>
        <v/>
      </c>
      <c r="H2589" s="1" t="str">
        <f>IFERROR(INDEX(行业涨跌!F:F,MATCH(G2589,行业涨跌!C:C,0)),"-")</f>
        <v>-</v>
      </c>
      <c r="I2589" s="1" t="str">
        <f>IFERROR(INDEX(行业涨跌!E:E,MATCH(G2589,行业涨跌!C:C,0)),"-")</f>
        <v>-</v>
      </c>
      <c r="J2589" s="1">
        <v>0</v>
      </c>
      <c r="K2589" s="1">
        <v>0</v>
      </c>
      <c r="L2589" s="1">
        <v>0</v>
      </c>
      <c r="M2589" s="66">
        <f t="shared" si="282"/>
        <v>0</v>
      </c>
      <c r="R2589" s="43" t="str">
        <f t="shared" si="280"/>
        <v>-</v>
      </c>
    </row>
    <row r="2590" spans="1:19" x14ac:dyDescent="0.15">
      <c r="A2590" s="1">
        <v>2589</v>
      </c>
      <c r="B2590" s="29" t="str">
        <f>TRIM(基本信息!B2590)</f>
        <v/>
      </c>
      <c r="C2590" s="1" t="str">
        <f>TRIM(基本信息!C2590)</f>
        <v/>
      </c>
      <c r="D2590" s="1">
        <f t="shared" si="281"/>
        <v>0</v>
      </c>
      <c r="E2590" s="1" t="str">
        <f>IFERROR(INDEX(股票涨跌!E:E,MATCH(B2590,股票涨跌!B:B,0)),"-")</f>
        <v>-</v>
      </c>
      <c r="F2590" s="1" t="str">
        <f>IFERROR(INDEX(股票涨跌!F:F,MATCH(B2590,股票涨跌!B:B,0)),"-")</f>
        <v>-</v>
      </c>
      <c r="G2590" s="1" t="str">
        <f>TRIM(基本信息!O2590)</f>
        <v/>
      </c>
      <c r="H2590" s="1" t="str">
        <f>IFERROR(INDEX(行业涨跌!F:F,MATCH(G2590,行业涨跌!C:C,0)),"-")</f>
        <v>-</v>
      </c>
      <c r="I2590" s="1" t="str">
        <f>IFERROR(INDEX(行业涨跌!E:E,MATCH(G2590,行业涨跌!C:C,0)),"-")</f>
        <v>-</v>
      </c>
      <c r="J2590" s="1">
        <v>0</v>
      </c>
      <c r="K2590" s="1">
        <v>0</v>
      </c>
      <c r="L2590" s="1">
        <v>0</v>
      </c>
      <c r="M2590" s="66">
        <f t="shared" si="282"/>
        <v>0</v>
      </c>
      <c r="R2590" s="43" t="str">
        <f t="shared" si="280"/>
        <v>-</v>
      </c>
    </row>
    <row r="2591" spans="1:19" x14ac:dyDescent="0.15">
      <c r="A2591" s="1">
        <v>2590</v>
      </c>
      <c r="B2591" s="29" t="str">
        <f>TRIM(基本信息!B2591)</f>
        <v/>
      </c>
      <c r="C2591" s="1" t="str">
        <f>TRIM(基本信息!C2591)</f>
        <v/>
      </c>
      <c r="D2591" s="1">
        <f t="shared" si="281"/>
        <v>0</v>
      </c>
      <c r="E2591" s="1" t="str">
        <f>IFERROR(INDEX(股票涨跌!E:E,MATCH(B2591,股票涨跌!B:B,0)),"-")</f>
        <v>-</v>
      </c>
      <c r="F2591" s="1" t="str">
        <f>IFERROR(INDEX(股票涨跌!F:F,MATCH(B2591,股票涨跌!B:B,0)),"-")</f>
        <v>-</v>
      </c>
      <c r="G2591" s="1" t="str">
        <f>TRIM(基本信息!O2591)</f>
        <v/>
      </c>
      <c r="H2591" s="1" t="str">
        <f>IFERROR(INDEX(行业涨跌!F:F,MATCH(G2591,行业涨跌!C:C,0)),"-")</f>
        <v>-</v>
      </c>
      <c r="I2591" s="1" t="str">
        <f>IFERROR(INDEX(行业涨跌!E:E,MATCH(G2591,行业涨跌!C:C,0)),"-")</f>
        <v>-</v>
      </c>
      <c r="J2591" s="1">
        <v>0</v>
      </c>
      <c r="K2591" s="1">
        <v>0</v>
      </c>
      <c r="L2591" s="1">
        <v>0</v>
      </c>
      <c r="M2591" s="66">
        <f t="shared" si="282"/>
        <v>0</v>
      </c>
      <c r="R2591" s="43" t="str">
        <f t="shared" si="280"/>
        <v>-</v>
      </c>
    </row>
    <row r="2592" spans="1:19" x14ac:dyDescent="0.15">
      <c r="A2592" s="1">
        <v>2591</v>
      </c>
      <c r="B2592" s="29" t="str">
        <f>TRIM(基本信息!B2592)</f>
        <v/>
      </c>
      <c r="C2592" s="1" t="str">
        <f>TRIM(基本信息!C2592)</f>
        <v/>
      </c>
      <c r="D2592" s="1">
        <f t="shared" si="281"/>
        <v>0</v>
      </c>
      <c r="E2592" s="1" t="str">
        <f>IFERROR(INDEX(股票涨跌!E:E,MATCH(B2592,股票涨跌!B:B,0)),"-")</f>
        <v>-</v>
      </c>
      <c r="F2592" s="1" t="str">
        <f>IFERROR(INDEX(股票涨跌!F:F,MATCH(B2592,股票涨跌!B:B,0)),"-")</f>
        <v>-</v>
      </c>
      <c r="G2592" s="1" t="str">
        <f>TRIM(基本信息!O2592)</f>
        <v/>
      </c>
      <c r="H2592" s="1" t="str">
        <f>IFERROR(INDEX(行业涨跌!F:F,MATCH(G2592,行业涨跌!C:C,0)),"-")</f>
        <v>-</v>
      </c>
      <c r="I2592" s="1" t="str">
        <f>IFERROR(INDEX(行业涨跌!E:E,MATCH(G2592,行业涨跌!C:C,0)),"-")</f>
        <v>-</v>
      </c>
      <c r="J2592" s="1">
        <v>0</v>
      </c>
      <c r="K2592" s="1">
        <v>0</v>
      </c>
      <c r="L2592" s="1">
        <v>0</v>
      </c>
      <c r="M2592" s="66">
        <f t="shared" si="282"/>
        <v>0</v>
      </c>
      <c r="R2592" s="43" t="str">
        <f t="shared" si="280"/>
        <v>-</v>
      </c>
    </row>
    <row r="2593" spans="1:19" x14ac:dyDescent="0.15">
      <c r="A2593" s="1">
        <v>2592</v>
      </c>
      <c r="B2593" s="29" t="str">
        <f>TRIM(基本信息!B2593)</f>
        <v/>
      </c>
      <c r="C2593" s="1" t="str">
        <f>TRIM(基本信息!C2593)</f>
        <v/>
      </c>
      <c r="D2593" s="1">
        <f t="shared" si="281"/>
        <v>0</v>
      </c>
      <c r="E2593" s="1" t="str">
        <f>IFERROR(INDEX(股票涨跌!E:E,MATCH(B2593,股票涨跌!B:B,0)),"-")</f>
        <v>-</v>
      </c>
      <c r="F2593" s="1" t="str">
        <f>IFERROR(INDEX(股票涨跌!F:F,MATCH(B2593,股票涨跌!B:B,0)),"-")</f>
        <v>-</v>
      </c>
      <c r="G2593" s="1" t="str">
        <f>TRIM(基本信息!O2593)</f>
        <v/>
      </c>
      <c r="H2593" s="1" t="str">
        <f>IFERROR(INDEX(行业涨跌!F:F,MATCH(G2593,行业涨跌!C:C,0)),"-")</f>
        <v>-</v>
      </c>
      <c r="I2593" s="1" t="str">
        <f>IFERROR(INDEX(行业涨跌!E:E,MATCH(G2593,行业涨跌!C:C,0)),"-")</f>
        <v>-</v>
      </c>
      <c r="J2593" s="1">
        <v>0</v>
      </c>
      <c r="K2593" s="1">
        <v>0</v>
      </c>
      <c r="L2593" s="1">
        <v>0</v>
      </c>
      <c r="M2593" s="66">
        <f t="shared" si="282"/>
        <v>0</v>
      </c>
      <c r="R2593" s="43" t="str">
        <f t="shared" si="280"/>
        <v>-</v>
      </c>
    </row>
    <row r="2594" spans="1:19" x14ac:dyDescent="0.15">
      <c r="A2594" s="1">
        <v>2593</v>
      </c>
      <c r="B2594" s="29" t="str">
        <f>TRIM(基本信息!B2594)</f>
        <v/>
      </c>
      <c r="C2594" s="1" t="str">
        <f>TRIM(基本信息!C2594)</f>
        <v/>
      </c>
      <c r="D2594" s="1">
        <f t="shared" si="281"/>
        <v>0</v>
      </c>
      <c r="E2594" s="1" t="str">
        <f>IFERROR(INDEX(股票涨跌!E:E,MATCH(B2594,股票涨跌!B:B,0)),"-")</f>
        <v>-</v>
      </c>
      <c r="F2594" s="1" t="str">
        <f>IFERROR(INDEX(股票涨跌!F:F,MATCH(B2594,股票涨跌!B:B,0)),"-")</f>
        <v>-</v>
      </c>
      <c r="G2594" s="1" t="str">
        <f>TRIM(基本信息!O2594)</f>
        <v/>
      </c>
      <c r="H2594" s="1" t="str">
        <f>IFERROR(INDEX(行业涨跌!F:F,MATCH(G2594,行业涨跌!C:C,0)),"-")</f>
        <v>-</v>
      </c>
      <c r="I2594" s="1" t="str">
        <f>IFERROR(INDEX(行业涨跌!E:E,MATCH(G2594,行业涨跌!C:C,0)),"-")</f>
        <v>-</v>
      </c>
      <c r="J2594" s="1">
        <v>0</v>
      </c>
      <c r="K2594" s="1">
        <v>0</v>
      </c>
      <c r="L2594" s="1">
        <v>0</v>
      </c>
      <c r="M2594" s="66">
        <f t="shared" si="282"/>
        <v>0</v>
      </c>
      <c r="R2594" s="43" t="str">
        <f t="shared" si="280"/>
        <v>-</v>
      </c>
    </row>
    <row r="2595" spans="1:19" x14ac:dyDescent="0.15">
      <c r="A2595" s="1">
        <v>2594</v>
      </c>
      <c r="B2595" s="29" t="str">
        <f>TRIM(基本信息!B2595)</f>
        <v/>
      </c>
      <c r="C2595" s="1" t="str">
        <f>TRIM(基本信息!C2595)</f>
        <v/>
      </c>
      <c r="D2595" s="1">
        <f t="shared" si="281"/>
        <v>0</v>
      </c>
      <c r="E2595" s="1" t="str">
        <f>IFERROR(INDEX(股票涨跌!E:E,MATCH(B2595,股票涨跌!B:B,0)),"-")</f>
        <v>-</v>
      </c>
      <c r="F2595" s="1" t="str">
        <f>IFERROR(INDEX(股票涨跌!F:F,MATCH(B2595,股票涨跌!B:B,0)),"-")</f>
        <v>-</v>
      </c>
      <c r="G2595" s="1" t="str">
        <f>TRIM(基本信息!O2595)</f>
        <v/>
      </c>
      <c r="H2595" s="1" t="str">
        <f>IFERROR(INDEX(行业涨跌!F:F,MATCH(G2595,行业涨跌!C:C,0)),"-")</f>
        <v>-</v>
      </c>
      <c r="I2595" s="1" t="str">
        <f>IFERROR(INDEX(行业涨跌!E:E,MATCH(G2595,行业涨跌!C:C,0)),"-")</f>
        <v>-</v>
      </c>
      <c r="J2595" s="1">
        <v>0</v>
      </c>
      <c r="K2595" s="1">
        <v>0</v>
      </c>
      <c r="L2595" s="1">
        <v>0</v>
      </c>
      <c r="M2595" s="66">
        <f t="shared" si="282"/>
        <v>0</v>
      </c>
      <c r="R2595" s="43" t="str">
        <f t="shared" si="280"/>
        <v>-</v>
      </c>
    </row>
    <row r="2596" spans="1:19" x14ac:dyDescent="0.15">
      <c r="A2596" s="1">
        <v>2595</v>
      </c>
      <c r="B2596" s="29" t="str">
        <f>TRIM(基本信息!B2596)</f>
        <v/>
      </c>
      <c r="C2596" s="1" t="str">
        <f>TRIM(基本信息!C2596)</f>
        <v/>
      </c>
      <c r="D2596" s="1">
        <f t="shared" si="281"/>
        <v>0</v>
      </c>
      <c r="E2596" s="1" t="str">
        <f>IFERROR(INDEX(股票涨跌!E:E,MATCH(B2596,股票涨跌!B:B,0)),"-")</f>
        <v>-</v>
      </c>
      <c r="F2596" s="1" t="str">
        <f>IFERROR(INDEX(股票涨跌!F:F,MATCH(B2596,股票涨跌!B:B,0)),"-")</f>
        <v>-</v>
      </c>
      <c r="G2596" s="1" t="str">
        <f>TRIM(基本信息!O2596)</f>
        <v/>
      </c>
      <c r="H2596" s="1" t="str">
        <f>IFERROR(INDEX(行业涨跌!F:F,MATCH(G2596,行业涨跌!C:C,0)),"-")</f>
        <v>-</v>
      </c>
      <c r="I2596" s="1" t="str">
        <f>IFERROR(INDEX(行业涨跌!E:E,MATCH(G2596,行业涨跌!C:C,0)),"-")</f>
        <v>-</v>
      </c>
      <c r="J2596" s="1">
        <v>0</v>
      </c>
      <c r="K2596" s="1">
        <v>0</v>
      </c>
      <c r="L2596" s="1">
        <v>0</v>
      </c>
      <c r="M2596" s="66">
        <f t="shared" si="282"/>
        <v>0</v>
      </c>
      <c r="R2596" s="43" t="str">
        <f t="shared" si="280"/>
        <v>-</v>
      </c>
    </row>
    <row r="2597" spans="1:19" x14ac:dyDescent="0.15">
      <c r="A2597" s="1">
        <v>2596</v>
      </c>
      <c r="B2597" s="29" t="str">
        <f>TRIM(基本信息!B2597)</f>
        <v/>
      </c>
      <c r="C2597" s="1" t="str">
        <f>TRIM(基本信息!C2597)</f>
        <v/>
      </c>
      <c r="D2597" s="1">
        <f t="shared" si="281"/>
        <v>0</v>
      </c>
      <c r="E2597" s="1" t="str">
        <f>IFERROR(INDEX(股票涨跌!E:E,MATCH(B2597,股票涨跌!B:B,0)),"-")</f>
        <v>-</v>
      </c>
      <c r="F2597" s="1" t="str">
        <f>IFERROR(INDEX(股票涨跌!F:F,MATCH(B2597,股票涨跌!B:B,0)),"-")</f>
        <v>-</v>
      </c>
      <c r="G2597" s="1" t="str">
        <f>TRIM(基本信息!O2597)</f>
        <v/>
      </c>
      <c r="H2597" s="1" t="str">
        <f>IFERROR(INDEX(行业涨跌!F:F,MATCH(G2597,行业涨跌!C:C,0)),"-")</f>
        <v>-</v>
      </c>
      <c r="I2597" s="1" t="str">
        <f>IFERROR(INDEX(行业涨跌!E:E,MATCH(G2597,行业涨跌!C:C,0)),"-")</f>
        <v>-</v>
      </c>
      <c r="J2597" s="1">
        <v>0</v>
      </c>
      <c r="K2597" s="1">
        <v>0</v>
      </c>
      <c r="L2597" s="1">
        <v>0</v>
      </c>
      <c r="M2597" s="66">
        <f t="shared" si="282"/>
        <v>0</v>
      </c>
      <c r="R2597" s="43" t="str">
        <f t="shared" si="280"/>
        <v>-</v>
      </c>
    </row>
    <row r="2598" spans="1:19" x14ac:dyDescent="0.15">
      <c r="A2598" s="1">
        <v>2597</v>
      </c>
      <c r="B2598" s="29" t="str">
        <f>TRIM(基本信息!B2598)</f>
        <v/>
      </c>
      <c r="C2598" s="1" t="str">
        <f>TRIM(基本信息!C2598)</f>
        <v/>
      </c>
      <c r="D2598" s="1">
        <f t="shared" si="281"/>
        <v>0</v>
      </c>
      <c r="E2598" s="1" t="str">
        <f>IFERROR(INDEX(股票涨跌!E:E,MATCH(B2598,股票涨跌!B:B,0)),"-")</f>
        <v>-</v>
      </c>
      <c r="F2598" s="1" t="str">
        <f>IFERROR(INDEX(股票涨跌!F:F,MATCH(B2598,股票涨跌!B:B,0)),"-")</f>
        <v>-</v>
      </c>
      <c r="G2598" s="1" t="str">
        <f>TRIM(基本信息!O2598)</f>
        <v/>
      </c>
      <c r="H2598" s="1" t="str">
        <f>IFERROR(INDEX(行业涨跌!F:F,MATCH(G2598,行业涨跌!C:C,0)),"-")</f>
        <v>-</v>
      </c>
      <c r="I2598" s="1" t="str">
        <f>IFERROR(INDEX(行业涨跌!E:E,MATCH(G2598,行业涨跌!C:C,0)),"-")</f>
        <v>-</v>
      </c>
      <c r="J2598" s="1">
        <v>0</v>
      </c>
      <c r="K2598" s="1">
        <v>1</v>
      </c>
      <c r="L2598" s="1">
        <v>0</v>
      </c>
      <c r="M2598" s="66">
        <f t="shared" si="282"/>
        <v>1</v>
      </c>
      <c r="R2598" s="43" t="str">
        <f t="shared" si="280"/>
        <v>-</v>
      </c>
      <c r="S2598" s="11">
        <v>43630.625</v>
      </c>
    </row>
    <row r="2599" spans="1:19" x14ac:dyDescent="0.15">
      <c r="A2599" s="1">
        <v>2598</v>
      </c>
      <c r="B2599" s="29" t="str">
        <f>TRIM(基本信息!B2599)</f>
        <v/>
      </c>
      <c r="C2599" s="1" t="str">
        <f>TRIM(基本信息!C2599)</f>
        <v/>
      </c>
      <c r="D2599" s="1">
        <f t="shared" si="281"/>
        <v>0</v>
      </c>
      <c r="E2599" s="1" t="str">
        <f>IFERROR(INDEX(股票涨跌!E:E,MATCH(B2599,股票涨跌!B:B,0)),"-")</f>
        <v>-</v>
      </c>
      <c r="F2599" s="1" t="str">
        <f>IFERROR(INDEX(股票涨跌!F:F,MATCH(B2599,股票涨跌!B:B,0)),"-")</f>
        <v>-</v>
      </c>
      <c r="G2599" s="1" t="str">
        <f>TRIM(基本信息!O2599)</f>
        <v/>
      </c>
      <c r="H2599" s="1" t="str">
        <f>IFERROR(INDEX(行业涨跌!F:F,MATCH(G2599,行业涨跌!C:C,0)),"-")</f>
        <v>-</v>
      </c>
      <c r="I2599" s="1" t="str">
        <f>IFERROR(INDEX(行业涨跌!E:E,MATCH(G2599,行业涨跌!C:C,0)),"-")</f>
        <v>-</v>
      </c>
      <c r="J2599" s="1">
        <v>0</v>
      </c>
      <c r="K2599" s="1">
        <v>0</v>
      </c>
      <c r="L2599" s="1">
        <v>0</v>
      </c>
      <c r="M2599" s="66">
        <f t="shared" si="282"/>
        <v>0</v>
      </c>
      <c r="R2599" s="43" t="str">
        <f t="shared" si="280"/>
        <v>-</v>
      </c>
    </row>
    <row r="2600" spans="1:19" x14ac:dyDescent="0.15">
      <c r="A2600" s="1">
        <v>2599</v>
      </c>
      <c r="B2600" s="29" t="str">
        <f>TRIM(基本信息!B2600)</f>
        <v/>
      </c>
      <c r="C2600" s="1" t="str">
        <f>TRIM(基本信息!C2600)</f>
        <v/>
      </c>
      <c r="D2600" s="1">
        <f t="shared" si="281"/>
        <v>0</v>
      </c>
      <c r="E2600" s="1" t="str">
        <f>IFERROR(INDEX(股票涨跌!E:E,MATCH(B2600,股票涨跌!B:B,0)),"-")</f>
        <v>-</v>
      </c>
      <c r="F2600" s="1" t="str">
        <f>IFERROR(INDEX(股票涨跌!F:F,MATCH(B2600,股票涨跌!B:B,0)),"-")</f>
        <v>-</v>
      </c>
      <c r="G2600" s="1" t="str">
        <f>TRIM(基本信息!O2600)</f>
        <v/>
      </c>
      <c r="H2600" s="1" t="str">
        <f>IFERROR(INDEX(行业涨跌!F:F,MATCH(G2600,行业涨跌!C:C,0)),"-")</f>
        <v>-</v>
      </c>
      <c r="I2600" s="1" t="str">
        <f>IFERROR(INDEX(行业涨跌!E:E,MATCH(G2600,行业涨跌!C:C,0)),"-")</f>
        <v>-</v>
      </c>
      <c r="J2600" s="1">
        <v>0</v>
      </c>
      <c r="K2600" s="1">
        <v>0</v>
      </c>
      <c r="L2600" s="1">
        <v>0</v>
      </c>
      <c r="M2600" s="66">
        <f t="shared" si="282"/>
        <v>0</v>
      </c>
      <c r="R2600" s="43" t="str">
        <f t="shared" si="280"/>
        <v>-</v>
      </c>
    </row>
    <row r="2601" spans="1:19" x14ac:dyDescent="0.15">
      <c r="A2601" s="1">
        <v>2600</v>
      </c>
      <c r="B2601" s="29" t="str">
        <f>TRIM(基本信息!B2601)</f>
        <v/>
      </c>
      <c r="C2601" s="1" t="str">
        <f>TRIM(基本信息!C2601)</f>
        <v/>
      </c>
      <c r="D2601" s="1">
        <f t="shared" si="281"/>
        <v>0</v>
      </c>
      <c r="E2601" s="1" t="str">
        <f>IFERROR(INDEX(股票涨跌!E:E,MATCH(B2601,股票涨跌!B:B,0)),"-")</f>
        <v>-</v>
      </c>
      <c r="F2601" s="1" t="str">
        <f>IFERROR(INDEX(股票涨跌!F:F,MATCH(B2601,股票涨跌!B:B,0)),"-")</f>
        <v>-</v>
      </c>
      <c r="G2601" s="1" t="str">
        <f>TRIM(基本信息!O2601)</f>
        <v/>
      </c>
      <c r="H2601" s="1" t="str">
        <f>IFERROR(INDEX(行业涨跌!F:F,MATCH(G2601,行业涨跌!C:C,0)),"-")</f>
        <v>-</v>
      </c>
      <c r="I2601" s="1" t="str">
        <f>IFERROR(INDEX(行业涨跌!E:E,MATCH(G2601,行业涨跌!C:C,0)),"-")</f>
        <v>-</v>
      </c>
      <c r="J2601" s="1">
        <v>0</v>
      </c>
      <c r="K2601" s="1">
        <v>0</v>
      </c>
      <c r="L2601" s="1">
        <v>0</v>
      </c>
      <c r="M2601" s="66">
        <f t="shared" si="282"/>
        <v>0</v>
      </c>
      <c r="R2601" s="43" t="str">
        <f t="shared" si="280"/>
        <v>-</v>
      </c>
    </row>
    <row r="2602" spans="1:19" x14ac:dyDescent="0.15">
      <c r="A2602" s="1">
        <v>2601</v>
      </c>
      <c r="B2602" s="29" t="str">
        <f>TRIM(基本信息!B2602)</f>
        <v/>
      </c>
      <c r="C2602" s="1" t="str">
        <f>TRIM(基本信息!C2602)</f>
        <v/>
      </c>
      <c r="D2602" s="1">
        <f t="shared" si="281"/>
        <v>0</v>
      </c>
      <c r="E2602" s="1" t="str">
        <f>IFERROR(INDEX(股票涨跌!E:E,MATCH(B2602,股票涨跌!B:B,0)),"-")</f>
        <v>-</v>
      </c>
      <c r="F2602" s="1" t="str">
        <f>IFERROR(INDEX(股票涨跌!F:F,MATCH(B2602,股票涨跌!B:B,0)),"-")</f>
        <v>-</v>
      </c>
      <c r="G2602" s="1" t="str">
        <f>TRIM(基本信息!O2602)</f>
        <v/>
      </c>
      <c r="H2602" s="1" t="str">
        <f>IFERROR(INDEX(行业涨跌!F:F,MATCH(G2602,行业涨跌!C:C,0)),"-")</f>
        <v>-</v>
      </c>
      <c r="I2602" s="1" t="str">
        <f>IFERROR(INDEX(行业涨跌!E:E,MATCH(G2602,行业涨跌!C:C,0)),"-")</f>
        <v>-</v>
      </c>
      <c r="J2602" s="1">
        <v>0</v>
      </c>
      <c r="K2602" s="1">
        <v>0</v>
      </c>
      <c r="L2602" s="1">
        <v>0</v>
      </c>
      <c r="M2602" s="66">
        <f t="shared" si="282"/>
        <v>0</v>
      </c>
      <c r="R2602" s="43" t="str">
        <f t="shared" si="280"/>
        <v>-</v>
      </c>
    </row>
    <row r="2603" spans="1:19" x14ac:dyDescent="0.15">
      <c r="A2603" s="1">
        <v>2602</v>
      </c>
      <c r="B2603" s="29" t="str">
        <f>TRIM(基本信息!B2603)</f>
        <v/>
      </c>
      <c r="C2603" s="1" t="str">
        <f>TRIM(基本信息!C2603)</f>
        <v/>
      </c>
      <c r="D2603" s="1">
        <f t="shared" si="281"/>
        <v>0</v>
      </c>
      <c r="E2603" s="1" t="str">
        <f>IFERROR(INDEX(股票涨跌!E:E,MATCH(B2603,股票涨跌!B:B,0)),"-")</f>
        <v>-</v>
      </c>
      <c r="F2603" s="1" t="str">
        <f>IFERROR(INDEX(股票涨跌!F:F,MATCH(B2603,股票涨跌!B:B,0)),"-")</f>
        <v>-</v>
      </c>
      <c r="G2603" s="1" t="str">
        <f>TRIM(基本信息!O2603)</f>
        <v/>
      </c>
      <c r="H2603" s="1" t="str">
        <f>IFERROR(INDEX(行业涨跌!F:F,MATCH(G2603,行业涨跌!C:C,0)),"-")</f>
        <v>-</v>
      </c>
      <c r="I2603" s="1" t="str">
        <f>IFERROR(INDEX(行业涨跌!E:E,MATCH(G2603,行业涨跌!C:C,0)),"-")</f>
        <v>-</v>
      </c>
      <c r="J2603" s="1">
        <v>0</v>
      </c>
      <c r="K2603" s="1">
        <v>0</v>
      </c>
      <c r="L2603" s="1">
        <v>0</v>
      </c>
      <c r="M2603" s="66">
        <f t="shared" si="282"/>
        <v>0</v>
      </c>
      <c r="R2603" s="43" t="str">
        <f t="shared" si="280"/>
        <v>-</v>
      </c>
    </row>
    <row r="2604" spans="1:19" x14ac:dyDescent="0.15">
      <c r="A2604" s="1">
        <v>2603</v>
      </c>
      <c r="B2604" s="29" t="str">
        <f>TRIM(基本信息!B2604)</f>
        <v/>
      </c>
      <c r="C2604" s="1" t="str">
        <f>TRIM(基本信息!C2604)</f>
        <v/>
      </c>
      <c r="D2604" s="1">
        <f t="shared" si="281"/>
        <v>0</v>
      </c>
      <c r="E2604" s="1" t="str">
        <f>IFERROR(INDEX(股票涨跌!E:E,MATCH(B2604,股票涨跌!B:B,0)),"-")</f>
        <v>-</v>
      </c>
      <c r="F2604" s="1" t="str">
        <f>IFERROR(INDEX(股票涨跌!F:F,MATCH(B2604,股票涨跌!B:B,0)),"-")</f>
        <v>-</v>
      </c>
      <c r="G2604" s="1" t="str">
        <f>TRIM(基本信息!O2604)</f>
        <v/>
      </c>
      <c r="H2604" s="1" t="str">
        <f>IFERROR(INDEX(行业涨跌!F:F,MATCH(G2604,行业涨跌!C:C,0)),"-")</f>
        <v>-</v>
      </c>
      <c r="I2604" s="1" t="str">
        <f>IFERROR(INDEX(行业涨跌!E:E,MATCH(G2604,行业涨跌!C:C,0)),"-")</f>
        <v>-</v>
      </c>
      <c r="J2604" s="1">
        <v>0</v>
      </c>
      <c r="K2604" s="1">
        <v>0</v>
      </c>
      <c r="L2604" s="1">
        <v>0</v>
      </c>
      <c r="M2604" s="66">
        <f t="shared" si="282"/>
        <v>0</v>
      </c>
      <c r="R2604" s="43" t="str">
        <f t="shared" si="280"/>
        <v>-</v>
      </c>
    </row>
    <row r="2605" spans="1:19" x14ac:dyDescent="0.15">
      <c r="A2605" s="1">
        <v>2604</v>
      </c>
      <c r="B2605" s="29" t="str">
        <f>TRIM(基本信息!B2605)</f>
        <v/>
      </c>
      <c r="C2605" s="1" t="str">
        <f>TRIM(基本信息!C2605)</f>
        <v/>
      </c>
      <c r="D2605" s="1">
        <f t="shared" si="281"/>
        <v>0</v>
      </c>
      <c r="E2605" s="1" t="str">
        <f>IFERROR(INDEX(股票涨跌!E:E,MATCH(B2605,股票涨跌!B:B,0)),"-")</f>
        <v>-</v>
      </c>
      <c r="F2605" s="1" t="str">
        <f>IFERROR(INDEX(股票涨跌!F:F,MATCH(B2605,股票涨跌!B:B,0)),"-")</f>
        <v>-</v>
      </c>
      <c r="G2605" s="1" t="str">
        <f>TRIM(基本信息!O2605)</f>
        <v/>
      </c>
      <c r="H2605" s="1" t="str">
        <f>IFERROR(INDEX(行业涨跌!F:F,MATCH(G2605,行业涨跌!C:C,0)),"-")</f>
        <v>-</v>
      </c>
      <c r="I2605" s="1" t="str">
        <f>IFERROR(INDEX(行业涨跌!E:E,MATCH(G2605,行业涨跌!C:C,0)),"-")</f>
        <v>-</v>
      </c>
      <c r="J2605" s="1">
        <v>0</v>
      </c>
      <c r="K2605" s="1">
        <v>0</v>
      </c>
      <c r="L2605" s="1">
        <v>0</v>
      </c>
      <c r="M2605" s="66">
        <f t="shared" si="282"/>
        <v>0</v>
      </c>
      <c r="R2605" s="43" t="str">
        <f t="shared" si="280"/>
        <v>-</v>
      </c>
    </row>
    <row r="2606" spans="1:19" x14ac:dyDescent="0.15">
      <c r="A2606" s="1">
        <v>2605</v>
      </c>
      <c r="B2606" s="29" t="str">
        <f>TRIM(基本信息!B2606)</f>
        <v/>
      </c>
      <c r="C2606" s="1" t="str">
        <f>TRIM(基本信息!C2606)</f>
        <v/>
      </c>
      <c r="D2606" s="1">
        <f t="shared" si="281"/>
        <v>0</v>
      </c>
      <c r="E2606" s="1" t="str">
        <f>IFERROR(INDEX(股票涨跌!E:E,MATCH(B2606,股票涨跌!B:B,0)),"-")</f>
        <v>-</v>
      </c>
      <c r="F2606" s="1" t="str">
        <f>IFERROR(INDEX(股票涨跌!F:F,MATCH(B2606,股票涨跌!B:B,0)),"-")</f>
        <v>-</v>
      </c>
      <c r="G2606" s="1" t="str">
        <f>TRIM(基本信息!O2606)</f>
        <v/>
      </c>
      <c r="H2606" s="1" t="str">
        <f>IFERROR(INDEX(行业涨跌!F:F,MATCH(G2606,行业涨跌!C:C,0)),"-")</f>
        <v>-</v>
      </c>
      <c r="I2606" s="1" t="str">
        <f>IFERROR(INDEX(行业涨跌!E:E,MATCH(G2606,行业涨跌!C:C,0)),"-")</f>
        <v>-</v>
      </c>
      <c r="J2606" s="1">
        <v>0</v>
      </c>
      <c r="K2606" s="1">
        <v>0</v>
      </c>
      <c r="L2606" s="1">
        <v>0</v>
      </c>
      <c r="M2606" s="66">
        <f t="shared" si="282"/>
        <v>0</v>
      </c>
      <c r="R2606" s="43" t="str">
        <f t="shared" si="280"/>
        <v>-</v>
      </c>
    </row>
    <row r="2607" spans="1:19" x14ac:dyDescent="0.15">
      <c r="A2607" s="1">
        <v>2606</v>
      </c>
      <c r="B2607" s="29" t="str">
        <f>TRIM(基本信息!B2607)</f>
        <v/>
      </c>
      <c r="C2607" s="1" t="str">
        <f>TRIM(基本信息!C2607)</f>
        <v/>
      </c>
      <c r="D2607" s="1">
        <f t="shared" si="281"/>
        <v>0</v>
      </c>
      <c r="E2607" s="1" t="str">
        <f>IFERROR(INDEX(股票涨跌!E:E,MATCH(B2607,股票涨跌!B:B,0)),"-")</f>
        <v>-</v>
      </c>
      <c r="F2607" s="1" t="str">
        <f>IFERROR(INDEX(股票涨跌!F:F,MATCH(B2607,股票涨跌!B:B,0)),"-")</f>
        <v>-</v>
      </c>
      <c r="G2607" s="1" t="str">
        <f>TRIM(基本信息!O2607)</f>
        <v/>
      </c>
      <c r="H2607" s="1" t="str">
        <f>IFERROR(INDEX(行业涨跌!F:F,MATCH(G2607,行业涨跌!C:C,0)),"-")</f>
        <v>-</v>
      </c>
      <c r="I2607" s="1" t="str">
        <f>IFERROR(INDEX(行业涨跌!E:E,MATCH(G2607,行业涨跌!C:C,0)),"-")</f>
        <v>-</v>
      </c>
      <c r="J2607" s="1">
        <v>0</v>
      </c>
      <c r="K2607" s="1">
        <v>0</v>
      </c>
      <c r="L2607" s="1">
        <v>0</v>
      </c>
      <c r="M2607" s="66">
        <f t="shared" si="282"/>
        <v>0</v>
      </c>
      <c r="R2607" s="43" t="str">
        <f t="shared" si="280"/>
        <v>-</v>
      </c>
    </row>
    <row r="2608" spans="1:19" x14ac:dyDescent="0.15">
      <c r="A2608" s="1">
        <v>2607</v>
      </c>
      <c r="B2608" s="29" t="str">
        <f>TRIM(基本信息!B2608)</f>
        <v/>
      </c>
      <c r="C2608" s="1" t="str">
        <f>TRIM(基本信息!C2608)</f>
        <v/>
      </c>
      <c r="D2608" s="1">
        <f t="shared" si="281"/>
        <v>0</v>
      </c>
      <c r="E2608" s="1" t="str">
        <f>IFERROR(INDEX(股票涨跌!E:E,MATCH(B2608,股票涨跌!B:B,0)),"-")</f>
        <v>-</v>
      </c>
      <c r="F2608" s="1" t="str">
        <f>IFERROR(INDEX(股票涨跌!F:F,MATCH(B2608,股票涨跌!B:B,0)),"-")</f>
        <v>-</v>
      </c>
      <c r="G2608" s="1" t="str">
        <f>TRIM(基本信息!O2608)</f>
        <v/>
      </c>
      <c r="H2608" s="1" t="str">
        <f>IFERROR(INDEX(行业涨跌!F:F,MATCH(G2608,行业涨跌!C:C,0)),"-")</f>
        <v>-</v>
      </c>
      <c r="I2608" s="1" t="str">
        <f>IFERROR(INDEX(行业涨跌!E:E,MATCH(G2608,行业涨跌!C:C,0)),"-")</f>
        <v>-</v>
      </c>
      <c r="J2608" s="1">
        <v>0</v>
      </c>
      <c r="K2608" s="1">
        <v>1</v>
      </c>
      <c r="L2608" s="1">
        <v>0</v>
      </c>
      <c r="M2608" s="66">
        <f t="shared" si="282"/>
        <v>1</v>
      </c>
      <c r="R2608" s="43" t="str">
        <f t="shared" si="280"/>
        <v>-</v>
      </c>
      <c r="S2608" s="11">
        <v>43630.625</v>
      </c>
    </row>
    <row r="2609" spans="1:19" x14ac:dyDescent="0.15">
      <c r="A2609" s="1">
        <v>2608</v>
      </c>
      <c r="B2609" s="29" t="str">
        <f>TRIM(基本信息!B2609)</f>
        <v/>
      </c>
      <c r="C2609" s="1" t="str">
        <f>TRIM(基本信息!C2609)</f>
        <v/>
      </c>
      <c r="D2609" s="1">
        <f t="shared" si="281"/>
        <v>0</v>
      </c>
      <c r="E2609" s="1" t="str">
        <f>IFERROR(INDEX(股票涨跌!E:E,MATCH(B2609,股票涨跌!B:B,0)),"-")</f>
        <v>-</v>
      </c>
      <c r="F2609" s="1" t="str">
        <f>IFERROR(INDEX(股票涨跌!F:F,MATCH(B2609,股票涨跌!B:B,0)),"-")</f>
        <v>-</v>
      </c>
      <c r="G2609" s="1" t="str">
        <f>TRIM(基本信息!O2609)</f>
        <v/>
      </c>
      <c r="H2609" s="1" t="str">
        <f>IFERROR(INDEX(行业涨跌!F:F,MATCH(G2609,行业涨跌!C:C,0)),"-")</f>
        <v>-</v>
      </c>
      <c r="I2609" s="1" t="str">
        <f>IFERROR(INDEX(行业涨跌!E:E,MATCH(G2609,行业涨跌!C:C,0)),"-")</f>
        <v>-</v>
      </c>
      <c r="J2609" s="1">
        <v>0</v>
      </c>
      <c r="K2609" s="1">
        <v>1</v>
      </c>
      <c r="L2609" s="1">
        <v>0</v>
      </c>
      <c r="M2609" s="66">
        <f t="shared" si="282"/>
        <v>1</v>
      </c>
      <c r="R2609" s="43" t="str">
        <f t="shared" si="280"/>
        <v>-</v>
      </c>
      <c r="S2609" s="11">
        <v>43630.625</v>
      </c>
    </row>
    <row r="2610" spans="1:19" x14ac:dyDescent="0.15">
      <c r="A2610" s="1">
        <v>2609</v>
      </c>
      <c r="B2610" s="29" t="str">
        <f>TRIM(基本信息!B2610)</f>
        <v/>
      </c>
      <c r="C2610" s="1" t="str">
        <f>TRIM(基本信息!C2610)</f>
        <v/>
      </c>
      <c r="D2610" s="1">
        <f t="shared" si="281"/>
        <v>0</v>
      </c>
      <c r="E2610" s="1" t="str">
        <f>IFERROR(INDEX(股票涨跌!E:E,MATCH(B2610,股票涨跌!B:B,0)),"-")</f>
        <v>-</v>
      </c>
      <c r="F2610" s="1" t="str">
        <f>IFERROR(INDEX(股票涨跌!F:F,MATCH(B2610,股票涨跌!B:B,0)),"-")</f>
        <v>-</v>
      </c>
      <c r="G2610" s="1" t="str">
        <f>TRIM(基本信息!O2610)</f>
        <v/>
      </c>
      <c r="H2610" s="1" t="str">
        <f>IFERROR(INDEX(行业涨跌!F:F,MATCH(G2610,行业涨跌!C:C,0)),"-")</f>
        <v>-</v>
      </c>
      <c r="I2610" s="1" t="str">
        <f>IFERROR(INDEX(行业涨跌!E:E,MATCH(G2610,行业涨跌!C:C,0)),"-")</f>
        <v>-</v>
      </c>
      <c r="J2610" s="1">
        <v>0</v>
      </c>
      <c r="K2610" s="1">
        <v>0</v>
      </c>
      <c r="L2610" s="1">
        <v>0</v>
      </c>
      <c r="M2610" s="66">
        <f t="shared" si="282"/>
        <v>0</v>
      </c>
      <c r="R2610" s="43" t="str">
        <f t="shared" si="280"/>
        <v>-</v>
      </c>
    </row>
    <row r="2611" spans="1:19" x14ac:dyDescent="0.15">
      <c r="A2611" s="1">
        <v>2610</v>
      </c>
      <c r="B2611" s="29" t="str">
        <f>TRIM(基本信息!B2611)</f>
        <v/>
      </c>
      <c r="C2611" s="1" t="str">
        <f>TRIM(基本信息!C2611)</f>
        <v/>
      </c>
      <c r="D2611" s="1">
        <f t="shared" si="281"/>
        <v>0</v>
      </c>
      <c r="E2611" s="1" t="str">
        <f>IFERROR(INDEX(股票涨跌!E:E,MATCH(B2611,股票涨跌!B:B,0)),"-")</f>
        <v>-</v>
      </c>
      <c r="F2611" s="1" t="str">
        <f>IFERROR(INDEX(股票涨跌!F:F,MATCH(B2611,股票涨跌!B:B,0)),"-")</f>
        <v>-</v>
      </c>
      <c r="G2611" s="1" t="str">
        <f>TRIM(基本信息!O2611)</f>
        <v/>
      </c>
      <c r="H2611" s="1" t="str">
        <f>IFERROR(INDEX(行业涨跌!F:F,MATCH(G2611,行业涨跌!C:C,0)),"-")</f>
        <v>-</v>
      </c>
      <c r="I2611" s="1" t="str">
        <f>IFERROR(INDEX(行业涨跌!E:E,MATCH(G2611,行业涨跌!C:C,0)),"-")</f>
        <v>-</v>
      </c>
      <c r="J2611" s="1">
        <v>0</v>
      </c>
      <c r="K2611" s="1">
        <v>0</v>
      </c>
      <c r="L2611" s="1">
        <v>1</v>
      </c>
      <c r="M2611" s="66">
        <f t="shared" si="282"/>
        <v>0</v>
      </c>
      <c r="R2611" s="43" t="str">
        <f t="shared" si="280"/>
        <v>-</v>
      </c>
    </row>
    <row r="2612" spans="1:19" x14ac:dyDescent="0.15">
      <c r="A2612" s="1">
        <v>2611</v>
      </c>
      <c r="B2612" s="29" t="str">
        <f>TRIM(基本信息!B2612)</f>
        <v/>
      </c>
      <c r="C2612" s="1" t="str">
        <f>TRIM(基本信息!C2612)</f>
        <v/>
      </c>
      <c r="D2612" s="1">
        <f t="shared" si="281"/>
        <v>0</v>
      </c>
      <c r="E2612" s="1" t="str">
        <f>IFERROR(INDEX(股票涨跌!E:E,MATCH(B2612,股票涨跌!B:B,0)),"-")</f>
        <v>-</v>
      </c>
      <c r="F2612" s="1" t="str">
        <f>IFERROR(INDEX(股票涨跌!F:F,MATCH(B2612,股票涨跌!B:B,0)),"-")</f>
        <v>-</v>
      </c>
      <c r="G2612" s="1" t="str">
        <f>TRIM(基本信息!O2612)</f>
        <v/>
      </c>
      <c r="H2612" s="1" t="str">
        <f>IFERROR(INDEX(行业涨跌!F:F,MATCH(G2612,行业涨跌!C:C,0)),"-")</f>
        <v>-</v>
      </c>
      <c r="I2612" s="1" t="str">
        <f>IFERROR(INDEX(行业涨跌!E:E,MATCH(G2612,行业涨跌!C:C,0)),"-")</f>
        <v>-</v>
      </c>
      <c r="J2612" s="1">
        <v>0</v>
      </c>
      <c r="K2612" s="1">
        <v>0</v>
      </c>
      <c r="L2612" s="1">
        <v>0</v>
      </c>
      <c r="M2612" s="66">
        <f t="shared" si="282"/>
        <v>0</v>
      </c>
      <c r="R2612" s="43" t="str">
        <f t="shared" si="280"/>
        <v>-</v>
      </c>
    </row>
    <row r="2613" spans="1:19" x14ac:dyDescent="0.15">
      <c r="A2613" s="1">
        <v>2612</v>
      </c>
      <c r="B2613" s="29" t="str">
        <f>TRIM(基本信息!B2613)</f>
        <v/>
      </c>
      <c r="C2613" s="1" t="str">
        <f>TRIM(基本信息!C2613)</f>
        <v/>
      </c>
      <c r="D2613" s="1">
        <f t="shared" si="281"/>
        <v>0</v>
      </c>
      <c r="E2613" s="1" t="str">
        <f>IFERROR(INDEX(股票涨跌!E:E,MATCH(B2613,股票涨跌!B:B,0)),"-")</f>
        <v>-</v>
      </c>
      <c r="F2613" s="1" t="str">
        <f>IFERROR(INDEX(股票涨跌!F:F,MATCH(B2613,股票涨跌!B:B,0)),"-")</f>
        <v>-</v>
      </c>
      <c r="G2613" s="1" t="str">
        <f>TRIM(基本信息!O2613)</f>
        <v/>
      </c>
      <c r="H2613" s="1" t="str">
        <f>IFERROR(INDEX(行业涨跌!F:F,MATCH(G2613,行业涨跌!C:C,0)),"-")</f>
        <v>-</v>
      </c>
      <c r="I2613" s="1" t="str">
        <f>IFERROR(INDEX(行业涨跌!E:E,MATCH(G2613,行业涨跌!C:C,0)),"-")</f>
        <v>-</v>
      </c>
      <c r="J2613" s="1">
        <v>0</v>
      </c>
      <c r="K2613" s="1">
        <v>0</v>
      </c>
      <c r="L2613" s="1">
        <v>0</v>
      </c>
      <c r="M2613" s="66">
        <f t="shared" si="282"/>
        <v>0</v>
      </c>
      <c r="R2613" s="43" t="str">
        <f t="shared" si="280"/>
        <v>-</v>
      </c>
    </row>
    <row r="2614" spans="1:19" x14ac:dyDescent="0.15">
      <c r="A2614" s="1">
        <v>2613</v>
      </c>
      <c r="B2614" s="29" t="str">
        <f>TRIM(基本信息!B2614)</f>
        <v/>
      </c>
      <c r="C2614" s="1" t="str">
        <f>TRIM(基本信息!C2614)</f>
        <v/>
      </c>
      <c r="D2614" s="1">
        <f t="shared" si="281"/>
        <v>0</v>
      </c>
      <c r="E2614" s="1" t="str">
        <f>IFERROR(INDEX(股票涨跌!E:E,MATCH(B2614,股票涨跌!B:B,0)),"-")</f>
        <v>-</v>
      </c>
      <c r="F2614" s="1" t="str">
        <f>IFERROR(INDEX(股票涨跌!F:F,MATCH(B2614,股票涨跌!B:B,0)),"-")</f>
        <v>-</v>
      </c>
      <c r="G2614" s="1" t="str">
        <f>TRIM(基本信息!O2614)</f>
        <v/>
      </c>
      <c r="H2614" s="1" t="str">
        <f>IFERROR(INDEX(行业涨跌!F:F,MATCH(G2614,行业涨跌!C:C,0)),"-")</f>
        <v>-</v>
      </c>
      <c r="I2614" s="1" t="str">
        <f>IFERROR(INDEX(行业涨跌!E:E,MATCH(G2614,行业涨跌!C:C,0)),"-")</f>
        <v>-</v>
      </c>
      <c r="J2614" s="1">
        <v>0</v>
      </c>
      <c r="K2614" s="1">
        <v>0</v>
      </c>
      <c r="L2614" s="1">
        <v>0</v>
      </c>
      <c r="M2614" s="66">
        <f t="shared" si="282"/>
        <v>0</v>
      </c>
      <c r="R2614" s="43" t="str">
        <f t="shared" si="280"/>
        <v>-</v>
      </c>
    </row>
    <row r="2615" spans="1:19" x14ac:dyDescent="0.15">
      <c r="A2615" s="1">
        <v>2614</v>
      </c>
      <c r="B2615" s="29" t="str">
        <f>TRIM(基本信息!B2615)</f>
        <v/>
      </c>
      <c r="C2615" s="1" t="str">
        <f>TRIM(基本信息!C2615)</f>
        <v/>
      </c>
      <c r="D2615" s="1">
        <f t="shared" si="281"/>
        <v>0</v>
      </c>
      <c r="E2615" s="1" t="str">
        <f>IFERROR(INDEX(股票涨跌!E:E,MATCH(B2615,股票涨跌!B:B,0)),"-")</f>
        <v>-</v>
      </c>
      <c r="F2615" s="1" t="str">
        <f>IFERROR(INDEX(股票涨跌!F:F,MATCH(B2615,股票涨跌!B:B,0)),"-")</f>
        <v>-</v>
      </c>
      <c r="G2615" s="1" t="str">
        <f>TRIM(基本信息!O2615)</f>
        <v/>
      </c>
      <c r="H2615" s="1" t="str">
        <f>IFERROR(INDEX(行业涨跌!F:F,MATCH(G2615,行业涨跌!C:C,0)),"-")</f>
        <v>-</v>
      </c>
      <c r="I2615" s="1" t="str">
        <f>IFERROR(INDEX(行业涨跌!E:E,MATCH(G2615,行业涨跌!C:C,0)),"-")</f>
        <v>-</v>
      </c>
      <c r="J2615" s="1">
        <v>0</v>
      </c>
      <c r="K2615" s="1">
        <v>0</v>
      </c>
      <c r="L2615" s="1">
        <v>0</v>
      </c>
      <c r="M2615" s="66">
        <f t="shared" si="282"/>
        <v>0</v>
      </c>
      <c r="R2615" s="43" t="str">
        <f t="shared" si="280"/>
        <v>-</v>
      </c>
    </row>
    <row r="2616" spans="1:19" x14ac:dyDescent="0.15">
      <c r="A2616" s="1">
        <v>2615</v>
      </c>
      <c r="B2616" s="29" t="str">
        <f>TRIM(基本信息!B2616)</f>
        <v/>
      </c>
      <c r="C2616" s="1" t="str">
        <f>TRIM(基本信息!C2616)</f>
        <v/>
      </c>
      <c r="D2616" s="1">
        <f t="shared" si="281"/>
        <v>0</v>
      </c>
      <c r="E2616" s="1" t="str">
        <f>IFERROR(INDEX(股票涨跌!E:E,MATCH(B2616,股票涨跌!B:B,0)),"-")</f>
        <v>-</v>
      </c>
      <c r="F2616" s="1" t="str">
        <f>IFERROR(INDEX(股票涨跌!F:F,MATCH(B2616,股票涨跌!B:B,0)),"-")</f>
        <v>-</v>
      </c>
      <c r="G2616" s="1" t="str">
        <f>TRIM(基本信息!O2616)</f>
        <v/>
      </c>
      <c r="H2616" s="1" t="str">
        <f>IFERROR(INDEX(行业涨跌!F:F,MATCH(G2616,行业涨跌!C:C,0)),"-")</f>
        <v>-</v>
      </c>
      <c r="I2616" s="1" t="str">
        <f>IFERROR(INDEX(行业涨跌!E:E,MATCH(G2616,行业涨跌!C:C,0)),"-")</f>
        <v>-</v>
      </c>
      <c r="J2616" s="1">
        <v>0</v>
      </c>
      <c r="K2616" s="1">
        <v>1</v>
      </c>
      <c r="L2616" s="1">
        <v>0</v>
      </c>
      <c r="M2616" s="66">
        <f t="shared" si="282"/>
        <v>1</v>
      </c>
      <c r="R2616" s="43" t="str">
        <f t="shared" si="280"/>
        <v>-</v>
      </c>
      <c r="S2616" s="11">
        <v>43630.625</v>
      </c>
    </row>
    <row r="2617" spans="1:19" x14ac:dyDescent="0.15">
      <c r="A2617" s="1">
        <v>2616</v>
      </c>
      <c r="B2617" s="29" t="str">
        <f>TRIM(基本信息!B2617)</f>
        <v/>
      </c>
      <c r="C2617" s="1" t="str">
        <f>TRIM(基本信息!C2617)</f>
        <v/>
      </c>
      <c r="D2617" s="1">
        <f t="shared" si="281"/>
        <v>0</v>
      </c>
      <c r="E2617" s="1" t="str">
        <f>IFERROR(INDEX(股票涨跌!E:E,MATCH(B2617,股票涨跌!B:B,0)),"-")</f>
        <v>-</v>
      </c>
      <c r="F2617" s="1" t="str">
        <f>IFERROR(INDEX(股票涨跌!F:F,MATCH(B2617,股票涨跌!B:B,0)),"-")</f>
        <v>-</v>
      </c>
      <c r="G2617" s="1" t="str">
        <f>TRIM(基本信息!O2617)</f>
        <v/>
      </c>
      <c r="H2617" s="1" t="str">
        <f>IFERROR(INDEX(行业涨跌!F:F,MATCH(G2617,行业涨跌!C:C,0)),"-")</f>
        <v>-</v>
      </c>
      <c r="I2617" s="1" t="str">
        <f>IFERROR(INDEX(行业涨跌!E:E,MATCH(G2617,行业涨跌!C:C,0)),"-")</f>
        <v>-</v>
      </c>
      <c r="J2617" s="1">
        <v>0</v>
      </c>
      <c r="K2617" s="1">
        <v>0</v>
      </c>
      <c r="L2617" s="1">
        <v>0</v>
      </c>
      <c r="M2617" s="66">
        <f t="shared" si="282"/>
        <v>0</v>
      </c>
      <c r="R2617" s="43" t="str">
        <f t="shared" si="280"/>
        <v>-</v>
      </c>
    </row>
    <row r="2618" spans="1:19" x14ac:dyDescent="0.15">
      <c r="A2618" s="1">
        <v>2617</v>
      </c>
      <c r="B2618" s="29" t="str">
        <f>TRIM(基本信息!B2618)</f>
        <v/>
      </c>
      <c r="C2618" s="1" t="str">
        <f>TRIM(基本信息!C2618)</f>
        <v/>
      </c>
      <c r="D2618" s="1">
        <f t="shared" si="281"/>
        <v>0</v>
      </c>
      <c r="E2618" s="1" t="str">
        <f>IFERROR(INDEX(股票涨跌!E:E,MATCH(B2618,股票涨跌!B:B,0)),"-")</f>
        <v>-</v>
      </c>
      <c r="F2618" s="1" t="str">
        <f>IFERROR(INDEX(股票涨跌!F:F,MATCH(B2618,股票涨跌!B:B,0)),"-")</f>
        <v>-</v>
      </c>
      <c r="G2618" s="1" t="str">
        <f>TRIM(基本信息!O2618)</f>
        <v/>
      </c>
      <c r="H2618" s="1" t="str">
        <f>IFERROR(INDEX(行业涨跌!F:F,MATCH(G2618,行业涨跌!C:C,0)),"-")</f>
        <v>-</v>
      </c>
      <c r="I2618" s="1" t="str">
        <f>IFERROR(INDEX(行业涨跌!E:E,MATCH(G2618,行业涨跌!C:C,0)),"-")</f>
        <v>-</v>
      </c>
      <c r="J2618" s="1">
        <v>0</v>
      </c>
      <c r="K2618" s="1">
        <v>0</v>
      </c>
      <c r="L2618" s="1">
        <v>0</v>
      </c>
      <c r="M2618" s="66">
        <f t="shared" si="282"/>
        <v>0</v>
      </c>
      <c r="R2618" s="43" t="str">
        <f t="shared" si="280"/>
        <v>-</v>
      </c>
    </row>
    <row r="2619" spans="1:19" x14ac:dyDescent="0.15">
      <c r="A2619" s="1">
        <v>2618</v>
      </c>
      <c r="B2619" s="29" t="str">
        <f>TRIM(基本信息!B2619)</f>
        <v/>
      </c>
      <c r="C2619" s="1" t="str">
        <f>TRIM(基本信息!C2619)</f>
        <v/>
      </c>
      <c r="D2619" s="1">
        <f t="shared" si="281"/>
        <v>0</v>
      </c>
      <c r="E2619" s="1" t="str">
        <f>IFERROR(INDEX(股票涨跌!E:E,MATCH(B2619,股票涨跌!B:B,0)),"-")</f>
        <v>-</v>
      </c>
      <c r="F2619" s="1" t="str">
        <f>IFERROR(INDEX(股票涨跌!F:F,MATCH(B2619,股票涨跌!B:B,0)),"-")</f>
        <v>-</v>
      </c>
      <c r="G2619" s="1" t="str">
        <f>TRIM(基本信息!O2619)</f>
        <v/>
      </c>
      <c r="H2619" s="1" t="str">
        <f>IFERROR(INDEX(行业涨跌!F:F,MATCH(G2619,行业涨跌!C:C,0)),"-")</f>
        <v>-</v>
      </c>
      <c r="I2619" s="1" t="str">
        <f>IFERROR(INDEX(行业涨跌!E:E,MATCH(G2619,行业涨跌!C:C,0)),"-")</f>
        <v>-</v>
      </c>
      <c r="J2619" s="1">
        <v>0</v>
      </c>
      <c r="K2619" s="1">
        <v>0</v>
      </c>
      <c r="L2619" s="1">
        <v>0</v>
      </c>
      <c r="M2619" s="66">
        <f t="shared" si="282"/>
        <v>0</v>
      </c>
      <c r="R2619" s="43" t="str">
        <f t="shared" si="280"/>
        <v>-</v>
      </c>
    </row>
    <row r="2620" spans="1:19" x14ac:dyDescent="0.15">
      <c r="A2620" s="1">
        <v>2619</v>
      </c>
      <c r="B2620" s="29" t="str">
        <f>TRIM(基本信息!B2620)</f>
        <v/>
      </c>
      <c r="C2620" s="1" t="str">
        <f>TRIM(基本信息!C2620)</f>
        <v/>
      </c>
      <c r="D2620" s="1">
        <f t="shared" si="281"/>
        <v>0</v>
      </c>
      <c r="E2620" s="1" t="str">
        <f>IFERROR(INDEX(股票涨跌!E:E,MATCH(B2620,股票涨跌!B:B,0)),"-")</f>
        <v>-</v>
      </c>
      <c r="F2620" s="1" t="str">
        <f>IFERROR(INDEX(股票涨跌!F:F,MATCH(B2620,股票涨跌!B:B,0)),"-")</f>
        <v>-</v>
      </c>
      <c r="G2620" s="1" t="str">
        <f>TRIM(基本信息!O2620)</f>
        <v/>
      </c>
      <c r="H2620" s="1" t="str">
        <f>IFERROR(INDEX(行业涨跌!F:F,MATCH(G2620,行业涨跌!C:C,0)),"-")</f>
        <v>-</v>
      </c>
      <c r="I2620" s="1" t="str">
        <f>IFERROR(INDEX(行业涨跌!E:E,MATCH(G2620,行业涨跌!C:C,0)),"-")</f>
        <v>-</v>
      </c>
      <c r="J2620" s="1">
        <v>0</v>
      </c>
      <c r="K2620" s="1">
        <v>0</v>
      </c>
      <c r="L2620" s="1">
        <v>0</v>
      </c>
      <c r="M2620" s="66">
        <f t="shared" si="282"/>
        <v>0</v>
      </c>
      <c r="R2620" s="43" t="str">
        <f t="shared" si="280"/>
        <v>-</v>
      </c>
    </row>
    <row r="2621" spans="1:19" x14ac:dyDescent="0.15">
      <c r="A2621" s="1">
        <v>2620</v>
      </c>
      <c r="B2621" s="29" t="str">
        <f>TRIM(基本信息!B2621)</f>
        <v/>
      </c>
      <c r="C2621" s="1" t="str">
        <f>TRIM(基本信息!C2621)</f>
        <v/>
      </c>
      <c r="D2621" s="1">
        <f t="shared" si="281"/>
        <v>0</v>
      </c>
      <c r="E2621" s="1" t="str">
        <f>IFERROR(INDEX(股票涨跌!E:E,MATCH(B2621,股票涨跌!B:B,0)),"-")</f>
        <v>-</v>
      </c>
      <c r="F2621" s="1" t="str">
        <f>IFERROR(INDEX(股票涨跌!F:F,MATCH(B2621,股票涨跌!B:B,0)),"-")</f>
        <v>-</v>
      </c>
      <c r="G2621" s="1" t="str">
        <f>TRIM(基本信息!O2621)</f>
        <v/>
      </c>
      <c r="H2621" s="1" t="str">
        <f>IFERROR(INDEX(行业涨跌!F:F,MATCH(G2621,行业涨跌!C:C,0)),"-")</f>
        <v>-</v>
      </c>
      <c r="I2621" s="1" t="str">
        <f>IFERROR(INDEX(行业涨跌!E:E,MATCH(G2621,行业涨跌!C:C,0)),"-")</f>
        <v>-</v>
      </c>
      <c r="J2621" s="1">
        <v>0</v>
      </c>
      <c r="K2621" s="1">
        <v>0</v>
      </c>
      <c r="L2621" s="1">
        <v>0</v>
      </c>
      <c r="M2621" s="66">
        <f t="shared" si="282"/>
        <v>0</v>
      </c>
      <c r="R2621" s="43" t="str">
        <f t="shared" si="280"/>
        <v>-</v>
      </c>
    </row>
    <row r="2622" spans="1:19" x14ac:dyDescent="0.15">
      <c r="A2622" s="1">
        <v>2621</v>
      </c>
      <c r="B2622" s="29" t="str">
        <f>TRIM(基本信息!B2622)</f>
        <v/>
      </c>
      <c r="C2622" s="1" t="str">
        <f>TRIM(基本信息!C2622)</f>
        <v/>
      </c>
      <c r="D2622" s="1">
        <f t="shared" si="281"/>
        <v>0</v>
      </c>
      <c r="E2622" s="1" t="str">
        <f>IFERROR(INDEX(股票涨跌!E:E,MATCH(B2622,股票涨跌!B:B,0)),"-")</f>
        <v>-</v>
      </c>
      <c r="F2622" s="1" t="str">
        <f>IFERROR(INDEX(股票涨跌!F:F,MATCH(B2622,股票涨跌!B:B,0)),"-")</f>
        <v>-</v>
      </c>
      <c r="G2622" s="1" t="str">
        <f>TRIM(基本信息!O2622)</f>
        <v/>
      </c>
      <c r="H2622" s="1" t="str">
        <f>IFERROR(INDEX(行业涨跌!F:F,MATCH(G2622,行业涨跌!C:C,0)),"-")</f>
        <v>-</v>
      </c>
      <c r="I2622" s="1" t="str">
        <f>IFERROR(INDEX(行业涨跌!E:E,MATCH(G2622,行业涨跌!C:C,0)),"-")</f>
        <v>-</v>
      </c>
      <c r="J2622" s="1">
        <v>0</v>
      </c>
      <c r="K2622" s="1">
        <v>0</v>
      </c>
      <c r="L2622" s="1">
        <v>0</v>
      </c>
      <c r="M2622" s="66">
        <f t="shared" si="282"/>
        <v>0</v>
      </c>
      <c r="R2622" s="43" t="str">
        <f t="shared" si="280"/>
        <v>-</v>
      </c>
    </row>
    <row r="2623" spans="1:19" x14ac:dyDescent="0.15">
      <c r="A2623" s="1">
        <v>2622</v>
      </c>
      <c r="B2623" s="29" t="str">
        <f>TRIM(基本信息!B2623)</f>
        <v/>
      </c>
      <c r="C2623" s="1" t="str">
        <f>TRIM(基本信息!C2623)</f>
        <v/>
      </c>
      <c r="D2623" s="1">
        <f t="shared" si="281"/>
        <v>0</v>
      </c>
      <c r="E2623" s="1" t="str">
        <f>IFERROR(INDEX(股票涨跌!E:E,MATCH(B2623,股票涨跌!B:B,0)),"-")</f>
        <v>-</v>
      </c>
      <c r="F2623" s="1" t="str">
        <f>IFERROR(INDEX(股票涨跌!F:F,MATCH(B2623,股票涨跌!B:B,0)),"-")</f>
        <v>-</v>
      </c>
      <c r="G2623" s="1" t="str">
        <f>TRIM(基本信息!O2623)</f>
        <v/>
      </c>
      <c r="H2623" s="1" t="str">
        <f>IFERROR(INDEX(行业涨跌!F:F,MATCH(G2623,行业涨跌!C:C,0)),"-")</f>
        <v>-</v>
      </c>
      <c r="I2623" s="1" t="str">
        <f>IFERROR(INDEX(行业涨跌!E:E,MATCH(G2623,行业涨跌!C:C,0)),"-")</f>
        <v>-</v>
      </c>
      <c r="J2623" s="1">
        <v>0</v>
      </c>
      <c r="K2623" s="1">
        <v>0</v>
      </c>
      <c r="L2623" s="1">
        <v>0</v>
      </c>
      <c r="M2623" s="66">
        <f t="shared" si="282"/>
        <v>0</v>
      </c>
      <c r="R2623" s="43" t="str">
        <f t="shared" si="280"/>
        <v>-</v>
      </c>
    </row>
    <row r="2624" spans="1:19" x14ac:dyDescent="0.15">
      <c r="A2624" s="1">
        <v>2623</v>
      </c>
      <c r="B2624" s="29" t="str">
        <f>TRIM(基本信息!B2624)</f>
        <v/>
      </c>
      <c r="C2624" s="1" t="str">
        <f>TRIM(基本信息!C2624)</f>
        <v/>
      </c>
      <c r="D2624" s="1">
        <f t="shared" si="281"/>
        <v>0</v>
      </c>
      <c r="E2624" s="1" t="str">
        <f>IFERROR(INDEX(股票涨跌!E:E,MATCH(B2624,股票涨跌!B:B,0)),"-")</f>
        <v>-</v>
      </c>
      <c r="F2624" s="1" t="str">
        <f>IFERROR(INDEX(股票涨跌!F:F,MATCH(B2624,股票涨跌!B:B,0)),"-")</f>
        <v>-</v>
      </c>
      <c r="G2624" s="1" t="str">
        <f>TRIM(基本信息!O2624)</f>
        <v/>
      </c>
      <c r="H2624" s="1" t="str">
        <f>IFERROR(INDEX(行业涨跌!F:F,MATCH(G2624,行业涨跌!C:C,0)),"-")</f>
        <v>-</v>
      </c>
      <c r="I2624" s="1" t="str">
        <f>IFERROR(INDEX(行业涨跌!E:E,MATCH(G2624,行业涨跌!C:C,0)),"-")</f>
        <v>-</v>
      </c>
      <c r="J2624" s="1">
        <v>0</v>
      </c>
      <c r="K2624" s="1">
        <v>0</v>
      </c>
      <c r="L2624" s="1">
        <v>0</v>
      </c>
      <c r="M2624" s="66">
        <f t="shared" si="282"/>
        <v>0</v>
      </c>
      <c r="R2624" s="43" t="str">
        <f t="shared" si="280"/>
        <v>-</v>
      </c>
    </row>
    <row r="2625" spans="1:19" x14ac:dyDescent="0.15">
      <c r="A2625" s="1">
        <v>2624</v>
      </c>
      <c r="B2625" s="29" t="str">
        <f>TRIM(基本信息!B2625)</f>
        <v/>
      </c>
      <c r="C2625" s="1" t="str">
        <f>TRIM(基本信息!C2625)</f>
        <v/>
      </c>
      <c r="D2625" s="1">
        <f t="shared" si="281"/>
        <v>0</v>
      </c>
      <c r="E2625" s="1" t="str">
        <f>IFERROR(INDEX(股票涨跌!E:E,MATCH(B2625,股票涨跌!B:B,0)),"-")</f>
        <v>-</v>
      </c>
      <c r="F2625" s="1" t="str">
        <f>IFERROR(INDEX(股票涨跌!F:F,MATCH(B2625,股票涨跌!B:B,0)),"-")</f>
        <v>-</v>
      </c>
      <c r="G2625" s="1" t="str">
        <f>TRIM(基本信息!O2625)</f>
        <v/>
      </c>
      <c r="H2625" s="1" t="str">
        <f>IFERROR(INDEX(行业涨跌!F:F,MATCH(G2625,行业涨跌!C:C,0)),"-")</f>
        <v>-</v>
      </c>
      <c r="I2625" s="1" t="str">
        <f>IFERROR(INDEX(行业涨跌!E:E,MATCH(G2625,行业涨跌!C:C,0)),"-")</f>
        <v>-</v>
      </c>
      <c r="J2625" s="1">
        <v>0</v>
      </c>
      <c r="K2625" s="1">
        <v>0</v>
      </c>
      <c r="L2625" s="1">
        <v>0</v>
      </c>
      <c r="M2625" s="66">
        <f t="shared" si="282"/>
        <v>0</v>
      </c>
      <c r="R2625" s="43" t="str">
        <f t="shared" si="280"/>
        <v>-</v>
      </c>
    </row>
    <row r="2626" spans="1:19" x14ac:dyDescent="0.15">
      <c r="A2626" s="1">
        <v>2625</v>
      </c>
      <c r="B2626" s="29" t="str">
        <f>TRIM(基本信息!B2626)</f>
        <v/>
      </c>
      <c r="C2626" s="1" t="str">
        <f>TRIM(基本信息!C2626)</f>
        <v/>
      </c>
      <c r="D2626" s="1">
        <f t="shared" si="281"/>
        <v>0</v>
      </c>
      <c r="E2626" s="1" t="str">
        <f>IFERROR(INDEX(股票涨跌!E:E,MATCH(B2626,股票涨跌!B:B,0)),"-")</f>
        <v>-</v>
      </c>
      <c r="F2626" s="1" t="str">
        <f>IFERROR(INDEX(股票涨跌!F:F,MATCH(B2626,股票涨跌!B:B,0)),"-")</f>
        <v>-</v>
      </c>
      <c r="G2626" s="1" t="str">
        <f>TRIM(基本信息!O2626)</f>
        <v/>
      </c>
      <c r="H2626" s="1" t="str">
        <f>IFERROR(INDEX(行业涨跌!F:F,MATCH(G2626,行业涨跌!C:C,0)),"-")</f>
        <v>-</v>
      </c>
      <c r="I2626" s="1" t="str">
        <f>IFERROR(INDEX(行业涨跌!E:E,MATCH(G2626,行业涨跌!C:C,0)),"-")</f>
        <v>-</v>
      </c>
      <c r="J2626" s="1">
        <v>0</v>
      </c>
      <c r="K2626" s="1">
        <v>0</v>
      </c>
      <c r="L2626" s="1">
        <v>0</v>
      </c>
      <c r="M2626" s="66">
        <f t="shared" si="282"/>
        <v>0</v>
      </c>
      <c r="R2626" s="43" t="str">
        <f t="shared" ref="R2626:R2689" si="283">IF(D2626&gt;0,IF(J2626&gt;0,$J$1,"")&amp;IF(K2626&gt;0,$K$1,"")&amp;IF(L2626&gt;0,$L$1,"")&amp;"+"&amp;IF(N2626&gt;0,$N$1,"")&amp;IF(O2626&gt;0,$O$1,"")&amp;IF(P2626&gt;0,$P$1,"")&amp;IF(Q2626&gt;0,$Q$1,""),"-")</f>
        <v>-</v>
      </c>
    </row>
    <row r="2627" spans="1:19" x14ac:dyDescent="0.15">
      <c r="A2627" s="1">
        <v>2626</v>
      </c>
      <c r="B2627" s="29" t="str">
        <f>TRIM(基本信息!B2627)</f>
        <v/>
      </c>
      <c r="C2627" s="1" t="str">
        <f>TRIM(基本信息!C2627)</f>
        <v/>
      </c>
      <c r="D2627" s="1">
        <f t="shared" ref="D2627:D2690" si="284">IF(LEN(B2627)&gt;2,OR(M2627=1,(M2627=0.5)*(N2627+O2627+P2627+Q2627)&gt;0)+0,0)</f>
        <v>0</v>
      </c>
      <c r="E2627" s="1" t="str">
        <f>IFERROR(INDEX(股票涨跌!E:E,MATCH(B2627,股票涨跌!B:B,0)),"-")</f>
        <v>-</v>
      </c>
      <c r="F2627" s="1" t="str">
        <f>IFERROR(INDEX(股票涨跌!F:F,MATCH(B2627,股票涨跌!B:B,0)),"-")</f>
        <v>-</v>
      </c>
      <c r="G2627" s="1" t="str">
        <f>TRIM(基本信息!O2627)</f>
        <v/>
      </c>
      <c r="H2627" s="1" t="str">
        <f>IFERROR(INDEX(行业涨跌!F:F,MATCH(G2627,行业涨跌!C:C,0)),"-")</f>
        <v>-</v>
      </c>
      <c r="I2627" s="1" t="str">
        <f>IFERROR(INDEX(行业涨跌!E:E,MATCH(G2627,行业涨跌!C:C,0)),"-")</f>
        <v>-</v>
      </c>
      <c r="J2627" s="1">
        <v>0</v>
      </c>
      <c r="K2627" s="1">
        <v>0</v>
      </c>
      <c r="L2627" s="1">
        <v>0</v>
      </c>
      <c r="M2627" s="66">
        <f t="shared" ref="M2627:M2690" si="285">IF(K2627&gt;0,1,IF(J2627&gt;0,0.5,0))</f>
        <v>0</v>
      </c>
      <c r="R2627" s="43" t="str">
        <f t="shared" si="283"/>
        <v>-</v>
      </c>
    </row>
    <row r="2628" spans="1:19" x14ac:dyDescent="0.15">
      <c r="A2628" s="1">
        <v>2627</v>
      </c>
      <c r="B2628" s="29" t="str">
        <f>TRIM(基本信息!B2628)</f>
        <v/>
      </c>
      <c r="C2628" s="1" t="str">
        <f>TRIM(基本信息!C2628)</f>
        <v/>
      </c>
      <c r="D2628" s="1">
        <f t="shared" si="284"/>
        <v>0</v>
      </c>
      <c r="E2628" s="1" t="str">
        <f>IFERROR(INDEX(股票涨跌!E:E,MATCH(B2628,股票涨跌!B:B,0)),"-")</f>
        <v>-</v>
      </c>
      <c r="F2628" s="1" t="str">
        <f>IFERROR(INDEX(股票涨跌!F:F,MATCH(B2628,股票涨跌!B:B,0)),"-")</f>
        <v>-</v>
      </c>
      <c r="G2628" s="1" t="str">
        <f>TRIM(基本信息!O2628)</f>
        <v/>
      </c>
      <c r="H2628" s="1" t="str">
        <f>IFERROR(INDEX(行业涨跌!F:F,MATCH(G2628,行业涨跌!C:C,0)),"-")</f>
        <v>-</v>
      </c>
      <c r="I2628" s="1" t="str">
        <f>IFERROR(INDEX(行业涨跌!E:E,MATCH(G2628,行业涨跌!C:C,0)),"-")</f>
        <v>-</v>
      </c>
      <c r="J2628" s="1">
        <v>0</v>
      </c>
      <c r="K2628" s="1">
        <v>0</v>
      </c>
      <c r="L2628" s="1">
        <v>0</v>
      </c>
      <c r="M2628" s="66">
        <f t="shared" si="285"/>
        <v>0</v>
      </c>
      <c r="R2628" s="43" t="str">
        <f t="shared" si="283"/>
        <v>-</v>
      </c>
    </row>
    <row r="2629" spans="1:19" x14ac:dyDescent="0.15">
      <c r="A2629" s="1">
        <v>2628</v>
      </c>
      <c r="B2629" s="29" t="str">
        <f>TRIM(基本信息!B2629)</f>
        <v/>
      </c>
      <c r="C2629" s="1" t="str">
        <f>TRIM(基本信息!C2629)</f>
        <v/>
      </c>
      <c r="D2629" s="1">
        <f t="shared" si="284"/>
        <v>0</v>
      </c>
      <c r="E2629" s="1" t="str">
        <f>IFERROR(INDEX(股票涨跌!E:E,MATCH(B2629,股票涨跌!B:B,0)),"-")</f>
        <v>-</v>
      </c>
      <c r="F2629" s="1" t="str">
        <f>IFERROR(INDEX(股票涨跌!F:F,MATCH(B2629,股票涨跌!B:B,0)),"-")</f>
        <v>-</v>
      </c>
      <c r="G2629" s="1" t="str">
        <f>TRIM(基本信息!O2629)</f>
        <v/>
      </c>
      <c r="H2629" s="1" t="str">
        <f>IFERROR(INDEX(行业涨跌!F:F,MATCH(G2629,行业涨跌!C:C,0)),"-")</f>
        <v>-</v>
      </c>
      <c r="I2629" s="1" t="str">
        <f>IFERROR(INDEX(行业涨跌!E:E,MATCH(G2629,行业涨跌!C:C,0)),"-")</f>
        <v>-</v>
      </c>
      <c r="J2629" s="1">
        <v>0</v>
      </c>
      <c r="K2629" s="1">
        <v>1</v>
      </c>
      <c r="L2629" s="1">
        <v>0</v>
      </c>
      <c r="M2629" s="66">
        <f t="shared" si="285"/>
        <v>1</v>
      </c>
      <c r="R2629" s="43" t="str">
        <f t="shared" si="283"/>
        <v>-</v>
      </c>
      <c r="S2629" s="11">
        <v>43630.625</v>
      </c>
    </row>
    <row r="2630" spans="1:19" x14ac:dyDescent="0.15">
      <c r="A2630" s="1">
        <v>2629</v>
      </c>
      <c r="B2630" s="29" t="str">
        <f>TRIM(基本信息!B2630)</f>
        <v/>
      </c>
      <c r="C2630" s="1" t="str">
        <f>TRIM(基本信息!C2630)</f>
        <v/>
      </c>
      <c r="D2630" s="1">
        <f t="shared" si="284"/>
        <v>0</v>
      </c>
      <c r="E2630" s="1" t="str">
        <f>IFERROR(INDEX(股票涨跌!E:E,MATCH(B2630,股票涨跌!B:B,0)),"-")</f>
        <v>-</v>
      </c>
      <c r="F2630" s="1" t="str">
        <f>IFERROR(INDEX(股票涨跌!F:F,MATCH(B2630,股票涨跌!B:B,0)),"-")</f>
        <v>-</v>
      </c>
      <c r="G2630" s="1" t="str">
        <f>TRIM(基本信息!O2630)</f>
        <v/>
      </c>
      <c r="H2630" s="1" t="str">
        <f>IFERROR(INDEX(行业涨跌!F:F,MATCH(G2630,行业涨跌!C:C,0)),"-")</f>
        <v>-</v>
      </c>
      <c r="I2630" s="1" t="str">
        <f>IFERROR(INDEX(行业涨跌!E:E,MATCH(G2630,行业涨跌!C:C,0)),"-")</f>
        <v>-</v>
      </c>
      <c r="J2630" s="1">
        <v>0</v>
      </c>
      <c r="K2630" s="1">
        <v>0</v>
      </c>
      <c r="L2630" s="1">
        <v>0</v>
      </c>
      <c r="M2630" s="66">
        <f t="shared" si="285"/>
        <v>0</v>
      </c>
      <c r="R2630" s="43" t="str">
        <f t="shared" si="283"/>
        <v>-</v>
      </c>
    </row>
    <row r="2631" spans="1:19" x14ac:dyDescent="0.15">
      <c r="A2631" s="1">
        <v>2630</v>
      </c>
      <c r="B2631" s="29" t="str">
        <f>TRIM(基本信息!B2631)</f>
        <v/>
      </c>
      <c r="C2631" s="1" t="str">
        <f>TRIM(基本信息!C2631)</f>
        <v/>
      </c>
      <c r="D2631" s="1">
        <f t="shared" si="284"/>
        <v>0</v>
      </c>
      <c r="E2631" s="1" t="str">
        <f>IFERROR(INDEX(股票涨跌!E:E,MATCH(B2631,股票涨跌!B:B,0)),"-")</f>
        <v>-</v>
      </c>
      <c r="F2631" s="1" t="str">
        <f>IFERROR(INDEX(股票涨跌!F:F,MATCH(B2631,股票涨跌!B:B,0)),"-")</f>
        <v>-</v>
      </c>
      <c r="G2631" s="1" t="str">
        <f>TRIM(基本信息!O2631)</f>
        <v/>
      </c>
      <c r="H2631" s="1" t="str">
        <f>IFERROR(INDEX(行业涨跌!F:F,MATCH(G2631,行业涨跌!C:C,0)),"-")</f>
        <v>-</v>
      </c>
      <c r="I2631" s="1" t="str">
        <f>IFERROR(INDEX(行业涨跌!E:E,MATCH(G2631,行业涨跌!C:C,0)),"-")</f>
        <v>-</v>
      </c>
      <c r="J2631" s="1">
        <v>0</v>
      </c>
      <c r="K2631" s="1">
        <v>0</v>
      </c>
      <c r="L2631" s="1">
        <v>0</v>
      </c>
      <c r="M2631" s="66">
        <f t="shared" si="285"/>
        <v>0</v>
      </c>
      <c r="R2631" s="43" t="str">
        <f t="shared" si="283"/>
        <v>-</v>
      </c>
    </row>
    <row r="2632" spans="1:19" x14ac:dyDescent="0.15">
      <c r="A2632" s="1">
        <v>2631</v>
      </c>
      <c r="B2632" s="29" t="str">
        <f>TRIM(基本信息!B2632)</f>
        <v/>
      </c>
      <c r="C2632" s="1" t="str">
        <f>TRIM(基本信息!C2632)</f>
        <v/>
      </c>
      <c r="D2632" s="1">
        <f t="shared" si="284"/>
        <v>0</v>
      </c>
      <c r="E2632" s="1" t="str">
        <f>IFERROR(INDEX(股票涨跌!E:E,MATCH(B2632,股票涨跌!B:B,0)),"-")</f>
        <v>-</v>
      </c>
      <c r="F2632" s="1" t="str">
        <f>IFERROR(INDEX(股票涨跌!F:F,MATCH(B2632,股票涨跌!B:B,0)),"-")</f>
        <v>-</v>
      </c>
      <c r="G2632" s="1" t="str">
        <f>TRIM(基本信息!O2632)</f>
        <v/>
      </c>
      <c r="H2632" s="1" t="str">
        <f>IFERROR(INDEX(行业涨跌!F:F,MATCH(G2632,行业涨跌!C:C,0)),"-")</f>
        <v>-</v>
      </c>
      <c r="I2632" s="1" t="str">
        <f>IFERROR(INDEX(行业涨跌!E:E,MATCH(G2632,行业涨跌!C:C,0)),"-")</f>
        <v>-</v>
      </c>
      <c r="J2632" s="1">
        <v>0</v>
      </c>
      <c r="K2632" s="1">
        <v>0</v>
      </c>
      <c r="L2632" s="1">
        <v>0</v>
      </c>
      <c r="M2632" s="66">
        <f t="shared" si="285"/>
        <v>0</v>
      </c>
      <c r="R2632" s="43" t="str">
        <f t="shared" si="283"/>
        <v>-</v>
      </c>
    </row>
    <row r="2633" spans="1:19" x14ac:dyDescent="0.15">
      <c r="A2633" s="1">
        <v>2632</v>
      </c>
      <c r="B2633" s="29" t="str">
        <f>TRIM(基本信息!B2633)</f>
        <v/>
      </c>
      <c r="C2633" s="1" t="str">
        <f>TRIM(基本信息!C2633)</f>
        <v/>
      </c>
      <c r="D2633" s="1">
        <f t="shared" si="284"/>
        <v>0</v>
      </c>
      <c r="E2633" s="1" t="str">
        <f>IFERROR(INDEX(股票涨跌!E:E,MATCH(B2633,股票涨跌!B:B,0)),"-")</f>
        <v>-</v>
      </c>
      <c r="F2633" s="1" t="str">
        <f>IFERROR(INDEX(股票涨跌!F:F,MATCH(B2633,股票涨跌!B:B,0)),"-")</f>
        <v>-</v>
      </c>
      <c r="G2633" s="1" t="str">
        <f>TRIM(基本信息!O2633)</f>
        <v/>
      </c>
      <c r="H2633" s="1" t="str">
        <f>IFERROR(INDEX(行业涨跌!F:F,MATCH(G2633,行业涨跌!C:C,0)),"-")</f>
        <v>-</v>
      </c>
      <c r="I2633" s="1" t="str">
        <f>IFERROR(INDEX(行业涨跌!E:E,MATCH(G2633,行业涨跌!C:C,0)),"-")</f>
        <v>-</v>
      </c>
      <c r="J2633" s="1">
        <v>0</v>
      </c>
      <c r="K2633" s="1">
        <v>0</v>
      </c>
      <c r="L2633" s="1">
        <v>0</v>
      </c>
      <c r="M2633" s="66">
        <f t="shared" si="285"/>
        <v>0</v>
      </c>
      <c r="R2633" s="43" t="str">
        <f t="shared" si="283"/>
        <v>-</v>
      </c>
    </row>
    <row r="2634" spans="1:19" x14ac:dyDescent="0.15">
      <c r="A2634" s="1">
        <v>2633</v>
      </c>
      <c r="B2634" s="29" t="str">
        <f>TRIM(基本信息!B2634)</f>
        <v/>
      </c>
      <c r="C2634" s="1" t="str">
        <f>TRIM(基本信息!C2634)</f>
        <v/>
      </c>
      <c r="D2634" s="1">
        <f t="shared" si="284"/>
        <v>0</v>
      </c>
      <c r="E2634" s="1" t="str">
        <f>IFERROR(INDEX(股票涨跌!E:E,MATCH(B2634,股票涨跌!B:B,0)),"-")</f>
        <v>-</v>
      </c>
      <c r="F2634" s="1" t="str">
        <f>IFERROR(INDEX(股票涨跌!F:F,MATCH(B2634,股票涨跌!B:B,0)),"-")</f>
        <v>-</v>
      </c>
      <c r="G2634" s="1" t="str">
        <f>TRIM(基本信息!O2634)</f>
        <v/>
      </c>
      <c r="H2634" s="1" t="str">
        <f>IFERROR(INDEX(行业涨跌!F:F,MATCH(G2634,行业涨跌!C:C,0)),"-")</f>
        <v>-</v>
      </c>
      <c r="I2634" s="1" t="str">
        <f>IFERROR(INDEX(行业涨跌!E:E,MATCH(G2634,行业涨跌!C:C,0)),"-")</f>
        <v>-</v>
      </c>
      <c r="J2634" s="1">
        <v>0</v>
      </c>
      <c r="K2634" s="1">
        <v>0</v>
      </c>
      <c r="L2634" s="1">
        <v>0</v>
      </c>
      <c r="M2634" s="66">
        <f t="shared" si="285"/>
        <v>0</v>
      </c>
      <c r="R2634" s="43" t="str">
        <f t="shared" si="283"/>
        <v>-</v>
      </c>
    </row>
    <row r="2635" spans="1:19" x14ac:dyDescent="0.15">
      <c r="A2635" s="1">
        <v>2634</v>
      </c>
      <c r="B2635" s="29" t="str">
        <f>TRIM(基本信息!B2635)</f>
        <v/>
      </c>
      <c r="C2635" s="1" t="str">
        <f>TRIM(基本信息!C2635)</f>
        <v/>
      </c>
      <c r="D2635" s="1">
        <f t="shared" si="284"/>
        <v>0</v>
      </c>
      <c r="E2635" s="1" t="str">
        <f>IFERROR(INDEX(股票涨跌!E:E,MATCH(B2635,股票涨跌!B:B,0)),"-")</f>
        <v>-</v>
      </c>
      <c r="F2635" s="1" t="str">
        <f>IFERROR(INDEX(股票涨跌!F:F,MATCH(B2635,股票涨跌!B:B,0)),"-")</f>
        <v>-</v>
      </c>
      <c r="G2635" s="1" t="str">
        <f>TRIM(基本信息!O2635)</f>
        <v/>
      </c>
      <c r="H2635" s="1" t="str">
        <f>IFERROR(INDEX(行业涨跌!F:F,MATCH(G2635,行业涨跌!C:C,0)),"-")</f>
        <v>-</v>
      </c>
      <c r="I2635" s="1" t="str">
        <f>IFERROR(INDEX(行业涨跌!E:E,MATCH(G2635,行业涨跌!C:C,0)),"-")</f>
        <v>-</v>
      </c>
      <c r="J2635" s="1">
        <v>0</v>
      </c>
      <c r="K2635" s="1">
        <v>0</v>
      </c>
      <c r="L2635" s="1">
        <v>0</v>
      </c>
      <c r="M2635" s="66">
        <f t="shared" si="285"/>
        <v>0</v>
      </c>
      <c r="R2635" s="43" t="str">
        <f t="shared" si="283"/>
        <v>-</v>
      </c>
    </row>
    <row r="2636" spans="1:19" x14ac:dyDescent="0.15">
      <c r="A2636" s="1">
        <v>2635</v>
      </c>
      <c r="B2636" s="29" t="str">
        <f>TRIM(基本信息!B2636)</f>
        <v/>
      </c>
      <c r="C2636" s="1" t="str">
        <f>TRIM(基本信息!C2636)</f>
        <v/>
      </c>
      <c r="D2636" s="1">
        <f t="shared" si="284"/>
        <v>0</v>
      </c>
      <c r="E2636" s="1" t="str">
        <f>IFERROR(INDEX(股票涨跌!E:E,MATCH(B2636,股票涨跌!B:B,0)),"-")</f>
        <v>-</v>
      </c>
      <c r="F2636" s="1" t="str">
        <f>IFERROR(INDEX(股票涨跌!F:F,MATCH(B2636,股票涨跌!B:B,0)),"-")</f>
        <v>-</v>
      </c>
      <c r="G2636" s="1" t="str">
        <f>TRIM(基本信息!O2636)</f>
        <v/>
      </c>
      <c r="H2636" s="1" t="str">
        <f>IFERROR(INDEX(行业涨跌!F:F,MATCH(G2636,行业涨跌!C:C,0)),"-")</f>
        <v>-</v>
      </c>
      <c r="I2636" s="1" t="str">
        <f>IFERROR(INDEX(行业涨跌!E:E,MATCH(G2636,行业涨跌!C:C,0)),"-")</f>
        <v>-</v>
      </c>
      <c r="J2636" s="1">
        <v>0</v>
      </c>
      <c r="K2636" s="1">
        <v>0</v>
      </c>
      <c r="L2636" s="1">
        <v>0</v>
      </c>
      <c r="M2636" s="66">
        <f t="shared" si="285"/>
        <v>0</v>
      </c>
      <c r="R2636" s="43" t="str">
        <f t="shared" si="283"/>
        <v>-</v>
      </c>
    </row>
    <row r="2637" spans="1:19" x14ac:dyDescent="0.15">
      <c r="A2637" s="1">
        <v>2636</v>
      </c>
      <c r="B2637" s="29" t="str">
        <f>TRIM(基本信息!B2637)</f>
        <v/>
      </c>
      <c r="C2637" s="1" t="str">
        <f>TRIM(基本信息!C2637)</f>
        <v/>
      </c>
      <c r="D2637" s="1">
        <f t="shared" si="284"/>
        <v>0</v>
      </c>
      <c r="E2637" s="1" t="str">
        <f>IFERROR(INDEX(股票涨跌!E:E,MATCH(B2637,股票涨跌!B:B,0)),"-")</f>
        <v>-</v>
      </c>
      <c r="F2637" s="1" t="str">
        <f>IFERROR(INDEX(股票涨跌!F:F,MATCH(B2637,股票涨跌!B:B,0)),"-")</f>
        <v>-</v>
      </c>
      <c r="G2637" s="1" t="str">
        <f>TRIM(基本信息!O2637)</f>
        <v/>
      </c>
      <c r="H2637" s="1" t="str">
        <f>IFERROR(INDEX(行业涨跌!F:F,MATCH(G2637,行业涨跌!C:C,0)),"-")</f>
        <v>-</v>
      </c>
      <c r="I2637" s="1" t="str">
        <f>IFERROR(INDEX(行业涨跌!E:E,MATCH(G2637,行业涨跌!C:C,0)),"-")</f>
        <v>-</v>
      </c>
      <c r="J2637" s="1">
        <v>0</v>
      </c>
      <c r="K2637" s="1">
        <v>0</v>
      </c>
      <c r="L2637" s="1">
        <v>0</v>
      </c>
      <c r="M2637" s="66">
        <f t="shared" si="285"/>
        <v>0</v>
      </c>
      <c r="R2637" s="43" t="str">
        <f t="shared" si="283"/>
        <v>-</v>
      </c>
    </row>
    <row r="2638" spans="1:19" x14ac:dyDescent="0.15">
      <c r="A2638" s="1">
        <v>2637</v>
      </c>
      <c r="B2638" s="29" t="str">
        <f>TRIM(基本信息!B2638)</f>
        <v/>
      </c>
      <c r="C2638" s="1" t="str">
        <f>TRIM(基本信息!C2638)</f>
        <v/>
      </c>
      <c r="D2638" s="1">
        <f t="shared" si="284"/>
        <v>0</v>
      </c>
      <c r="E2638" s="1" t="str">
        <f>IFERROR(INDEX(股票涨跌!E:E,MATCH(B2638,股票涨跌!B:B,0)),"-")</f>
        <v>-</v>
      </c>
      <c r="F2638" s="1" t="str">
        <f>IFERROR(INDEX(股票涨跌!F:F,MATCH(B2638,股票涨跌!B:B,0)),"-")</f>
        <v>-</v>
      </c>
      <c r="G2638" s="1" t="str">
        <f>TRIM(基本信息!O2638)</f>
        <v/>
      </c>
      <c r="H2638" s="1" t="str">
        <f>IFERROR(INDEX(行业涨跌!F:F,MATCH(G2638,行业涨跌!C:C,0)),"-")</f>
        <v>-</v>
      </c>
      <c r="I2638" s="1" t="str">
        <f>IFERROR(INDEX(行业涨跌!E:E,MATCH(G2638,行业涨跌!C:C,0)),"-")</f>
        <v>-</v>
      </c>
      <c r="J2638" s="1">
        <v>0</v>
      </c>
      <c r="K2638" s="1">
        <v>0</v>
      </c>
      <c r="L2638" s="1">
        <v>0</v>
      </c>
      <c r="M2638" s="66">
        <f t="shared" si="285"/>
        <v>0</v>
      </c>
      <c r="R2638" s="43" t="str">
        <f t="shared" si="283"/>
        <v>-</v>
      </c>
    </row>
    <row r="2639" spans="1:19" x14ac:dyDescent="0.15">
      <c r="A2639" s="1">
        <v>2638</v>
      </c>
      <c r="B2639" s="29" t="str">
        <f>TRIM(基本信息!B2639)</f>
        <v/>
      </c>
      <c r="C2639" s="1" t="str">
        <f>TRIM(基本信息!C2639)</f>
        <v/>
      </c>
      <c r="D2639" s="1">
        <f t="shared" si="284"/>
        <v>0</v>
      </c>
      <c r="E2639" s="1" t="str">
        <f>IFERROR(INDEX(股票涨跌!E:E,MATCH(B2639,股票涨跌!B:B,0)),"-")</f>
        <v>-</v>
      </c>
      <c r="F2639" s="1" t="str">
        <f>IFERROR(INDEX(股票涨跌!F:F,MATCH(B2639,股票涨跌!B:B,0)),"-")</f>
        <v>-</v>
      </c>
      <c r="G2639" s="1" t="str">
        <f>TRIM(基本信息!O2639)</f>
        <v/>
      </c>
      <c r="H2639" s="1" t="str">
        <f>IFERROR(INDEX(行业涨跌!F:F,MATCH(G2639,行业涨跌!C:C,0)),"-")</f>
        <v>-</v>
      </c>
      <c r="I2639" s="1" t="str">
        <f>IFERROR(INDEX(行业涨跌!E:E,MATCH(G2639,行业涨跌!C:C,0)),"-")</f>
        <v>-</v>
      </c>
      <c r="J2639" s="1">
        <v>0</v>
      </c>
      <c r="K2639" s="1">
        <v>0</v>
      </c>
      <c r="L2639" s="1">
        <v>0</v>
      </c>
      <c r="M2639" s="66">
        <f t="shared" si="285"/>
        <v>0</v>
      </c>
      <c r="R2639" s="43" t="str">
        <f t="shared" si="283"/>
        <v>-</v>
      </c>
    </row>
    <row r="2640" spans="1:19" x14ac:dyDescent="0.15">
      <c r="A2640" s="1">
        <v>2639</v>
      </c>
      <c r="B2640" s="29" t="str">
        <f>TRIM(基本信息!B2640)</f>
        <v/>
      </c>
      <c r="C2640" s="1" t="str">
        <f>TRIM(基本信息!C2640)</f>
        <v/>
      </c>
      <c r="D2640" s="1">
        <f t="shared" si="284"/>
        <v>0</v>
      </c>
      <c r="E2640" s="1" t="str">
        <f>IFERROR(INDEX(股票涨跌!E:E,MATCH(B2640,股票涨跌!B:B,0)),"-")</f>
        <v>-</v>
      </c>
      <c r="F2640" s="1" t="str">
        <f>IFERROR(INDEX(股票涨跌!F:F,MATCH(B2640,股票涨跌!B:B,0)),"-")</f>
        <v>-</v>
      </c>
      <c r="G2640" s="1" t="str">
        <f>TRIM(基本信息!O2640)</f>
        <v/>
      </c>
      <c r="H2640" s="1" t="str">
        <f>IFERROR(INDEX(行业涨跌!F:F,MATCH(G2640,行业涨跌!C:C,0)),"-")</f>
        <v>-</v>
      </c>
      <c r="I2640" s="1" t="str">
        <f>IFERROR(INDEX(行业涨跌!E:E,MATCH(G2640,行业涨跌!C:C,0)),"-")</f>
        <v>-</v>
      </c>
      <c r="J2640" s="1">
        <v>0</v>
      </c>
      <c r="K2640" s="1">
        <v>0</v>
      </c>
      <c r="L2640" s="1">
        <v>0</v>
      </c>
      <c r="M2640" s="66">
        <f t="shared" si="285"/>
        <v>0</v>
      </c>
      <c r="R2640" s="43" t="str">
        <f t="shared" si="283"/>
        <v>-</v>
      </c>
    </row>
    <row r="2641" spans="1:19" x14ac:dyDescent="0.15">
      <c r="A2641" s="1">
        <v>2640</v>
      </c>
      <c r="B2641" s="29" t="str">
        <f>TRIM(基本信息!B2641)</f>
        <v/>
      </c>
      <c r="C2641" s="1" t="str">
        <f>TRIM(基本信息!C2641)</f>
        <v/>
      </c>
      <c r="D2641" s="1">
        <f t="shared" si="284"/>
        <v>0</v>
      </c>
      <c r="E2641" s="1" t="str">
        <f>IFERROR(INDEX(股票涨跌!E:E,MATCH(B2641,股票涨跌!B:B,0)),"-")</f>
        <v>-</v>
      </c>
      <c r="F2641" s="1" t="str">
        <f>IFERROR(INDEX(股票涨跌!F:F,MATCH(B2641,股票涨跌!B:B,0)),"-")</f>
        <v>-</v>
      </c>
      <c r="G2641" s="1" t="str">
        <f>TRIM(基本信息!O2641)</f>
        <v/>
      </c>
      <c r="H2641" s="1" t="str">
        <f>IFERROR(INDEX(行业涨跌!F:F,MATCH(G2641,行业涨跌!C:C,0)),"-")</f>
        <v>-</v>
      </c>
      <c r="I2641" s="1" t="str">
        <f>IFERROR(INDEX(行业涨跌!E:E,MATCH(G2641,行业涨跌!C:C,0)),"-")</f>
        <v>-</v>
      </c>
      <c r="J2641" s="1">
        <v>0</v>
      </c>
      <c r="K2641" s="1">
        <v>0</v>
      </c>
      <c r="L2641" s="1">
        <v>0</v>
      </c>
      <c r="M2641" s="66">
        <f t="shared" si="285"/>
        <v>0</v>
      </c>
      <c r="R2641" s="43" t="str">
        <f t="shared" si="283"/>
        <v>-</v>
      </c>
    </row>
    <row r="2642" spans="1:19" x14ac:dyDescent="0.15">
      <c r="A2642" s="1">
        <v>2641</v>
      </c>
      <c r="B2642" s="29" t="str">
        <f>TRIM(基本信息!B2642)</f>
        <v/>
      </c>
      <c r="C2642" s="1" t="str">
        <f>TRIM(基本信息!C2642)</f>
        <v/>
      </c>
      <c r="D2642" s="1">
        <f t="shared" si="284"/>
        <v>0</v>
      </c>
      <c r="E2642" s="1" t="str">
        <f>IFERROR(INDEX(股票涨跌!E:E,MATCH(B2642,股票涨跌!B:B,0)),"-")</f>
        <v>-</v>
      </c>
      <c r="F2642" s="1" t="str">
        <f>IFERROR(INDEX(股票涨跌!F:F,MATCH(B2642,股票涨跌!B:B,0)),"-")</f>
        <v>-</v>
      </c>
      <c r="G2642" s="1" t="str">
        <f>TRIM(基本信息!O2642)</f>
        <v/>
      </c>
      <c r="H2642" s="1" t="str">
        <f>IFERROR(INDEX(行业涨跌!F:F,MATCH(G2642,行业涨跌!C:C,0)),"-")</f>
        <v>-</v>
      </c>
      <c r="I2642" s="1" t="str">
        <f>IFERROR(INDEX(行业涨跌!E:E,MATCH(G2642,行业涨跌!C:C,0)),"-")</f>
        <v>-</v>
      </c>
      <c r="J2642" s="1">
        <v>0</v>
      </c>
      <c r="K2642" s="1">
        <v>0</v>
      </c>
      <c r="L2642" s="1">
        <v>0</v>
      </c>
      <c r="M2642" s="66">
        <f t="shared" si="285"/>
        <v>0</v>
      </c>
      <c r="R2642" s="43" t="str">
        <f t="shared" si="283"/>
        <v>-</v>
      </c>
    </row>
    <row r="2643" spans="1:19" x14ac:dyDescent="0.15">
      <c r="A2643" s="1">
        <v>2642</v>
      </c>
      <c r="B2643" s="29" t="str">
        <f>TRIM(基本信息!B2643)</f>
        <v/>
      </c>
      <c r="C2643" s="1" t="str">
        <f>TRIM(基本信息!C2643)</f>
        <v/>
      </c>
      <c r="D2643" s="1">
        <f t="shared" si="284"/>
        <v>0</v>
      </c>
      <c r="E2643" s="1" t="str">
        <f>IFERROR(INDEX(股票涨跌!E:E,MATCH(B2643,股票涨跌!B:B,0)),"-")</f>
        <v>-</v>
      </c>
      <c r="F2643" s="1" t="str">
        <f>IFERROR(INDEX(股票涨跌!F:F,MATCH(B2643,股票涨跌!B:B,0)),"-")</f>
        <v>-</v>
      </c>
      <c r="G2643" s="1" t="str">
        <f>TRIM(基本信息!O2643)</f>
        <v/>
      </c>
      <c r="H2643" s="1" t="str">
        <f>IFERROR(INDEX(行业涨跌!F:F,MATCH(G2643,行业涨跌!C:C,0)),"-")</f>
        <v>-</v>
      </c>
      <c r="I2643" s="1" t="str">
        <f>IFERROR(INDEX(行业涨跌!E:E,MATCH(G2643,行业涨跌!C:C,0)),"-")</f>
        <v>-</v>
      </c>
      <c r="J2643" s="1">
        <v>0</v>
      </c>
      <c r="K2643" s="1">
        <v>0</v>
      </c>
      <c r="L2643" s="1">
        <v>0</v>
      </c>
      <c r="M2643" s="66">
        <f t="shared" si="285"/>
        <v>0</v>
      </c>
      <c r="R2643" s="43" t="str">
        <f t="shared" si="283"/>
        <v>-</v>
      </c>
    </row>
    <row r="2644" spans="1:19" x14ac:dyDescent="0.15">
      <c r="A2644" s="1">
        <v>2643</v>
      </c>
      <c r="B2644" s="29" t="str">
        <f>TRIM(基本信息!B2644)</f>
        <v/>
      </c>
      <c r="C2644" s="1" t="str">
        <f>TRIM(基本信息!C2644)</f>
        <v/>
      </c>
      <c r="D2644" s="1">
        <f t="shared" si="284"/>
        <v>0</v>
      </c>
      <c r="E2644" s="1" t="str">
        <f>IFERROR(INDEX(股票涨跌!E:E,MATCH(B2644,股票涨跌!B:B,0)),"-")</f>
        <v>-</v>
      </c>
      <c r="F2644" s="1" t="str">
        <f>IFERROR(INDEX(股票涨跌!F:F,MATCH(B2644,股票涨跌!B:B,0)),"-")</f>
        <v>-</v>
      </c>
      <c r="G2644" s="1" t="str">
        <f>TRIM(基本信息!O2644)</f>
        <v/>
      </c>
      <c r="H2644" s="1" t="str">
        <f>IFERROR(INDEX(行业涨跌!F:F,MATCH(G2644,行业涨跌!C:C,0)),"-")</f>
        <v>-</v>
      </c>
      <c r="I2644" s="1" t="str">
        <f>IFERROR(INDEX(行业涨跌!E:E,MATCH(G2644,行业涨跌!C:C,0)),"-")</f>
        <v>-</v>
      </c>
      <c r="J2644" s="1">
        <v>0</v>
      </c>
      <c r="K2644" s="1">
        <v>0</v>
      </c>
      <c r="L2644" s="1">
        <v>0</v>
      </c>
      <c r="M2644" s="66">
        <f t="shared" si="285"/>
        <v>0</v>
      </c>
      <c r="R2644" s="43" t="str">
        <f t="shared" si="283"/>
        <v>-</v>
      </c>
    </row>
    <row r="2645" spans="1:19" x14ac:dyDescent="0.15">
      <c r="A2645" s="1">
        <v>2644</v>
      </c>
      <c r="B2645" s="29" t="str">
        <f>TRIM(基本信息!B2645)</f>
        <v/>
      </c>
      <c r="C2645" s="1" t="str">
        <f>TRIM(基本信息!C2645)</f>
        <v/>
      </c>
      <c r="D2645" s="1">
        <f t="shared" si="284"/>
        <v>0</v>
      </c>
      <c r="E2645" s="1" t="str">
        <f>IFERROR(INDEX(股票涨跌!E:E,MATCH(B2645,股票涨跌!B:B,0)),"-")</f>
        <v>-</v>
      </c>
      <c r="F2645" s="1" t="str">
        <f>IFERROR(INDEX(股票涨跌!F:F,MATCH(B2645,股票涨跌!B:B,0)),"-")</f>
        <v>-</v>
      </c>
      <c r="G2645" s="1" t="str">
        <f>TRIM(基本信息!O2645)</f>
        <v/>
      </c>
      <c r="H2645" s="1" t="str">
        <f>IFERROR(INDEX(行业涨跌!F:F,MATCH(G2645,行业涨跌!C:C,0)),"-")</f>
        <v>-</v>
      </c>
      <c r="I2645" s="1" t="str">
        <f>IFERROR(INDEX(行业涨跌!E:E,MATCH(G2645,行业涨跌!C:C,0)),"-")</f>
        <v>-</v>
      </c>
      <c r="J2645" s="1">
        <v>0</v>
      </c>
      <c r="K2645" s="1">
        <v>0</v>
      </c>
      <c r="L2645" s="1">
        <v>0</v>
      </c>
      <c r="M2645" s="66">
        <f t="shared" si="285"/>
        <v>0</v>
      </c>
      <c r="R2645" s="43" t="str">
        <f t="shared" si="283"/>
        <v>-</v>
      </c>
    </row>
    <row r="2646" spans="1:19" x14ac:dyDescent="0.15">
      <c r="A2646" s="1">
        <v>2645</v>
      </c>
      <c r="B2646" s="29" t="str">
        <f>TRIM(基本信息!B2646)</f>
        <v/>
      </c>
      <c r="C2646" s="1" t="str">
        <f>TRIM(基本信息!C2646)</f>
        <v/>
      </c>
      <c r="D2646" s="1">
        <f t="shared" si="284"/>
        <v>0</v>
      </c>
      <c r="E2646" s="1" t="str">
        <f>IFERROR(INDEX(股票涨跌!E:E,MATCH(B2646,股票涨跌!B:B,0)),"-")</f>
        <v>-</v>
      </c>
      <c r="F2646" s="1" t="str">
        <f>IFERROR(INDEX(股票涨跌!F:F,MATCH(B2646,股票涨跌!B:B,0)),"-")</f>
        <v>-</v>
      </c>
      <c r="G2646" s="1" t="str">
        <f>TRIM(基本信息!O2646)</f>
        <v/>
      </c>
      <c r="H2646" s="1" t="str">
        <f>IFERROR(INDEX(行业涨跌!F:F,MATCH(G2646,行业涨跌!C:C,0)),"-")</f>
        <v>-</v>
      </c>
      <c r="I2646" s="1" t="str">
        <f>IFERROR(INDEX(行业涨跌!E:E,MATCH(G2646,行业涨跌!C:C,0)),"-")</f>
        <v>-</v>
      </c>
      <c r="J2646" s="1">
        <v>0</v>
      </c>
      <c r="K2646" s="1">
        <v>0</v>
      </c>
      <c r="L2646" s="1">
        <v>0</v>
      </c>
      <c r="M2646" s="66">
        <f t="shared" si="285"/>
        <v>0</v>
      </c>
      <c r="R2646" s="43" t="str">
        <f t="shared" si="283"/>
        <v>-</v>
      </c>
    </row>
    <row r="2647" spans="1:19" x14ac:dyDescent="0.15">
      <c r="A2647" s="1">
        <v>2646</v>
      </c>
      <c r="B2647" s="29" t="str">
        <f>TRIM(基本信息!B2647)</f>
        <v/>
      </c>
      <c r="C2647" s="1" t="str">
        <f>TRIM(基本信息!C2647)</f>
        <v/>
      </c>
      <c r="D2647" s="1">
        <f t="shared" si="284"/>
        <v>0</v>
      </c>
      <c r="E2647" s="1" t="str">
        <f>IFERROR(INDEX(股票涨跌!E:E,MATCH(B2647,股票涨跌!B:B,0)),"-")</f>
        <v>-</v>
      </c>
      <c r="F2647" s="1" t="str">
        <f>IFERROR(INDEX(股票涨跌!F:F,MATCH(B2647,股票涨跌!B:B,0)),"-")</f>
        <v>-</v>
      </c>
      <c r="G2647" s="1" t="str">
        <f>TRIM(基本信息!O2647)</f>
        <v/>
      </c>
      <c r="H2647" s="1" t="str">
        <f>IFERROR(INDEX(行业涨跌!F:F,MATCH(G2647,行业涨跌!C:C,0)),"-")</f>
        <v>-</v>
      </c>
      <c r="I2647" s="1" t="str">
        <f>IFERROR(INDEX(行业涨跌!E:E,MATCH(G2647,行业涨跌!C:C,0)),"-")</f>
        <v>-</v>
      </c>
      <c r="J2647" s="1">
        <v>0</v>
      </c>
      <c r="K2647" s="1">
        <v>0</v>
      </c>
      <c r="L2647" s="1">
        <v>0</v>
      </c>
      <c r="M2647" s="66">
        <f t="shared" si="285"/>
        <v>0</v>
      </c>
      <c r="R2647" s="43" t="str">
        <f t="shared" si="283"/>
        <v>-</v>
      </c>
    </row>
    <row r="2648" spans="1:19" x14ac:dyDescent="0.15">
      <c r="A2648" s="1">
        <v>2647</v>
      </c>
      <c r="B2648" s="29" t="str">
        <f>TRIM(基本信息!B2648)</f>
        <v/>
      </c>
      <c r="C2648" s="1" t="str">
        <f>TRIM(基本信息!C2648)</f>
        <v/>
      </c>
      <c r="D2648" s="1">
        <f t="shared" si="284"/>
        <v>0</v>
      </c>
      <c r="E2648" s="1" t="str">
        <f>IFERROR(INDEX(股票涨跌!E:E,MATCH(B2648,股票涨跌!B:B,0)),"-")</f>
        <v>-</v>
      </c>
      <c r="F2648" s="1" t="str">
        <f>IFERROR(INDEX(股票涨跌!F:F,MATCH(B2648,股票涨跌!B:B,0)),"-")</f>
        <v>-</v>
      </c>
      <c r="G2648" s="1" t="str">
        <f>TRIM(基本信息!O2648)</f>
        <v/>
      </c>
      <c r="H2648" s="1" t="str">
        <f>IFERROR(INDEX(行业涨跌!F:F,MATCH(G2648,行业涨跌!C:C,0)),"-")</f>
        <v>-</v>
      </c>
      <c r="I2648" s="1" t="str">
        <f>IFERROR(INDEX(行业涨跌!E:E,MATCH(G2648,行业涨跌!C:C,0)),"-")</f>
        <v>-</v>
      </c>
      <c r="J2648" s="1">
        <v>0</v>
      </c>
      <c r="K2648" s="1">
        <v>0</v>
      </c>
      <c r="L2648" s="1">
        <v>0</v>
      </c>
      <c r="M2648" s="66">
        <f t="shared" si="285"/>
        <v>0</v>
      </c>
      <c r="R2648" s="43" t="str">
        <f t="shared" si="283"/>
        <v>-</v>
      </c>
    </row>
    <row r="2649" spans="1:19" x14ac:dyDescent="0.15">
      <c r="A2649" s="1">
        <v>2648</v>
      </c>
      <c r="B2649" s="29" t="str">
        <f>TRIM(基本信息!B2649)</f>
        <v/>
      </c>
      <c r="C2649" s="1" t="str">
        <f>TRIM(基本信息!C2649)</f>
        <v/>
      </c>
      <c r="D2649" s="1">
        <f t="shared" si="284"/>
        <v>0</v>
      </c>
      <c r="E2649" s="1" t="str">
        <f>IFERROR(INDEX(股票涨跌!E:E,MATCH(B2649,股票涨跌!B:B,0)),"-")</f>
        <v>-</v>
      </c>
      <c r="F2649" s="1" t="str">
        <f>IFERROR(INDEX(股票涨跌!F:F,MATCH(B2649,股票涨跌!B:B,0)),"-")</f>
        <v>-</v>
      </c>
      <c r="G2649" s="1" t="str">
        <f>TRIM(基本信息!O2649)</f>
        <v/>
      </c>
      <c r="H2649" s="1" t="str">
        <f>IFERROR(INDEX(行业涨跌!F:F,MATCH(G2649,行业涨跌!C:C,0)),"-")</f>
        <v>-</v>
      </c>
      <c r="I2649" s="1" t="str">
        <f>IFERROR(INDEX(行业涨跌!E:E,MATCH(G2649,行业涨跌!C:C,0)),"-")</f>
        <v>-</v>
      </c>
      <c r="J2649" s="1">
        <v>0</v>
      </c>
      <c r="K2649" s="1">
        <v>0</v>
      </c>
      <c r="L2649" s="1">
        <v>0</v>
      </c>
      <c r="M2649" s="66">
        <f t="shared" si="285"/>
        <v>0</v>
      </c>
      <c r="R2649" s="43" t="str">
        <f t="shared" si="283"/>
        <v>-</v>
      </c>
    </row>
    <row r="2650" spans="1:19" x14ac:dyDescent="0.15">
      <c r="A2650" s="1">
        <v>2649</v>
      </c>
      <c r="B2650" s="29" t="str">
        <f>TRIM(基本信息!B2650)</f>
        <v/>
      </c>
      <c r="C2650" s="1" t="str">
        <f>TRIM(基本信息!C2650)</f>
        <v/>
      </c>
      <c r="D2650" s="1">
        <f t="shared" si="284"/>
        <v>0</v>
      </c>
      <c r="E2650" s="1" t="str">
        <f>IFERROR(INDEX(股票涨跌!E:E,MATCH(B2650,股票涨跌!B:B,0)),"-")</f>
        <v>-</v>
      </c>
      <c r="F2650" s="1" t="str">
        <f>IFERROR(INDEX(股票涨跌!F:F,MATCH(B2650,股票涨跌!B:B,0)),"-")</f>
        <v>-</v>
      </c>
      <c r="G2650" s="1" t="str">
        <f>TRIM(基本信息!O2650)</f>
        <v/>
      </c>
      <c r="H2650" s="1" t="str">
        <f>IFERROR(INDEX(行业涨跌!F:F,MATCH(G2650,行业涨跌!C:C,0)),"-")</f>
        <v>-</v>
      </c>
      <c r="I2650" s="1" t="str">
        <f>IFERROR(INDEX(行业涨跌!E:E,MATCH(G2650,行业涨跌!C:C,0)),"-")</f>
        <v>-</v>
      </c>
      <c r="J2650" s="1">
        <v>0</v>
      </c>
      <c r="K2650" s="1">
        <v>0</v>
      </c>
      <c r="L2650" s="1">
        <v>0</v>
      </c>
      <c r="M2650" s="66">
        <f t="shared" si="285"/>
        <v>0</v>
      </c>
      <c r="R2650" s="43" t="str">
        <f t="shared" si="283"/>
        <v>-</v>
      </c>
    </row>
    <row r="2651" spans="1:19" x14ac:dyDescent="0.15">
      <c r="A2651" s="1">
        <v>2650</v>
      </c>
      <c r="B2651" s="29" t="str">
        <f>TRIM(基本信息!B2651)</f>
        <v/>
      </c>
      <c r="C2651" s="1" t="str">
        <f>TRIM(基本信息!C2651)</f>
        <v/>
      </c>
      <c r="D2651" s="1">
        <f t="shared" si="284"/>
        <v>0</v>
      </c>
      <c r="E2651" s="1" t="str">
        <f>IFERROR(INDEX(股票涨跌!E:E,MATCH(B2651,股票涨跌!B:B,0)),"-")</f>
        <v>-</v>
      </c>
      <c r="F2651" s="1" t="str">
        <f>IFERROR(INDEX(股票涨跌!F:F,MATCH(B2651,股票涨跌!B:B,0)),"-")</f>
        <v>-</v>
      </c>
      <c r="G2651" s="1" t="str">
        <f>TRIM(基本信息!O2651)</f>
        <v/>
      </c>
      <c r="H2651" s="1" t="str">
        <f>IFERROR(INDEX(行业涨跌!F:F,MATCH(G2651,行业涨跌!C:C,0)),"-")</f>
        <v>-</v>
      </c>
      <c r="I2651" s="1" t="str">
        <f>IFERROR(INDEX(行业涨跌!E:E,MATCH(G2651,行业涨跌!C:C,0)),"-")</f>
        <v>-</v>
      </c>
      <c r="J2651" s="1">
        <v>0</v>
      </c>
      <c r="K2651" s="1">
        <v>1</v>
      </c>
      <c r="L2651" s="1">
        <v>0</v>
      </c>
      <c r="M2651" s="66">
        <f t="shared" si="285"/>
        <v>1</v>
      </c>
      <c r="R2651" s="43" t="str">
        <f t="shared" si="283"/>
        <v>-</v>
      </c>
      <c r="S2651" s="11">
        <v>43630.625</v>
      </c>
    </row>
    <row r="2652" spans="1:19" x14ac:dyDescent="0.15">
      <c r="A2652" s="1">
        <v>2651</v>
      </c>
      <c r="B2652" s="29" t="str">
        <f>TRIM(基本信息!B2652)</f>
        <v/>
      </c>
      <c r="C2652" s="1" t="str">
        <f>TRIM(基本信息!C2652)</f>
        <v/>
      </c>
      <c r="D2652" s="1">
        <f t="shared" si="284"/>
        <v>0</v>
      </c>
      <c r="E2652" s="1" t="str">
        <f>IFERROR(INDEX(股票涨跌!E:E,MATCH(B2652,股票涨跌!B:B,0)),"-")</f>
        <v>-</v>
      </c>
      <c r="F2652" s="1" t="str">
        <f>IFERROR(INDEX(股票涨跌!F:F,MATCH(B2652,股票涨跌!B:B,0)),"-")</f>
        <v>-</v>
      </c>
      <c r="G2652" s="1" t="str">
        <f>TRIM(基本信息!O2652)</f>
        <v/>
      </c>
      <c r="H2652" s="1" t="str">
        <f>IFERROR(INDEX(行业涨跌!F:F,MATCH(G2652,行业涨跌!C:C,0)),"-")</f>
        <v>-</v>
      </c>
      <c r="I2652" s="1" t="str">
        <f>IFERROR(INDEX(行业涨跌!E:E,MATCH(G2652,行业涨跌!C:C,0)),"-")</f>
        <v>-</v>
      </c>
      <c r="J2652" s="1">
        <v>0</v>
      </c>
      <c r="K2652" s="1">
        <v>0</v>
      </c>
      <c r="L2652" s="1">
        <v>0</v>
      </c>
      <c r="M2652" s="66">
        <f t="shared" si="285"/>
        <v>0</v>
      </c>
      <c r="R2652" s="43" t="str">
        <f t="shared" si="283"/>
        <v>-</v>
      </c>
    </row>
    <row r="2653" spans="1:19" x14ac:dyDescent="0.15">
      <c r="A2653" s="1">
        <v>2652</v>
      </c>
      <c r="B2653" s="29" t="str">
        <f>TRIM(基本信息!B2653)</f>
        <v/>
      </c>
      <c r="C2653" s="1" t="str">
        <f>TRIM(基本信息!C2653)</f>
        <v/>
      </c>
      <c r="D2653" s="1">
        <f t="shared" si="284"/>
        <v>0</v>
      </c>
      <c r="E2653" s="1" t="str">
        <f>IFERROR(INDEX(股票涨跌!E:E,MATCH(B2653,股票涨跌!B:B,0)),"-")</f>
        <v>-</v>
      </c>
      <c r="F2653" s="1" t="str">
        <f>IFERROR(INDEX(股票涨跌!F:F,MATCH(B2653,股票涨跌!B:B,0)),"-")</f>
        <v>-</v>
      </c>
      <c r="G2653" s="1" t="str">
        <f>TRIM(基本信息!O2653)</f>
        <v/>
      </c>
      <c r="H2653" s="1" t="str">
        <f>IFERROR(INDEX(行业涨跌!F:F,MATCH(G2653,行业涨跌!C:C,0)),"-")</f>
        <v>-</v>
      </c>
      <c r="I2653" s="1" t="str">
        <f>IFERROR(INDEX(行业涨跌!E:E,MATCH(G2653,行业涨跌!C:C,0)),"-")</f>
        <v>-</v>
      </c>
      <c r="J2653" s="1">
        <v>0</v>
      </c>
      <c r="K2653" s="1">
        <v>0</v>
      </c>
      <c r="L2653" s="1">
        <v>0</v>
      </c>
      <c r="M2653" s="66">
        <f t="shared" si="285"/>
        <v>0</v>
      </c>
      <c r="R2653" s="43" t="str">
        <f t="shared" si="283"/>
        <v>-</v>
      </c>
    </row>
    <row r="2654" spans="1:19" x14ac:dyDescent="0.15">
      <c r="A2654" s="1">
        <v>2653</v>
      </c>
      <c r="B2654" s="29" t="str">
        <f>TRIM(基本信息!B2654)</f>
        <v/>
      </c>
      <c r="C2654" s="1" t="str">
        <f>TRIM(基本信息!C2654)</f>
        <v/>
      </c>
      <c r="D2654" s="1">
        <f t="shared" si="284"/>
        <v>0</v>
      </c>
      <c r="E2654" s="1" t="str">
        <f>IFERROR(INDEX(股票涨跌!E:E,MATCH(B2654,股票涨跌!B:B,0)),"-")</f>
        <v>-</v>
      </c>
      <c r="F2654" s="1" t="str">
        <f>IFERROR(INDEX(股票涨跌!F:F,MATCH(B2654,股票涨跌!B:B,0)),"-")</f>
        <v>-</v>
      </c>
      <c r="G2654" s="1" t="str">
        <f>TRIM(基本信息!O2654)</f>
        <v/>
      </c>
      <c r="H2654" s="1" t="str">
        <f>IFERROR(INDEX(行业涨跌!F:F,MATCH(G2654,行业涨跌!C:C,0)),"-")</f>
        <v>-</v>
      </c>
      <c r="I2654" s="1" t="str">
        <f>IFERROR(INDEX(行业涨跌!E:E,MATCH(G2654,行业涨跌!C:C,0)),"-")</f>
        <v>-</v>
      </c>
      <c r="J2654" s="1">
        <v>0</v>
      </c>
      <c r="K2654" s="1">
        <v>1</v>
      </c>
      <c r="L2654" s="1">
        <v>0</v>
      </c>
      <c r="M2654" s="66">
        <f t="shared" si="285"/>
        <v>1</v>
      </c>
      <c r="R2654" s="43" t="str">
        <f t="shared" si="283"/>
        <v>-</v>
      </c>
      <c r="S2654" s="11">
        <v>43630.625</v>
      </c>
    </row>
    <row r="2655" spans="1:19" x14ac:dyDescent="0.15">
      <c r="A2655" s="1">
        <v>2654</v>
      </c>
      <c r="B2655" s="29" t="str">
        <f>TRIM(基本信息!B2655)</f>
        <v/>
      </c>
      <c r="C2655" s="1" t="str">
        <f>TRIM(基本信息!C2655)</f>
        <v/>
      </c>
      <c r="D2655" s="1">
        <f t="shared" si="284"/>
        <v>0</v>
      </c>
      <c r="E2655" s="1" t="str">
        <f>IFERROR(INDEX(股票涨跌!E:E,MATCH(B2655,股票涨跌!B:B,0)),"-")</f>
        <v>-</v>
      </c>
      <c r="F2655" s="1" t="str">
        <f>IFERROR(INDEX(股票涨跌!F:F,MATCH(B2655,股票涨跌!B:B,0)),"-")</f>
        <v>-</v>
      </c>
      <c r="G2655" s="1" t="str">
        <f>TRIM(基本信息!O2655)</f>
        <v/>
      </c>
      <c r="H2655" s="1" t="str">
        <f>IFERROR(INDEX(行业涨跌!F:F,MATCH(G2655,行业涨跌!C:C,0)),"-")</f>
        <v>-</v>
      </c>
      <c r="I2655" s="1" t="str">
        <f>IFERROR(INDEX(行业涨跌!E:E,MATCH(G2655,行业涨跌!C:C,0)),"-")</f>
        <v>-</v>
      </c>
      <c r="J2655" s="1">
        <v>0</v>
      </c>
      <c r="K2655" s="1">
        <v>0</v>
      </c>
      <c r="L2655" s="1">
        <v>0</v>
      </c>
      <c r="M2655" s="66">
        <f t="shared" si="285"/>
        <v>0</v>
      </c>
      <c r="R2655" s="43" t="str">
        <f t="shared" si="283"/>
        <v>-</v>
      </c>
    </row>
    <row r="2656" spans="1:19" x14ac:dyDescent="0.15">
      <c r="A2656" s="1">
        <v>2655</v>
      </c>
      <c r="B2656" s="29" t="str">
        <f>TRIM(基本信息!B2656)</f>
        <v/>
      </c>
      <c r="C2656" s="1" t="str">
        <f>TRIM(基本信息!C2656)</f>
        <v/>
      </c>
      <c r="D2656" s="1">
        <f t="shared" si="284"/>
        <v>0</v>
      </c>
      <c r="E2656" s="1" t="str">
        <f>IFERROR(INDEX(股票涨跌!E:E,MATCH(B2656,股票涨跌!B:B,0)),"-")</f>
        <v>-</v>
      </c>
      <c r="F2656" s="1" t="str">
        <f>IFERROR(INDEX(股票涨跌!F:F,MATCH(B2656,股票涨跌!B:B,0)),"-")</f>
        <v>-</v>
      </c>
      <c r="G2656" s="1" t="str">
        <f>TRIM(基本信息!O2656)</f>
        <v/>
      </c>
      <c r="H2656" s="1" t="str">
        <f>IFERROR(INDEX(行业涨跌!F:F,MATCH(G2656,行业涨跌!C:C,0)),"-")</f>
        <v>-</v>
      </c>
      <c r="I2656" s="1" t="str">
        <f>IFERROR(INDEX(行业涨跌!E:E,MATCH(G2656,行业涨跌!C:C,0)),"-")</f>
        <v>-</v>
      </c>
      <c r="J2656" s="1">
        <v>0</v>
      </c>
      <c r="K2656" s="1">
        <v>1</v>
      </c>
      <c r="L2656" s="1">
        <v>0</v>
      </c>
      <c r="M2656" s="66">
        <f t="shared" si="285"/>
        <v>1</v>
      </c>
      <c r="R2656" s="43" t="str">
        <f t="shared" si="283"/>
        <v>-</v>
      </c>
      <c r="S2656" s="11">
        <v>43630.625</v>
      </c>
    </row>
    <row r="2657" spans="1:19" x14ac:dyDescent="0.15">
      <c r="A2657" s="1">
        <v>2656</v>
      </c>
      <c r="B2657" s="29" t="str">
        <f>TRIM(基本信息!B2657)</f>
        <v/>
      </c>
      <c r="C2657" s="1" t="str">
        <f>TRIM(基本信息!C2657)</f>
        <v/>
      </c>
      <c r="D2657" s="1">
        <f t="shared" si="284"/>
        <v>0</v>
      </c>
      <c r="E2657" s="1" t="str">
        <f>IFERROR(INDEX(股票涨跌!E:E,MATCH(B2657,股票涨跌!B:B,0)),"-")</f>
        <v>-</v>
      </c>
      <c r="F2657" s="1" t="str">
        <f>IFERROR(INDEX(股票涨跌!F:F,MATCH(B2657,股票涨跌!B:B,0)),"-")</f>
        <v>-</v>
      </c>
      <c r="G2657" s="1" t="str">
        <f>TRIM(基本信息!O2657)</f>
        <v/>
      </c>
      <c r="H2657" s="1" t="str">
        <f>IFERROR(INDEX(行业涨跌!F:F,MATCH(G2657,行业涨跌!C:C,0)),"-")</f>
        <v>-</v>
      </c>
      <c r="I2657" s="1" t="str">
        <f>IFERROR(INDEX(行业涨跌!E:E,MATCH(G2657,行业涨跌!C:C,0)),"-")</f>
        <v>-</v>
      </c>
      <c r="J2657" s="1">
        <v>0</v>
      </c>
      <c r="K2657" s="1">
        <v>1</v>
      </c>
      <c r="L2657" s="1">
        <v>0</v>
      </c>
      <c r="M2657" s="66">
        <f t="shared" si="285"/>
        <v>1</v>
      </c>
      <c r="R2657" s="43" t="str">
        <f t="shared" si="283"/>
        <v>-</v>
      </c>
      <c r="S2657" s="11">
        <v>43630.625</v>
      </c>
    </row>
    <row r="2658" spans="1:19" x14ac:dyDescent="0.15">
      <c r="A2658" s="1">
        <v>2657</v>
      </c>
      <c r="B2658" s="29" t="str">
        <f>TRIM(基本信息!B2658)</f>
        <v/>
      </c>
      <c r="C2658" s="1" t="str">
        <f>TRIM(基本信息!C2658)</f>
        <v/>
      </c>
      <c r="D2658" s="1">
        <f t="shared" si="284"/>
        <v>0</v>
      </c>
      <c r="E2658" s="1" t="str">
        <f>IFERROR(INDEX(股票涨跌!E:E,MATCH(B2658,股票涨跌!B:B,0)),"-")</f>
        <v>-</v>
      </c>
      <c r="F2658" s="1" t="str">
        <f>IFERROR(INDEX(股票涨跌!F:F,MATCH(B2658,股票涨跌!B:B,0)),"-")</f>
        <v>-</v>
      </c>
      <c r="G2658" s="1" t="str">
        <f>TRIM(基本信息!O2658)</f>
        <v/>
      </c>
      <c r="H2658" s="1" t="str">
        <f>IFERROR(INDEX(行业涨跌!F:F,MATCH(G2658,行业涨跌!C:C,0)),"-")</f>
        <v>-</v>
      </c>
      <c r="I2658" s="1" t="str">
        <f>IFERROR(INDEX(行业涨跌!E:E,MATCH(G2658,行业涨跌!C:C,0)),"-")</f>
        <v>-</v>
      </c>
      <c r="J2658" s="1">
        <v>0</v>
      </c>
      <c r="K2658" s="1">
        <v>0</v>
      </c>
      <c r="L2658" s="1">
        <v>0</v>
      </c>
      <c r="M2658" s="66">
        <f t="shared" si="285"/>
        <v>0</v>
      </c>
      <c r="R2658" s="43" t="str">
        <f t="shared" si="283"/>
        <v>-</v>
      </c>
    </row>
    <row r="2659" spans="1:19" x14ac:dyDescent="0.15">
      <c r="A2659" s="1">
        <v>2658</v>
      </c>
      <c r="B2659" s="29" t="str">
        <f>TRIM(基本信息!B2659)</f>
        <v/>
      </c>
      <c r="C2659" s="1" t="str">
        <f>TRIM(基本信息!C2659)</f>
        <v/>
      </c>
      <c r="D2659" s="1">
        <f t="shared" si="284"/>
        <v>0</v>
      </c>
      <c r="E2659" s="1" t="str">
        <f>IFERROR(INDEX(股票涨跌!E:E,MATCH(B2659,股票涨跌!B:B,0)),"-")</f>
        <v>-</v>
      </c>
      <c r="F2659" s="1" t="str">
        <f>IFERROR(INDEX(股票涨跌!F:F,MATCH(B2659,股票涨跌!B:B,0)),"-")</f>
        <v>-</v>
      </c>
      <c r="G2659" s="1" t="str">
        <f>TRIM(基本信息!O2659)</f>
        <v/>
      </c>
      <c r="H2659" s="1" t="str">
        <f>IFERROR(INDEX(行业涨跌!F:F,MATCH(G2659,行业涨跌!C:C,0)),"-")</f>
        <v>-</v>
      </c>
      <c r="I2659" s="1" t="str">
        <f>IFERROR(INDEX(行业涨跌!E:E,MATCH(G2659,行业涨跌!C:C,0)),"-")</f>
        <v>-</v>
      </c>
      <c r="J2659" s="1">
        <v>0</v>
      </c>
      <c r="K2659" s="1">
        <v>0</v>
      </c>
      <c r="L2659" s="1">
        <v>0</v>
      </c>
      <c r="M2659" s="66">
        <f t="shared" si="285"/>
        <v>0</v>
      </c>
      <c r="R2659" s="43" t="str">
        <f t="shared" si="283"/>
        <v>-</v>
      </c>
    </row>
    <row r="2660" spans="1:19" x14ac:dyDescent="0.15">
      <c r="A2660" s="1">
        <v>2659</v>
      </c>
      <c r="B2660" s="29" t="str">
        <f>TRIM(基本信息!B2660)</f>
        <v/>
      </c>
      <c r="C2660" s="1" t="str">
        <f>TRIM(基本信息!C2660)</f>
        <v/>
      </c>
      <c r="D2660" s="1">
        <f t="shared" si="284"/>
        <v>0</v>
      </c>
      <c r="E2660" s="1" t="str">
        <f>IFERROR(INDEX(股票涨跌!E:E,MATCH(B2660,股票涨跌!B:B,0)),"-")</f>
        <v>-</v>
      </c>
      <c r="F2660" s="1" t="str">
        <f>IFERROR(INDEX(股票涨跌!F:F,MATCH(B2660,股票涨跌!B:B,0)),"-")</f>
        <v>-</v>
      </c>
      <c r="G2660" s="1" t="str">
        <f>TRIM(基本信息!O2660)</f>
        <v/>
      </c>
      <c r="H2660" s="1" t="str">
        <f>IFERROR(INDEX(行业涨跌!F:F,MATCH(G2660,行业涨跌!C:C,0)),"-")</f>
        <v>-</v>
      </c>
      <c r="I2660" s="1" t="str">
        <f>IFERROR(INDEX(行业涨跌!E:E,MATCH(G2660,行业涨跌!C:C,0)),"-")</f>
        <v>-</v>
      </c>
      <c r="J2660" s="1">
        <v>0</v>
      </c>
      <c r="K2660" s="1">
        <v>0</v>
      </c>
      <c r="L2660" s="1">
        <v>0</v>
      </c>
      <c r="M2660" s="66">
        <f t="shared" si="285"/>
        <v>0</v>
      </c>
      <c r="R2660" s="43" t="str">
        <f t="shared" si="283"/>
        <v>-</v>
      </c>
    </row>
    <row r="2661" spans="1:19" x14ac:dyDescent="0.15">
      <c r="A2661" s="1">
        <v>2660</v>
      </c>
      <c r="B2661" s="29" t="str">
        <f>TRIM(基本信息!B2661)</f>
        <v/>
      </c>
      <c r="C2661" s="1" t="str">
        <f>TRIM(基本信息!C2661)</f>
        <v/>
      </c>
      <c r="D2661" s="1">
        <f t="shared" si="284"/>
        <v>0</v>
      </c>
      <c r="E2661" s="1" t="str">
        <f>IFERROR(INDEX(股票涨跌!E:E,MATCH(B2661,股票涨跌!B:B,0)),"-")</f>
        <v>-</v>
      </c>
      <c r="F2661" s="1" t="str">
        <f>IFERROR(INDEX(股票涨跌!F:F,MATCH(B2661,股票涨跌!B:B,0)),"-")</f>
        <v>-</v>
      </c>
      <c r="G2661" s="1" t="str">
        <f>TRIM(基本信息!O2661)</f>
        <v/>
      </c>
      <c r="H2661" s="1" t="str">
        <f>IFERROR(INDEX(行业涨跌!F:F,MATCH(G2661,行业涨跌!C:C,0)),"-")</f>
        <v>-</v>
      </c>
      <c r="I2661" s="1" t="str">
        <f>IFERROR(INDEX(行业涨跌!E:E,MATCH(G2661,行业涨跌!C:C,0)),"-")</f>
        <v>-</v>
      </c>
      <c r="J2661" s="1">
        <v>0</v>
      </c>
      <c r="K2661" s="1">
        <v>1</v>
      </c>
      <c r="L2661" s="1">
        <v>0</v>
      </c>
      <c r="M2661" s="66">
        <f t="shared" si="285"/>
        <v>1</v>
      </c>
      <c r="R2661" s="43" t="str">
        <f t="shared" si="283"/>
        <v>-</v>
      </c>
      <c r="S2661" s="11">
        <v>43630.625</v>
      </c>
    </row>
    <row r="2662" spans="1:19" x14ac:dyDescent="0.15">
      <c r="A2662" s="1">
        <v>2661</v>
      </c>
      <c r="B2662" s="29" t="str">
        <f>TRIM(基本信息!B2662)</f>
        <v/>
      </c>
      <c r="C2662" s="1" t="str">
        <f>TRIM(基本信息!C2662)</f>
        <v/>
      </c>
      <c r="D2662" s="1">
        <f t="shared" si="284"/>
        <v>0</v>
      </c>
      <c r="E2662" s="1" t="str">
        <f>IFERROR(INDEX(股票涨跌!E:E,MATCH(B2662,股票涨跌!B:B,0)),"-")</f>
        <v>-</v>
      </c>
      <c r="F2662" s="1" t="str">
        <f>IFERROR(INDEX(股票涨跌!F:F,MATCH(B2662,股票涨跌!B:B,0)),"-")</f>
        <v>-</v>
      </c>
      <c r="G2662" s="1" t="str">
        <f>TRIM(基本信息!O2662)</f>
        <v/>
      </c>
      <c r="H2662" s="1" t="str">
        <f>IFERROR(INDEX(行业涨跌!F:F,MATCH(G2662,行业涨跌!C:C,0)),"-")</f>
        <v>-</v>
      </c>
      <c r="I2662" s="1" t="str">
        <f>IFERROR(INDEX(行业涨跌!E:E,MATCH(G2662,行业涨跌!C:C,0)),"-")</f>
        <v>-</v>
      </c>
      <c r="J2662" s="1">
        <v>0</v>
      </c>
      <c r="K2662" s="1">
        <v>0</v>
      </c>
      <c r="L2662" s="1">
        <v>0</v>
      </c>
      <c r="M2662" s="66">
        <f t="shared" si="285"/>
        <v>0</v>
      </c>
      <c r="R2662" s="43" t="str">
        <f t="shared" si="283"/>
        <v>-</v>
      </c>
    </row>
    <row r="2663" spans="1:19" x14ac:dyDescent="0.15">
      <c r="A2663" s="1">
        <v>2662</v>
      </c>
      <c r="B2663" s="29" t="str">
        <f>TRIM(基本信息!B2663)</f>
        <v/>
      </c>
      <c r="C2663" s="1" t="str">
        <f>TRIM(基本信息!C2663)</f>
        <v/>
      </c>
      <c r="D2663" s="1">
        <f t="shared" si="284"/>
        <v>0</v>
      </c>
      <c r="E2663" s="1" t="str">
        <f>IFERROR(INDEX(股票涨跌!E:E,MATCH(B2663,股票涨跌!B:B,0)),"-")</f>
        <v>-</v>
      </c>
      <c r="F2663" s="1" t="str">
        <f>IFERROR(INDEX(股票涨跌!F:F,MATCH(B2663,股票涨跌!B:B,0)),"-")</f>
        <v>-</v>
      </c>
      <c r="G2663" s="1" t="str">
        <f>TRIM(基本信息!O2663)</f>
        <v/>
      </c>
      <c r="H2663" s="1" t="str">
        <f>IFERROR(INDEX(行业涨跌!F:F,MATCH(G2663,行业涨跌!C:C,0)),"-")</f>
        <v>-</v>
      </c>
      <c r="I2663" s="1" t="str">
        <f>IFERROR(INDEX(行业涨跌!E:E,MATCH(G2663,行业涨跌!C:C,0)),"-")</f>
        <v>-</v>
      </c>
      <c r="J2663" s="1">
        <v>0</v>
      </c>
      <c r="K2663" s="1">
        <v>0</v>
      </c>
      <c r="L2663" s="1">
        <v>0</v>
      </c>
      <c r="M2663" s="66">
        <f t="shared" si="285"/>
        <v>0</v>
      </c>
      <c r="R2663" s="43" t="str">
        <f t="shared" si="283"/>
        <v>-</v>
      </c>
    </row>
    <row r="2664" spans="1:19" x14ac:dyDescent="0.15">
      <c r="A2664" s="1">
        <v>2663</v>
      </c>
      <c r="B2664" s="29" t="str">
        <f>TRIM(基本信息!B2664)</f>
        <v/>
      </c>
      <c r="C2664" s="1" t="str">
        <f>TRIM(基本信息!C2664)</f>
        <v/>
      </c>
      <c r="D2664" s="1">
        <f t="shared" si="284"/>
        <v>0</v>
      </c>
      <c r="E2664" s="1" t="str">
        <f>IFERROR(INDEX(股票涨跌!E:E,MATCH(B2664,股票涨跌!B:B,0)),"-")</f>
        <v>-</v>
      </c>
      <c r="F2664" s="1" t="str">
        <f>IFERROR(INDEX(股票涨跌!F:F,MATCH(B2664,股票涨跌!B:B,0)),"-")</f>
        <v>-</v>
      </c>
      <c r="G2664" s="1" t="str">
        <f>TRIM(基本信息!O2664)</f>
        <v/>
      </c>
      <c r="H2664" s="1" t="str">
        <f>IFERROR(INDEX(行业涨跌!F:F,MATCH(G2664,行业涨跌!C:C,0)),"-")</f>
        <v>-</v>
      </c>
      <c r="I2664" s="1" t="str">
        <f>IFERROR(INDEX(行业涨跌!E:E,MATCH(G2664,行业涨跌!C:C,0)),"-")</f>
        <v>-</v>
      </c>
      <c r="J2664" s="1">
        <v>0</v>
      </c>
      <c r="K2664" s="1">
        <v>0</v>
      </c>
      <c r="L2664" s="1">
        <v>0</v>
      </c>
      <c r="M2664" s="66">
        <f t="shared" si="285"/>
        <v>0</v>
      </c>
      <c r="R2664" s="43" t="str">
        <f t="shared" si="283"/>
        <v>-</v>
      </c>
    </row>
    <row r="2665" spans="1:19" x14ac:dyDescent="0.15">
      <c r="A2665" s="1">
        <v>2664</v>
      </c>
      <c r="B2665" s="29" t="str">
        <f>TRIM(基本信息!B2665)</f>
        <v/>
      </c>
      <c r="C2665" s="1" t="str">
        <f>TRIM(基本信息!C2665)</f>
        <v/>
      </c>
      <c r="D2665" s="1">
        <f t="shared" si="284"/>
        <v>0</v>
      </c>
      <c r="E2665" s="1" t="str">
        <f>IFERROR(INDEX(股票涨跌!E:E,MATCH(B2665,股票涨跌!B:B,0)),"-")</f>
        <v>-</v>
      </c>
      <c r="F2665" s="1" t="str">
        <f>IFERROR(INDEX(股票涨跌!F:F,MATCH(B2665,股票涨跌!B:B,0)),"-")</f>
        <v>-</v>
      </c>
      <c r="G2665" s="1" t="str">
        <f>TRIM(基本信息!O2665)</f>
        <v/>
      </c>
      <c r="H2665" s="1" t="str">
        <f>IFERROR(INDEX(行业涨跌!F:F,MATCH(G2665,行业涨跌!C:C,0)),"-")</f>
        <v>-</v>
      </c>
      <c r="I2665" s="1" t="str">
        <f>IFERROR(INDEX(行业涨跌!E:E,MATCH(G2665,行业涨跌!C:C,0)),"-")</f>
        <v>-</v>
      </c>
      <c r="J2665" s="1">
        <v>0</v>
      </c>
      <c r="K2665" s="1">
        <v>1</v>
      </c>
      <c r="L2665" s="1">
        <v>0</v>
      </c>
      <c r="M2665" s="66">
        <f t="shared" si="285"/>
        <v>1</v>
      </c>
      <c r="R2665" s="43" t="str">
        <f t="shared" si="283"/>
        <v>-</v>
      </c>
      <c r="S2665" s="11">
        <v>43630.625</v>
      </c>
    </row>
    <row r="2666" spans="1:19" x14ac:dyDescent="0.15">
      <c r="A2666" s="1">
        <v>2665</v>
      </c>
      <c r="B2666" s="29" t="str">
        <f>TRIM(基本信息!B2666)</f>
        <v/>
      </c>
      <c r="C2666" s="1" t="str">
        <f>TRIM(基本信息!C2666)</f>
        <v/>
      </c>
      <c r="D2666" s="1">
        <f t="shared" si="284"/>
        <v>0</v>
      </c>
      <c r="E2666" s="1" t="str">
        <f>IFERROR(INDEX(股票涨跌!E:E,MATCH(B2666,股票涨跌!B:B,0)),"-")</f>
        <v>-</v>
      </c>
      <c r="F2666" s="1" t="str">
        <f>IFERROR(INDEX(股票涨跌!F:F,MATCH(B2666,股票涨跌!B:B,0)),"-")</f>
        <v>-</v>
      </c>
      <c r="G2666" s="1" t="str">
        <f>TRIM(基本信息!O2666)</f>
        <v/>
      </c>
      <c r="H2666" s="1" t="str">
        <f>IFERROR(INDEX(行业涨跌!F:F,MATCH(G2666,行业涨跌!C:C,0)),"-")</f>
        <v>-</v>
      </c>
      <c r="I2666" s="1" t="str">
        <f>IFERROR(INDEX(行业涨跌!E:E,MATCH(G2666,行业涨跌!C:C,0)),"-")</f>
        <v>-</v>
      </c>
      <c r="J2666" s="1">
        <v>0</v>
      </c>
      <c r="K2666" s="1">
        <v>0</v>
      </c>
      <c r="L2666" s="1">
        <v>0</v>
      </c>
      <c r="M2666" s="66">
        <f t="shared" si="285"/>
        <v>0</v>
      </c>
      <c r="R2666" s="43" t="str">
        <f t="shared" si="283"/>
        <v>-</v>
      </c>
    </row>
    <row r="2667" spans="1:19" x14ac:dyDescent="0.15">
      <c r="A2667" s="1">
        <v>2666</v>
      </c>
      <c r="B2667" s="29" t="str">
        <f>TRIM(基本信息!B2667)</f>
        <v/>
      </c>
      <c r="C2667" s="1" t="str">
        <f>TRIM(基本信息!C2667)</f>
        <v/>
      </c>
      <c r="D2667" s="1">
        <f t="shared" si="284"/>
        <v>0</v>
      </c>
      <c r="E2667" s="1" t="str">
        <f>IFERROR(INDEX(股票涨跌!E:E,MATCH(B2667,股票涨跌!B:B,0)),"-")</f>
        <v>-</v>
      </c>
      <c r="F2667" s="1" t="str">
        <f>IFERROR(INDEX(股票涨跌!F:F,MATCH(B2667,股票涨跌!B:B,0)),"-")</f>
        <v>-</v>
      </c>
      <c r="G2667" s="1" t="str">
        <f>TRIM(基本信息!O2667)</f>
        <v/>
      </c>
      <c r="H2667" s="1" t="str">
        <f>IFERROR(INDEX(行业涨跌!F:F,MATCH(G2667,行业涨跌!C:C,0)),"-")</f>
        <v>-</v>
      </c>
      <c r="I2667" s="1" t="str">
        <f>IFERROR(INDEX(行业涨跌!E:E,MATCH(G2667,行业涨跌!C:C,0)),"-")</f>
        <v>-</v>
      </c>
      <c r="J2667" s="1">
        <v>0</v>
      </c>
      <c r="K2667" s="1">
        <v>0</v>
      </c>
      <c r="L2667" s="1">
        <v>0</v>
      </c>
      <c r="M2667" s="66">
        <f t="shared" si="285"/>
        <v>0</v>
      </c>
      <c r="R2667" s="43" t="str">
        <f t="shared" si="283"/>
        <v>-</v>
      </c>
    </row>
    <row r="2668" spans="1:19" x14ac:dyDescent="0.15">
      <c r="A2668" s="1">
        <v>2667</v>
      </c>
      <c r="B2668" s="29" t="str">
        <f>TRIM(基本信息!B2668)</f>
        <v/>
      </c>
      <c r="C2668" s="1" t="str">
        <f>TRIM(基本信息!C2668)</f>
        <v/>
      </c>
      <c r="D2668" s="1">
        <f t="shared" si="284"/>
        <v>0</v>
      </c>
      <c r="E2668" s="1" t="str">
        <f>IFERROR(INDEX(股票涨跌!E:E,MATCH(B2668,股票涨跌!B:B,0)),"-")</f>
        <v>-</v>
      </c>
      <c r="F2668" s="1" t="str">
        <f>IFERROR(INDEX(股票涨跌!F:F,MATCH(B2668,股票涨跌!B:B,0)),"-")</f>
        <v>-</v>
      </c>
      <c r="G2668" s="1" t="str">
        <f>TRIM(基本信息!O2668)</f>
        <v/>
      </c>
      <c r="H2668" s="1" t="str">
        <f>IFERROR(INDEX(行业涨跌!F:F,MATCH(G2668,行业涨跌!C:C,0)),"-")</f>
        <v>-</v>
      </c>
      <c r="I2668" s="1" t="str">
        <f>IFERROR(INDEX(行业涨跌!E:E,MATCH(G2668,行业涨跌!C:C,0)),"-")</f>
        <v>-</v>
      </c>
      <c r="J2668" s="1">
        <v>0</v>
      </c>
      <c r="K2668" s="1">
        <v>0</v>
      </c>
      <c r="L2668" s="1">
        <v>0</v>
      </c>
      <c r="M2668" s="66">
        <f t="shared" si="285"/>
        <v>0</v>
      </c>
      <c r="R2668" s="43" t="str">
        <f t="shared" si="283"/>
        <v>-</v>
      </c>
    </row>
    <row r="2669" spans="1:19" x14ac:dyDescent="0.15">
      <c r="A2669" s="1">
        <v>2668</v>
      </c>
      <c r="B2669" s="29" t="str">
        <f>TRIM(基本信息!B2669)</f>
        <v/>
      </c>
      <c r="C2669" s="1" t="str">
        <f>TRIM(基本信息!C2669)</f>
        <v/>
      </c>
      <c r="D2669" s="1">
        <f t="shared" si="284"/>
        <v>0</v>
      </c>
      <c r="E2669" s="1" t="str">
        <f>IFERROR(INDEX(股票涨跌!E:E,MATCH(B2669,股票涨跌!B:B,0)),"-")</f>
        <v>-</v>
      </c>
      <c r="F2669" s="1" t="str">
        <f>IFERROR(INDEX(股票涨跌!F:F,MATCH(B2669,股票涨跌!B:B,0)),"-")</f>
        <v>-</v>
      </c>
      <c r="G2669" s="1" t="str">
        <f>TRIM(基本信息!O2669)</f>
        <v/>
      </c>
      <c r="H2669" s="1" t="str">
        <f>IFERROR(INDEX(行业涨跌!F:F,MATCH(G2669,行业涨跌!C:C,0)),"-")</f>
        <v>-</v>
      </c>
      <c r="I2669" s="1" t="str">
        <f>IFERROR(INDEX(行业涨跌!E:E,MATCH(G2669,行业涨跌!C:C,0)),"-")</f>
        <v>-</v>
      </c>
      <c r="J2669" s="1">
        <v>0</v>
      </c>
      <c r="K2669" s="1">
        <v>1</v>
      </c>
      <c r="L2669" s="1">
        <v>0</v>
      </c>
      <c r="M2669" s="66">
        <f t="shared" si="285"/>
        <v>1</v>
      </c>
      <c r="R2669" s="43" t="str">
        <f t="shared" si="283"/>
        <v>-</v>
      </c>
      <c r="S2669" s="11">
        <v>43630.625</v>
      </c>
    </row>
    <row r="2670" spans="1:19" x14ac:dyDescent="0.15">
      <c r="A2670" s="1">
        <v>2669</v>
      </c>
      <c r="B2670" s="29" t="str">
        <f>TRIM(基本信息!B2670)</f>
        <v/>
      </c>
      <c r="C2670" s="1" t="str">
        <f>TRIM(基本信息!C2670)</f>
        <v/>
      </c>
      <c r="D2670" s="1">
        <f t="shared" si="284"/>
        <v>0</v>
      </c>
      <c r="E2670" s="1" t="str">
        <f>IFERROR(INDEX(股票涨跌!E:E,MATCH(B2670,股票涨跌!B:B,0)),"-")</f>
        <v>-</v>
      </c>
      <c r="F2670" s="1" t="str">
        <f>IFERROR(INDEX(股票涨跌!F:F,MATCH(B2670,股票涨跌!B:B,0)),"-")</f>
        <v>-</v>
      </c>
      <c r="G2670" s="1" t="str">
        <f>TRIM(基本信息!O2670)</f>
        <v/>
      </c>
      <c r="H2670" s="1" t="str">
        <f>IFERROR(INDEX(行业涨跌!F:F,MATCH(G2670,行业涨跌!C:C,0)),"-")</f>
        <v>-</v>
      </c>
      <c r="I2670" s="1" t="str">
        <f>IFERROR(INDEX(行业涨跌!E:E,MATCH(G2670,行业涨跌!C:C,0)),"-")</f>
        <v>-</v>
      </c>
      <c r="J2670" s="1">
        <v>0</v>
      </c>
      <c r="K2670" s="1">
        <v>0</v>
      </c>
      <c r="L2670" s="1">
        <v>0</v>
      </c>
      <c r="M2670" s="66">
        <f t="shared" si="285"/>
        <v>0</v>
      </c>
      <c r="R2670" s="43" t="str">
        <f t="shared" si="283"/>
        <v>-</v>
      </c>
    </row>
    <row r="2671" spans="1:19" x14ac:dyDescent="0.15">
      <c r="A2671" s="1">
        <v>2670</v>
      </c>
      <c r="B2671" s="29" t="str">
        <f>TRIM(基本信息!B2671)</f>
        <v/>
      </c>
      <c r="C2671" s="1" t="str">
        <f>TRIM(基本信息!C2671)</f>
        <v/>
      </c>
      <c r="D2671" s="1">
        <f t="shared" si="284"/>
        <v>0</v>
      </c>
      <c r="E2671" s="1" t="str">
        <f>IFERROR(INDEX(股票涨跌!E:E,MATCH(B2671,股票涨跌!B:B,0)),"-")</f>
        <v>-</v>
      </c>
      <c r="F2671" s="1" t="str">
        <f>IFERROR(INDEX(股票涨跌!F:F,MATCH(B2671,股票涨跌!B:B,0)),"-")</f>
        <v>-</v>
      </c>
      <c r="G2671" s="1" t="str">
        <f>TRIM(基本信息!O2671)</f>
        <v/>
      </c>
      <c r="H2671" s="1" t="str">
        <f>IFERROR(INDEX(行业涨跌!F:F,MATCH(G2671,行业涨跌!C:C,0)),"-")</f>
        <v>-</v>
      </c>
      <c r="I2671" s="1" t="str">
        <f>IFERROR(INDEX(行业涨跌!E:E,MATCH(G2671,行业涨跌!C:C,0)),"-")</f>
        <v>-</v>
      </c>
      <c r="J2671" s="1">
        <v>0</v>
      </c>
      <c r="K2671" s="1">
        <v>1</v>
      </c>
      <c r="L2671" s="1">
        <v>0</v>
      </c>
      <c r="M2671" s="66">
        <f t="shared" si="285"/>
        <v>1</v>
      </c>
      <c r="R2671" s="43" t="str">
        <f t="shared" si="283"/>
        <v>-</v>
      </c>
      <c r="S2671" s="11">
        <v>43630.625</v>
      </c>
    </row>
    <row r="2672" spans="1:19" x14ac:dyDescent="0.15">
      <c r="A2672" s="1">
        <v>2671</v>
      </c>
      <c r="B2672" s="29" t="str">
        <f>TRIM(基本信息!B2672)</f>
        <v/>
      </c>
      <c r="C2672" s="1" t="str">
        <f>TRIM(基本信息!C2672)</f>
        <v/>
      </c>
      <c r="D2672" s="1">
        <f t="shared" si="284"/>
        <v>0</v>
      </c>
      <c r="E2672" s="1" t="str">
        <f>IFERROR(INDEX(股票涨跌!E:E,MATCH(B2672,股票涨跌!B:B,0)),"-")</f>
        <v>-</v>
      </c>
      <c r="F2672" s="1" t="str">
        <f>IFERROR(INDEX(股票涨跌!F:F,MATCH(B2672,股票涨跌!B:B,0)),"-")</f>
        <v>-</v>
      </c>
      <c r="G2672" s="1" t="str">
        <f>TRIM(基本信息!O2672)</f>
        <v/>
      </c>
      <c r="H2672" s="1" t="str">
        <f>IFERROR(INDEX(行业涨跌!F:F,MATCH(G2672,行业涨跌!C:C,0)),"-")</f>
        <v>-</v>
      </c>
      <c r="I2672" s="1" t="str">
        <f>IFERROR(INDEX(行业涨跌!E:E,MATCH(G2672,行业涨跌!C:C,0)),"-")</f>
        <v>-</v>
      </c>
      <c r="J2672" s="1">
        <v>0</v>
      </c>
      <c r="K2672" s="1">
        <v>1</v>
      </c>
      <c r="L2672" s="1">
        <v>0</v>
      </c>
      <c r="M2672" s="66">
        <f t="shared" si="285"/>
        <v>1</v>
      </c>
      <c r="R2672" s="43" t="str">
        <f t="shared" si="283"/>
        <v>-</v>
      </c>
      <c r="S2672" s="11">
        <v>43630.625</v>
      </c>
    </row>
    <row r="2673" spans="1:19" x14ac:dyDescent="0.15">
      <c r="A2673" s="1">
        <v>2672</v>
      </c>
      <c r="B2673" s="29" t="str">
        <f>TRIM(基本信息!B2673)</f>
        <v/>
      </c>
      <c r="C2673" s="1" t="str">
        <f>TRIM(基本信息!C2673)</f>
        <v/>
      </c>
      <c r="D2673" s="1">
        <f t="shared" si="284"/>
        <v>0</v>
      </c>
      <c r="E2673" s="1" t="str">
        <f>IFERROR(INDEX(股票涨跌!E:E,MATCH(B2673,股票涨跌!B:B,0)),"-")</f>
        <v>-</v>
      </c>
      <c r="F2673" s="1" t="str">
        <f>IFERROR(INDEX(股票涨跌!F:F,MATCH(B2673,股票涨跌!B:B,0)),"-")</f>
        <v>-</v>
      </c>
      <c r="G2673" s="1" t="str">
        <f>TRIM(基本信息!O2673)</f>
        <v/>
      </c>
      <c r="H2673" s="1" t="str">
        <f>IFERROR(INDEX(行业涨跌!F:F,MATCH(G2673,行业涨跌!C:C,0)),"-")</f>
        <v>-</v>
      </c>
      <c r="I2673" s="1" t="str">
        <f>IFERROR(INDEX(行业涨跌!E:E,MATCH(G2673,行业涨跌!C:C,0)),"-")</f>
        <v>-</v>
      </c>
      <c r="J2673" s="1">
        <v>0</v>
      </c>
      <c r="K2673" s="1">
        <v>0</v>
      </c>
      <c r="L2673" s="1">
        <v>0</v>
      </c>
      <c r="M2673" s="66">
        <f t="shared" si="285"/>
        <v>0</v>
      </c>
      <c r="R2673" s="43" t="str">
        <f t="shared" si="283"/>
        <v>-</v>
      </c>
    </row>
    <row r="2674" spans="1:19" x14ac:dyDescent="0.15">
      <c r="A2674" s="1">
        <v>2673</v>
      </c>
      <c r="B2674" s="29" t="str">
        <f>TRIM(基本信息!B2674)</f>
        <v/>
      </c>
      <c r="C2674" s="1" t="str">
        <f>TRIM(基本信息!C2674)</f>
        <v/>
      </c>
      <c r="D2674" s="1">
        <f t="shared" si="284"/>
        <v>0</v>
      </c>
      <c r="E2674" s="1" t="str">
        <f>IFERROR(INDEX(股票涨跌!E:E,MATCH(B2674,股票涨跌!B:B,0)),"-")</f>
        <v>-</v>
      </c>
      <c r="F2674" s="1" t="str">
        <f>IFERROR(INDEX(股票涨跌!F:F,MATCH(B2674,股票涨跌!B:B,0)),"-")</f>
        <v>-</v>
      </c>
      <c r="G2674" s="1" t="str">
        <f>TRIM(基本信息!O2674)</f>
        <v/>
      </c>
      <c r="H2674" s="1" t="str">
        <f>IFERROR(INDEX(行业涨跌!F:F,MATCH(G2674,行业涨跌!C:C,0)),"-")</f>
        <v>-</v>
      </c>
      <c r="I2674" s="1" t="str">
        <f>IFERROR(INDEX(行业涨跌!E:E,MATCH(G2674,行业涨跌!C:C,0)),"-")</f>
        <v>-</v>
      </c>
      <c r="J2674" s="1">
        <v>0</v>
      </c>
      <c r="K2674" s="1">
        <v>0</v>
      </c>
      <c r="L2674" s="1">
        <v>0</v>
      </c>
      <c r="M2674" s="66">
        <f t="shared" si="285"/>
        <v>0</v>
      </c>
      <c r="R2674" s="43" t="str">
        <f t="shared" si="283"/>
        <v>-</v>
      </c>
    </row>
    <row r="2675" spans="1:19" x14ac:dyDescent="0.15">
      <c r="A2675" s="1">
        <v>2674</v>
      </c>
      <c r="B2675" s="29" t="str">
        <f>TRIM(基本信息!B2675)</f>
        <v/>
      </c>
      <c r="C2675" s="1" t="str">
        <f>TRIM(基本信息!C2675)</f>
        <v/>
      </c>
      <c r="D2675" s="1">
        <f t="shared" si="284"/>
        <v>0</v>
      </c>
      <c r="E2675" s="1" t="str">
        <f>IFERROR(INDEX(股票涨跌!E:E,MATCH(B2675,股票涨跌!B:B,0)),"-")</f>
        <v>-</v>
      </c>
      <c r="F2675" s="1" t="str">
        <f>IFERROR(INDEX(股票涨跌!F:F,MATCH(B2675,股票涨跌!B:B,0)),"-")</f>
        <v>-</v>
      </c>
      <c r="G2675" s="1" t="str">
        <f>TRIM(基本信息!O2675)</f>
        <v/>
      </c>
      <c r="H2675" s="1" t="str">
        <f>IFERROR(INDEX(行业涨跌!F:F,MATCH(G2675,行业涨跌!C:C,0)),"-")</f>
        <v>-</v>
      </c>
      <c r="I2675" s="1" t="str">
        <f>IFERROR(INDEX(行业涨跌!E:E,MATCH(G2675,行业涨跌!C:C,0)),"-")</f>
        <v>-</v>
      </c>
      <c r="J2675" s="1">
        <v>0</v>
      </c>
      <c r="K2675" s="1">
        <v>0</v>
      </c>
      <c r="L2675" s="1">
        <v>0</v>
      </c>
      <c r="M2675" s="66">
        <f t="shared" si="285"/>
        <v>0</v>
      </c>
      <c r="R2675" s="43" t="str">
        <f t="shared" si="283"/>
        <v>-</v>
      </c>
    </row>
    <row r="2676" spans="1:19" x14ac:dyDescent="0.15">
      <c r="A2676" s="1">
        <v>2675</v>
      </c>
      <c r="B2676" s="29" t="str">
        <f>TRIM(基本信息!B2676)</f>
        <v/>
      </c>
      <c r="C2676" s="1" t="str">
        <f>TRIM(基本信息!C2676)</f>
        <v/>
      </c>
      <c r="D2676" s="1">
        <f t="shared" si="284"/>
        <v>0</v>
      </c>
      <c r="E2676" s="1" t="str">
        <f>IFERROR(INDEX(股票涨跌!E:E,MATCH(B2676,股票涨跌!B:B,0)),"-")</f>
        <v>-</v>
      </c>
      <c r="F2676" s="1" t="str">
        <f>IFERROR(INDEX(股票涨跌!F:F,MATCH(B2676,股票涨跌!B:B,0)),"-")</f>
        <v>-</v>
      </c>
      <c r="G2676" s="1" t="str">
        <f>TRIM(基本信息!O2676)</f>
        <v/>
      </c>
      <c r="H2676" s="1" t="str">
        <f>IFERROR(INDEX(行业涨跌!F:F,MATCH(G2676,行业涨跌!C:C,0)),"-")</f>
        <v>-</v>
      </c>
      <c r="I2676" s="1" t="str">
        <f>IFERROR(INDEX(行业涨跌!E:E,MATCH(G2676,行业涨跌!C:C,0)),"-")</f>
        <v>-</v>
      </c>
      <c r="J2676" s="1">
        <v>0</v>
      </c>
      <c r="K2676" s="1">
        <v>0</v>
      </c>
      <c r="L2676" s="1">
        <v>0</v>
      </c>
      <c r="M2676" s="66">
        <f t="shared" si="285"/>
        <v>0</v>
      </c>
      <c r="R2676" s="43" t="str">
        <f t="shared" si="283"/>
        <v>-</v>
      </c>
    </row>
    <row r="2677" spans="1:19" x14ac:dyDescent="0.15">
      <c r="A2677" s="1">
        <v>2676</v>
      </c>
      <c r="B2677" s="29" t="str">
        <f>TRIM(基本信息!B2677)</f>
        <v/>
      </c>
      <c r="C2677" s="1" t="str">
        <f>TRIM(基本信息!C2677)</f>
        <v/>
      </c>
      <c r="D2677" s="1">
        <f t="shared" si="284"/>
        <v>0</v>
      </c>
      <c r="E2677" s="1" t="str">
        <f>IFERROR(INDEX(股票涨跌!E:E,MATCH(B2677,股票涨跌!B:B,0)),"-")</f>
        <v>-</v>
      </c>
      <c r="F2677" s="1" t="str">
        <f>IFERROR(INDEX(股票涨跌!F:F,MATCH(B2677,股票涨跌!B:B,0)),"-")</f>
        <v>-</v>
      </c>
      <c r="G2677" s="1" t="str">
        <f>TRIM(基本信息!O2677)</f>
        <v/>
      </c>
      <c r="H2677" s="1" t="str">
        <f>IFERROR(INDEX(行业涨跌!F:F,MATCH(G2677,行业涨跌!C:C,0)),"-")</f>
        <v>-</v>
      </c>
      <c r="I2677" s="1" t="str">
        <f>IFERROR(INDEX(行业涨跌!E:E,MATCH(G2677,行业涨跌!C:C,0)),"-")</f>
        <v>-</v>
      </c>
      <c r="J2677" s="1">
        <v>0</v>
      </c>
      <c r="K2677" s="1">
        <v>0</v>
      </c>
      <c r="L2677" s="1">
        <v>0</v>
      </c>
      <c r="M2677" s="66">
        <f t="shared" si="285"/>
        <v>0</v>
      </c>
      <c r="R2677" s="43" t="str">
        <f t="shared" si="283"/>
        <v>-</v>
      </c>
    </row>
    <row r="2678" spans="1:19" x14ac:dyDescent="0.15">
      <c r="A2678" s="1">
        <v>2677</v>
      </c>
      <c r="B2678" s="29" t="str">
        <f>TRIM(基本信息!B2678)</f>
        <v/>
      </c>
      <c r="C2678" s="1" t="str">
        <f>TRIM(基本信息!C2678)</f>
        <v/>
      </c>
      <c r="D2678" s="1">
        <f t="shared" si="284"/>
        <v>0</v>
      </c>
      <c r="E2678" s="1" t="str">
        <f>IFERROR(INDEX(股票涨跌!E:E,MATCH(B2678,股票涨跌!B:B,0)),"-")</f>
        <v>-</v>
      </c>
      <c r="F2678" s="1" t="str">
        <f>IFERROR(INDEX(股票涨跌!F:F,MATCH(B2678,股票涨跌!B:B,0)),"-")</f>
        <v>-</v>
      </c>
      <c r="G2678" s="1" t="str">
        <f>TRIM(基本信息!O2678)</f>
        <v/>
      </c>
      <c r="H2678" s="1" t="str">
        <f>IFERROR(INDEX(行业涨跌!F:F,MATCH(G2678,行业涨跌!C:C,0)),"-")</f>
        <v>-</v>
      </c>
      <c r="I2678" s="1" t="str">
        <f>IFERROR(INDEX(行业涨跌!E:E,MATCH(G2678,行业涨跌!C:C,0)),"-")</f>
        <v>-</v>
      </c>
      <c r="J2678" s="1">
        <v>0</v>
      </c>
      <c r="K2678" s="1">
        <v>0</v>
      </c>
      <c r="L2678" s="1">
        <v>0</v>
      </c>
      <c r="M2678" s="66">
        <f t="shared" si="285"/>
        <v>0</v>
      </c>
      <c r="R2678" s="43" t="str">
        <f t="shared" si="283"/>
        <v>-</v>
      </c>
    </row>
    <row r="2679" spans="1:19" x14ac:dyDescent="0.15">
      <c r="A2679" s="1">
        <v>2678</v>
      </c>
      <c r="B2679" s="29" t="str">
        <f>TRIM(基本信息!B2679)</f>
        <v/>
      </c>
      <c r="C2679" s="1" t="str">
        <f>TRIM(基本信息!C2679)</f>
        <v/>
      </c>
      <c r="D2679" s="1">
        <f t="shared" si="284"/>
        <v>0</v>
      </c>
      <c r="E2679" s="1" t="str">
        <f>IFERROR(INDEX(股票涨跌!E:E,MATCH(B2679,股票涨跌!B:B,0)),"-")</f>
        <v>-</v>
      </c>
      <c r="F2679" s="1" t="str">
        <f>IFERROR(INDEX(股票涨跌!F:F,MATCH(B2679,股票涨跌!B:B,0)),"-")</f>
        <v>-</v>
      </c>
      <c r="G2679" s="1" t="str">
        <f>TRIM(基本信息!O2679)</f>
        <v/>
      </c>
      <c r="H2679" s="1" t="str">
        <f>IFERROR(INDEX(行业涨跌!F:F,MATCH(G2679,行业涨跌!C:C,0)),"-")</f>
        <v>-</v>
      </c>
      <c r="I2679" s="1" t="str">
        <f>IFERROR(INDEX(行业涨跌!E:E,MATCH(G2679,行业涨跌!C:C,0)),"-")</f>
        <v>-</v>
      </c>
      <c r="J2679" s="1">
        <v>0</v>
      </c>
      <c r="K2679" s="1">
        <v>0</v>
      </c>
      <c r="L2679" s="1">
        <v>0</v>
      </c>
      <c r="M2679" s="66">
        <f t="shared" si="285"/>
        <v>0</v>
      </c>
      <c r="R2679" s="43" t="str">
        <f t="shared" si="283"/>
        <v>-</v>
      </c>
    </row>
    <row r="2680" spans="1:19" x14ac:dyDescent="0.15">
      <c r="A2680" s="1">
        <v>2679</v>
      </c>
      <c r="B2680" s="29" t="str">
        <f>TRIM(基本信息!B2680)</f>
        <v/>
      </c>
      <c r="C2680" s="1" t="str">
        <f>TRIM(基本信息!C2680)</f>
        <v/>
      </c>
      <c r="D2680" s="1">
        <f t="shared" si="284"/>
        <v>0</v>
      </c>
      <c r="E2680" s="1" t="str">
        <f>IFERROR(INDEX(股票涨跌!E:E,MATCH(B2680,股票涨跌!B:B,0)),"-")</f>
        <v>-</v>
      </c>
      <c r="F2680" s="1" t="str">
        <f>IFERROR(INDEX(股票涨跌!F:F,MATCH(B2680,股票涨跌!B:B,0)),"-")</f>
        <v>-</v>
      </c>
      <c r="G2680" s="1" t="str">
        <f>TRIM(基本信息!O2680)</f>
        <v/>
      </c>
      <c r="H2680" s="1" t="str">
        <f>IFERROR(INDEX(行业涨跌!F:F,MATCH(G2680,行业涨跌!C:C,0)),"-")</f>
        <v>-</v>
      </c>
      <c r="I2680" s="1" t="str">
        <f>IFERROR(INDEX(行业涨跌!E:E,MATCH(G2680,行业涨跌!C:C,0)),"-")</f>
        <v>-</v>
      </c>
      <c r="J2680" s="1">
        <v>0</v>
      </c>
      <c r="K2680" s="1">
        <v>0</v>
      </c>
      <c r="L2680" s="1">
        <v>0</v>
      </c>
      <c r="M2680" s="66">
        <f t="shared" si="285"/>
        <v>0</v>
      </c>
      <c r="R2680" s="43" t="str">
        <f t="shared" si="283"/>
        <v>-</v>
      </c>
    </row>
    <row r="2681" spans="1:19" x14ac:dyDescent="0.15">
      <c r="A2681" s="1">
        <v>2680</v>
      </c>
      <c r="B2681" s="29" t="str">
        <f>TRIM(基本信息!B2681)</f>
        <v/>
      </c>
      <c r="C2681" s="1" t="str">
        <f>TRIM(基本信息!C2681)</f>
        <v/>
      </c>
      <c r="D2681" s="1">
        <f t="shared" si="284"/>
        <v>0</v>
      </c>
      <c r="E2681" s="1" t="str">
        <f>IFERROR(INDEX(股票涨跌!E:E,MATCH(B2681,股票涨跌!B:B,0)),"-")</f>
        <v>-</v>
      </c>
      <c r="F2681" s="1" t="str">
        <f>IFERROR(INDEX(股票涨跌!F:F,MATCH(B2681,股票涨跌!B:B,0)),"-")</f>
        <v>-</v>
      </c>
      <c r="G2681" s="1" t="str">
        <f>TRIM(基本信息!O2681)</f>
        <v/>
      </c>
      <c r="H2681" s="1" t="str">
        <f>IFERROR(INDEX(行业涨跌!F:F,MATCH(G2681,行业涨跌!C:C,0)),"-")</f>
        <v>-</v>
      </c>
      <c r="I2681" s="1" t="str">
        <f>IFERROR(INDEX(行业涨跌!E:E,MATCH(G2681,行业涨跌!C:C,0)),"-")</f>
        <v>-</v>
      </c>
      <c r="J2681" s="1">
        <v>0</v>
      </c>
      <c r="K2681" s="1">
        <v>0</v>
      </c>
      <c r="L2681" s="1">
        <v>0</v>
      </c>
      <c r="M2681" s="66">
        <f t="shared" si="285"/>
        <v>0</v>
      </c>
      <c r="R2681" s="43" t="str">
        <f t="shared" si="283"/>
        <v>-</v>
      </c>
    </row>
    <row r="2682" spans="1:19" x14ac:dyDescent="0.15">
      <c r="A2682" s="1">
        <v>2681</v>
      </c>
      <c r="B2682" s="29" t="str">
        <f>TRIM(基本信息!B2682)</f>
        <v/>
      </c>
      <c r="C2682" s="1" t="str">
        <f>TRIM(基本信息!C2682)</f>
        <v/>
      </c>
      <c r="D2682" s="1">
        <f t="shared" si="284"/>
        <v>0</v>
      </c>
      <c r="E2682" s="1" t="str">
        <f>IFERROR(INDEX(股票涨跌!E:E,MATCH(B2682,股票涨跌!B:B,0)),"-")</f>
        <v>-</v>
      </c>
      <c r="F2682" s="1" t="str">
        <f>IFERROR(INDEX(股票涨跌!F:F,MATCH(B2682,股票涨跌!B:B,0)),"-")</f>
        <v>-</v>
      </c>
      <c r="G2682" s="1" t="str">
        <f>TRIM(基本信息!O2682)</f>
        <v/>
      </c>
      <c r="H2682" s="1" t="str">
        <f>IFERROR(INDEX(行业涨跌!F:F,MATCH(G2682,行业涨跌!C:C,0)),"-")</f>
        <v>-</v>
      </c>
      <c r="I2682" s="1" t="str">
        <f>IFERROR(INDEX(行业涨跌!E:E,MATCH(G2682,行业涨跌!C:C,0)),"-")</f>
        <v>-</v>
      </c>
      <c r="J2682" s="1">
        <v>0</v>
      </c>
      <c r="K2682" s="1">
        <v>0</v>
      </c>
      <c r="L2682" s="1">
        <v>0</v>
      </c>
      <c r="M2682" s="66">
        <f t="shared" si="285"/>
        <v>0</v>
      </c>
      <c r="R2682" s="43" t="str">
        <f t="shared" si="283"/>
        <v>-</v>
      </c>
    </row>
    <row r="2683" spans="1:19" x14ac:dyDescent="0.15">
      <c r="A2683" s="1">
        <v>2682</v>
      </c>
      <c r="B2683" s="29" t="str">
        <f>TRIM(基本信息!B2683)</f>
        <v/>
      </c>
      <c r="C2683" s="1" t="str">
        <f>TRIM(基本信息!C2683)</f>
        <v/>
      </c>
      <c r="D2683" s="1">
        <f t="shared" si="284"/>
        <v>0</v>
      </c>
      <c r="E2683" s="1" t="str">
        <f>IFERROR(INDEX(股票涨跌!E:E,MATCH(B2683,股票涨跌!B:B,0)),"-")</f>
        <v>-</v>
      </c>
      <c r="F2683" s="1" t="str">
        <f>IFERROR(INDEX(股票涨跌!F:F,MATCH(B2683,股票涨跌!B:B,0)),"-")</f>
        <v>-</v>
      </c>
      <c r="G2683" s="1" t="str">
        <f>TRIM(基本信息!O2683)</f>
        <v/>
      </c>
      <c r="H2683" s="1" t="str">
        <f>IFERROR(INDEX(行业涨跌!F:F,MATCH(G2683,行业涨跌!C:C,0)),"-")</f>
        <v>-</v>
      </c>
      <c r="I2683" s="1" t="str">
        <f>IFERROR(INDEX(行业涨跌!E:E,MATCH(G2683,行业涨跌!C:C,0)),"-")</f>
        <v>-</v>
      </c>
      <c r="J2683" s="1">
        <v>0</v>
      </c>
      <c r="K2683" s="1">
        <v>1</v>
      </c>
      <c r="L2683" s="1">
        <v>1</v>
      </c>
      <c r="M2683" s="66">
        <f t="shared" si="285"/>
        <v>1</v>
      </c>
      <c r="R2683" s="43" t="str">
        <f t="shared" si="283"/>
        <v>-</v>
      </c>
      <c r="S2683" s="11">
        <v>43630.625</v>
      </c>
    </row>
    <row r="2684" spans="1:19" x14ac:dyDescent="0.15">
      <c r="A2684" s="1">
        <v>2683</v>
      </c>
      <c r="B2684" s="29" t="str">
        <f>TRIM(基本信息!B2684)</f>
        <v/>
      </c>
      <c r="C2684" s="1" t="str">
        <f>TRIM(基本信息!C2684)</f>
        <v/>
      </c>
      <c r="D2684" s="1">
        <f t="shared" si="284"/>
        <v>0</v>
      </c>
      <c r="E2684" s="1" t="str">
        <f>IFERROR(INDEX(股票涨跌!E:E,MATCH(B2684,股票涨跌!B:B,0)),"-")</f>
        <v>-</v>
      </c>
      <c r="F2684" s="1" t="str">
        <f>IFERROR(INDEX(股票涨跌!F:F,MATCH(B2684,股票涨跌!B:B,0)),"-")</f>
        <v>-</v>
      </c>
      <c r="G2684" s="1" t="str">
        <f>TRIM(基本信息!O2684)</f>
        <v/>
      </c>
      <c r="H2684" s="1" t="str">
        <f>IFERROR(INDEX(行业涨跌!F:F,MATCH(G2684,行业涨跌!C:C,0)),"-")</f>
        <v>-</v>
      </c>
      <c r="I2684" s="1" t="str">
        <f>IFERROR(INDEX(行业涨跌!E:E,MATCH(G2684,行业涨跌!C:C,0)),"-")</f>
        <v>-</v>
      </c>
      <c r="J2684" s="1">
        <v>0</v>
      </c>
      <c r="K2684" s="1">
        <v>0</v>
      </c>
      <c r="L2684" s="1">
        <v>0</v>
      </c>
      <c r="M2684" s="66">
        <f t="shared" si="285"/>
        <v>0</v>
      </c>
      <c r="R2684" s="43" t="str">
        <f t="shared" si="283"/>
        <v>-</v>
      </c>
    </row>
    <row r="2685" spans="1:19" x14ac:dyDescent="0.15">
      <c r="A2685" s="1">
        <v>2684</v>
      </c>
      <c r="B2685" s="29" t="str">
        <f>TRIM(基本信息!B2685)</f>
        <v/>
      </c>
      <c r="C2685" s="1" t="str">
        <f>TRIM(基本信息!C2685)</f>
        <v/>
      </c>
      <c r="D2685" s="1">
        <f t="shared" si="284"/>
        <v>0</v>
      </c>
      <c r="E2685" s="1" t="str">
        <f>IFERROR(INDEX(股票涨跌!E:E,MATCH(B2685,股票涨跌!B:B,0)),"-")</f>
        <v>-</v>
      </c>
      <c r="F2685" s="1" t="str">
        <f>IFERROR(INDEX(股票涨跌!F:F,MATCH(B2685,股票涨跌!B:B,0)),"-")</f>
        <v>-</v>
      </c>
      <c r="G2685" s="1" t="str">
        <f>TRIM(基本信息!O2685)</f>
        <v/>
      </c>
      <c r="H2685" s="1" t="str">
        <f>IFERROR(INDEX(行业涨跌!F:F,MATCH(G2685,行业涨跌!C:C,0)),"-")</f>
        <v>-</v>
      </c>
      <c r="I2685" s="1" t="str">
        <f>IFERROR(INDEX(行业涨跌!E:E,MATCH(G2685,行业涨跌!C:C,0)),"-")</f>
        <v>-</v>
      </c>
      <c r="J2685" s="1">
        <v>0</v>
      </c>
      <c r="K2685" s="1">
        <v>0</v>
      </c>
      <c r="L2685" s="1">
        <v>0</v>
      </c>
      <c r="M2685" s="66">
        <f t="shared" si="285"/>
        <v>0</v>
      </c>
      <c r="R2685" s="43" t="str">
        <f t="shared" si="283"/>
        <v>-</v>
      </c>
    </row>
    <row r="2686" spans="1:19" x14ac:dyDescent="0.15">
      <c r="A2686" s="1">
        <v>2685</v>
      </c>
      <c r="B2686" s="29" t="str">
        <f>TRIM(基本信息!B2686)</f>
        <v/>
      </c>
      <c r="C2686" s="1" t="str">
        <f>TRIM(基本信息!C2686)</f>
        <v/>
      </c>
      <c r="D2686" s="1">
        <f t="shared" si="284"/>
        <v>0</v>
      </c>
      <c r="E2686" s="1" t="str">
        <f>IFERROR(INDEX(股票涨跌!E:E,MATCH(B2686,股票涨跌!B:B,0)),"-")</f>
        <v>-</v>
      </c>
      <c r="F2686" s="1" t="str">
        <f>IFERROR(INDEX(股票涨跌!F:F,MATCH(B2686,股票涨跌!B:B,0)),"-")</f>
        <v>-</v>
      </c>
      <c r="G2686" s="1" t="str">
        <f>TRIM(基本信息!O2686)</f>
        <v/>
      </c>
      <c r="H2686" s="1" t="str">
        <f>IFERROR(INDEX(行业涨跌!F:F,MATCH(G2686,行业涨跌!C:C,0)),"-")</f>
        <v>-</v>
      </c>
      <c r="I2686" s="1" t="str">
        <f>IFERROR(INDEX(行业涨跌!E:E,MATCH(G2686,行业涨跌!C:C,0)),"-")</f>
        <v>-</v>
      </c>
      <c r="J2686" s="1">
        <v>0</v>
      </c>
      <c r="K2686" s="1">
        <v>0</v>
      </c>
      <c r="L2686" s="1">
        <v>0</v>
      </c>
      <c r="M2686" s="66">
        <f t="shared" si="285"/>
        <v>0</v>
      </c>
      <c r="R2686" s="43" t="str">
        <f t="shared" si="283"/>
        <v>-</v>
      </c>
    </row>
    <row r="2687" spans="1:19" x14ac:dyDescent="0.15">
      <c r="A2687" s="1">
        <v>2686</v>
      </c>
      <c r="B2687" s="29" t="str">
        <f>TRIM(基本信息!B2687)</f>
        <v/>
      </c>
      <c r="C2687" s="1" t="str">
        <f>TRIM(基本信息!C2687)</f>
        <v/>
      </c>
      <c r="D2687" s="1">
        <f t="shared" si="284"/>
        <v>0</v>
      </c>
      <c r="E2687" s="1" t="str">
        <f>IFERROR(INDEX(股票涨跌!E:E,MATCH(B2687,股票涨跌!B:B,0)),"-")</f>
        <v>-</v>
      </c>
      <c r="F2687" s="1" t="str">
        <f>IFERROR(INDEX(股票涨跌!F:F,MATCH(B2687,股票涨跌!B:B,0)),"-")</f>
        <v>-</v>
      </c>
      <c r="G2687" s="1" t="str">
        <f>TRIM(基本信息!O2687)</f>
        <v/>
      </c>
      <c r="H2687" s="1" t="str">
        <f>IFERROR(INDEX(行业涨跌!F:F,MATCH(G2687,行业涨跌!C:C,0)),"-")</f>
        <v>-</v>
      </c>
      <c r="I2687" s="1" t="str">
        <f>IFERROR(INDEX(行业涨跌!E:E,MATCH(G2687,行业涨跌!C:C,0)),"-")</f>
        <v>-</v>
      </c>
      <c r="J2687" s="1">
        <v>0</v>
      </c>
      <c r="K2687" s="1">
        <v>1</v>
      </c>
      <c r="L2687" s="1">
        <v>0</v>
      </c>
      <c r="M2687" s="66">
        <f t="shared" si="285"/>
        <v>1</v>
      </c>
      <c r="R2687" s="43" t="str">
        <f t="shared" si="283"/>
        <v>-</v>
      </c>
      <c r="S2687" s="11">
        <v>43630.625</v>
      </c>
    </row>
    <row r="2688" spans="1:19" x14ac:dyDescent="0.15">
      <c r="A2688" s="1">
        <v>2687</v>
      </c>
      <c r="B2688" s="29" t="str">
        <f>TRIM(基本信息!B2688)</f>
        <v/>
      </c>
      <c r="C2688" s="1" t="str">
        <f>TRIM(基本信息!C2688)</f>
        <v/>
      </c>
      <c r="D2688" s="1">
        <f t="shared" si="284"/>
        <v>0</v>
      </c>
      <c r="E2688" s="1" t="str">
        <f>IFERROR(INDEX(股票涨跌!E:E,MATCH(B2688,股票涨跌!B:B,0)),"-")</f>
        <v>-</v>
      </c>
      <c r="F2688" s="1" t="str">
        <f>IFERROR(INDEX(股票涨跌!F:F,MATCH(B2688,股票涨跌!B:B,0)),"-")</f>
        <v>-</v>
      </c>
      <c r="G2688" s="1" t="str">
        <f>TRIM(基本信息!O2688)</f>
        <v/>
      </c>
      <c r="H2688" s="1" t="str">
        <f>IFERROR(INDEX(行业涨跌!F:F,MATCH(G2688,行业涨跌!C:C,0)),"-")</f>
        <v>-</v>
      </c>
      <c r="I2688" s="1" t="str">
        <f>IFERROR(INDEX(行业涨跌!E:E,MATCH(G2688,行业涨跌!C:C,0)),"-")</f>
        <v>-</v>
      </c>
      <c r="J2688" s="1">
        <v>0</v>
      </c>
      <c r="K2688" s="1">
        <v>1</v>
      </c>
      <c r="L2688" s="1">
        <v>0</v>
      </c>
      <c r="M2688" s="66">
        <f t="shared" si="285"/>
        <v>1</v>
      </c>
      <c r="R2688" s="43" t="str">
        <f t="shared" si="283"/>
        <v>-</v>
      </c>
      <c r="S2688" s="11">
        <v>43630.625</v>
      </c>
    </row>
    <row r="2689" spans="1:19" x14ac:dyDescent="0.15">
      <c r="A2689" s="1">
        <v>2688</v>
      </c>
      <c r="B2689" s="29" t="str">
        <f>TRIM(基本信息!B2689)</f>
        <v/>
      </c>
      <c r="C2689" s="1" t="str">
        <f>TRIM(基本信息!C2689)</f>
        <v/>
      </c>
      <c r="D2689" s="1">
        <f t="shared" si="284"/>
        <v>0</v>
      </c>
      <c r="E2689" s="1" t="str">
        <f>IFERROR(INDEX(股票涨跌!E:E,MATCH(B2689,股票涨跌!B:B,0)),"-")</f>
        <v>-</v>
      </c>
      <c r="F2689" s="1" t="str">
        <f>IFERROR(INDEX(股票涨跌!F:F,MATCH(B2689,股票涨跌!B:B,0)),"-")</f>
        <v>-</v>
      </c>
      <c r="G2689" s="1" t="str">
        <f>TRIM(基本信息!O2689)</f>
        <v/>
      </c>
      <c r="H2689" s="1" t="str">
        <f>IFERROR(INDEX(行业涨跌!F:F,MATCH(G2689,行业涨跌!C:C,0)),"-")</f>
        <v>-</v>
      </c>
      <c r="I2689" s="1" t="str">
        <f>IFERROR(INDEX(行业涨跌!E:E,MATCH(G2689,行业涨跌!C:C,0)),"-")</f>
        <v>-</v>
      </c>
      <c r="J2689" s="1">
        <v>0</v>
      </c>
      <c r="K2689" s="1">
        <v>1</v>
      </c>
      <c r="L2689" s="1">
        <v>0</v>
      </c>
      <c r="M2689" s="66">
        <f t="shared" si="285"/>
        <v>1</v>
      </c>
      <c r="R2689" s="43" t="str">
        <f t="shared" si="283"/>
        <v>-</v>
      </c>
      <c r="S2689" s="11">
        <v>43630.625</v>
      </c>
    </row>
    <row r="2690" spans="1:19" x14ac:dyDescent="0.15">
      <c r="A2690" s="1">
        <v>2689</v>
      </c>
      <c r="B2690" s="29" t="str">
        <f>TRIM(基本信息!B2690)</f>
        <v/>
      </c>
      <c r="C2690" s="1" t="str">
        <f>TRIM(基本信息!C2690)</f>
        <v/>
      </c>
      <c r="D2690" s="1">
        <f t="shared" si="284"/>
        <v>0</v>
      </c>
      <c r="E2690" s="1" t="str">
        <f>IFERROR(INDEX(股票涨跌!E:E,MATCH(B2690,股票涨跌!B:B,0)),"-")</f>
        <v>-</v>
      </c>
      <c r="F2690" s="1" t="str">
        <f>IFERROR(INDEX(股票涨跌!F:F,MATCH(B2690,股票涨跌!B:B,0)),"-")</f>
        <v>-</v>
      </c>
      <c r="G2690" s="1" t="str">
        <f>TRIM(基本信息!O2690)</f>
        <v/>
      </c>
      <c r="H2690" s="1" t="str">
        <f>IFERROR(INDEX(行业涨跌!F:F,MATCH(G2690,行业涨跌!C:C,0)),"-")</f>
        <v>-</v>
      </c>
      <c r="I2690" s="1" t="str">
        <f>IFERROR(INDEX(行业涨跌!E:E,MATCH(G2690,行业涨跌!C:C,0)),"-")</f>
        <v>-</v>
      </c>
      <c r="J2690" s="1">
        <v>0</v>
      </c>
      <c r="K2690" s="1">
        <v>1</v>
      </c>
      <c r="L2690" s="1">
        <v>0</v>
      </c>
      <c r="M2690" s="66">
        <f t="shared" si="285"/>
        <v>1</v>
      </c>
      <c r="R2690" s="43" t="str">
        <f t="shared" ref="R2690:R2753" si="286">IF(D2690&gt;0,IF(J2690&gt;0,$J$1,"")&amp;IF(K2690&gt;0,$K$1,"")&amp;IF(L2690&gt;0,$L$1,"")&amp;"+"&amp;IF(N2690&gt;0,$N$1,"")&amp;IF(O2690&gt;0,$O$1,"")&amp;IF(P2690&gt;0,$P$1,"")&amp;IF(Q2690&gt;0,$Q$1,""),"-")</f>
        <v>-</v>
      </c>
      <c r="S2690" s="11">
        <v>43630.625</v>
      </c>
    </row>
    <row r="2691" spans="1:19" x14ac:dyDescent="0.15">
      <c r="A2691" s="1">
        <v>2690</v>
      </c>
      <c r="B2691" s="29" t="str">
        <f>TRIM(基本信息!B2691)</f>
        <v/>
      </c>
      <c r="C2691" s="1" t="str">
        <f>TRIM(基本信息!C2691)</f>
        <v/>
      </c>
      <c r="D2691" s="1">
        <f t="shared" ref="D2691:D2754" si="287">IF(LEN(B2691)&gt;2,OR(M2691=1,(M2691=0.5)*(N2691+O2691+P2691+Q2691)&gt;0)+0,0)</f>
        <v>0</v>
      </c>
      <c r="E2691" s="1" t="str">
        <f>IFERROR(INDEX(股票涨跌!E:E,MATCH(B2691,股票涨跌!B:B,0)),"-")</f>
        <v>-</v>
      </c>
      <c r="F2691" s="1" t="str">
        <f>IFERROR(INDEX(股票涨跌!F:F,MATCH(B2691,股票涨跌!B:B,0)),"-")</f>
        <v>-</v>
      </c>
      <c r="G2691" s="1" t="str">
        <f>TRIM(基本信息!O2691)</f>
        <v/>
      </c>
      <c r="H2691" s="1" t="str">
        <f>IFERROR(INDEX(行业涨跌!F:F,MATCH(G2691,行业涨跌!C:C,0)),"-")</f>
        <v>-</v>
      </c>
      <c r="I2691" s="1" t="str">
        <f>IFERROR(INDEX(行业涨跌!E:E,MATCH(G2691,行业涨跌!C:C,0)),"-")</f>
        <v>-</v>
      </c>
      <c r="J2691" s="1">
        <v>0</v>
      </c>
      <c r="K2691" s="1">
        <v>1</v>
      </c>
      <c r="L2691" s="1">
        <v>0</v>
      </c>
      <c r="M2691" s="66">
        <f t="shared" ref="M2691:M2754" si="288">IF(K2691&gt;0,1,IF(J2691&gt;0,0.5,0))</f>
        <v>1</v>
      </c>
      <c r="R2691" s="43" t="str">
        <f t="shared" si="286"/>
        <v>-</v>
      </c>
      <c r="S2691" s="11">
        <v>43630.625</v>
      </c>
    </row>
    <row r="2692" spans="1:19" x14ac:dyDescent="0.15">
      <c r="A2692" s="1">
        <v>2691</v>
      </c>
      <c r="B2692" s="29" t="str">
        <f>TRIM(基本信息!B2692)</f>
        <v/>
      </c>
      <c r="C2692" s="1" t="str">
        <f>TRIM(基本信息!C2692)</f>
        <v/>
      </c>
      <c r="D2692" s="1">
        <f t="shared" si="287"/>
        <v>0</v>
      </c>
      <c r="E2692" s="1" t="str">
        <f>IFERROR(INDEX(股票涨跌!E:E,MATCH(B2692,股票涨跌!B:B,0)),"-")</f>
        <v>-</v>
      </c>
      <c r="F2692" s="1" t="str">
        <f>IFERROR(INDEX(股票涨跌!F:F,MATCH(B2692,股票涨跌!B:B,0)),"-")</f>
        <v>-</v>
      </c>
      <c r="G2692" s="1" t="str">
        <f>TRIM(基本信息!O2692)</f>
        <v/>
      </c>
      <c r="H2692" s="1" t="str">
        <f>IFERROR(INDEX(行业涨跌!F:F,MATCH(G2692,行业涨跌!C:C,0)),"-")</f>
        <v>-</v>
      </c>
      <c r="I2692" s="1" t="str">
        <f>IFERROR(INDEX(行业涨跌!E:E,MATCH(G2692,行业涨跌!C:C,0)),"-")</f>
        <v>-</v>
      </c>
      <c r="J2692" s="1">
        <v>0</v>
      </c>
      <c r="K2692" s="1">
        <v>1</v>
      </c>
      <c r="L2692" s="1">
        <v>0</v>
      </c>
      <c r="M2692" s="66">
        <f t="shared" si="288"/>
        <v>1</v>
      </c>
      <c r="R2692" s="43" t="str">
        <f t="shared" si="286"/>
        <v>-</v>
      </c>
      <c r="S2692" s="11">
        <v>43630.625</v>
      </c>
    </row>
    <row r="2693" spans="1:19" x14ac:dyDescent="0.15">
      <c r="A2693" s="1">
        <v>2692</v>
      </c>
      <c r="B2693" s="29" t="str">
        <f>TRIM(基本信息!B2693)</f>
        <v/>
      </c>
      <c r="C2693" s="1" t="str">
        <f>TRIM(基本信息!C2693)</f>
        <v/>
      </c>
      <c r="D2693" s="1">
        <f t="shared" si="287"/>
        <v>0</v>
      </c>
      <c r="E2693" s="1" t="str">
        <f>IFERROR(INDEX(股票涨跌!E:E,MATCH(B2693,股票涨跌!B:B,0)),"-")</f>
        <v>-</v>
      </c>
      <c r="F2693" s="1" t="str">
        <f>IFERROR(INDEX(股票涨跌!F:F,MATCH(B2693,股票涨跌!B:B,0)),"-")</f>
        <v>-</v>
      </c>
      <c r="G2693" s="1" t="str">
        <f>TRIM(基本信息!O2693)</f>
        <v/>
      </c>
      <c r="H2693" s="1" t="str">
        <f>IFERROR(INDEX(行业涨跌!F:F,MATCH(G2693,行业涨跌!C:C,0)),"-")</f>
        <v>-</v>
      </c>
      <c r="I2693" s="1" t="str">
        <f>IFERROR(INDEX(行业涨跌!E:E,MATCH(G2693,行业涨跌!C:C,0)),"-")</f>
        <v>-</v>
      </c>
      <c r="J2693" s="1">
        <v>0</v>
      </c>
      <c r="K2693" s="1">
        <v>0</v>
      </c>
      <c r="L2693" s="1">
        <v>0</v>
      </c>
      <c r="M2693" s="66">
        <f t="shared" si="288"/>
        <v>0</v>
      </c>
      <c r="R2693" s="43" t="str">
        <f t="shared" si="286"/>
        <v>-</v>
      </c>
    </row>
    <row r="2694" spans="1:19" x14ac:dyDescent="0.15">
      <c r="A2694" s="1">
        <v>2693</v>
      </c>
      <c r="B2694" s="29" t="str">
        <f>TRIM(基本信息!B2694)</f>
        <v/>
      </c>
      <c r="C2694" s="1" t="str">
        <f>TRIM(基本信息!C2694)</f>
        <v/>
      </c>
      <c r="D2694" s="1">
        <f t="shared" si="287"/>
        <v>0</v>
      </c>
      <c r="E2694" s="1" t="str">
        <f>IFERROR(INDEX(股票涨跌!E:E,MATCH(B2694,股票涨跌!B:B,0)),"-")</f>
        <v>-</v>
      </c>
      <c r="F2694" s="1" t="str">
        <f>IFERROR(INDEX(股票涨跌!F:F,MATCH(B2694,股票涨跌!B:B,0)),"-")</f>
        <v>-</v>
      </c>
      <c r="G2694" s="1" t="str">
        <f>TRIM(基本信息!O2694)</f>
        <v/>
      </c>
      <c r="H2694" s="1" t="str">
        <f>IFERROR(INDEX(行业涨跌!F:F,MATCH(G2694,行业涨跌!C:C,0)),"-")</f>
        <v>-</v>
      </c>
      <c r="I2694" s="1" t="str">
        <f>IFERROR(INDEX(行业涨跌!E:E,MATCH(G2694,行业涨跌!C:C,0)),"-")</f>
        <v>-</v>
      </c>
      <c r="J2694" s="1">
        <v>0</v>
      </c>
      <c r="K2694" s="1">
        <v>0</v>
      </c>
      <c r="L2694" s="1">
        <v>0</v>
      </c>
      <c r="M2694" s="66">
        <f t="shared" si="288"/>
        <v>0</v>
      </c>
      <c r="R2694" s="43" t="str">
        <f t="shared" si="286"/>
        <v>-</v>
      </c>
    </row>
    <row r="2695" spans="1:19" x14ac:dyDescent="0.15">
      <c r="A2695" s="1">
        <v>2694</v>
      </c>
      <c r="B2695" s="29" t="str">
        <f>TRIM(基本信息!B2695)</f>
        <v/>
      </c>
      <c r="C2695" s="1" t="str">
        <f>TRIM(基本信息!C2695)</f>
        <v/>
      </c>
      <c r="D2695" s="1">
        <f t="shared" si="287"/>
        <v>0</v>
      </c>
      <c r="E2695" s="1" t="str">
        <f>IFERROR(INDEX(股票涨跌!E:E,MATCH(B2695,股票涨跌!B:B,0)),"-")</f>
        <v>-</v>
      </c>
      <c r="F2695" s="1" t="str">
        <f>IFERROR(INDEX(股票涨跌!F:F,MATCH(B2695,股票涨跌!B:B,0)),"-")</f>
        <v>-</v>
      </c>
      <c r="G2695" s="1" t="str">
        <f>TRIM(基本信息!O2695)</f>
        <v/>
      </c>
      <c r="H2695" s="1" t="str">
        <f>IFERROR(INDEX(行业涨跌!F:F,MATCH(G2695,行业涨跌!C:C,0)),"-")</f>
        <v>-</v>
      </c>
      <c r="I2695" s="1" t="str">
        <f>IFERROR(INDEX(行业涨跌!E:E,MATCH(G2695,行业涨跌!C:C,0)),"-")</f>
        <v>-</v>
      </c>
      <c r="J2695" s="1">
        <v>0</v>
      </c>
      <c r="K2695" s="1">
        <v>0</v>
      </c>
      <c r="L2695" s="1">
        <v>0</v>
      </c>
      <c r="M2695" s="66">
        <f t="shared" si="288"/>
        <v>0</v>
      </c>
      <c r="R2695" s="43" t="str">
        <f t="shared" si="286"/>
        <v>-</v>
      </c>
    </row>
    <row r="2696" spans="1:19" x14ac:dyDescent="0.15">
      <c r="A2696" s="1">
        <v>2695</v>
      </c>
      <c r="B2696" s="29" t="str">
        <f>TRIM(基本信息!B2696)</f>
        <v/>
      </c>
      <c r="C2696" s="1" t="str">
        <f>TRIM(基本信息!C2696)</f>
        <v/>
      </c>
      <c r="D2696" s="1">
        <f t="shared" si="287"/>
        <v>0</v>
      </c>
      <c r="E2696" s="1" t="str">
        <f>IFERROR(INDEX(股票涨跌!E:E,MATCH(B2696,股票涨跌!B:B,0)),"-")</f>
        <v>-</v>
      </c>
      <c r="F2696" s="1" t="str">
        <f>IFERROR(INDEX(股票涨跌!F:F,MATCH(B2696,股票涨跌!B:B,0)),"-")</f>
        <v>-</v>
      </c>
      <c r="G2696" s="1" t="str">
        <f>TRIM(基本信息!O2696)</f>
        <v/>
      </c>
      <c r="H2696" s="1" t="str">
        <f>IFERROR(INDEX(行业涨跌!F:F,MATCH(G2696,行业涨跌!C:C,0)),"-")</f>
        <v>-</v>
      </c>
      <c r="I2696" s="1" t="str">
        <f>IFERROR(INDEX(行业涨跌!E:E,MATCH(G2696,行业涨跌!C:C,0)),"-")</f>
        <v>-</v>
      </c>
      <c r="J2696" s="1">
        <v>0</v>
      </c>
      <c r="K2696" s="1">
        <v>0</v>
      </c>
      <c r="L2696" s="1">
        <v>0</v>
      </c>
      <c r="M2696" s="66">
        <f t="shared" si="288"/>
        <v>0</v>
      </c>
      <c r="R2696" s="43" t="str">
        <f t="shared" si="286"/>
        <v>-</v>
      </c>
    </row>
    <row r="2697" spans="1:19" x14ac:dyDescent="0.15">
      <c r="A2697" s="1">
        <v>2696</v>
      </c>
      <c r="B2697" s="29" t="str">
        <f>TRIM(基本信息!B2697)</f>
        <v/>
      </c>
      <c r="C2697" s="1" t="str">
        <f>TRIM(基本信息!C2697)</f>
        <v/>
      </c>
      <c r="D2697" s="1">
        <f t="shared" si="287"/>
        <v>0</v>
      </c>
      <c r="E2697" s="1" t="str">
        <f>IFERROR(INDEX(股票涨跌!E:E,MATCH(B2697,股票涨跌!B:B,0)),"-")</f>
        <v>-</v>
      </c>
      <c r="F2697" s="1" t="str">
        <f>IFERROR(INDEX(股票涨跌!F:F,MATCH(B2697,股票涨跌!B:B,0)),"-")</f>
        <v>-</v>
      </c>
      <c r="G2697" s="1" t="str">
        <f>TRIM(基本信息!O2697)</f>
        <v/>
      </c>
      <c r="H2697" s="1" t="str">
        <f>IFERROR(INDEX(行业涨跌!F:F,MATCH(G2697,行业涨跌!C:C,0)),"-")</f>
        <v>-</v>
      </c>
      <c r="I2697" s="1" t="str">
        <f>IFERROR(INDEX(行业涨跌!E:E,MATCH(G2697,行业涨跌!C:C,0)),"-")</f>
        <v>-</v>
      </c>
      <c r="J2697" s="1">
        <v>0</v>
      </c>
      <c r="K2697" s="1">
        <v>1</v>
      </c>
      <c r="L2697" s="1">
        <v>0</v>
      </c>
      <c r="M2697" s="66">
        <f t="shared" si="288"/>
        <v>1</v>
      </c>
      <c r="R2697" s="43" t="str">
        <f t="shared" si="286"/>
        <v>-</v>
      </c>
      <c r="S2697" s="11">
        <v>43630.625</v>
      </c>
    </row>
    <row r="2698" spans="1:19" x14ac:dyDescent="0.15">
      <c r="A2698" s="1">
        <v>2697</v>
      </c>
      <c r="B2698" s="29" t="str">
        <f>TRIM(基本信息!B2698)</f>
        <v/>
      </c>
      <c r="C2698" s="1" t="str">
        <f>TRIM(基本信息!C2698)</f>
        <v/>
      </c>
      <c r="D2698" s="1">
        <f t="shared" si="287"/>
        <v>0</v>
      </c>
      <c r="E2698" s="1" t="str">
        <f>IFERROR(INDEX(股票涨跌!E:E,MATCH(B2698,股票涨跌!B:B,0)),"-")</f>
        <v>-</v>
      </c>
      <c r="F2698" s="1" t="str">
        <f>IFERROR(INDEX(股票涨跌!F:F,MATCH(B2698,股票涨跌!B:B,0)),"-")</f>
        <v>-</v>
      </c>
      <c r="G2698" s="1" t="str">
        <f>TRIM(基本信息!O2698)</f>
        <v/>
      </c>
      <c r="H2698" s="1" t="str">
        <f>IFERROR(INDEX(行业涨跌!F:F,MATCH(G2698,行业涨跌!C:C,0)),"-")</f>
        <v>-</v>
      </c>
      <c r="I2698" s="1" t="str">
        <f>IFERROR(INDEX(行业涨跌!E:E,MATCH(G2698,行业涨跌!C:C,0)),"-")</f>
        <v>-</v>
      </c>
      <c r="J2698" s="1">
        <v>0</v>
      </c>
      <c r="K2698" s="1">
        <v>0</v>
      </c>
      <c r="L2698" s="1">
        <v>0</v>
      </c>
      <c r="M2698" s="66">
        <f t="shared" si="288"/>
        <v>0</v>
      </c>
      <c r="R2698" s="43" t="str">
        <f t="shared" si="286"/>
        <v>-</v>
      </c>
    </row>
    <row r="2699" spans="1:19" x14ac:dyDescent="0.15">
      <c r="A2699" s="1">
        <v>2698</v>
      </c>
      <c r="B2699" s="29" t="str">
        <f>TRIM(基本信息!B2699)</f>
        <v/>
      </c>
      <c r="C2699" s="1" t="str">
        <f>TRIM(基本信息!C2699)</f>
        <v/>
      </c>
      <c r="D2699" s="1">
        <f t="shared" si="287"/>
        <v>0</v>
      </c>
      <c r="E2699" s="1" t="str">
        <f>IFERROR(INDEX(股票涨跌!E:E,MATCH(B2699,股票涨跌!B:B,0)),"-")</f>
        <v>-</v>
      </c>
      <c r="F2699" s="1" t="str">
        <f>IFERROR(INDEX(股票涨跌!F:F,MATCH(B2699,股票涨跌!B:B,0)),"-")</f>
        <v>-</v>
      </c>
      <c r="G2699" s="1" t="str">
        <f>TRIM(基本信息!O2699)</f>
        <v/>
      </c>
      <c r="H2699" s="1" t="str">
        <f>IFERROR(INDEX(行业涨跌!F:F,MATCH(G2699,行业涨跌!C:C,0)),"-")</f>
        <v>-</v>
      </c>
      <c r="I2699" s="1" t="str">
        <f>IFERROR(INDEX(行业涨跌!E:E,MATCH(G2699,行业涨跌!C:C,0)),"-")</f>
        <v>-</v>
      </c>
      <c r="J2699" s="1">
        <v>0</v>
      </c>
      <c r="K2699" s="1">
        <v>0</v>
      </c>
      <c r="L2699" s="1">
        <v>0</v>
      </c>
      <c r="M2699" s="66">
        <f t="shared" si="288"/>
        <v>0</v>
      </c>
      <c r="R2699" s="43" t="str">
        <f t="shared" si="286"/>
        <v>-</v>
      </c>
    </row>
    <row r="2700" spans="1:19" x14ac:dyDescent="0.15">
      <c r="A2700" s="1">
        <v>2699</v>
      </c>
      <c r="B2700" s="29" t="str">
        <f>TRIM(基本信息!B2700)</f>
        <v/>
      </c>
      <c r="C2700" s="1" t="str">
        <f>TRIM(基本信息!C2700)</f>
        <v/>
      </c>
      <c r="D2700" s="1">
        <f t="shared" si="287"/>
        <v>0</v>
      </c>
      <c r="E2700" s="1" t="str">
        <f>IFERROR(INDEX(股票涨跌!E:E,MATCH(B2700,股票涨跌!B:B,0)),"-")</f>
        <v>-</v>
      </c>
      <c r="F2700" s="1" t="str">
        <f>IFERROR(INDEX(股票涨跌!F:F,MATCH(B2700,股票涨跌!B:B,0)),"-")</f>
        <v>-</v>
      </c>
      <c r="G2700" s="1" t="str">
        <f>TRIM(基本信息!O2700)</f>
        <v/>
      </c>
      <c r="H2700" s="1" t="str">
        <f>IFERROR(INDEX(行业涨跌!F:F,MATCH(G2700,行业涨跌!C:C,0)),"-")</f>
        <v>-</v>
      </c>
      <c r="I2700" s="1" t="str">
        <f>IFERROR(INDEX(行业涨跌!E:E,MATCH(G2700,行业涨跌!C:C,0)),"-")</f>
        <v>-</v>
      </c>
      <c r="J2700" s="1">
        <v>0</v>
      </c>
      <c r="K2700" s="1">
        <v>1</v>
      </c>
      <c r="L2700" s="1">
        <v>0</v>
      </c>
      <c r="M2700" s="66">
        <f t="shared" si="288"/>
        <v>1</v>
      </c>
      <c r="R2700" s="43" t="str">
        <f t="shared" si="286"/>
        <v>-</v>
      </c>
      <c r="S2700" s="11">
        <v>43630.625</v>
      </c>
    </row>
    <row r="2701" spans="1:19" x14ac:dyDescent="0.15">
      <c r="A2701" s="1">
        <v>2700</v>
      </c>
      <c r="B2701" s="29" t="str">
        <f>TRIM(基本信息!B2701)</f>
        <v/>
      </c>
      <c r="C2701" s="1" t="str">
        <f>TRIM(基本信息!C2701)</f>
        <v/>
      </c>
      <c r="D2701" s="1">
        <f t="shared" si="287"/>
        <v>0</v>
      </c>
      <c r="E2701" s="1" t="str">
        <f>IFERROR(INDEX(股票涨跌!E:E,MATCH(B2701,股票涨跌!B:B,0)),"-")</f>
        <v>-</v>
      </c>
      <c r="F2701" s="1" t="str">
        <f>IFERROR(INDEX(股票涨跌!F:F,MATCH(B2701,股票涨跌!B:B,0)),"-")</f>
        <v>-</v>
      </c>
      <c r="G2701" s="1" t="str">
        <f>TRIM(基本信息!O2701)</f>
        <v/>
      </c>
      <c r="H2701" s="1" t="str">
        <f>IFERROR(INDEX(行业涨跌!F:F,MATCH(G2701,行业涨跌!C:C,0)),"-")</f>
        <v>-</v>
      </c>
      <c r="I2701" s="1" t="str">
        <f>IFERROR(INDEX(行业涨跌!E:E,MATCH(G2701,行业涨跌!C:C,0)),"-")</f>
        <v>-</v>
      </c>
      <c r="J2701" s="1">
        <v>0</v>
      </c>
      <c r="K2701" s="1">
        <v>0</v>
      </c>
      <c r="L2701" s="1">
        <v>0</v>
      </c>
      <c r="M2701" s="66">
        <f t="shared" si="288"/>
        <v>0</v>
      </c>
      <c r="R2701" s="43" t="str">
        <f t="shared" si="286"/>
        <v>-</v>
      </c>
    </row>
    <row r="2702" spans="1:19" x14ac:dyDescent="0.15">
      <c r="A2702" s="1">
        <v>2701</v>
      </c>
      <c r="B2702" s="29" t="str">
        <f>TRIM(基本信息!B2702)</f>
        <v/>
      </c>
      <c r="C2702" s="1" t="str">
        <f>TRIM(基本信息!C2702)</f>
        <v/>
      </c>
      <c r="D2702" s="1">
        <f t="shared" si="287"/>
        <v>0</v>
      </c>
      <c r="E2702" s="1" t="str">
        <f>IFERROR(INDEX(股票涨跌!E:E,MATCH(B2702,股票涨跌!B:B,0)),"-")</f>
        <v>-</v>
      </c>
      <c r="F2702" s="1" t="str">
        <f>IFERROR(INDEX(股票涨跌!F:F,MATCH(B2702,股票涨跌!B:B,0)),"-")</f>
        <v>-</v>
      </c>
      <c r="G2702" s="1" t="str">
        <f>TRIM(基本信息!O2702)</f>
        <v/>
      </c>
      <c r="H2702" s="1" t="str">
        <f>IFERROR(INDEX(行业涨跌!F:F,MATCH(G2702,行业涨跌!C:C,0)),"-")</f>
        <v>-</v>
      </c>
      <c r="I2702" s="1" t="str">
        <f>IFERROR(INDEX(行业涨跌!E:E,MATCH(G2702,行业涨跌!C:C,0)),"-")</f>
        <v>-</v>
      </c>
      <c r="J2702" s="1">
        <v>0</v>
      </c>
      <c r="K2702" s="1">
        <v>0</v>
      </c>
      <c r="L2702" s="1">
        <v>0</v>
      </c>
      <c r="M2702" s="66">
        <f t="shared" si="288"/>
        <v>0</v>
      </c>
      <c r="R2702" s="43" t="str">
        <f t="shared" si="286"/>
        <v>-</v>
      </c>
    </row>
    <row r="2703" spans="1:19" x14ac:dyDescent="0.15">
      <c r="A2703" s="1">
        <v>2702</v>
      </c>
      <c r="B2703" s="29" t="str">
        <f>TRIM(基本信息!B2703)</f>
        <v/>
      </c>
      <c r="C2703" s="1" t="str">
        <f>TRIM(基本信息!C2703)</f>
        <v/>
      </c>
      <c r="D2703" s="1">
        <f t="shared" si="287"/>
        <v>0</v>
      </c>
      <c r="E2703" s="1" t="str">
        <f>IFERROR(INDEX(股票涨跌!E:E,MATCH(B2703,股票涨跌!B:B,0)),"-")</f>
        <v>-</v>
      </c>
      <c r="F2703" s="1" t="str">
        <f>IFERROR(INDEX(股票涨跌!F:F,MATCH(B2703,股票涨跌!B:B,0)),"-")</f>
        <v>-</v>
      </c>
      <c r="G2703" s="1" t="str">
        <f>TRIM(基本信息!O2703)</f>
        <v/>
      </c>
      <c r="H2703" s="1" t="str">
        <f>IFERROR(INDEX(行业涨跌!F:F,MATCH(G2703,行业涨跌!C:C,0)),"-")</f>
        <v>-</v>
      </c>
      <c r="I2703" s="1" t="str">
        <f>IFERROR(INDEX(行业涨跌!E:E,MATCH(G2703,行业涨跌!C:C,0)),"-")</f>
        <v>-</v>
      </c>
      <c r="J2703" s="1">
        <v>0</v>
      </c>
      <c r="K2703" s="1">
        <v>1</v>
      </c>
      <c r="L2703" s="1">
        <v>0</v>
      </c>
      <c r="M2703" s="66">
        <f t="shared" si="288"/>
        <v>1</v>
      </c>
      <c r="R2703" s="43" t="str">
        <f t="shared" si="286"/>
        <v>-</v>
      </c>
      <c r="S2703" s="11">
        <v>43630.625</v>
      </c>
    </row>
    <row r="2704" spans="1:19" x14ac:dyDescent="0.15">
      <c r="A2704" s="1">
        <v>2703</v>
      </c>
      <c r="B2704" s="29" t="str">
        <f>TRIM(基本信息!B2704)</f>
        <v/>
      </c>
      <c r="C2704" s="1" t="str">
        <f>TRIM(基本信息!C2704)</f>
        <v/>
      </c>
      <c r="D2704" s="1">
        <f t="shared" si="287"/>
        <v>0</v>
      </c>
      <c r="E2704" s="1" t="str">
        <f>IFERROR(INDEX(股票涨跌!E:E,MATCH(B2704,股票涨跌!B:B,0)),"-")</f>
        <v>-</v>
      </c>
      <c r="F2704" s="1" t="str">
        <f>IFERROR(INDEX(股票涨跌!F:F,MATCH(B2704,股票涨跌!B:B,0)),"-")</f>
        <v>-</v>
      </c>
      <c r="G2704" s="1" t="str">
        <f>TRIM(基本信息!O2704)</f>
        <v/>
      </c>
      <c r="H2704" s="1" t="str">
        <f>IFERROR(INDEX(行业涨跌!F:F,MATCH(G2704,行业涨跌!C:C,0)),"-")</f>
        <v>-</v>
      </c>
      <c r="I2704" s="1" t="str">
        <f>IFERROR(INDEX(行业涨跌!E:E,MATCH(G2704,行业涨跌!C:C,0)),"-")</f>
        <v>-</v>
      </c>
      <c r="J2704" s="1">
        <v>0</v>
      </c>
      <c r="K2704" s="1">
        <v>0</v>
      </c>
      <c r="L2704" s="1">
        <v>0</v>
      </c>
      <c r="M2704" s="66">
        <f t="shared" si="288"/>
        <v>0</v>
      </c>
      <c r="R2704" s="43" t="str">
        <f t="shared" si="286"/>
        <v>-</v>
      </c>
    </row>
    <row r="2705" spans="1:19" x14ac:dyDescent="0.15">
      <c r="A2705" s="1">
        <v>2704</v>
      </c>
      <c r="B2705" s="29" t="str">
        <f>TRIM(基本信息!B2705)</f>
        <v/>
      </c>
      <c r="C2705" s="1" t="str">
        <f>TRIM(基本信息!C2705)</f>
        <v/>
      </c>
      <c r="D2705" s="1">
        <f t="shared" si="287"/>
        <v>0</v>
      </c>
      <c r="E2705" s="1" t="str">
        <f>IFERROR(INDEX(股票涨跌!E:E,MATCH(B2705,股票涨跌!B:B,0)),"-")</f>
        <v>-</v>
      </c>
      <c r="F2705" s="1" t="str">
        <f>IFERROR(INDEX(股票涨跌!F:F,MATCH(B2705,股票涨跌!B:B,0)),"-")</f>
        <v>-</v>
      </c>
      <c r="G2705" s="1" t="str">
        <f>TRIM(基本信息!O2705)</f>
        <v/>
      </c>
      <c r="H2705" s="1" t="str">
        <f>IFERROR(INDEX(行业涨跌!F:F,MATCH(G2705,行业涨跌!C:C,0)),"-")</f>
        <v>-</v>
      </c>
      <c r="I2705" s="1" t="str">
        <f>IFERROR(INDEX(行业涨跌!E:E,MATCH(G2705,行业涨跌!C:C,0)),"-")</f>
        <v>-</v>
      </c>
      <c r="J2705" s="1">
        <v>0</v>
      </c>
      <c r="K2705" s="1">
        <v>0</v>
      </c>
      <c r="L2705" s="1">
        <v>0</v>
      </c>
      <c r="M2705" s="66">
        <f t="shared" si="288"/>
        <v>0</v>
      </c>
      <c r="R2705" s="43" t="str">
        <f t="shared" si="286"/>
        <v>-</v>
      </c>
    </row>
    <row r="2706" spans="1:19" x14ac:dyDescent="0.15">
      <c r="A2706" s="1">
        <v>2705</v>
      </c>
      <c r="B2706" s="29" t="str">
        <f>TRIM(基本信息!B2706)</f>
        <v/>
      </c>
      <c r="C2706" s="1" t="str">
        <f>TRIM(基本信息!C2706)</f>
        <v/>
      </c>
      <c r="D2706" s="1">
        <f t="shared" si="287"/>
        <v>0</v>
      </c>
      <c r="E2706" s="1" t="str">
        <f>IFERROR(INDEX(股票涨跌!E:E,MATCH(B2706,股票涨跌!B:B,0)),"-")</f>
        <v>-</v>
      </c>
      <c r="F2706" s="1" t="str">
        <f>IFERROR(INDEX(股票涨跌!F:F,MATCH(B2706,股票涨跌!B:B,0)),"-")</f>
        <v>-</v>
      </c>
      <c r="G2706" s="1" t="str">
        <f>TRIM(基本信息!O2706)</f>
        <v/>
      </c>
      <c r="H2706" s="1" t="str">
        <f>IFERROR(INDEX(行业涨跌!F:F,MATCH(G2706,行业涨跌!C:C,0)),"-")</f>
        <v>-</v>
      </c>
      <c r="I2706" s="1" t="str">
        <f>IFERROR(INDEX(行业涨跌!E:E,MATCH(G2706,行业涨跌!C:C,0)),"-")</f>
        <v>-</v>
      </c>
      <c r="J2706" s="1">
        <v>0</v>
      </c>
      <c r="K2706" s="1">
        <v>0</v>
      </c>
      <c r="L2706" s="1">
        <v>0</v>
      </c>
      <c r="M2706" s="66">
        <f t="shared" si="288"/>
        <v>0</v>
      </c>
      <c r="R2706" s="43" t="str">
        <f t="shared" si="286"/>
        <v>-</v>
      </c>
    </row>
    <row r="2707" spans="1:19" x14ac:dyDescent="0.15">
      <c r="A2707" s="1">
        <v>2706</v>
      </c>
      <c r="B2707" s="29" t="str">
        <f>TRIM(基本信息!B2707)</f>
        <v/>
      </c>
      <c r="C2707" s="1" t="str">
        <f>TRIM(基本信息!C2707)</f>
        <v/>
      </c>
      <c r="D2707" s="1">
        <f t="shared" si="287"/>
        <v>0</v>
      </c>
      <c r="E2707" s="1" t="str">
        <f>IFERROR(INDEX(股票涨跌!E:E,MATCH(B2707,股票涨跌!B:B,0)),"-")</f>
        <v>-</v>
      </c>
      <c r="F2707" s="1" t="str">
        <f>IFERROR(INDEX(股票涨跌!F:F,MATCH(B2707,股票涨跌!B:B,0)),"-")</f>
        <v>-</v>
      </c>
      <c r="G2707" s="1" t="str">
        <f>TRIM(基本信息!O2707)</f>
        <v/>
      </c>
      <c r="H2707" s="1" t="str">
        <f>IFERROR(INDEX(行业涨跌!F:F,MATCH(G2707,行业涨跌!C:C,0)),"-")</f>
        <v>-</v>
      </c>
      <c r="I2707" s="1" t="str">
        <f>IFERROR(INDEX(行业涨跌!E:E,MATCH(G2707,行业涨跌!C:C,0)),"-")</f>
        <v>-</v>
      </c>
      <c r="J2707" s="1">
        <v>0</v>
      </c>
      <c r="K2707" s="1">
        <v>0</v>
      </c>
      <c r="L2707" s="1">
        <v>0</v>
      </c>
      <c r="M2707" s="66">
        <f t="shared" si="288"/>
        <v>0</v>
      </c>
      <c r="R2707" s="43" t="str">
        <f t="shared" si="286"/>
        <v>-</v>
      </c>
    </row>
    <row r="2708" spans="1:19" x14ac:dyDescent="0.15">
      <c r="A2708" s="1">
        <v>2707</v>
      </c>
      <c r="B2708" s="29" t="str">
        <f>TRIM(基本信息!B2708)</f>
        <v/>
      </c>
      <c r="C2708" s="1" t="str">
        <f>TRIM(基本信息!C2708)</f>
        <v/>
      </c>
      <c r="D2708" s="1">
        <f t="shared" si="287"/>
        <v>0</v>
      </c>
      <c r="E2708" s="1" t="str">
        <f>IFERROR(INDEX(股票涨跌!E:E,MATCH(B2708,股票涨跌!B:B,0)),"-")</f>
        <v>-</v>
      </c>
      <c r="F2708" s="1" t="str">
        <f>IFERROR(INDEX(股票涨跌!F:F,MATCH(B2708,股票涨跌!B:B,0)),"-")</f>
        <v>-</v>
      </c>
      <c r="G2708" s="1" t="str">
        <f>TRIM(基本信息!O2708)</f>
        <v/>
      </c>
      <c r="H2708" s="1" t="str">
        <f>IFERROR(INDEX(行业涨跌!F:F,MATCH(G2708,行业涨跌!C:C,0)),"-")</f>
        <v>-</v>
      </c>
      <c r="I2708" s="1" t="str">
        <f>IFERROR(INDEX(行业涨跌!E:E,MATCH(G2708,行业涨跌!C:C,0)),"-")</f>
        <v>-</v>
      </c>
      <c r="J2708" s="1">
        <v>0</v>
      </c>
      <c r="K2708" s="1">
        <v>0</v>
      </c>
      <c r="L2708" s="1">
        <v>0</v>
      </c>
      <c r="M2708" s="66">
        <f t="shared" si="288"/>
        <v>0</v>
      </c>
      <c r="R2708" s="43" t="str">
        <f t="shared" si="286"/>
        <v>-</v>
      </c>
    </row>
    <row r="2709" spans="1:19" x14ac:dyDescent="0.15">
      <c r="A2709" s="1">
        <v>2708</v>
      </c>
      <c r="B2709" s="29" t="str">
        <f>TRIM(基本信息!B2709)</f>
        <v/>
      </c>
      <c r="C2709" s="1" t="str">
        <f>TRIM(基本信息!C2709)</f>
        <v/>
      </c>
      <c r="D2709" s="1">
        <f t="shared" si="287"/>
        <v>0</v>
      </c>
      <c r="E2709" s="1" t="str">
        <f>IFERROR(INDEX(股票涨跌!E:E,MATCH(B2709,股票涨跌!B:B,0)),"-")</f>
        <v>-</v>
      </c>
      <c r="F2709" s="1" t="str">
        <f>IFERROR(INDEX(股票涨跌!F:F,MATCH(B2709,股票涨跌!B:B,0)),"-")</f>
        <v>-</v>
      </c>
      <c r="G2709" s="1" t="str">
        <f>TRIM(基本信息!O2709)</f>
        <v/>
      </c>
      <c r="H2709" s="1" t="str">
        <f>IFERROR(INDEX(行业涨跌!F:F,MATCH(G2709,行业涨跌!C:C,0)),"-")</f>
        <v>-</v>
      </c>
      <c r="I2709" s="1" t="str">
        <f>IFERROR(INDEX(行业涨跌!E:E,MATCH(G2709,行业涨跌!C:C,0)),"-")</f>
        <v>-</v>
      </c>
      <c r="J2709" s="1">
        <v>0</v>
      </c>
      <c r="K2709" s="1">
        <v>1</v>
      </c>
      <c r="L2709" s="1">
        <v>0</v>
      </c>
      <c r="M2709" s="66">
        <f t="shared" si="288"/>
        <v>1</v>
      </c>
      <c r="R2709" s="43" t="str">
        <f t="shared" si="286"/>
        <v>-</v>
      </c>
      <c r="S2709" s="11">
        <v>43630.625</v>
      </c>
    </row>
    <row r="2710" spans="1:19" x14ac:dyDescent="0.15">
      <c r="A2710" s="1">
        <v>2709</v>
      </c>
      <c r="B2710" s="29" t="str">
        <f>TRIM(基本信息!B2710)</f>
        <v/>
      </c>
      <c r="C2710" s="1" t="str">
        <f>TRIM(基本信息!C2710)</f>
        <v/>
      </c>
      <c r="D2710" s="1">
        <f t="shared" si="287"/>
        <v>0</v>
      </c>
      <c r="E2710" s="1" t="str">
        <f>IFERROR(INDEX(股票涨跌!E:E,MATCH(B2710,股票涨跌!B:B,0)),"-")</f>
        <v>-</v>
      </c>
      <c r="F2710" s="1" t="str">
        <f>IFERROR(INDEX(股票涨跌!F:F,MATCH(B2710,股票涨跌!B:B,0)),"-")</f>
        <v>-</v>
      </c>
      <c r="G2710" s="1" t="str">
        <f>TRIM(基本信息!O2710)</f>
        <v/>
      </c>
      <c r="H2710" s="1" t="str">
        <f>IFERROR(INDEX(行业涨跌!F:F,MATCH(G2710,行业涨跌!C:C,0)),"-")</f>
        <v>-</v>
      </c>
      <c r="I2710" s="1" t="str">
        <f>IFERROR(INDEX(行业涨跌!E:E,MATCH(G2710,行业涨跌!C:C,0)),"-")</f>
        <v>-</v>
      </c>
      <c r="J2710" s="1">
        <v>0</v>
      </c>
      <c r="K2710" s="1">
        <v>1</v>
      </c>
      <c r="L2710" s="1">
        <v>0</v>
      </c>
      <c r="M2710" s="66">
        <f t="shared" si="288"/>
        <v>1</v>
      </c>
      <c r="R2710" s="43" t="str">
        <f t="shared" si="286"/>
        <v>-</v>
      </c>
      <c r="S2710" s="11">
        <v>43630.625</v>
      </c>
    </row>
    <row r="2711" spans="1:19" x14ac:dyDescent="0.15">
      <c r="A2711" s="1">
        <v>2710</v>
      </c>
      <c r="B2711" s="29" t="str">
        <f>TRIM(基本信息!B2711)</f>
        <v/>
      </c>
      <c r="C2711" s="1" t="str">
        <f>TRIM(基本信息!C2711)</f>
        <v/>
      </c>
      <c r="D2711" s="1">
        <f t="shared" si="287"/>
        <v>0</v>
      </c>
      <c r="E2711" s="1" t="str">
        <f>IFERROR(INDEX(股票涨跌!E:E,MATCH(B2711,股票涨跌!B:B,0)),"-")</f>
        <v>-</v>
      </c>
      <c r="F2711" s="1" t="str">
        <f>IFERROR(INDEX(股票涨跌!F:F,MATCH(B2711,股票涨跌!B:B,0)),"-")</f>
        <v>-</v>
      </c>
      <c r="G2711" s="1" t="str">
        <f>TRIM(基本信息!O2711)</f>
        <v/>
      </c>
      <c r="H2711" s="1" t="str">
        <f>IFERROR(INDEX(行业涨跌!F:F,MATCH(G2711,行业涨跌!C:C,0)),"-")</f>
        <v>-</v>
      </c>
      <c r="I2711" s="1" t="str">
        <f>IFERROR(INDEX(行业涨跌!E:E,MATCH(G2711,行业涨跌!C:C,0)),"-")</f>
        <v>-</v>
      </c>
      <c r="J2711" s="1">
        <v>0</v>
      </c>
      <c r="K2711" s="1">
        <v>0</v>
      </c>
      <c r="L2711" s="1">
        <v>0</v>
      </c>
      <c r="M2711" s="66">
        <f t="shared" si="288"/>
        <v>0</v>
      </c>
      <c r="R2711" s="43" t="str">
        <f t="shared" si="286"/>
        <v>-</v>
      </c>
    </row>
    <row r="2712" spans="1:19" x14ac:dyDescent="0.15">
      <c r="A2712" s="1">
        <v>2711</v>
      </c>
      <c r="B2712" s="29" t="str">
        <f>TRIM(基本信息!B2712)</f>
        <v/>
      </c>
      <c r="C2712" s="1" t="str">
        <f>TRIM(基本信息!C2712)</f>
        <v/>
      </c>
      <c r="D2712" s="1">
        <f t="shared" si="287"/>
        <v>0</v>
      </c>
      <c r="E2712" s="1" t="str">
        <f>IFERROR(INDEX(股票涨跌!E:E,MATCH(B2712,股票涨跌!B:B,0)),"-")</f>
        <v>-</v>
      </c>
      <c r="F2712" s="1" t="str">
        <f>IFERROR(INDEX(股票涨跌!F:F,MATCH(B2712,股票涨跌!B:B,0)),"-")</f>
        <v>-</v>
      </c>
      <c r="G2712" s="1" t="str">
        <f>TRIM(基本信息!O2712)</f>
        <v/>
      </c>
      <c r="H2712" s="1" t="str">
        <f>IFERROR(INDEX(行业涨跌!F:F,MATCH(G2712,行业涨跌!C:C,0)),"-")</f>
        <v>-</v>
      </c>
      <c r="I2712" s="1" t="str">
        <f>IFERROR(INDEX(行业涨跌!E:E,MATCH(G2712,行业涨跌!C:C,0)),"-")</f>
        <v>-</v>
      </c>
      <c r="J2712" s="1">
        <v>0</v>
      </c>
      <c r="K2712" s="1">
        <v>0</v>
      </c>
      <c r="L2712" s="1">
        <v>0</v>
      </c>
      <c r="M2712" s="66">
        <f t="shared" si="288"/>
        <v>0</v>
      </c>
      <c r="R2712" s="43" t="str">
        <f t="shared" si="286"/>
        <v>-</v>
      </c>
    </row>
    <row r="2713" spans="1:19" x14ac:dyDescent="0.15">
      <c r="A2713" s="1">
        <v>2712</v>
      </c>
      <c r="B2713" s="29" t="str">
        <f>TRIM(基本信息!B2713)</f>
        <v/>
      </c>
      <c r="C2713" s="1" t="str">
        <f>TRIM(基本信息!C2713)</f>
        <v/>
      </c>
      <c r="D2713" s="1">
        <f t="shared" si="287"/>
        <v>0</v>
      </c>
      <c r="E2713" s="1" t="str">
        <f>IFERROR(INDEX(股票涨跌!E:E,MATCH(B2713,股票涨跌!B:B,0)),"-")</f>
        <v>-</v>
      </c>
      <c r="F2713" s="1" t="str">
        <f>IFERROR(INDEX(股票涨跌!F:F,MATCH(B2713,股票涨跌!B:B,0)),"-")</f>
        <v>-</v>
      </c>
      <c r="G2713" s="1" t="str">
        <f>TRIM(基本信息!O2713)</f>
        <v/>
      </c>
      <c r="H2713" s="1" t="str">
        <f>IFERROR(INDEX(行业涨跌!F:F,MATCH(G2713,行业涨跌!C:C,0)),"-")</f>
        <v>-</v>
      </c>
      <c r="I2713" s="1" t="str">
        <f>IFERROR(INDEX(行业涨跌!E:E,MATCH(G2713,行业涨跌!C:C,0)),"-")</f>
        <v>-</v>
      </c>
      <c r="J2713" s="1">
        <v>0</v>
      </c>
      <c r="K2713" s="1">
        <v>0</v>
      </c>
      <c r="L2713" s="1">
        <v>0</v>
      </c>
      <c r="M2713" s="66">
        <f t="shared" si="288"/>
        <v>0</v>
      </c>
      <c r="R2713" s="43" t="str">
        <f t="shared" si="286"/>
        <v>-</v>
      </c>
    </row>
    <row r="2714" spans="1:19" x14ac:dyDescent="0.15">
      <c r="A2714" s="1">
        <v>2713</v>
      </c>
      <c r="B2714" s="29" t="str">
        <f>TRIM(基本信息!B2714)</f>
        <v/>
      </c>
      <c r="C2714" s="1" t="str">
        <f>TRIM(基本信息!C2714)</f>
        <v/>
      </c>
      <c r="D2714" s="1">
        <f t="shared" si="287"/>
        <v>0</v>
      </c>
      <c r="E2714" s="1" t="str">
        <f>IFERROR(INDEX(股票涨跌!E:E,MATCH(B2714,股票涨跌!B:B,0)),"-")</f>
        <v>-</v>
      </c>
      <c r="F2714" s="1" t="str">
        <f>IFERROR(INDEX(股票涨跌!F:F,MATCH(B2714,股票涨跌!B:B,0)),"-")</f>
        <v>-</v>
      </c>
      <c r="G2714" s="1" t="str">
        <f>TRIM(基本信息!O2714)</f>
        <v/>
      </c>
      <c r="H2714" s="1" t="str">
        <f>IFERROR(INDEX(行业涨跌!F:F,MATCH(G2714,行业涨跌!C:C,0)),"-")</f>
        <v>-</v>
      </c>
      <c r="I2714" s="1" t="str">
        <f>IFERROR(INDEX(行业涨跌!E:E,MATCH(G2714,行业涨跌!C:C,0)),"-")</f>
        <v>-</v>
      </c>
      <c r="J2714" s="1">
        <v>0</v>
      </c>
      <c r="K2714" s="1">
        <v>0</v>
      </c>
      <c r="L2714" s="1">
        <v>0</v>
      </c>
      <c r="M2714" s="66">
        <f t="shared" si="288"/>
        <v>0</v>
      </c>
      <c r="R2714" s="43" t="str">
        <f t="shared" si="286"/>
        <v>-</v>
      </c>
    </row>
    <row r="2715" spans="1:19" x14ac:dyDescent="0.15">
      <c r="A2715" s="1">
        <v>2714</v>
      </c>
      <c r="B2715" s="29" t="str">
        <f>TRIM(基本信息!B2715)</f>
        <v/>
      </c>
      <c r="C2715" s="1" t="str">
        <f>TRIM(基本信息!C2715)</f>
        <v/>
      </c>
      <c r="D2715" s="1">
        <f t="shared" si="287"/>
        <v>0</v>
      </c>
      <c r="E2715" s="1" t="str">
        <f>IFERROR(INDEX(股票涨跌!E:E,MATCH(B2715,股票涨跌!B:B,0)),"-")</f>
        <v>-</v>
      </c>
      <c r="F2715" s="1" t="str">
        <f>IFERROR(INDEX(股票涨跌!F:F,MATCH(B2715,股票涨跌!B:B,0)),"-")</f>
        <v>-</v>
      </c>
      <c r="G2715" s="1" t="str">
        <f>TRIM(基本信息!O2715)</f>
        <v/>
      </c>
      <c r="H2715" s="1" t="str">
        <f>IFERROR(INDEX(行业涨跌!F:F,MATCH(G2715,行业涨跌!C:C,0)),"-")</f>
        <v>-</v>
      </c>
      <c r="I2715" s="1" t="str">
        <f>IFERROR(INDEX(行业涨跌!E:E,MATCH(G2715,行业涨跌!C:C,0)),"-")</f>
        <v>-</v>
      </c>
      <c r="J2715" s="1">
        <v>0</v>
      </c>
      <c r="K2715" s="1">
        <v>1</v>
      </c>
      <c r="L2715" s="1">
        <v>0</v>
      </c>
      <c r="M2715" s="66">
        <f t="shared" si="288"/>
        <v>1</v>
      </c>
      <c r="R2715" s="43" t="str">
        <f t="shared" si="286"/>
        <v>-</v>
      </c>
      <c r="S2715" s="11">
        <v>43630.625</v>
      </c>
    </row>
    <row r="2716" spans="1:19" x14ac:dyDescent="0.15">
      <c r="A2716" s="1">
        <v>2715</v>
      </c>
      <c r="B2716" s="29" t="str">
        <f>TRIM(基本信息!B2716)</f>
        <v/>
      </c>
      <c r="C2716" s="1" t="str">
        <f>TRIM(基本信息!C2716)</f>
        <v/>
      </c>
      <c r="D2716" s="1">
        <f t="shared" si="287"/>
        <v>0</v>
      </c>
      <c r="E2716" s="1" t="str">
        <f>IFERROR(INDEX(股票涨跌!E:E,MATCH(B2716,股票涨跌!B:B,0)),"-")</f>
        <v>-</v>
      </c>
      <c r="F2716" s="1" t="str">
        <f>IFERROR(INDEX(股票涨跌!F:F,MATCH(B2716,股票涨跌!B:B,0)),"-")</f>
        <v>-</v>
      </c>
      <c r="G2716" s="1" t="str">
        <f>TRIM(基本信息!O2716)</f>
        <v/>
      </c>
      <c r="H2716" s="1" t="str">
        <f>IFERROR(INDEX(行业涨跌!F:F,MATCH(G2716,行业涨跌!C:C,0)),"-")</f>
        <v>-</v>
      </c>
      <c r="I2716" s="1" t="str">
        <f>IFERROR(INDEX(行业涨跌!E:E,MATCH(G2716,行业涨跌!C:C,0)),"-")</f>
        <v>-</v>
      </c>
      <c r="J2716" s="1">
        <v>0</v>
      </c>
      <c r="K2716" s="1">
        <v>0</v>
      </c>
      <c r="L2716" s="1">
        <v>0</v>
      </c>
      <c r="M2716" s="66">
        <f t="shared" si="288"/>
        <v>0</v>
      </c>
      <c r="R2716" s="43" t="str">
        <f t="shared" si="286"/>
        <v>-</v>
      </c>
    </row>
    <row r="2717" spans="1:19" x14ac:dyDescent="0.15">
      <c r="A2717" s="1">
        <v>2716</v>
      </c>
      <c r="B2717" s="29" t="str">
        <f>TRIM(基本信息!B2717)</f>
        <v/>
      </c>
      <c r="C2717" s="1" t="str">
        <f>TRIM(基本信息!C2717)</f>
        <v/>
      </c>
      <c r="D2717" s="1">
        <f t="shared" si="287"/>
        <v>0</v>
      </c>
      <c r="E2717" s="1" t="str">
        <f>IFERROR(INDEX(股票涨跌!E:E,MATCH(B2717,股票涨跌!B:B,0)),"-")</f>
        <v>-</v>
      </c>
      <c r="F2717" s="1" t="str">
        <f>IFERROR(INDEX(股票涨跌!F:F,MATCH(B2717,股票涨跌!B:B,0)),"-")</f>
        <v>-</v>
      </c>
      <c r="G2717" s="1" t="str">
        <f>TRIM(基本信息!O2717)</f>
        <v/>
      </c>
      <c r="H2717" s="1" t="str">
        <f>IFERROR(INDEX(行业涨跌!F:F,MATCH(G2717,行业涨跌!C:C,0)),"-")</f>
        <v>-</v>
      </c>
      <c r="I2717" s="1" t="str">
        <f>IFERROR(INDEX(行业涨跌!E:E,MATCH(G2717,行业涨跌!C:C,0)),"-")</f>
        <v>-</v>
      </c>
      <c r="J2717" s="1">
        <v>0</v>
      </c>
      <c r="K2717" s="1">
        <v>0</v>
      </c>
      <c r="L2717" s="1">
        <v>0</v>
      </c>
      <c r="M2717" s="66">
        <f t="shared" si="288"/>
        <v>0</v>
      </c>
      <c r="R2717" s="43" t="str">
        <f t="shared" si="286"/>
        <v>-</v>
      </c>
    </row>
    <row r="2718" spans="1:19" x14ac:dyDescent="0.15">
      <c r="A2718" s="1">
        <v>2717</v>
      </c>
      <c r="B2718" s="29" t="str">
        <f>TRIM(基本信息!B2718)</f>
        <v/>
      </c>
      <c r="C2718" s="1" t="str">
        <f>TRIM(基本信息!C2718)</f>
        <v/>
      </c>
      <c r="D2718" s="1">
        <f t="shared" si="287"/>
        <v>0</v>
      </c>
      <c r="E2718" s="1" t="str">
        <f>IFERROR(INDEX(股票涨跌!E:E,MATCH(B2718,股票涨跌!B:B,0)),"-")</f>
        <v>-</v>
      </c>
      <c r="F2718" s="1" t="str">
        <f>IFERROR(INDEX(股票涨跌!F:F,MATCH(B2718,股票涨跌!B:B,0)),"-")</f>
        <v>-</v>
      </c>
      <c r="G2718" s="1" t="str">
        <f>TRIM(基本信息!O2718)</f>
        <v/>
      </c>
      <c r="H2718" s="1" t="str">
        <f>IFERROR(INDEX(行业涨跌!F:F,MATCH(G2718,行业涨跌!C:C,0)),"-")</f>
        <v>-</v>
      </c>
      <c r="I2718" s="1" t="str">
        <f>IFERROR(INDEX(行业涨跌!E:E,MATCH(G2718,行业涨跌!C:C,0)),"-")</f>
        <v>-</v>
      </c>
      <c r="J2718" s="1">
        <v>0</v>
      </c>
      <c r="K2718" s="1">
        <v>1</v>
      </c>
      <c r="L2718" s="1">
        <v>0</v>
      </c>
      <c r="M2718" s="66">
        <f t="shared" si="288"/>
        <v>1</v>
      </c>
      <c r="R2718" s="43" t="str">
        <f t="shared" si="286"/>
        <v>-</v>
      </c>
      <c r="S2718" s="11">
        <v>43630.625</v>
      </c>
    </row>
    <row r="2719" spans="1:19" x14ac:dyDescent="0.15">
      <c r="A2719" s="1">
        <v>2718</v>
      </c>
      <c r="B2719" s="29" t="str">
        <f>TRIM(基本信息!B2719)</f>
        <v/>
      </c>
      <c r="C2719" s="1" t="str">
        <f>TRIM(基本信息!C2719)</f>
        <v/>
      </c>
      <c r="D2719" s="1">
        <f t="shared" si="287"/>
        <v>0</v>
      </c>
      <c r="E2719" s="1" t="str">
        <f>IFERROR(INDEX(股票涨跌!E:E,MATCH(B2719,股票涨跌!B:B,0)),"-")</f>
        <v>-</v>
      </c>
      <c r="F2719" s="1" t="str">
        <f>IFERROR(INDEX(股票涨跌!F:F,MATCH(B2719,股票涨跌!B:B,0)),"-")</f>
        <v>-</v>
      </c>
      <c r="G2719" s="1" t="str">
        <f>TRIM(基本信息!O2719)</f>
        <v/>
      </c>
      <c r="H2719" s="1" t="str">
        <f>IFERROR(INDEX(行业涨跌!F:F,MATCH(G2719,行业涨跌!C:C,0)),"-")</f>
        <v>-</v>
      </c>
      <c r="I2719" s="1" t="str">
        <f>IFERROR(INDEX(行业涨跌!E:E,MATCH(G2719,行业涨跌!C:C,0)),"-")</f>
        <v>-</v>
      </c>
      <c r="J2719" s="1">
        <v>0</v>
      </c>
      <c r="K2719" s="1">
        <v>0</v>
      </c>
      <c r="L2719" s="1">
        <v>0</v>
      </c>
      <c r="M2719" s="66">
        <f t="shared" si="288"/>
        <v>0</v>
      </c>
      <c r="R2719" s="43" t="str">
        <f t="shared" si="286"/>
        <v>-</v>
      </c>
    </row>
    <row r="2720" spans="1:19" x14ac:dyDescent="0.15">
      <c r="A2720" s="1">
        <v>2719</v>
      </c>
      <c r="B2720" s="29" t="str">
        <f>TRIM(基本信息!B2720)</f>
        <v/>
      </c>
      <c r="C2720" s="1" t="str">
        <f>TRIM(基本信息!C2720)</f>
        <v/>
      </c>
      <c r="D2720" s="1">
        <f t="shared" si="287"/>
        <v>0</v>
      </c>
      <c r="E2720" s="1" t="str">
        <f>IFERROR(INDEX(股票涨跌!E:E,MATCH(B2720,股票涨跌!B:B,0)),"-")</f>
        <v>-</v>
      </c>
      <c r="F2720" s="1" t="str">
        <f>IFERROR(INDEX(股票涨跌!F:F,MATCH(B2720,股票涨跌!B:B,0)),"-")</f>
        <v>-</v>
      </c>
      <c r="G2720" s="1" t="str">
        <f>TRIM(基本信息!O2720)</f>
        <v/>
      </c>
      <c r="H2720" s="1" t="str">
        <f>IFERROR(INDEX(行业涨跌!F:F,MATCH(G2720,行业涨跌!C:C,0)),"-")</f>
        <v>-</v>
      </c>
      <c r="I2720" s="1" t="str">
        <f>IFERROR(INDEX(行业涨跌!E:E,MATCH(G2720,行业涨跌!C:C,0)),"-")</f>
        <v>-</v>
      </c>
      <c r="J2720" s="1">
        <v>0</v>
      </c>
      <c r="K2720" s="1">
        <v>0</v>
      </c>
      <c r="L2720" s="1">
        <v>0</v>
      </c>
      <c r="M2720" s="66">
        <f t="shared" si="288"/>
        <v>0</v>
      </c>
      <c r="R2720" s="43" t="str">
        <f t="shared" si="286"/>
        <v>-</v>
      </c>
    </row>
    <row r="2721" spans="1:19" x14ac:dyDescent="0.15">
      <c r="A2721" s="1">
        <v>2720</v>
      </c>
      <c r="B2721" s="29" t="str">
        <f>TRIM(基本信息!B2721)</f>
        <v/>
      </c>
      <c r="C2721" s="1" t="str">
        <f>TRIM(基本信息!C2721)</f>
        <v/>
      </c>
      <c r="D2721" s="1">
        <f t="shared" si="287"/>
        <v>0</v>
      </c>
      <c r="E2721" s="1" t="str">
        <f>IFERROR(INDEX(股票涨跌!E:E,MATCH(B2721,股票涨跌!B:B,0)),"-")</f>
        <v>-</v>
      </c>
      <c r="F2721" s="1" t="str">
        <f>IFERROR(INDEX(股票涨跌!F:F,MATCH(B2721,股票涨跌!B:B,0)),"-")</f>
        <v>-</v>
      </c>
      <c r="G2721" s="1" t="str">
        <f>TRIM(基本信息!O2721)</f>
        <v/>
      </c>
      <c r="H2721" s="1" t="str">
        <f>IFERROR(INDEX(行业涨跌!F:F,MATCH(G2721,行业涨跌!C:C,0)),"-")</f>
        <v>-</v>
      </c>
      <c r="I2721" s="1" t="str">
        <f>IFERROR(INDEX(行业涨跌!E:E,MATCH(G2721,行业涨跌!C:C,0)),"-")</f>
        <v>-</v>
      </c>
      <c r="J2721" s="1">
        <v>0</v>
      </c>
      <c r="K2721" s="1">
        <v>1</v>
      </c>
      <c r="L2721" s="1">
        <v>0</v>
      </c>
      <c r="M2721" s="66">
        <f t="shared" si="288"/>
        <v>1</v>
      </c>
      <c r="R2721" s="43" t="str">
        <f t="shared" si="286"/>
        <v>-</v>
      </c>
      <c r="S2721" s="11">
        <v>43630.625</v>
      </c>
    </row>
    <row r="2722" spans="1:19" x14ac:dyDescent="0.15">
      <c r="A2722" s="1">
        <v>2721</v>
      </c>
      <c r="B2722" s="29" t="str">
        <f>TRIM(基本信息!B2722)</f>
        <v/>
      </c>
      <c r="C2722" s="1" t="str">
        <f>TRIM(基本信息!C2722)</f>
        <v/>
      </c>
      <c r="D2722" s="1">
        <f t="shared" si="287"/>
        <v>0</v>
      </c>
      <c r="E2722" s="1" t="str">
        <f>IFERROR(INDEX(股票涨跌!E:E,MATCH(B2722,股票涨跌!B:B,0)),"-")</f>
        <v>-</v>
      </c>
      <c r="F2722" s="1" t="str">
        <f>IFERROR(INDEX(股票涨跌!F:F,MATCH(B2722,股票涨跌!B:B,0)),"-")</f>
        <v>-</v>
      </c>
      <c r="G2722" s="1" t="str">
        <f>TRIM(基本信息!O2722)</f>
        <v/>
      </c>
      <c r="H2722" s="1" t="str">
        <f>IFERROR(INDEX(行业涨跌!F:F,MATCH(G2722,行业涨跌!C:C,0)),"-")</f>
        <v>-</v>
      </c>
      <c r="I2722" s="1" t="str">
        <f>IFERROR(INDEX(行业涨跌!E:E,MATCH(G2722,行业涨跌!C:C,0)),"-")</f>
        <v>-</v>
      </c>
      <c r="J2722" s="1">
        <v>0</v>
      </c>
      <c r="K2722" s="1">
        <v>1</v>
      </c>
      <c r="L2722" s="1">
        <v>0</v>
      </c>
      <c r="M2722" s="66">
        <f t="shared" si="288"/>
        <v>1</v>
      </c>
      <c r="R2722" s="43" t="str">
        <f t="shared" si="286"/>
        <v>-</v>
      </c>
      <c r="S2722" s="11">
        <v>43630.625</v>
      </c>
    </row>
    <row r="2723" spans="1:19" x14ac:dyDescent="0.15">
      <c r="A2723" s="1">
        <v>2722</v>
      </c>
      <c r="B2723" s="29" t="str">
        <f>TRIM(基本信息!B2723)</f>
        <v/>
      </c>
      <c r="C2723" s="1" t="str">
        <f>TRIM(基本信息!C2723)</f>
        <v/>
      </c>
      <c r="D2723" s="1">
        <f t="shared" si="287"/>
        <v>0</v>
      </c>
      <c r="E2723" s="1" t="str">
        <f>IFERROR(INDEX(股票涨跌!E:E,MATCH(B2723,股票涨跌!B:B,0)),"-")</f>
        <v>-</v>
      </c>
      <c r="F2723" s="1" t="str">
        <f>IFERROR(INDEX(股票涨跌!F:F,MATCH(B2723,股票涨跌!B:B,0)),"-")</f>
        <v>-</v>
      </c>
      <c r="G2723" s="1" t="str">
        <f>TRIM(基本信息!O2723)</f>
        <v/>
      </c>
      <c r="H2723" s="1" t="str">
        <f>IFERROR(INDEX(行业涨跌!F:F,MATCH(G2723,行业涨跌!C:C,0)),"-")</f>
        <v>-</v>
      </c>
      <c r="I2723" s="1" t="str">
        <f>IFERROR(INDEX(行业涨跌!E:E,MATCH(G2723,行业涨跌!C:C,0)),"-")</f>
        <v>-</v>
      </c>
      <c r="J2723" s="1">
        <v>0</v>
      </c>
      <c r="K2723" s="1">
        <v>1</v>
      </c>
      <c r="L2723" s="1">
        <v>0</v>
      </c>
      <c r="M2723" s="66">
        <f t="shared" si="288"/>
        <v>1</v>
      </c>
      <c r="R2723" s="43" t="str">
        <f t="shared" si="286"/>
        <v>-</v>
      </c>
      <c r="S2723" s="11">
        <v>43630.625</v>
      </c>
    </row>
    <row r="2724" spans="1:19" x14ac:dyDescent="0.15">
      <c r="A2724" s="1">
        <v>2723</v>
      </c>
      <c r="B2724" s="29" t="str">
        <f>TRIM(基本信息!B2724)</f>
        <v/>
      </c>
      <c r="C2724" s="1" t="str">
        <f>TRIM(基本信息!C2724)</f>
        <v/>
      </c>
      <c r="D2724" s="1">
        <f t="shared" si="287"/>
        <v>0</v>
      </c>
      <c r="E2724" s="1" t="str">
        <f>IFERROR(INDEX(股票涨跌!E:E,MATCH(B2724,股票涨跌!B:B,0)),"-")</f>
        <v>-</v>
      </c>
      <c r="F2724" s="1" t="str">
        <f>IFERROR(INDEX(股票涨跌!F:F,MATCH(B2724,股票涨跌!B:B,0)),"-")</f>
        <v>-</v>
      </c>
      <c r="G2724" s="1" t="str">
        <f>TRIM(基本信息!O2724)</f>
        <v/>
      </c>
      <c r="H2724" s="1" t="str">
        <f>IFERROR(INDEX(行业涨跌!F:F,MATCH(G2724,行业涨跌!C:C,0)),"-")</f>
        <v>-</v>
      </c>
      <c r="I2724" s="1" t="str">
        <f>IFERROR(INDEX(行业涨跌!E:E,MATCH(G2724,行业涨跌!C:C,0)),"-")</f>
        <v>-</v>
      </c>
      <c r="J2724" s="1">
        <v>0</v>
      </c>
      <c r="K2724" s="1">
        <v>0</v>
      </c>
      <c r="L2724" s="1">
        <v>0</v>
      </c>
      <c r="M2724" s="66">
        <f t="shared" si="288"/>
        <v>0</v>
      </c>
      <c r="R2724" s="43" t="str">
        <f t="shared" si="286"/>
        <v>-</v>
      </c>
    </row>
    <row r="2725" spans="1:19" x14ac:dyDescent="0.15">
      <c r="A2725" s="1">
        <v>2724</v>
      </c>
      <c r="B2725" s="29" t="str">
        <f>TRIM(基本信息!B2725)</f>
        <v/>
      </c>
      <c r="C2725" s="1" t="str">
        <f>TRIM(基本信息!C2725)</f>
        <v/>
      </c>
      <c r="D2725" s="1">
        <f t="shared" si="287"/>
        <v>0</v>
      </c>
      <c r="E2725" s="1" t="str">
        <f>IFERROR(INDEX(股票涨跌!E:E,MATCH(B2725,股票涨跌!B:B,0)),"-")</f>
        <v>-</v>
      </c>
      <c r="F2725" s="1" t="str">
        <f>IFERROR(INDEX(股票涨跌!F:F,MATCH(B2725,股票涨跌!B:B,0)),"-")</f>
        <v>-</v>
      </c>
      <c r="G2725" s="1" t="str">
        <f>TRIM(基本信息!O2725)</f>
        <v/>
      </c>
      <c r="H2725" s="1" t="str">
        <f>IFERROR(INDEX(行业涨跌!F:F,MATCH(G2725,行业涨跌!C:C,0)),"-")</f>
        <v>-</v>
      </c>
      <c r="I2725" s="1" t="str">
        <f>IFERROR(INDEX(行业涨跌!E:E,MATCH(G2725,行业涨跌!C:C,0)),"-")</f>
        <v>-</v>
      </c>
      <c r="J2725" s="1">
        <v>0</v>
      </c>
      <c r="K2725" s="1">
        <v>1</v>
      </c>
      <c r="L2725" s="1">
        <v>0</v>
      </c>
      <c r="M2725" s="66">
        <f t="shared" si="288"/>
        <v>1</v>
      </c>
      <c r="R2725" s="43" t="str">
        <f t="shared" si="286"/>
        <v>-</v>
      </c>
      <c r="S2725" s="11">
        <v>43630.625</v>
      </c>
    </row>
    <row r="2726" spans="1:19" x14ac:dyDescent="0.15">
      <c r="A2726" s="1">
        <v>2725</v>
      </c>
      <c r="B2726" s="29" t="str">
        <f>TRIM(基本信息!B2726)</f>
        <v/>
      </c>
      <c r="C2726" s="1" t="str">
        <f>TRIM(基本信息!C2726)</f>
        <v/>
      </c>
      <c r="D2726" s="1">
        <f t="shared" si="287"/>
        <v>0</v>
      </c>
      <c r="E2726" s="1" t="str">
        <f>IFERROR(INDEX(股票涨跌!E:E,MATCH(B2726,股票涨跌!B:B,0)),"-")</f>
        <v>-</v>
      </c>
      <c r="F2726" s="1" t="str">
        <f>IFERROR(INDEX(股票涨跌!F:F,MATCH(B2726,股票涨跌!B:B,0)),"-")</f>
        <v>-</v>
      </c>
      <c r="G2726" s="1" t="str">
        <f>TRIM(基本信息!O2726)</f>
        <v/>
      </c>
      <c r="H2726" s="1" t="str">
        <f>IFERROR(INDEX(行业涨跌!F:F,MATCH(G2726,行业涨跌!C:C,0)),"-")</f>
        <v>-</v>
      </c>
      <c r="I2726" s="1" t="str">
        <f>IFERROR(INDEX(行业涨跌!E:E,MATCH(G2726,行业涨跌!C:C,0)),"-")</f>
        <v>-</v>
      </c>
      <c r="J2726" s="1">
        <v>0</v>
      </c>
      <c r="K2726" s="1">
        <v>1</v>
      </c>
      <c r="L2726" s="1">
        <v>0</v>
      </c>
      <c r="M2726" s="66">
        <f t="shared" si="288"/>
        <v>1</v>
      </c>
      <c r="R2726" s="43" t="str">
        <f t="shared" si="286"/>
        <v>-</v>
      </c>
      <c r="S2726" s="11">
        <v>43630.625</v>
      </c>
    </row>
    <row r="2727" spans="1:19" x14ac:dyDescent="0.15">
      <c r="A2727" s="1">
        <v>2726</v>
      </c>
      <c r="B2727" s="29" t="str">
        <f>TRIM(基本信息!B2727)</f>
        <v/>
      </c>
      <c r="C2727" s="1" t="str">
        <f>TRIM(基本信息!C2727)</f>
        <v/>
      </c>
      <c r="D2727" s="1">
        <f t="shared" si="287"/>
        <v>0</v>
      </c>
      <c r="E2727" s="1" t="str">
        <f>IFERROR(INDEX(股票涨跌!E:E,MATCH(B2727,股票涨跌!B:B,0)),"-")</f>
        <v>-</v>
      </c>
      <c r="F2727" s="1" t="str">
        <f>IFERROR(INDEX(股票涨跌!F:F,MATCH(B2727,股票涨跌!B:B,0)),"-")</f>
        <v>-</v>
      </c>
      <c r="G2727" s="1" t="str">
        <f>TRIM(基本信息!O2727)</f>
        <v/>
      </c>
      <c r="H2727" s="1" t="str">
        <f>IFERROR(INDEX(行业涨跌!F:F,MATCH(G2727,行业涨跌!C:C,0)),"-")</f>
        <v>-</v>
      </c>
      <c r="I2727" s="1" t="str">
        <f>IFERROR(INDEX(行业涨跌!E:E,MATCH(G2727,行业涨跌!C:C,0)),"-")</f>
        <v>-</v>
      </c>
      <c r="J2727" s="1">
        <v>0</v>
      </c>
      <c r="K2727" s="1">
        <v>1</v>
      </c>
      <c r="L2727" s="1">
        <v>0</v>
      </c>
      <c r="M2727" s="66">
        <f t="shared" si="288"/>
        <v>1</v>
      </c>
      <c r="R2727" s="43" t="str">
        <f t="shared" si="286"/>
        <v>-</v>
      </c>
      <c r="S2727" s="11">
        <v>43630.625</v>
      </c>
    </row>
    <row r="2728" spans="1:19" x14ac:dyDescent="0.15">
      <c r="A2728" s="1">
        <v>2727</v>
      </c>
      <c r="B2728" s="29" t="str">
        <f>TRIM(基本信息!B2728)</f>
        <v/>
      </c>
      <c r="C2728" s="1" t="str">
        <f>TRIM(基本信息!C2728)</f>
        <v/>
      </c>
      <c r="D2728" s="1">
        <f t="shared" si="287"/>
        <v>0</v>
      </c>
      <c r="E2728" s="1" t="str">
        <f>IFERROR(INDEX(股票涨跌!E:E,MATCH(B2728,股票涨跌!B:B,0)),"-")</f>
        <v>-</v>
      </c>
      <c r="F2728" s="1" t="str">
        <f>IFERROR(INDEX(股票涨跌!F:F,MATCH(B2728,股票涨跌!B:B,0)),"-")</f>
        <v>-</v>
      </c>
      <c r="G2728" s="1" t="str">
        <f>TRIM(基本信息!O2728)</f>
        <v/>
      </c>
      <c r="H2728" s="1" t="str">
        <f>IFERROR(INDEX(行业涨跌!F:F,MATCH(G2728,行业涨跌!C:C,0)),"-")</f>
        <v>-</v>
      </c>
      <c r="I2728" s="1" t="str">
        <f>IFERROR(INDEX(行业涨跌!E:E,MATCH(G2728,行业涨跌!C:C,0)),"-")</f>
        <v>-</v>
      </c>
      <c r="J2728" s="1">
        <v>0</v>
      </c>
      <c r="K2728" s="1">
        <v>0</v>
      </c>
      <c r="L2728" s="1">
        <v>0</v>
      </c>
      <c r="M2728" s="66">
        <f t="shared" si="288"/>
        <v>0</v>
      </c>
      <c r="R2728" s="43" t="str">
        <f t="shared" si="286"/>
        <v>-</v>
      </c>
    </row>
    <row r="2729" spans="1:19" x14ac:dyDescent="0.15">
      <c r="A2729" s="1">
        <v>2728</v>
      </c>
      <c r="B2729" s="29" t="str">
        <f>TRIM(基本信息!B2729)</f>
        <v/>
      </c>
      <c r="C2729" s="1" t="str">
        <f>TRIM(基本信息!C2729)</f>
        <v/>
      </c>
      <c r="D2729" s="1">
        <f t="shared" si="287"/>
        <v>0</v>
      </c>
      <c r="E2729" s="1" t="str">
        <f>IFERROR(INDEX(股票涨跌!E:E,MATCH(B2729,股票涨跌!B:B,0)),"-")</f>
        <v>-</v>
      </c>
      <c r="F2729" s="1" t="str">
        <f>IFERROR(INDEX(股票涨跌!F:F,MATCH(B2729,股票涨跌!B:B,0)),"-")</f>
        <v>-</v>
      </c>
      <c r="G2729" s="1" t="str">
        <f>TRIM(基本信息!O2729)</f>
        <v/>
      </c>
      <c r="H2729" s="1" t="str">
        <f>IFERROR(INDEX(行业涨跌!F:F,MATCH(G2729,行业涨跌!C:C,0)),"-")</f>
        <v>-</v>
      </c>
      <c r="I2729" s="1" t="str">
        <f>IFERROR(INDEX(行业涨跌!E:E,MATCH(G2729,行业涨跌!C:C,0)),"-")</f>
        <v>-</v>
      </c>
      <c r="J2729" s="1">
        <v>0</v>
      </c>
      <c r="K2729" s="1">
        <v>0</v>
      </c>
      <c r="L2729" s="1">
        <v>0</v>
      </c>
      <c r="M2729" s="66">
        <f t="shared" si="288"/>
        <v>0</v>
      </c>
      <c r="R2729" s="43" t="str">
        <f t="shared" si="286"/>
        <v>-</v>
      </c>
    </row>
    <row r="2730" spans="1:19" x14ac:dyDescent="0.15">
      <c r="A2730" s="1">
        <v>2729</v>
      </c>
      <c r="B2730" s="29" t="str">
        <f>TRIM(基本信息!B2730)</f>
        <v/>
      </c>
      <c r="C2730" s="1" t="str">
        <f>TRIM(基本信息!C2730)</f>
        <v/>
      </c>
      <c r="D2730" s="1">
        <f t="shared" si="287"/>
        <v>0</v>
      </c>
      <c r="E2730" s="1" t="str">
        <f>IFERROR(INDEX(股票涨跌!E:E,MATCH(B2730,股票涨跌!B:B,0)),"-")</f>
        <v>-</v>
      </c>
      <c r="F2730" s="1" t="str">
        <f>IFERROR(INDEX(股票涨跌!F:F,MATCH(B2730,股票涨跌!B:B,0)),"-")</f>
        <v>-</v>
      </c>
      <c r="G2730" s="1" t="str">
        <f>TRIM(基本信息!O2730)</f>
        <v/>
      </c>
      <c r="H2730" s="1" t="str">
        <f>IFERROR(INDEX(行业涨跌!F:F,MATCH(G2730,行业涨跌!C:C,0)),"-")</f>
        <v>-</v>
      </c>
      <c r="I2730" s="1" t="str">
        <f>IFERROR(INDEX(行业涨跌!E:E,MATCH(G2730,行业涨跌!C:C,0)),"-")</f>
        <v>-</v>
      </c>
      <c r="J2730" s="1">
        <v>0</v>
      </c>
      <c r="K2730" s="1">
        <v>0</v>
      </c>
      <c r="L2730" s="1">
        <v>0</v>
      </c>
      <c r="M2730" s="66">
        <f t="shared" si="288"/>
        <v>0</v>
      </c>
      <c r="R2730" s="43" t="str">
        <f t="shared" si="286"/>
        <v>-</v>
      </c>
    </row>
    <row r="2731" spans="1:19" x14ac:dyDescent="0.15">
      <c r="A2731" s="1">
        <v>2730</v>
      </c>
      <c r="B2731" s="29" t="str">
        <f>TRIM(基本信息!B2731)</f>
        <v/>
      </c>
      <c r="C2731" s="1" t="str">
        <f>TRIM(基本信息!C2731)</f>
        <v/>
      </c>
      <c r="D2731" s="1">
        <f t="shared" si="287"/>
        <v>0</v>
      </c>
      <c r="E2731" s="1" t="str">
        <f>IFERROR(INDEX(股票涨跌!E:E,MATCH(B2731,股票涨跌!B:B,0)),"-")</f>
        <v>-</v>
      </c>
      <c r="F2731" s="1" t="str">
        <f>IFERROR(INDEX(股票涨跌!F:F,MATCH(B2731,股票涨跌!B:B,0)),"-")</f>
        <v>-</v>
      </c>
      <c r="G2731" s="1" t="str">
        <f>TRIM(基本信息!O2731)</f>
        <v/>
      </c>
      <c r="H2731" s="1" t="str">
        <f>IFERROR(INDEX(行业涨跌!F:F,MATCH(G2731,行业涨跌!C:C,0)),"-")</f>
        <v>-</v>
      </c>
      <c r="I2731" s="1" t="str">
        <f>IFERROR(INDEX(行业涨跌!E:E,MATCH(G2731,行业涨跌!C:C,0)),"-")</f>
        <v>-</v>
      </c>
      <c r="J2731" s="1">
        <v>0</v>
      </c>
      <c r="K2731" s="1">
        <v>0</v>
      </c>
      <c r="L2731" s="1">
        <v>0</v>
      </c>
      <c r="M2731" s="66">
        <f t="shared" si="288"/>
        <v>0</v>
      </c>
      <c r="R2731" s="43" t="str">
        <f t="shared" si="286"/>
        <v>-</v>
      </c>
    </row>
    <row r="2732" spans="1:19" x14ac:dyDescent="0.15">
      <c r="A2732" s="1">
        <v>2731</v>
      </c>
      <c r="B2732" s="29" t="str">
        <f>TRIM(基本信息!B2732)</f>
        <v/>
      </c>
      <c r="C2732" s="1" t="str">
        <f>TRIM(基本信息!C2732)</f>
        <v/>
      </c>
      <c r="D2732" s="1">
        <f t="shared" si="287"/>
        <v>0</v>
      </c>
      <c r="E2732" s="1" t="str">
        <f>IFERROR(INDEX(股票涨跌!E:E,MATCH(B2732,股票涨跌!B:B,0)),"-")</f>
        <v>-</v>
      </c>
      <c r="F2732" s="1" t="str">
        <f>IFERROR(INDEX(股票涨跌!F:F,MATCH(B2732,股票涨跌!B:B,0)),"-")</f>
        <v>-</v>
      </c>
      <c r="G2732" s="1" t="str">
        <f>TRIM(基本信息!O2732)</f>
        <v/>
      </c>
      <c r="H2732" s="1" t="str">
        <f>IFERROR(INDEX(行业涨跌!F:F,MATCH(G2732,行业涨跌!C:C,0)),"-")</f>
        <v>-</v>
      </c>
      <c r="I2732" s="1" t="str">
        <f>IFERROR(INDEX(行业涨跌!E:E,MATCH(G2732,行业涨跌!C:C,0)),"-")</f>
        <v>-</v>
      </c>
      <c r="J2732" s="1">
        <v>0</v>
      </c>
      <c r="K2732" s="1">
        <v>1</v>
      </c>
      <c r="L2732" s="1">
        <v>0</v>
      </c>
      <c r="M2732" s="66">
        <f t="shared" si="288"/>
        <v>1</v>
      </c>
      <c r="R2732" s="43" t="str">
        <f t="shared" si="286"/>
        <v>-</v>
      </c>
      <c r="S2732" s="11">
        <v>43630.625</v>
      </c>
    </row>
    <row r="2733" spans="1:19" x14ac:dyDescent="0.15">
      <c r="A2733" s="1">
        <v>2732</v>
      </c>
      <c r="B2733" s="29" t="str">
        <f>TRIM(基本信息!B2733)</f>
        <v/>
      </c>
      <c r="C2733" s="1" t="str">
        <f>TRIM(基本信息!C2733)</f>
        <v/>
      </c>
      <c r="D2733" s="1">
        <f t="shared" si="287"/>
        <v>0</v>
      </c>
      <c r="E2733" s="1" t="str">
        <f>IFERROR(INDEX(股票涨跌!E:E,MATCH(B2733,股票涨跌!B:B,0)),"-")</f>
        <v>-</v>
      </c>
      <c r="F2733" s="1" t="str">
        <f>IFERROR(INDEX(股票涨跌!F:F,MATCH(B2733,股票涨跌!B:B,0)),"-")</f>
        <v>-</v>
      </c>
      <c r="G2733" s="1" t="str">
        <f>TRIM(基本信息!O2733)</f>
        <v/>
      </c>
      <c r="H2733" s="1" t="str">
        <f>IFERROR(INDEX(行业涨跌!F:F,MATCH(G2733,行业涨跌!C:C,0)),"-")</f>
        <v>-</v>
      </c>
      <c r="I2733" s="1" t="str">
        <f>IFERROR(INDEX(行业涨跌!E:E,MATCH(G2733,行业涨跌!C:C,0)),"-")</f>
        <v>-</v>
      </c>
      <c r="J2733" s="1">
        <v>0</v>
      </c>
      <c r="K2733" s="1">
        <v>1</v>
      </c>
      <c r="L2733" s="1">
        <v>0</v>
      </c>
      <c r="M2733" s="66">
        <f t="shared" si="288"/>
        <v>1</v>
      </c>
      <c r="R2733" s="43" t="str">
        <f t="shared" si="286"/>
        <v>-</v>
      </c>
      <c r="S2733" s="11">
        <v>43630.625</v>
      </c>
    </row>
    <row r="2734" spans="1:19" x14ac:dyDescent="0.15">
      <c r="A2734" s="1">
        <v>2733</v>
      </c>
      <c r="B2734" s="29" t="str">
        <f>TRIM(基本信息!B2734)</f>
        <v/>
      </c>
      <c r="C2734" s="1" t="str">
        <f>TRIM(基本信息!C2734)</f>
        <v/>
      </c>
      <c r="D2734" s="1">
        <f t="shared" si="287"/>
        <v>0</v>
      </c>
      <c r="E2734" s="1" t="str">
        <f>IFERROR(INDEX(股票涨跌!E:E,MATCH(B2734,股票涨跌!B:B,0)),"-")</f>
        <v>-</v>
      </c>
      <c r="F2734" s="1" t="str">
        <f>IFERROR(INDEX(股票涨跌!F:F,MATCH(B2734,股票涨跌!B:B,0)),"-")</f>
        <v>-</v>
      </c>
      <c r="G2734" s="1" t="str">
        <f>TRIM(基本信息!O2734)</f>
        <v/>
      </c>
      <c r="H2734" s="1" t="str">
        <f>IFERROR(INDEX(行业涨跌!F:F,MATCH(G2734,行业涨跌!C:C,0)),"-")</f>
        <v>-</v>
      </c>
      <c r="I2734" s="1" t="str">
        <f>IFERROR(INDEX(行业涨跌!E:E,MATCH(G2734,行业涨跌!C:C,0)),"-")</f>
        <v>-</v>
      </c>
      <c r="J2734" s="1">
        <v>0</v>
      </c>
      <c r="K2734" s="1">
        <v>0</v>
      </c>
      <c r="L2734" s="1">
        <v>0</v>
      </c>
      <c r="M2734" s="66">
        <f t="shared" si="288"/>
        <v>0</v>
      </c>
      <c r="R2734" s="43" t="str">
        <f t="shared" si="286"/>
        <v>-</v>
      </c>
    </row>
    <row r="2735" spans="1:19" x14ac:dyDescent="0.15">
      <c r="A2735" s="1">
        <v>2734</v>
      </c>
      <c r="B2735" s="29" t="str">
        <f>TRIM(基本信息!B2735)</f>
        <v/>
      </c>
      <c r="C2735" s="1" t="str">
        <f>TRIM(基本信息!C2735)</f>
        <v/>
      </c>
      <c r="D2735" s="1">
        <f t="shared" si="287"/>
        <v>0</v>
      </c>
      <c r="E2735" s="1" t="str">
        <f>IFERROR(INDEX(股票涨跌!E:E,MATCH(B2735,股票涨跌!B:B,0)),"-")</f>
        <v>-</v>
      </c>
      <c r="F2735" s="1" t="str">
        <f>IFERROR(INDEX(股票涨跌!F:F,MATCH(B2735,股票涨跌!B:B,0)),"-")</f>
        <v>-</v>
      </c>
      <c r="G2735" s="1" t="str">
        <f>TRIM(基本信息!O2735)</f>
        <v/>
      </c>
      <c r="H2735" s="1" t="str">
        <f>IFERROR(INDEX(行业涨跌!F:F,MATCH(G2735,行业涨跌!C:C,0)),"-")</f>
        <v>-</v>
      </c>
      <c r="I2735" s="1" t="str">
        <f>IFERROR(INDEX(行业涨跌!E:E,MATCH(G2735,行业涨跌!C:C,0)),"-")</f>
        <v>-</v>
      </c>
      <c r="J2735" s="1">
        <v>0</v>
      </c>
      <c r="K2735" s="1">
        <v>0</v>
      </c>
      <c r="L2735" s="1">
        <v>0</v>
      </c>
      <c r="M2735" s="66">
        <f t="shared" si="288"/>
        <v>0</v>
      </c>
      <c r="R2735" s="43" t="str">
        <f t="shared" si="286"/>
        <v>-</v>
      </c>
    </row>
    <row r="2736" spans="1:19" x14ac:dyDescent="0.15">
      <c r="A2736" s="1">
        <v>2735</v>
      </c>
      <c r="B2736" s="29" t="str">
        <f>TRIM(基本信息!B2736)</f>
        <v/>
      </c>
      <c r="C2736" s="1" t="str">
        <f>TRIM(基本信息!C2736)</f>
        <v/>
      </c>
      <c r="D2736" s="1">
        <f t="shared" si="287"/>
        <v>0</v>
      </c>
      <c r="E2736" s="1" t="str">
        <f>IFERROR(INDEX(股票涨跌!E:E,MATCH(B2736,股票涨跌!B:B,0)),"-")</f>
        <v>-</v>
      </c>
      <c r="F2736" s="1" t="str">
        <f>IFERROR(INDEX(股票涨跌!F:F,MATCH(B2736,股票涨跌!B:B,0)),"-")</f>
        <v>-</v>
      </c>
      <c r="G2736" s="1" t="str">
        <f>TRIM(基本信息!O2736)</f>
        <v/>
      </c>
      <c r="H2736" s="1" t="str">
        <f>IFERROR(INDEX(行业涨跌!F:F,MATCH(G2736,行业涨跌!C:C,0)),"-")</f>
        <v>-</v>
      </c>
      <c r="I2736" s="1" t="str">
        <f>IFERROR(INDEX(行业涨跌!E:E,MATCH(G2736,行业涨跌!C:C,0)),"-")</f>
        <v>-</v>
      </c>
      <c r="J2736" s="1">
        <v>0</v>
      </c>
      <c r="K2736" s="1">
        <v>1</v>
      </c>
      <c r="L2736" s="1">
        <v>0</v>
      </c>
      <c r="M2736" s="66">
        <f t="shared" si="288"/>
        <v>1</v>
      </c>
      <c r="R2736" s="43" t="str">
        <f t="shared" si="286"/>
        <v>-</v>
      </c>
      <c r="S2736" s="11">
        <v>43630.625</v>
      </c>
    </row>
    <row r="2737" spans="1:19" x14ac:dyDescent="0.15">
      <c r="A2737" s="1">
        <v>2736</v>
      </c>
      <c r="B2737" s="29" t="str">
        <f>TRIM(基本信息!B2737)</f>
        <v/>
      </c>
      <c r="C2737" s="1" t="str">
        <f>TRIM(基本信息!C2737)</f>
        <v/>
      </c>
      <c r="D2737" s="1">
        <f t="shared" si="287"/>
        <v>0</v>
      </c>
      <c r="E2737" s="1" t="str">
        <f>IFERROR(INDEX(股票涨跌!E:E,MATCH(B2737,股票涨跌!B:B,0)),"-")</f>
        <v>-</v>
      </c>
      <c r="F2737" s="1" t="str">
        <f>IFERROR(INDEX(股票涨跌!F:F,MATCH(B2737,股票涨跌!B:B,0)),"-")</f>
        <v>-</v>
      </c>
      <c r="G2737" s="1" t="str">
        <f>TRIM(基本信息!O2737)</f>
        <v/>
      </c>
      <c r="H2737" s="1" t="str">
        <f>IFERROR(INDEX(行业涨跌!F:F,MATCH(G2737,行业涨跌!C:C,0)),"-")</f>
        <v>-</v>
      </c>
      <c r="I2737" s="1" t="str">
        <f>IFERROR(INDEX(行业涨跌!E:E,MATCH(G2737,行业涨跌!C:C,0)),"-")</f>
        <v>-</v>
      </c>
      <c r="J2737" s="1">
        <v>0</v>
      </c>
      <c r="K2737" s="1">
        <v>0</v>
      </c>
      <c r="L2737" s="1">
        <v>0</v>
      </c>
      <c r="M2737" s="66">
        <f t="shared" si="288"/>
        <v>0</v>
      </c>
      <c r="R2737" s="43" t="str">
        <f t="shared" si="286"/>
        <v>-</v>
      </c>
    </row>
    <row r="2738" spans="1:19" x14ac:dyDescent="0.15">
      <c r="A2738" s="1">
        <v>2737</v>
      </c>
      <c r="B2738" s="29" t="str">
        <f>TRIM(基本信息!B2738)</f>
        <v/>
      </c>
      <c r="C2738" s="1" t="str">
        <f>TRIM(基本信息!C2738)</f>
        <v/>
      </c>
      <c r="D2738" s="1">
        <f t="shared" si="287"/>
        <v>0</v>
      </c>
      <c r="E2738" s="1" t="str">
        <f>IFERROR(INDEX(股票涨跌!E:E,MATCH(B2738,股票涨跌!B:B,0)),"-")</f>
        <v>-</v>
      </c>
      <c r="F2738" s="1" t="str">
        <f>IFERROR(INDEX(股票涨跌!F:F,MATCH(B2738,股票涨跌!B:B,0)),"-")</f>
        <v>-</v>
      </c>
      <c r="G2738" s="1" t="str">
        <f>TRIM(基本信息!O2738)</f>
        <v/>
      </c>
      <c r="H2738" s="1" t="str">
        <f>IFERROR(INDEX(行业涨跌!F:F,MATCH(G2738,行业涨跌!C:C,0)),"-")</f>
        <v>-</v>
      </c>
      <c r="I2738" s="1" t="str">
        <f>IFERROR(INDEX(行业涨跌!E:E,MATCH(G2738,行业涨跌!C:C,0)),"-")</f>
        <v>-</v>
      </c>
      <c r="J2738" s="1">
        <v>0</v>
      </c>
      <c r="K2738" s="1">
        <v>1</v>
      </c>
      <c r="L2738" s="1">
        <v>0</v>
      </c>
      <c r="M2738" s="66">
        <f t="shared" si="288"/>
        <v>1</v>
      </c>
      <c r="R2738" s="43" t="str">
        <f t="shared" si="286"/>
        <v>-</v>
      </c>
      <c r="S2738" s="11">
        <v>43630.625</v>
      </c>
    </row>
    <row r="2739" spans="1:19" x14ac:dyDescent="0.15">
      <c r="A2739" s="1">
        <v>2738</v>
      </c>
      <c r="B2739" s="29" t="str">
        <f>TRIM(基本信息!B2739)</f>
        <v/>
      </c>
      <c r="C2739" s="1" t="str">
        <f>TRIM(基本信息!C2739)</f>
        <v/>
      </c>
      <c r="D2739" s="1">
        <f t="shared" si="287"/>
        <v>0</v>
      </c>
      <c r="E2739" s="1" t="str">
        <f>IFERROR(INDEX(股票涨跌!E:E,MATCH(B2739,股票涨跌!B:B,0)),"-")</f>
        <v>-</v>
      </c>
      <c r="F2739" s="1" t="str">
        <f>IFERROR(INDEX(股票涨跌!F:F,MATCH(B2739,股票涨跌!B:B,0)),"-")</f>
        <v>-</v>
      </c>
      <c r="G2739" s="1" t="str">
        <f>TRIM(基本信息!O2739)</f>
        <v/>
      </c>
      <c r="H2739" s="1" t="str">
        <f>IFERROR(INDEX(行业涨跌!F:F,MATCH(G2739,行业涨跌!C:C,0)),"-")</f>
        <v>-</v>
      </c>
      <c r="I2739" s="1" t="str">
        <f>IFERROR(INDEX(行业涨跌!E:E,MATCH(G2739,行业涨跌!C:C,0)),"-")</f>
        <v>-</v>
      </c>
      <c r="J2739" s="1">
        <v>0</v>
      </c>
      <c r="K2739" s="1">
        <v>0</v>
      </c>
      <c r="L2739" s="1">
        <v>0</v>
      </c>
      <c r="M2739" s="66">
        <f t="shared" si="288"/>
        <v>0</v>
      </c>
      <c r="R2739" s="43" t="str">
        <f t="shared" si="286"/>
        <v>-</v>
      </c>
    </row>
    <row r="2740" spans="1:19" x14ac:dyDescent="0.15">
      <c r="A2740" s="1">
        <v>2739</v>
      </c>
      <c r="B2740" s="29" t="str">
        <f>TRIM(基本信息!B2740)</f>
        <v/>
      </c>
      <c r="C2740" s="1" t="str">
        <f>TRIM(基本信息!C2740)</f>
        <v/>
      </c>
      <c r="D2740" s="1">
        <f t="shared" si="287"/>
        <v>0</v>
      </c>
      <c r="E2740" s="1" t="str">
        <f>IFERROR(INDEX(股票涨跌!E:E,MATCH(B2740,股票涨跌!B:B,0)),"-")</f>
        <v>-</v>
      </c>
      <c r="F2740" s="1" t="str">
        <f>IFERROR(INDEX(股票涨跌!F:F,MATCH(B2740,股票涨跌!B:B,0)),"-")</f>
        <v>-</v>
      </c>
      <c r="G2740" s="1" t="str">
        <f>TRIM(基本信息!O2740)</f>
        <v/>
      </c>
      <c r="H2740" s="1" t="str">
        <f>IFERROR(INDEX(行业涨跌!F:F,MATCH(G2740,行业涨跌!C:C,0)),"-")</f>
        <v>-</v>
      </c>
      <c r="I2740" s="1" t="str">
        <f>IFERROR(INDEX(行业涨跌!E:E,MATCH(G2740,行业涨跌!C:C,0)),"-")</f>
        <v>-</v>
      </c>
      <c r="J2740" s="1">
        <v>0</v>
      </c>
      <c r="K2740" s="1">
        <v>1</v>
      </c>
      <c r="L2740" s="1">
        <v>0</v>
      </c>
      <c r="M2740" s="66">
        <f t="shared" si="288"/>
        <v>1</v>
      </c>
      <c r="R2740" s="43" t="str">
        <f t="shared" si="286"/>
        <v>-</v>
      </c>
      <c r="S2740" s="11">
        <v>43630.625</v>
      </c>
    </row>
    <row r="2741" spans="1:19" x14ac:dyDescent="0.15">
      <c r="A2741" s="1">
        <v>2740</v>
      </c>
      <c r="B2741" s="29" t="str">
        <f>TRIM(基本信息!B2741)</f>
        <v/>
      </c>
      <c r="C2741" s="1" t="str">
        <f>TRIM(基本信息!C2741)</f>
        <v/>
      </c>
      <c r="D2741" s="1">
        <f t="shared" si="287"/>
        <v>0</v>
      </c>
      <c r="E2741" s="1" t="str">
        <f>IFERROR(INDEX(股票涨跌!E:E,MATCH(B2741,股票涨跌!B:B,0)),"-")</f>
        <v>-</v>
      </c>
      <c r="F2741" s="1" t="str">
        <f>IFERROR(INDEX(股票涨跌!F:F,MATCH(B2741,股票涨跌!B:B,0)),"-")</f>
        <v>-</v>
      </c>
      <c r="G2741" s="1" t="str">
        <f>TRIM(基本信息!O2741)</f>
        <v/>
      </c>
      <c r="H2741" s="1" t="str">
        <f>IFERROR(INDEX(行业涨跌!F:F,MATCH(G2741,行业涨跌!C:C,0)),"-")</f>
        <v>-</v>
      </c>
      <c r="I2741" s="1" t="str">
        <f>IFERROR(INDEX(行业涨跌!E:E,MATCH(G2741,行业涨跌!C:C,0)),"-")</f>
        <v>-</v>
      </c>
      <c r="J2741" s="1">
        <v>0</v>
      </c>
      <c r="K2741" s="1">
        <v>0</v>
      </c>
      <c r="L2741" s="1">
        <v>0</v>
      </c>
      <c r="M2741" s="66">
        <f t="shared" si="288"/>
        <v>0</v>
      </c>
      <c r="R2741" s="43" t="str">
        <f t="shared" si="286"/>
        <v>-</v>
      </c>
    </row>
    <row r="2742" spans="1:19" x14ac:dyDescent="0.15">
      <c r="A2742" s="1">
        <v>2741</v>
      </c>
      <c r="B2742" s="29" t="str">
        <f>TRIM(基本信息!B2742)</f>
        <v/>
      </c>
      <c r="C2742" s="1" t="str">
        <f>TRIM(基本信息!C2742)</f>
        <v/>
      </c>
      <c r="D2742" s="1">
        <f t="shared" si="287"/>
        <v>0</v>
      </c>
      <c r="E2742" s="1" t="str">
        <f>IFERROR(INDEX(股票涨跌!E:E,MATCH(B2742,股票涨跌!B:B,0)),"-")</f>
        <v>-</v>
      </c>
      <c r="F2742" s="1" t="str">
        <f>IFERROR(INDEX(股票涨跌!F:F,MATCH(B2742,股票涨跌!B:B,0)),"-")</f>
        <v>-</v>
      </c>
      <c r="G2742" s="1" t="str">
        <f>TRIM(基本信息!O2742)</f>
        <v/>
      </c>
      <c r="H2742" s="1" t="str">
        <f>IFERROR(INDEX(行业涨跌!F:F,MATCH(G2742,行业涨跌!C:C,0)),"-")</f>
        <v>-</v>
      </c>
      <c r="I2742" s="1" t="str">
        <f>IFERROR(INDEX(行业涨跌!E:E,MATCH(G2742,行业涨跌!C:C,0)),"-")</f>
        <v>-</v>
      </c>
      <c r="J2742" s="1">
        <v>0</v>
      </c>
      <c r="K2742" s="1">
        <v>0</v>
      </c>
      <c r="L2742" s="1">
        <v>0</v>
      </c>
      <c r="M2742" s="66">
        <f t="shared" si="288"/>
        <v>0</v>
      </c>
      <c r="R2742" s="43" t="str">
        <f t="shared" si="286"/>
        <v>-</v>
      </c>
    </row>
    <row r="2743" spans="1:19" x14ac:dyDescent="0.15">
      <c r="A2743" s="1">
        <v>2742</v>
      </c>
      <c r="B2743" s="29" t="str">
        <f>TRIM(基本信息!B2743)</f>
        <v/>
      </c>
      <c r="C2743" s="1" t="str">
        <f>TRIM(基本信息!C2743)</f>
        <v/>
      </c>
      <c r="D2743" s="1">
        <f t="shared" si="287"/>
        <v>0</v>
      </c>
      <c r="E2743" s="1" t="str">
        <f>IFERROR(INDEX(股票涨跌!E:E,MATCH(B2743,股票涨跌!B:B,0)),"-")</f>
        <v>-</v>
      </c>
      <c r="F2743" s="1" t="str">
        <f>IFERROR(INDEX(股票涨跌!F:F,MATCH(B2743,股票涨跌!B:B,0)),"-")</f>
        <v>-</v>
      </c>
      <c r="G2743" s="1" t="str">
        <f>TRIM(基本信息!O2743)</f>
        <v/>
      </c>
      <c r="H2743" s="1" t="str">
        <f>IFERROR(INDEX(行业涨跌!F:F,MATCH(G2743,行业涨跌!C:C,0)),"-")</f>
        <v>-</v>
      </c>
      <c r="I2743" s="1" t="str">
        <f>IFERROR(INDEX(行业涨跌!E:E,MATCH(G2743,行业涨跌!C:C,0)),"-")</f>
        <v>-</v>
      </c>
      <c r="J2743" s="1">
        <v>0</v>
      </c>
      <c r="K2743" s="1">
        <v>0</v>
      </c>
      <c r="L2743" s="1">
        <v>0</v>
      </c>
      <c r="M2743" s="66">
        <f t="shared" si="288"/>
        <v>0</v>
      </c>
      <c r="R2743" s="43" t="str">
        <f t="shared" si="286"/>
        <v>-</v>
      </c>
    </row>
    <row r="2744" spans="1:19" x14ac:dyDescent="0.15">
      <c r="A2744" s="1">
        <v>2743</v>
      </c>
      <c r="B2744" s="29" t="str">
        <f>TRIM(基本信息!B2744)</f>
        <v/>
      </c>
      <c r="C2744" s="1" t="str">
        <f>TRIM(基本信息!C2744)</f>
        <v/>
      </c>
      <c r="D2744" s="1">
        <f t="shared" si="287"/>
        <v>0</v>
      </c>
      <c r="E2744" s="1" t="str">
        <f>IFERROR(INDEX(股票涨跌!E:E,MATCH(B2744,股票涨跌!B:B,0)),"-")</f>
        <v>-</v>
      </c>
      <c r="F2744" s="1" t="str">
        <f>IFERROR(INDEX(股票涨跌!F:F,MATCH(B2744,股票涨跌!B:B,0)),"-")</f>
        <v>-</v>
      </c>
      <c r="G2744" s="1" t="str">
        <f>TRIM(基本信息!O2744)</f>
        <v/>
      </c>
      <c r="H2744" s="1" t="str">
        <f>IFERROR(INDEX(行业涨跌!F:F,MATCH(G2744,行业涨跌!C:C,0)),"-")</f>
        <v>-</v>
      </c>
      <c r="I2744" s="1" t="str">
        <f>IFERROR(INDEX(行业涨跌!E:E,MATCH(G2744,行业涨跌!C:C,0)),"-")</f>
        <v>-</v>
      </c>
      <c r="J2744" s="1">
        <v>0</v>
      </c>
      <c r="K2744" s="1">
        <v>0</v>
      </c>
      <c r="L2744" s="1">
        <v>0</v>
      </c>
      <c r="M2744" s="66">
        <f t="shared" si="288"/>
        <v>0</v>
      </c>
      <c r="R2744" s="43" t="str">
        <f t="shared" si="286"/>
        <v>-</v>
      </c>
    </row>
    <row r="2745" spans="1:19" x14ac:dyDescent="0.15">
      <c r="A2745" s="1">
        <v>2744</v>
      </c>
      <c r="B2745" s="29" t="str">
        <f>TRIM(基本信息!B2745)</f>
        <v/>
      </c>
      <c r="C2745" s="1" t="str">
        <f>TRIM(基本信息!C2745)</f>
        <v/>
      </c>
      <c r="D2745" s="1">
        <f t="shared" si="287"/>
        <v>0</v>
      </c>
      <c r="E2745" s="1" t="str">
        <f>IFERROR(INDEX(股票涨跌!E:E,MATCH(B2745,股票涨跌!B:B,0)),"-")</f>
        <v>-</v>
      </c>
      <c r="F2745" s="1" t="str">
        <f>IFERROR(INDEX(股票涨跌!F:F,MATCH(B2745,股票涨跌!B:B,0)),"-")</f>
        <v>-</v>
      </c>
      <c r="G2745" s="1" t="str">
        <f>TRIM(基本信息!O2745)</f>
        <v/>
      </c>
      <c r="H2745" s="1" t="str">
        <f>IFERROR(INDEX(行业涨跌!F:F,MATCH(G2745,行业涨跌!C:C,0)),"-")</f>
        <v>-</v>
      </c>
      <c r="I2745" s="1" t="str">
        <f>IFERROR(INDEX(行业涨跌!E:E,MATCH(G2745,行业涨跌!C:C,0)),"-")</f>
        <v>-</v>
      </c>
      <c r="J2745" s="1">
        <v>0</v>
      </c>
      <c r="K2745" s="1">
        <v>1</v>
      </c>
      <c r="L2745" s="1">
        <v>0</v>
      </c>
      <c r="M2745" s="66">
        <f t="shared" si="288"/>
        <v>1</v>
      </c>
      <c r="R2745" s="43" t="str">
        <f t="shared" si="286"/>
        <v>-</v>
      </c>
      <c r="S2745" s="11">
        <v>43630.625</v>
      </c>
    </row>
    <row r="2746" spans="1:19" x14ac:dyDescent="0.15">
      <c r="A2746" s="1">
        <v>2745</v>
      </c>
      <c r="B2746" s="29" t="str">
        <f>TRIM(基本信息!B2746)</f>
        <v/>
      </c>
      <c r="C2746" s="1" t="str">
        <f>TRIM(基本信息!C2746)</f>
        <v/>
      </c>
      <c r="D2746" s="1">
        <f t="shared" si="287"/>
        <v>0</v>
      </c>
      <c r="E2746" s="1" t="str">
        <f>IFERROR(INDEX(股票涨跌!E:E,MATCH(B2746,股票涨跌!B:B,0)),"-")</f>
        <v>-</v>
      </c>
      <c r="F2746" s="1" t="str">
        <f>IFERROR(INDEX(股票涨跌!F:F,MATCH(B2746,股票涨跌!B:B,0)),"-")</f>
        <v>-</v>
      </c>
      <c r="G2746" s="1" t="str">
        <f>TRIM(基本信息!O2746)</f>
        <v/>
      </c>
      <c r="H2746" s="1" t="str">
        <f>IFERROR(INDEX(行业涨跌!F:F,MATCH(G2746,行业涨跌!C:C,0)),"-")</f>
        <v>-</v>
      </c>
      <c r="I2746" s="1" t="str">
        <f>IFERROR(INDEX(行业涨跌!E:E,MATCH(G2746,行业涨跌!C:C,0)),"-")</f>
        <v>-</v>
      </c>
      <c r="J2746" s="1">
        <v>0</v>
      </c>
      <c r="K2746" s="1">
        <v>0</v>
      </c>
      <c r="L2746" s="1">
        <v>0</v>
      </c>
      <c r="M2746" s="66">
        <f t="shared" si="288"/>
        <v>0</v>
      </c>
      <c r="R2746" s="43" t="str">
        <f t="shared" si="286"/>
        <v>-</v>
      </c>
    </row>
    <row r="2747" spans="1:19" x14ac:dyDescent="0.15">
      <c r="A2747" s="1">
        <v>2746</v>
      </c>
      <c r="B2747" s="29" t="str">
        <f>TRIM(基本信息!B2747)</f>
        <v/>
      </c>
      <c r="C2747" s="1" t="str">
        <f>TRIM(基本信息!C2747)</f>
        <v/>
      </c>
      <c r="D2747" s="1">
        <f t="shared" si="287"/>
        <v>0</v>
      </c>
      <c r="E2747" s="1" t="str">
        <f>IFERROR(INDEX(股票涨跌!E:E,MATCH(B2747,股票涨跌!B:B,0)),"-")</f>
        <v>-</v>
      </c>
      <c r="F2747" s="1" t="str">
        <f>IFERROR(INDEX(股票涨跌!F:F,MATCH(B2747,股票涨跌!B:B,0)),"-")</f>
        <v>-</v>
      </c>
      <c r="G2747" s="1" t="str">
        <f>TRIM(基本信息!O2747)</f>
        <v/>
      </c>
      <c r="H2747" s="1" t="str">
        <f>IFERROR(INDEX(行业涨跌!F:F,MATCH(G2747,行业涨跌!C:C,0)),"-")</f>
        <v>-</v>
      </c>
      <c r="I2747" s="1" t="str">
        <f>IFERROR(INDEX(行业涨跌!E:E,MATCH(G2747,行业涨跌!C:C,0)),"-")</f>
        <v>-</v>
      </c>
      <c r="J2747" s="1">
        <v>0</v>
      </c>
      <c r="K2747" s="1">
        <v>0</v>
      </c>
      <c r="L2747" s="1">
        <v>0</v>
      </c>
      <c r="M2747" s="66">
        <f t="shared" si="288"/>
        <v>0</v>
      </c>
      <c r="R2747" s="43" t="str">
        <f t="shared" si="286"/>
        <v>-</v>
      </c>
    </row>
    <row r="2748" spans="1:19" x14ac:dyDescent="0.15">
      <c r="A2748" s="1">
        <v>2747</v>
      </c>
      <c r="B2748" s="29" t="str">
        <f>TRIM(基本信息!B2748)</f>
        <v/>
      </c>
      <c r="C2748" s="1" t="str">
        <f>TRIM(基本信息!C2748)</f>
        <v/>
      </c>
      <c r="D2748" s="1">
        <f t="shared" si="287"/>
        <v>0</v>
      </c>
      <c r="E2748" s="1" t="str">
        <f>IFERROR(INDEX(股票涨跌!E:E,MATCH(B2748,股票涨跌!B:B,0)),"-")</f>
        <v>-</v>
      </c>
      <c r="F2748" s="1" t="str">
        <f>IFERROR(INDEX(股票涨跌!F:F,MATCH(B2748,股票涨跌!B:B,0)),"-")</f>
        <v>-</v>
      </c>
      <c r="G2748" s="1" t="str">
        <f>TRIM(基本信息!O2748)</f>
        <v/>
      </c>
      <c r="H2748" s="1" t="str">
        <f>IFERROR(INDEX(行业涨跌!F:F,MATCH(G2748,行业涨跌!C:C,0)),"-")</f>
        <v>-</v>
      </c>
      <c r="I2748" s="1" t="str">
        <f>IFERROR(INDEX(行业涨跌!E:E,MATCH(G2748,行业涨跌!C:C,0)),"-")</f>
        <v>-</v>
      </c>
      <c r="J2748" s="1">
        <v>0</v>
      </c>
      <c r="K2748" s="1">
        <v>0</v>
      </c>
      <c r="L2748" s="1">
        <v>0</v>
      </c>
      <c r="M2748" s="66">
        <f t="shared" si="288"/>
        <v>0</v>
      </c>
      <c r="R2748" s="43" t="str">
        <f t="shared" si="286"/>
        <v>-</v>
      </c>
    </row>
    <row r="2749" spans="1:19" x14ac:dyDescent="0.15">
      <c r="A2749" s="1">
        <v>2748</v>
      </c>
      <c r="B2749" s="29" t="str">
        <f>TRIM(基本信息!B2749)</f>
        <v/>
      </c>
      <c r="C2749" s="1" t="str">
        <f>TRIM(基本信息!C2749)</f>
        <v/>
      </c>
      <c r="D2749" s="1">
        <f t="shared" si="287"/>
        <v>0</v>
      </c>
      <c r="E2749" s="1" t="str">
        <f>IFERROR(INDEX(股票涨跌!E:E,MATCH(B2749,股票涨跌!B:B,0)),"-")</f>
        <v>-</v>
      </c>
      <c r="F2749" s="1" t="str">
        <f>IFERROR(INDEX(股票涨跌!F:F,MATCH(B2749,股票涨跌!B:B,0)),"-")</f>
        <v>-</v>
      </c>
      <c r="G2749" s="1" t="str">
        <f>TRIM(基本信息!O2749)</f>
        <v/>
      </c>
      <c r="H2749" s="1" t="str">
        <f>IFERROR(INDEX(行业涨跌!F:F,MATCH(G2749,行业涨跌!C:C,0)),"-")</f>
        <v>-</v>
      </c>
      <c r="I2749" s="1" t="str">
        <f>IFERROR(INDEX(行业涨跌!E:E,MATCH(G2749,行业涨跌!C:C,0)),"-")</f>
        <v>-</v>
      </c>
      <c r="J2749" s="1">
        <v>0</v>
      </c>
      <c r="K2749" s="1">
        <v>0</v>
      </c>
      <c r="L2749" s="1">
        <v>0</v>
      </c>
      <c r="M2749" s="66">
        <f t="shared" si="288"/>
        <v>0</v>
      </c>
      <c r="R2749" s="43" t="str">
        <f t="shared" si="286"/>
        <v>-</v>
      </c>
    </row>
    <row r="2750" spans="1:19" x14ac:dyDescent="0.15">
      <c r="A2750" s="1">
        <v>2749</v>
      </c>
      <c r="B2750" s="29" t="str">
        <f>TRIM(基本信息!B2750)</f>
        <v/>
      </c>
      <c r="C2750" s="1" t="str">
        <f>TRIM(基本信息!C2750)</f>
        <v/>
      </c>
      <c r="D2750" s="1">
        <f t="shared" si="287"/>
        <v>0</v>
      </c>
      <c r="E2750" s="1" t="str">
        <f>IFERROR(INDEX(股票涨跌!E:E,MATCH(B2750,股票涨跌!B:B,0)),"-")</f>
        <v>-</v>
      </c>
      <c r="F2750" s="1" t="str">
        <f>IFERROR(INDEX(股票涨跌!F:F,MATCH(B2750,股票涨跌!B:B,0)),"-")</f>
        <v>-</v>
      </c>
      <c r="G2750" s="1" t="str">
        <f>TRIM(基本信息!O2750)</f>
        <v/>
      </c>
      <c r="H2750" s="1" t="str">
        <f>IFERROR(INDEX(行业涨跌!F:F,MATCH(G2750,行业涨跌!C:C,0)),"-")</f>
        <v>-</v>
      </c>
      <c r="I2750" s="1" t="str">
        <f>IFERROR(INDEX(行业涨跌!E:E,MATCH(G2750,行业涨跌!C:C,0)),"-")</f>
        <v>-</v>
      </c>
      <c r="J2750" s="1">
        <v>0</v>
      </c>
      <c r="K2750" s="1">
        <v>1</v>
      </c>
      <c r="L2750" s="1">
        <v>0</v>
      </c>
      <c r="M2750" s="66">
        <f t="shared" si="288"/>
        <v>1</v>
      </c>
      <c r="R2750" s="43" t="str">
        <f t="shared" si="286"/>
        <v>-</v>
      </c>
      <c r="S2750" s="11">
        <v>43630.625</v>
      </c>
    </row>
    <row r="2751" spans="1:19" x14ac:dyDescent="0.15">
      <c r="A2751" s="1">
        <v>2750</v>
      </c>
      <c r="B2751" s="29" t="str">
        <f>TRIM(基本信息!B2751)</f>
        <v/>
      </c>
      <c r="C2751" s="1" t="str">
        <f>TRIM(基本信息!C2751)</f>
        <v/>
      </c>
      <c r="D2751" s="1">
        <f t="shared" si="287"/>
        <v>0</v>
      </c>
      <c r="E2751" s="1" t="str">
        <f>IFERROR(INDEX(股票涨跌!E:E,MATCH(B2751,股票涨跌!B:B,0)),"-")</f>
        <v>-</v>
      </c>
      <c r="F2751" s="1" t="str">
        <f>IFERROR(INDEX(股票涨跌!F:F,MATCH(B2751,股票涨跌!B:B,0)),"-")</f>
        <v>-</v>
      </c>
      <c r="G2751" s="1" t="str">
        <f>TRIM(基本信息!O2751)</f>
        <v/>
      </c>
      <c r="H2751" s="1" t="str">
        <f>IFERROR(INDEX(行业涨跌!F:F,MATCH(G2751,行业涨跌!C:C,0)),"-")</f>
        <v>-</v>
      </c>
      <c r="I2751" s="1" t="str">
        <f>IFERROR(INDEX(行业涨跌!E:E,MATCH(G2751,行业涨跌!C:C,0)),"-")</f>
        <v>-</v>
      </c>
      <c r="J2751" s="1">
        <v>0</v>
      </c>
      <c r="K2751" s="1">
        <v>1</v>
      </c>
      <c r="L2751" s="1">
        <v>0</v>
      </c>
      <c r="M2751" s="66">
        <f t="shared" si="288"/>
        <v>1</v>
      </c>
      <c r="R2751" s="43" t="str">
        <f t="shared" si="286"/>
        <v>-</v>
      </c>
      <c r="S2751" s="11">
        <v>43630.625</v>
      </c>
    </row>
    <row r="2752" spans="1:19" x14ac:dyDescent="0.15">
      <c r="A2752" s="1">
        <v>2751</v>
      </c>
      <c r="B2752" s="29" t="str">
        <f>TRIM(基本信息!B2752)</f>
        <v/>
      </c>
      <c r="C2752" s="1" t="str">
        <f>TRIM(基本信息!C2752)</f>
        <v/>
      </c>
      <c r="D2752" s="1">
        <f t="shared" si="287"/>
        <v>0</v>
      </c>
      <c r="E2752" s="1" t="str">
        <f>IFERROR(INDEX(股票涨跌!E:E,MATCH(B2752,股票涨跌!B:B,0)),"-")</f>
        <v>-</v>
      </c>
      <c r="F2752" s="1" t="str">
        <f>IFERROR(INDEX(股票涨跌!F:F,MATCH(B2752,股票涨跌!B:B,0)),"-")</f>
        <v>-</v>
      </c>
      <c r="G2752" s="1" t="str">
        <f>TRIM(基本信息!O2752)</f>
        <v/>
      </c>
      <c r="H2752" s="1" t="str">
        <f>IFERROR(INDEX(行业涨跌!F:F,MATCH(G2752,行业涨跌!C:C,0)),"-")</f>
        <v>-</v>
      </c>
      <c r="I2752" s="1" t="str">
        <f>IFERROR(INDEX(行业涨跌!E:E,MATCH(G2752,行业涨跌!C:C,0)),"-")</f>
        <v>-</v>
      </c>
      <c r="J2752" s="1">
        <v>0</v>
      </c>
      <c r="K2752" s="1">
        <v>0</v>
      </c>
      <c r="L2752" s="1">
        <v>0</v>
      </c>
      <c r="M2752" s="66">
        <f t="shared" si="288"/>
        <v>0</v>
      </c>
      <c r="R2752" s="43" t="str">
        <f t="shared" si="286"/>
        <v>-</v>
      </c>
    </row>
    <row r="2753" spans="1:19" x14ac:dyDescent="0.15">
      <c r="A2753" s="1">
        <v>2752</v>
      </c>
      <c r="B2753" s="29" t="str">
        <f>TRIM(基本信息!B2753)</f>
        <v/>
      </c>
      <c r="C2753" s="1" t="str">
        <f>TRIM(基本信息!C2753)</f>
        <v/>
      </c>
      <c r="D2753" s="1">
        <f t="shared" si="287"/>
        <v>0</v>
      </c>
      <c r="E2753" s="1" t="str">
        <f>IFERROR(INDEX(股票涨跌!E:E,MATCH(B2753,股票涨跌!B:B,0)),"-")</f>
        <v>-</v>
      </c>
      <c r="F2753" s="1" t="str">
        <f>IFERROR(INDEX(股票涨跌!F:F,MATCH(B2753,股票涨跌!B:B,0)),"-")</f>
        <v>-</v>
      </c>
      <c r="G2753" s="1" t="str">
        <f>TRIM(基本信息!O2753)</f>
        <v/>
      </c>
      <c r="H2753" s="1" t="str">
        <f>IFERROR(INDEX(行业涨跌!F:F,MATCH(G2753,行业涨跌!C:C,0)),"-")</f>
        <v>-</v>
      </c>
      <c r="I2753" s="1" t="str">
        <f>IFERROR(INDEX(行业涨跌!E:E,MATCH(G2753,行业涨跌!C:C,0)),"-")</f>
        <v>-</v>
      </c>
      <c r="J2753" s="1">
        <v>0</v>
      </c>
      <c r="K2753" s="1">
        <v>0</v>
      </c>
      <c r="L2753" s="1">
        <v>0</v>
      </c>
      <c r="M2753" s="66">
        <f t="shared" si="288"/>
        <v>0</v>
      </c>
      <c r="R2753" s="43" t="str">
        <f t="shared" si="286"/>
        <v>-</v>
      </c>
    </row>
    <row r="2754" spans="1:19" x14ac:dyDescent="0.15">
      <c r="A2754" s="1">
        <v>2753</v>
      </c>
      <c r="B2754" s="29" t="str">
        <f>TRIM(基本信息!B2754)</f>
        <v/>
      </c>
      <c r="C2754" s="1" t="str">
        <f>TRIM(基本信息!C2754)</f>
        <v/>
      </c>
      <c r="D2754" s="1">
        <f t="shared" si="287"/>
        <v>0</v>
      </c>
      <c r="E2754" s="1" t="str">
        <f>IFERROR(INDEX(股票涨跌!E:E,MATCH(B2754,股票涨跌!B:B,0)),"-")</f>
        <v>-</v>
      </c>
      <c r="F2754" s="1" t="str">
        <f>IFERROR(INDEX(股票涨跌!F:F,MATCH(B2754,股票涨跌!B:B,0)),"-")</f>
        <v>-</v>
      </c>
      <c r="G2754" s="1" t="str">
        <f>TRIM(基本信息!O2754)</f>
        <v/>
      </c>
      <c r="H2754" s="1" t="str">
        <f>IFERROR(INDEX(行业涨跌!F:F,MATCH(G2754,行业涨跌!C:C,0)),"-")</f>
        <v>-</v>
      </c>
      <c r="I2754" s="1" t="str">
        <f>IFERROR(INDEX(行业涨跌!E:E,MATCH(G2754,行业涨跌!C:C,0)),"-")</f>
        <v>-</v>
      </c>
      <c r="J2754" s="1">
        <v>0</v>
      </c>
      <c r="K2754" s="1">
        <v>0</v>
      </c>
      <c r="L2754" s="1">
        <v>0</v>
      </c>
      <c r="M2754" s="66">
        <f t="shared" si="288"/>
        <v>0</v>
      </c>
      <c r="R2754" s="43" t="str">
        <f t="shared" ref="R2754:R2817" si="289">IF(D2754&gt;0,IF(J2754&gt;0,$J$1,"")&amp;IF(K2754&gt;0,$K$1,"")&amp;IF(L2754&gt;0,$L$1,"")&amp;"+"&amp;IF(N2754&gt;0,$N$1,"")&amp;IF(O2754&gt;0,$O$1,"")&amp;IF(P2754&gt;0,$P$1,"")&amp;IF(Q2754&gt;0,$Q$1,""),"-")</f>
        <v>-</v>
      </c>
    </row>
    <row r="2755" spans="1:19" x14ac:dyDescent="0.15">
      <c r="A2755" s="1">
        <v>2754</v>
      </c>
      <c r="B2755" s="29" t="str">
        <f>TRIM(基本信息!B2755)</f>
        <v/>
      </c>
      <c r="C2755" s="1" t="str">
        <f>TRIM(基本信息!C2755)</f>
        <v/>
      </c>
      <c r="D2755" s="1">
        <f t="shared" ref="D2755:D2818" si="290">IF(LEN(B2755)&gt;2,OR(M2755=1,(M2755=0.5)*(N2755+O2755+P2755+Q2755)&gt;0)+0,0)</f>
        <v>0</v>
      </c>
      <c r="E2755" s="1" t="str">
        <f>IFERROR(INDEX(股票涨跌!E:E,MATCH(B2755,股票涨跌!B:B,0)),"-")</f>
        <v>-</v>
      </c>
      <c r="F2755" s="1" t="str">
        <f>IFERROR(INDEX(股票涨跌!F:F,MATCH(B2755,股票涨跌!B:B,0)),"-")</f>
        <v>-</v>
      </c>
      <c r="G2755" s="1" t="str">
        <f>TRIM(基本信息!O2755)</f>
        <v/>
      </c>
      <c r="H2755" s="1" t="str">
        <f>IFERROR(INDEX(行业涨跌!F:F,MATCH(G2755,行业涨跌!C:C,0)),"-")</f>
        <v>-</v>
      </c>
      <c r="I2755" s="1" t="str">
        <f>IFERROR(INDEX(行业涨跌!E:E,MATCH(G2755,行业涨跌!C:C,0)),"-")</f>
        <v>-</v>
      </c>
      <c r="J2755" s="1">
        <v>0</v>
      </c>
      <c r="K2755" s="1">
        <v>1</v>
      </c>
      <c r="L2755" s="1">
        <v>0</v>
      </c>
      <c r="M2755" s="66">
        <f t="shared" ref="M2755:M2818" si="291">IF(K2755&gt;0,1,IF(J2755&gt;0,0.5,0))</f>
        <v>1</v>
      </c>
      <c r="R2755" s="43" t="str">
        <f t="shared" si="289"/>
        <v>-</v>
      </c>
      <c r="S2755" s="11">
        <v>43630.625</v>
      </c>
    </row>
    <row r="2756" spans="1:19" x14ac:dyDescent="0.15">
      <c r="A2756" s="1">
        <v>2755</v>
      </c>
      <c r="B2756" s="29" t="str">
        <f>TRIM(基本信息!B2756)</f>
        <v/>
      </c>
      <c r="C2756" s="1" t="str">
        <f>TRIM(基本信息!C2756)</f>
        <v/>
      </c>
      <c r="D2756" s="1">
        <f t="shared" si="290"/>
        <v>0</v>
      </c>
      <c r="E2756" s="1" t="str">
        <f>IFERROR(INDEX(股票涨跌!E:E,MATCH(B2756,股票涨跌!B:B,0)),"-")</f>
        <v>-</v>
      </c>
      <c r="F2756" s="1" t="str">
        <f>IFERROR(INDEX(股票涨跌!F:F,MATCH(B2756,股票涨跌!B:B,0)),"-")</f>
        <v>-</v>
      </c>
      <c r="G2756" s="1" t="str">
        <f>TRIM(基本信息!O2756)</f>
        <v/>
      </c>
      <c r="H2756" s="1" t="str">
        <f>IFERROR(INDEX(行业涨跌!F:F,MATCH(G2756,行业涨跌!C:C,0)),"-")</f>
        <v>-</v>
      </c>
      <c r="I2756" s="1" t="str">
        <f>IFERROR(INDEX(行业涨跌!E:E,MATCH(G2756,行业涨跌!C:C,0)),"-")</f>
        <v>-</v>
      </c>
      <c r="J2756" s="1">
        <v>0</v>
      </c>
      <c r="K2756" s="1">
        <v>0</v>
      </c>
      <c r="L2756" s="1">
        <v>0</v>
      </c>
      <c r="M2756" s="66">
        <f t="shared" si="291"/>
        <v>0</v>
      </c>
      <c r="R2756" s="43" t="str">
        <f t="shared" si="289"/>
        <v>-</v>
      </c>
    </row>
    <row r="2757" spans="1:19" x14ac:dyDescent="0.15">
      <c r="A2757" s="1">
        <v>2756</v>
      </c>
      <c r="B2757" s="29" t="str">
        <f>TRIM(基本信息!B2757)</f>
        <v/>
      </c>
      <c r="C2757" s="1" t="str">
        <f>TRIM(基本信息!C2757)</f>
        <v/>
      </c>
      <c r="D2757" s="1">
        <f t="shared" si="290"/>
        <v>0</v>
      </c>
      <c r="E2757" s="1" t="str">
        <f>IFERROR(INDEX(股票涨跌!E:E,MATCH(B2757,股票涨跌!B:B,0)),"-")</f>
        <v>-</v>
      </c>
      <c r="F2757" s="1" t="str">
        <f>IFERROR(INDEX(股票涨跌!F:F,MATCH(B2757,股票涨跌!B:B,0)),"-")</f>
        <v>-</v>
      </c>
      <c r="G2757" s="1" t="str">
        <f>TRIM(基本信息!O2757)</f>
        <v/>
      </c>
      <c r="H2757" s="1" t="str">
        <f>IFERROR(INDEX(行业涨跌!F:F,MATCH(G2757,行业涨跌!C:C,0)),"-")</f>
        <v>-</v>
      </c>
      <c r="I2757" s="1" t="str">
        <f>IFERROR(INDEX(行业涨跌!E:E,MATCH(G2757,行业涨跌!C:C,0)),"-")</f>
        <v>-</v>
      </c>
      <c r="J2757" s="1">
        <v>0</v>
      </c>
      <c r="K2757" s="1">
        <v>0</v>
      </c>
      <c r="L2757" s="1">
        <v>0</v>
      </c>
      <c r="M2757" s="66">
        <f t="shared" si="291"/>
        <v>0</v>
      </c>
      <c r="R2757" s="43" t="str">
        <f t="shared" si="289"/>
        <v>-</v>
      </c>
    </row>
    <row r="2758" spans="1:19" x14ac:dyDescent="0.15">
      <c r="A2758" s="1">
        <v>2757</v>
      </c>
      <c r="B2758" s="29" t="str">
        <f>TRIM(基本信息!B2758)</f>
        <v/>
      </c>
      <c r="C2758" s="1" t="str">
        <f>TRIM(基本信息!C2758)</f>
        <v/>
      </c>
      <c r="D2758" s="1">
        <f t="shared" si="290"/>
        <v>0</v>
      </c>
      <c r="E2758" s="1" t="str">
        <f>IFERROR(INDEX(股票涨跌!E:E,MATCH(B2758,股票涨跌!B:B,0)),"-")</f>
        <v>-</v>
      </c>
      <c r="F2758" s="1" t="str">
        <f>IFERROR(INDEX(股票涨跌!F:F,MATCH(B2758,股票涨跌!B:B,0)),"-")</f>
        <v>-</v>
      </c>
      <c r="G2758" s="1" t="str">
        <f>TRIM(基本信息!O2758)</f>
        <v/>
      </c>
      <c r="H2758" s="1" t="str">
        <f>IFERROR(INDEX(行业涨跌!F:F,MATCH(G2758,行业涨跌!C:C,0)),"-")</f>
        <v>-</v>
      </c>
      <c r="I2758" s="1" t="str">
        <f>IFERROR(INDEX(行业涨跌!E:E,MATCH(G2758,行业涨跌!C:C,0)),"-")</f>
        <v>-</v>
      </c>
      <c r="J2758" s="1">
        <v>0</v>
      </c>
      <c r="K2758" s="1">
        <v>1</v>
      </c>
      <c r="L2758" s="1">
        <v>0</v>
      </c>
      <c r="M2758" s="66">
        <f t="shared" si="291"/>
        <v>1</v>
      </c>
      <c r="R2758" s="43" t="str">
        <f t="shared" si="289"/>
        <v>-</v>
      </c>
      <c r="S2758" s="11">
        <v>43630.625</v>
      </c>
    </row>
    <row r="2759" spans="1:19" x14ac:dyDescent="0.15">
      <c r="A2759" s="1">
        <v>2758</v>
      </c>
      <c r="B2759" s="29" t="str">
        <f>TRIM(基本信息!B2759)</f>
        <v/>
      </c>
      <c r="C2759" s="1" t="str">
        <f>TRIM(基本信息!C2759)</f>
        <v/>
      </c>
      <c r="D2759" s="1">
        <f t="shared" si="290"/>
        <v>0</v>
      </c>
      <c r="E2759" s="1" t="str">
        <f>IFERROR(INDEX(股票涨跌!E:E,MATCH(B2759,股票涨跌!B:B,0)),"-")</f>
        <v>-</v>
      </c>
      <c r="F2759" s="1" t="str">
        <f>IFERROR(INDEX(股票涨跌!F:F,MATCH(B2759,股票涨跌!B:B,0)),"-")</f>
        <v>-</v>
      </c>
      <c r="G2759" s="1" t="str">
        <f>TRIM(基本信息!O2759)</f>
        <v/>
      </c>
      <c r="H2759" s="1" t="str">
        <f>IFERROR(INDEX(行业涨跌!F:F,MATCH(G2759,行业涨跌!C:C,0)),"-")</f>
        <v>-</v>
      </c>
      <c r="I2759" s="1" t="str">
        <f>IFERROR(INDEX(行业涨跌!E:E,MATCH(G2759,行业涨跌!C:C,0)),"-")</f>
        <v>-</v>
      </c>
      <c r="J2759" s="1">
        <v>0</v>
      </c>
      <c r="K2759" s="1">
        <v>0</v>
      </c>
      <c r="L2759" s="1">
        <v>0</v>
      </c>
      <c r="M2759" s="66">
        <f t="shared" si="291"/>
        <v>0</v>
      </c>
      <c r="R2759" s="43" t="str">
        <f t="shared" si="289"/>
        <v>-</v>
      </c>
    </row>
    <row r="2760" spans="1:19" x14ac:dyDescent="0.15">
      <c r="A2760" s="1">
        <v>2759</v>
      </c>
      <c r="B2760" s="29" t="str">
        <f>TRIM(基本信息!B2760)</f>
        <v/>
      </c>
      <c r="C2760" s="1" t="str">
        <f>TRIM(基本信息!C2760)</f>
        <v/>
      </c>
      <c r="D2760" s="1">
        <f t="shared" si="290"/>
        <v>0</v>
      </c>
      <c r="E2760" s="1" t="str">
        <f>IFERROR(INDEX(股票涨跌!E:E,MATCH(B2760,股票涨跌!B:B,0)),"-")</f>
        <v>-</v>
      </c>
      <c r="F2760" s="1" t="str">
        <f>IFERROR(INDEX(股票涨跌!F:F,MATCH(B2760,股票涨跌!B:B,0)),"-")</f>
        <v>-</v>
      </c>
      <c r="G2760" s="1" t="str">
        <f>TRIM(基本信息!O2760)</f>
        <v/>
      </c>
      <c r="H2760" s="1" t="str">
        <f>IFERROR(INDEX(行业涨跌!F:F,MATCH(G2760,行业涨跌!C:C,0)),"-")</f>
        <v>-</v>
      </c>
      <c r="I2760" s="1" t="str">
        <f>IFERROR(INDEX(行业涨跌!E:E,MATCH(G2760,行业涨跌!C:C,0)),"-")</f>
        <v>-</v>
      </c>
      <c r="J2760" s="1">
        <v>0</v>
      </c>
      <c r="K2760" s="1">
        <v>1</v>
      </c>
      <c r="L2760" s="1">
        <v>0</v>
      </c>
      <c r="M2760" s="66">
        <f t="shared" si="291"/>
        <v>1</v>
      </c>
      <c r="R2760" s="43" t="str">
        <f t="shared" si="289"/>
        <v>-</v>
      </c>
      <c r="S2760" s="11">
        <v>43630.625</v>
      </c>
    </row>
    <row r="2761" spans="1:19" x14ac:dyDescent="0.15">
      <c r="A2761" s="1">
        <v>2760</v>
      </c>
      <c r="B2761" s="29" t="str">
        <f>TRIM(基本信息!B2761)</f>
        <v/>
      </c>
      <c r="C2761" s="1" t="str">
        <f>TRIM(基本信息!C2761)</f>
        <v/>
      </c>
      <c r="D2761" s="1">
        <f t="shared" si="290"/>
        <v>0</v>
      </c>
      <c r="E2761" s="1" t="str">
        <f>IFERROR(INDEX(股票涨跌!E:E,MATCH(B2761,股票涨跌!B:B,0)),"-")</f>
        <v>-</v>
      </c>
      <c r="F2761" s="1" t="str">
        <f>IFERROR(INDEX(股票涨跌!F:F,MATCH(B2761,股票涨跌!B:B,0)),"-")</f>
        <v>-</v>
      </c>
      <c r="G2761" s="1" t="str">
        <f>TRIM(基本信息!O2761)</f>
        <v/>
      </c>
      <c r="H2761" s="1" t="str">
        <f>IFERROR(INDEX(行业涨跌!F:F,MATCH(G2761,行业涨跌!C:C,0)),"-")</f>
        <v>-</v>
      </c>
      <c r="I2761" s="1" t="str">
        <f>IFERROR(INDEX(行业涨跌!E:E,MATCH(G2761,行业涨跌!C:C,0)),"-")</f>
        <v>-</v>
      </c>
      <c r="J2761" s="1">
        <v>0</v>
      </c>
      <c r="K2761" s="1">
        <v>1</v>
      </c>
      <c r="L2761" s="1">
        <v>0</v>
      </c>
      <c r="M2761" s="66">
        <f t="shared" si="291"/>
        <v>1</v>
      </c>
      <c r="R2761" s="43" t="str">
        <f t="shared" si="289"/>
        <v>-</v>
      </c>
      <c r="S2761" s="11">
        <v>43630.625</v>
      </c>
    </row>
    <row r="2762" spans="1:19" x14ac:dyDescent="0.15">
      <c r="A2762" s="1">
        <v>2761</v>
      </c>
      <c r="B2762" s="29" t="str">
        <f>TRIM(基本信息!B2762)</f>
        <v/>
      </c>
      <c r="C2762" s="1" t="str">
        <f>TRIM(基本信息!C2762)</f>
        <v/>
      </c>
      <c r="D2762" s="1">
        <f t="shared" si="290"/>
        <v>0</v>
      </c>
      <c r="E2762" s="1" t="str">
        <f>IFERROR(INDEX(股票涨跌!E:E,MATCH(B2762,股票涨跌!B:B,0)),"-")</f>
        <v>-</v>
      </c>
      <c r="F2762" s="1" t="str">
        <f>IFERROR(INDEX(股票涨跌!F:F,MATCH(B2762,股票涨跌!B:B,0)),"-")</f>
        <v>-</v>
      </c>
      <c r="G2762" s="1" t="str">
        <f>TRIM(基本信息!O2762)</f>
        <v/>
      </c>
      <c r="H2762" s="1" t="str">
        <f>IFERROR(INDEX(行业涨跌!F:F,MATCH(G2762,行业涨跌!C:C,0)),"-")</f>
        <v>-</v>
      </c>
      <c r="I2762" s="1" t="str">
        <f>IFERROR(INDEX(行业涨跌!E:E,MATCH(G2762,行业涨跌!C:C,0)),"-")</f>
        <v>-</v>
      </c>
      <c r="J2762" s="1">
        <v>0</v>
      </c>
      <c r="K2762" s="1">
        <v>0</v>
      </c>
      <c r="L2762" s="1">
        <v>0</v>
      </c>
      <c r="M2762" s="66">
        <f t="shared" si="291"/>
        <v>0</v>
      </c>
      <c r="R2762" s="43" t="str">
        <f t="shared" si="289"/>
        <v>-</v>
      </c>
    </row>
    <row r="2763" spans="1:19" x14ac:dyDescent="0.15">
      <c r="A2763" s="1">
        <v>2762</v>
      </c>
      <c r="B2763" s="29" t="str">
        <f>TRIM(基本信息!B2763)</f>
        <v/>
      </c>
      <c r="C2763" s="1" t="str">
        <f>TRIM(基本信息!C2763)</f>
        <v/>
      </c>
      <c r="D2763" s="1">
        <f t="shared" si="290"/>
        <v>0</v>
      </c>
      <c r="E2763" s="1" t="str">
        <f>IFERROR(INDEX(股票涨跌!E:E,MATCH(B2763,股票涨跌!B:B,0)),"-")</f>
        <v>-</v>
      </c>
      <c r="F2763" s="1" t="str">
        <f>IFERROR(INDEX(股票涨跌!F:F,MATCH(B2763,股票涨跌!B:B,0)),"-")</f>
        <v>-</v>
      </c>
      <c r="G2763" s="1" t="str">
        <f>TRIM(基本信息!O2763)</f>
        <v/>
      </c>
      <c r="H2763" s="1" t="str">
        <f>IFERROR(INDEX(行业涨跌!F:F,MATCH(G2763,行业涨跌!C:C,0)),"-")</f>
        <v>-</v>
      </c>
      <c r="I2763" s="1" t="str">
        <f>IFERROR(INDEX(行业涨跌!E:E,MATCH(G2763,行业涨跌!C:C,0)),"-")</f>
        <v>-</v>
      </c>
      <c r="J2763" s="1">
        <v>0</v>
      </c>
      <c r="K2763" s="1">
        <v>0</v>
      </c>
      <c r="L2763" s="1">
        <v>0</v>
      </c>
      <c r="M2763" s="66">
        <f t="shared" si="291"/>
        <v>0</v>
      </c>
      <c r="R2763" s="43" t="str">
        <f t="shared" si="289"/>
        <v>-</v>
      </c>
    </row>
    <row r="2764" spans="1:19" x14ac:dyDescent="0.15">
      <c r="A2764" s="1">
        <v>2763</v>
      </c>
      <c r="B2764" s="29" t="str">
        <f>TRIM(基本信息!B2764)</f>
        <v/>
      </c>
      <c r="C2764" s="1" t="str">
        <f>TRIM(基本信息!C2764)</f>
        <v/>
      </c>
      <c r="D2764" s="1">
        <f t="shared" si="290"/>
        <v>0</v>
      </c>
      <c r="E2764" s="1" t="str">
        <f>IFERROR(INDEX(股票涨跌!E:E,MATCH(B2764,股票涨跌!B:B,0)),"-")</f>
        <v>-</v>
      </c>
      <c r="F2764" s="1" t="str">
        <f>IFERROR(INDEX(股票涨跌!F:F,MATCH(B2764,股票涨跌!B:B,0)),"-")</f>
        <v>-</v>
      </c>
      <c r="G2764" s="1" t="str">
        <f>TRIM(基本信息!O2764)</f>
        <v/>
      </c>
      <c r="H2764" s="1" t="str">
        <f>IFERROR(INDEX(行业涨跌!F:F,MATCH(G2764,行业涨跌!C:C,0)),"-")</f>
        <v>-</v>
      </c>
      <c r="I2764" s="1" t="str">
        <f>IFERROR(INDEX(行业涨跌!E:E,MATCH(G2764,行业涨跌!C:C,0)),"-")</f>
        <v>-</v>
      </c>
      <c r="J2764" s="1">
        <v>0</v>
      </c>
      <c r="K2764" s="1">
        <v>0</v>
      </c>
      <c r="L2764" s="1">
        <v>0</v>
      </c>
      <c r="M2764" s="66">
        <f t="shared" si="291"/>
        <v>0</v>
      </c>
      <c r="R2764" s="43" t="str">
        <f t="shared" si="289"/>
        <v>-</v>
      </c>
    </row>
    <row r="2765" spans="1:19" x14ac:dyDescent="0.15">
      <c r="A2765" s="1">
        <v>2764</v>
      </c>
      <c r="B2765" s="29" t="str">
        <f>TRIM(基本信息!B2765)</f>
        <v/>
      </c>
      <c r="C2765" s="1" t="str">
        <f>TRIM(基本信息!C2765)</f>
        <v/>
      </c>
      <c r="D2765" s="1">
        <f t="shared" si="290"/>
        <v>0</v>
      </c>
      <c r="E2765" s="1" t="str">
        <f>IFERROR(INDEX(股票涨跌!E:E,MATCH(B2765,股票涨跌!B:B,0)),"-")</f>
        <v>-</v>
      </c>
      <c r="F2765" s="1" t="str">
        <f>IFERROR(INDEX(股票涨跌!F:F,MATCH(B2765,股票涨跌!B:B,0)),"-")</f>
        <v>-</v>
      </c>
      <c r="G2765" s="1" t="str">
        <f>TRIM(基本信息!O2765)</f>
        <v/>
      </c>
      <c r="H2765" s="1" t="str">
        <f>IFERROR(INDEX(行业涨跌!F:F,MATCH(G2765,行业涨跌!C:C,0)),"-")</f>
        <v>-</v>
      </c>
      <c r="I2765" s="1" t="str">
        <f>IFERROR(INDEX(行业涨跌!E:E,MATCH(G2765,行业涨跌!C:C,0)),"-")</f>
        <v>-</v>
      </c>
      <c r="J2765" s="1">
        <v>0</v>
      </c>
      <c r="K2765" s="1">
        <v>0</v>
      </c>
      <c r="L2765" s="1">
        <v>1</v>
      </c>
      <c r="M2765" s="66">
        <f t="shared" si="291"/>
        <v>0</v>
      </c>
      <c r="R2765" s="43" t="str">
        <f t="shared" si="289"/>
        <v>-</v>
      </c>
    </row>
    <row r="2766" spans="1:19" x14ac:dyDescent="0.15">
      <c r="A2766" s="1">
        <v>2765</v>
      </c>
      <c r="B2766" s="29" t="str">
        <f>TRIM(基本信息!B2766)</f>
        <v/>
      </c>
      <c r="C2766" s="1" t="str">
        <f>TRIM(基本信息!C2766)</f>
        <v/>
      </c>
      <c r="D2766" s="1">
        <f t="shared" si="290"/>
        <v>0</v>
      </c>
      <c r="E2766" s="1" t="str">
        <f>IFERROR(INDEX(股票涨跌!E:E,MATCH(B2766,股票涨跌!B:B,0)),"-")</f>
        <v>-</v>
      </c>
      <c r="F2766" s="1" t="str">
        <f>IFERROR(INDEX(股票涨跌!F:F,MATCH(B2766,股票涨跌!B:B,0)),"-")</f>
        <v>-</v>
      </c>
      <c r="G2766" s="1" t="str">
        <f>TRIM(基本信息!O2766)</f>
        <v/>
      </c>
      <c r="H2766" s="1" t="str">
        <f>IFERROR(INDEX(行业涨跌!F:F,MATCH(G2766,行业涨跌!C:C,0)),"-")</f>
        <v>-</v>
      </c>
      <c r="I2766" s="1" t="str">
        <f>IFERROR(INDEX(行业涨跌!E:E,MATCH(G2766,行业涨跌!C:C,0)),"-")</f>
        <v>-</v>
      </c>
      <c r="J2766" s="1">
        <v>0</v>
      </c>
      <c r="K2766" s="1">
        <v>0</v>
      </c>
      <c r="L2766" s="1">
        <v>0</v>
      </c>
      <c r="M2766" s="66">
        <f t="shared" si="291"/>
        <v>0</v>
      </c>
      <c r="R2766" s="43" t="str">
        <f t="shared" si="289"/>
        <v>-</v>
      </c>
    </row>
    <row r="2767" spans="1:19" x14ac:dyDescent="0.15">
      <c r="A2767" s="1">
        <v>2766</v>
      </c>
      <c r="B2767" s="29" t="str">
        <f>TRIM(基本信息!B2767)</f>
        <v/>
      </c>
      <c r="C2767" s="1" t="str">
        <f>TRIM(基本信息!C2767)</f>
        <v/>
      </c>
      <c r="D2767" s="1">
        <f t="shared" si="290"/>
        <v>0</v>
      </c>
      <c r="E2767" s="1" t="str">
        <f>IFERROR(INDEX(股票涨跌!E:E,MATCH(B2767,股票涨跌!B:B,0)),"-")</f>
        <v>-</v>
      </c>
      <c r="F2767" s="1" t="str">
        <f>IFERROR(INDEX(股票涨跌!F:F,MATCH(B2767,股票涨跌!B:B,0)),"-")</f>
        <v>-</v>
      </c>
      <c r="G2767" s="1" t="str">
        <f>TRIM(基本信息!O2767)</f>
        <v/>
      </c>
      <c r="H2767" s="1" t="str">
        <f>IFERROR(INDEX(行业涨跌!F:F,MATCH(G2767,行业涨跌!C:C,0)),"-")</f>
        <v>-</v>
      </c>
      <c r="I2767" s="1" t="str">
        <f>IFERROR(INDEX(行业涨跌!E:E,MATCH(G2767,行业涨跌!C:C,0)),"-")</f>
        <v>-</v>
      </c>
      <c r="J2767" s="1">
        <v>0</v>
      </c>
      <c r="K2767" s="1">
        <v>0</v>
      </c>
      <c r="L2767" s="1">
        <v>0</v>
      </c>
      <c r="M2767" s="66">
        <f t="shared" si="291"/>
        <v>0</v>
      </c>
      <c r="R2767" s="43" t="str">
        <f t="shared" si="289"/>
        <v>-</v>
      </c>
    </row>
    <row r="2768" spans="1:19" x14ac:dyDescent="0.15">
      <c r="A2768" s="1">
        <v>2767</v>
      </c>
      <c r="B2768" s="29" t="str">
        <f>TRIM(基本信息!B2768)</f>
        <v/>
      </c>
      <c r="C2768" s="1" t="str">
        <f>TRIM(基本信息!C2768)</f>
        <v/>
      </c>
      <c r="D2768" s="1">
        <f t="shared" si="290"/>
        <v>0</v>
      </c>
      <c r="E2768" s="1" t="str">
        <f>IFERROR(INDEX(股票涨跌!E:E,MATCH(B2768,股票涨跌!B:B,0)),"-")</f>
        <v>-</v>
      </c>
      <c r="F2768" s="1" t="str">
        <f>IFERROR(INDEX(股票涨跌!F:F,MATCH(B2768,股票涨跌!B:B,0)),"-")</f>
        <v>-</v>
      </c>
      <c r="G2768" s="1" t="str">
        <f>TRIM(基本信息!O2768)</f>
        <v/>
      </c>
      <c r="H2768" s="1" t="str">
        <f>IFERROR(INDEX(行业涨跌!F:F,MATCH(G2768,行业涨跌!C:C,0)),"-")</f>
        <v>-</v>
      </c>
      <c r="I2768" s="1" t="str">
        <f>IFERROR(INDEX(行业涨跌!E:E,MATCH(G2768,行业涨跌!C:C,0)),"-")</f>
        <v>-</v>
      </c>
      <c r="J2768" s="1">
        <v>0</v>
      </c>
      <c r="K2768" s="1">
        <v>1</v>
      </c>
      <c r="L2768" s="1">
        <v>0</v>
      </c>
      <c r="M2768" s="66">
        <f t="shared" si="291"/>
        <v>1</v>
      </c>
      <c r="R2768" s="43" t="str">
        <f t="shared" si="289"/>
        <v>-</v>
      </c>
      <c r="S2768" s="11">
        <v>43630.625</v>
      </c>
    </row>
    <row r="2769" spans="1:19" x14ac:dyDescent="0.15">
      <c r="A2769" s="1">
        <v>2768</v>
      </c>
      <c r="B2769" s="29" t="str">
        <f>TRIM(基本信息!B2769)</f>
        <v/>
      </c>
      <c r="C2769" s="1" t="str">
        <f>TRIM(基本信息!C2769)</f>
        <v/>
      </c>
      <c r="D2769" s="1">
        <f t="shared" si="290"/>
        <v>0</v>
      </c>
      <c r="E2769" s="1" t="str">
        <f>IFERROR(INDEX(股票涨跌!E:E,MATCH(B2769,股票涨跌!B:B,0)),"-")</f>
        <v>-</v>
      </c>
      <c r="F2769" s="1" t="str">
        <f>IFERROR(INDEX(股票涨跌!F:F,MATCH(B2769,股票涨跌!B:B,0)),"-")</f>
        <v>-</v>
      </c>
      <c r="G2769" s="1" t="str">
        <f>TRIM(基本信息!O2769)</f>
        <v/>
      </c>
      <c r="H2769" s="1" t="str">
        <f>IFERROR(INDEX(行业涨跌!F:F,MATCH(G2769,行业涨跌!C:C,0)),"-")</f>
        <v>-</v>
      </c>
      <c r="I2769" s="1" t="str">
        <f>IFERROR(INDEX(行业涨跌!E:E,MATCH(G2769,行业涨跌!C:C,0)),"-")</f>
        <v>-</v>
      </c>
      <c r="J2769" s="1">
        <v>0</v>
      </c>
      <c r="K2769" s="1">
        <v>0</v>
      </c>
      <c r="L2769" s="1">
        <v>0</v>
      </c>
      <c r="M2769" s="66">
        <f t="shared" si="291"/>
        <v>0</v>
      </c>
      <c r="R2769" s="43" t="str">
        <f t="shared" si="289"/>
        <v>-</v>
      </c>
    </row>
    <row r="2770" spans="1:19" x14ac:dyDescent="0.15">
      <c r="A2770" s="1">
        <v>2769</v>
      </c>
      <c r="B2770" s="29" t="str">
        <f>TRIM(基本信息!B2770)</f>
        <v/>
      </c>
      <c r="C2770" s="1" t="str">
        <f>TRIM(基本信息!C2770)</f>
        <v/>
      </c>
      <c r="D2770" s="1">
        <f t="shared" si="290"/>
        <v>0</v>
      </c>
      <c r="E2770" s="1" t="str">
        <f>IFERROR(INDEX(股票涨跌!E:E,MATCH(B2770,股票涨跌!B:B,0)),"-")</f>
        <v>-</v>
      </c>
      <c r="F2770" s="1" t="str">
        <f>IFERROR(INDEX(股票涨跌!F:F,MATCH(B2770,股票涨跌!B:B,0)),"-")</f>
        <v>-</v>
      </c>
      <c r="G2770" s="1" t="str">
        <f>TRIM(基本信息!O2770)</f>
        <v/>
      </c>
      <c r="H2770" s="1" t="str">
        <f>IFERROR(INDEX(行业涨跌!F:F,MATCH(G2770,行业涨跌!C:C,0)),"-")</f>
        <v>-</v>
      </c>
      <c r="I2770" s="1" t="str">
        <f>IFERROR(INDEX(行业涨跌!E:E,MATCH(G2770,行业涨跌!C:C,0)),"-")</f>
        <v>-</v>
      </c>
      <c r="J2770" s="1">
        <v>0</v>
      </c>
      <c r="K2770" s="1">
        <v>0</v>
      </c>
      <c r="L2770" s="1">
        <v>0</v>
      </c>
      <c r="M2770" s="66">
        <f t="shared" si="291"/>
        <v>0</v>
      </c>
      <c r="R2770" s="43" t="str">
        <f t="shared" si="289"/>
        <v>-</v>
      </c>
    </row>
    <row r="2771" spans="1:19" x14ac:dyDescent="0.15">
      <c r="A2771" s="1">
        <v>2770</v>
      </c>
      <c r="B2771" s="29" t="str">
        <f>TRIM(基本信息!B2771)</f>
        <v/>
      </c>
      <c r="C2771" s="1" t="str">
        <f>TRIM(基本信息!C2771)</f>
        <v/>
      </c>
      <c r="D2771" s="1">
        <f t="shared" si="290"/>
        <v>0</v>
      </c>
      <c r="E2771" s="1" t="str">
        <f>IFERROR(INDEX(股票涨跌!E:E,MATCH(B2771,股票涨跌!B:B,0)),"-")</f>
        <v>-</v>
      </c>
      <c r="F2771" s="1" t="str">
        <f>IFERROR(INDEX(股票涨跌!F:F,MATCH(B2771,股票涨跌!B:B,0)),"-")</f>
        <v>-</v>
      </c>
      <c r="G2771" s="1" t="str">
        <f>TRIM(基本信息!O2771)</f>
        <v/>
      </c>
      <c r="H2771" s="1" t="str">
        <f>IFERROR(INDEX(行业涨跌!F:F,MATCH(G2771,行业涨跌!C:C,0)),"-")</f>
        <v>-</v>
      </c>
      <c r="I2771" s="1" t="str">
        <f>IFERROR(INDEX(行业涨跌!E:E,MATCH(G2771,行业涨跌!C:C,0)),"-")</f>
        <v>-</v>
      </c>
      <c r="J2771" s="1">
        <v>0</v>
      </c>
      <c r="K2771" s="1">
        <v>0</v>
      </c>
      <c r="L2771" s="1">
        <v>0</v>
      </c>
      <c r="M2771" s="66">
        <f t="shared" si="291"/>
        <v>0</v>
      </c>
      <c r="R2771" s="43" t="str">
        <f t="shared" si="289"/>
        <v>-</v>
      </c>
    </row>
    <row r="2772" spans="1:19" x14ac:dyDescent="0.15">
      <c r="A2772" s="1">
        <v>2771</v>
      </c>
      <c r="B2772" s="29" t="str">
        <f>TRIM(基本信息!B2772)</f>
        <v/>
      </c>
      <c r="C2772" s="1" t="str">
        <f>TRIM(基本信息!C2772)</f>
        <v/>
      </c>
      <c r="D2772" s="1">
        <f t="shared" si="290"/>
        <v>0</v>
      </c>
      <c r="E2772" s="1" t="str">
        <f>IFERROR(INDEX(股票涨跌!E:E,MATCH(B2772,股票涨跌!B:B,0)),"-")</f>
        <v>-</v>
      </c>
      <c r="F2772" s="1" t="str">
        <f>IFERROR(INDEX(股票涨跌!F:F,MATCH(B2772,股票涨跌!B:B,0)),"-")</f>
        <v>-</v>
      </c>
      <c r="G2772" s="1" t="str">
        <f>TRIM(基本信息!O2772)</f>
        <v/>
      </c>
      <c r="H2772" s="1" t="str">
        <f>IFERROR(INDEX(行业涨跌!F:F,MATCH(G2772,行业涨跌!C:C,0)),"-")</f>
        <v>-</v>
      </c>
      <c r="I2772" s="1" t="str">
        <f>IFERROR(INDEX(行业涨跌!E:E,MATCH(G2772,行业涨跌!C:C,0)),"-")</f>
        <v>-</v>
      </c>
      <c r="J2772" s="1">
        <v>0</v>
      </c>
      <c r="K2772" s="1">
        <v>1</v>
      </c>
      <c r="L2772" s="1">
        <v>0</v>
      </c>
      <c r="M2772" s="66">
        <f t="shared" si="291"/>
        <v>1</v>
      </c>
      <c r="R2772" s="43" t="str">
        <f t="shared" si="289"/>
        <v>-</v>
      </c>
      <c r="S2772" s="11">
        <v>43630.625</v>
      </c>
    </row>
    <row r="2773" spans="1:19" x14ac:dyDescent="0.15">
      <c r="A2773" s="1">
        <v>2772</v>
      </c>
      <c r="B2773" s="29" t="str">
        <f>TRIM(基本信息!B2773)</f>
        <v/>
      </c>
      <c r="C2773" s="1" t="str">
        <f>TRIM(基本信息!C2773)</f>
        <v/>
      </c>
      <c r="D2773" s="1">
        <f t="shared" si="290"/>
        <v>0</v>
      </c>
      <c r="E2773" s="1" t="str">
        <f>IFERROR(INDEX(股票涨跌!E:E,MATCH(B2773,股票涨跌!B:B,0)),"-")</f>
        <v>-</v>
      </c>
      <c r="F2773" s="1" t="str">
        <f>IFERROR(INDEX(股票涨跌!F:F,MATCH(B2773,股票涨跌!B:B,0)),"-")</f>
        <v>-</v>
      </c>
      <c r="G2773" s="1" t="str">
        <f>TRIM(基本信息!O2773)</f>
        <v/>
      </c>
      <c r="H2773" s="1" t="str">
        <f>IFERROR(INDEX(行业涨跌!F:F,MATCH(G2773,行业涨跌!C:C,0)),"-")</f>
        <v>-</v>
      </c>
      <c r="I2773" s="1" t="str">
        <f>IFERROR(INDEX(行业涨跌!E:E,MATCH(G2773,行业涨跌!C:C,0)),"-")</f>
        <v>-</v>
      </c>
      <c r="J2773" s="1">
        <v>0</v>
      </c>
      <c r="K2773" s="1">
        <v>0</v>
      </c>
      <c r="L2773" s="1">
        <v>0</v>
      </c>
      <c r="M2773" s="66">
        <f t="shared" si="291"/>
        <v>0</v>
      </c>
      <c r="R2773" s="43" t="str">
        <f t="shared" si="289"/>
        <v>-</v>
      </c>
    </row>
    <row r="2774" spans="1:19" x14ac:dyDescent="0.15">
      <c r="A2774" s="1">
        <v>2773</v>
      </c>
      <c r="B2774" s="29" t="str">
        <f>TRIM(基本信息!B2774)</f>
        <v/>
      </c>
      <c r="C2774" s="1" t="str">
        <f>TRIM(基本信息!C2774)</f>
        <v/>
      </c>
      <c r="D2774" s="1">
        <f t="shared" si="290"/>
        <v>0</v>
      </c>
      <c r="E2774" s="1" t="str">
        <f>IFERROR(INDEX(股票涨跌!E:E,MATCH(B2774,股票涨跌!B:B,0)),"-")</f>
        <v>-</v>
      </c>
      <c r="F2774" s="1" t="str">
        <f>IFERROR(INDEX(股票涨跌!F:F,MATCH(B2774,股票涨跌!B:B,0)),"-")</f>
        <v>-</v>
      </c>
      <c r="G2774" s="1" t="str">
        <f>TRIM(基本信息!O2774)</f>
        <v/>
      </c>
      <c r="H2774" s="1" t="str">
        <f>IFERROR(INDEX(行业涨跌!F:F,MATCH(G2774,行业涨跌!C:C,0)),"-")</f>
        <v>-</v>
      </c>
      <c r="I2774" s="1" t="str">
        <f>IFERROR(INDEX(行业涨跌!E:E,MATCH(G2774,行业涨跌!C:C,0)),"-")</f>
        <v>-</v>
      </c>
      <c r="J2774" s="1">
        <v>0</v>
      </c>
      <c r="K2774" s="1">
        <v>1</v>
      </c>
      <c r="L2774" s="1">
        <v>0</v>
      </c>
      <c r="M2774" s="66">
        <f t="shared" si="291"/>
        <v>1</v>
      </c>
      <c r="R2774" s="43" t="str">
        <f t="shared" si="289"/>
        <v>-</v>
      </c>
      <c r="S2774" s="11">
        <v>43630.625</v>
      </c>
    </row>
    <row r="2775" spans="1:19" x14ac:dyDescent="0.15">
      <c r="A2775" s="1">
        <v>2774</v>
      </c>
      <c r="B2775" s="29" t="str">
        <f>TRIM(基本信息!B2775)</f>
        <v/>
      </c>
      <c r="C2775" s="1" t="str">
        <f>TRIM(基本信息!C2775)</f>
        <v/>
      </c>
      <c r="D2775" s="1">
        <f t="shared" si="290"/>
        <v>0</v>
      </c>
      <c r="E2775" s="1" t="str">
        <f>IFERROR(INDEX(股票涨跌!E:E,MATCH(B2775,股票涨跌!B:B,0)),"-")</f>
        <v>-</v>
      </c>
      <c r="F2775" s="1" t="str">
        <f>IFERROR(INDEX(股票涨跌!F:F,MATCH(B2775,股票涨跌!B:B,0)),"-")</f>
        <v>-</v>
      </c>
      <c r="G2775" s="1" t="str">
        <f>TRIM(基本信息!O2775)</f>
        <v/>
      </c>
      <c r="H2775" s="1" t="str">
        <f>IFERROR(INDEX(行业涨跌!F:F,MATCH(G2775,行业涨跌!C:C,0)),"-")</f>
        <v>-</v>
      </c>
      <c r="I2775" s="1" t="str">
        <f>IFERROR(INDEX(行业涨跌!E:E,MATCH(G2775,行业涨跌!C:C,0)),"-")</f>
        <v>-</v>
      </c>
      <c r="J2775" s="1">
        <v>0</v>
      </c>
      <c r="K2775" s="1">
        <v>1</v>
      </c>
      <c r="L2775" s="1">
        <v>0</v>
      </c>
      <c r="M2775" s="66">
        <f t="shared" si="291"/>
        <v>1</v>
      </c>
      <c r="R2775" s="43" t="str">
        <f t="shared" si="289"/>
        <v>-</v>
      </c>
      <c r="S2775" s="11">
        <v>43630.625</v>
      </c>
    </row>
    <row r="2776" spans="1:19" x14ac:dyDescent="0.15">
      <c r="A2776" s="1">
        <v>2775</v>
      </c>
      <c r="B2776" s="29" t="str">
        <f>TRIM(基本信息!B2776)</f>
        <v/>
      </c>
      <c r="C2776" s="1" t="str">
        <f>TRIM(基本信息!C2776)</f>
        <v/>
      </c>
      <c r="D2776" s="1">
        <f t="shared" si="290"/>
        <v>0</v>
      </c>
      <c r="E2776" s="1" t="str">
        <f>IFERROR(INDEX(股票涨跌!E:E,MATCH(B2776,股票涨跌!B:B,0)),"-")</f>
        <v>-</v>
      </c>
      <c r="F2776" s="1" t="str">
        <f>IFERROR(INDEX(股票涨跌!F:F,MATCH(B2776,股票涨跌!B:B,0)),"-")</f>
        <v>-</v>
      </c>
      <c r="G2776" s="1" t="str">
        <f>TRIM(基本信息!O2776)</f>
        <v/>
      </c>
      <c r="H2776" s="1" t="str">
        <f>IFERROR(INDEX(行业涨跌!F:F,MATCH(G2776,行业涨跌!C:C,0)),"-")</f>
        <v>-</v>
      </c>
      <c r="I2776" s="1" t="str">
        <f>IFERROR(INDEX(行业涨跌!E:E,MATCH(G2776,行业涨跌!C:C,0)),"-")</f>
        <v>-</v>
      </c>
      <c r="J2776" s="1">
        <v>0</v>
      </c>
      <c r="K2776" s="1">
        <v>0</v>
      </c>
      <c r="L2776" s="1">
        <v>0</v>
      </c>
      <c r="M2776" s="66">
        <f t="shared" si="291"/>
        <v>0</v>
      </c>
      <c r="R2776" s="43" t="str">
        <f t="shared" si="289"/>
        <v>-</v>
      </c>
    </row>
    <row r="2777" spans="1:19" x14ac:dyDescent="0.15">
      <c r="A2777" s="1">
        <v>2776</v>
      </c>
      <c r="B2777" s="29" t="str">
        <f>TRIM(基本信息!B2777)</f>
        <v/>
      </c>
      <c r="C2777" s="1" t="str">
        <f>TRIM(基本信息!C2777)</f>
        <v/>
      </c>
      <c r="D2777" s="1">
        <f t="shared" si="290"/>
        <v>0</v>
      </c>
      <c r="E2777" s="1" t="str">
        <f>IFERROR(INDEX(股票涨跌!E:E,MATCH(B2777,股票涨跌!B:B,0)),"-")</f>
        <v>-</v>
      </c>
      <c r="F2777" s="1" t="str">
        <f>IFERROR(INDEX(股票涨跌!F:F,MATCH(B2777,股票涨跌!B:B,0)),"-")</f>
        <v>-</v>
      </c>
      <c r="G2777" s="1" t="str">
        <f>TRIM(基本信息!O2777)</f>
        <v/>
      </c>
      <c r="H2777" s="1" t="str">
        <f>IFERROR(INDEX(行业涨跌!F:F,MATCH(G2777,行业涨跌!C:C,0)),"-")</f>
        <v>-</v>
      </c>
      <c r="I2777" s="1" t="str">
        <f>IFERROR(INDEX(行业涨跌!E:E,MATCH(G2777,行业涨跌!C:C,0)),"-")</f>
        <v>-</v>
      </c>
      <c r="J2777" s="1">
        <v>0</v>
      </c>
      <c r="K2777" s="1">
        <v>0</v>
      </c>
      <c r="L2777" s="1">
        <v>0</v>
      </c>
      <c r="M2777" s="66">
        <f t="shared" si="291"/>
        <v>0</v>
      </c>
      <c r="R2777" s="43" t="str">
        <f t="shared" si="289"/>
        <v>-</v>
      </c>
    </row>
    <row r="2778" spans="1:19" x14ac:dyDescent="0.15">
      <c r="A2778" s="1">
        <v>2777</v>
      </c>
      <c r="B2778" s="29" t="str">
        <f>TRIM(基本信息!B2778)</f>
        <v/>
      </c>
      <c r="C2778" s="1" t="str">
        <f>TRIM(基本信息!C2778)</f>
        <v/>
      </c>
      <c r="D2778" s="1">
        <f t="shared" si="290"/>
        <v>0</v>
      </c>
      <c r="E2778" s="1" t="str">
        <f>IFERROR(INDEX(股票涨跌!E:E,MATCH(B2778,股票涨跌!B:B,0)),"-")</f>
        <v>-</v>
      </c>
      <c r="F2778" s="1" t="str">
        <f>IFERROR(INDEX(股票涨跌!F:F,MATCH(B2778,股票涨跌!B:B,0)),"-")</f>
        <v>-</v>
      </c>
      <c r="G2778" s="1" t="str">
        <f>TRIM(基本信息!O2778)</f>
        <v/>
      </c>
      <c r="H2778" s="1" t="str">
        <f>IFERROR(INDEX(行业涨跌!F:F,MATCH(G2778,行业涨跌!C:C,0)),"-")</f>
        <v>-</v>
      </c>
      <c r="I2778" s="1" t="str">
        <f>IFERROR(INDEX(行业涨跌!E:E,MATCH(G2778,行业涨跌!C:C,0)),"-")</f>
        <v>-</v>
      </c>
      <c r="J2778" s="1">
        <v>0</v>
      </c>
      <c r="K2778" s="1">
        <v>0</v>
      </c>
      <c r="L2778" s="1">
        <v>0</v>
      </c>
      <c r="M2778" s="66">
        <f t="shared" si="291"/>
        <v>0</v>
      </c>
      <c r="R2778" s="43" t="str">
        <f t="shared" si="289"/>
        <v>-</v>
      </c>
    </row>
    <row r="2779" spans="1:19" x14ac:dyDescent="0.15">
      <c r="A2779" s="1">
        <v>2778</v>
      </c>
      <c r="B2779" s="29" t="str">
        <f>TRIM(基本信息!B2779)</f>
        <v/>
      </c>
      <c r="C2779" s="1" t="str">
        <f>TRIM(基本信息!C2779)</f>
        <v/>
      </c>
      <c r="D2779" s="1">
        <f t="shared" si="290"/>
        <v>0</v>
      </c>
      <c r="E2779" s="1" t="str">
        <f>IFERROR(INDEX(股票涨跌!E:E,MATCH(B2779,股票涨跌!B:B,0)),"-")</f>
        <v>-</v>
      </c>
      <c r="F2779" s="1" t="str">
        <f>IFERROR(INDEX(股票涨跌!F:F,MATCH(B2779,股票涨跌!B:B,0)),"-")</f>
        <v>-</v>
      </c>
      <c r="G2779" s="1" t="str">
        <f>TRIM(基本信息!O2779)</f>
        <v/>
      </c>
      <c r="H2779" s="1" t="str">
        <f>IFERROR(INDEX(行业涨跌!F:F,MATCH(G2779,行业涨跌!C:C,0)),"-")</f>
        <v>-</v>
      </c>
      <c r="I2779" s="1" t="str">
        <f>IFERROR(INDEX(行业涨跌!E:E,MATCH(G2779,行业涨跌!C:C,0)),"-")</f>
        <v>-</v>
      </c>
      <c r="J2779" s="1">
        <v>0</v>
      </c>
      <c r="K2779" s="1">
        <v>1</v>
      </c>
      <c r="L2779" s="1">
        <v>0</v>
      </c>
      <c r="M2779" s="66">
        <f t="shared" si="291"/>
        <v>1</v>
      </c>
      <c r="R2779" s="43" t="str">
        <f t="shared" si="289"/>
        <v>-</v>
      </c>
      <c r="S2779" s="11">
        <v>43630.625</v>
      </c>
    </row>
    <row r="2780" spans="1:19" x14ac:dyDescent="0.15">
      <c r="A2780" s="1">
        <v>2779</v>
      </c>
      <c r="B2780" s="29" t="str">
        <f>TRIM(基本信息!B2780)</f>
        <v/>
      </c>
      <c r="C2780" s="1" t="str">
        <f>TRIM(基本信息!C2780)</f>
        <v/>
      </c>
      <c r="D2780" s="1">
        <f t="shared" si="290"/>
        <v>0</v>
      </c>
      <c r="E2780" s="1" t="str">
        <f>IFERROR(INDEX(股票涨跌!E:E,MATCH(B2780,股票涨跌!B:B,0)),"-")</f>
        <v>-</v>
      </c>
      <c r="F2780" s="1" t="str">
        <f>IFERROR(INDEX(股票涨跌!F:F,MATCH(B2780,股票涨跌!B:B,0)),"-")</f>
        <v>-</v>
      </c>
      <c r="G2780" s="1" t="str">
        <f>TRIM(基本信息!O2780)</f>
        <v/>
      </c>
      <c r="H2780" s="1" t="str">
        <f>IFERROR(INDEX(行业涨跌!F:F,MATCH(G2780,行业涨跌!C:C,0)),"-")</f>
        <v>-</v>
      </c>
      <c r="I2780" s="1" t="str">
        <f>IFERROR(INDEX(行业涨跌!E:E,MATCH(G2780,行业涨跌!C:C,0)),"-")</f>
        <v>-</v>
      </c>
      <c r="J2780" s="1">
        <v>0</v>
      </c>
      <c r="K2780" s="1">
        <v>0</v>
      </c>
      <c r="L2780" s="1">
        <v>0</v>
      </c>
      <c r="M2780" s="66">
        <f t="shared" si="291"/>
        <v>0</v>
      </c>
      <c r="R2780" s="43" t="str">
        <f t="shared" si="289"/>
        <v>-</v>
      </c>
    </row>
    <row r="2781" spans="1:19" x14ac:dyDescent="0.15">
      <c r="A2781" s="1">
        <v>2780</v>
      </c>
      <c r="B2781" s="29" t="str">
        <f>TRIM(基本信息!B2781)</f>
        <v/>
      </c>
      <c r="C2781" s="1" t="str">
        <f>TRIM(基本信息!C2781)</f>
        <v/>
      </c>
      <c r="D2781" s="1">
        <f t="shared" si="290"/>
        <v>0</v>
      </c>
      <c r="E2781" s="1" t="str">
        <f>IFERROR(INDEX(股票涨跌!E:E,MATCH(B2781,股票涨跌!B:B,0)),"-")</f>
        <v>-</v>
      </c>
      <c r="F2781" s="1" t="str">
        <f>IFERROR(INDEX(股票涨跌!F:F,MATCH(B2781,股票涨跌!B:B,0)),"-")</f>
        <v>-</v>
      </c>
      <c r="G2781" s="1" t="str">
        <f>TRIM(基本信息!O2781)</f>
        <v/>
      </c>
      <c r="H2781" s="1" t="str">
        <f>IFERROR(INDEX(行业涨跌!F:F,MATCH(G2781,行业涨跌!C:C,0)),"-")</f>
        <v>-</v>
      </c>
      <c r="I2781" s="1" t="str">
        <f>IFERROR(INDEX(行业涨跌!E:E,MATCH(G2781,行业涨跌!C:C,0)),"-")</f>
        <v>-</v>
      </c>
      <c r="J2781" s="1">
        <v>0</v>
      </c>
      <c r="K2781" s="1">
        <v>1</v>
      </c>
      <c r="L2781" s="1">
        <v>0</v>
      </c>
      <c r="M2781" s="66">
        <f t="shared" si="291"/>
        <v>1</v>
      </c>
      <c r="R2781" s="43" t="str">
        <f t="shared" si="289"/>
        <v>-</v>
      </c>
      <c r="S2781" s="11">
        <v>43630.625</v>
      </c>
    </row>
    <row r="2782" spans="1:19" x14ac:dyDescent="0.15">
      <c r="A2782" s="1">
        <v>2781</v>
      </c>
      <c r="B2782" s="29" t="str">
        <f>TRIM(基本信息!B2782)</f>
        <v/>
      </c>
      <c r="C2782" s="1" t="str">
        <f>TRIM(基本信息!C2782)</f>
        <v/>
      </c>
      <c r="D2782" s="1">
        <f t="shared" si="290"/>
        <v>0</v>
      </c>
      <c r="E2782" s="1" t="str">
        <f>IFERROR(INDEX(股票涨跌!E:E,MATCH(B2782,股票涨跌!B:B,0)),"-")</f>
        <v>-</v>
      </c>
      <c r="F2782" s="1" t="str">
        <f>IFERROR(INDEX(股票涨跌!F:F,MATCH(B2782,股票涨跌!B:B,0)),"-")</f>
        <v>-</v>
      </c>
      <c r="G2782" s="1" t="str">
        <f>TRIM(基本信息!O2782)</f>
        <v/>
      </c>
      <c r="H2782" s="1" t="str">
        <f>IFERROR(INDEX(行业涨跌!F:F,MATCH(G2782,行业涨跌!C:C,0)),"-")</f>
        <v>-</v>
      </c>
      <c r="I2782" s="1" t="str">
        <f>IFERROR(INDEX(行业涨跌!E:E,MATCH(G2782,行业涨跌!C:C,0)),"-")</f>
        <v>-</v>
      </c>
      <c r="J2782" s="1">
        <v>0</v>
      </c>
      <c r="K2782" s="1">
        <v>0</v>
      </c>
      <c r="L2782" s="1">
        <v>0</v>
      </c>
      <c r="M2782" s="66">
        <f t="shared" si="291"/>
        <v>0</v>
      </c>
      <c r="R2782" s="43" t="str">
        <f t="shared" si="289"/>
        <v>-</v>
      </c>
    </row>
    <row r="2783" spans="1:19" x14ac:dyDescent="0.15">
      <c r="A2783" s="1">
        <v>2782</v>
      </c>
      <c r="B2783" s="29" t="str">
        <f>TRIM(基本信息!B2783)</f>
        <v/>
      </c>
      <c r="C2783" s="1" t="str">
        <f>TRIM(基本信息!C2783)</f>
        <v/>
      </c>
      <c r="D2783" s="1">
        <f t="shared" si="290"/>
        <v>0</v>
      </c>
      <c r="E2783" s="1" t="str">
        <f>IFERROR(INDEX(股票涨跌!E:E,MATCH(B2783,股票涨跌!B:B,0)),"-")</f>
        <v>-</v>
      </c>
      <c r="F2783" s="1" t="str">
        <f>IFERROR(INDEX(股票涨跌!F:F,MATCH(B2783,股票涨跌!B:B,0)),"-")</f>
        <v>-</v>
      </c>
      <c r="G2783" s="1" t="str">
        <f>TRIM(基本信息!O2783)</f>
        <v/>
      </c>
      <c r="H2783" s="1" t="str">
        <f>IFERROR(INDEX(行业涨跌!F:F,MATCH(G2783,行业涨跌!C:C,0)),"-")</f>
        <v>-</v>
      </c>
      <c r="I2783" s="1" t="str">
        <f>IFERROR(INDEX(行业涨跌!E:E,MATCH(G2783,行业涨跌!C:C,0)),"-")</f>
        <v>-</v>
      </c>
      <c r="J2783" s="1">
        <v>0</v>
      </c>
      <c r="K2783" s="1">
        <v>0</v>
      </c>
      <c r="L2783" s="1">
        <v>0</v>
      </c>
      <c r="M2783" s="66">
        <f t="shared" si="291"/>
        <v>0</v>
      </c>
      <c r="R2783" s="43" t="str">
        <f t="shared" si="289"/>
        <v>-</v>
      </c>
    </row>
    <row r="2784" spans="1:19" x14ac:dyDescent="0.15">
      <c r="A2784" s="1">
        <v>2783</v>
      </c>
      <c r="B2784" s="29" t="str">
        <f>TRIM(基本信息!B2784)</f>
        <v/>
      </c>
      <c r="C2784" s="1" t="str">
        <f>TRIM(基本信息!C2784)</f>
        <v/>
      </c>
      <c r="D2784" s="1">
        <f t="shared" si="290"/>
        <v>0</v>
      </c>
      <c r="E2784" s="1" t="str">
        <f>IFERROR(INDEX(股票涨跌!E:E,MATCH(B2784,股票涨跌!B:B,0)),"-")</f>
        <v>-</v>
      </c>
      <c r="F2784" s="1" t="str">
        <f>IFERROR(INDEX(股票涨跌!F:F,MATCH(B2784,股票涨跌!B:B,0)),"-")</f>
        <v>-</v>
      </c>
      <c r="G2784" s="1" t="str">
        <f>TRIM(基本信息!O2784)</f>
        <v/>
      </c>
      <c r="H2784" s="1" t="str">
        <f>IFERROR(INDEX(行业涨跌!F:F,MATCH(G2784,行业涨跌!C:C,0)),"-")</f>
        <v>-</v>
      </c>
      <c r="I2784" s="1" t="str">
        <f>IFERROR(INDEX(行业涨跌!E:E,MATCH(G2784,行业涨跌!C:C,0)),"-")</f>
        <v>-</v>
      </c>
      <c r="J2784" s="1">
        <v>0</v>
      </c>
      <c r="K2784" s="1">
        <v>0</v>
      </c>
      <c r="L2784" s="1">
        <v>0</v>
      </c>
      <c r="M2784" s="66">
        <f t="shared" si="291"/>
        <v>0</v>
      </c>
      <c r="R2784" s="43" t="str">
        <f t="shared" si="289"/>
        <v>-</v>
      </c>
    </row>
    <row r="2785" spans="1:19" x14ac:dyDescent="0.15">
      <c r="A2785" s="1">
        <v>2784</v>
      </c>
      <c r="B2785" s="29" t="str">
        <f>TRIM(基本信息!B2785)</f>
        <v/>
      </c>
      <c r="C2785" s="1" t="str">
        <f>TRIM(基本信息!C2785)</f>
        <v/>
      </c>
      <c r="D2785" s="1">
        <f t="shared" si="290"/>
        <v>0</v>
      </c>
      <c r="E2785" s="1" t="str">
        <f>IFERROR(INDEX(股票涨跌!E:E,MATCH(B2785,股票涨跌!B:B,0)),"-")</f>
        <v>-</v>
      </c>
      <c r="F2785" s="1" t="str">
        <f>IFERROR(INDEX(股票涨跌!F:F,MATCH(B2785,股票涨跌!B:B,0)),"-")</f>
        <v>-</v>
      </c>
      <c r="G2785" s="1" t="str">
        <f>TRIM(基本信息!O2785)</f>
        <v/>
      </c>
      <c r="H2785" s="1" t="str">
        <f>IFERROR(INDEX(行业涨跌!F:F,MATCH(G2785,行业涨跌!C:C,0)),"-")</f>
        <v>-</v>
      </c>
      <c r="I2785" s="1" t="str">
        <f>IFERROR(INDEX(行业涨跌!E:E,MATCH(G2785,行业涨跌!C:C,0)),"-")</f>
        <v>-</v>
      </c>
      <c r="J2785" s="1">
        <v>0</v>
      </c>
      <c r="K2785" s="1">
        <v>0</v>
      </c>
      <c r="L2785" s="1">
        <v>0</v>
      </c>
      <c r="M2785" s="66">
        <f t="shared" si="291"/>
        <v>0</v>
      </c>
      <c r="R2785" s="43" t="str">
        <f t="shared" si="289"/>
        <v>-</v>
      </c>
    </row>
    <row r="2786" spans="1:19" x14ac:dyDescent="0.15">
      <c r="A2786" s="1">
        <v>2785</v>
      </c>
      <c r="B2786" s="29" t="str">
        <f>TRIM(基本信息!B2786)</f>
        <v/>
      </c>
      <c r="C2786" s="1" t="str">
        <f>TRIM(基本信息!C2786)</f>
        <v/>
      </c>
      <c r="D2786" s="1">
        <f t="shared" si="290"/>
        <v>0</v>
      </c>
      <c r="E2786" s="1" t="str">
        <f>IFERROR(INDEX(股票涨跌!E:E,MATCH(B2786,股票涨跌!B:B,0)),"-")</f>
        <v>-</v>
      </c>
      <c r="F2786" s="1" t="str">
        <f>IFERROR(INDEX(股票涨跌!F:F,MATCH(B2786,股票涨跌!B:B,0)),"-")</f>
        <v>-</v>
      </c>
      <c r="G2786" s="1" t="str">
        <f>TRIM(基本信息!O2786)</f>
        <v/>
      </c>
      <c r="H2786" s="1" t="str">
        <f>IFERROR(INDEX(行业涨跌!F:F,MATCH(G2786,行业涨跌!C:C,0)),"-")</f>
        <v>-</v>
      </c>
      <c r="I2786" s="1" t="str">
        <f>IFERROR(INDEX(行业涨跌!E:E,MATCH(G2786,行业涨跌!C:C,0)),"-")</f>
        <v>-</v>
      </c>
      <c r="J2786" s="1">
        <v>0</v>
      </c>
      <c r="K2786" s="1">
        <v>0</v>
      </c>
      <c r="L2786" s="1">
        <v>0</v>
      </c>
      <c r="M2786" s="66">
        <f t="shared" si="291"/>
        <v>0</v>
      </c>
      <c r="R2786" s="43" t="str">
        <f t="shared" si="289"/>
        <v>-</v>
      </c>
    </row>
    <row r="2787" spans="1:19" x14ac:dyDescent="0.15">
      <c r="A2787" s="1">
        <v>2786</v>
      </c>
      <c r="B2787" s="29" t="str">
        <f>TRIM(基本信息!B2787)</f>
        <v/>
      </c>
      <c r="C2787" s="1" t="str">
        <f>TRIM(基本信息!C2787)</f>
        <v/>
      </c>
      <c r="D2787" s="1">
        <f t="shared" si="290"/>
        <v>0</v>
      </c>
      <c r="E2787" s="1" t="str">
        <f>IFERROR(INDEX(股票涨跌!E:E,MATCH(B2787,股票涨跌!B:B,0)),"-")</f>
        <v>-</v>
      </c>
      <c r="F2787" s="1" t="str">
        <f>IFERROR(INDEX(股票涨跌!F:F,MATCH(B2787,股票涨跌!B:B,0)),"-")</f>
        <v>-</v>
      </c>
      <c r="G2787" s="1" t="str">
        <f>TRIM(基本信息!O2787)</f>
        <v/>
      </c>
      <c r="H2787" s="1" t="str">
        <f>IFERROR(INDEX(行业涨跌!F:F,MATCH(G2787,行业涨跌!C:C,0)),"-")</f>
        <v>-</v>
      </c>
      <c r="I2787" s="1" t="str">
        <f>IFERROR(INDEX(行业涨跌!E:E,MATCH(G2787,行业涨跌!C:C,0)),"-")</f>
        <v>-</v>
      </c>
      <c r="J2787" s="1">
        <v>0</v>
      </c>
      <c r="K2787" s="1">
        <v>1</v>
      </c>
      <c r="L2787" s="1">
        <v>0</v>
      </c>
      <c r="M2787" s="66">
        <f t="shared" si="291"/>
        <v>1</v>
      </c>
      <c r="R2787" s="43" t="str">
        <f t="shared" si="289"/>
        <v>-</v>
      </c>
      <c r="S2787" s="11">
        <v>43630.625</v>
      </c>
    </row>
    <row r="2788" spans="1:19" x14ac:dyDescent="0.15">
      <c r="A2788" s="1">
        <v>2787</v>
      </c>
      <c r="B2788" s="29" t="str">
        <f>TRIM(基本信息!B2788)</f>
        <v/>
      </c>
      <c r="C2788" s="1" t="str">
        <f>TRIM(基本信息!C2788)</f>
        <v/>
      </c>
      <c r="D2788" s="1">
        <f t="shared" si="290"/>
        <v>0</v>
      </c>
      <c r="E2788" s="1" t="str">
        <f>IFERROR(INDEX(股票涨跌!E:E,MATCH(B2788,股票涨跌!B:B,0)),"-")</f>
        <v>-</v>
      </c>
      <c r="F2788" s="1" t="str">
        <f>IFERROR(INDEX(股票涨跌!F:F,MATCH(B2788,股票涨跌!B:B,0)),"-")</f>
        <v>-</v>
      </c>
      <c r="G2788" s="1" t="str">
        <f>TRIM(基本信息!O2788)</f>
        <v/>
      </c>
      <c r="H2788" s="1" t="str">
        <f>IFERROR(INDEX(行业涨跌!F:F,MATCH(G2788,行业涨跌!C:C,0)),"-")</f>
        <v>-</v>
      </c>
      <c r="I2788" s="1" t="str">
        <f>IFERROR(INDEX(行业涨跌!E:E,MATCH(G2788,行业涨跌!C:C,0)),"-")</f>
        <v>-</v>
      </c>
      <c r="J2788" s="1">
        <v>1</v>
      </c>
      <c r="K2788" s="1">
        <v>0</v>
      </c>
      <c r="L2788" s="1">
        <v>0</v>
      </c>
      <c r="M2788" s="66">
        <f t="shared" si="291"/>
        <v>0.5</v>
      </c>
      <c r="N2788" s="1">
        <v>0</v>
      </c>
      <c r="O2788" s="1">
        <v>0</v>
      </c>
      <c r="P2788" s="1">
        <v>0</v>
      </c>
      <c r="Q2788" s="1">
        <v>0</v>
      </c>
      <c r="R2788" s="43" t="str">
        <f t="shared" si="289"/>
        <v>-</v>
      </c>
      <c r="S2788" s="11" t="s">
        <v>7751</v>
      </c>
    </row>
    <row r="2789" spans="1:19" x14ac:dyDescent="0.15">
      <c r="A2789" s="1">
        <v>2788</v>
      </c>
      <c r="B2789" s="29" t="str">
        <f>TRIM(基本信息!B2789)</f>
        <v/>
      </c>
      <c r="C2789" s="1" t="str">
        <f>TRIM(基本信息!C2789)</f>
        <v/>
      </c>
      <c r="D2789" s="1">
        <f t="shared" si="290"/>
        <v>0</v>
      </c>
      <c r="E2789" s="1" t="str">
        <f>IFERROR(INDEX(股票涨跌!E:E,MATCH(B2789,股票涨跌!B:B,0)),"-")</f>
        <v>-</v>
      </c>
      <c r="F2789" s="1" t="str">
        <f>IFERROR(INDEX(股票涨跌!F:F,MATCH(B2789,股票涨跌!B:B,0)),"-")</f>
        <v>-</v>
      </c>
      <c r="G2789" s="1" t="str">
        <f>TRIM(基本信息!O2789)</f>
        <v/>
      </c>
      <c r="H2789" s="1" t="str">
        <f>IFERROR(INDEX(行业涨跌!F:F,MATCH(G2789,行业涨跌!C:C,0)),"-")</f>
        <v>-</v>
      </c>
      <c r="I2789" s="1" t="str">
        <f>IFERROR(INDEX(行业涨跌!E:E,MATCH(G2789,行业涨跌!C:C,0)),"-")</f>
        <v>-</v>
      </c>
      <c r="J2789" s="1">
        <v>0</v>
      </c>
      <c r="K2789" s="1">
        <v>1</v>
      </c>
      <c r="L2789" s="1">
        <v>0</v>
      </c>
      <c r="M2789" s="66">
        <f t="shared" si="291"/>
        <v>1</v>
      </c>
      <c r="R2789" s="43" t="str">
        <f t="shared" si="289"/>
        <v>-</v>
      </c>
      <c r="S2789" s="11">
        <v>43630.625</v>
      </c>
    </row>
    <row r="2790" spans="1:19" x14ac:dyDescent="0.15">
      <c r="A2790" s="1">
        <v>2789</v>
      </c>
      <c r="B2790" s="29" t="str">
        <f>TRIM(基本信息!B2790)</f>
        <v/>
      </c>
      <c r="C2790" s="1" t="str">
        <f>TRIM(基本信息!C2790)</f>
        <v/>
      </c>
      <c r="D2790" s="1">
        <f t="shared" si="290"/>
        <v>0</v>
      </c>
      <c r="E2790" s="1" t="str">
        <f>IFERROR(INDEX(股票涨跌!E:E,MATCH(B2790,股票涨跌!B:B,0)),"-")</f>
        <v>-</v>
      </c>
      <c r="F2790" s="1" t="str">
        <f>IFERROR(INDEX(股票涨跌!F:F,MATCH(B2790,股票涨跌!B:B,0)),"-")</f>
        <v>-</v>
      </c>
      <c r="G2790" s="1" t="str">
        <f>TRIM(基本信息!O2790)</f>
        <v/>
      </c>
      <c r="H2790" s="1" t="str">
        <f>IFERROR(INDEX(行业涨跌!F:F,MATCH(G2790,行业涨跌!C:C,0)),"-")</f>
        <v>-</v>
      </c>
      <c r="I2790" s="1" t="str">
        <f>IFERROR(INDEX(行业涨跌!E:E,MATCH(G2790,行业涨跌!C:C,0)),"-")</f>
        <v>-</v>
      </c>
      <c r="J2790" s="1">
        <v>0</v>
      </c>
      <c r="K2790" s="1">
        <v>0</v>
      </c>
      <c r="L2790" s="1">
        <v>0</v>
      </c>
      <c r="M2790" s="66">
        <f t="shared" si="291"/>
        <v>0</v>
      </c>
      <c r="R2790" s="43" t="str">
        <f t="shared" si="289"/>
        <v>-</v>
      </c>
    </row>
    <row r="2791" spans="1:19" x14ac:dyDescent="0.15">
      <c r="A2791" s="1">
        <v>2790</v>
      </c>
      <c r="B2791" s="29" t="str">
        <f>TRIM(基本信息!B2791)</f>
        <v/>
      </c>
      <c r="C2791" s="1" t="str">
        <f>TRIM(基本信息!C2791)</f>
        <v/>
      </c>
      <c r="D2791" s="1">
        <f t="shared" si="290"/>
        <v>0</v>
      </c>
      <c r="E2791" s="1" t="str">
        <f>IFERROR(INDEX(股票涨跌!E:E,MATCH(B2791,股票涨跌!B:B,0)),"-")</f>
        <v>-</v>
      </c>
      <c r="F2791" s="1" t="str">
        <f>IFERROR(INDEX(股票涨跌!F:F,MATCH(B2791,股票涨跌!B:B,0)),"-")</f>
        <v>-</v>
      </c>
      <c r="G2791" s="1" t="str">
        <f>TRIM(基本信息!O2791)</f>
        <v/>
      </c>
      <c r="H2791" s="1" t="str">
        <f>IFERROR(INDEX(行业涨跌!F:F,MATCH(G2791,行业涨跌!C:C,0)),"-")</f>
        <v>-</v>
      </c>
      <c r="I2791" s="1" t="str">
        <f>IFERROR(INDEX(行业涨跌!E:E,MATCH(G2791,行业涨跌!C:C,0)),"-")</f>
        <v>-</v>
      </c>
      <c r="J2791" s="1">
        <v>0</v>
      </c>
      <c r="K2791" s="1">
        <v>1</v>
      </c>
      <c r="L2791" s="1">
        <v>0</v>
      </c>
      <c r="M2791" s="66">
        <f t="shared" si="291"/>
        <v>1</v>
      </c>
      <c r="R2791" s="43" t="str">
        <f t="shared" si="289"/>
        <v>-</v>
      </c>
      <c r="S2791" s="11">
        <v>43630.625</v>
      </c>
    </row>
    <row r="2792" spans="1:19" x14ac:dyDescent="0.15">
      <c r="A2792" s="1">
        <v>2791</v>
      </c>
      <c r="B2792" s="29" t="str">
        <f>TRIM(基本信息!B2792)</f>
        <v/>
      </c>
      <c r="C2792" s="1" t="str">
        <f>TRIM(基本信息!C2792)</f>
        <v/>
      </c>
      <c r="D2792" s="1">
        <f t="shared" si="290"/>
        <v>0</v>
      </c>
      <c r="E2792" s="1" t="str">
        <f>IFERROR(INDEX(股票涨跌!E:E,MATCH(B2792,股票涨跌!B:B,0)),"-")</f>
        <v>-</v>
      </c>
      <c r="F2792" s="1" t="str">
        <f>IFERROR(INDEX(股票涨跌!F:F,MATCH(B2792,股票涨跌!B:B,0)),"-")</f>
        <v>-</v>
      </c>
      <c r="G2792" s="1" t="str">
        <f>TRIM(基本信息!O2792)</f>
        <v/>
      </c>
      <c r="H2792" s="1" t="str">
        <f>IFERROR(INDEX(行业涨跌!F:F,MATCH(G2792,行业涨跌!C:C,0)),"-")</f>
        <v>-</v>
      </c>
      <c r="I2792" s="1" t="str">
        <f>IFERROR(INDEX(行业涨跌!E:E,MATCH(G2792,行业涨跌!C:C,0)),"-")</f>
        <v>-</v>
      </c>
      <c r="J2792" s="1">
        <v>0</v>
      </c>
      <c r="K2792" s="1">
        <v>0</v>
      </c>
      <c r="L2792" s="1">
        <v>0</v>
      </c>
      <c r="M2792" s="66">
        <f t="shared" si="291"/>
        <v>0</v>
      </c>
      <c r="R2792" s="43" t="str">
        <f t="shared" si="289"/>
        <v>-</v>
      </c>
    </row>
    <row r="2793" spans="1:19" x14ac:dyDescent="0.15">
      <c r="A2793" s="1">
        <v>2792</v>
      </c>
      <c r="B2793" s="29" t="str">
        <f>TRIM(基本信息!B2793)</f>
        <v/>
      </c>
      <c r="C2793" s="1" t="str">
        <f>TRIM(基本信息!C2793)</f>
        <v/>
      </c>
      <c r="D2793" s="1">
        <f t="shared" si="290"/>
        <v>0</v>
      </c>
      <c r="E2793" s="1" t="str">
        <f>IFERROR(INDEX(股票涨跌!E:E,MATCH(B2793,股票涨跌!B:B,0)),"-")</f>
        <v>-</v>
      </c>
      <c r="F2793" s="1" t="str">
        <f>IFERROR(INDEX(股票涨跌!F:F,MATCH(B2793,股票涨跌!B:B,0)),"-")</f>
        <v>-</v>
      </c>
      <c r="G2793" s="1" t="str">
        <f>TRIM(基本信息!O2793)</f>
        <v/>
      </c>
      <c r="H2793" s="1" t="str">
        <f>IFERROR(INDEX(行业涨跌!F:F,MATCH(G2793,行业涨跌!C:C,0)),"-")</f>
        <v>-</v>
      </c>
      <c r="I2793" s="1" t="str">
        <f>IFERROR(INDEX(行业涨跌!E:E,MATCH(G2793,行业涨跌!C:C,0)),"-")</f>
        <v>-</v>
      </c>
      <c r="J2793" s="1">
        <v>0</v>
      </c>
      <c r="K2793" s="1">
        <v>0</v>
      </c>
      <c r="L2793" s="1">
        <v>0</v>
      </c>
      <c r="M2793" s="66">
        <f t="shared" si="291"/>
        <v>0</v>
      </c>
      <c r="R2793" s="43" t="str">
        <f t="shared" si="289"/>
        <v>-</v>
      </c>
    </row>
    <row r="2794" spans="1:19" x14ac:dyDescent="0.15">
      <c r="A2794" s="1">
        <v>2793</v>
      </c>
      <c r="B2794" s="29" t="str">
        <f>TRIM(基本信息!B2794)</f>
        <v/>
      </c>
      <c r="C2794" s="1" t="str">
        <f>TRIM(基本信息!C2794)</f>
        <v/>
      </c>
      <c r="D2794" s="1">
        <f t="shared" si="290"/>
        <v>0</v>
      </c>
      <c r="E2794" s="1" t="str">
        <f>IFERROR(INDEX(股票涨跌!E:E,MATCH(B2794,股票涨跌!B:B,0)),"-")</f>
        <v>-</v>
      </c>
      <c r="F2794" s="1" t="str">
        <f>IFERROR(INDEX(股票涨跌!F:F,MATCH(B2794,股票涨跌!B:B,0)),"-")</f>
        <v>-</v>
      </c>
      <c r="G2794" s="1" t="str">
        <f>TRIM(基本信息!O2794)</f>
        <v/>
      </c>
      <c r="H2794" s="1" t="str">
        <f>IFERROR(INDEX(行业涨跌!F:F,MATCH(G2794,行业涨跌!C:C,0)),"-")</f>
        <v>-</v>
      </c>
      <c r="I2794" s="1" t="str">
        <f>IFERROR(INDEX(行业涨跌!E:E,MATCH(G2794,行业涨跌!C:C,0)),"-")</f>
        <v>-</v>
      </c>
      <c r="J2794" s="1">
        <v>0</v>
      </c>
      <c r="K2794" s="1">
        <v>1</v>
      </c>
      <c r="L2794" s="1">
        <v>0</v>
      </c>
      <c r="M2794" s="66">
        <f t="shared" si="291"/>
        <v>1</v>
      </c>
      <c r="R2794" s="43" t="str">
        <f t="shared" si="289"/>
        <v>-</v>
      </c>
      <c r="S2794" s="11">
        <v>43630.625</v>
      </c>
    </row>
    <row r="2795" spans="1:19" x14ac:dyDescent="0.15">
      <c r="A2795" s="1">
        <v>2794</v>
      </c>
      <c r="B2795" s="29" t="str">
        <f>TRIM(基本信息!B2795)</f>
        <v/>
      </c>
      <c r="C2795" s="1" t="str">
        <f>TRIM(基本信息!C2795)</f>
        <v/>
      </c>
      <c r="D2795" s="1">
        <f t="shared" si="290"/>
        <v>0</v>
      </c>
      <c r="E2795" s="1" t="str">
        <f>IFERROR(INDEX(股票涨跌!E:E,MATCH(B2795,股票涨跌!B:B,0)),"-")</f>
        <v>-</v>
      </c>
      <c r="F2795" s="1" t="str">
        <f>IFERROR(INDEX(股票涨跌!F:F,MATCH(B2795,股票涨跌!B:B,0)),"-")</f>
        <v>-</v>
      </c>
      <c r="G2795" s="1" t="str">
        <f>TRIM(基本信息!O2795)</f>
        <v/>
      </c>
      <c r="H2795" s="1" t="str">
        <f>IFERROR(INDEX(行业涨跌!F:F,MATCH(G2795,行业涨跌!C:C,0)),"-")</f>
        <v>-</v>
      </c>
      <c r="I2795" s="1" t="str">
        <f>IFERROR(INDEX(行业涨跌!E:E,MATCH(G2795,行业涨跌!C:C,0)),"-")</f>
        <v>-</v>
      </c>
      <c r="J2795" s="1">
        <v>0</v>
      </c>
      <c r="K2795" s="1">
        <v>1</v>
      </c>
      <c r="L2795" s="1">
        <v>1</v>
      </c>
      <c r="M2795" s="66">
        <f t="shared" si="291"/>
        <v>1</v>
      </c>
      <c r="R2795" s="43" t="str">
        <f t="shared" si="289"/>
        <v>-</v>
      </c>
      <c r="S2795" s="11">
        <v>43630.625</v>
      </c>
    </row>
    <row r="2796" spans="1:19" x14ac:dyDescent="0.15">
      <c r="A2796" s="1">
        <v>2795</v>
      </c>
      <c r="B2796" s="29" t="str">
        <f>TRIM(基本信息!B2796)</f>
        <v/>
      </c>
      <c r="C2796" s="1" t="str">
        <f>TRIM(基本信息!C2796)</f>
        <v/>
      </c>
      <c r="D2796" s="1">
        <f t="shared" si="290"/>
        <v>0</v>
      </c>
      <c r="E2796" s="1" t="str">
        <f>IFERROR(INDEX(股票涨跌!E:E,MATCH(B2796,股票涨跌!B:B,0)),"-")</f>
        <v>-</v>
      </c>
      <c r="F2796" s="1" t="str">
        <f>IFERROR(INDEX(股票涨跌!F:F,MATCH(B2796,股票涨跌!B:B,0)),"-")</f>
        <v>-</v>
      </c>
      <c r="G2796" s="1" t="str">
        <f>TRIM(基本信息!O2796)</f>
        <v/>
      </c>
      <c r="H2796" s="1" t="str">
        <f>IFERROR(INDEX(行业涨跌!F:F,MATCH(G2796,行业涨跌!C:C,0)),"-")</f>
        <v>-</v>
      </c>
      <c r="I2796" s="1" t="str">
        <f>IFERROR(INDEX(行业涨跌!E:E,MATCH(G2796,行业涨跌!C:C,0)),"-")</f>
        <v>-</v>
      </c>
      <c r="J2796" s="1">
        <v>0</v>
      </c>
      <c r="K2796" s="1">
        <v>1</v>
      </c>
      <c r="L2796" s="1">
        <v>0</v>
      </c>
      <c r="M2796" s="66">
        <f t="shared" si="291"/>
        <v>1</v>
      </c>
      <c r="R2796" s="43" t="str">
        <f t="shared" si="289"/>
        <v>-</v>
      </c>
      <c r="S2796" s="11">
        <v>43630.625</v>
      </c>
    </row>
    <row r="2797" spans="1:19" x14ac:dyDescent="0.15">
      <c r="A2797" s="1">
        <v>2796</v>
      </c>
      <c r="B2797" s="29" t="str">
        <f>TRIM(基本信息!B2797)</f>
        <v/>
      </c>
      <c r="C2797" s="1" t="str">
        <f>TRIM(基本信息!C2797)</f>
        <v/>
      </c>
      <c r="D2797" s="1">
        <f t="shared" si="290"/>
        <v>0</v>
      </c>
      <c r="E2797" s="1" t="str">
        <f>IFERROR(INDEX(股票涨跌!E:E,MATCH(B2797,股票涨跌!B:B,0)),"-")</f>
        <v>-</v>
      </c>
      <c r="F2797" s="1" t="str">
        <f>IFERROR(INDEX(股票涨跌!F:F,MATCH(B2797,股票涨跌!B:B,0)),"-")</f>
        <v>-</v>
      </c>
      <c r="G2797" s="1" t="str">
        <f>TRIM(基本信息!O2797)</f>
        <v/>
      </c>
      <c r="H2797" s="1" t="str">
        <f>IFERROR(INDEX(行业涨跌!F:F,MATCH(G2797,行业涨跌!C:C,0)),"-")</f>
        <v>-</v>
      </c>
      <c r="I2797" s="1" t="str">
        <f>IFERROR(INDEX(行业涨跌!E:E,MATCH(G2797,行业涨跌!C:C,0)),"-")</f>
        <v>-</v>
      </c>
      <c r="J2797" s="1">
        <v>0</v>
      </c>
      <c r="K2797" s="1">
        <v>0</v>
      </c>
      <c r="L2797" s="1">
        <v>0</v>
      </c>
      <c r="M2797" s="66">
        <f t="shared" si="291"/>
        <v>0</v>
      </c>
      <c r="R2797" s="43" t="str">
        <f t="shared" si="289"/>
        <v>-</v>
      </c>
    </row>
    <row r="2798" spans="1:19" x14ac:dyDescent="0.15">
      <c r="A2798" s="1">
        <v>2797</v>
      </c>
      <c r="B2798" s="29" t="str">
        <f>TRIM(基本信息!B2798)</f>
        <v/>
      </c>
      <c r="C2798" s="1" t="str">
        <f>TRIM(基本信息!C2798)</f>
        <v/>
      </c>
      <c r="D2798" s="1">
        <f t="shared" si="290"/>
        <v>0</v>
      </c>
      <c r="E2798" s="1" t="str">
        <f>IFERROR(INDEX(股票涨跌!E:E,MATCH(B2798,股票涨跌!B:B,0)),"-")</f>
        <v>-</v>
      </c>
      <c r="F2798" s="1" t="str">
        <f>IFERROR(INDEX(股票涨跌!F:F,MATCH(B2798,股票涨跌!B:B,0)),"-")</f>
        <v>-</v>
      </c>
      <c r="G2798" s="1" t="str">
        <f>TRIM(基本信息!O2798)</f>
        <v/>
      </c>
      <c r="H2798" s="1" t="str">
        <f>IFERROR(INDEX(行业涨跌!F:F,MATCH(G2798,行业涨跌!C:C,0)),"-")</f>
        <v>-</v>
      </c>
      <c r="I2798" s="1" t="str">
        <f>IFERROR(INDEX(行业涨跌!E:E,MATCH(G2798,行业涨跌!C:C,0)),"-")</f>
        <v>-</v>
      </c>
      <c r="J2798" s="1">
        <v>0</v>
      </c>
      <c r="K2798" s="1">
        <v>0</v>
      </c>
      <c r="L2798" s="1">
        <v>0</v>
      </c>
      <c r="M2798" s="66">
        <f t="shared" si="291"/>
        <v>0</v>
      </c>
      <c r="R2798" s="43" t="str">
        <f t="shared" si="289"/>
        <v>-</v>
      </c>
    </row>
    <row r="2799" spans="1:19" x14ac:dyDescent="0.15">
      <c r="A2799" s="1">
        <v>2798</v>
      </c>
      <c r="B2799" s="29" t="str">
        <f>TRIM(基本信息!B2799)</f>
        <v/>
      </c>
      <c r="C2799" s="1" t="str">
        <f>TRIM(基本信息!C2799)</f>
        <v/>
      </c>
      <c r="D2799" s="1">
        <f t="shared" si="290"/>
        <v>0</v>
      </c>
      <c r="E2799" s="1" t="str">
        <f>IFERROR(INDEX(股票涨跌!E:E,MATCH(B2799,股票涨跌!B:B,0)),"-")</f>
        <v>-</v>
      </c>
      <c r="F2799" s="1" t="str">
        <f>IFERROR(INDEX(股票涨跌!F:F,MATCH(B2799,股票涨跌!B:B,0)),"-")</f>
        <v>-</v>
      </c>
      <c r="G2799" s="1" t="str">
        <f>TRIM(基本信息!O2799)</f>
        <v/>
      </c>
      <c r="H2799" s="1" t="str">
        <f>IFERROR(INDEX(行业涨跌!F:F,MATCH(G2799,行业涨跌!C:C,0)),"-")</f>
        <v>-</v>
      </c>
      <c r="I2799" s="1" t="str">
        <f>IFERROR(INDEX(行业涨跌!E:E,MATCH(G2799,行业涨跌!C:C,0)),"-")</f>
        <v>-</v>
      </c>
      <c r="J2799" s="1">
        <v>0</v>
      </c>
      <c r="K2799" s="1">
        <v>1</v>
      </c>
      <c r="L2799" s="1">
        <v>0</v>
      </c>
      <c r="M2799" s="66">
        <f t="shared" si="291"/>
        <v>1</v>
      </c>
      <c r="R2799" s="43" t="str">
        <f t="shared" si="289"/>
        <v>-</v>
      </c>
      <c r="S2799" s="11">
        <v>43630.625</v>
      </c>
    </row>
    <row r="2800" spans="1:19" x14ac:dyDescent="0.15">
      <c r="A2800" s="1">
        <v>2799</v>
      </c>
      <c r="B2800" s="29" t="str">
        <f>TRIM(基本信息!B2800)</f>
        <v/>
      </c>
      <c r="C2800" s="1" t="str">
        <f>TRIM(基本信息!C2800)</f>
        <v/>
      </c>
      <c r="D2800" s="1">
        <f t="shared" si="290"/>
        <v>0</v>
      </c>
      <c r="E2800" s="1" t="str">
        <f>IFERROR(INDEX(股票涨跌!E:E,MATCH(B2800,股票涨跌!B:B,0)),"-")</f>
        <v>-</v>
      </c>
      <c r="F2800" s="1" t="str">
        <f>IFERROR(INDEX(股票涨跌!F:F,MATCH(B2800,股票涨跌!B:B,0)),"-")</f>
        <v>-</v>
      </c>
      <c r="G2800" s="1" t="str">
        <f>TRIM(基本信息!O2800)</f>
        <v/>
      </c>
      <c r="H2800" s="1" t="str">
        <f>IFERROR(INDEX(行业涨跌!F:F,MATCH(G2800,行业涨跌!C:C,0)),"-")</f>
        <v>-</v>
      </c>
      <c r="I2800" s="1" t="str">
        <f>IFERROR(INDEX(行业涨跌!E:E,MATCH(G2800,行业涨跌!C:C,0)),"-")</f>
        <v>-</v>
      </c>
      <c r="J2800" s="1">
        <v>0</v>
      </c>
      <c r="K2800" s="1">
        <v>0</v>
      </c>
      <c r="L2800" s="1">
        <v>0</v>
      </c>
      <c r="M2800" s="66">
        <f t="shared" si="291"/>
        <v>0</v>
      </c>
      <c r="R2800" s="43" t="str">
        <f t="shared" si="289"/>
        <v>-</v>
      </c>
    </row>
    <row r="2801" spans="1:19" x14ac:dyDescent="0.15">
      <c r="A2801" s="1">
        <v>2800</v>
      </c>
      <c r="B2801" s="29" t="str">
        <f>TRIM(基本信息!B2801)</f>
        <v/>
      </c>
      <c r="C2801" s="1" t="str">
        <f>TRIM(基本信息!C2801)</f>
        <v/>
      </c>
      <c r="D2801" s="1">
        <f t="shared" si="290"/>
        <v>0</v>
      </c>
      <c r="E2801" s="1" t="str">
        <f>IFERROR(INDEX(股票涨跌!E:E,MATCH(B2801,股票涨跌!B:B,0)),"-")</f>
        <v>-</v>
      </c>
      <c r="F2801" s="1" t="str">
        <f>IFERROR(INDEX(股票涨跌!F:F,MATCH(B2801,股票涨跌!B:B,0)),"-")</f>
        <v>-</v>
      </c>
      <c r="G2801" s="1" t="str">
        <f>TRIM(基本信息!O2801)</f>
        <v/>
      </c>
      <c r="H2801" s="1" t="str">
        <f>IFERROR(INDEX(行业涨跌!F:F,MATCH(G2801,行业涨跌!C:C,0)),"-")</f>
        <v>-</v>
      </c>
      <c r="I2801" s="1" t="str">
        <f>IFERROR(INDEX(行业涨跌!E:E,MATCH(G2801,行业涨跌!C:C,0)),"-")</f>
        <v>-</v>
      </c>
      <c r="J2801" s="1">
        <v>0</v>
      </c>
      <c r="K2801" s="1">
        <v>1</v>
      </c>
      <c r="L2801" s="1">
        <v>0</v>
      </c>
      <c r="M2801" s="66">
        <f t="shared" si="291"/>
        <v>1</v>
      </c>
      <c r="R2801" s="43" t="str">
        <f t="shared" si="289"/>
        <v>-</v>
      </c>
      <c r="S2801" s="11">
        <v>43630.625</v>
      </c>
    </row>
    <row r="2802" spans="1:19" x14ac:dyDescent="0.15">
      <c r="A2802" s="1">
        <v>2801</v>
      </c>
      <c r="B2802" s="29" t="str">
        <f>TRIM(基本信息!B2802)</f>
        <v/>
      </c>
      <c r="C2802" s="1" t="str">
        <f>TRIM(基本信息!C2802)</f>
        <v/>
      </c>
      <c r="D2802" s="1">
        <f t="shared" si="290"/>
        <v>0</v>
      </c>
      <c r="E2802" s="1" t="str">
        <f>IFERROR(INDEX(股票涨跌!E:E,MATCH(B2802,股票涨跌!B:B,0)),"-")</f>
        <v>-</v>
      </c>
      <c r="F2802" s="1" t="str">
        <f>IFERROR(INDEX(股票涨跌!F:F,MATCH(B2802,股票涨跌!B:B,0)),"-")</f>
        <v>-</v>
      </c>
      <c r="G2802" s="1" t="str">
        <f>TRIM(基本信息!O2802)</f>
        <v/>
      </c>
      <c r="H2802" s="1" t="str">
        <f>IFERROR(INDEX(行业涨跌!F:F,MATCH(G2802,行业涨跌!C:C,0)),"-")</f>
        <v>-</v>
      </c>
      <c r="I2802" s="1" t="str">
        <f>IFERROR(INDEX(行业涨跌!E:E,MATCH(G2802,行业涨跌!C:C,0)),"-")</f>
        <v>-</v>
      </c>
      <c r="J2802" s="1">
        <v>0</v>
      </c>
      <c r="K2802" s="1">
        <v>0</v>
      </c>
      <c r="L2802" s="1">
        <v>0</v>
      </c>
      <c r="M2802" s="66">
        <f t="shared" si="291"/>
        <v>0</v>
      </c>
      <c r="R2802" s="43" t="str">
        <f t="shared" si="289"/>
        <v>-</v>
      </c>
    </row>
    <row r="2803" spans="1:19" x14ac:dyDescent="0.15">
      <c r="A2803" s="1">
        <v>2802</v>
      </c>
      <c r="B2803" s="29" t="str">
        <f>TRIM(基本信息!B2803)</f>
        <v/>
      </c>
      <c r="C2803" s="1" t="str">
        <f>TRIM(基本信息!C2803)</f>
        <v/>
      </c>
      <c r="D2803" s="1">
        <f t="shared" si="290"/>
        <v>0</v>
      </c>
      <c r="E2803" s="1" t="str">
        <f>IFERROR(INDEX(股票涨跌!E:E,MATCH(B2803,股票涨跌!B:B,0)),"-")</f>
        <v>-</v>
      </c>
      <c r="F2803" s="1" t="str">
        <f>IFERROR(INDEX(股票涨跌!F:F,MATCH(B2803,股票涨跌!B:B,0)),"-")</f>
        <v>-</v>
      </c>
      <c r="G2803" s="1" t="str">
        <f>TRIM(基本信息!O2803)</f>
        <v/>
      </c>
      <c r="H2803" s="1" t="str">
        <f>IFERROR(INDEX(行业涨跌!F:F,MATCH(G2803,行业涨跌!C:C,0)),"-")</f>
        <v>-</v>
      </c>
      <c r="I2803" s="1" t="str">
        <f>IFERROR(INDEX(行业涨跌!E:E,MATCH(G2803,行业涨跌!C:C,0)),"-")</f>
        <v>-</v>
      </c>
      <c r="J2803" s="1">
        <v>0</v>
      </c>
      <c r="K2803" s="1">
        <v>0</v>
      </c>
      <c r="L2803" s="1">
        <v>0</v>
      </c>
      <c r="M2803" s="66">
        <f t="shared" si="291"/>
        <v>0</v>
      </c>
      <c r="R2803" s="43" t="str">
        <f t="shared" si="289"/>
        <v>-</v>
      </c>
    </row>
    <row r="2804" spans="1:19" x14ac:dyDescent="0.15">
      <c r="A2804" s="1">
        <v>2803</v>
      </c>
      <c r="B2804" s="29" t="str">
        <f>TRIM(基本信息!B2804)</f>
        <v/>
      </c>
      <c r="C2804" s="1" t="str">
        <f>TRIM(基本信息!C2804)</f>
        <v/>
      </c>
      <c r="D2804" s="1">
        <f t="shared" si="290"/>
        <v>0</v>
      </c>
      <c r="E2804" s="1" t="str">
        <f>IFERROR(INDEX(股票涨跌!E:E,MATCH(B2804,股票涨跌!B:B,0)),"-")</f>
        <v>-</v>
      </c>
      <c r="F2804" s="1" t="str">
        <f>IFERROR(INDEX(股票涨跌!F:F,MATCH(B2804,股票涨跌!B:B,0)),"-")</f>
        <v>-</v>
      </c>
      <c r="G2804" s="1" t="str">
        <f>TRIM(基本信息!O2804)</f>
        <v/>
      </c>
      <c r="H2804" s="1" t="str">
        <f>IFERROR(INDEX(行业涨跌!F:F,MATCH(G2804,行业涨跌!C:C,0)),"-")</f>
        <v>-</v>
      </c>
      <c r="I2804" s="1" t="str">
        <f>IFERROR(INDEX(行业涨跌!E:E,MATCH(G2804,行业涨跌!C:C,0)),"-")</f>
        <v>-</v>
      </c>
      <c r="J2804" s="1">
        <v>0</v>
      </c>
      <c r="K2804" s="1">
        <v>0</v>
      </c>
      <c r="L2804" s="1">
        <v>0</v>
      </c>
      <c r="M2804" s="66">
        <f t="shared" si="291"/>
        <v>0</v>
      </c>
      <c r="R2804" s="43" t="str">
        <f t="shared" si="289"/>
        <v>-</v>
      </c>
    </row>
    <row r="2805" spans="1:19" x14ac:dyDescent="0.15">
      <c r="A2805" s="1">
        <v>2804</v>
      </c>
      <c r="B2805" s="29" t="str">
        <f>TRIM(基本信息!B2805)</f>
        <v/>
      </c>
      <c r="C2805" s="1" t="str">
        <f>TRIM(基本信息!C2805)</f>
        <v/>
      </c>
      <c r="D2805" s="1">
        <f t="shared" si="290"/>
        <v>0</v>
      </c>
      <c r="E2805" s="1" t="str">
        <f>IFERROR(INDEX(股票涨跌!E:E,MATCH(B2805,股票涨跌!B:B,0)),"-")</f>
        <v>-</v>
      </c>
      <c r="F2805" s="1" t="str">
        <f>IFERROR(INDEX(股票涨跌!F:F,MATCH(B2805,股票涨跌!B:B,0)),"-")</f>
        <v>-</v>
      </c>
      <c r="G2805" s="1" t="str">
        <f>TRIM(基本信息!O2805)</f>
        <v/>
      </c>
      <c r="H2805" s="1" t="str">
        <f>IFERROR(INDEX(行业涨跌!F:F,MATCH(G2805,行业涨跌!C:C,0)),"-")</f>
        <v>-</v>
      </c>
      <c r="I2805" s="1" t="str">
        <f>IFERROR(INDEX(行业涨跌!E:E,MATCH(G2805,行业涨跌!C:C,0)),"-")</f>
        <v>-</v>
      </c>
      <c r="J2805" s="1">
        <v>0</v>
      </c>
      <c r="K2805" s="1">
        <v>1</v>
      </c>
      <c r="L2805" s="1">
        <v>0</v>
      </c>
      <c r="M2805" s="66">
        <f t="shared" si="291"/>
        <v>1</v>
      </c>
      <c r="R2805" s="43" t="str">
        <f t="shared" si="289"/>
        <v>-</v>
      </c>
      <c r="S2805" s="11">
        <v>43630.625</v>
      </c>
    </row>
    <row r="2806" spans="1:19" x14ac:dyDescent="0.15">
      <c r="A2806" s="1">
        <v>2805</v>
      </c>
      <c r="B2806" s="29" t="str">
        <f>TRIM(基本信息!B2806)</f>
        <v/>
      </c>
      <c r="C2806" s="1" t="str">
        <f>TRIM(基本信息!C2806)</f>
        <v/>
      </c>
      <c r="D2806" s="1">
        <f t="shared" si="290"/>
        <v>0</v>
      </c>
      <c r="E2806" s="1" t="str">
        <f>IFERROR(INDEX(股票涨跌!E:E,MATCH(B2806,股票涨跌!B:B,0)),"-")</f>
        <v>-</v>
      </c>
      <c r="F2806" s="1" t="str">
        <f>IFERROR(INDEX(股票涨跌!F:F,MATCH(B2806,股票涨跌!B:B,0)),"-")</f>
        <v>-</v>
      </c>
      <c r="G2806" s="1" t="str">
        <f>TRIM(基本信息!O2806)</f>
        <v/>
      </c>
      <c r="H2806" s="1" t="str">
        <f>IFERROR(INDEX(行业涨跌!F:F,MATCH(G2806,行业涨跌!C:C,0)),"-")</f>
        <v>-</v>
      </c>
      <c r="I2806" s="1" t="str">
        <f>IFERROR(INDEX(行业涨跌!E:E,MATCH(G2806,行业涨跌!C:C,0)),"-")</f>
        <v>-</v>
      </c>
      <c r="J2806" s="1">
        <v>0</v>
      </c>
      <c r="K2806" s="1">
        <v>1</v>
      </c>
      <c r="L2806" s="1">
        <v>0</v>
      </c>
      <c r="M2806" s="66">
        <f t="shared" si="291"/>
        <v>1</v>
      </c>
      <c r="R2806" s="43" t="str">
        <f t="shared" si="289"/>
        <v>-</v>
      </c>
      <c r="S2806" s="11">
        <v>43630.625</v>
      </c>
    </row>
    <row r="2807" spans="1:19" x14ac:dyDescent="0.15">
      <c r="A2807" s="1">
        <v>2806</v>
      </c>
      <c r="B2807" s="29" t="str">
        <f>TRIM(基本信息!B2807)</f>
        <v/>
      </c>
      <c r="C2807" s="1" t="str">
        <f>TRIM(基本信息!C2807)</f>
        <v/>
      </c>
      <c r="D2807" s="1">
        <f t="shared" si="290"/>
        <v>0</v>
      </c>
      <c r="E2807" s="1" t="str">
        <f>IFERROR(INDEX(股票涨跌!E:E,MATCH(B2807,股票涨跌!B:B,0)),"-")</f>
        <v>-</v>
      </c>
      <c r="F2807" s="1" t="str">
        <f>IFERROR(INDEX(股票涨跌!F:F,MATCH(B2807,股票涨跌!B:B,0)),"-")</f>
        <v>-</v>
      </c>
      <c r="G2807" s="1" t="str">
        <f>TRIM(基本信息!O2807)</f>
        <v/>
      </c>
      <c r="H2807" s="1" t="str">
        <f>IFERROR(INDEX(行业涨跌!F:F,MATCH(G2807,行业涨跌!C:C,0)),"-")</f>
        <v>-</v>
      </c>
      <c r="I2807" s="1" t="str">
        <f>IFERROR(INDEX(行业涨跌!E:E,MATCH(G2807,行业涨跌!C:C,0)),"-")</f>
        <v>-</v>
      </c>
      <c r="J2807" s="1">
        <v>0</v>
      </c>
      <c r="K2807" s="1">
        <v>0</v>
      </c>
      <c r="L2807" s="1">
        <v>0</v>
      </c>
      <c r="M2807" s="66">
        <f t="shared" si="291"/>
        <v>0</v>
      </c>
      <c r="R2807" s="43" t="str">
        <f t="shared" si="289"/>
        <v>-</v>
      </c>
    </row>
    <row r="2808" spans="1:19" x14ac:dyDescent="0.15">
      <c r="A2808" s="1">
        <v>2807</v>
      </c>
      <c r="B2808" s="29" t="str">
        <f>TRIM(基本信息!B2808)</f>
        <v/>
      </c>
      <c r="C2808" s="1" t="str">
        <f>TRIM(基本信息!C2808)</f>
        <v/>
      </c>
      <c r="D2808" s="1">
        <f t="shared" si="290"/>
        <v>0</v>
      </c>
      <c r="E2808" s="1" t="str">
        <f>IFERROR(INDEX(股票涨跌!E:E,MATCH(B2808,股票涨跌!B:B,0)),"-")</f>
        <v>-</v>
      </c>
      <c r="F2808" s="1" t="str">
        <f>IFERROR(INDEX(股票涨跌!F:F,MATCH(B2808,股票涨跌!B:B,0)),"-")</f>
        <v>-</v>
      </c>
      <c r="G2808" s="1" t="str">
        <f>TRIM(基本信息!O2808)</f>
        <v/>
      </c>
      <c r="H2808" s="1" t="str">
        <f>IFERROR(INDEX(行业涨跌!F:F,MATCH(G2808,行业涨跌!C:C,0)),"-")</f>
        <v>-</v>
      </c>
      <c r="I2808" s="1" t="str">
        <f>IFERROR(INDEX(行业涨跌!E:E,MATCH(G2808,行业涨跌!C:C,0)),"-")</f>
        <v>-</v>
      </c>
      <c r="J2808" s="1">
        <v>0</v>
      </c>
      <c r="K2808" s="1">
        <v>0</v>
      </c>
      <c r="L2808" s="1">
        <v>0</v>
      </c>
      <c r="M2808" s="66">
        <f t="shared" si="291"/>
        <v>0</v>
      </c>
      <c r="R2808" s="43" t="str">
        <f t="shared" si="289"/>
        <v>-</v>
      </c>
    </row>
    <row r="2809" spans="1:19" x14ac:dyDescent="0.15">
      <c r="A2809" s="1">
        <v>2808</v>
      </c>
      <c r="B2809" s="29" t="str">
        <f>TRIM(基本信息!B2809)</f>
        <v/>
      </c>
      <c r="C2809" s="1" t="str">
        <f>TRIM(基本信息!C2809)</f>
        <v/>
      </c>
      <c r="D2809" s="1">
        <f t="shared" si="290"/>
        <v>0</v>
      </c>
      <c r="E2809" s="1" t="str">
        <f>IFERROR(INDEX(股票涨跌!E:E,MATCH(B2809,股票涨跌!B:B,0)),"-")</f>
        <v>-</v>
      </c>
      <c r="F2809" s="1" t="str">
        <f>IFERROR(INDEX(股票涨跌!F:F,MATCH(B2809,股票涨跌!B:B,0)),"-")</f>
        <v>-</v>
      </c>
      <c r="G2809" s="1" t="str">
        <f>TRIM(基本信息!O2809)</f>
        <v/>
      </c>
      <c r="H2809" s="1" t="str">
        <f>IFERROR(INDEX(行业涨跌!F:F,MATCH(G2809,行业涨跌!C:C,0)),"-")</f>
        <v>-</v>
      </c>
      <c r="I2809" s="1" t="str">
        <f>IFERROR(INDEX(行业涨跌!E:E,MATCH(G2809,行业涨跌!C:C,0)),"-")</f>
        <v>-</v>
      </c>
      <c r="J2809" s="1">
        <v>0</v>
      </c>
      <c r="K2809" s="1">
        <v>0</v>
      </c>
      <c r="L2809" s="1">
        <v>1</v>
      </c>
      <c r="M2809" s="66">
        <f t="shared" si="291"/>
        <v>0</v>
      </c>
      <c r="R2809" s="43" t="str">
        <f t="shared" si="289"/>
        <v>-</v>
      </c>
    </row>
    <row r="2810" spans="1:19" x14ac:dyDescent="0.15">
      <c r="A2810" s="1">
        <v>2809</v>
      </c>
      <c r="B2810" s="29" t="str">
        <f>TRIM(基本信息!B2810)</f>
        <v/>
      </c>
      <c r="C2810" s="1" t="str">
        <f>TRIM(基本信息!C2810)</f>
        <v/>
      </c>
      <c r="D2810" s="1">
        <f t="shared" si="290"/>
        <v>0</v>
      </c>
      <c r="E2810" s="1" t="str">
        <f>IFERROR(INDEX(股票涨跌!E:E,MATCH(B2810,股票涨跌!B:B,0)),"-")</f>
        <v>-</v>
      </c>
      <c r="F2810" s="1" t="str">
        <f>IFERROR(INDEX(股票涨跌!F:F,MATCH(B2810,股票涨跌!B:B,0)),"-")</f>
        <v>-</v>
      </c>
      <c r="G2810" s="1" t="str">
        <f>TRIM(基本信息!O2810)</f>
        <v/>
      </c>
      <c r="H2810" s="1" t="str">
        <f>IFERROR(INDEX(行业涨跌!F:F,MATCH(G2810,行业涨跌!C:C,0)),"-")</f>
        <v>-</v>
      </c>
      <c r="I2810" s="1" t="str">
        <f>IFERROR(INDEX(行业涨跌!E:E,MATCH(G2810,行业涨跌!C:C,0)),"-")</f>
        <v>-</v>
      </c>
      <c r="J2810" s="1">
        <v>0</v>
      </c>
      <c r="K2810" s="1">
        <v>0</v>
      </c>
      <c r="L2810" s="1">
        <v>0</v>
      </c>
      <c r="M2810" s="66">
        <f t="shared" si="291"/>
        <v>0</v>
      </c>
      <c r="R2810" s="43" t="str">
        <f t="shared" si="289"/>
        <v>-</v>
      </c>
    </row>
    <row r="2811" spans="1:19" x14ac:dyDescent="0.15">
      <c r="A2811" s="1">
        <v>2810</v>
      </c>
      <c r="B2811" s="29" t="str">
        <f>TRIM(基本信息!B2811)</f>
        <v/>
      </c>
      <c r="C2811" s="1" t="str">
        <f>TRIM(基本信息!C2811)</f>
        <v/>
      </c>
      <c r="D2811" s="1">
        <f t="shared" si="290"/>
        <v>0</v>
      </c>
      <c r="E2811" s="1" t="str">
        <f>IFERROR(INDEX(股票涨跌!E:E,MATCH(B2811,股票涨跌!B:B,0)),"-")</f>
        <v>-</v>
      </c>
      <c r="F2811" s="1" t="str">
        <f>IFERROR(INDEX(股票涨跌!F:F,MATCH(B2811,股票涨跌!B:B,0)),"-")</f>
        <v>-</v>
      </c>
      <c r="G2811" s="1" t="str">
        <f>TRIM(基本信息!O2811)</f>
        <v/>
      </c>
      <c r="H2811" s="1" t="str">
        <f>IFERROR(INDEX(行业涨跌!F:F,MATCH(G2811,行业涨跌!C:C,0)),"-")</f>
        <v>-</v>
      </c>
      <c r="I2811" s="1" t="str">
        <f>IFERROR(INDEX(行业涨跌!E:E,MATCH(G2811,行业涨跌!C:C,0)),"-")</f>
        <v>-</v>
      </c>
      <c r="J2811" s="1">
        <v>0</v>
      </c>
      <c r="K2811" s="1">
        <v>1</v>
      </c>
      <c r="L2811" s="1">
        <v>0</v>
      </c>
      <c r="M2811" s="66">
        <f t="shared" si="291"/>
        <v>1</v>
      </c>
      <c r="R2811" s="43" t="str">
        <f t="shared" si="289"/>
        <v>-</v>
      </c>
      <c r="S2811" s="11">
        <v>43630.625</v>
      </c>
    </row>
    <row r="2812" spans="1:19" x14ac:dyDescent="0.15">
      <c r="A2812" s="1">
        <v>2811</v>
      </c>
      <c r="B2812" s="29" t="str">
        <f>TRIM(基本信息!B2812)</f>
        <v/>
      </c>
      <c r="C2812" s="1" t="str">
        <f>TRIM(基本信息!C2812)</f>
        <v/>
      </c>
      <c r="D2812" s="1">
        <f t="shared" si="290"/>
        <v>0</v>
      </c>
      <c r="E2812" s="1" t="str">
        <f>IFERROR(INDEX(股票涨跌!E:E,MATCH(B2812,股票涨跌!B:B,0)),"-")</f>
        <v>-</v>
      </c>
      <c r="F2812" s="1" t="str">
        <f>IFERROR(INDEX(股票涨跌!F:F,MATCH(B2812,股票涨跌!B:B,0)),"-")</f>
        <v>-</v>
      </c>
      <c r="G2812" s="1" t="str">
        <f>TRIM(基本信息!O2812)</f>
        <v/>
      </c>
      <c r="H2812" s="1" t="str">
        <f>IFERROR(INDEX(行业涨跌!F:F,MATCH(G2812,行业涨跌!C:C,0)),"-")</f>
        <v>-</v>
      </c>
      <c r="I2812" s="1" t="str">
        <f>IFERROR(INDEX(行业涨跌!E:E,MATCH(G2812,行业涨跌!C:C,0)),"-")</f>
        <v>-</v>
      </c>
      <c r="J2812" s="1">
        <v>0</v>
      </c>
      <c r="K2812" s="1">
        <v>1</v>
      </c>
      <c r="L2812" s="1">
        <v>0</v>
      </c>
      <c r="M2812" s="66">
        <f t="shared" si="291"/>
        <v>1</v>
      </c>
      <c r="R2812" s="43" t="str">
        <f t="shared" si="289"/>
        <v>-</v>
      </c>
      <c r="S2812" s="11">
        <v>43630.625</v>
      </c>
    </row>
    <row r="2813" spans="1:19" x14ac:dyDescent="0.15">
      <c r="A2813" s="1">
        <v>2812</v>
      </c>
      <c r="B2813" s="29" t="str">
        <f>TRIM(基本信息!B2813)</f>
        <v/>
      </c>
      <c r="C2813" s="1" t="str">
        <f>TRIM(基本信息!C2813)</f>
        <v/>
      </c>
      <c r="D2813" s="1">
        <f t="shared" si="290"/>
        <v>0</v>
      </c>
      <c r="E2813" s="1" t="str">
        <f>IFERROR(INDEX(股票涨跌!E:E,MATCH(B2813,股票涨跌!B:B,0)),"-")</f>
        <v>-</v>
      </c>
      <c r="F2813" s="1" t="str">
        <f>IFERROR(INDEX(股票涨跌!F:F,MATCH(B2813,股票涨跌!B:B,0)),"-")</f>
        <v>-</v>
      </c>
      <c r="G2813" s="1" t="str">
        <f>TRIM(基本信息!O2813)</f>
        <v/>
      </c>
      <c r="H2813" s="1" t="str">
        <f>IFERROR(INDEX(行业涨跌!F:F,MATCH(G2813,行业涨跌!C:C,0)),"-")</f>
        <v>-</v>
      </c>
      <c r="I2813" s="1" t="str">
        <f>IFERROR(INDEX(行业涨跌!E:E,MATCH(G2813,行业涨跌!C:C,0)),"-")</f>
        <v>-</v>
      </c>
      <c r="J2813" s="1">
        <v>0</v>
      </c>
      <c r="K2813" s="1">
        <v>0</v>
      </c>
      <c r="L2813" s="1">
        <v>0</v>
      </c>
      <c r="M2813" s="66">
        <f t="shared" si="291"/>
        <v>0</v>
      </c>
      <c r="R2813" s="43" t="str">
        <f t="shared" si="289"/>
        <v>-</v>
      </c>
    </row>
    <row r="2814" spans="1:19" x14ac:dyDescent="0.15">
      <c r="A2814" s="1">
        <v>2813</v>
      </c>
      <c r="B2814" s="29" t="str">
        <f>TRIM(基本信息!B2814)</f>
        <v/>
      </c>
      <c r="C2814" s="1" t="str">
        <f>TRIM(基本信息!C2814)</f>
        <v/>
      </c>
      <c r="D2814" s="1">
        <f t="shared" si="290"/>
        <v>0</v>
      </c>
      <c r="E2814" s="1" t="str">
        <f>IFERROR(INDEX(股票涨跌!E:E,MATCH(B2814,股票涨跌!B:B,0)),"-")</f>
        <v>-</v>
      </c>
      <c r="F2814" s="1" t="str">
        <f>IFERROR(INDEX(股票涨跌!F:F,MATCH(B2814,股票涨跌!B:B,0)),"-")</f>
        <v>-</v>
      </c>
      <c r="G2814" s="1" t="str">
        <f>TRIM(基本信息!O2814)</f>
        <v/>
      </c>
      <c r="H2814" s="1" t="str">
        <f>IFERROR(INDEX(行业涨跌!F:F,MATCH(G2814,行业涨跌!C:C,0)),"-")</f>
        <v>-</v>
      </c>
      <c r="I2814" s="1" t="str">
        <f>IFERROR(INDEX(行业涨跌!E:E,MATCH(G2814,行业涨跌!C:C,0)),"-")</f>
        <v>-</v>
      </c>
      <c r="J2814" s="1">
        <v>0</v>
      </c>
      <c r="K2814" s="1">
        <v>0</v>
      </c>
      <c r="L2814" s="1">
        <v>1</v>
      </c>
      <c r="M2814" s="66">
        <f t="shared" si="291"/>
        <v>0</v>
      </c>
      <c r="R2814" s="43" t="str">
        <f t="shared" si="289"/>
        <v>-</v>
      </c>
    </row>
    <row r="2815" spans="1:19" x14ac:dyDescent="0.15">
      <c r="A2815" s="1">
        <v>2814</v>
      </c>
      <c r="B2815" s="29" t="str">
        <f>TRIM(基本信息!B2815)</f>
        <v/>
      </c>
      <c r="C2815" s="1" t="str">
        <f>TRIM(基本信息!C2815)</f>
        <v/>
      </c>
      <c r="D2815" s="1">
        <f t="shared" si="290"/>
        <v>0</v>
      </c>
      <c r="E2815" s="1" t="str">
        <f>IFERROR(INDEX(股票涨跌!E:E,MATCH(B2815,股票涨跌!B:B,0)),"-")</f>
        <v>-</v>
      </c>
      <c r="F2815" s="1" t="str">
        <f>IFERROR(INDEX(股票涨跌!F:F,MATCH(B2815,股票涨跌!B:B,0)),"-")</f>
        <v>-</v>
      </c>
      <c r="G2815" s="1" t="str">
        <f>TRIM(基本信息!O2815)</f>
        <v/>
      </c>
      <c r="H2815" s="1" t="str">
        <f>IFERROR(INDEX(行业涨跌!F:F,MATCH(G2815,行业涨跌!C:C,0)),"-")</f>
        <v>-</v>
      </c>
      <c r="I2815" s="1" t="str">
        <f>IFERROR(INDEX(行业涨跌!E:E,MATCH(G2815,行业涨跌!C:C,0)),"-")</f>
        <v>-</v>
      </c>
      <c r="J2815" s="1">
        <v>0</v>
      </c>
      <c r="K2815" s="1">
        <v>0</v>
      </c>
      <c r="L2815" s="1">
        <v>0</v>
      </c>
      <c r="M2815" s="66">
        <f t="shared" si="291"/>
        <v>0</v>
      </c>
      <c r="R2815" s="43" t="str">
        <f t="shared" si="289"/>
        <v>-</v>
      </c>
    </row>
    <row r="2816" spans="1:19" x14ac:dyDescent="0.15">
      <c r="A2816" s="1">
        <v>2815</v>
      </c>
      <c r="B2816" s="29" t="str">
        <f>TRIM(基本信息!B2816)</f>
        <v/>
      </c>
      <c r="C2816" s="1" t="str">
        <f>TRIM(基本信息!C2816)</f>
        <v/>
      </c>
      <c r="D2816" s="1">
        <f t="shared" si="290"/>
        <v>0</v>
      </c>
      <c r="E2816" s="1" t="str">
        <f>IFERROR(INDEX(股票涨跌!E:E,MATCH(B2816,股票涨跌!B:B,0)),"-")</f>
        <v>-</v>
      </c>
      <c r="F2816" s="1" t="str">
        <f>IFERROR(INDEX(股票涨跌!F:F,MATCH(B2816,股票涨跌!B:B,0)),"-")</f>
        <v>-</v>
      </c>
      <c r="G2816" s="1" t="str">
        <f>TRIM(基本信息!O2816)</f>
        <v/>
      </c>
      <c r="H2816" s="1" t="str">
        <f>IFERROR(INDEX(行业涨跌!F:F,MATCH(G2816,行业涨跌!C:C,0)),"-")</f>
        <v>-</v>
      </c>
      <c r="I2816" s="1" t="str">
        <f>IFERROR(INDEX(行业涨跌!E:E,MATCH(G2816,行业涨跌!C:C,0)),"-")</f>
        <v>-</v>
      </c>
      <c r="J2816" s="1">
        <v>0</v>
      </c>
      <c r="K2816" s="1">
        <v>1</v>
      </c>
      <c r="L2816" s="1">
        <v>0</v>
      </c>
      <c r="M2816" s="66">
        <f t="shared" si="291"/>
        <v>1</v>
      </c>
      <c r="R2816" s="43" t="str">
        <f t="shared" si="289"/>
        <v>-</v>
      </c>
      <c r="S2816" s="11">
        <v>43630.625</v>
      </c>
    </row>
    <row r="2817" spans="1:19" x14ac:dyDescent="0.15">
      <c r="A2817" s="1">
        <v>2816</v>
      </c>
      <c r="B2817" s="29" t="str">
        <f>TRIM(基本信息!B2817)</f>
        <v/>
      </c>
      <c r="C2817" s="1" t="str">
        <f>TRIM(基本信息!C2817)</f>
        <v/>
      </c>
      <c r="D2817" s="1">
        <f t="shared" si="290"/>
        <v>0</v>
      </c>
      <c r="E2817" s="1" t="str">
        <f>IFERROR(INDEX(股票涨跌!E:E,MATCH(B2817,股票涨跌!B:B,0)),"-")</f>
        <v>-</v>
      </c>
      <c r="F2817" s="1" t="str">
        <f>IFERROR(INDEX(股票涨跌!F:F,MATCH(B2817,股票涨跌!B:B,0)),"-")</f>
        <v>-</v>
      </c>
      <c r="G2817" s="1" t="str">
        <f>TRIM(基本信息!O2817)</f>
        <v/>
      </c>
      <c r="H2817" s="1" t="str">
        <f>IFERROR(INDEX(行业涨跌!F:F,MATCH(G2817,行业涨跌!C:C,0)),"-")</f>
        <v>-</v>
      </c>
      <c r="I2817" s="1" t="str">
        <f>IFERROR(INDEX(行业涨跌!E:E,MATCH(G2817,行业涨跌!C:C,0)),"-")</f>
        <v>-</v>
      </c>
      <c r="J2817" s="1">
        <v>0</v>
      </c>
      <c r="K2817" s="1">
        <v>0</v>
      </c>
      <c r="L2817" s="1">
        <v>0</v>
      </c>
      <c r="M2817" s="66">
        <f t="shared" si="291"/>
        <v>0</v>
      </c>
      <c r="R2817" s="43" t="str">
        <f t="shared" si="289"/>
        <v>-</v>
      </c>
    </row>
    <row r="2818" spans="1:19" x14ac:dyDescent="0.15">
      <c r="A2818" s="1">
        <v>2817</v>
      </c>
      <c r="B2818" s="29" t="str">
        <f>TRIM(基本信息!B2818)</f>
        <v/>
      </c>
      <c r="C2818" s="1" t="str">
        <f>TRIM(基本信息!C2818)</f>
        <v/>
      </c>
      <c r="D2818" s="1">
        <f t="shared" si="290"/>
        <v>0</v>
      </c>
      <c r="E2818" s="1" t="str">
        <f>IFERROR(INDEX(股票涨跌!E:E,MATCH(B2818,股票涨跌!B:B,0)),"-")</f>
        <v>-</v>
      </c>
      <c r="F2818" s="1" t="str">
        <f>IFERROR(INDEX(股票涨跌!F:F,MATCH(B2818,股票涨跌!B:B,0)),"-")</f>
        <v>-</v>
      </c>
      <c r="G2818" s="1" t="str">
        <f>TRIM(基本信息!O2818)</f>
        <v/>
      </c>
      <c r="H2818" s="1" t="str">
        <f>IFERROR(INDEX(行业涨跌!F:F,MATCH(G2818,行业涨跌!C:C,0)),"-")</f>
        <v>-</v>
      </c>
      <c r="I2818" s="1" t="str">
        <f>IFERROR(INDEX(行业涨跌!E:E,MATCH(G2818,行业涨跌!C:C,0)),"-")</f>
        <v>-</v>
      </c>
      <c r="J2818" s="1">
        <v>0</v>
      </c>
      <c r="K2818" s="1">
        <v>1</v>
      </c>
      <c r="L2818" s="1">
        <v>0</v>
      </c>
      <c r="M2818" s="66">
        <f t="shared" si="291"/>
        <v>1</v>
      </c>
      <c r="R2818" s="43" t="str">
        <f t="shared" ref="R2818:R2881" si="292">IF(D2818&gt;0,IF(J2818&gt;0,$J$1,"")&amp;IF(K2818&gt;0,$K$1,"")&amp;IF(L2818&gt;0,$L$1,"")&amp;"+"&amp;IF(N2818&gt;0,$N$1,"")&amp;IF(O2818&gt;0,$O$1,"")&amp;IF(P2818&gt;0,$P$1,"")&amp;IF(Q2818&gt;0,$Q$1,""),"-")</f>
        <v>-</v>
      </c>
      <c r="S2818" s="11">
        <v>43630.625</v>
      </c>
    </row>
    <row r="2819" spans="1:19" x14ac:dyDescent="0.15">
      <c r="A2819" s="1">
        <v>2818</v>
      </c>
      <c r="B2819" s="29" t="str">
        <f>TRIM(基本信息!B2819)</f>
        <v/>
      </c>
      <c r="C2819" s="1" t="str">
        <f>TRIM(基本信息!C2819)</f>
        <v/>
      </c>
      <c r="D2819" s="1">
        <f t="shared" ref="D2819:D2882" si="293">IF(LEN(B2819)&gt;2,OR(M2819=1,(M2819=0.5)*(N2819+O2819+P2819+Q2819)&gt;0)+0,0)</f>
        <v>0</v>
      </c>
      <c r="E2819" s="1" t="str">
        <f>IFERROR(INDEX(股票涨跌!E:E,MATCH(B2819,股票涨跌!B:B,0)),"-")</f>
        <v>-</v>
      </c>
      <c r="F2819" s="1" t="str">
        <f>IFERROR(INDEX(股票涨跌!F:F,MATCH(B2819,股票涨跌!B:B,0)),"-")</f>
        <v>-</v>
      </c>
      <c r="G2819" s="1" t="str">
        <f>TRIM(基本信息!O2819)</f>
        <v/>
      </c>
      <c r="H2819" s="1" t="str">
        <f>IFERROR(INDEX(行业涨跌!F:F,MATCH(G2819,行业涨跌!C:C,0)),"-")</f>
        <v>-</v>
      </c>
      <c r="I2819" s="1" t="str">
        <f>IFERROR(INDEX(行业涨跌!E:E,MATCH(G2819,行业涨跌!C:C,0)),"-")</f>
        <v>-</v>
      </c>
      <c r="J2819" s="1">
        <v>0</v>
      </c>
      <c r="K2819" s="1">
        <v>0</v>
      </c>
      <c r="L2819" s="1">
        <v>0</v>
      </c>
      <c r="M2819" s="66">
        <f t="shared" ref="M2819:M2882" si="294">IF(K2819&gt;0,1,IF(J2819&gt;0,0.5,0))</f>
        <v>0</v>
      </c>
      <c r="R2819" s="43" t="str">
        <f t="shared" si="292"/>
        <v>-</v>
      </c>
    </row>
    <row r="2820" spans="1:19" x14ac:dyDescent="0.15">
      <c r="A2820" s="1">
        <v>2819</v>
      </c>
      <c r="B2820" s="29" t="str">
        <f>TRIM(基本信息!B2820)</f>
        <v/>
      </c>
      <c r="C2820" s="1" t="str">
        <f>TRIM(基本信息!C2820)</f>
        <v/>
      </c>
      <c r="D2820" s="1">
        <f t="shared" si="293"/>
        <v>0</v>
      </c>
      <c r="E2820" s="1" t="str">
        <f>IFERROR(INDEX(股票涨跌!E:E,MATCH(B2820,股票涨跌!B:B,0)),"-")</f>
        <v>-</v>
      </c>
      <c r="F2820" s="1" t="str">
        <f>IFERROR(INDEX(股票涨跌!F:F,MATCH(B2820,股票涨跌!B:B,0)),"-")</f>
        <v>-</v>
      </c>
      <c r="G2820" s="1" t="str">
        <f>TRIM(基本信息!O2820)</f>
        <v/>
      </c>
      <c r="H2820" s="1" t="str">
        <f>IFERROR(INDEX(行业涨跌!F:F,MATCH(G2820,行业涨跌!C:C,0)),"-")</f>
        <v>-</v>
      </c>
      <c r="I2820" s="1" t="str">
        <f>IFERROR(INDEX(行业涨跌!E:E,MATCH(G2820,行业涨跌!C:C,0)),"-")</f>
        <v>-</v>
      </c>
      <c r="J2820" s="1">
        <v>0</v>
      </c>
      <c r="K2820" s="1">
        <v>1</v>
      </c>
      <c r="L2820" s="1">
        <v>0</v>
      </c>
      <c r="M2820" s="66">
        <f t="shared" si="294"/>
        <v>1</v>
      </c>
      <c r="R2820" s="43" t="str">
        <f t="shared" si="292"/>
        <v>-</v>
      </c>
      <c r="S2820" s="11">
        <v>43630.625</v>
      </c>
    </row>
    <row r="2821" spans="1:19" x14ac:dyDescent="0.15">
      <c r="A2821" s="1">
        <v>2820</v>
      </c>
      <c r="B2821" s="29" t="str">
        <f>TRIM(基本信息!B2821)</f>
        <v/>
      </c>
      <c r="C2821" s="1" t="str">
        <f>TRIM(基本信息!C2821)</f>
        <v/>
      </c>
      <c r="D2821" s="1">
        <f t="shared" si="293"/>
        <v>0</v>
      </c>
      <c r="E2821" s="1" t="str">
        <f>IFERROR(INDEX(股票涨跌!E:E,MATCH(B2821,股票涨跌!B:B,0)),"-")</f>
        <v>-</v>
      </c>
      <c r="F2821" s="1" t="str">
        <f>IFERROR(INDEX(股票涨跌!F:F,MATCH(B2821,股票涨跌!B:B,0)),"-")</f>
        <v>-</v>
      </c>
      <c r="G2821" s="1" t="str">
        <f>TRIM(基本信息!O2821)</f>
        <v/>
      </c>
      <c r="H2821" s="1" t="str">
        <f>IFERROR(INDEX(行业涨跌!F:F,MATCH(G2821,行业涨跌!C:C,0)),"-")</f>
        <v>-</v>
      </c>
      <c r="I2821" s="1" t="str">
        <f>IFERROR(INDEX(行业涨跌!E:E,MATCH(G2821,行业涨跌!C:C,0)),"-")</f>
        <v>-</v>
      </c>
      <c r="J2821" s="1">
        <v>0</v>
      </c>
      <c r="K2821" s="1">
        <v>0</v>
      </c>
      <c r="L2821" s="1">
        <v>0</v>
      </c>
      <c r="M2821" s="66">
        <f t="shared" si="294"/>
        <v>0</v>
      </c>
      <c r="R2821" s="43" t="str">
        <f t="shared" si="292"/>
        <v>-</v>
      </c>
    </row>
    <row r="2822" spans="1:19" x14ac:dyDescent="0.15">
      <c r="A2822" s="1">
        <v>2821</v>
      </c>
      <c r="B2822" s="29" t="str">
        <f>TRIM(基本信息!B2822)</f>
        <v/>
      </c>
      <c r="C2822" s="1" t="str">
        <f>TRIM(基本信息!C2822)</f>
        <v/>
      </c>
      <c r="D2822" s="1">
        <f t="shared" si="293"/>
        <v>0</v>
      </c>
      <c r="E2822" s="1" t="str">
        <f>IFERROR(INDEX(股票涨跌!E:E,MATCH(B2822,股票涨跌!B:B,0)),"-")</f>
        <v>-</v>
      </c>
      <c r="F2822" s="1" t="str">
        <f>IFERROR(INDEX(股票涨跌!F:F,MATCH(B2822,股票涨跌!B:B,0)),"-")</f>
        <v>-</v>
      </c>
      <c r="G2822" s="1" t="str">
        <f>TRIM(基本信息!O2822)</f>
        <v/>
      </c>
      <c r="H2822" s="1" t="str">
        <f>IFERROR(INDEX(行业涨跌!F:F,MATCH(G2822,行业涨跌!C:C,0)),"-")</f>
        <v>-</v>
      </c>
      <c r="I2822" s="1" t="str">
        <f>IFERROR(INDEX(行业涨跌!E:E,MATCH(G2822,行业涨跌!C:C,0)),"-")</f>
        <v>-</v>
      </c>
      <c r="J2822" s="1">
        <v>0</v>
      </c>
      <c r="K2822" s="1">
        <v>1</v>
      </c>
      <c r="L2822" s="1">
        <v>0</v>
      </c>
      <c r="M2822" s="66">
        <f t="shared" si="294"/>
        <v>1</v>
      </c>
      <c r="R2822" s="43" t="str">
        <f t="shared" si="292"/>
        <v>-</v>
      </c>
      <c r="S2822" s="11">
        <v>43630.625</v>
      </c>
    </row>
    <row r="2823" spans="1:19" x14ac:dyDescent="0.15">
      <c r="A2823" s="1">
        <v>2822</v>
      </c>
      <c r="B2823" s="29" t="str">
        <f>TRIM(基本信息!B2823)</f>
        <v/>
      </c>
      <c r="C2823" s="1" t="str">
        <f>TRIM(基本信息!C2823)</f>
        <v/>
      </c>
      <c r="D2823" s="1">
        <f t="shared" si="293"/>
        <v>0</v>
      </c>
      <c r="E2823" s="1" t="str">
        <f>IFERROR(INDEX(股票涨跌!E:E,MATCH(B2823,股票涨跌!B:B,0)),"-")</f>
        <v>-</v>
      </c>
      <c r="F2823" s="1" t="str">
        <f>IFERROR(INDEX(股票涨跌!F:F,MATCH(B2823,股票涨跌!B:B,0)),"-")</f>
        <v>-</v>
      </c>
      <c r="G2823" s="1" t="str">
        <f>TRIM(基本信息!O2823)</f>
        <v/>
      </c>
      <c r="H2823" s="1" t="str">
        <f>IFERROR(INDEX(行业涨跌!F:F,MATCH(G2823,行业涨跌!C:C,0)),"-")</f>
        <v>-</v>
      </c>
      <c r="I2823" s="1" t="str">
        <f>IFERROR(INDEX(行业涨跌!E:E,MATCH(G2823,行业涨跌!C:C,0)),"-")</f>
        <v>-</v>
      </c>
      <c r="J2823" s="1">
        <v>0</v>
      </c>
      <c r="K2823" s="1">
        <v>0</v>
      </c>
      <c r="L2823" s="1">
        <v>0</v>
      </c>
      <c r="M2823" s="66">
        <f t="shared" si="294"/>
        <v>0</v>
      </c>
      <c r="R2823" s="43" t="str">
        <f t="shared" si="292"/>
        <v>-</v>
      </c>
    </row>
    <row r="2824" spans="1:19" x14ac:dyDescent="0.15">
      <c r="A2824" s="1">
        <v>2823</v>
      </c>
      <c r="B2824" s="29" t="str">
        <f>TRIM(基本信息!B2824)</f>
        <v/>
      </c>
      <c r="C2824" s="1" t="str">
        <f>TRIM(基本信息!C2824)</f>
        <v/>
      </c>
      <c r="D2824" s="1">
        <f t="shared" si="293"/>
        <v>0</v>
      </c>
      <c r="E2824" s="1" t="str">
        <f>IFERROR(INDEX(股票涨跌!E:E,MATCH(B2824,股票涨跌!B:B,0)),"-")</f>
        <v>-</v>
      </c>
      <c r="F2824" s="1" t="str">
        <f>IFERROR(INDEX(股票涨跌!F:F,MATCH(B2824,股票涨跌!B:B,0)),"-")</f>
        <v>-</v>
      </c>
      <c r="G2824" s="1" t="str">
        <f>TRIM(基本信息!O2824)</f>
        <v/>
      </c>
      <c r="H2824" s="1" t="str">
        <f>IFERROR(INDEX(行业涨跌!F:F,MATCH(G2824,行业涨跌!C:C,0)),"-")</f>
        <v>-</v>
      </c>
      <c r="I2824" s="1" t="str">
        <f>IFERROR(INDEX(行业涨跌!E:E,MATCH(G2824,行业涨跌!C:C,0)),"-")</f>
        <v>-</v>
      </c>
      <c r="J2824" s="1">
        <v>0</v>
      </c>
      <c r="K2824" s="1">
        <v>0</v>
      </c>
      <c r="L2824" s="1">
        <v>0</v>
      </c>
      <c r="M2824" s="66">
        <f t="shared" si="294"/>
        <v>0</v>
      </c>
      <c r="R2824" s="43" t="str">
        <f t="shared" si="292"/>
        <v>-</v>
      </c>
    </row>
    <row r="2825" spans="1:19" x14ac:dyDescent="0.15">
      <c r="A2825" s="1">
        <v>2824</v>
      </c>
      <c r="B2825" s="29" t="str">
        <f>TRIM(基本信息!B2825)</f>
        <v/>
      </c>
      <c r="C2825" s="1" t="str">
        <f>TRIM(基本信息!C2825)</f>
        <v/>
      </c>
      <c r="D2825" s="1">
        <f t="shared" si="293"/>
        <v>0</v>
      </c>
      <c r="E2825" s="1" t="str">
        <f>IFERROR(INDEX(股票涨跌!E:E,MATCH(B2825,股票涨跌!B:B,0)),"-")</f>
        <v>-</v>
      </c>
      <c r="F2825" s="1" t="str">
        <f>IFERROR(INDEX(股票涨跌!F:F,MATCH(B2825,股票涨跌!B:B,0)),"-")</f>
        <v>-</v>
      </c>
      <c r="G2825" s="1" t="str">
        <f>TRIM(基本信息!O2825)</f>
        <v/>
      </c>
      <c r="H2825" s="1" t="str">
        <f>IFERROR(INDEX(行业涨跌!F:F,MATCH(G2825,行业涨跌!C:C,0)),"-")</f>
        <v>-</v>
      </c>
      <c r="I2825" s="1" t="str">
        <f>IFERROR(INDEX(行业涨跌!E:E,MATCH(G2825,行业涨跌!C:C,0)),"-")</f>
        <v>-</v>
      </c>
      <c r="J2825" s="1">
        <v>0</v>
      </c>
      <c r="K2825" s="1">
        <v>0</v>
      </c>
      <c r="L2825" s="1">
        <v>0</v>
      </c>
      <c r="M2825" s="66">
        <f t="shared" si="294"/>
        <v>0</v>
      </c>
      <c r="R2825" s="43" t="str">
        <f t="shared" si="292"/>
        <v>-</v>
      </c>
    </row>
    <row r="2826" spans="1:19" x14ac:dyDescent="0.15">
      <c r="A2826" s="1">
        <v>2825</v>
      </c>
      <c r="B2826" s="29" t="str">
        <f>TRIM(基本信息!B2826)</f>
        <v/>
      </c>
      <c r="C2826" s="1" t="str">
        <f>TRIM(基本信息!C2826)</f>
        <v/>
      </c>
      <c r="D2826" s="1">
        <f t="shared" si="293"/>
        <v>0</v>
      </c>
      <c r="E2826" s="1" t="str">
        <f>IFERROR(INDEX(股票涨跌!E:E,MATCH(B2826,股票涨跌!B:B,0)),"-")</f>
        <v>-</v>
      </c>
      <c r="F2826" s="1" t="str">
        <f>IFERROR(INDEX(股票涨跌!F:F,MATCH(B2826,股票涨跌!B:B,0)),"-")</f>
        <v>-</v>
      </c>
      <c r="G2826" s="1" t="str">
        <f>TRIM(基本信息!O2826)</f>
        <v/>
      </c>
      <c r="H2826" s="1" t="str">
        <f>IFERROR(INDEX(行业涨跌!F:F,MATCH(G2826,行业涨跌!C:C,0)),"-")</f>
        <v>-</v>
      </c>
      <c r="I2826" s="1" t="str">
        <f>IFERROR(INDEX(行业涨跌!E:E,MATCH(G2826,行业涨跌!C:C,0)),"-")</f>
        <v>-</v>
      </c>
      <c r="J2826" s="1">
        <v>0</v>
      </c>
      <c r="K2826" s="1">
        <v>0</v>
      </c>
      <c r="L2826" s="1">
        <v>0</v>
      </c>
      <c r="M2826" s="66">
        <f t="shared" si="294"/>
        <v>0</v>
      </c>
      <c r="R2826" s="43" t="str">
        <f t="shared" si="292"/>
        <v>-</v>
      </c>
    </row>
    <row r="2827" spans="1:19" x14ac:dyDescent="0.15">
      <c r="A2827" s="1">
        <v>2826</v>
      </c>
      <c r="B2827" s="29" t="str">
        <f>TRIM(基本信息!B2827)</f>
        <v/>
      </c>
      <c r="C2827" s="1" t="str">
        <f>TRIM(基本信息!C2827)</f>
        <v/>
      </c>
      <c r="D2827" s="1">
        <f t="shared" si="293"/>
        <v>0</v>
      </c>
      <c r="E2827" s="1" t="str">
        <f>IFERROR(INDEX(股票涨跌!E:E,MATCH(B2827,股票涨跌!B:B,0)),"-")</f>
        <v>-</v>
      </c>
      <c r="F2827" s="1" t="str">
        <f>IFERROR(INDEX(股票涨跌!F:F,MATCH(B2827,股票涨跌!B:B,0)),"-")</f>
        <v>-</v>
      </c>
      <c r="G2827" s="1" t="str">
        <f>TRIM(基本信息!O2827)</f>
        <v/>
      </c>
      <c r="H2827" s="1" t="str">
        <f>IFERROR(INDEX(行业涨跌!F:F,MATCH(G2827,行业涨跌!C:C,0)),"-")</f>
        <v>-</v>
      </c>
      <c r="I2827" s="1" t="str">
        <f>IFERROR(INDEX(行业涨跌!E:E,MATCH(G2827,行业涨跌!C:C,0)),"-")</f>
        <v>-</v>
      </c>
      <c r="J2827" s="1">
        <v>0</v>
      </c>
      <c r="K2827" s="1">
        <v>0</v>
      </c>
      <c r="L2827" s="1">
        <v>0</v>
      </c>
      <c r="M2827" s="66">
        <f t="shared" si="294"/>
        <v>0</v>
      </c>
      <c r="R2827" s="43" t="str">
        <f t="shared" si="292"/>
        <v>-</v>
      </c>
    </row>
    <row r="2828" spans="1:19" x14ac:dyDescent="0.15">
      <c r="A2828" s="1">
        <v>2827</v>
      </c>
      <c r="B2828" s="29" t="str">
        <f>TRIM(基本信息!B2828)</f>
        <v/>
      </c>
      <c r="C2828" s="1" t="str">
        <f>TRIM(基本信息!C2828)</f>
        <v/>
      </c>
      <c r="D2828" s="1">
        <f t="shared" si="293"/>
        <v>0</v>
      </c>
      <c r="E2828" s="1" t="str">
        <f>IFERROR(INDEX(股票涨跌!E:E,MATCH(B2828,股票涨跌!B:B,0)),"-")</f>
        <v>-</v>
      </c>
      <c r="F2828" s="1" t="str">
        <f>IFERROR(INDEX(股票涨跌!F:F,MATCH(B2828,股票涨跌!B:B,0)),"-")</f>
        <v>-</v>
      </c>
      <c r="G2828" s="1" t="str">
        <f>TRIM(基本信息!O2828)</f>
        <v/>
      </c>
      <c r="H2828" s="1" t="str">
        <f>IFERROR(INDEX(行业涨跌!F:F,MATCH(G2828,行业涨跌!C:C,0)),"-")</f>
        <v>-</v>
      </c>
      <c r="I2828" s="1" t="str">
        <f>IFERROR(INDEX(行业涨跌!E:E,MATCH(G2828,行业涨跌!C:C,0)),"-")</f>
        <v>-</v>
      </c>
      <c r="J2828" s="1">
        <v>0</v>
      </c>
      <c r="K2828" s="1">
        <v>0</v>
      </c>
      <c r="L2828" s="1">
        <v>0</v>
      </c>
      <c r="M2828" s="66">
        <f t="shared" si="294"/>
        <v>0</v>
      </c>
      <c r="R2828" s="43" t="str">
        <f t="shared" si="292"/>
        <v>-</v>
      </c>
    </row>
    <row r="2829" spans="1:19" x14ac:dyDescent="0.15">
      <c r="A2829" s="1">
        <v>2828</v>
      </c>
      <c r="B2829" s="29" t="str">
        <f>TRIM(基本信息!B2829)</f>
        <v/>
      </c>
      <c r="C2829" s="1" t="str">
        <f>TRIM(基本信息!C2829)</f>
        <v/>
      </c>
      <c r="D2829" s="1">
        <f t="shared" si="293"/>
        <v>0</v>
      </c>
      <c r="E2829" s="1" t="str">
        <f>IFERROR(INDEX(股票涨跌!E:E,MATCH(B2829,股票涨跌!B:B,0)),"-")</f>
        <v>-</v>
      </c>
      <c r="F2829" s="1" t="str">
        <f>IFERROR(INDEX(股票涨跌!F:F,MATCH(B2829,股票涨跌!B:B,0)),"-")</f>
        <v>-</v>
      </c>
      <c r="G2829" s="1" t="str">
        <f>TRIM(基本信息!O2829)</f>
        <v/>
      </c>
      <c r="H2829" s="1" t="str">
        <f>IFERROR(INDEX(行业涨跌!F:F,MATCH(G2829,行业涨跌!C:C,0)),"-")</f>
        <v>-</v>
      </c>
      <c r="I2829" s="1" t="str">
        <f>IFERROR(INDEX(行业涨跌!E:E,MATCH(G2829,行业涨跌!C:C,0)),"-")</f>
        <v>-</v>
      </c>
      <c r="J2829" s="1">
        <v>0</v>
      </c>
      <c r="K2829" s="1">
        <v>0</v>
      </c>
      <c r="L2829" s="1">
        <v>0</v>
      </c>
      <c r="M2829" s="66">
        <f t="shared" si="294"/>
        <v>0</v>
      </c>
      <c r="R2829" s="43" t="str">
        <f t="shared" si="292"/>
        <v>-</v>
      </c>
    </row>
    <row r="2830" spans="1:19" x14ac:dyDescent="0.15">
      <c r="A2830" s="1">
        <v>2829</v>
      </c>
      <c r="B2830" s="29" t="str">
        <f>TRIM(基本信息!B2830)</f>
        <v/>
      </c>
      <c r="C2830" s="1" t="str">
        <f>TRIM(基本信息!C2830)</f>
        <v/>
      </c>
      <c r="D2830" s="1">
        <f t="shared" si="293"/>
        <v>0</v>
      </c>
      <c r="E2830" s="1" t="str">
        <f>IFERROR(INDEX(股票涨跌!E:E,MATCH(B2830,股票涨跌!B:B,0)),"-")</f>
        <v>-</v>
      </c>
      <c r="F2830" s="1" t="str">
        <f>IFERROR(INDEX(股票涨跌!F:F,MATCH(B2830,股票涨跌!B:B,0)),"-")</f>
        <v>-</v>
      </c>
      <c r="G2830" s="1" t="str">
        <f>TRIM(基本信息!O2830)</f>
        <v/>
      </c>
      <c r="H2830" s="1" t="str">
        <f>IFERROR(INDEX(行业涨跌!F:F,MATCH(G2830,行业涨跌!C:C,0)),"-")</f>
        <v>-</v>
      </c>
      <c r="I2830" s="1" t="str">
        <f>IFERROR(INDEX(行业涨跌!E:E,MATCH(G2830,行业涨跌!C:C,0)),"-")</f>
        <v>-</v>
      </c>
      <c r="J2830" s="1">
        <v>0</v>
      </c>
      <c r="K2830" s="1">
        <v>0</v>
      </c>
      <c r="L2830" s="1">
        <v>0</v>
      </c>
      <c r="M2830" s="66">
        <f t="shared" si="294"/>
        <v>0</v>
      </c>
      <c r="R2830" s="43" t="str">
        <f t="shared" si="292"/>
        <v>-</v>
      </c>
    </row>
    <row r="2831" spans="1:19" x14ac:dyDescent="0.15">
      <c r="A2831" s="1">
        <v>2830</v>
      </c>
      <c r="B2831" s="29" t="str">
        <f>TRIM(基本信息!B2831)</f>
        <v/>
      </c>
      <c r="C2831" s="1" t="str">
        <f>TRIM(基本信息!C2831)</f>
        <v/>
      </c>
      <c r="D2831" s="1">
        <f t="shared" si="293"/>
        <v>0</v>
      </c>
      <c r="E2831" s="1" t="str">
        <f>IFERROR(INDEX(股票涨跌!E:E,MATCH(B2831,股票涨跌!B:B,0)),"-")</f>
        <v>-</v>
      </c>
      <c r="F2831" s="1" t="str">
        <f>IFERROR(INDEX(股票涨跌!F:F,MATCH(B2831,股票涨跌!B:B,0)),"-")</f>
        <v>-</v>
      </c>
      <c r="G2831" s="1" t="str">
        <f>TRIM(基本信息!O2831)</f>
        <v/>
      </c>
      <c r="H2831" s="1" t="str">
        <f>IFERROR(INDEX(行业涨跌!F:F,MATCH(G2831,行业涨跌!C:C,0)),"-")</f>
        <v>-</v>
      </c>
      <c r="I2831" s="1" t="str">
        <f>IFERROR(INDEX(行业涨跌!E:E,MATCH(G2831,行业涨跌!C:C,0)),"-")</f>
        <v>-</v>
      </c>
      <c r="J2831" s="1">
        <v>0</v>
      </c>
      <c r="K2831" s="1">
        <v>1</v>
      </c>
      <c r="L2831" s="1">
        <v>0</v>
      </c>
      <c r="M2831" s="66">
        <f t="shared" si="294"/>
        <v>1</v>
      </c>
      <c r="R2831" s="43" t="str">
        <f t="shared" si="292"/>
        <v>-</v>
      </c>
      <c r="S2831" s="11">
        <v>43630.625</v>
      </c>
    </row>
    <row r="2832" spans="1:19" x14ac:dyDescent="0.15">
      <c r="A2832" s="1">
        <v>2831</v>
      </c>
      <c r="B2832" s="29" t="str">
        <f>TRIM(基本信息!B2832)</f>
        <v/>
      </c>
      <c r="C2832" s="1" t="str">
        <f>TRIM(基本信息!C2832)</f>
        <v/>
      </c>
      <c r="D2832" s="1">
        <f t="shared" si="293"/>
        <v>0</v>
      </c>
      <c r="E2832" s="1" t="str">
        <f>IFERROR(INDEX(股票涨跌!E:E,MATCH(B2832,股票涨跌!B:B,0)),"-")</f>
        <v>-</v>
      </c>
      <c r="F2832" s="1" t="str">
        <f>IFERROR(INDEX(股票涨跌!F:F,MATCH(B2832,股票涨跌!B:B,0)),"-")</f>
        <v>-</v>
      </c>
      <c r="G2832" s="1" t="str">
        <f>TRIM(基本信息!O2832)</f>
        <v/>
      </c>
      <c r="H2832" s="1" t="str">
        <f>IFERROR(INDEX(行业涨跌!F:F,MATCH(G2832,行业涨跌!C:C,0)),"-")</f>
        <v>-</v>
      </c>
      <c r="I2832" s="1" t="str">
        <f>IFERROR(INDEX(行业涨跌!E:E,MATCH(G2832,行业涨跌!C:C,0)),"-")</f>
        <v>-</v>
      </c>
      <c r="J2832" s="1">
        <v>0</v>
      </c>
      <c r="K2832" s="1">
        <v>0</v>
      </c>
      <c r="L2832" s="1">
        <v>0</v>
      </c>
      <c r="M2832" s="66">
        <f t="shared" si="294"/>
        <v>0</v>
      </c>
      <c r="R2832" s="43" t="str">
        <f t="shared" si="292"/>
        <v>-</v>
      </c>
    </row>
    <row r="2833" spans="1:19" x14ac:dyDescent="0.15">
      <c r="A2833" s="1">
        <v>2832</v>
      </c>
      <c r="B2833" s="29" t="str">
        <f>TRIM(基本信息!B2833)</f>
        <v/>
      </c>
      <c r="C2833" s="1" t="str">
        <f>TRIM(基本信息!C2833)</f>
        <v/>
      </c>
      <c r="D2833" s="1">
        <f t="shared" si="293"/>
        <v>0</v>
      </c>
      <c r="E2833" s="1" t="str">
        <f>IFERROR(INDEX(股票涨跌!E:E,MATCH(B2833,股票涨跌!B:B,0)),"-")</f>
        <v>-</v>
      </c>
      <c r="F2833" s="1" t="str">
        <f>IFERROR(INDEX(股票涨跌!F:F,MATCH(B2833,股票涨跌!B:B,0)),"-")</f>
        <v>-</v>
      </c>
      <c r="G2833" s="1" t="str">
        <f>TRIM(基本信息!O2833)</f>
        <v/>
      </c>
      <c r="H2833" s="1" t="str">
        <f>IFERROR(INDEX(行业涨跌!F:F,MATCH(G2833,行业涨跌!C:C,0)),"-")</f>
        <v>-</v>
      </c>
      <c r="I2833" s="1" t="str">
        <f>IFERROR(INDEX(行业涨跌!E:E,MATCH(G2833,行业涨跌!C:C,0)),"-")</f>
        <v>-</v>
      </c>
      <c r="J2833" s="1">
        <v>0</v>
      </c>
      <c r="K2833" s="1">
        <v>1</v>
      </c>
      <c r="L2833" s="1">
        <v>0</v>
      </c>
      <c r="M2833" s="66">
        <f t="shared" si="294"/>
        <v>1</v>
      </c>
      <c r="R2833" s="43" t="str">
        <f t="shared" si="292"/>
        <v>-</v>
      </c>
      <c r="S2833" s="11">
        <v>43630.625</v>
      </c>
    </row>
    <row r="2834" spans="1:19" x14ac:dyDescent="0.15">
      <c r="A2834" s="1">
        <v>2833</v>
      </c>
      <c r="B2834" s="29" t="str">
        <f>TRIM(基本信息!B2834)</f>
        <v/>
      </c>
      <c r="C2834" s="1" t="str">
        <f>TRIM(基本信息!C2834)</f>
        <v/>
      </c>
      <c r="D2834" s="1">
        <f t="shared" si="293"/>
        <v>0</v>
      </c>
      <c r="E2834" s="1" t="str">
        <f>IFERROR(INDEX(股票涨跌!E:E,MATCH(B2834,股票涨跌!B:B,0)),"-")</f>
        <v>-</v>
      </c>
      <c r="F2834" s="1" t="str">
        <f>IFERROR(INDEX(股票涨跌!F:F,MATCH(B2834,股票涨跌!B:B,0)),"-")</f>
        <v>-</v>
      </c>
      <c r="G2834" s="1" t="str">
        <f>TRIM(基本信息!O2834)</f>
        <v/>
      </c>
      <c r="H2834" s="1" t="str">
        <f>IFERROR(INDEX(行业涨跌!F:F,MATCH(G2834,行业涨跌!C:C,0)),"-")</f>
        <v>-</v>
      </c>
      <c r="I2834" s="1" t="str">
        <f>IFERROR(INDEX(行业涨跌!E:E,MATCH(G2834,行业涨跌!C:C,0)),"-")</f>
        <v>-</v>
      </c>
      <c r="J2834" s="1">
        <v>0</v>
      </c>
      <c r="K2834" s="1">
        <v>0</v>
      </c>
      <c r="L2834" s="1">
        <v>0</v>
      </c>
      <c r="M2834" s="66">
        <f t="shared" si="294"/>
        <v>0</v>
      </c>
      <c r="R2834" s="43" t="str">
        <f t="shared" si="292"/>
        <v>-</v>
      </c>
    </row>
    <row r="2835" spans="1:19" x14ac:dyDescent="0.15">
      <c r="A2835" s="1">
        <v>2834</v>
      </c>
      <c r="B2835" s="29" t="str">
        <f>TRIM(基本信息!B2835)</f>
        <v/>
      </c>
      <c r="C2835" s="1" t="str">
        <f>TRIM(基本信息!C2835)</f>
        <v/>
      </c>
      <c r="D2835" s="1">
        <f t="shared" si="293"/>
        <v>0</v>
      </c>
      <c r="E2835" s="1" t="str">
        <f>IFERROR(INDEX(股票涨跌!E:E,MATCH(B2835,股票涨跌!B:B,0)),"-")</f>
        <v>-</v>
      </c>
      <c r="F2835" s="1" t="str">
        <f>IFERROR(INDEX(股票涨跌!F:F,MATCH(B2835,股票涨跌!B:B,0)),"-")</f>
        <v>-</v>
      </c>
      <c r="G2835" s="1" t="str">
        <f>TRIM(基本信息!O2835)</f>
        <v/>
      </c>
      <c r="H2835" s="1" t="str">
        <f>IFERROR(INDEX(行业涨跌!F:F,MATCH(G2835,行业涨跌!C:C,0)),"-")</f>
        <v>-</v>
      </c>
      <c r="I2835" s="1" t="str">
        <f>IFERROR(INDEX(行业涨跌!E:E,MATCH(G2835,行业涨跌!C:C,0)),"-")</f>
        <v>-</v>
      </c>
      <c r="J2835" s="1">
        <v>0</v>
      </c>
      <c r="K2835" s="1">
        <v>0</v>
      </c>
      <c r="L2835" s="1">
        <v>0</v>
      </c>
      <c r="M2835" s="66">
        <f t="shared" si="294"/>
        <v>0</v>
      </c>
      <c r="R2835" s="43" t="str">
        <f t="shared" si="292"/>
        <v>-</v>
      </c>
    </row>
    <row r="2836" spans="1:19" x14ac:dyDescent="0.15">
      <c r="A2836" s="1">
        <v>2835</v>
      </c>
      <c r="B2836" s="29" t="str">
        <f>TRIM(基本信息!B2836)</f>
        <v/>
      </c>
      <c r="C2836" s="1" t="str">
        <f>TRIM(基本信息!C2836)</f>
        <v/>
      </c>
      <c r="D2836" s="1">
        <f t="shared" si="293"/>
        <v>0</v>
      </c>
      <c r="E2836" s="1" t="str">
        <f>IFERROR(INDEX(股票涨跌!E:E,MATCH(B2836,股票涨跌!B:B,0)),"-")</f>
        <v>-</v>
      </c>
      <c r="F2836" s="1" t="str">
        <f>IFERROR(INDEX(股票涨跌!F:F,MATCH(B2836,股票涨跌!B:B,0)),"-")</f>
        <v>-</v>
      </c>
      <c r="G2836" s="1" t="str">
        <f>TRIM(基本信息!O2836)</f>
        <v/>
      </c>
      <c r="H2836" s="1" t="str">
        <f>IFERROR(INDEX(行业涨跌!F:F,MATCH(G2836,行业涨跌!C:C,0)),"-")</f>
        <v>-</v>
      </c>
      <c r="I2836" s="1" t="str">
        <f>IFERROR(INDEX(行业涨跌!E:E,MATCH(G2836,行业涨跌!C:C,0)),"-")</f>
        <v>-</v>
      </c>
      <c r="J2836" s="1">
        <v>0</v>
      </c>
      <c r="K2836" s="1">
        <v>0</v>
      </c>
      <c r="L2836" s="1">
        <v>0</v>
      </c>
      <c r="M2836" s="66">
        <f t="shared" si="294"/>
        <v>0</v>
      </c>
      <c r="R2836" s="43" t="str">
        <f t="shared" si="292"/>
        <v>-</v>
      </c>
    </row>
    <row r="2837" spans="1:19" x14ac:dyDescent="0.15">
      <c r="A2837" s="1">
        <v>2836</v>
      </c>
      <c r="B2837" s="29" t="str">
        <f>TRIM(基本信息!B2837)</f>
        <v/>
      </c>
      <c r="C2837" s="1" t="str">
        <f>TRIM(基本信息!C2837)</f>
        <v/>
      </c>
      <c r="D2837" s="1">
        <f t="shared" si="293"/>
        <v>0</v>
      </c>
      <c r="E2837" s="1" t="str">
        <f>IFERROR(INDEX(股票涨跌!E:E,MATCH(B2837,股票涨跌!B:B,0)),"-")</f>
        <v>-</v>
      </c>
      <c r="F2837" s="1" t="str">
        <f>IFERROR(INDEX(股票涨跌!F:F,MATCH(B2837,股票涨跌!B:B,0)),"-")</f>
        <v>-</v>
      </c>
      <c r="G2837" s="1" t="str">
        <f>TRIM(基本信息!O2837)</f>
        <v/>
      </c>
      <c r="H2837" s="1" t="str">
        <f>IFERROR(INDEX(行业涨跌!F:F,MATCH(G2837,行业涨跌!C:C,0)),"-")</f>
        <v>-</v>
      </c>
      <c r="I2837" s="1" t="str">
        <f>IFERROR(INDEX(行业涨跌!E:E,MATCH(G2837,行业涨跌!C:C,0)),"-")</f>
        <v>-</v>
      </c>
      <c r="J2837" s="1">
        <v>0</v>
      </c>
      <c r="K2837" s="1">
        <v>0</v>
      </c>
      <c r="L2837" s="1">
        <v>0</v>
      </c>
      <c r="M2837" s="66">
        <f t="shared" si="294"/>
        <v>0</v>
      </c>
      <c r="R2837" s="43" t="str">
        <f t="shared" si="292"/>
        <v>-</v>
      </c>
    </row>
    <row r="2838" spans="1:19" x14ac:dyDescent="0.15">
      <c r="A2838" s="1">
        <v>2837</v>
      </c>
      <c r="B2838" s="29" t="str">
        <f>TRIM(基本信息!B2838)</f>
        <v/>
      </c>
      <c r="C2838" s="1" t="str">
        <f>TRIM(基本信息!C2838)</f>
        <v/>
      </c>
      <c r="D2838" s="1">
        <f t="shared" si="293"/>
        <v>0</v>
      </c>
      <c r="E2838" s="1" t="str">
        <f>IFERROR(INDEX(股票涨跌!E:E,MATCH(B2838,股票涨跌!B:B,0)),"-")</f>
        <v>-</v>
      </c>
      <c r="F2838" s="1" t="str">
        <f>IFERROR(INDEX(股票涨跌!F:F,MATCH(B2838,股票涨跌!B:B,0)),"-")</f>
        <v>-</v>
      </c>
      <c r="G2838" s="1" t="str">
        <f>TRIM(基本信息!O2838)</f>
        <v/>
      </c>
      <c r="H2838" s="1" t="str">
        <f>IFERROR(INDEX(行业涨跌!F:F,MATCH(G2838,行业涨跌!C:C,0)),"-")</f>
        <v>-</v>
      </c>
      <c r="I2838" s="1" t="str">
        <f>IFERROR(INDEX(行业涨跌!E:E,MATCH(G2838,行业涨跌!C:C,0)),"-")</f>
        <v>-</v>
      </c>
      <c r="J2838" s="1">
        <v>0</v>
      </c>
      <c r="K2838" s="1">
        <v>0</v>
      </c>
      <c r="L2838" s="1">
        <v>0</v>
      </c>
      <c r="M2838" s="66">
        <f t="shared" si="294"/>
        <v>0</v>
      </c>
      <c r="R2838" s="43" t="str">
        <f t="shared" si="292"/>
        <v>-</v>
      </c>
    </row>
    <row r="2839" spans="1:19" x14ac:dyDescent="0.15">
      <c r="A2839" s="1">
        <v>2838</v>
      </c>
      <c r="B2839" s="29" t="str">
        <f>TRIM(基本信息!B2839)</f>
        <v/>
      </c>
      <c r="C2839" s="1" t="str">
        <f>TRIM(基本信息!C2839)</f>
        <v/>
      </c>
      <c r="D2839" s="1">
        <f t="shared" si="293"/>
        <v>0</v>
      </c>
      <c r="E2839" s="1" t="str">
        <f>IFERROR(INDEX(股票涨跌!E:E,MATCH(B2839,股票涨跌!B:B,0)),"-")</f>
        <v>-</v>
      </c>
      <c r="F2839" s="1" t="str">
        <f>IFERROR(INDEX(股票涨跌!F:F,MATCH(B2839,股票涨跌!B:B,0)),"-")</f>
        <v>-</v>
      </c>
      <c r="G2839" s="1" t="str">
        <f>TRIM(基本信息!O2839)</f>
        <v/>
      </c>
      <c r="H2839" s="1" t="str">
        <f>IFERROR(INDEX(行业涨跌!F:F,MATCH(G2839,行业涨跌!C:C,0)),"-")</f>
        <v>-</v>
      </c>
      <c r="I2839" s="1" t="str">
        <f>IFERROR(INDEX(行业涨跌!E:E,MATCH(G2839,行业涨跌!C:C,0)),"-")</f>
        <v>-</v>
      </c>
      <c r="J2839" s="1">
        <v>0</v>
      </c>
      <c r="K2839" s="1">
        <v>0</v>
      </c>
      <c r="L2839" s="1">
        <v>0</v>
      </c>
      <c r="M2839" s="66">
        <f t="shared" si="294"/>
        <v>0</v>
      </c>
      <c r="R2839" s="43" t="str">
        <f t="shared" si="292"/>
        <v>-</v>
      </c>
    </row>
    <row r="2840" spans="1:19" x14ac:dyDescent="0.15">
      <c r="A2840" s="1">
        <v>2839</v>
      </c>
      <c r="B2840" s="29" t="str">
        <f>TRIM(基本信息!B2840)</f>
        <v/>
      </c>
      <c r="C2840" s="1" t="str">
        <f>TRIM(基本信息!C2840)</f>
        <v/>
      </c>
      <c r="D2840" s="1">
        <f t="shared" si="293"/>
        <v>0</v>
      </c>
      <c r="E2840" s="1" t="str">
        <f>IFERROR(INDEX(股票涨跌!E:E,MATCH(B2840,股票涨跌!B:B,0)),"-")</f>
        <v>-</v>
      </c>
      <c r="F2840" s="1" t="str">
        <f>IFERROR(INDEX(股票涨跌!F:F,MATCH(B2840,股票涨跌!B:B,0)),"-")</f>
        <v>-</v>
      </c>
      <c r="G2840" s="1" t="str">
        <f>TRIM(基本信息!O2840)</f>
        <v/>
      </c>
      <c r="H2840" s="1" t="str">
        <f>IFERROR(INDEX(行业涨跌!F:F,MATCH(G2840,行业涨跌!C:C,0)),"-")</f>
        <v>-</v>
      </c>
      <c r="I2840" s="1" t="str">
        <f>IFERROR(INDEX(行业涨跌!E:E,MATCH(G2840,行业涨跌!C:C,0)),"-")</f>
        <v>-</v>
      </c>
      <c r="J2840" s="1">
        <v>0</v>
      </c>
      <c r="K2840" s="1">
        <v>0</v>
      </c>
      <c r="L2840" s="1">
        <v>0</v>
      </c>
      <c r="M2840" s="66">
        <f t="shared" si="294"/>
        <v>0</v>
      </c>
      <c r="R2840" s="43" t="str">
        <f t="shared" si="292"/>
        <v>-</v>
      </c>
    </row>
    <row r="2841" spans="1:19" x14ac:dyDescent="0.15">
      <c r="A2841" s="1">
        <v>2840</v>
      </c>
      <c r="B2841" s="29" t="str">
        <f>TRIM(基本信息!B2841)</f>
        <v/>
      </c>
      <c r="C2841" s="1" t="str">
        <f>TRIM(基本信息!C2841)</f>
        <v/>
      </c>
      <c r="D2841" s="1">
        <f t="shared" si="293"/>
        <v>0</v>
      </c>
      <c r="E2841" s="1" t="str">
        <f>IFERROR(INDEX(股票涨跌!E:E,MATCH(B2841,股票涨跌!B:B,0)),"-")</f>
        <v>-</v>
      </c>
      <c r="F2841" s="1" t="str">
        <f>IFERROR(INDEX(股票涨跌!F:F,MATCH(B2841,股票涨跌!B:B,0)),"-")</f>
        <v>-</v>
      </c>
      <c r="G2841" s="1" t="str">
        <f>TRIM(基本信息!O2841)</f>
        <v/>
      </c>
      <c r="H2841" s="1" t="str">
        <f>IFERROR(INDEX(行业涨跌!F:F,MATCH(G2841,行业涨跌!C:C,0)),"-")</f>
        <v>-</v>
      </c>
      <c r="I2841" s="1" t="str">
        <f>IFERROR(INDEX(行业涨跌!E:E,MATCH(G2841,行业涨跌!C:C,0)),"-")</f>
        <v>-</v>
      </c>
      <c r="J2841" s="1">
        <v>0</v>
      </c>
      <c r="K2841" s="1">
        <v>0</v>
      </c>
      <c r="L2841" s="1">
        <v>0</v>
      </c>
      <c r="M2841" s="66">
        <f t="shared" si="294"/>
        <v>0</v>
      </c>
      <c r="R2841" s="43" t="str">
        <f t="shared" si="292"/>
        <v>-</v>
      </c>
    </row>
    <row r="2842" spans="1:19" x14ac:dyDescent="0.15">
      <c r="A2842" s="1">
        <v>2841</v>
      </c>
      <c r="B2842" s="29" t="str">
        <f>TRIM(基本信息!B2842)</f>
        <v/>
      </c>
      <c r="C2842" s="1" t="str">
        <f>TRIM(基本信息!C2842)</f>
        <v/>
      </c>
      <c r="D2842" s="1">
        <f t="shared" si="293"/>
        <v>0</v>
      </c>
      <c r="E2842" s="1" t="str">
        <f>IFERROR(INDEX(股票涨跌!E:E,MATCH(B2842,股票涨跌!B:B,0)),"-")</f>
        <v>-</v>
      </c>
      <c r="F2842" s="1" t="str">
        <f>IFERROR(INDEX(股票涨跌!F:F,MATCH(B2842,股票涨跌!B:B,0)),"-")</f>
        <v>-</v>
      </c>
      <c r="G2842" s="1" t="str">
        <f>TRIM(基本信息!O2842)</f>
        <v/>
      </c>
      <c r="H2842" s="1" t="str">
        <f>IFERROR(INDEX(行业涨跌!F:F,MATCH(G2842,行业涨跌!C:C,0)),"-")</f>
        <v>-</v>
      </c>
      <c r="I2842" s="1" t="str">
        <f>IFERROR(INDEX(行业涨跌!E:E,MATCH(G2842,行业涨跌!C:C,0)),"-")</f>
        <v>-</v>
      </c>
      <c r="J2842" s="1">
        <v>0</v>
      </c>
      <c r="K2842" s="1">
        <v>1</v>
      </c>
      <c r="L2842" s="1">
        <v>0</v>
      </c>
      <c r="M2842" s="66">
        <f t="shared" si="294"/>
        <v>1</v>
      </c>
      <c r="R2842" s="43" t="str">
        <f t="shared" si="292"/>
        <v>-</v>
      </c>
      <c r="S2842" s="11">
        <v>43630.625</v>
      </c>
    </row>
    <row r="2843" spans="1:19" x14ac:dyDescent="0.15">
      <c r="A2843" s="1">
        <v>2842</v>
      </c>
      <c r="B2843" s="29" t="str">
        <f>TRIM(基本信息!B2843)</f>
        <v/>
      </c>
      <c r="C2843" s="1" t="str">
        <f>TRIM(基本信息!C2843)</f>
        <v/>
      </c>
      <c r="D2843" s="1">
        <f t="shared" si="293"/>
        <v>0</v>
      </c>
      <c r="E2843" s="1" t="str">
        <f>IFERROR(INDEX(股票涨跌!E:E,MATCH(B2843,股票涨跌!B:B,0)),"-")</f>
        <v>-</v>
      </c>
      <c r="F2843" s="1" t="str">
        <f>IFERROR(INDEX(股票涨跌!F:F,MATCH(B2843,股票涨跌!B:B,0)),"-")</f>
        <v>-</v>
      </c>
      <c r="G2843" s="1" t="str">
        <f>TRIM(基本信息!O2843)</f>
        <v/>
      </c>
      <c r="H2843" s="1" t="str">
        <f>IFERROR(INDEX(行业涨跌!F:F,MATCH(G2843,行业涨跌!C:C,0)),"-")</f>
        <v>-</v>
      </c>
      <c r="I2843" s="1" t="str">
        <f>IFERROR(INDEX(行业涨跌!E:E,MATCH(G2843,行业涨跌!C:C,0)),"-")</f>
        <v>-</v>
      </c>
      <c r="J2843" s="1">
        <v>0</v>
      </c>
      <c r="K2843" s="1">
        <v>0</v>
      </c>
      <c r="L2843" s="1">
        <v>0</v>
      </c>
      <c r="M2843" s="66">
        <f t="shared" si="294"/>
        <v>0</v>
      </c>
      <c r="R2843" s="43" t="str">
        <f t="shared" si="292"/>
        <v>-</v>
      </c>
    </row>
    <row r="2844" spans="1:19" x14ac:dyDescent="0.15">
      <c r="A2844" s="1">
        <v>2843</v>
      </c>
      <c r="B2844" s="29" t="str">
        <f>TRIM(基本信息!B2844)</f>
        <v/>
      </c>
      <c r="C2844" s="1" t="str">
        <f>TRIM(基本信息!C2844)</f>
        <v/>
      </c>
      <c r="D2844" s="1">
        <f t="shared" si="293"/>
        <v>0</v>
      </c>
      <c r="E2844" s="1" t="str">
        <f>IFERROR(INDEX(股票涨跌!E:E,MATCH(B2844,股票涨跌!B:B,0)),"-")</f>
        <v>-</v>
      </c>
      <c r="F2844" s="1" t="str">
        <f>IFERROR(INDEX(股票涨跌!F:F,MATCH(B2844,股票涨跌!B:B,0)),"-")</f>
        <v>-</v>
      </c>
      <c r="G2844" s="1" t="str">
        <f>TRIM(基本信息!O2844)</f>
        <v/>
      </c>
      <c r="H2844" s="1" t="str">
        <f>IFERROR(INDEX(行业涨跌!F:F,MATCH(G2844,行业涨跌!C:C,0)),"-")</f>
        <v>-</v>
      </c>
      <c r="I2844" s="1" t="str">
        <f>IFERROR(INDEX(行业涨跌!E:E,MATCH(G2844,行业涨跌!C:C,0)),"-")</f>
        <v>-</v>
      </c>
      <c r="J2844" s="1">
        <v>0</v>
      </c>
      <c r="K2844" s="1">
        <v>0</v>
      </c>
      <c r="L2844" s="1">
        <v>0</v>
      </c>
      <c r="M2844" s="66">
        <f t="shared" si="294"/>
        <v>0</v>
      </c>
      <c r="R2844" s="43" t="str">
        <f t="shared" si="292"/>
        <v>-</v>
      </c>
    </row>
    <row r="2845" spans="1:19" x14ac:dyDescent="0.15">
      <c r="A2845" s="1">
        <v>2844</v>
      </c>
      <c r="B2845" s="29" t="str">
        <f>TRIM(基本信息!B2845)</f>
        <v/>
      </c>
      <c r="C2845" s="1" t="str">
        <f>TRIM(基本信息!C2845)</f>
        <v/>
      </c>
      <c r="D2845" s="1">
        <f t="shared" si="293"/>
        <v>0</v>
      </c>
      <c r="E2845" s="1" t="str">
        <f>IFERROR(INDEX(股票涨跌!E:E,MATCH(B2845,股票涨跌!B:B,0)),"-")</f>
        <v>-</v>
      </c>
      <c r="F2845" s="1" t="str">
        <f>IFERROR(INDEX(股票涨跌!F:F,MATCH(B2845,股票涨跌!B:B,0)),"-")</f>
        <v>-</v>
      </c>
      <c r="G2845" s="1" t="str">
        <f>TRIM(基本信息!O2845)</f>
        <v/>
      </c>
      <c r="H2845" s="1" t="str">
        <f>IFERROR(INDEX(行业涨跌!F:F,MATCH(G2845,行业涨跌!C:C,0)),"-")</f>
        <v>-</v>
      </c>
      <c r="I2845" s="1" t="str">
        <f>IFERROR(INDEX(行业涨跌!E:E,MATCH(G2845,行业涨跌!C:C,0)),"-")</f>
        <v>-</v>
      </c>
      <c r="J2845" s="1">
        <v>0</v>
      </c>
      <c r="K2845" s="1">
        <v>0</v>
      </c>
      <c r="L2845" s="1">
        <v>0</v>
      </c>
      <c r="M2845" s="66">
        <f t="shared" si="294"/>
        <v>0</v>
      </c>
      <c r="R2845" s="43" t="str">
        <f t="shared" si="292"/>
        <v>-</v>
      </c>
    </row>
    <row r="2846" spans="1:19" x14ac:dyDescent="0.15">
      <c r="A2846" s="1">
        <v>2845</v>
      </c>
      <c r="B2846" s="29" t="str">
        <f>TRIM(基本信息!B2846)</f>
        <v/>
      </c>
      <c r="C2846" s="1" t="str">
        <f>TRIM(基本信息!C2846)</f>
        <v/>
      </c>
      <c r="D2846" s="1">
        <f t="shared" si="293"/>
        <v>0</v>
      </c>
      <c r="E2846" s="1" t="str">
        <f>IFERROR(INDEX(股票涨跌!E:E,MATCH(B2846,股票涨跌!B:B,0)),"-")</f>
        <v>-</v>
      </c>
      <c r="F2846" s="1" t="str">
        <f>IFERROR(INDEX(股票涨跌!F:F,MATCH(B2846,股票涨跌!B:B,0)),"-")</f>
        <v>-</v>
      </c>
      <c r="G2846" s="1" t="str">
        <f>TRIM(基本信息!O2846)</f>
        <v/>
      </c>
      <c r="H2846" s="1" t="str">
        <f>IFERROR(INDEX(行业涨跌!F:F,MATCH(G2846,行业涨跌!C:C,0)),"-")</f>
        <v>-</v>
      </c>
      <c r="I2846" s="1" t="str">
        <f>IFERROR(INDEX(行业涨跌!E:E,MATCH(G2846,行业涨跌!C:C,0)),"-")</f>
        <v>-</v>
      </c>
      <c r="J2846" s="1">
        <v>0</v>
      </c>
      <c r="K2846" s="1">
        <v>1</v>
      </c>
      <c r="L2846" s="1">
        <v>0</v>
      </c>
      <c r="M2846" s="66">
        <f t="shared" si="294"/>
        <v>1</v>
      </c>
      <c r="R2846" s="43" t="str">
        <f t="shared" si="292"/>
        <v>-</v>
      </c>
      <c r="S2846" s="11">
        <v>43630.625</v>
      </c>
    </row>
    <row r="2847" spans="1:19" x14ac:dyDescent="0.15">
      <c r="A2847" s="1">
        <v>2846</v>
      </c>
      <c r="B2847" s="29" t="str">
        <f>TRIM(基本信息!B2847)</f>
        <v/>
      </c>
      <c r="C2847" s="1" t="str">
        <f>TRIM(基本信息!C2847)</f>
        <v/>
      </c>
      <c r="D2847" s="1">
        <f t="shared" si="293"/>
        <v>0</v>
      </c>
      <c r="E2847" s="1" t="str">
        <f>IFERROR(INDEX(股票涨跌!E:E,MATCH(B2847,股票涨跌!B:B,0)),"-")</f>
        <v>-</v>
      </c>
      <c r="F2847" s="1" t="str">
        <f>IFERROR(INDEX(股票涨跌!F:F,MATCH(B2847,股票涨跌!B:B,0)),"-")</f>
        <v>-</v>
      </c>
      <c r="G2847" s="1" t="str">
        <f>TRIM(基本信息!O2847)</f>
        <v/>
      </c>
      <c r="H2847" s="1" t="str">
        <f>IFERROR(INDEX(行业涨跌!F:F,MATCH(G2847,行业涨跌!C:C,0)),"-")</f>
        <v>-</v>
      </c>
      <c r="I2847" s="1" t="str">
        <f>IFERROR(INDEX(行业涨跌!E:E,MATCH(G2847,行业涨跌!C:C,0)),"-")</f>
        <v>-</v>
      </c>
      <c r="J2847" s="1">
        <v>0</v>
      </c>
      <c r="K2847" s="1">
        <v>1</v>
      </c>
      <c r="L2847" s="1">
        <v>0</v>
      </c>
      <c r="M2847" s="66">
        <f t="shared" si="294"/>
        <v>1</v>
      </c>
      <c r="R2847" s="43" t="str">
        <f t="shared" si="292"/>
        <v>-</v>
      </c>
      <c r="S2847" s="11">
        <v>43630.625</v>
      </c>
    </row>
    <row r="2848" spans="1:19" x14ac:dyDescent="0.15">
      <c r="A2848" s="1">
        <v>2847</v>
      </c>
      <c r="B2848" s="29" t="str">
        <f>TRIM(基本信息!B2848)</f>
        <v/>
      </c>
      <c r="C2848" s="1" t="str">
        <f>TRIM(基本信息!C2848)</f>
        <v/>
      </c>
      <c r="D2848" s="1">
        <f t="shared" si="293"/>
        <v>0</v>
      </c>
      <c r="E2848" s="1" t="str">
        <f>IFERROR(INDEX(股票涨跌!E:E,MATCH(B2848,股票涨跌!B:B,0)),"-")</f>
        <v>-</v>
      </c>
      <c r="F2848" s="1" t="str">
        <f>IFERROR(INDEX(股票涨跌!F:F,MATCH(B2848,股票涨跌!B:B,0)),"-")</f>
        <v>-</v>
      </c>
      <c r="G2848" s="1" t="str">
        <f>TRIM(基本信息!O2848)</f>
        <v/>
      </c>
      <c r="H2848" s="1" t="str">
        <f>IFERROR(INDEX(行业涨跌!F:F,MATCH(G2848,行业涨跌!C:C,0)),"-")</f>
        <v>-</v>
      </c>
      <c r="I2848" s="1" t="str">
        <f>IFERROR(INDEX(行业涨跌!E:E,MATCH(G2848,行业涨跌!C:C,0)),"-")</f>
        <v>-</v>
      </c>
      <c r="J2848" s="1">
        <v>0</v>
      </c>
      <c r="K2848" s="1">
        <v>0</v>
      </c>
      <c r="L2848" s="1">
        <v>0</v>
      </c>
      <c r="M2848" s="66">
        <f t="shared" si="294"/>
        <v>0</v>
      </c>
      <c r="R2848" s="43" t="str">
        <f t="shared" si="292"/>
        <v>-</v>
      </c>
    </row>
    <row r="2849" spans="1:19" x14ac:dyDescent="0.15">
      <c r="A2849" s="1">
        <v>2848</v>
      </c>
      <c r="B2849" s="29" t="str">
        <f>TRIM(基本信息!B2849)</f>
        <v/>
      </c>
      <c r="C2849" s="1" t="str">
        <f>TRIM(基本信息!C2849)</f>
        <v/>
      </c>
      <c r="D2849" s="1">
        <f t="shared" si="293"/>
        <v>0</v>
      </c>
      <c r="E2849" s="1" t="str">
        <f>IFERROR(INDEX(股票涨跌!E:E,MATCH(B2849,股票涨跌!B:B,0)),"-")</f>
        <v>-</v>
      </c>
      <c r="F2849" s="1" t="str">
        <f>IFERROR(INDEX(股票涨跌!F:F,MATCH(B2849,股票涨跌!B:B,0)),"-")</f>
        <v>-</v>
      </c>
      <c r="G2849" s="1" t="str">
        <f>TRIM(基本信息!O2849)</f>
        <v/>
      </c>
      <c r="H2849" s="1" t="str">
        <f>IFERROR(INDEX(行业涨跌!F:F,MATCH(G2849,行业涨跌!C:C,0)),"-")</f>
        <v>-</v>
      </c>
      <c r="I2849" s="1" t="str">
        <f>IFERROR(INDEX(行业涨跌!E:E,MATCH(G2849,行业涨跌!C:C,0)),"-")</f>
        <v>-</v>
      </c>
      <c r="J2849" s="1">
        <v>0</v>
      </c>
      <c r="K2849" s="1">
        <v>0</v>
      </c>
      <c r="L2849" s="1">
        <v>0</v>
      </c>
      <c r="M2849" s="66">
        <f t="shared" si="294"/>
        <v>0</v>
      </c>
      <c r="R2849" s="43" t="str">
        <f t="shared" si="292"/>
        <v>-</v>
      </c>
    </row>
    <row r="2850" spans="1:19" x14ac:dyDescent="0.15">
      <c r="A2850" s="1">
        <v>2849</v>
      </c>
      <c r="B2850" s="29" t="str">
        <f>TRIM(基本信息!B2850)</f>
        <v/>
      </c>
      <c r="C2850" s="1" t="str">
        <f>TRIM(基本信息!C2850)</f>
        <v/>
      </c>
      <c r="D2850" s="1">
        <f t="shared" si="293"/>
        <v>0</v>
      </c>
      <c r="E2850" s="1" t="str">
        <f>IFERROR(INDEX(股票涨跌!E:E,MATCH(B2850,股票涨跌!B:B,0)),"-")</f>
        <v>-</v>
      </c>
      <c r="F2850" s="1" t="str">
        <f>IFERROR(INDEX(股票涨跌!F:F,MATCH(B2850,股票涨跌!B:B,0)),"-")</f>
        <v>-</v>
      </c>
      <c r="G2850" s="1" t="str">
        <f>TRIM(基本信息!O2850)</f>
        <v/>
      </c>
      <c r="H2850" s="1" t="str">
        <f>IFERROR(INDEX(行业涨跌!F:F,MATCH(G2850,行业涨跌!C:C,0)),"-")</f>
        <v>-</v>
      </c>
      <c r="I2850" s="1" t="str">
        <f>IFERROR(INDEX(行业涨跌!E:E,MATCH(G2850,行业涨跌!C:C,0)),"-")</f>
        <v>-</v>
      </c>
      <c r="J2850" s="1">
        <v>0</v>
      </c>
      <c r="K2850" s="1">
        <v>0</v>
      </c>
      <c r="L2850" s="1">
        <v>0</v>
      </c>
      <c r="M2850" s="66">
        <f t="shared" si="294"/>
        <v>0</v>
      </c>
      <c r="R2850" s="43" t="str">
        <f t="shared" si="292"/>
        <v>-</v>
      </c>
    </row>
    <row r="2851" spans="1:19" x14ac:dyDescent="0.15">
      <c r="A2851" s="1">
        <v>2850</v>
      </c>
      <c r="B2851" s="29" t="str">
        <f>TRIM(基本信息!B2851)</f>
        <v/>
      </c>
      <c r="C2851" s="1" t="str">
        <f>TRIM(基本信息!C2851)</f>
        <v/>
      </c>
      <c r="D2851" s="1">
        <f t="shared" si="293"/>
        <v>0</v>
      </c>
      <c r="E2851" s="1" t="str">
        <f>IFERROR(INDEX(股票涨跌!E:E,MATCH(B2851,股票涨跌!B:B,0)),"-")</f>
        <v>-</v>
      </c>
      <c r="F2851" s="1" t="str">
        <f>IFERROR(INDEX(股票涨跌!F:F,MATCH(B2851,股票涨跌!B:B,0)),"-")</f>
        <v>-</v>
      </c>
      <c r="G2851" s="1" t="str">
        <f>TRIM(基本信息!O2851)</f>
        <v/>
      </c>
      <c r="H2851" s="1" t="str">
        <f>IFERROR(INDEX(行业涨跌!F:F,MATCH(G2851,行业涨跌!C:C,0)),"-")</f>
        <v>-</v>
      </c>
      <c r="I2851" s="1" t="str">
        <f>IFERROR(INDEX(行业涨跌!E:E,MATCH(G2851,行业涨跌!C:C,0)),"-")</f>
        <v>-</v>
      </c>
      <c r="J2851" s="1">
        <v>0</v>
      </c>
      <c r="K2851" s="1">
        <v>0</v>
      </c>
      <c r="L2851" s="1">
        <v>0</v>
      </c>
      <c r="M2851" s="66">
        <f t="shared" si="294"/>
        <v>0</v>
      </c>
      <c r="R2851" s="43" t="str">
        <f t="shared" si="292"/>
        <v>-</v>
      </c>
    </row>
    <row r="2852" spans="1:19" x14ac:dyDescent="0.15">
      <c r="A2852" s="1">
        <v>2851</v>
      </c>
      <c r="B2852" s="29" t="str">
        <f>TRIM(基本信息!B2852)</f>
        <v/>
      </c>
      <c r="C2852" s="1" t="str">
        <f>TRIM(基本信息!C2852)</f>
        <v/>
      </c>
      <c r="D2852" s="1">
        <f t="shared" si="293"/>
        <v>0</v>
      </c>
      <c r="E2852" s="1" t="str">
        <f>IFERROR(INDEX(股票涨跌!E:E,MATCH(B2852,股票涨跌!B:B,0)),"-")</f>
        <v>-</v>
      </c>
      <c r="F2852" s="1" t="str">
        <f>IFERROR(INDEX(股票涨跌!F:F,MATCH(B2852,股票涨跌!B:B,0)),"-")</f>
        <v>-</v>
      </c>
      <c r="G2852" s="1" t="str">
        <f>TRIM(基本信息!O2852)</f>
        <v/>
      </c>
      <c r="H2852" s="1" t="str">
        <f>IFERROR(INDEX(行业涨跌!F:F,MATCH(G2852,行业涨跌!C:C,0)),"-")</f>
        <v>-</v>
      </c>
      <c r="I2852" s="1" t="str">
        <f>IFERROR(INDEX(行业涨跌!E:E,MATCH(G2852,行业涨跌!C:C,0)),"-")</f>
        <v>-</v>
      </c>
      <c r="J2852" s="1">
        <v>0</v>
      </c>
      <c r="K2852" s="1">
        <v>0</v>
      </c>
      <c r="L2852" s="1">
        <v>0</v>
      </c>
      <c r="M2852" s="66">
        <f t="shared" si="294"/>
        <v>0</v>
      </c>
      <c r="R2852" s="43" t="str">
        <f t="shared" si="292"/>
        <v>-</v>
      </c>
    </row>
    <row r="2853" spans="1:19" x14ac:dyDescent="0.15">
      <c r="A2853" s="1">
        <v>2852</v>
      </c>
      <c r="B2853" s="29" t="str">
        <f>TRIM(基本信息!B2853)</f>
        <v/>
      </c>
      <c r="C2853" s="1" t="str">
        <f>TRIM(基本信息!C2853)</f>
        <v/>
      </c>
      <c r="D2853" s="1">
        <f t="shared" si="293"/>
        <v>0</v>
      </c>
      <c r="E2853" s="1" t="str">
        <f>IFERROR(INDEX(股票涨跌!E:E,MATCH(B2853,股票涨跌!B:B,0)),"-")</f>
        <v>-</v>
      </c>
      <c r="F2853" s="1" t="str">
        <f>IFERROR(INDEX(股票涨跌!F:F,MATCH(B2853,股票涨跌!B:B,0)),"-")</f>
        <v>-</v>
      </c>
      <c r="G2853" s="1" t="str">
        <f>TRIM(基本信息!O2853)</f>
        <v/>
      </c>
      <c r="H2853" s="1" t="str">
        <f>IFERROR(INDEX(行业涨跌!F:F,MATCH(G2853,行业涨跌!C:C,0)),"-")</f>
        <v>-</v>
      </c>
      <c r="I2853" s="1" t="str">
        <f>IFERROR(INDEX(行业涨跌!E:E,MATCH(G2853,行业涨跌!C:C,0)),"-")</f>
        <v>-</v>
      </c>
      <c r="J2853" s="1">
        <v>0</v>
      </c>
      <c r="K2853" s="1">
        <v>0</v>
      </c>
      <c r="L2853" s="1">
        <v>0</v>
      </c>
      <c r="M2853" s="66">
        <f t="shared" si="294"/>
        <v>0</v>
      </c>
      <c r="R2853" s="43" t="str">
        <f t="shared" si="292"/>
        <v>-</v>
      </c>
    </row>
    <row r="2854" spans="1:19" x14ac:dyDescent="0.15">
      <c r="A2854" s="1">
        <v>2853</v>
      </c>
      <c r="B2854" s="29" t="str">
        <f>TRIM(基本信息!B2854)</f>
        <v/>
      </c>
      <c r="C2854" s="1" t="str">
        <f>TRIM(基本信息!C2854)</f>
        <v/>
      </c>
      <c r="D2854" s="1">
        <f t="shared" si="293"/>
        <v>0</v>
      </c>
      <c r="E2854" s="1" t="str">
        <f>IFERROR(INDEX(股票涨跌!E:E,MATCH(B2854,股票涨跌!B:B,0)),"-")</f>
        <v>-</v>
      </c>
      <c r="F2854" s="1" t="str">
        <f>IFERROR(INDEX(股票涨跌!F:F,MATCH(B2854,股票涨跌!B:B,0)),"-")</f>
        <v>-</v>
      </c>
      <c r="G2854" s="1" t="str">
        <f>TRIM(基本信息!O2854)</f>
        <v/>
      </c>
      <c r="H2854" s="1" t="str">
        <f>IFERROR(INDEX(行业涨跌!F:F,MATCH(G2854,行业涨跌!C:C,0)),"-")</f>
        <v>-</v>
      </c>
      <c r="I2854" s="1" t="str">
        <f>IFERROR(INDEX(行业涨跌!E:E,MATCH(G2854,行业涨跌!C:C,0)),"-")</f>
        <v>-</v>
      </c>
      <c r="J2854" s="1">
        <v>0</v>
      </c>
      <c r="K2854" s="1">
        <v>0</v>
      </c>
      <c r="L2854" s="1">
        <v>0</v>
      </c>
      <c r="M2854" s="66">
        <f t="shared" si="294"/>
        <v>0</v>
      </c>
      <c r="R2854" s="43" t="str">
        <f t="shared" si="292"/>
        <v>-</v>
      </c>
    </row>
    <row r="2855" spans="1:19" x14ac:dyDescent="0.15">
      <c r="A2855" s="1">
        <v>2854</v>
      </c>
      <c r="B2855" s="29" t="str">
        <f>TRIM(基本信息!B2855)</f>
        <v/>
      </c>
      <c r="C2855" s="1" t="str">
        <f>TRIM(基本信息!C2855)</f>
        <v/>
      </c>
      <c r="D2855" s="1">
        <f t="shared" si="293"/>
        <v>0</v>
      </c>
      <c r="E2855" s="1" t="str">
        <f>IFERROR(INDEX(股票涨跌!E:E,MATCH(B2855,股票涨跌!B:B,0)),"-")</f>
        <v>-</v>
      </c>
      <c r="F2855" s="1" t="str">
        <f>IFERROR(INDEX(股票涨跌!F:F,MATCH(B2855,股票涨跌!B:B,0)),"-")</f>
        <v>-</v>
      </c>
      <c r="G2855" s="1" t="str">
        <f>TRIM(基本信息!O2855)</f>
        <v/>
      </c>
      <c r="H2855" s="1" t="str">
        <f>IFERROR(INDEX(行业涨跌!F:F,MATCH(G2855,行业涨跌!C:C,0)),"-")</f>
        <v>-</v>
      </c>
      <c r="I2855" s="1" t="str">
        <f>IFERROR(INDEX(行业涨跌!E:E,MATCH(G2855,行业涨跌!C:C,0)),"-")</f>
        <v>-</v>
      </c>
      <c r="J2855" s="1">
        <v>0</v>
      </c>
      <c r="K2855" s="1">
        <v>0</v>
      </c>
      <c r="L2855" s="1">
        <v>0</v>
      </c>
      <c r="M2855" s="66">
        <f t="shared" si="294"/>
        <v>0</v>
      </c>
      <c r="R2855" s="43" t="str">
        <f t="shared" si="292"/>
        <v>-</v>
      </c>
    </row>
    <row r="2856" spans="1:19" x14ac:dyDescent="0.15">
      <c r="A2856" s="1">
        <v>2855</v>
      </c>
      <c r="B2856" s="29" t="str">
        <f>TRIM(基本信息!B2856)</f>
        <v/>
      </c>
      <c r="C2856" s="1" t="str">
        <f>TRIM(基本信息!C2856)</f>
        <v/>
      </c>
      <c r="D2856" s="1">
        <f t="shared" si="293"/>
        <v>0</v>
      </c>
      <c r="E2856" s="1" t="str">
        <f>IFERROR(INDEX(股票涨跌!E:E,MATCH(B2856,股票涨跌!B:B,0)),"-")</f>
        <v>-</v>
      </c>
      <c r="F2856" s="1" t="str">
        <f>IFERROR(INDEX(股票涨跌!F:F,MATCH(B2856,股票涨跌!B:B,0)),"-")</f>
        <v>-</v>
      </c>
      <c r="G2856" s="1" t="str">
        <f>TRIM(基本信息!O2856)</f>
        <v/>
      </c>
      <c r="H2856" s="1" t="str">
        <f>IFERROR(INDEX(行业涨跌!F:F,MATCH(G2856,行业涨跌!C:C,0)),"-")</f>
        <v>-</v>
      </c>
      <c r="I2856" s="1" t="str">
        <f>IFERROR(INDEX(行业涨跌!E:E,MATCH(G2856,行业涨跌!C:C,0)),"-")</f>
        <v>-</v>
      </c>
      <c r="J2856" s="1">
        <v>0</v>
      </c>
      <c r="K2856" s="1">
        <v>0</v>
      </c>
      <c r="L2856" s="1">
        <v>0</v>
      </c>
      <c r="M2856" s="66">
        <f t="shared" si="294"/>
        <v>0</v>
      </c>
      <c r="R2856" s="43" t="str">
        <f t="shared" si="292"/>
        <v>-</v>
      </c>
    </row>
    <row r="2857" spans="1:19" x14ac:dyDescent="0.15">
      <c r="A2857" s="1">
        <v>2856</v>
      </c>
      <c r="B2857" s="29" t="str">
        <f>TRIM(基本信息!B2857)</f>
        <v/>
      </c>
      <c r="C2857" s="1" t="str">
        <f>TRIM(基本信息!C2857)</f>
        <v/>
      </c>
      <c r="D2857" s="1">
        <f t="shared" si="293"/>
        <v>0</v>
      </c>
      <c r="E2857" s="1" t="str">
        <f>IFERROR(INDEX(股票涨跌!E:E,MATCH(B2857,股票涨跌!B:B,0)),"-")</f>
        <v>-</v>
      </c>
      <c r="F2857" s="1" t="str">
        <f>IFERROR(INDEX(股票涨跌!F:F,MATCH(B2857,股票涨跌!B:B,0)),"-")</f>
        <v>-</v>
      </c>
      <c r="G2857" s="1" t="str">
        <f>TRIM(基本信息!O2857)</f>
        <v/>
      </c>
      <c r="H2857" s="1" t="str">
        <f>IFERROR(INDEX(行业涨跌!F:F,MATCH(G2857,行业涨跌!C:C,0)),"-")</f>
        <v>-</v>
      </c>
      <c r="I2857" s="1" t="str">
        <f>IFERROR(INDEX(行业涨跌!E:E,MATCH(G2857,行业涨跌!C:C,0)),"-")</f>
        <v>-</v>
      </c>
      <c r="J2857" s="1">
        <v>0</v>
      </c>
      <c r="K2857" s="1">
        <v>0</v>
      </c>
      <c r="L2857" s="1">
        <v>0</v>
      </c>
      <c r="M2857" s="66">
        <f t="shared" si="294"/>
        <v>0</v>
      </c>
      <c r="R2857" s="43" t="str">
        <f t="shared" si="292"/>
        <v>-</v>
      </c>
    </row>
    <row r="2858" spans="1:19" x14ac:dyDescent="0.15">
      <c r="A2858" s="1">
        <v>2857</v>
      </c>
      <c r="B2858" s="29" t="str">
        <f>TRIM(基本信息!B2858)</f>
        <v/>
      </c>
      <c r="C2858" s="1" t="str">
        <f>TRIM(基本信息!C2858)</f>
        <v/>
      </c>
      <c r="D2858" s="1">
        <f t="shared" si="293"/>
        <v>0</v>
      </c>
      <c r="E2858" s="1" t="str">
        <f>IFERROR(INDEX(股票涨跌!E:E,MATCH(B2858,股票涨跌!B:B,0)),"-")</f>
        <v>-</v>
      </c>
      <c r="F2858" s="1" t="str">
        <f>IFERROR(INDEX(股票涨跌!F:F,MATCH(B2858,股票涨跌!B:B,0)),"-")</f>
        <v>-</v>
      </c>
      <c r="G2858" s="1" t="str">
        <f>TRIM(基本信息!O2858)</f>
        <v/>
      </c>
      <c r="H2858" s="1" t="str">
        <f>IFERROR(INDEX(行业涨跌!F:F,MATCH(G2858,行业涨跌!C:C,0)),"-")</f>
        <v>-</v>
      </c>
      <c r="I2858" s="1" t="str">
        <f>IFERROR(INDEX(行业涨跌!E:E,MATCH(G2858,行业涨跌!C:C,0)),"-")</f>
        <v>-</v>
      </c>
      <c r="J2858" s="1">
        <v>0</v>
      </c>
      <c r="K2858" s="1">
        <v>0</v>
      </c>
      <c r="L2858" s="1">
        <v>0</v>
      </c>
      <c r="M2858" s="66">
        <f t="shared" si="294"/>
        <v>0</v>
      </c>
      <c r="R2858" s="43" t="str">
        <f t="shared" si="292"/>
        <v>-</v>
      </c>
    </row>
    <row r="2859" spans="1:19" x14ac:dyDescent="0.15">
      <c r="A2859" s="1">
        <v>2858</v>
      </c>
      <c r="B2859" s="29" t="str">
        <f>TRIM(基本信息!B2859)</f>
        <v/>
      </c>
      <c r="C2859" s="1" t="str">
        <f>TRIM(基本信息!C2859)</f>
        <v/>
      </c>
      <c r="D2859" s="1">
        <f t="shared" si="293"/>
        <v>0</v>
      </c>
      <c r="E2859" s="1" t="str">
        <f>IFERROR(INDEX(股票涨跌!E:E,MATCH(B2859,股票涨跌!B:B,0)),"-")</f>
        <v>-</v>
      </c>
      <c r="F2859" s="1" t="str">
        <f>IFERROR(INDEX(股票涨跌!F:F,MATCH(B2859,股票涨跌!B:B,0)),"-")</f>
        <v>-</v>
      </c>
      <c r="G2859" s="1" t="str">
        <f>TRIM(基本信息!O2859)</f>
        <v/>
      </c>
      <c r="H2859" s="1" t="str">
        <f>IFERROR(INDEX(行业涨跌!F:F,MATCH(G2859,行业涨跌!C:C,0)),"-")</f>
        <v>-</v>
      </c>
      <c r="I2859" s="1" t="str">
        <f>IFERROR(INDEX(行业涨跌!E:E,MATCH(G2859,行业涨跌!C:C,0)),"-")</f>
        <v>-</v>
      </c>
      <c r="J2859" s="1">
        <v>0</v>
      </c>
      <c r="K2859" s="1">
        <v>0</v>
      </c>
      <c r="L2859" s="1">
        <v>0</v>
      </c>
      <c r="M2859" s="66">
        <f t="shared" si="294"/>
        <v>0</v>
      </c>
      <c r="R2859" s="43" t="str">
        <f t="shared" si="292"/>
        <v>-</v>
      </c>
    </row>
    <row r="2860" spans="1:19" x14ac:dyDescent="0.15">
      <c r="A2860" s="1">
        <v>2859</v>
      </c>
      <c r="B2860" s="29" t="str">
        <f>TRIM(基本信息!B2860)</f>
        <v/>
      </c>
      <c r="C2860" s="1" t="str">
        <f>TRIM(基本信息!C2860)</f>
        <v/>
      </c>
      <c r="D2860" s="1">
        <f t="shared" si="293"/>
        <v>0</v>
      </c>
      <c r="E2860" s="1" t="str">
        <f>IFERROR(INDEX(股票涨跌!E:E,MATCH(B2860,股票涨跌!B:B,0)),"-")</f>
        <v>-</v>
      </c>
      <c r="F2860" s="1" t="str">
        <f>IFERROR(INDEX(股票涨跌!F:F,MATCH(B2860,股票涨跌!B:B,0)),"-")</f>
        <v>-</v>
      </c>
      <c r="G2860" s="1" t="str">
        <f>TRIM(基本信息!O2860)</f>
        <v/>
      </c>
      <c r="H2860" s="1" t="str">
        <f>IFERROR(INDEX(行业涨跌!F:F,MATCH(G2860,行业涨跌!C:C,0)),"-")</f>
        <v>-</v>
      </c>
      <c r="I2860" s="1" t="str">
        <f>IFERROR(INDEX(行业涨跌!E:E,MATCH(G2860,行业涨跌!C:C,0)),"-")</f>
        <v>-</v>
      </c>
      <c r="J2860" s="1">
        <v>0</v>
      </c>
      <c r="K2860" s="1">
        <v>0</v>
      </c>
      <c r="L2860" s="1">
        <v>0</v>
      </c>
      <c r="M2860" s="66">
        <f t="shared" si="294"/>
        <v>0</v>
      </c>
      <c r="R2860" s="43" t="str">
        <f t="shared" si="292"/>
        <v>-</v>
      </c>
    </row>
    <row r="2861" spans="1:19" x14ac:dyDescent="0.15">
      <c r="A2861" s="1">
        <v>2860</v>
      </c>
      <c r="B2861" s="29" t="str">
        <f>TRIM(基本信息!B2861)</f>
        <v/>
      </c>
      <c r="C2861" s="1" t="str">
        <f>TRIM(基本信息!C2861)</f>
        <v/>
      </c>
      <c r="D2861" s="1">
        <f t="shared" si="293"/>
        <v>0</v>
      </c>
      <c r="E2861" s="1" t="str">
        <f>IFERROR(INDEX(股票涨跌!E:E,MATCH(B2861,股票涨跌!B:B,0)),"-")</f>
        <v>-</v>
      </c>
      <c r="F2861" s="1" t="str">
        <f>IFERROR(INDEX(股票涨跌!F:F,MATCH(B2861,股票涨跌!B:B,0)),"-")</f>
        <v>-</v>
      </c>
      <c r="G2861" s="1" t="str">
        <f>TRIM(基本信息!O2861)</f>
        <v/>
      </c>
      <c r="H2861" s="1" t="str">
        <f>IFERROR(INDEX(行业涨跌!F:F,MATCH(G2861,行业涨跌!C:C,0)),"-")</f>
        <v>-</v>
      </c>
      <c r="I2861" s="1" t="str">
        <f>IFERROR(INDEX(行业涨跌!E:E,MATCH(G2861,行业涨跌!C:C,0)),"-")</f>
        <v>-</v>
      </c>
      <c r="J2861" s="1">
        <v>0</v>
      </c>
      <c r="K2861" s="1">
        <v>1</v>
      </c>
      <c r="L2861" s="1">
        <v>0</v>
      </c>
      <c r="M2861" s="66">
        <f t="shared" si="294"/>
        <v>1</v>
      </c>
      <c r="R2861" s="43" t="str">
        <f t="shared" si="292"/>
        <v>-</v>
      </c>
      <c r="S2861" s="11">
        <v>43630.625</v>
      </c>
    </row>
    <row r="2862" spans="1:19" x14ac:dyDescent="0.15">
      <c r="A2862" s="1">
        <v>2861</v>
      </c>
      <c r="B2862" s="29" t="str">
        <f>TRIM(基本信息!B2862)</f>
        <v/>
      </c>
      <c r="C2862" s="1" t="str">
        <f>TRIM(基本信息!C2862)</f>
        <v/>
      </c>
      <c r="D2862" s="1">
        <f t="shared" si="293"/>
        <v>0</v>
      </c>
      <c r="E2862" s="1" t="str">
        <f>IFERROR(INDEX(股票涨跌!E:E,MATCH(B2862,股票涨跌!B:B,0)),"-")</f>
        <v>-</v>
      </c>
      <c r="F2862" s="1" t="str">
        <f>IFERROR(INDEX(股票涨跌!F:F,MATCH(B2862,股票涨跌!B:B,0)),"-")</f>
        <v>-</v>
      </c>
      <c r="G2862" s="1" t="str">
        <f>TRIM(基本信息!O2862)</f>
        <v/>
      </c>
      <c r="H2862" s="1" t="str">
        <f>IFERROR(INDEX(行业涨跌!F:F,MATCH(G2862,行业涨跌!C:C,0)),"-")</f>
        <v>-</v>
      </c>
      <c r="I2862" s="1" t="str">
        <f>IFERROR(INDEX(行业涨跌!E:E,MATCH(G2862,行业涨跌!C:C,0)),"-")</f>
        <v>-</v>
      </c>
      <c r="J2862" s="1">
        <v>0</v>
      </c>
      <c r="K2862" s="1">
        <v>1</v>
      </c>
      <c r="L2862" s="1">
        <v>0</v>
      </c>
      <c r="M2862" s="66">
        <f t="shared" si="294"/>
        <v>1</v>
      </c>
      <c r="R2862" s="43" t="str">
        <f t="shared" si="292"/>
        <v>-</v>
      </c>
      <c r="S2862" s="11">
        <v>43630.625</v>
      </c>
    </row>
    <row r="2863" spans="1:19" x14ac:dyDescent="0.15">
      <c r="A2863" s="1">
        <v>2862</v>
      </c>
      <c r="B2863" s="29" t="str">
        <f>TRIM(基本信息!B2863)</f>
        <v/>
      </c>
      <c r="C2863" s="1" t="str">
        <f>TRIM(基本信息!C2863)</f>
        <v/>
      </c>
      <c r="D2863" s="1">
        <f t="shared" si="293"/>
        <v>0</v>
      </c>
      <c r="E2863" s="1" t="str">
        <f>IFERROR(INDEX(股票涨跌!E:E,MATCH(B2863,股票涨跌!B:B,0)),"-")</f>
        <v>-</v>
      </c>
      <c r="F2863" s="1" t="str">
        <f>IFERROR(INDEX(股票涨跌!F:F,MATCH(B2863,股票涨跌!B:B,0)),"-")</f>
        <v>-</v>
      </c>
      <c r="G2863" s="1" t="str">
        <f>TRIM(基本信息!O2863)</f>
        <v/>
      </c>
      <c r="H2863" s="1" t="str">
        <f>IFERROR(INDEX(行业涨跌!F:F,MATCH(G2863,行业涨跌!C:C,0)),"-")</f>
        <v>-</v>
      </c>
      <c r="I2863" s="1" t="str">
        <f>IFERROR(INDEX(行业涨跌!E:E,MATCH(G2863,行业涨跌!C:C,0)),"-")</f>
        <v>-</v>
      </c>
      <c r="J2863" s="1">
        <v>0</v>
      </c>
      <c r="K2863" s="1">
        <v>0</v>
      </c>
      <c r="L2863" s="1">
        <v>0</v>
      </c>
      <c r="M2863" s="66">
        <f t="shared" si="294"/>
        <v>0</v>
      </c>
      <c r="R2863" s="43" t="str">
        <f t="shared" si="292"/>
        <v>-</v>
      </c>
    </row>
    <row r="2864" spans="1:19" x14ac:dyDescent="0.15">
      <c r="A2864" s="1">
        <v>2863</v>
      </c>
      <c r="B2864" s="29" t="str">
        <f>TRIM(基本信息!B2864)</f>
        <v/>
      </c>
      <c r="C2864" s="1" t="str">
        <f>TRIM(基本信息!C2864)</f>
        <v/>
      </c>
      <c r="D2864" s="1">
        <f t="shared" si="293"/>
        <v>0</v>
      </c>
      <c r="E2864" s="1" t="str">
        <f>IFERROR(INDEX(股票涨跌!E:E,MATCH(B2864,股票涨跌!B:B,0)),"-")</f>
        <v>-</v>
      </c>
      <c r="F2864" s="1" t="str">
        <f>IFERROR(INDEX(股票涨跌!F:F,MATCH(B2864,股票涨跌!B:B,0)),"-")</f>
        <v>-</v>
      </c>
      <c r="G2864" s="1" t="str">
        <f>TRIM(基本信息!O2864)</f>
        <v/>
      </c>
      <c r="H2864" s="1" t="str">
        <f>IFERROR(INDEX(行业涨跌!F:F,MATCH(G2864,行业涨跌!C:C,0)),"-")</f>
        <v>-</v>
      </c>
      <c r="I2864" s="1" t="str">
        <f>IFERROR(INDEX(行业涨跌!E:E,MATCH(G2864,行业涨跌!C:C,0)),"-")</f>
        <v>-</v>
      </c>
      <c r="J2864" s="1">
        <v>1</v>
      </c>
      <c r="K2864" s="1">
        <v>0</v>
      </c>
      <c r="L2864" s="1">
        <v>0</v>
      </c>
      <c r="M2864" s="66">
        <f t="shared" si="294"/>
        <v>0.5</v>
      </c>
      <c r="N2864" s="1">
        <v>0</v>
      </c>
      <c r="O2864" s="1">
        <v>1</v>
      </c>
      <c r="P2864" s="1">
        <v>1</v>
      </c>
      <c r="Q2864" s="1">
        <v>0</v>
      </c>
      <c r="R2864" s="43" t="str">
        <f t="shared" si="292"/>
        <v>-</v>
      </c>
      <c r="S2864" s="11">
        <v>43630.625</v>
      </c>
    </row>
    <row r="2865" spans="1:19" x14ac:dyDescent="0.15">
      <c r="A2865" s="1">
        <v>2864</v>
      </c>
      <c r="B2865" s="29" t="str">
        <f>TRIM(基本信息!B2865)</f>
        <v/>
      </c>
      <c r="C2865" s="1" t="str">
        <f>TRIM(基本信息!C2865)</f>
        <v/>
      </c>
      <c r="D2865" s="1">
        <f t="shared" si="293"/>
        <v>0</v>
      </c>
      <c r="E2865" s="1" t="str">
        <f>IFERROR(INDEX(股票涨跌!E:E,MATCH(B2865,股票涨跌!B:B,0)),"-")</f>
        <v>-</v>
      </c>
      <c r="F2865" s="1" t="str">
        <f>IFERROR(INDEX(股票涨跌!F:F,MATCH(B2865,股票涨跌!B:B,0)),"-")</f>
        <v>-</v>
      </c>
      <c r="G2865" s="1" t="str">
        <f>TRIM(基本信息!O2865)</f>
        <v/>
      </c>
      <c r="H2865" s="1" t="str">
        <f>IFERROR(INDEX(行业涨跌!F:F,MATCH(G2865,行业涨跌!C:C,0)),"-")</f>
        <v>-</v>
      </c>
      <c r="I2865" s="1" t="str">
        <f>IFERROR(INDEX(行业涨跌!E:E,MATCH(G2865,行业涨跌!C:C,0)),"-")</f>
        <v>-</v>
      </c>
      <c r="J2865" s="1">
        <v>0</v>
      </c>
      <c r="K2865" s="1">
        <v>0</v>
      </c>
      <c r="L2865" s="1">
        <v>0</v>
      </c>
      <c r="M2865" s="66">
        <f t="shared" si="294"/>
        <v>0</v>
      </c>
      <c r="R2865" s="43" t="str">
        <f t="shared" si="292"/>
        <v>-</v>
      </c>
    </row>
    <row r="2866" spans="1:19" x14ac:dyDescent="0.15">
      <c r="A2866" s="1">
        <v>2865</v>
      </c>
      <c r="B2866" s="29" t="str">
        <f>TRIM(基本信息!B2866)</f>
        <v/>
      </c>
      <c r="C2866" s="1" t="str">
        <f>TRIM(基本信息!C2866)</f>
        <v/>
      </c>
      <c r="D2866" s="1">
        <f t="shared" si="293"/>
        <v>0</v>
      </c>
      <c r="E2866" s="1" t="str">
        <f>IFERROR(INDEX(股票涨跌!E:E,MATCH(B2866,股票涨跌!B:B,0)),"-")</f>
        <v>-</v>
      </c>
      <c r="F2866" s="1" t="str">
        <f>IFERROR(INDEX(股票涨跌!F:F,MATCH(B2866,股票涨跌!B:B,0)),"-")</f>
        <v>-</v>
      </c>
      <c r="G2866" s="1" t="str">
        <f>TRIM(基本信息!O2866)</f>
        <v/>
      </c>
      <c r="H2866" s="1" t="str">
        <f>IFERROR(INDEX(行业涨跌!F:F,MATCH(G2866,行业涨跌!C:C,0)),"-")</f>
        <v>-</v>
      </c>
      <c r="I2866" s="1" t="str">
        <f>IFERROR(INDEX(行业涨跌!E:E,MATCH(G2866,行业涨跌!C:C,0)),"-")</f>
        <v>-</v>
      </c>
      <c r="J2866" s="1">
        <v>0</v>
      </c>
      <c r="K2866" s="1">
        <v>0</v>
      </c>
      <c r="L2866" s="1">
        <v>0</v>
      </c>
      <c r="M2866" s="66">
        <f t="shared" si="294"/>
        <v>0</v>
      </c>
      <c r="R2866" s="43" t="str">
        <f t="shared" si="292"/>
        <v>-</v>
      </c>
    </row>
    <row r="2867" spans="1:19" x14ac:dyDescent="0.15">
      <c r="A2867" s="1">
        <v>2866</v>
      </c>
      <c r="B2867" s="29" t="str">
        <f>TRIM(基本信息!B2867)</f>
        <v/>
      </c>
      <c r="C2867" s="1" t="str">
        <f>TRIM(基本信息!C2867)</f>
        <v/>
      </c>
      <c r="D2867" s="1">
        <f t="shared" si="293"/>
        <v>0</v>
      </c>
      <c r="E2867" s="1" t="str">
        <f>IFERROR(INDEX(股票涨跌!E:E,MATCH(B2867,股票涨跌!B:B,0)),"-")</f>
        <v>-</v>
      </c>
      <c r="F2867" s="1" t="str">
        <f>IFERROR(INDEX(股票涨跌!F:F,MATCH(B2867,股票涨跌!B:B,0)),"-")</f>
        <v>-</v>
      </c>
      <c r="G2867" s="1" t="str">
        <f>TRIM(基本信息!O2867)</f>
        <v/>
      </c>
      <c r="H2867" s="1" t="str">
        <f>IFERROR(INDEX(行业涨跌!F:F,MATCH(G2867,行业涨跌!C:C,0)),"-")</f>
        <v>-</v>
      </c>
      <c r="I2867" s="1" t="str">
        <f>IFERROR(INDEX(行业涨跌!E:E,MATCH(G2867,行业涨跌!C:C,0)),"-")</f>
        <v>-</v>
      </c>
      <c r="J2867" s="1">
        <v>0</v>
      </c>
      <c r="K2867" s="1">
        <v>0</v>
      </c>
      <c r="L2867" s="1">
        <v>0</v>
      </c>
      <c r="M2867" s="66">
        <f t="shared" si="294"/>
        <v>0</v>
      </c>
      <c r="R2867" s="43" t="str">
        <f t="shared" si="292"/>
        <v>-</v>
      </c>
    </row>
    <row r="2868" spans="1:19" x14ac:dyDescent="0.15">
      <c r="A2868" s="1">
        <v>2867</v>
      </c>
      <c r="B2868" s="29" t="str">
        <f>TRIM(基本信息!B2868)</f>
        <v/>
      </c>
      <c r="C2868" s="1" t="str">
        <f>TRIM(基本信息!C2868)</f>
        <v/>
      </c>
      <c r="D2868" s="1">
        <f t="shared" si="293"/>
        <v>0</v>
      </c>
      <c r="E2868" s="1" t="str">
        <f>IFERROR(INDEX(股票涨跌!E:E,MATCH(B2868,股票涨跌!B:B,0)),"-")</f>
        <v>-</v>
      </c>
      <c r="F2868" s="1" t="str">
        <f>IFERROR(INDEX(股票涨跌!F:F,MATCH(B2868,股票涨跌!B:B,0)),"-")</f>
        <v>-</v>
      </c>
      <c r="G2868" s="1" t="str">
        <f>TRIM(基本信息!O2868)</f>
        <v/>
      </c>
      <c r="H2868" s="1" t="str">
        <f>IFERROR(INDEX(行业涨跌!F:F,MATCH(G2868,行业涨跌!C:C,0)),"-")</f>
        <v>-</v>
      </c>
      <c r="I2868" s="1" t="str">
        <f>IFERROR(INDEX(行业涨跌!E:E,MATCH(G2868,行业涨跌!C:C,0)),"-")</f>
        <v>-</v>
      </c>
      <c r="J2868" s="1">
        <v>0</v>
      </c>
      <c r="K2868" s="1">
        <v>0</v>
      </c>
      <c r="L2868" s="1">
        <v>0</v>
      </c>
      <c r="M2868" s="66">
        <f t="shared" si="294"/>
        <v>0</v>
      </c>
      <c r="R2868" s="43" t="str">
        <f t="shared" si="292"/>
        <v>-</v>
      </c>
    </row>
    <row r="2869" spans="1:19" x14ac:dyDescent="0.15">
      <c r="A2869" s="1">
        <v>2868</v>
      </c>
      <c r="B2869" s="29" t="str">
        <f>TRIM(基本信息!B2869)</f>
        <v/>
      </c>
      <c r="C2869" s="1" t="str">
        <f>TRIM(基本信息!C2869)</f>
        <v/>
      </c>
      <c r="D2869" s="1">
        <f t="shared" si="293"/>
        <v>0</v>
      </c>
      <c r="E2869" s="1" t="str">
        <f>IFERROR(INDEX(股票涨跌!E:E,MATCH(B2869,股票涨跌!B:B,0)),"-")</f>
        <v>-</v>
      </c>
      <c r="F2869" s="1" t="str">
        <f>IFERROR(INDEX(股票涨跌!F:F,MATCH(B2869,股票涨跌!B:B,0)),"-")</f>
        <v>-</v>
      </c>
      <c r="G2869" s="1" t="str">
        <f>TRIM(基本信息!O2869)</f>
        <v/>
      </c>
      <c r="H2869" s="1" t="str">
        <f>IFERROR(INDEX(行业涨跌!F:F,MATCH(G2869,行业涨跌!C:C,0)),"-")</f>
        <v>-</v>
      </c>
      <c r="I2869" s="1" t="str">
        <f>IFERROR(INDEX(行业涨跌!E:E,MATCH(G2869,行业涨跌!C:C,0)),"-")</f>
        <v>-</v>
      </c>
      <c r="J2869" s="1">
        <v>0</v>
      </c>
      <c r="K2869" s="1">
        <v>0</v>
      </c>
      <c r="L2869" s="1">
        <v>0</v>
      </c>
      <c r="M2869" s="66">
        <f t="shared" si="294"/>
        <v>0</v>
      </c>
      <c r="R2869" s="43" t="str">
        <f t="shared" si="292"/>
        <v>-</v>
      </c>
    </row>
    <row r="2870" spans="1:19" x14ac:dyDescent="0.15">
      <c r="A2870" s="1">
        <v>2869</v>
      </c>
      <c r="B2870" s="29" t="str">
        <f>TRIM(基本信息!B2870)</f>
        <v/>
      </c>
      <c r="C2870" s="1" t="str">
        <f>TRIM(基本信息!C2870)</f>
        <v/>
      </c>
      <c r="D2870" s="1">
        <f t="shared" si="293"/>
        <v>0</v>
      </c>
      <c r="E2870" s="1" t="str">
        <f>IFERROR(INDEX(股票涨跌!E:E,MATCH(B2870,股票涨跌!B:B,0)),"-")</f>
        <v>-</v>
      </c>
      <c r="F2870" s="1" t="str">
        <f>IFERROR(INDEX(股票涨跌!F:F,MATCH(B2870,股票涨跌!B:B,0)),"-")</f>
        <v>-</v>
      </c>
      <c r="G2870" s="1" t="str">
        <f>TRIM(基本信息!O2870)</f>
        <v/>
      </c>
      <c r="H2870" s="1" t="str">
        <f>IFERROR(INDEX(行业涨跌!F:F,MATCH(G2870,行业涨跌!C:C,0)),"-")</f>
        <v>-</v>
      </c>
      <c r="I2870" s="1" t="str">
        <f>IFERROR(INDEX(行业涨跌!E:E,MATCH(G2870,行业涨跌!C:C,0)),"-")</f>
        <v>-</v>
      </c>
      <c r="J2870" s="1">
        <v>0</v>
      </c>
      <c r="K2870" s="1">
        <v>0</v>
      </c>
      <c r="L2870" s="1">
        <v>0</v>
      </c>
      <c r="M2870" s="66">
        <f t="shared" si="294"/>
        <v>0</v>
      </c>
      <c r="R2870" s="43" t="str">
        <f t="shared" si="292"/>
        <v>-</v>
      </c>
    </row>
    <row r="2871" spans="1:19" x14ac:dyDescent="0.15">
      <c r="A2871" s="1">
        <v>2870</v>
      </c>
      <c r="B2871" s="29" t="str">
        <f>TRIM(基本信息!B2871)</f>
        <v/>
      </c>
      <c r="C2871" s="1" t="str">
        <f>TRIM(基本信息!C2871)</f>
        <v/>
      </c>
      <c r="D2871" s="1">
        <f t="shared" si="293"/>
        <v>0</v>
      </c>
      <c r="E2871" s="1" t="str">
        <f>IFERROR(INDEX(股票涨跌!E:E,MATCH(B2871,股票涨跌!B:B,0)),"-")</f>
        <v>-</v>
      </c>
      <c r="F2871" s="1" t="str">
        <f>IFERROR(INDEX(股票涨跌!F:F,MATCH(B2871,股票涨跌!B:B,0)),"-")</f>
        <v>-</v>
      </c>
      <c r="G2871" s="1" t="str">
        <f>TRIM(基本信息!O2871)</f>
        <v/>
      </c>
      <c r="H2871" s="1" t="str">
        <f>IFERROR(INDEX(行业涨跌!F:F,MATCH(G2871,行业涨跌!C:C,0)),"-")</f>
        <v>-</v>
      </c>
      <c r="I2871" s="1" t="str">
        <f>IFERROR(INDEX(行业涨跌!E:E,MATCH(G2871,行业涨跌!C:C,0)),"-")</f>
        <v>-</v>
      </c>
      <c r="J2871" s="1">
        <v>0</v>
      </c>
      <c r="K2871" s="1">
        <v>0</v>
      </c>
      <c r="L2871" s="1">
        <v>0</v>
      </c>
      <c r="M2871" s="66">
        <f t="shared" si="294"/>
        <v>0</v>
      </c>
      <c r="R2871" s="43" t="str">
        <f t="shared" si="292"/>
        <v>-</v>
      </c>
    </row>
    <row r="2872" spans="1:19" x14ac:dyDescent="0.15">
      <c r="A2872" s="1">
        <v>2871</v>
      </c>
      <c r="B2872" s="29" t="str">
        <f>TRIM(基本信息!B2872)</f>
        <v/>
      </c>
      <c r="C2872" s="1" t="str">
        <f>TRIM(基本信息!C2872)</f>
        <v/>
      </c>
      <c r="D2872" s="1">
        <f t="shared" si="293"/>
        <v>0</v>
      </c>
      <c r="E2872" s="1" t="str">
        <f>IFERROR(INDEX(股票涨跌!E:E,MATCH(B2872,股票涨跌!B:B,0)),"-")</f>
        <v>-</v>
      </c>
      <c r="F2872" s="1" t="str">
        <f>IFERROR(INDEX(股票涨跌!F:F,MATCH(B2872,股票涨跌!B:B,0)),"-")</f>
        <v>-</v>
      </c>
      <c r="G2872" s="1" t="str">
        <f>TRIM(基本信息!O2872)</f>
        <v/>
      </c>
      <c r="H2872" s="1" t="str">
        <f>IFERROR(INDEX(行业涨跌!F:F,MATCH(G2872,行业涨跌!C:C,0)),"-")</f>
        <v>-</v>
      </c>
      <c r="I2872" s="1" t="str">
        <f>IFERROR(INDEX(行业涨跌!E:E,MATCH(G2872,行业涨跌!C:C,0)),"-")</f>
        <v>-</v>
      </c>
      <c r="J2872" s="1">
        <v>0</v>
      </c>
      <c r="K2872" s="1">
        <v>0</v>
      </c>
      <c r="L2872" s="1">
        <v>0</v>
      </c>
      <c r="M2872" s="66">
        <f t="shared" si="294"/>
        <v>0</v>
      </c>
      <c r="R2872" s="43" t="str">
        <f t="shared" si="292"/>
        <v>-</v>
      </c>
    </row>
    <row r="2873" spans="1:19" x14ac:dyDescent="0.15">
      <c r="A2873" s="1">
        <v>2872</v>
      </c>
      <c r="B2873" s="29" t="str">
        <f>TRIM(基本信息!B2873)</f>
        <v/>
      </c>
      <c r="C2873" s="1" t="str">
        <f>TRIM(基本信息!C2873)</f>
        <v/>
      </c>
      <c r="D2873" s="1">
        <f t="shared" si="293"/>
        <v>0</v>
      </c>
      <c r="E2873" s="1" t="str">
        <f>IFERROR(INDEX(股票涨跌!E:E,MATCH(B2873,股票涨跌!B:B,0)),"-")</f>
        <v>-</v>
      </c>
      <c r="F2873" s="1" t="str">
        <f>IFERROR(INDEX(股票涨跌!F:F,MATCH(B2873,股票涨跌!B:B,0)),"-")</f>
        <v>-</v>
      </c>
      <c r="G2873" s="1" t="str">
        <f>TRIM(基本信息!O2873)</f>
        <v/>
      </c>
      <c r="H2873" s="1" t="str">
        <f>IFERROR(INDEX(行业涨跌!F:F,MATCH(G2873,行业涨跌!C:C,0)),"-")</f>
        <v>-</v>
      </c>
      <c r="I2873" s="1" t="str">
        <f>IFERROR(INDEX(行业涨跌!E:E,MATCH(G2873,行业涨跌!C:C,0)),"-")</f>
        <v>-</v>
      </c>
      <c r="J2873" s="1">
        <v>0</v>
      </c>
      <c r="K2873" s="1">
        <v>1</v>
      </c>
      <c r="L2873" s="1">
        <v>0</v>
      </c>
      <c r="M2873" s="66">
        <f t="shared" si="294"/>
        <v>1</v>
      </c>
      <c r="R2873" s="43" t="str">
        <f t="shared" si="292"/>
        <v>-</v>
      </c>
      <c r="S2873" s="11">
        <v>43630.625</v>
      </c>
    </row>
    <row r="2874" spans="1:19" x14ac:dyDescent="0.15">
      <c r="A2874" s="1">
        <v>2873</v>
      </c>
      <c r="B2874" s="29" t="str">
        <f>TRIM(基本信息!B2874)</f>
        <v/>
      </c>
      <c r="C2874" s="1" t="str">
        <f>TRIM(基本信息!C2874)</f>
        <v/>
      </c>
      <c r="D2874" s="1">
        <f t="shared" si="293"/>
        <v>0</v>
      </c>
      <c r="E2874" s="1" t="str">
        <f>IFERROR(INDEX(股票涨跌!E:E,MATCH(B2874,股票涨跌!B:B,0)),"-")</f>
        <v>-</v>
      </c>
      <c r="F2874" s="1" t="str">
        <f>IFERROR(INDEX(股票涨跌!F:F,MATCH(B2874,股票涨跌!B:B,0)),"-")</f>
        <v>-</v>
      </c>
      <c r="G2874" s="1" t="str">
        <f>TRIM(基本信息!O2874)</f>
        <v/>
      </c>
      <c r="H2874" s="1" t="str">
        <f>IFERROR(INDEX(行业涨跌!F:F,MATCH(G2874,行业涨跌!C:C,0)),"-")</f>
        <v>-</v>
      </c>
      <c r="I2874" s="1" t="str">
        <f>IFERROR(INDEX(行业涨跌!E:E,MATCH(G2874,行业涨跌!C:C,0)),"-")</f>
        <v>-</v>
      </c>
      <c r="J2874" s="1">
        <v>0</v>
      </c>
      <c r="K2874" s="1">
        <v>0</v>
      </c>
      <c r="L2874" s="1">
        <v>0</v>
      </c>
      <c r="M2874" s="66">
        <f t="shared" si="294"/>
        <v>0</v>
      </c>
      <c r="R2874" s="43" t="str">
        <f t="shared" si="292"/>
        <v>-</v>
      </c>
    </row>
    <row r="2875" spans="1:19" x14ac:dyDescent="0.15">
      <c r="A2875" s="1">
        <v>2874</v>
      </c>
      <c r="B2875" s="29" t="str">
        <f>TRIM(基本信息!B2875)</f>
        <v/>
      </c>
      <c r="C2875" s="1" t="str">
        <f>TRIM(基本信息!C2875)</f>
        <v/>
      </c>
      <c r="D2875" s="1">
        <f t="shared" si="293"/>
        <v>0</v>
      </c>
      <c r="E2875" s="1" t="str">
        <f>IFERROR(INDEX(股票涨跌!E:E,MATCH(B2875,股票涨跌!B:B,0)),"-")</f>
        <v>-</v>
      </c>
      <c r="F2875" s="1" t="str">
        <f>IFERROR(INDEX(股票涨跌!F:F,MATCH(B2875,股票涨跌!B:B,0)),"-")</f>
        <v>-</v>
      </c>
      <c r="G2875" s="1" t="str">
        <f>TRIM(基本信息!O2875)</f>
        <v/>
      </c>
      <c r="H2875" s="1" t="str">
        <f>IFERROR(INDEX(行业涨跌!F:F,MATCH(G2875,行业涨跌!C:C,0)),"-")</f>
        <v>-</v>
      </c>
      <c r="I2875" s="1" t="str">
        <f>IFERROR(INDEX(行业涨跌!E:E,MATCH(G2875,行业涨跌!C:C,0)),"-")</f>
        <v>-</v>
      </c>
      <c r="J2875" s="1">
        <v>0</v>
      </c>
      <c r="K2875" s="1">
        <v>1</v>
      </c>
      <c r="L2875" s="1">
        <v>0</v>
      </c>
      <c r="M2875" s="66">
        <f t="shared" si="294"/>
        <v>1</v>
      </c>
      <c r="R2875" s="43" t="str">
        <f t="shared" si="292"/>
        <v>-</v>
      </c>
      <c r="S2875" s="11">
        <v>43630.625</v>
      </c>
    </row>
    <row r="2876" spans="1:19" x14ac:dyDescent="0.15">
      <c r="A2876" s="1">
        <v>2875</v>
      </c>
      <c r="B2876" s="29" t="str">
        <f>TRIM(基本信息!B2876)</f>
        <v/>
      </c>
      <c r="C2876" s="1" t="str">
        <f>TRIM(基本信息!C2876)</f>
        <v/>
      </c>
      <c r="D2876" s="1">
        <f t="shared" si="293"/>
        <v>0</v>
      </c>
      <c r="E2876" s="1" t="str">
        <f>IFERROR(INDEX(股票涨跌!E:E,MATCH(B2876,股票涨跌!B:B,0)),"-")</f>
        <v>-</v>
      </c>
      <c r="F2876" s="1" t="str">
        <f>IFERROR(INDEX(股票涨跌!F:F,MATCH(B2876,股票涨跌!B:B,0)),"-")</f>
        <v>-</v>
      </c>
      <c r="G2876" s="1" t="str">
        <f>TRIM(基本信息!O2876)</f>
        <v/>
      </c>
      <c r="H2876" s="1" t="str">
        <f>IFERROR(INDEX(行业涨跌!F:F,MATCH(G2876,行业涨跌!C:C,0)),"-")</f>
        <v>-</v>
      </c>
      <c r="I2876" s="1" t="str">
        <f>IFERROR(INDEX(行业涨跌!E:E,MATCH(G2876,行业涨跌!C:C,0)),"-")</f>
        <v>-</v>
      </c>
      <c r="J2876" s="1">
        <v>0</v>
      </c>
      <c r="K2876" s="1">
        <v>1</v>
      </c>
      <c r="L2876" s="1">
        <v>0</v>
      </c>
      <c r="M2876" s="66">
        <f t="shared" si="294"/>
        <v>1</v>
      </c>
      <c r="R2876" s="43" t="str">
        <f t="shared" si="292"/>
        <v>-</v>
      </c>
      <c r="S2876" s="11">
        <v>43630.625</v>
      </c>
    </row>
    <row r="2877" spans="1:19" x14ac:dyDescent="0.15">
      <c r="A2877" s="1">
        <v>2876</v>
      </c>
      <c r="B2877" s="29" t="str">
        <f>TRIM(基本信息!B2877)</f>
        <v/>
      </c>
      <c r="C2877" s="1" t="str">
        <f>TRIM(基本信息!C2877)</f>
        <v/>
      </c>
      <c r="D2877" s="1">
        <f t="shared" si="293"/>
        <v>0</v>
      </c>
      <c r="E2877" s="1" t="str">
        <f>IFERROR(INDEX(股票涨跌!E:E,MATCH(B2877,股票涨跌!B:B,0)),"-")</f>
        <v>-</v>
      </c>
      <c r="F2877" s="1" t="str">
        <f>IFERROR(INDEX(股票涨跌!F:F,MATCH(B2877,股票涨跌!B:B,0)),"-")</f>
        <v>-</v>
      </c>
      <c r="G2877" s="1" t="str">
        <f>TRIM(基本信息!O2877)</f>
        <v/>
      </c>
      <c r="H2877" s="1" t="str">
        <f>IFERROR(INDEX(行业涨跌!F:F,MATCH(G2877,行业涨跌!C:C,0)),"-")</f>
        <v>-</v>
      </c>
      <c r="I2877" s="1" t="str">
        <f>IFERROR(INDEX(行业涨跌!E:E,MATCH(G2877,行业涨跌!C:C,0)),"-")</f>
        <v>-</v>
      </c>
      <c r="J2877" s="1">
        <v>0</v>
      </c>
      <c r="K2877" s="1">
        <v>1</v>
      </c>
      <c r="L2877" s="1">
        <v>0</v>
      </c>
      <c r="M2877" s="66">
        <f t="shared" si="294"/>
        <v>1</v>
      </c>
      <c r="R2877" s="43" t="str">
        <f t="shared" si="292"/>
        <v>-</v>
      </c>
      <c r="S2877" s="11">
        <v>43630.625</v>
      </c>
    </row>
    <row r="2878" spans="1:19" x14ac:dyDescent="0.15">
      <c r="A2878" s="1">
        <v>2877</v>
      </c>
      <c r="B2878" s="29" t="str">
        <f>TRIM(基本信息!B2878)</f>
        <v/>
      </c>
      <c r="C2878" s="1" t="str">
        <f>TRIM(基本信息!C2878)</f>
        <v/>
      </c>
      <c r="D2878" s="1">
        <f t="shared" si="293"/>
        <v>0</v>
      </c>
      <c r="E2878" s="1" t="str">
        <f>IFERROR(INDEX(股票涨跌!E:E,MATCH(B2878,股票涨跌!B:B,0)),"-")</f>
        <v>-</v>
      </c>
      <c r="F2878" s="1" t="str">
        <f>IFERROR(INDEX(股票涨跌!F:F,MATCH(B2878,股票涨跌!B:B,0)),"-")</f>
        <v>-</v>
      </c>
      <c r="G2878" s="1" t="str">
        <f>TRIM(基本信息!O2878)</f>
        <v/>
      </c>
      <c r="H2878" s="1" t="str">
        <f>IFERROR(INDEX(行业涨跌!F:F,MATCH(G2878,行业涨跌!C:C,0)),"-")</f>
        <v>-</v>
      </c>
      <c r="I2878" s="1" t="str">
        <f>IFERROR(INDEX(行业涨跌!E:E,MATCH(G2878,行业涨跌!C:C,0)),"-")</f>
        <v>-</v>
      </c>
      <c r="J2878" s="1">
        <v>1</v>
      </c>
      <c r="K2878" s="1">
        <v>0</v>
      </c>
      <c r="L2878" s="1">
        <v>0</v>
      </c>
      <c r="M2878" s="66">
        <f t="shared" si="294"/>
        <v>0.5</v>
      </c>
      <c r="N2878" s="1">
        <v>0</v>
      </c>
      <c r="O2878" s="1">
        <v>0</v>
      </c>
      <c r="P2878" s="1">
        <v>0</v>
      </c>
      <c r="Q2878" s="1">
        <v>0</v>
      </c>
      <c r="R2878" s="43" t="str">
        <f t="shared" si="292"/>
        <v>-</v>
      </c>
      <c r="S2878" s="11" t="s">
        <v>7751</v>
      </c>
    </row>
    <row r="2879" spans="1:19" x14ac:dyDescent="0.15">
      <c r="A2879" s="1">
        <v>2878</v>
      </c>
      <c r="B2879" s="29" t="str">
        <f>TRIM(基本信息!B2879)</f>
        <v/>
      </c>
      <c r="C2879" s="1" t="str">
        <f>TRIM(基本信息!C2879)</f>
        <v/>
      </c>
      <c r="D2879" s="1">
        <f t="shared" si="293"/>
        <v>0</v>
      </c>
      <c r="E2879" s="1" t="str">
        <f>IFERROR(INDEX(股票涨跌!E:E,MATCH(B2879,股票涨跌!B:B,0)),"-")</f>
        <v>-</v>
      </c>
      <c r="F2879" s="1" t="str">
        <f>IFERROR(INDEX(股票涨跌!F:F,MATCH(B2879,股票涨跌!B:B,0)),"-")</f>
        <v>-</v>
      </c>
      <c r="G2879" s="1" t="str">
        <f>TRIM(基本信息!O2879)</f>
        <v/>
      </c>
      <c r="H2879" s="1" t="str">
        <f>IFERROR(INDEX(行业涨跌!F:F,MATCH(G2879,行业涨跌!C:C,0)),"-")</f>
        <v>-</v>
      </c>
      <c r="I2879" s="1" t="str">
        <f>IFERROR(INDEX(行业涨跌!E:E,MATCH(G2879,行业涨跌!C:C,0)),"-")</f>
        <v>-</v>
      </c>
      <c r="J2879" s="1">
        <v>0</v>
      </c>
      <c r="K2879" s="1">
        <v>0</v>
      </c>
      <c r="L2879" s="1">
        <v>0</v>
      </c>
      <c r="M2879" s="66">
        <f t="shared" si="294"/>
        <v>0</v>
      </c>
      <c r="R2879" s="43" t="str">
        <f t="shared" si="292"/>
        <v>-</v>
      </c>
    </row>
    <row r="2880" spans="1:19" x14ac:dyDescent="0.15">
      <c r="A2880" s="1">
        <v>2879</v>
      </c>
      <c r="B2880" s="29" t="str">
        <f>TRIM(基本信息!B2880)</f>
        <v/>
      </c>
      <c r="C2880" s="1" t="str">
        <f>TRIM(基本信息!C2880)</f>
        <v/>
      </c>
      <c r="D2880" s="1">
        <f t="shared" si="293"/>
        <v>0</v>
      </c>
      <c r="E2880" s="1" t="str">
        <f>IFERROR(INDEX(股票涨跌!E:E,MATCH(B2880,股票涨跌!B:B,0)),"-")</f>
        <v>-</v>
      </c>
      <c r="F2880" s="1" t="str">
        <f>IFERROR(INDEX(股票涨跌!F:F,MATCH(B2880,股票涨跌!B:B,0)),"-")</f>
        <v>-</v>
      </c>
      <c r="G2880" s="1" t="str">
        <f>TRIM(基本信息!O2880)</f>
        <v/>
      </c>
      <c r="H2880" s="1" t="str">
        <f>IFERROR(INDEX(行业涨跌!F:F,MATCH(G2880,行业涨跌!C:C,0)),"-")</f>
        <v>-</v>
      </c>
      <c r="I2880" s="1" t="str">
        <f>IFERROR(INDEX(行业涨跌!E:E,MATCH(G2880,行业涨跌!C:C,0)),"-")</f>
        <v>-</v>
      </c>
      <c r="J2880" s="1">
        <v>0</v>
      </c>
      <c r="K2880" s="1">
        <v>0</v>
      </c>
      <c r="L2880" s="1">
        <v>0</v>
      </c>
      <c r="M2880" s="66">
        <f t="shared" si="294"/>
        <v>0</v>
      </c>
      <c r="R2880" s="43" t="str">
        <f t="shared" si="292"/>
        <v>-</v>
      </c>
    </row>
    <row r="2881" spans="1:19" x14ac:dyDescent="0.15">
      <c r="A2881" s="1">
        <v>2880</v>
      </c>
      <c r="B2881" s="29" t="str">
        <f>TRIM(基本信息!B2881)</f>
        <v/>
      </c>
      <c r="C2881" s="1" t="str">
        <f>TRIM(基本信息!C2881)</f>
        <v/>
      </c>
      <c r="D2881" s="1">
        <f t="shared" si="293"/>
        <v>0</v>
      </c>
      <c r="E2881" s="1" t="str">
        <f>IFERROR(INDEX(股票涨跌!E:E,MATCH(B2881,股票涨跌!B:B,0)),"-")</f>
        <v>-</v>
      </c>
      <c r="F2881" s="1" t="str">
        <f>IFERROR(INDEX(股票涨跌!F:F,MATCH(B2881,股票涨跌!B:B,0)),"-")</f>
        <v>-</v>
      </c>
      <c r="G2881" s="1" t="str">
        <f>TRIM(基本信息!O2881)</f>
        <v/>
      </c>
      <c r="H2881" s="1" t="str">
        <f>IFERROR(INDEX(行业涨跌!F:F,MATCH(G2881,行业涨跌!C:C,0)),"-")</f>
        <v>-</v>
      </c>
      <c r="I2881" s="1" t="str">
        <f>IFERROR(INDEX(行业涨跌!E:E,MATCH(G2881,行业涨跌!C:C,0)),"-")</f>
        <v>-</v>
      </c>
      <c r="J2881" s="1">
        <v>0</v>
      </c>
      <c r="K2881" s="1">
        <v>0</v>
      </c>
      <c r="L2881" s="1">
        <v>0</v>
      </c>
      <c r="M2881" s="66">
        <f t="shared" si="294"/>
        <v>0</v>
      </c>
      <c r="R2881" s="43" t="str">
        <f t="shared" si="292"/>
        <v>-</v>
      </c>
    </row>
    <row r="2882" spans="1:19" x14ac:dyDescent="0.15">
      <c r="A2882" s="1">
        <v>2881</v>
      </c>
      <c r="B2882" s="29" t="str">
        <f>TRIM(基本信息!B2882)</f>
        <v/>
      </c>
      <c r="C2882" s="1" t="str">
        <f>TRIM(基本信息!C2882)</f>
        <v/>
      </c>
      <c r="D2882" s="1">
        <f t="shared" si="293"/>
        <v>0</v>
      </c>
      <c r="E2882" s="1" t="str">
        <f>IFERROR(INDEX(股票涨跌!E:E,MATCH(B2882,股票涨跌!B:B,0)),"-")</f>
        <v>-</v>
      </c>
      <c r="F2882" s="1" t="str">
        <f>IFERROR(INDEX(股票涨跌!F:F,MATCH(B2882,股票涨跌!B:B,0)),"-")</f>
        <v>-</v>
      </c>
      <c r="G2882" s="1" t="str">
        <f>TRIM(基本信息!O2882)</f>
        <v/>
      </c>
      <c r="H2882" s="1" t="str">
        <f>IFERROR(INDEX(行业涨跌!F:F,MATCH(G2882,行业涨跌!C:C,0)),"-")</f>
        <v>-</v>
      </c>
      <c r="I2882" s="1" t="str">
        <f>IFERROR(INDEX(行业涨跌!E:E,MATCH(G2882,行业涨跌!C:C,0)),"-")</f>
        <v>-</v>
      </c>
      <c r="J2882" s="1">
        <v>0</v>
      </c>
      <c r="K2882" s="1">
        <v>1</v>
      </c>
      <c r="L2882" s="1">
        <v>0</v>
      </c>
      <c r="M2882" s="66">
        <f t="shared" si="294"/>
        <v>1</v>
      </c>
      <c r="R2882" s="43" t="str">
        <f t="shared" ref="R2882:R2945" si="295">IF(D2882&gt;0,IF(J2882&gt;0,$J$1,"")&amp;IF(K2882&gt;0,$K$1,"")&amp;IF(L2882&gt;0,$L$1,"")&amp;"+"&amp;IF(N2882&gt;0,$N$1,"")&amp;IF(O2882&gt;0,$O$1,"")&amp;IF(P2882&gt;0,$P$1,"")&amp;IF(Q2882&gt;0,$Q$1,""),"-")</f>
        <v>-</v>
      </c>
      <c r="S2882" s="11">
        <v>43630.625</v>
      </c>
    </row>
    <row r="2883" spans="1:19" x14ac:dyDescent="0.15">
      <c r="A2883" s="1">
        <v>2882</v>
      </c>
      <c r="B2883" s="29" t="str">
        <f>TRIM(基本信息!B2883)</f>
        <v/>
      </c>
      <c r="C2883" s="1" t="str">
        <f>TRIM(基本信息!C2883)</f>
        <v/>
      </c>
      <c r="D2883" s="1">
        <f t="shared" ref="D2883:D2946" si="296">IF(LEN(B2883)&gt;2,OR(M2883=1,(M2883=0.5)*(N2883+O2883+P2883+Q2883)&gt;0)+0,0)</f>
        <v>0</v>
      </c>
      <c r="E2883" s="1" t="str">
        <f>IFERROR(INDEX(股票涨跌!E:E,MATCH(B2883,股票涨跌!B:B,0)),"-")</f>
        <v>-</v>
      </c>
      <c r="F2883" s="1" t="str">
        <f>IFERROR(INDEX(股票涨跌!F:F,MATCH(B2883,股票涨跌!B:B,0)),"-")</f>
        <v>-</v>
      </c>
      <c r="G2883" s="1" t="str">
        <f>TRIM(基本信息!O2883)</f>
        <v/>
      </c>
      <c r="H2883" s="1" t="str">
        <f>IFERROR(INDEX(行业涨跌!F:F,MATCH(G2883,行业涨跌!C:C,0)),"-")</f>
        <v>-</v>
      </c>
      <c r="I2883" s="1" t="str">
        <f>IFERROR(INDEX(行业涨跌!E:E,MATCH(G2883,行业涨跌!C:C,0)),"-")</f>
        <v>-</v>
      </c>
      <c r="J2883" s="1">
        <v>0</v>
      </c>
      <c r="K2883" s="1">
        <v>0</v>
      </c>
      <c r="L2883" s="1">
        <v>0</v>
      </c>
      <c r="M2883" s="66">
        <f t="shared" ref="M2883:M2946" si="297">IF(K2883&gt;0,1,IF(J2883&gt;0,0.5,0))</f>
        <v>0</v>
      </c>
      <c r="R2883" s="43" t="str">
        <f t="shared" si="295"/>
        <v>-</v>
      </c>
    </row>
    <row r="2884" spans="1:19" x14ac:dyDescent="0.15">
      <c r="A2884" s="1">
        <v>2883</v>
      </c>
      <c r="B2884" s="29" t="str">
        <f>TRIM(基本信息!B2884)</f>
        <v/>
      </c>
      <c r="C2884" s="1" t="str">
        <f>TRIM(基本信息!C2884)</f>
        <v/>
      </c>
      <c r="D2884" s="1">
        <f t="shared" si="296"/>
        <v>0</v>
      </c>
      <c r="E2884" s="1" t="str">
        <f>IFERROR(INDEX(股票涨跌!E:E,MATCH(B2884,股票涨跌!B:B,0)),"-")</f>
        <v>-</v>
      </c>
      <c r="F2884" s="1" t="str">
        <f>IFERROR(INDEX(股票涨跌!F:F,MATCH(B2884,股票涨跌!B:B,0)),"-")</f>
        <v>-</v>
      </c>
      <c r="G2884" s="1" t="str">
        <f>TRIM(基本信息!O2884)</f>
        <v/>
      </c>
      <c r="H2884" s="1" t="str">
        <f>IFERROR(INDEX(行业涨跌!F:F,MATCH(G2884,行业涨跌!C:C,0)),"-")</f>
        <v>-</v>
      </c>
      <c r="I2884" s="1" t="str">
        <f>IFERROR(INDEX(行业涨跌!E:E,MATCH(G2884,行业涨跌!C:C,0)),"-")</f>
        <v>-</v>
      </c>
      <c r="J2884" s="1">
        <v>0</v>
      </c>
      <c r="K2884" s="1">
        <v>0</v>
      </c>
      <c r="L2884" s="1">
        <v>0</v>
      </c>
      <c r="M2884" s="66">
        <f t="shared" si="297"/>
        <v>0</v>
      </c>
      <c r="R2884" s="43" t="str">
        <f t="shared" si="295"/>
        <v>-</v>
      </c>
    </row>
    <row r="2885" spans="1:19" x14ac:dyDescent="0.15">
      <c r="A2885" s="1">
        <v>2884</v>
      </c>
      <c r="B2885" s="29" t="str">
        <f>TRIM(基本信息!B2885)</f>
        <v/>
      </c>
      <c r="C2885" s="1" t="str">
        <f>TRIM(基本信息!C2885)</f>
        <v/>
      </c>
      <c r="D2885" s="1">
        <f t="shared" si="296"/>
        <v>0</v>
      </c>
      <c r="E2885" s="1" t="str">
        <f>IFERROR(INDEX(股票涨跌!E:E,MATCH(B2885,股票涨跌!B:B,0)),"-")</f>
        <v>-</v>
      </c>
      <c r="F2885" s="1" t="str">
        <f>IFERROR(INDEX(股票涨跌!F:F,MATCH(B2885,股票涨跌!B:B,0)),"-")</f>
        <v>-</v>
      </c>
      <c r="G2885" s="1" t="str">
        <f>TRIM(基本信息!O2885)</f>
        <v/>
      </c>
      <c r="H2885" s="1" t="str">
        <f>IFERROR(INDEX(行业涨跌!F:F,MATCH(G2885,行业涨跌!C:C,0)),"-")</f>
        <v>-</v>
      </c>
      <c r="I2885" s="1" t="str">
        <f>IFERROR(INDEX(行业涨跌!E:E,MATCH(G2885,行业涨跌!C:C,0)),"-")</f>
        <v>-</v>
      </c>
      <c r="J2885" s="1">
        <v>0</v>
      </c>
      <c r="K2885" s="1">
        <v>0</v>
      </c>
      <c r="L2885" s="1">
        <v>0</v>
      </c>
      <c r="M2885" s="66">
        <f t="shared" si="297"/>
        <v>0</v>
      </c>
      <c r="R2885" s="43" t="str">
        <f t="shared" si="295"/>
        <v>-</v>
      </c>
    </row>
    <row r="2886" spans="1:19" x14ac:dyDescent="0.15">
      <c r="A2886" s="1">
        <v>2885</v>
      </c>
      <c r="B2886" s="29" t="str">
        <f>TRIM(基本信息!B2886)</f>
        <v/>
      </c>
      <c r="C2886" s="1" t="str">
        <f>TRIM(基本信息!C2886)</f>
        <v/>
      </c>
      <c r="D2886" s="1">
        <f t="shared" si="296"/>
        <v>0</v>
      </c>
      <c r="E2886" s="1" t="str">
        <f>IFERROR(INDEX(股票涨跌!E:E,MATCH(B2886,股票涨跌!B:B,0)),"-")</f>
        <v>-</v>
      </c>
      <c r="F2886" s="1" t="str">
        <f>IFERROR(INDEX(股票涨跌!F:F,MATCH(B2886,股票涨跌!B:B,0)),"-")</f>
        <v>-</v>
      </c>
      <c r="G2886" s="1" t="str">
        <f>TRIM(基本信息!O2886)</f>
        <v/>
      </c>
      <c r="H2886" s="1" t="str">
        <f>IFERROR(INDEX(行业涨跌!F:F,MATCH(G2886,行业涨跌!C:C,0)),"-")</f>
        <v>-</v>
      </c>
      <c r="I2886" s="1" t="str">
        <f>IFERROR(INDEX(行业涨跌!E:E,MATCH(G2886,行业涨跌!C:C,0)),"-")</f>
        <v>-</v>
      </c>
      <c r="J2886" s="1">
        <v>0</v>
      </c>
      <c r="K2886" s="1">
        <v>1</v>
      </c>
      <c r="L2886" s="1">
        <v>0</v>
      </c>
      <c r="M2886" s="66">
        <f t="shared" si="297"/>
        <v>1</v>
      </c>
      <c r="R2886" s="43" t="str">
        <f t="shared" si="295"/>
        <v>-</v>
      </c>
      <c r="S2886" s="11">
        <v>43630.625</v>
      </c>
    </row>
    <row r="2887" spans="1:19" x14ac:dyDescent="0.15">
      <c r="A2887" s="1">
        <v>2886</v>
      </c>
      <c r="B2887" s="29" t="str">
        <f>TRIM(基本信息!B2887)</f>
        <v/>
      </c>
      <c r="C2887" s="1" t="str">
        <f>TRIM(基本信息!C2887)</f>
        <v/>
      </c>
      <c r="D2887" s="1">
        <f t="shared" si="296"/>
        <v>0</v>
      </c>
      <c r="E2887" s="1" t="str">
        <f>IFERROR(INDEX(股票涨跌!E:E,MATCH(B2887,股票涨跌!B:B,0)),"-")</f>
        <v>-</v>
      </c>
      <c r="F2887" s="1" t="str">
        <f>IFERROR(INDEX(股票涨跌!F:F,MATCH(B2887,股票涨跌!B:B,0)),"-")</f>
        <v>-</v>
      </c>
      <c r="G2887" s="1" t="str">
        <f>TRIM(基本信息!O2887)</f>
        <v/>
      </c>
      <c r="H2887" s="1" t="str">
        <f>IFERROR(INDEX(行业涨跌!F:F,MATCH(G2887,行业涨跌!C:C,0)),"-")</f>
        <v>-</v>
      </c>
      <c r="I2887" s="1" t="str">
        <f>IFERROR(INDEX(行业涨跌!E:E,MATCH(G2887,行业涨跌!C:C,0)),"-")</f>
        <v>-</v>
      </c>
      <c r="J2887" s="1">
        <v>0</v>
      </c>
      <c r="K2887" s="1">
        <v>0</v>
      </c>
      <c r="L2887" s="1">
        <v>0</v>
      </c>
      <c r="M2887" s="66">
        <f t="shared" si="297"/>
        <v>0</v>
      </c>
      <c r="R2887" s="43" t="str">
        <f t="shared" si="295"/>
        <v>-</v>
      </c>
    </row>
    <row r="2888" spans="1:19" x14ac:dyDescent="0.15">
      <c r="A2888" s="1">
        <v>2887</v>
      </c>
      <c r="B2888" s="29" t="str">
        <f>TRIM(基本信息!B2888)</f>
        <v/>
      </c>
      <c r="C2888" s="1" t="str">
        <f>TRIM(基本信息!C2888)</f>
        <v/>
      </c>
      <c r="D2888" s="1">
        <f t="shared" si="296"/>
        <v>0</v>
      </c>
      <c r="E2888" s="1" t="str">
        <f>IFERROR(INDEX(股票涨跌!E:E,MATCH(B2888,股票涨跌!B:B,0)),"-")</f>
        <v>-</v>
      </c>
      <c r="F2888" s="1" t="str">
        <f>IFERROR(INDEX(股票涨跌!F:F,MATCH(B2888,股票涨跌!B:B,0)),"-")</f>
        <v>-</v>
      </c>
      <c r="G2888" s="1" t="str">
        <f>TRIM(基本信息!O2888)</f>
        <v/>
      </c>
      <c r="H2888" s="1" t="str">
        <f>IFERROR(INDEX(行业涨跌!F:F,MATCH(G2888,行业涨跌!C:C,0)),"-")</f>
        <v>-</v>
      </c>
      <c r="I2888" s="1" t="str">
        <f>IFERROR(INDEX(行业涨跌!E:E,MATCH(G2888,行业涨跌!C:C,0)),"-")</f>
        <v>-</v>
      </c>
      <c r="J2888" s="1">
        <v>0</v>
      </c>
      <c r="K2888" s="1">
        <v>0</v>
      </c>
      <c r="L2888" s="1">
        <v>1</v>
      </c>
      <c r="M2888" s="66">
        <f t="shared" si="297"/>
        <v>0</v>
      </c>
      <c r="R2888" s="43" t="str">
        <f t="shared" si="295"/>
        <v>-</v>
      </c>
    </row>
    <row r="2889" spans="1:19" x14ac:dyDescent="0.15">
      <c r="A2889" s="1">
        <v>2888</v>
      </c>
      <c r="B2889" s="29" t="str">
        <f>TRIM(基本信息!B2889)</f>
        <v/>
      </c>
      <c r="C2889" s="1" t="str">
        <f>TRIM(基本信息!C2889)</f>
        <v/>
      </c>
      <c r="D2889" s="1">
        <f t="shared" si="296"/>
        <v>0</v>
      </c>
      <c r="E2889" s="1" t="str">
        <f>IFERROR(INDEX(股票涨跌!E:E,MATCH(B2889,股票涨跌!B:B,0)),"-")</f>
        <v>-</v>
      </c>
      <c r="F2889" s="1" t="str">
        <f>IFERROR(INDEX(股票涨跌!F:F,MATCH(B2889,股票涨跌!B:B,0)),"-")</f>
        <v>-</v>
      </c>
      <c r="G2889" s="1" t="str">
        <f>TRIM(基本信息!O2889)</f>
        <v/>
      </c>
      <c r="H2889" s="1" t="str">
        <f>IFERROR(INDEX(行业涨跌!F:F,MATCH(G2889,行业涨跌!C:C,0)),"-")</f>
        <v>-</v>
      </c>
      <c r="I2889" s="1" t="str">
        <f>IFERROR(INDEX(行业涨跌!E:E,MATCH(G2889,行业涨跌!C:C,0)),"-")</f>
        <v>-</v>
      </c>
      <c r="J2889" s="1">
        <v>0</v>
      </c>
      <c r="K2889" s="1">
        <v>0</v>
      </c>
      <c r="L2889" s="1">
        <v>0</v>
      </c>
      <c r="M2889" s="66">
        <f t="shared" si="297"/>
        <v>0</v>
      </c>
      <c r="R2889" s="43" t="str">
        <f t="shared" si="295"/>
        <v>-</v>
      </c>
    </row>
    <row r="2890" spans="1:19" x14ac:dyDescent="0.15">
      <c r="A2890" s="1">
        <v>2889</v>
      </c>
      <c r="B2890" s="29" t="str">
        <f>TRIM(基本信息!B2890)</f>
        <v/>
      </c>
      <c r="C2890" s="1" t="str">
        <f>TRIM(基本信息!C2890)</f>
        <v/>
      </c>
      <c r="D2890" s="1">
        <f t="shared" si="296"/>
        <v>0</v>
      </c>
      <c r="E2890" s="1" t="str">
        <f>IFERROR(INDEX(股票涨跌!E:E,MATCH(B2890,股票涨跌!B:B,0)),"-")</f>
        <v>-</v>
      </c>
      <c r="F2890" s="1" t="str">
        <f>IFERROR(INDEX(股票涨跌!F:F,MATCH(B2890,股票涨跌!B:B,0)),"-")</f>
        <v>-</v>
      </c>
      <c r="G2890" s="1" t="str">
        <f>TRIM(基本信息!O2890)</f>
        <v/>
      </c>
      <c r="H2890" s="1" t="str">
        <f>IFERROR(INDEX(行业涨跌!F:F,MATCH(G2890,行业涨跌!C:C,0)),"-")</f>
        <v>-</v>
      </c>
      <c r="I2890" s="1" t="str">
        <f>IFERROR(INDEX(行业涨跌!E:E,MATCH(G2890,行业涨跌!C:C,0)),"-")</f>
        <v>-</v>
      </c>
      <c r="J2890" s="1">
        <v>0</v>
      </c>
      <c r="K2890" s="1">
        <v>0</v>
      </c>
      <c r="L2890" s="1">
        <v>0</v>
      </c>
      <c r="M2890" s="66">
        <f t="shared" si="297"/>
        <v>0</v>
      </c>
      <c r="R2890" s="43" t="str">
        <f t="shared" si="295"/>
        <v>-</v>
      </c>
    </row>
    <row r="2891" spans="1:19" x14ac:dyDescent="0.15">
      <c r="A2891" s="1">
        <v>2890</v>
      </c>
      <c r="B2891" s="29" t="str">
        <f>TRIM(基本信息!B2891)</f>
        <v/>
      </c>
      <c r="C2891" s="1" t="str">
        <f>TRIM(基本信息!C2891)</f>
        <v/>
      </c>
      <c r="D2891" s="1">
        <f t="shared" si="296"/>
        <v>0</v>
      </c>
      <c r="E2891" s="1" t="str">
        <f>IFERROR(INDEX(股票涨跌!E:E,MATCH(B2891,股票涨跌!B:B,0)),"-")</f>
        <v>-</v>
      </c>
      <c r="F2891" s="1" t="str">
        <f>IFERROR(INDEX(股票涨跌!F:F,MATCH(B2891,股票涨跌!B:B,0)),"-")</f>
        <v>-</v>
      </c>
      <c r="G2891" s="1" t="str">
        <f>TRIM(基本信息!O2891)</f>
        <v/>
      </c>
      <c r="H2891" s="1" t="str">
        <f>IFERROR(INDEX(行业涨跌!F:F,MATCH(G2891,行业涨跌!C:C,0)),"-")</f>
        <v>-</v>
      </c>
      <c r="I2891" s="1" t="str">
        <f>IFERROR(INDEX(行业涨跌!E:E,MATCH(G2891,行业涨跌!C:C,0)),"-")</f>
        <v>-</v>
      </c>
      <c r="J2891" s="1">
        <v>0</v>
      </c>
      <c r="K2891" s="1">
        <v>1</v>
      </c>
      <c r="L2891" s="1">
        <v>0</v>
      </c>
      <c r="M2891" s="66">
        <f t="shared" si="297"/>
        <v>1</v>
      </c>
      <c r="R2891" s="43" t="str">
        <f t="shared" si="295"/>
        <v>-</v>
      </c>
      <c r="S2891" s="11">
        <v>43630.625</v>
      </c>
    </row>
    <row r="2892" spans="1:19" x14ac:dyDescent="0.15">
      <c r="A2892" s="1">
        <v>2891</v>
      </c>
      <c r="B2892" s="29" t="str">
        <f>TRIM(基本信息!B2892)</f>
        <v/>
      </c>
      <c r="C2892" s="1" t="str">
        <f>TRIM(基本信息!C2892)</f>
        <v/>
      </c>
      <c r="D2892" s="1">
        <f t="shared" si="296"/>
        <v>0</v>
      </c>
      <c r="E2892" s="1" t="str">
        <f>IFERROR(INDEX(股票涨跌!E:E,MATCH(B2892,股票涨跌!B:B,0)),"-")</f>
        <v>-</v>
      </c>
      <c r="F2892" s="1" t="str">
        <f>IFERROR(INDEX(股票涨跌!F:F,MATCH(B2892,股票涨跌!B:B,0)),"-")</f>
        <v>-</v>
      </c>
      <c r="G2892" s="1" t="str">
        <f>TRIM(基本信息!O2892)</f>
        <v/>
      </c>
      <c r="H2892" s="1" t="str">
        <f>IFERROR(INDEX(行业涨跌!F:F,MATCH(G2892,行业涨跌!C:C,0)),"-")</f>
        <v>-</v>
      </c>
      <c r="I2892" s="1" t="str">
        <f>IFERROR(INDEX(行业涨跌!E:E,MATCH(G2892,行业涨跌!C:C,0)),"-")</f>
        <v>-</v>
      </c>
      <c r="J2892" s="1">
        <v>0</v>
      </c>
      <c r="K2892" s="1">
        <v>0</v>
      </c>
      <c r="L2892" s="1">
        <v>0</v>
      </c>
      <c r="M2892" s="66">
        <f t="shared" si="297"/>
        <v>0</v>
      </c>
      <c r="R2892" s="43" t="str">
        <f t="shared" si="295"/>
        <v>-</v>
      </c>
    </row>
    <row r="2893" spans="1:19" x14ac:dyDescent="0.15">
      <c r="A2893" s="1">
        <v>2892</v>
      </c>
      <c r="B2893" s="29" t="str">
        <f>TRIM(基本信息!B2893)</f>
        <v/>
      </c>
      <c r="C2893" s="1" t="str">
        <f>TRIM(基本信息!C2893)</f>
        <v/>
      </c>
      <c r="D2893" s="1">
        <f t="shared" si="296"/>
        <v>0</v>
      </c>
      <c r="E2893" s="1" t="str">
        <f>IFERROR(INDEX(股票涨跌!E:E,MATCH(B2893,股票涨跌!B:B,0)),"-")</f>
        <v>-</v>
      </c>
      <c r="F2893" s="1" t="str">
        <f>IFERROR(INDEX(股票涨跌!F:F,MATCH(B2893,股票涨跌!B:B,0)),"-")</f>
        <v>-</v>
      </c>
      <c r="G2893" s="1" t="str">
        <f>TRIM(基本信息!O2893)</f>
        <v/>
      </c>
      <c r="H2893" s="1" t="str">
        <f>IFERROR(INDEX(行业涨跌!F:F,MATCH(G2893,行业涨跌!C:C,0)),"-")</f>
        <v>-</v>
      </c>
      <c r="I2893" s="1" t="str">
        <f>IFERROR(INDEX(行业涨跌!E:E,MATCH(G2893,行业涨跌!C:C,0)),"-")</f>
        <v>-</v>
      </c>
      <c r="J2893" s="1">
        <v>0</v>
      </c>
      <c r="K2893" s="1">
        <v>1</v>
      </c>
      <c r="L2893" s="1">
        <v>0</v>
      </c>
      <c r="M2893" s="66">
        <f t="shared" si="297"/>
        <v>1</v>
      </c>
      <c r="R2893" s="43" t="str">
        <f t="shared" si="295"/>
        <v>-</v>
      </c>
      <c r="S2893" s="11">
        <v>43630.625</v>
      </c>
    </row>
    <row r="2894" spans="1:19" x14ac:dyDescent="0.15">
      <c r="A2894" s="1">
        <v>2893</v>
      </c>
      <c r="B2894" s="29" t="str">
        <f>TRIM(基本信息!B2894)</f>
        <v/>
      </c>
      <c r="C2894" s="1" t="str">
        <f>TRIM(基本信息!C2894)</f>
        <v/>
      </c>
      <c r="D2894" s="1">
        <f t="shared" si="296"/>
        <v>0</v>
      </c>
      <c r="E2894" s="1" t="str">
        <f>IFERROR(INDEX(股票涨跌!E:E,MATCH(B2894,股票涨跌!B:B,0)),"-")</f>
        <v>-</v>
      </c>
      <c r="F2894" s="1" t="str">
        <f>IFERROR(INDEX(股票涨跌!F:F,MATCH(B2894,股票涨跌!B:B,0)),"-")</f>
        <v>-</v>
      </c>
      <c r="G2894" s="1" t="str">
        <f>TRIM(基本信息!O2894)</f>
        <v/>
      </c>
      <c r="H2894" s="1" t="str">
        <f>IFERROR(INDEX(行业涨跌!F:F,MATCH(G2894,行业涨跌!C:C,0)),"-")</f>
        <v>-</v>
      </c>
      <c r="I2894" s="1" t="str">
        <f>IFERROR(INDEX(行业涨跌!E:E,MATCH(G2894,行业涨跌!C:C,0)),"-")</f>
        <v>-</v>
      </c>
      <c r="J2894" s="1">
        <v>0</v>
      </c>
      <c r="K2894" s="1">
        <v>1</v>
      </c>
      <c r="L2894" s="1">
        <v>0</v>
      </c>
      <c r="M2894" s="66">
        <f t="shared" si="297"/>
        <v>1</v>
      </c>
      <c r="R2894" s="43" t="str">
        <f t="shared" si="295"/>
        <v>-</v>
      </c>
      <c r="S2894" s="11">
        <v>43630.625</v>
      </c>
    </row>
    <row r="2895" spans="1:19" x14ac:dyDescent="0.15">
      <c r="A2895" s="1">
        <v>2894</v>
      </c>
      <c r="B2895" s="29" t="str">
        <f>TRIM(基本信息!B2895)</f>
        <v/>
      </c>
      <c r="C2895" s="1" t="str">
        <f>TRIM(基本信息!C2895)</f>
        <v/>
      </c>
      <c r="D2895" s="1">
        <f t="shared" si="296"/>
        <v>0</v>
      </c>
      <c r="E2895" s="1" t="str">
        <f>IFERROR(INDEX(股票涨跌!E:E,MATCH(B2895,股票涨跌!B:B,0)),"-")</f>
        <v>-</v>
      </c>
      <c r="F2895" s="1" t="str">
        <f>IFERROR(INDEX(股票涨跌!F:F,MATCH(B2895,股票涨跌!B:B,0)),"-")</f>
        <v>-</v>
      </c>
      <c r="G2895" s="1" t="str">
        <f>TRIM(基本信息!O2895)</f>
        <v/>
      </c>
      <c r="H2895" s="1" t="str">
        <f>IFERROR(INDEX(行业涨跌!F:F,MATCH(G2895,行业涨跌!C:C,0)),"-")</f>
        <v>-</v>
      </c>
      <c r="I2895" s="1" t="str">
        <f>IFERROR(INDEX(行业涨跌!E:E,MATCH(G2895,行业涨跌!C:C,0)),"-")</f>
        <v>-</v>
      </c>
      <c r="J2895" s="1">
        <v>0</v>
      </c>
      <c r="K2895" s="1">
        <v>0</v>
      </c>
      <c r="L2895" s="1">
        <v>0</v>
      </c>
      <c r="M2895" s="66">
        <f t="shared" si="297"/>
        <v>0</v>
      </c>
      <c r="R2895" s="43" t="str">
        <f t="shared" si="295"/>
        <v>-</v>
      </c>
    </row>
    <row r="2896" spans="1:19" x14ac:dyDescent="0.15">
      <c r="A2896" s="1">
        <v>2895</v>
      </c>
      <c r="B2896" s="29" t="str">
        <f>TRIM(基本信息!B2896)</f>
        <v/>
      </c>
      <c r="C2896" s="1" t="str">
        <f>TRIM(基本信息!C2896)</f>
        <v/>
      </c>
      <c r="D2896" s="1">
        <f t="shared" si="296"/>
        <v>0</v>
      </c>
      <c r="E2896" s="1" t="str">
        <f>IFERROR(INDEX(股票涨跌!E:E,MATCH(B2896,股票涨跌!B:B,0)),"-")</f>
        <v>-</v>
      </c>
      <c r="F2896" s="1" t="str">
        <f>IFERROR(INDEX(股票涨跌!F:F,MATCH(B2896,股票涨跌!B:B,0)),"-")</f>
        <v>-</v>
      </c>
      <c r="G2896" s="1" t="str">
        <f>TRIM(基本信息!O2896)</f>
        <v/>
      </c>
      <c r="H2896" s="1" t="str">
        <f>IFERROR(INDEX(行业涨跌!F:F,MATCH(G2896,行业涨跌!C:C,0)),"-")</f>
        <v>-</v>
      </c>
      <c r="I2896" s="1" t="str">
        <f>IFERROR(INDEX(行业涨跌!E:E,MATCH(G2896,行业涨跌!C:C,0)),"-")</f>
        <v>-</v>
      </c>
      <c r="J2896" s="1">
        <v>0</v>
      </c>
      <c r="K2896" s="1">
        <v>0</v>
      </c>
      <c r="L2896" s="1">
        <v>0</v>
      </c>
      <c r="M2896" s="66">
        <f t="shared" si="297"/>
        <v>0</v>
      </c>
      <c r="R2896" s="43" t="str">
        <f t="shared" si="295"/>
        <v>-</v>
      </c>
    </row>
    <row r="2897" spans="1:19" x14ac:dyDescent="0.15">
      <c r="A2897" s="1">
        <v>2896</v>
      </c>
      <c r="B2897" s="29" t="str">
        <f>TRIM(基本信息!B2897)</f>
        <v/>
      </c>
      <c r="C2897" s="1" t="str">
        <f>TRIM(基本信息!C2897)</f>
        <v/>
      </c>
      <c r="D2897" s="1">
        <f t="shared" si="296"/>
        <v>0</v>
      </c>
      <c r="E2897" s="1" t="str">
        <f>IFERROR(INDEX(股票涨跌!E:E,MATCH(B2897,股票涨跌!B:B,0)),"-")</f>
        <v>-</v>
      </c>
      <c r="F2897" s="1" t="str">
        <f>IFERROR(INDEX(股票涨跌!F:F,MATCH(B2897,股票涨跌!B:B,0)),"-")</f>
        <v>-</v>
      </c>
      <c r="G2897" s="1" t="str">
        <f>TRIM(基本信息!O2897)</f>
        <v/>
      </c>
      <c r="H2897" s="1" t="str">
        <f>IFERROR(INDEX(行业涨跌!F:F,MATCH(G2897,行业涨跌!C:C,0)),"-")</f>
        <v>-</v>
      </c>
      <c r="I2897" s="1" t="str">
        <f>IFERROR(INDEX(行业涨跌!E:E,MATCH(G2897,行业涨跌!C:C,0)),"-")</f>
        <v>-</v>
      </c>
      <c r="J2897" s="1">
        <v>0</v>
      </c>
      <c r="K2897" s="1">
        <v>0</v>
      </c>
      <c r="L2897" s="1">
        <v>0</v>
      </c>
      <c r="M2897" s="66">
        <f t="shared" si="297"/>
        <v>0</v>
      </c>
      <c r="R2897" s="43" t="str">
        <f t="shared" si="295"/>
        <v>-</v>
      </c>
    </row>
    <row r="2898" spans="1:19" x14ac:dyDescent="0.15">
      <c r="A2898" s="1">
        <v>2897</v>
      </c>
      <c r="B2898" s="29" t="str">
        <f>TRIM(基本信息!B2898)</f>
        <v/>
      </c>
      <c r="C2898" s="1" t="str">
        <f>TRIM(基本信息!C2898)</f>
        <v/>
      </c>
      <c r="D2898" s="1">
        <f t="shared" si="296"/>
        <v>0</v>
      </c>
      <c r="E2898" s="1" t="str">
        <f>IFERROR(INDEX(股票涨跌!E:E,MATCH(B2898,股票涨跌!B:B,0)),"-")</f>
        <v>-</v>
      </c>
      <c r="F2898" s="1" t="str">
        <f>IFERROR(INDEX(股票涨跌!F:F,MATCH(B2898,股票涨跌!B:B,0)),"-")</f>
        <v>-</v>
      </c>
      <c r="G2898" s="1" t="str">
        <f>TRIM(基本信息!O2898)</f>
        <v/>
      </c>
      <c r="H2898" s="1" t="str">
        <f>IFERROR(INDEX(行业涨跌!F:F,MATCH(G2898,行业涨跌!C:C,0)),"-")</f>
        <v>-</v>
      </c>
      <c r="I2898" s="1" t="str">
        <f>IFERROR(INDEX(行业涨跌!E:E,MATCH(G2898,行业涨跌!C:C,0)),"-")</f>
        <v>-</v>
      </c>
      <c r="J2898" s="1">
        <v>0</v>
      </c>
      <c r="K2898" s="1">
        <v>1</v>
      </c>
      <c r="L2898" s="1">
        <v>0</v>
      </c>
      <c r="M2898" s="66">
        <f t="shared" si="297"/>
        <v>1</v>
      </c>
      <c r="R2898" s="43" t="str">
        <f t="shared" si="295"/>
        <v>-</v>
      </c>
      <c r="S2898" s="11">
        <v>43630.625</v>
      </c>
    </row>
    <row r="2899" spans="1:19" x14ac:dyDescent="0.15">
      <c r="A2899" s="1">
        <v>2898</v>
      </c>
      <c r="B2899" s="29" t="str">
        <f>TRIM(基本信息!B2899)</f>
        <v/>
      </c>
      <c r="C2899" s="1" t="str">
        <f>TRIM(基本信息!C2899)</f>
        <v/>
      </c>
      <c r="D2899" s="1">
        <f t="shared" si="296"/>
        <v>0</v>
      </c>
      <c r="E2899" s="1" t="str">
        <f>IFERROR(INDEX(股票涨跌!E:E,MATCH(B2899,股票涨跌!B:B,0)),"-")</f>
        <v>-</v>
      </c>
      <c r="F2899" s="1" t="str">
        <f>IFERROR(INDEX(股票涨跌!F:F,MATCH(B2899,股票涨跌!B:B,0)),"-")</f>
        <v>-</v>
      </c>
      <c r="G2899" s="1" t="str">
        <f>TRIM(基本信息!O2899)</f>
        <v/>
      </c>
      <c r="H2899" s="1" t="str">
        <f>IFERROR(INDEX(行业涨跌!F:F,MATCH(G2899,行业涨跌!C:C,0)),"-")</f>
        <v>-</v>
      </c>
      <c r="I2899" s="1" t="str">
        <f>IFERROR(INDEX(行业涨跌!E:E,MATCH(G2899,行业涨跌!C:C,0)),"-")</f>
        <v>-</v>
      </c>
      <c r="J2899" s="1">
        <v>0</v>
      </c>
      <c r="K2899" s="1">
        <v>0</v>
      </c>
      <c r="L2899" s="1">
        <v>0</v>
      </c>
      <c r="M2899" s="66">
        <f t="shared" si="297"/>
        <v>0</v>
      </c>
      <c r="R2899" s="43" t="str">
        <f t="shared" si="295"/>
        <v>-</v>
      </c>
    </row>
    <row r="2900" spans="1:19" x14ac:dyDescent="0.15">
      <c r="A2900" s="1">
        <v>2899</v>
      </c>
      <c r="B2900" s="29" t="str">
        <f>TRIM(基本信息!B2900)</f>
        <v/>
      </c>
      <c r="C2900" s="1" t="str">
        <f>TRIM(基本信息!C2900)</f>
        <v/>
      </c>
      <c r="D2900" s="1">
        <f t="shared" si="296"/>
        <v>0</v>
      </c>
      <c r="E2900" s="1" t="str">
        <f>IFERROR(INDEX(股票涨跌!E:E,MATCH(B2900,股票涨跌!B:B,0)),"-")</f>
        <v>-</v>
      </c>
      <c r="F2900" s="1" t="str">
        <f>IFERROR(INDEX(股票涨跌!F:F,MATCH(B2900,股票涨跌!B:B,0)),"-")</f>
        <v>-</v>
      </c>
      <c r="G2900" s="1" t="str">
        <f>TRIM(基本信息!O2900)</f>
        <v/>
      </c>
      <c r="H2900" s="1" t="str">
        <f>IFERROR(INDEX(行业涨跌!F:F,MATCH(G2900,行业涨跌!C:C,0)),"-")</f>
        <v>-</v>
      </c>
      <c r="I2900" s="1" t="str">
        <f>IFERROR(INDEX(行业涨跌!E:E,MATCH(G2900,行业涨跌!C:C,0)),"-")</f>
        <v>-</v>
      </c>
      <c r="J2900" s="1">
        <v>0</v>
      </c>
      <c r="K2900" s="1">
        <v>0</v>
      </c>
      <c r="L2900" s="1">
        <v>0</v>
      </c>
      <c r="M2900" s="66">
        <f t="shared" si="297"/>
        <v>0</v>
      </c>
      <c r="R2900" s="43" t="str">
        <f t="shared" si="295"/>
        <v>-</v>
      </c>
    </row>
    <row r="2901" spans="1:19" x14ac:dyDescent="0.15">
      <c r="A2901" s="1">
        <v>2900</v>
      </c>
      <c r="B2901" s="29" t="str">
        <f>TRIM(基本信息!B2901)</f>
        <v/>
      </c>
      <c r="C2901" s="1" t="str">
        <f>TRIM(基本信息!C2901)</f>
        <v/>
      </c>
      <c r="D2901" s="1">
        <f t="shared" si="296"/>
        <v>0</v>
      </c>
      <c r="E2901" s="1" t="str">
        <f>IFERROR(INDEX(股票涨跌!E:E,MATCH(B2901,股票涨跌!B:B,0)),"-")</f>
        <v>-</v>
      </c>
      <c r="F2901" s="1" t="str">
        <f>IFERROR(INDEX(股票涨跌!F:F,MATCH(B2901,股票涨跌!B:B,0)),"-")</f>
        <v>-</v>
      </c>
      <c r="G2901" s="1" t="str">
        <f>TRIM(基本信息!O2901)</f>
        <v/>
      </c>
      <c r="H2901" s="1" t="str">
        <f>IFERROR(INDEX(行业涨跌!F:F,MATCH(G2901,行业涨跌!C:C,0)),"-")</f>
        <v>-</v>
      </c>
      <c r="I2901" s="1" t="str">
        <f>IFERROR(INDEX(行业涨跌!E:E,MATCH(G2901,行业涨跌!C:C,0)),"-")</f>
        <v>-</v>
      </c>
      <c r="J2901" s="1">
        <v>0</v>
      </c>
      <c r="K2901" s="1">
        <v>1</v>
      </c>
      <c r="L2901" s="1">
        <v>0</v>
      </c>
      <c r="M2901" s="66">
        <f t="shared" si="297"/>
        <v>1</v>
      </c>
      <c r="R2901" s="43" t="str">
        <f t="shared" si="295"/>
        <v>-</v>
      </c>
      <c r="S2901" s="11">
        <v>43630.625</v>
      </c>
    </row>
    <row r="2902" spans="1:19" x14ac:dyDescent="0.15">
      <c r="A2902" s="1">
        <v>2901</v>
      </c>
      <c r="B2902" s="29" t="str">
        <f>TRIM(基本信息!B2902)</f>
        <v/>
      </c>
      <c r="C2902" s="1" t="str">
        <f>TRIM(基本信息!C2902)</f>
        <v/>
      </c>
      <c r="D2902" s="1">
        <f t="shared" si="296"/>
        <v>0</v>
      </c>
      <c r="E2902" s="1" t="str">
        <f>IFERROR(INDEX(股票涨跌!E:E,MATCH(B2902,股票涨跌!B:B,0)),"-")</f>
        <v>-</v>
      </c>
      <c r="F2902" s="1" t="str">
        <f>IFERROR(INDEX(股票涨跌!F:F,MATCH(B2902,股票涨跌!B:B,0)),"-")</f>
        <v>-</v>
      </c>
      <c r="G2902" s="1" t="str">
        <f>TRIM(基本信息!O2902)</f>
        <v/>
      </c>
      <c r="H2902" s="1" t="str">
        <f>IFERROR(INDEX(行业涨跌!F:F,MATCH(G2902,行业涨跌!C:C,0)),"-")</f>
        <v>-</v>
      </c>
      <c r="I2902" s="1" t="str">
        <f>IFERROR(INDEX(行业涨跌!E:E,MATCH(G2902,行业涨跌!C:C,0)),"-")</f>
        <v>-</v>
      </c>
      <c r="J2902" s="1">
        <v>0</v>
      </c>
      <c r="K2902" s="1">
        <v>0</v>
      </c>
      <c r="L2902" s="1">
        <v>0</v>
      </c>
      <c r="M2902" s="66">
        <f t="shared" si="297"/>
        <v>0</v>
      </c>
      <c r="R2902" s="43" t="str">
        <f t="shared" si="295"/>
        <v>-</v>
      </c>
    </row>
    <row r="2903" spans="1:19" x14ac:dyDescent="0.15">
      <c r="A2903" s="1">
        <v>2902</v>
      </c>
      <c r="B2903" s="29" t="str">
        <f>TRIM(基本信息!B2903)</f>
        <v/>
      </c>
      <c r="C2903" s="1" t="str">
        <f>TRIM(基本信息!C2903)</f>
        <v/>
      </c>
      <c r="D2903" s="1">
        <f t="shared" si="296"/>
        <v>0</v>
      </c>
      <c r="E2903" s="1" t="str">
        <f>IFERROR(INDEX(股票涨跌!E:E,MATCH(B2903,股票涨跌!B:B,0)),"-")</f>
        <v>-</v>
      </c>
      <c r="F2903" s="1" t="str">
        <f>IFERROR(INDEX(股票涨跌!F:F,MATCH(B2903,股票涨跌!B:B,0)),"-")</f>
        <v>-</v>
      </c>
      <c r="G2903" s="1" t="str">
        <f>TRIM(基本信息!O2903)</f>
        <v/>
      </c>
      <c r="H2903" s="1" t="str">
        <f>IFERROR(INDEX(行业涨跌!F:F,MATCH(G2903,行业涨跌!C:C,0)),"-")</f>
        <v>-</v>
      </c>
      <c r="I2903" s="1" t="str">
        <f>IFERROR(INDEX(行业涨跌!E:E,MATCH(G2903,行业涨跌!C:C,0)),"-")</f>
        <v>-</v>
      </c>
      <c r="J2903" s="1">
        <v>0</v>
      </c>
      <c r="K2903" s="1">
        <v>0</v>
      </c>
      <c r="L2903" s="1">
        <v>0</v>
      </c>
      <c r="M2903" s="66">
        <f t="shared" si="297"/>
        <v>0</v>
      </c>
      <c r="R2903" s="43" t="str">
        <f t="shared" si="295"/>
        <v>-</v>
      </c>
    </row>
    <row r="2904" spans="1:19" x14ac:dyDescent="0.15">
      <c r="A2904" s="1">
        <v>2903</v>
      </c>
      <c r="B2904" s="29" t="str">
        <f>TRIM(基本信息!B2904)</f>
        <v/>
      </c>
      <c r="C2904" s="1" t="str">
        <f>TRIM(基本信息!C2904)</f>
        <v/>
      </c>
      <c r="D2904" s="1">
        <f t="shared" si="296"/>
        <v>0</v>
      </c>
      <c r="E2904" s="1" t="str">
        <f>IFERROR(INDEX(股票涨跌!E:E,MATCH(B2904,股票涨跌!B:B,0)),"-")</f>
        <v>-</v>
      </c>
      <c r="F2904" s="1" t="str">
        <f>IFERROR(INDEX(股票涨跌!F:F,MATCH(B2904,股票涨跌!B:B,0)),"-")</f>
        <v>-</v>
      </c>
      <c r="G2904" s="1" t="str">
        <f>TRIM(基本信息!O2904)</f>
        <v/>
      </c>
      <c r="H2904" s="1" t="str">
        <f>IFERROR(INDEX(行业涨跌!F:F,MATCH(G2904,行业涨跌!C:C,0)),"-")</f>
        <v>-</v>
      </c>
      <c r="I2904" s="1" t="str">
        <f>IFERROR(INDEX(行业涨跌!E:E,MATCH(G2904,行业涨跌!C:C,0)),"-")</f>
        <v>-</v>
      </c>
      <c r="J2904" s="1">
        <v>0</v>
      </c>
      <c r="K2904" s="1">
        <v>0</v>
      </c>
      <c r="L2904" s="1">
        <v>0</v>
      </c>
      <c r="M2904" s="66">
        <f t="shared" si="297"/>
        <v>0</v>
      </c>
      <c r="R2904" s="43" t="str">
        <f t="shared" si="295"/>
        <v>-</v>
      </c>
    </row>
    <row r="2905" spans="1:19" x14ac:dyDescent="0.15">
      <c r="A2905" s="1">
        <v>2904</v>
      </c>
      <c r="B2905" s="29" t="str">
        <f>TRIM(基本信息!B2905)</f>
        <v/>
      </c>
      <c r="C2905" s="1" t="str">
        <f>TRIM(基本信息!C2905)</f>
        <v/>
      </c>
      <c r="D2905" s="1">
        <f t="shared" si="296"/>
        <v>0</v>
      </c>
      <c r="E2905" s="1" t="str">
        <f>IFERROR(INDEX(股票涨跌!E:E,MATCH(B2905,股票涨跌!B:B,0)),"-")</f>
        <v>-</v>
      </c>
      <c r="F2905" s="1" t="str">
        <f>IFERROR(INDEX(股票涨跌!F:F,MATCH(B2905,股票涨跌!B:B,0)),"-")</f>
        <v>-</v>
      </c>
      <c r="G2905" s="1" t="str">
        <f>TRIM(基本信息!O2905)</f>
        <v/>
      </c>
      <c r="H2905" s="1" t="str">
        <f>IFERROR(INDEX(行业涨跌!F:F,MATCH(G2905,行业涨跌!C:C,0)),"-")</f>
        <v>-</v>
      </c>
      <c r="I2905" s="1" t="str">
        <f>IFERROR(INDEX(行业涨跌!E:E,MATCH(G2905,行业涨跌!C:C,0)),"-")</f>
        <v>-</v>
      </c>
      <c r="J2905" s="1">
        <v>0</v>
      </c>
      <c r="K2905" s="1">
        <v>0</v>
      </c>
      <c r="L2905" s="1">
        <v>0</v>
      </c>
      <c r="M2905" s="66">
        <f t="shared" si="297"/>
        <v>0</v>
      </c>
      <c r="R2905" s="43" t="str">
        <f t="shared" si="295"/>
        <v>-</v>
      </c>
    </row>
    <row r="2906" spans="1:19" x14ac:dyDescent="0.15">
      <c r="A2906" s="1">
        <v>2905</v>
      </c>
      <c r="B2906" s="29" t="str">
        <f>TRIM(基本信息!B2906)</f>
        <v/>
      </c>
      <c r="C2906" s="1" t="str">
        <f>TRIM(基本信息!C2906)</f>
        <v/>
      </c>
      <c r="D2906" s="1">
        <f t="shared" si="296"/>
        <v>0</v>
      </c>
      <c r="E2906" s="1" t="str">
        <f>IFERROR(INDEX(股票涨跌!E:E,MATCH(B2906,股票涨跌!B:B,0)),"-")</f>
        <v>-</v>
      </c>
      <c r="F2906" s="1" t="str">
        <f>IFERROR(INDEX(股票涨跌!F:F,MATCH(B2906,股票涨跌!B:B,0)),"-")</f>
        <v>-</v>
      </c>
      <c r="G2906" s="1" t="str">
        <f>TRIM(基本信息!O2906)</f>
        <v/>
      </c>
      <c r="H2906" s="1" t="str">
        <f>IFERROR(INDEX(行业涨跌!F:F,MATCH(G2906,行业涨跌!C:C,0)),"-")</f>
        <v>-</v>
      </c>
      <c r="I2906" s="1" t="str">
        <f>IFERROR(INDEX(行业涨跌!E:E,MATCH(G2906,行业涨跌!C:C,0)),"-")</f>
        <v>-</v>
      </c>
      <c r="J2906" s="1">
        <v>0</v>
      </c>
      <c r="K2906" s="1">
        <v>0</v>
      </c>
      <c r="L2906" s="1">
        <v>0</v>
      </c>
      <c r="M2906" s="66">
        <f t="shared" si="297"/>
        <v>0</v>
      </c>
      <c r="R2906" s="43" t="str">
        <f t="shared" si="295"/>
        <v>-</v>
      </c>
    </row>
    <row r="2907" spans="1:19" x14ac:dyDescent="0.15">
      <c r="A2907" s="1">
        <v>2906</v>
      </c>
      <c r="B2907" s="29" t="str">
        <f>TRIM(基本信息!B2907)</f>
        <v/>
      </c>
      <c r="C2907" s="1" t="str">
        <f>TRIM(基本信息!C2907)</f>
        <v/>
      </c>
      <c r="D2907" s="1">
        <f t="shared" si="296"/>
        <v>0</v>
      </c>
      <c r="E2907" s="1" t="str">
        <f>IFERROR(INDEX(股票涨跌!E:E,MATCH(B2907,股票涨跌!B:B,0)),"-")</f>
        <v>-</v>
      </c>
      <c r="F2907" s="1" t="str">
        <f>IFERROR(INDEX(股票涨跌!F:F,MATCH(B2907,股票涨跌!B:B,0)),"-")</f>
        <v>-</v>
      </c>
      <c r="G2907" s="1" t="str">
        <f>TRIM(基本信息!O2907)</f>
        <v/>
      </c>
      <c r="H2907" s="1" t="str">
        <f>IFERROR(INDEX(行业涨跌!F:F,MATCH(G2907,行业涨跌!C:C,0)),"-")</f>
        <v>-</v>
      </c>
      <c r="I2907" s="1" t="str">
        <f>IFERROR(INDEX(行业涨跌!E:E,MATCH(G2907,行业涨跌!C:C,0)),"-")</f>
        <v>-</v>
      </c>
      <c r="J2907" s="1">
        <v>0</v>
      </c>
      <c r="K2907" s="1">
        <v>0</v>
      </c>
      <c r="L2907" s="1">
        <v>0</v>
      </c>
      <c r="M2907" s="66">
        <f t="shared" si="297"/>
        <v>0</v>
      </c>
      <c r="R2907" s="43" t="str">
        <f t="shared" si="295"/>
        <v>-</v>
      </c>
    </row>
    <row r="2908" spans="1:19" x14ac:dyDescent="0.15">
      <c r="A2908" s="1">
        <v>2907</v>
      </c>
      <c r="B2908" s="29" t="str">
        <f>TRIM(基本信息!B2908)</f>
        <v/>
      </c>
      <c r="C2908" s="1" t="str">
        <f>TRIM(基本信息!C2908)</f>
        <v/>
      </c>
      <c r="D2908" s="1">
        <f t="shared" si="296"/>
        <v>0</v>
      </c>
      <c r="E2908" s="1" t="str">
        <f>IFERROR(INDEX(股票涨跌!E:E,MATCH(B2908,股票涨跌!B:B,0)),"-")</f>
        <v>-</v>
      </c>
      <c r="F2908" s="1" t="str">
        <f>IFERROR(INDEX(股票涨跌!F:F,MATCH(B2908,股票涨跌!B:B,0)),"-")</f>
        <v>-</v>
      </c>
      <c r="G2908" s="1" t="str">
        <f>TRIM(基本信息!O2908)</f>
        <v/>
      </c>
      <c r="H2908" s="1" t="str">
        <f>IFERROR(INDEX(行业涨跌!F:F,MATCH(G2908,行业涨跌!C:C,0)),"-")</f>
        <v>-</v>
      </c>
      <c r="I2908" s="1" t="str">
        <f>IFERROR(INDEX(行业涨跌!E:E,MATCH(G2908,行业涨跌!C:C,0)),"-")</f>
        <v>-</v>
      </c>
      <c r="J2908" s="1">
        <v>0</v>
      </c>
      <c r="K2908" s="1">
        <v>0</v>
      </c>
      <c r="L2908" s="1">
        <v>0</v>
      </c>
      <c r="M2908" s="66">
        <f t="shared" si="297"/>
        <v>0</v>
      </c>
      <c r="R2908" s="43" t="str">
        <f t="shared" si="295"/>
        <v>-</v>
      </c>
    </row>
    <row r="2909" spans="1:19" x14ac:dyDescent="0.15">
      <c r="A2909" s="1">
        <v>2908</v>
      </c>
      <c r="B2909" s="29" t="str">
        <f>TRIM(基本信息!B2909)</f>
        <v/>
      </c>
      <c r="C2909" s="1" t="str">
        <f>TRIM(基本信息!C2909)</f>
        <v/>
      </c>
      <c r="D2909" s="1">
        <f t="shared" si="296"/>
        <v>0</v>
      </c>
      <c r="E2909" s="1" t="str">
        <f>IFERROR(INDEX(股票涨跌!E:E,MATCH(B2909,股票涨跌!B:B,0)),"-")</f>
        <v>-</v>
      </c>
      <c r="F2909" s="1" t="str">
        <f>IFERROR(INDEX(股票涨跌!F:F,MATCH(B2909,股票涨跌!B:B,0)),"-")</f>
        <v>-</v>
      </c>
      <c r="G2909" s="1" t="str">
        <f>TRIM(基本信息!O2909)</f>
        <v/>
      </c>
      <c r="H2909" s="1" t="str">
        <f>IFERROR(INDEX(行业涨跌!F:F,MATCH(G2909,行业涨跌!C:C,0)),"-")</f>
        <v>-</v>
      </c>
      <c r="I2909" s="1" t="str">
        <f>IFERROR(INDEX(行业涨跌!E:E,MATCH(G2909,行业涨跌!C:C,0)),"-")</f>
        <v>-</v>
      </c>
      <c r="J2909" s="1">
        <v>0</v>
      </c>
      <c r="K2909" s="1">
        <v>0</v>
      </c>
      <c r="L2909" s="1">
        <v>0</v>
      </c>
      <c r="M2909" s="66">
        <f t="shared" si="297"/>
        <v>0</v>
      </c>
      <c r="R2909" s="43" t="str">
        <f t="shared" si="295"/>
        <v>-</v>
      </c>
    </row>
    <row r="2910" spans="1:19" x14ac:dyDescent="0.15">
      <c r="A2910" s="1">
        <v>2909</v>
      </c>
      <c r="B2910" s="29" t="str">
        <f>TRIM(基本信息!B2910)</f>
        <v/>
      </c>
      <c r="C2910" s="1" t="str">
        <f>TRIM(基本信息!C2910)</f>
        <v/>
      </c>
      <c r="D2910" s="1">
        <f t="shared" si="296"/>
        <v>0</v>
      </c>
      <c r="E2910" s="1" t="str">
        <f>IFERROR(INDEX(股票涨跌!E:E,MATCH(B2910,股票涨跌!B:B,0)),"-")</f>
        <v>-</v>
      </c>
      <c r="F2910" s="1" t="str">
        <f>IFERROR(INDEX(股票涨跌!F:F,MATCH(B2910,股票涨跌!B:B,0)),"-")</f>
        <v>-</v>
      </c>
      <c r="G2910" s="1" t="str">
        <f>TRIM(基本信息!O2910)</f>
        <v/>
      </c>
      <c r="H2910" s="1" t="str">
        <f>IFERROR(INDEX(行业涨跌!F:F,MATCH(G2910,行业涨跌!C:C,0)),"-")</f>
        <v>-</v>
      </c>
      <c r="I2910" s="1" t="str">
        <f>IFERROR(INDEX(行业涨跌!E:E,MATCH(G2910,行业涨跌!C:C,0)),"-")</f>
        <v>-</v>
      </c>
      <c r="J2910" s="1">
        <v>0</v>
      </c>
      <c r="K2910" s="1">
        <v>0</v>
      </c>
      <c r="L2910" s="1">
        <v>0</v>
      </c>
      <c r="M2910" s="66">
        <f t="shared" si="297"/>
        <v>0</v>
      </c>
      <c r="R2910" s="43" t="str">
        <f t="shared" si="295"/>
        <v>-</v>
      </c>
    </row>
    <row r="2911" spans="1:19" x14ac:dyDescent="0.15">
      <c r="A2911" s="1">
        <v>2910</v>
      </c>
      <c r="B2911" s="29" t="str">
        <f>TRIM(基本信息!B2911)</f>
        <v/>
      </c>
      <c r="C2911" s="1" t="str">
        <f>TRIM(基本信息!C2911)</f>
        <v/>
      </c>
      <c r="D2911" s="1">
        <f t="shared" si="296"/>
        <v>0</v>
      </c>
      <c r="E2911" s="1" t="str">
        <f>IFERROR(INDEX(股票涨跌!E:E,MATCH(B2911,股票涨跌!B:B,0)),"-")</f>
        <v>-</v>
      </c>
      <c r="F2911" s="1" t="str">
        <f>IFERROR(INDEX(股票涨跌!F:F,MATCH(B2911,股票涨跌!B:B,0)),"-")</f>
        <v>-</v>
      </c>
      <c r="G2911" s="1" t="str">
        <f>TRIM(基本信息!O2911)</f>
        <v/>
      </c>
      <c r="H2911" s="1" t="str">
        <f>IFERROR(INDEX(行业涨跌!F:F,MATCH(G2911,行业涨跌!C:C,0)),"-")</f>
        <v>-</v>
      </c>
      <c r="I2911" s="1" t="str">
        <f>IFERROR(INDEX(行业涨跌!E:E,MATCH(G2911,行业涨跌!C:C,0)),"-")</f>
        <v>-</v>
      </c>
      <c r="J2911" s="1">
        <v>0</v>
      </c>
      <c r="K2911" s="1">
        <v>0</v>
      </c>
      <c r="L2911" s="1">
        <v>0</v>
      </c>
      <c r="M2911" s="66">
        <f t="shared" si="297"/>
        <v>0</v>
      </c>
      <c r="R2911" s="43" t="str">
        <f t="shared" si="295"/>
        <v>-</v>
      </c>
    </row>
    <row r="2912" spans="1:19" x14ac:dyDescent="0.15">
      <c r="A2912" s="1">
        <v>2911</v>
      </c>
      <c r="B2912" s="29" t="str">
        <f>TRIM(基本信息!B2912)</f>
        <v/>
      </c>
      <c r="C2912" s="1" t="str">
        <f>TRIM(基本信息!C2912)</f>
        <v/>
      </c>
      <c r="D2912" s="1">
        <f t="shared" si="296"/>
        <v>0</v>
      </c>
      <c r="E2912" s="1" t="str">
        <f>IFERROR(INDEX(股票涨跌!E:E,MATCH(B2912,股票涨跌!B:B,0)),"-")</f>
        <v>-</v>
      </c>
      <c r="F2912" s="1" t="str">
        <f>IFERROR(INDEX(股票涨跌!F:F,MATCH(B2912,股票涨跌!B:B,0)),"-")</f>
        <v>-</v>
      </c>
      <c r="G2912" s="1" t="str">
        <f>TRIM(基本信息!O2912)</f>
        <v/>
      </c>
      <c r="H2912" s="1" t="str">
        <f>IFERROR(INDEX(行业涨跌!F:F,MATCH(G2912,行业涨跌!C:C,0)),"-")</f>
        <v>-</v>
      </c>
      <c r="I2912" s="1" t="str">
        <f>IFERROR(INDEX(行业涨跌!E:E,MATCH(G2912,行业涨跌!C:C,0)),"-")</f>
        <v>-</v>
      </c>
      <c r="J2912" s="1">
        <v>0</v>
      </c>
      <c r="K2912" s="1">
        <v>0</v>
      </c>
      <c r="L2912" s="1">
        <v>0</v>
      </c>
      <c r="M2912" s="66">
        <f t="shared" si="297"/>
        <v>0</v>
      </c>
      <c r="R2912" s="43" t="str">
        <f t="shared" si="295"/>
        <v>-</v>
      </c>
    </row>
    <row r="2913" spans="1:19" x14ac:dyDescent="0.15">
      <c r="A2913" s="1">
        <v>2912</v>
      </c>
      <c r="B2913" s="29" t="str">
        <f>TRIM(基本信息!B2913)</f>
        <v/>
      </c>
      <c r="C2913" s="1" t="str">
        <f>TRIM(基本信息!C2913)</f>
        <v/>
      </c>
      <c r="D2913" s="1">
        <f t="shared" si="296"/>
        <v>0</v>
      </c>
      <c r="E2913" s="1" t="str">
        <f>IFERROR(INDEX(股票涨跌!E:E,MATCH(B2913,股票涨跌!B:B,0)),"-")</f>
        <v>-</v>
      </c>
      <c r="F2913" s="1" t="str">
        <f>IFERROR(INDEX(股票涨跌!F:F,MATCH(B2913,股票涨跌!B:B,0)),"-")</f>
        <v>-</v>
      </c>
      <c r="G2913" s="1" t="str">
        <f>TRIM(基本信息!O2913)</f>
        <v/>
      </c>
      <c r="H2913" s="1" t="str">
        <f>IFERROR(INDEX(行业涨跌!F:F,MATCH(G2913,行业涨跌!C:C,0)),"-")</f>
        <v>-</v>
      </c>
      <c r="I2913" s="1" t="str">
        <f>IFERROR(INDEX(行业涨跌!E:E,MATCH(G2913,行业涨跌!C:C,0)),"-")</f>
        <v>-</v>
      </c>
      <c r="J2913" s="1">
        <v>0</v>
      </c>
      <c r="K2913" s="1">
        <v>1</v>
      </c>
      <c r="L2913" s="1">
        <v>0</v>
      </c>
      <c r="M2913" s="66">
        <f t="shared" si="297"/>
        <v>1</v>
      </c>
      <c r="R2913" s="43" t="str">
        <f t="shared" si="295"/>
        <v>-</v>
      </c>
      <c r="S2913" s="11">
        <v>43630.625</v>
      </c>
    </row>
    <row r="2914" spans="1:19" x14ac:dyDescent="0.15">
      <c r="A2914" s="1">
        <v>2913</v>
      </c>
      <c r="B2914" s="29" t="str">
        <f>TRIM(基本信息!B2914)</f>
        <v/>
      </c>
      <c r="C2914" s="1" t="str">
        <f>TRIM(基本信息!C2914)</f>
        <v/>
      </c>
      <c r="D2914" s="1">
        <f t="shared" si="296"/>
        <v>0</v>
      </c>
      <c r="E2914" s="1" t="str">
        <f>IFERROR(INDEX(股票涨跌!E:E,MATCH(B2914,股票涨跌!B:B,0)),"-")</f>
        <v>-</v>
      </c>
      <c r="F2914" s="1" t="str">
        <f>IFERROR(INDEX(股票涨跌!F:F,MATCH(B2914,股票涨跌!B:B,0)),"-")</f>
        <v>-</v>
      </c>
      <c r="G2914" s="1" t="str">
        <f>TRIM(基本信息!O2914)</f>
        <v/>
      </c>
      <c r="H2914" s="1" t="str">
        <f>IFERROR(INDEX(行业涨跌!F:F,MATCH(G2914,行业涨跌!C:C,0)),"-")</f>
        <v>-</v>
      </c>
      <c r="I2914" s="1" t="str">
        <f>IFERROR(INDEX(行业涨跌!E:E,MATCH(G2914,行业涨跌!C:C,0)),"-")</f>
        <v>-</v>
      </c>
      <c r="J2914" s="1">
        <v>0</v>
      </c>
      <c r="K2914" s="1">
        <v>1</v>
      </c>
      <c r="L2914" s="1">
        <v>1</v>
      </c>
      <c r="M2914" s="66">
        <f t="shared" si="297"/>
        <v>1</v>
      </c>
      <c r="R2914" s="43" t="str">
        <f t="shared" si="295"/>
        <v>-</v>
      </c>
      <c r="S2914" s="11">
        <v>43630.625</v>
      </c>
    </row>
    <row r="2915" spans="1:19" x14ac:dyDescent="0.15">
      <c r="A2915" s="1">
        <v>2914</v>
      </c>
      <c r="B2915" s="29" t="str">
        <f>TRIM(基本信息!B2915)</f>
        <v/>
      </c>
      <c r="C2915" s="1" t="str">
        <f>TRIM(基本信息!C2915)</f>
        <v/>
      </c>
      <c r="D2915" s="1">
        <f t="shared" si="296"/>
        <v>0</v>
      </c>
      <c r="E2915" s="1" t="str">
        <f>IFERROR(INDEX(股票涨跌!E:E,MATCH(B2915,股票涨跌!B:B,0)),"-")</f>
        <v>-</v>
      </c>
      <c r="F2915" s="1" t="str">
        <f>IFERROR(INDEX(股票涨跌!F:F,MATCH(B2915,股票涨跌!B:B,0)),"-")</f>
        <v>-</v>
      </c>
      <c r="G2915" s="1" t="str">
        <f>TRIM(基本信息!O2915)</f>
        <v/>
      </c>
      <c r="H2915" s="1" t="str">
        <f>IFERROR(INDEX(行业涨跌!F:F,MATCH(G2915,行业涨跌!C:C,0)),"-")</f>
        <v>-</v>
      </c>
      <c r="I2915" s="1" t="str">
        <f>IFERROR(INDEX(行业涨跌!E:E,MATCH(G2915,行业涨跌!C:C,0)),"-")</f>
        <v>-</v>
      </c>
      <c r="J2915" s="1">
        <v>0</v>
      </c>
      <c r="K2915" s="1">
        <v>0</v>
      </c>
      <c r="L2915" s="1">
        <v>0</v>
      </c>
      <c r="M2915" s="66">
        <f t="shared" si="297"/>
        <v>0</v>
      </c>
      <c r="R2915" s="43" t="str">
        <f t="shared" si="295"/>
        <v>-</v>
      </c>
    </row>
    <row r="2916" spans="1:19" x14ac:dyDescent="0.15">
      <c r="A2916" s="1">
        <v>2915</v>
      </c>
      <c r="B2916" s="29" t="str">
        <f>TRIM(基本信息!B2916)</f>
        <v/>
      </c>
      <c r="C2916" s="1" t="str">
        <f>TRIM(基本信息!C2916)</f>
        <v/>
      </c>
      <c r="D2916" s="1">
        <f t="shared" si="296"/>
        <v>0</v>
      </c>
      <c r="E2916" s="1" t="str">
        <f>IFERROR(INDEX(股票涨跌!E:E,MATCH(B2916,股票涨跌!B:B,0)),"-")</f>
        <v>-</v>
      </c>
      <c r="F2916" s="1" t="str">
        <f>IFERROR(INDEX(股票涨跌!F:F,MATCH(B2916,股票涨跌!B:B,0)),"-")</f>
        <v>-</v>
      </c>
      <c r="G2916" s="1" t="str">
        <f>TRIM(基本信息!O2916)</f>
        <v/>
      </c>
      <c r="H2916" s="1" t="str">
        <f>IFERROR(INDEX(行业涨跌!F:F,MATCH(G2916,行业涨跌!C:C,0)),"-")</f>
        <v>-</v>
      </c>
      <c r="I2916" s="1" t="str">
        <f>IFERROR(INDEX(行业涨跌!E:E,MATCH(G2916,行业涨跌!C:C,0)),"-")</f>
        <v>-</v>
      </c>
      <c r="J2916" s="1">
        <v>0</v>
      </c>
      <c r="K2916" s="1">
        <v>0</v>
      </c>
      <c r="L2916" s="1">
        <v>0</v>
      </c>
      <c r="M2916" s="66">
        <f t="shared" si="297"/>
        <v>0</v>
      </c>
      <c r="R2916" s="43" t="str">
        <f t="shared" si="295"/>
        <v>-</v>
      </c>
    </row>
    <row r="2917" spans="1:19" x14ac:dyDescent="0.15">
      <c r="A2917" s="1">
        <v>2916</v>
      </c>
      <c r="B2917" s="29" t="str">
        <f>TRIM(基本信息!B2917)</f>
        <v/>
      </c>
      <c r="C2917" s="1" t="str">
        <f>TRIM(基本信息!C2917)</f>
        <v/>
      </c>
      <c r="D2917" s="1">
        <f t="shared" si="296"/>
        <v>0</v>
      </c>
      <c r="E2917" s="1" t="str">
        <f>IFERROR(INDEX(股票涨跌!E:E,MATCH(B2917,股票涨跌!B:B,0)),"-")</f>
        <v>-</v>
      </c>
      <c r="F2917" s="1" t="str">
        <f>IFERROR(INDEX(股票涨跌!F:F,MATCH(B2917,股票涨跌!B:B,0)),"-")</f>
        <v>-</v>
      </c>
      <c r="G2917" s="1" t="str">
        <f>TRIM(基本信息!O2917)</f>
        <v/>
      </c>
      <c r="H2917" s="1" t="str">
        <f>IFERROR(INDEX(行业涨跌!F:F,MATCH(G2917,行业涨跌!C:C,0)),"-")</f>
        <v>-</v>
      </c>
      <c r="I2917" s="1" t="str">
        <f>IFERROR(INDEX(行业涨跌!E:E,MATCH(G2917,行业涨跌!C:C,0)),"-")</f>
        <v>-</v>
      </c>
      <c r="J2917" s="1">
        <v>0</v>
      </c>
      <c r="K2917" s="1">
        <v>0</v>
      </c>
      <c r="L2917" s="1">
        <v>0</v>
      </c>
      <c r="M2917" s="66">
        <f t="shared" si="297"/>
        <v>0</v>
      </c>
      <c r="R2917" s="43" t="str">
        <f t="shared" si="295"/>
        <v>-</v>
      </c>
    </row>
    <row r="2918" spans="1:19" x14ac:dyDescent="0.15">
      <c r="A2918" s="1">
        <v>2917</v>
      </c>
      <c r="B2918" s="29" t="str">
        <f>TRIM(基本信息!B2918)</f>
        <v/>
      </c>
      <c r="C2918" s="1" t="str">
        <f>TRIM(基本信息!C2918)</f>
        <v/>
      </c>
      <c r="D2918" s="1">
        <f t="shared" si="296"/>
        <v>0</v>
      </c>
      <c r="E2918" s="1" t="str">
        <f>IFERROR(INDEX(股票涨跌!E:E,MATCH(B2918,股票涨跌!B:B,0)),"-")</f>
        <v>-</v>
      </c>
      <c r="F2918" s="1" t="str">
        <f>IFERROR(INDEX(股票涨跌!F:F,MATCH(B2918,股票涨跌!B:B,0)),"-")</f>
        <v>-</v>
      </c>
      <c r="G2918" s="1" t="str">
        <f>TRIM(基本信息!O2918)</f>
        <v/>
      </c>
      <c r="H2918" s="1" t="str">
        <f>IFERROR(INDEX(行业涨跌!F:F,MATCH(G2918,行业涨跌!C:C,0)),"-")</f>
        <v>-</v>
      </c>
      <c r="I2918" s="1" t="str">
        <f>IFERROR(INDEX(行业涨跌!E:E,MATCH(G2918,行业涨跌!C:C,0)),"-")</f>
        <v>-</v>
      </c>
      <c r="J2918" s="1">
        <v>0</v>
      </c>
      <c r="K2918" s="1">
        <v>0</v>
      </c>
      <c r="L2918" s="1">
        <v>0</v>
      </c>
      <c r="M2918" s="66">
        <f t="shared" si="297"/>
        <v>0</v>
      </c>
      <c r="R2918" s="43" t="str">
        <f t="shared" si="295"/>
        <v>-</v>
      </c>
    </row>
    <row r="2919" spans="1:19" x14ac:dyDescent="0.15">
      <c r="A2919" s="1">
        <v>2918</v>
      </c>
      <c r="B2919" s="29" t="str">
        <f>TRIM(基本信息!B2919)</f>
        <v/>
      </c>
      <c r="C2919" s="1" t="str">
        <f>TRIM(基本信息!C2919)</f>
        <v/>
      </c>
      <c r="D2919" s="1">
        <f t="shared" si="296"/>
        <v>0</v>
      </c>
      <c r="E2919" s="1" t="str">
        <f>IFERROR(INDEX(股票涨跌!E:E,MATCH(B2919,股票涨跌!B:B,0)),"-")</f>
        <v>-</v>
      </c>
      <c r="F2919" s="1" t="str">
        <f>IFERROR(INDEX(股票涨跌!F:F,MATCH(B2919,股票涨跌!B:B,0)),"-")</f>
        <v>-</v>
      </c>
      <c r="G2919" s="1" t="str">
        <f>TRIM(基本信息!O2919)</f>
        <v/>
      </c>
      <c r="H2919" s="1" t="str">
        <f>IFERROR(INDEX(行业涨跌!F:F,MATCH(G2919,行业涨跌!C:C,0)),"-")</f>
        <v>-</v>
      </c>
      <c r="I2919" s="1" t="str">
        <f>IFERROR(INDEX(行业涨跌!E:E,MATCH(G2919,行业涨跌!C:C,0)),"-")</f>
        <v>-</v>
      </c>
      <c r="J2919" s="1">
        <v>0</v>
      </c>
      <c r="K2919" s="1">
        <v>0</v>
      </c>
      <c r="L2919" s="1">
        <v>0</v>
      </c>
      <c r="M2919" s="66">
        <f t="shared" si="297"/>
        <v>0</v>
      </c>
      <c r="R2919" s="43" t="str">
        <f t="shared" si="295"/>
        <v>-</v>
      </c>
    </row>
    <row r="2920" spans="1:19" x14ac:dyDescent="0.15">
      <c r="A2920" s="1">
        <v>2919</v>
      </c>
      <c r="B2920" s="29" t="str">
        <f>TRIM(基本信息!B2920)</f>
        <v/>
      </c>
      <c r="C2920" s="1" t="str">
        <f>TRIM(基本信息!C2920)</f>
        <v/>
      </c>
      <c r="D2920" s="1">
        <f t="shared" si="296"/>
        <v>0</v>
      </c>
      <c r="E2920" s="1" t="str">
        <f>IFERROR(INDEX(股票涨跌!E:E,MATCH(B2920,股票涨跌!B:B,0)),"-")</f>
        <v>-</v>
      </c>
      <c r="F2920" s="1" t="str">
        <f>IFERROR(INDEX(股票涨跌!F:F,MATCH(B2920,股票涨跌!B:B,0)),"-")</f>
        <v>-</v>
      </c>
      <c r="G2920" s="1" t="str">
        <f>TRIM(基本信息!O2920)</f>
        <v/>
      </c>
      <c r="H2920" s="1" t="str">
        <f>IFERROR(INDEX(行业涨跌!F:F,MATCH(G2920,行业涨跌!C:C,0)),"-")</f>
        <v>-</v>
      </c>
      <c r="I2920" s="1" t="str">
        <f>IFERROR(INDEX(行业涨跌!E:E,MATCH(G2920,行业涨跌!C:C,0)),"-")</f>
        <v>-</v>
      </c>
      <c r="J2920" s="1">
        <v>0</v>
      </c>
      <c r="K2920" s="1">
        <v>0</v>
      </c>
      <c r="L2920" s="1">
        <v>0</v>
      </c>
      <c r="M2920" s="66">
        <f t="shared" si="297"/>
        <v>0</v>
      </c>
      <c r="R2920" s="43" t="str">
        <f t="shared" si="295"/>
        <v>-</v>
      </c>
    </row>
    <row r="2921" spans="1:19" x14ac:dyDescent="0.15">
      <c r="A2921" s="1">
        <v>2920</v>
      </c>
      <c r="B2921" s="29" t="str">
        <f>TRIM(基本信息!B2921)</f>
        <v/>
      </c>
      <c r="C2921" s="1" t="str">
        <f>TRIM(基本信息!C2921)</f>
        <v/>
      </c>
      <c r="D2921" s="1">
        <f t="shared" si="296"/>
        <v>0</v>
      </c>
      <c r="E2921" s="1" t="str">
        <f>IFERROR(INDEX(股票涨跌!E:E,MATCH(B2921,股票涨跌!B:B,0)),"-")</f>
        <v>-</v>
      </c>
      <c r="F2921" s="1" t="str">
        <f>IFERROR(INDEX(股票涨跌!F:F,MATCH(B2921,股票涨跌!B:B,0)),"-")</f>
        <v>-</v>
      </c>
      <c r="G2921" s="1" t="str">
        <f>TRIM(基本信息!O2921)</f>
        <v/>
      </c>
      <c r="H2921" s="1" t="str">
        <f>IFERROR(INDEX(行业涨跌!F:F,MATCH(G2921,行业涨跌!C:C,0)),"-")</f>
        <v>-</v>
      </c>
      <c r="I2921" s="1" t="str">
        <f>IFERROR(INDEX(行业涨跌!E:E,MATCH(G2921,行业涨跌!C:C,0)),"-")</f>
        <v>-</v>
      </c>
      <c r="J2921" s="1">
        <v>0</v>
      </c>
      <c r="K2921" s="1">
        <v>0</v>
      </c>
      <c r="L2921" s="1">
        <v>0</v>
      </c>
      <c r="M2921" s="66">
        <f t="shared" si="297"/>
        <v>0</v>
      </c>
      <c r="R2921" s="43" t="str">
        <f t="shared" si="295"/>
        <v>-</v>
      </c>
    </row>
    <row r="2922" spans="1:19" x14ac:dyDescent="0.15">
      <c r="A2922" s="1">
        <v>2921</v>
      </c>
      <c r="B2922" s="29" t="str">
        <f>TRIM(基本信息!B2922)</f>
        <v/>
      </c>
      <c r="C2922" s="1" t="str">
        <f>TRIM(基本信息!C2922)</f>
        <v/>
      </c>
      <c r="D2922" s="1">
        <f t="shared" si="296"/>
        <v>0</v>
      </c>
      <c r="E2922" s="1" t="str">
        <f>IFERROR(INDEX(股票涨跌!E:E,MATCH(B2922,股票涨跌!B:B,0)),"-")</f>
        <v>-</v>
      </c>
      <c r="F2922" s="1" t="str">
        <f>IFERROR(INDEX(股票涨跌!F:F,MATCH(B2922,股票涨跌!B:B,0)),"-")</f>
        <v>-</v>
      </c>
      <c r="G2922" s="1" t="str">
        <f>TRIM(基本信息!O2922)</f>
        <v/>
      </c>
      <c r="H2922" s="1" t="str">
        <f>IFERROR(INDEX(行业涨跌!F:F,MATCH(G2922,行业涨跌!C:C,0)),"-")</f>
        <v>-</v>
      </c>
      <c r="I2922" s="1" t="str">
        <f>IFERROR(INDEX(行业涨跌!E:E,MATCH(G2922,行业涨跌!C:C,0)),"-")</f>
        <v>-</v>
      </c>
      <c r="J2922" s="1">
        <v>0</v>
      </c>
      <c r="K2922" s="1">
        <v>0</v>
      </c>
      <c r="L2922" s="1">
        <v>0</v>
      </c>
      <c r="M2922" s="66">
        <f t="shared" si="297"/>
        <v>0</v>
      </c>
      <c r="R2922" s="43" t="str">
        <f t="shared" si="295"/>
        <v>-</v>
      </c>
    </row>
    <row r="2923" spans="1:19" x14ac:dyDescent="0.15">
      <c r="A2923" s="1">
        <v>2922</v>
      </c>
      <c r="B2923" s="29" t="str">
        <f>TRIM(基本信息!B2923)</f>
        <v/>
      </c>
      <c r="C2923" s="1" t="str">
        <f>TRIM(基本信息!C2923)</f>
        <v/>
      </c>
      <c r="D2923" s="1">
        <f t="shared" si="296"/>
        <v>0</v>
      </c>
      <c r="E2923" s="1" t="str">
        <f>IFERROR(INDEX(股票涨跌!E:E,MATCH(B2923,股票涨跌!B:B,0)),"-")</f>
        <v>-</v>
      </c>
      <c r="F2923" s="1" t="str">
        <f>IFERROR(INDEX(股票涨跌!F:F,MATCH(B2923,股票涨跌!B:B,0)),"-")</f>
        <v>-</v>
      </c>
      <c r="G2923" s="1" t="str">
        <f>TRIM(基本信息!O2923)</f>
        <v/>
      </c>
      <c r="H2923" s="1" t="str">
        <f>IFERROR(INDEX(行业涨跌!F:F,MATCH(G2923,行业涨跌!C:C,0)),"-")</f>
        <v>-</v>
      </c>
      <c r="I2923" s="1" t="str">
        <f>IFERROR(INDEX(行业涨跌!E:E,MATCH(G2923,行业涨跌!C:C,0)),"-")</f>
        <v>-</v>
      </c>
      <c r="J2923" s="1">
        <v>0</v>
      </c>
      <c r="K2923" s="1">
        <v>0</v>
      </c>
      <c r="L2923" s="1">
        <v>0</v>
      </c>
      <c r="M2923" s="66">
        <f t="shared" si="297"/>
        <v>0</v>
      </c>
      <c r="R2923" s="43" t="str">
        <f t="shared" si="295"/>
        <v>-</v>
      </c>
    </row>
    <row r="2924" spans="1:19" x14ac:dyDescent="0.15">
      <c r="A2924" s="1">
        <v>2923</v>
      </c>
      <c r="B2924" s="29" t="str">
        <f>TRIM(基本信息!B2924)</f>
        <v/>
      </c>
      <c r="C2924" s="1" t="str">
        <f>TRIM(基本信息!C2924)</f>
        <v/>
      </c>
      <c r="D2924" s="1">
        <f t="shared" si="296"/>
        <v>0</v>
      </c>
      <c r="E2924" s="1" t="str">
        <f>IFERROR(INDEX(股票涨跌!E:E,MATCH(B2924,股票涨跌!B:B,0)),"-")</f>
        <v>-</v>
      </c>
      <c r="F2924" s="1" t="str">
        <f>IFERROR(INDEX(股票涨跌!F:F,MATCH(B2924,股票涨跌!B:B,0)),"-")</f>
        <v>-</v>
      </c>
      <c r="G2924" s="1" t="str">
        <f>TRIM(基本信息!O2924)</f>
        <v/>
      </c>
      <c r="H2924" s="1" t="str">
        <f>IFERROR(INDEX(行业涨跌!F:F,MATCH(G2924,行业涨跌!C:C,0)),"-")</f>
        <v>-</v>
      </c>
      <c r="I2924" s="1" t="str">
        <f>IFERROR(INDEX(行业涨跌!E:E,MATCH(G2924,行业涨跌!C:C,0)),"-")</f>
        <v>-</v>
      </c>
      <c r="J2924" s="1">
        <v>0</v>
      </c>
      <c r="K2924" s="1">
        <v>0</v>
      </c>
      <c r="L2924" s="1">
        <v>0</v>
      </c>
      <c r="M2924" s="66">
        <f t="shared" si="297"/>
        <v>0</v>
      </c>
      <c r="R2924" s="43" t="str">
        <f t="shared" si="295"/>
        <v>-</v>
      </c>
    </row>
    <row r="2925" spans="1:19" x14ac:dyDescent="0.15">
      <c r="A2925" s="1">
        <v>2924</v>
      </c>
      <c r="B2925" s="29" t="str">
        <f>TRIM(基本信息!B2925)</f>
        <v/>
      </c>
      <c r="C2925" s="1" t="str">
        <f>TRIM(基本信息!C2925)</f>
        <v/>
      </c>
      <c r="D2925" s="1">
        <f t="shared" si="296"/>
        <v>0</v>
      </c>
      <c r="E2925" s="1" t="str">
        <f>IFERROR(INDEX(股票涨跌!E:E,MATCH(B2925,股票涨跌!B:B,0)),"-")</f>
        <v>-</v>
      </c>
      <c r="F2925" s="1" t="str">
        <f>IFERROR(INDEX(股票涨跌!F:F,MATCH(B2925,股票涨跌!B:B,0)),"-")</f>
        <v>-</v>
      </c>
      <c r="G2925" s="1" t="str">
        <f>TRIM(基本信息!O2925)</f>
        <v/>
      </c>
      <c r="H2925" s="1" t="str">
        <f>IFERROR(INDEX(行业涨跌!F:F,MATCH(G2925,行业涨跌!C:C,0)),"-")</f>
        <v>-</v>
      </c>
      <c r="I2925" s="1" t="str">
        <f>IFERROR(INDEX(行业涨跌!E:E,MATCH(G2925,行业涨跌!C:C,0)),"-")</f>
        <v>-</v>
      </c>
      <c r="J2925" s="1">
        <v>0</v>
      </c>
      <c r="K2925" s="1">
        <v>0</v>
      </c>
      <c r="L2925" s="1">
        <v>0</v>
      </c>
      <c r="M2925" s="66">
        <f t="shared" si="297"/>
        <v>0</v>
      </c>
      <c r="R2925" s="43" t="str">
        <f t="shared" si="295"/>
        <v>-</v>
      </c>
    </row>
    <row r="2926" spans="1:19" x14ac:dyDescent="0.15">
      <c r="A2926" s="1">
        <v>2925</v>
      </c>
      <c r="B2926" s="29" t="str">
        <f>TRIM(基本信息!B2926)</f>
        <v/>
      </c>
      <c r="C2926" s="1" t="str">
        <f>TRIM(基本信息!C2926)</f>
        <v/>
      </c>
      <c r="D2926" s="1">
        <f t="shared" si="296"/>
        <v>0</v>
      </c>
      <c r="E2926" s="1" t="str">
        <f>IFERROR(INDEX(股票涨跌!E:E,MATCH(B2926,股票涨跌!B:B,0)),"-")</f>
        <v>-</v>
      </c>
      <c r="F2926" s="1" t="str">
        <f>IFERROR(INDEX(股票涨跌!F:F,MATCH(B2926,股票涨跌!B:B,0)),"-")</f>
        <v>-</v>
      </c>
      <c r="G2926" s="1" t="str">
        <f>TRIM(基本信息!O2926)</f>
        <v/>
      </c>
      <c r="H2926" s="1" t="str">
        <f>IFERROR(INDEX(行业涨跌!F:F,MATCH(G2926,行业涨跌!C:C,0)),"-")</f>
        <v>-</v>
      </c>
      <c r="I2926" s="1" t="str">
        <f>IFERROR(INDEX(行业涨跌!E:E,MATCH(G2926,行业涨跌!C:C,0)),"-")</f>
        <v>-</v>
      </c>
      <c r="J2926" s="1">
        <v>0</v>
      </c>
      <c r="K2926" s="1">
        <v>0</v>
      </c>
      <c r="L2926" s="1">
        <v>0</v>
      </c>
      <c r="M2926" s="66">
        <f t="shared" si="297"/>
        <v>0</v>
      </c>
      <c r="R2926" s="43" t="str">
        <f t="shared" si="295"/>
        <v>-</v>
      </c>
    </row>
    <row r="2927" spans="1:19" x14ac:dyDescent="0.15">
      <c r="A2927" s="1">
        <v>2926</v>
      </c>
      <c r="B2927" s="29" t="str">
        <f>TRIM(基本信息!B2927)</f>
        <v/>
      </c>
      <c r="C2927" s="1" t="str">
        <f>TRIM(基本信息!C2927)</f>
        <v/>
      </c>
      <c r="D2927" s="1">
        <f t="shared" si="296"/>
        <v>0</v>
      </c>
      <c r="E2927" s="1" t="str">
        <f>IFERROR(INDEX(股票涨跌!E:E,MATCH(B2927,股票涨跌!B:B,0)),"-")</f>
        <v>-</v>
      </c>
      <c r="F2927" s="1" t="str">
        <f>IFERROR(INDEX(股票涨跌!F:F,MATCH(B2927,股票涨跌!B:B,0)),"-")</f>
        <v>-</v>
      </c>
      <c r="G2927" s="1" t="str">
        <f>TRIM(基本信息!O2927)</f>
        <v/>
      </c>
      <c r="H2927" s="1" t="str">
        <f>IFERROR(INDEX(行业涨跌!F:F,MATCH(G2927,行业涨跌!C:C,0)),"-")</f>
        <v>-</v>
      </c>
      <c r="I2927" s="1" t="str">
        <f>IFERROR(INDEX(行业涨跌!E:E,MATCH(G2927,行业涨跌!C:C,0)),"-")</f>
        <v>-</v>
      </c>
      <c r="J2927" s="1">
        <v>0</v>
      </c>
      <c r="K2927" s="1">
        <v>0</v>
      </c>
      <c r="L2927" s="1">
        <v>0</v>
      </c>
      <c r="M2927" s="66">
        <f t="shared" si="297"/>
        <v>0</v>
      </c>
      <c r="R2927" s="43" t="str">
        <f t="shared" si="295"/>
        <v>-</v>
      </c>
    </row>
    <row r="2928" spans="1:19" x14ac:dyDescent="0.15">
      <c r="A2928" s="1">
        <v>2927</v>
      </c>
      <c r="B2928" s="29" t="str">
        <f>TRIM(基本信息!B2928)</f>
        <v/>
      </c>
      <c r="C2928" s="1" t="str">
        <f>TRIM(基本信息!C2928)</f>
        <v/>
      </c>
      <c r="D2928" s="1">
        <f t="shared" si="296"/>
        <v>0</v>
      </c>
      <c r="E2928" s="1" t="str">
        <f>IFERROR(INDEX(股票涨跌!E:E,MATCH(B2928,股票涨跌!B:B,0)),"-")</f>
        <v>-</v>
      </c>
      <c r="F2928" s="1" t="str">
        <f>IFERROR(INDEX(股票涨跌!F:F,MATCH(B2928,股票涨跌!B:B,0)),"-")</f>
        <v>-</v>
      </c>
      <c r="G2928" s="1" t="str">
        <f>TRIM(基本信息!O2928)</f>
        <v/>
      </c>
      <c r="H2928" s="1" t="str">
        <f>IFERROR(INDEX(行业涨跌!F:F,MATCH(G2928,行业涨跌!C:C,0)),"-")</f>
        <v>-</v>
      </c>
      <c r="I2928" s="1" t="str">
        <f>IFERROR(INDEX(行业涨跌!E:E,MATCH(G2928,行业涨跌!C:C,0)),"-")</f>
        <v>-</v>
      </c>
      <c r="J2928" s="1">
        <v>0</v>
      </c>
      <c r="K2928" s="1">
        <v>0</v>
      </c>
      <c r="L2928" s="1">
        <v>0</v>
      </c>
      <c r="M2928" s="66">
        <f t="shared" si="297"/>
        <v>0</v>
      </c>
      <c r="R2928" s="43" t="str">
        <f t="shared" si="295"/>
        <v>-</v>
      </c>
    </row>
    <row r="2929" spans="1:19" x14ac:dyDescent="0.15">
      <c r="A2929" s="1">
        <v>2928</v>
      </c>
      <c r="B2929" s="29" t="str">
        <f>TRIM(基本信息!B2929)</f>
        <v/>
      </c>
      <c r="C2929" s="1" t="str">
        <f>TRIM(基本信息!C2929)</f>
        <v/>
      </c>
      <c r="D2929" s="1">
        <f t="shared" si="296"/>
        <v>0</v>
      </c>
      <c r="E2929" s="1" t="str">
        <f>IFERROR(INDEX(股票涨跌!E:E,MATCH(B2929,股票涨跌!B:B,0)),"-")</f>
        <v>-</v>
      </c>
      <c r="F2929" s="1" t="str">
        <f>IFERROR(INDEX(股票涨跌!F:F,MATCH(B2929,股票涨跌!B:B,0)),"-")</f>
        <v>-</v>
      </c>
      <c r="G2929" s="1" t="str">
        <f>TRIM(基本信息!O2929)</f>
        <v/>
      </c>
      <c r="H2929" s="1" t="str">
        <f>IFERROR(INDEX(行业涨跌!F:F,MATCH(G2929,行业涨跌!C:C,0)),"-")</f>
        <v>-</v>
      </c>
      <c r="I2929" s="1" t="str">
        <f>IFERROR(INDEX(行业涨跌!E:E,MATCH(G2929,行业涨跌!C:C,0)),"-")</f>
        <v>-</v>
      </c>
      <c r="J2929" s="1">
        <v>0</v>
      </c>
      <c r="K2929" s="1">
        <v>0</v>
      </c>
      <c r="L2929" s="1">
        <v>0</v>
      </c>
      <c r="M2929" s="66">
        <f t="shared" si="297"/>
        <v>0</v>
      </c>
      <c r="R2929" s="43" t="str">
        <f t="shared" si="295"/>
        <v>-</v>
      </c>
    </row>
    <row r="2930" spans="1:19" x14ac:dyDescent="0.15">
      <c r="A2930" s="1">
        <v>2929</v>
      </c>
      <c r="B2930" s="29" t="str">
        <f>TRIM(基本信息!B2930)</f>
        <v/>
      </c>
      <c r="C2930" s="1" t="str">
        <f>TRIM(基本信息!C2930)</f>
        <v/>
      </c>
      <c r="D2930" s="1">
        <f t="shared" si="296"/>
        <v>0</v>
      </c>
      <c r="E2930" s="1" t="str">
        <f>IFERROR(INDEX(股票涨跌!E:E,MATCH(B2930,股票涨跌!B:B,0)),"-")</f>
        <v>-</v>
      </c>
      <c r="F2930" s="1" t="str">
        <f>IFERROR(INDEX(股票涨跌!F:F,MATCH(B2930,股票涨跌!B:B,0)),"-")</f>
        <v>-</v>
      </c>
      <c r="G2930" s="1" t="str">
        <f>TRIM(基本信息!O2930)</f>
        <v/>
      </c>
      <c r="H2930" s="1" t="str">
        <f>IFERROR(INDEX(行业涨跌!F:F,MATCH(G2930,行业涨跌!C:C,0)),"-")</f>
        <v>-</v>
      </c>
      <c r="I2930" s="1" t="str">
        <f>IFERROR(INDEX(行业涨跌!E:E,MATCH(G2930,行业涨跌!C:C,0)),"-")</f>
        <v>-</v>
      </c>
      <c r="J2930" s="1">
        <v>0</v>
      </c>
      <c r="K2930" s="1">
        <v>1</v>
      </c>
      <c r="L2930" s="1">
        <v>0</v>
      </c>
      <c r="M2930" s="66">
        <f t="shared" si="297"/>
        <v>1</v>
      </c>
      <c r="R2930" s="43" t="str">
        <f t="shared" si="295"/>
        <v>-</v>
      </c>
      <c r="S2930" s="11">
        <v>43630.625</v>
      </c>
    </row>
    <row r="2931" spans="1:19" x14ac:dyDescent="0.15">
      <c r="A2931" s="1">
        <v>2930</v>
      </c>
      <c r="B2931" s="29" t="str">
        <f>TRIM(基本信息!B2931)</f>
        <v/>
      </c>
      <c r="C2931" s="1" t="str">
        <f>TRIM(基本信息!C2931)</f>
        <v/>
      </c>
      <c r="D2931" s="1">
        <f t="shared" si="296"/>
        <v>0</v>
      </c>
      <c r="E2931" s="1" t="str">
        <f>IFERROR(INDEX(股票涨跌!E:E,MATCH(B2931,股票涨跌!B:B,0)),"-")</f>
        <v>-</v>
      </c>
      <c r="F2931" s="1" t="str">
        <f>IFERROR(INDEX(股票涨跌!F:F,MATCH(B2931,股票涨跌!B:B,0)),"-")</f>
        <v>-</v>
      </c>
      <c r="G2931" s="1" t="str">
        <f>TRIM(基本信息!O2931)</f>
        <v/>
      </c>
      <c r="H2931" s="1" t="str">
        <f>IFERROR(INDEX(行业涨跌!F:F,MATCH(G2931,行业涨跌!C:C,0)),"-")</f>
        <v>-</v>
      </c>
      <c r="I2931" s="1" t="str">
        <f>IFERROR(INDEX(行业涨跌!E:E,MATCH(G2931,行业涨跌!C:C,0)),"-")</f>
        <v>-</v>
      </c>
      <c r="J2931" s="1">
        <v>0</v>
      </c>
      <c r="K2931" s="1">
        <v>0</v>
      </c>
      <c r="L2931" s="1">
        <v>0</v>
      </c>
      <c r="M2931" s="66">
        <f t="shared" si="297"/>
        <v>0</v>
      </c>
      <c r="R2931" s="43" t="str">
        <f t="shared" si="295"/>
        <v>-</v>
      </c>
    </row>
    <row r="2932" spans="1:19" x14ac:dyDescent="0.15">
      <c r="A2932" s="1">
        <v>2931</v>
      </c>
      <c r="B2932" s="29" t="str">
        <f>TRIM(基本信息!B2932)</f>
        <v/>
      </c>
      <c r="C2932" s="1" t="str">
        <f>TRIM(基本信息!C2932)</f>
        <v/>
      </c>
      <c r="D2932" s="1">
        <f t="shared" si="296"/>
        <v>0</v>
      </c>
      <c r="E2932" s="1" t="str">
        <f>IFERROR(INDEX(股票涨跌!E:E,MATCH(B2932,股票涨跌!B:B,0)),"-")</f>
        <v>-</v>
      </c>
      <c r="F2932" s="1" t="str">
        <f>IFERROR(INDEX(股票涨跌!F:F,MATCH(B2932,股票涨跌!B:B,0)),"-")</f>
        <v>-</v>
      </c>
      <c r="G2932" s="1" t="str">
        <f>TRIM(基本信息!O2932)</f>
        <v/>
      </c>
      <c r="H2932" s="1" t="str">
        <f>IFERROR(INDEX(行业涨跌!F:F,MATCH(G2932,行业涨跌!C:C,0)),"-")</f>
        <v>-</v>
      </c>
      <c r="I2932" s="1" t="str">
        <f>IFERROR(INDEX(行业涨跌!E:E,MATCH(G2932,行业涨跌!C:C,0)),"-")</f>
        <v>-</v>
      </c>
      <c r="J2932" s="1">
        <v>0</v>
      </c>
      <c r="K2932" s="1">
        <v>0</v>
      </c>
      <c r="L2932" s="1">
        <v>0</v>
      </c>
      <c r="M2932" s="66">
        <f t="shared" si="297"/>
        <v>0</v>
      </c>
      <c r="R2932" s="43" t="str">
        <f t="shared" si="295"/>
        <v>-</v>
      </c>
    </row>
    <row r="2933" spans="1:19" x14ac:dyDescent="0.15">
      <c r="A2933" s="1">
        <v>2932</v>
      </c>
      <c r="B2933" s="29" t="str">
        <f>TRIM(基本信息!B2933)</f>
        <v/>
      </c>
      <c r="C2933" s="1" t="str">
        <f>TRIM(基本信息!C2933)</f>
        <v/>
      </c>
      <c r="D2933" s="1">
        <f t="shared" si="296"/>
        <v>0</v>
      </c>
      <c r="E2933" s="1" t="str">
        <f>IFERROR(INDEX(股票涨跌!E:E,MATCH(B2933,股票涨跌!B:B,0)),"-")</f>
        <v>-</v>
      </c>
      <c r="F2933" s="1" t="str">
        <f>IFERROR(INDEX(股票涨跌!F:F,MATCH(B2933,股票涨跌!B:B,0)),"-")</f>
        <v>-</v>
      </c>
      <c r="G2933" s="1" t="str">
        <f>TRIM(基本信息!O2933)</f>
        <v/>
      </c>
      <c r="H2933" s="1" t="str">
        <f>IFERROR(INDEX(行业涨跌!F:F,MATCH(G2933,行业涨跌!C:C,0)),"-")</f>
        <v>-</v>
      </c>
      <c r="I2933" s="1" t="str">
        <f>IFERROR(INDEX(行业涨跌!E:E,MATCH(G2933,行业涨跌!C:C,0)),"-")</f>
        <v>-</v>
      </c>
      <c r="J2933" s="1">
        <v>0</v>
      </c>
      <c r="K2933" s="1">
        <v>1</v>
      </c>
      <c r="L2933" s="1">
        <v>0</v>
      </c>
      <c r="M2933" s="66">
        <f t="shared" si="297"/>
        <v>1</v>
      </c>
      <c r="R2933" s="43" t="str">
        <f t="shared" si="295"/>
        <v>-</v>
      </c>
      <c r="S2933" s="11">
        <v>43630.625</v>
      </c>
    </row>
    <row r="2934" spans="1:19" x14ac:dyDescent="0.15">
      <c r="A2934" s="1">
        <v>2933</v>
      </c>
      <c r="B2934" s="29" t="str">
        <f>TRIM(基本信息!B2934)</f>
        <v/>
      </c>
      <c r="C2934" s="1" t="str">
        <f>TRIM(基本信息!C2934)</f>
        <v/>
      </c>
      <c r="D2934" s="1">
        <f t="shared" si="296"/>
        <v>0</v>
      </c>
      <c r="E2934" s="1" t="str">
        <f>IFERROR(INDEX(股票涨跌!E:E,MATCH(B2934,股票涨跌!B:B,0)),"-")</f>
        <v>-</v>
      </c>
      <c r="F2934" s="1" t="str">
        <f>IFERROR(INDEX(股票涨跌!F:F,MATCH(B2934,股票涨跌!B:B,0)),"-")</f>
        <v>-</v>
      </c>
      <c r="G2934" s="1" t="str">
        <f>TRIM(基本信息!O2934)</f>
        <v/>
      </c>
      <c r="H2934" s="1" t="str">
        <f>IFERROR(INDEX(行业涨跌!F:F,MATCH(G2934,行业涨跌!C:C,0)),"-")</f>
        <v>-</v>
      </c>
      <c r="I2934" s="1" t="str">
        <f>IFERROR(INDEX(行业涨跌!E:E,MATCH(G2934,行业涨跌!C:C,0)),"-")</f>
        <v>-</v>
      </c>
      <c r="J2934" s="1">
        <v>0</v>
      </c>
      <c r="K2934" s="1">
        <v>1</v>
      </c>
      <c r="L2934" s="1">
        <v>0</v>
      </c>
      <c r="M2934" s="66">
        <f t="shared" si="297"/>
        <v>1</v>
      </c>
      <c r="R2934" s="43" t="str">
        <f t="shared" si="295"/>
        <v>-</v>
      </c>
      <c r="S2934" s="11">
        <v>43630.625</v>
      </c>
    </row>
    <row r="2935" spans="1:19" x14ac:dyDescent="0.15">
      <c r="A2935" s="1">
        <v>2934</v>
      </c>
      <c r="B2935" s="29" t="str">
        <f>TRIM(基本信息!B2935)</f>
        <v/>
      </c>
      <c r="C2935" s="1" t="str">
        <f>TRIM(基本信息!C2935)</f>
        <v/>
      </c>
      <c r="D2935" s="1">
        <f t="shared" si="296"/>
        <v>0</v>
      </c>
      <c r="E2935" s="1" t="str">
        <f>IFERROR(INDEX(股票涨跌!E:E,MATCH(B2935,股票涨跌!B:B,0)),"-")</f>
        <v>-</v>
      </c>
      <c r="F2935" s="1" t="str">
        <f>IFERROR(INDEX(股票涨跌!F:F,MATCH(B2935,股票涨跌!B:B,0)),"-")</f>
        <v>-</v>
      </c>
      <c r="G2935" s="1" t="str">
        <f>TRIM(基本信息!O2935)</f>
        <v/>
      </c>
      <c r="H2935" s="1" t="str">
        <f>IFERROR(INDEX(行业涨跌!F:F,MATCH(G2935,行业涨跌!C:C,0)),"-")</f>
        <v>-</v>
      </c>
      <c r="I2935" s="1" t="str">
        <f>IFERROR(INDEX(行业涨跌!E:E,MATCH(G2935,行业涨跌!C:C,0)),"-")</f>
        <v>-</v>
      </c>
      <c r="J2935" s="1">
        <v>0</v>
      </c>
      <c r="K2935" s="1">
        <v>0</v>
      </c>
      <c r="L2935" s="1">
        <v>0</v>
      </c>
      <c r="M2935" s="66">
        <f t="shared" si="297"/>
        <v>0</v>
      </c>
      <c r="R2935" s="43" t="str">
        <f t="shared" si="295"/>
        <v>-</v>
      </c>
    </row>
    <row r="2936" spans="1:19" x14ac:dyDescent="0.15">
      <c r="A2936" s="1">
        <v>2935</v>
      </c>
      <c r="B2936" s="29" t="str">
        <f>TRIM(基本信息!B2936)</f>
        <v/>
      </c>
      <c r="C2936" s="1" t="str">
        <f>TRIM(基本信息!C2936)</f>
        <v/>
      </c>
      <c r="D2936" s="1">
        <f t="shared" si="296"/>
        <v>0</v>
      </c>
      <c r="E2936" s="1" t="str">
        <f>IFERROR(INDEX(股票涨跌!E:E,MATCH(B2936,股票涨跌!B:B,0)),"-")</f>
        <v>-</v>
      </c>
      <c r="F2936" s="1" t="str">
        <f>IFERROR(INDEX(股票涨跌!F:F,MATCH(B2936,股票涨跌!B:B,0)),"-")</f>
        <v>-</v>
      </c>
      <c r="G2936" s="1" t="str">
        <f>TRIM(基本信息!O2936)</f>
        <v/>
      </c>
      <c r="H2936" s="1" t="str">
        <f>IFERROR(INDEX(行业涨跌!F:F,MATCH(G2936,行业涨跌!C:C,0)),"-")</f>
        <v>-</v>
      </c>
      <c r="I2936" s="1" t="str">
        <f>IFERROR(INDEX(行业涨跌!E:E,MATCH(G2936,行业涨跌!C:C,0)),"-")</f>
        <v>-</v>
      </c>
      <c r="J2936" s="1">
        <v>1</v>
      </c>
      <c r="K2936" s="1">
        <v>0</v>
      </c>
      <c r="L2936" s="1">
        <v>0</v>
      </c>
      <c r="M2936" s="66">
        <f t="shared" si="297"/>
        <v>0.5</v>
      </c>
      <c r="N2936" s="1">
        <v>0</v>
      </c>
      <c r="O2936" s="1">
        <v>0</v>
      </c>
      <c r="P2936" s="1">
        <v>1</v>
      </c>
      <c r="Q2936" s="1">
        <v>0</v>
      </c>
      <c r="R2936" s="43" t="str">
        <f t="shared" si="295"/>
        <v>-</v>
      </c>
      <c r="S2936" s="11">
        <v>43630.625</v>
      </c>
    </row>
    <row r="2937" spans="1:19" x14ac:dyDescent="0.15">
      <c r="A2937" s="1">
        <v>2936</v>
      </c>
      <c r="B2937" s="29" t="str">
        <f>TRIM(基本信息!B2937)</f>
        <v/>
      </c>
      <c r="C2937" s="1" t="str">
        <f>TRIM(基本信息!C2937)</f>
        <v/>
      </c>
      <c r="D2937" s="1">
        <f t="shared" si="296"/>
        <v>0</v>
      </c>
      <c r="E2937" s="1" t="str">
        <f>IFERROR(INDEX(股票涨跌!E:E,MATCH(B2937,股票涨跌!B:B,0)),"-")</f>
        <v>-</v>
      </c>
      <c r="F2937" s="1" t="str">
        <f>IFERROR(INDEX(股票涨跌!F:F,MATCH(B2937,股票涨跌!B:B,0)),"-")</f>
        <v>-</v>
      </c>
      <c r="G2937" s="1" t="str">
        <f>TRIM(基本信息!O2937)</f>
        <v/>
      </c>
      <c r="H2937" s="1" t="str">
        <f>IFERROR(INDEX(行业涨跌!F:F,MATCH(G2937,行业涨跌!C:C,0)),"-")</f>
        <v>-</v>
      </c>
      <c r="I2937" s="1" t="str">
        <f>IFERROR(INDEX(行业涨跌!E:E,MATCH(G2937,行业涨跌!C:C,0)),"-")</f>
        <v>-</v>
      </c>
      <c r="J2937" s="1">
        <v>0</v>
      </c>
      <c r="K2937" s="1">
        <v>0</v>
      </c>
      <c r="L2937" s="1">
        <v>0</v>
      </c>
      <c r="M2937" s="66">
        <f t="shared" si="297"/>
        <v>0</v>
      </c>
      <c r="R2937" s="43" t="str">
        <f t="shared" si="295"/>
        <v>-</v>
      </c>
    </row>
    <row r="2938" spans="1:19" x14ac:dyDescent="0.15">
      <c r="A2938" s="1">
        <v>2937</v>
      </c>
      <c r="B2938" s="29" t="str">
        <f>TRIM(基本信息!B2938)</f>
        <v/>
      </c>
      <c r="C2938" s="1" t="str">
        <f>TRIM(基本信息!C2938)</f>
        <v/>
      </c>
      <c r="D2938" s="1">
        <f t="shared" si="296"/>
        <v>0</v>
      </c>
      <c r="E2938" s="1" t="str">
        <f>IFERROR(INDEX(股票涨跌!E:E,MATCH(B2938,股票涨跌!B:B,0)),"-")</f>
        <v>-</v>
      </c>
      <c r="F2938" s="1" t="str">
        <f>IFERROR(INDEX(股票涨跌!F:F,MATCH(B2938,股票涨跌!B:B,0)),"-")</f>
        <v>-</v>
      </c>
      <c r="G2938" s="1" t="str">
        <f>TRIM(基本信息!O2938)</f>
        <v/>
      </c>
      <c r="H2938" s="1" t="str">
        <f>IFERROR(INDEX(行业涨跌!F:F,MATCH(G2938,行业涨跌!C:C,0)),"-")</f>
        <v>-</v>
      </c>
      <c r="I2938" s="1" t="str">
        <f>IFERROR(INDEX(行业涨跌!E:E,MATCH(G2938,行业涨跌!C:C,0)),"-")</f>
        <v>-</v>
      </c>
      <c r="J2938" s="1">
        <v>0</v>
      </c>
      <c r="K2938" s="1">
        <v>1</v>
      </c>
      <c r="L2938" s="1">
        <v>0</v>
      </c>
      <c r="M2938" s="66">
        <f t="shared" si="297"/>
        <v>1</v>
      </c>
      <c r="R2938" s="43" t="str">
        <f t="shared" si="295"/>
        <v>-</v>
      </c>
      <c r="S2938" s="11">
        <v>43630.625</v>
      </c>
    </row>
    <row r="2939" spans="1:19" x14ac:dyDescent="0.15">
      <c r="A2939" s="1">
        <v>2938</v>
      </c>
      <c r="B2939" s="29" t="str">
        <f>TRIM(基本信息!B2939)</f>
        <v/>
      </c>
      <c r="C2939" s="1" t="str">
        <f>TRIM(基本信息!C2939)</f>
        <v/>
      </c>
      <c r="D2939" s="1">
        <f t="shared" si="296"/>
        <v>0</v>
      </c>
      <c r="E2939" s="1" t="str">
        <f>IFERROR(INDEX(股票涨跌!E:E,MATCH(B2939,股票涨跌!B:B,0)),"-")</f>
        <v>-</v>
      </c>
      <c r="F2939" s="1" t="str">
        <f>IFERROR(INDEX(股票涨跌!F:F,MATCH(B2939,股票涨跌!B:B,0)),"-")</f>
        <v>-</v>
      </c>
      <c r="G2939" s="1" t="str">
        <f>TRIM(基本信息!O2939)</f>
        <v/>
      </c>
      <c r="H2939" s="1" t="str">
        <f>IFERROR(INDEX(行业涨跌!F:F,MATCH(G2939,行业涨跌!C:C,0)),"-")</f>
        <v>-</v>
      </c>
      <c r="I2939" s="1" t="str">
        <f>IFERROR(INDEX(行业涨跌!E:E,MATCH(G2939,行业涨跌!C:C,0)),"-")</f>
        <v>-</v>
      </c>
      <c r="J2939" s="1">
        <v>0</v>
      </c>
      <c r="K2939" s="1">
        <v>0</v>
      </c>
      <c r="L2939" s="1">
        <v>0</v>
      </c>
      <c r="M2939" s="66">
        <f t="shared" si="297"/>
        <v>0</v>
      </c>
      <c r="R2939" s="43" t="str">
        <f t="shared" si="295"/>
        <v>-</v>
      </c>
    </row>
    <row r="2940" spans="1:19" x14ac:dyDescent="0.15">
      <c r="A2940" s="1">
        <v>2939</v>
      </c>
      <c r="B2940" s="29" t="str">
        <f>TRIM(基本信息!B2940)</f>
        <v/>
      </c>
      <c r="C2940" s="1" t="str">
        <f>TRIM(基本信息!C2940)</f>
        <v/>
      </c>
      <c r="D2940" s="1">
        <f t="shared" si="296"/>
        <v>0</v>
      </c>
      <c r="E2940" s="1" t="str">
        <f>IFERROR(INDEX(股票涨跌!E:E,MATCH(B2940,股票涨跌!B:B,0)),"-")</f>
        <v>-</v>
      </c>
      <c r="F2940" s="1" t="str">
        <f>IFERROR(INDEX(股票涨跌!F:F,MATCH(B2940,股票涨跌!B:B,0)),"-")</f>
        <v>-</v>
      </c>
      <c r="G2940" s="1" t="str">
        <f>TRIM(基本信息!O2940)</f>
        <v/>
      </c>
      <c r="H2940" s="1" t="str">
        <f>IFERROR(INDEX(行业涨跌!F:F,MATCH(G2940,行业涨跌!C:C,0)),"-")</f>
        <v>-</v>
      </c>
      <c r="I2940" s="1" t="str">
        <f>IFERROR(INDEX(行业涨跌!E:E,MATCH(G2940,行业涨跌!C:C,0)),"-")</f>
        <v>-</v>
      </c>
      <c r="J2940" s="1">
        <v>0</v>
      </c>
      <c r="K2940" s="1">
        <v>1</v>
      </c>
      <c r="L2940" s="1">
        <v>1</v>
      </c>
      <c r="M2940" s="66">
        <f t="shared" si="297"/>
        <v>1</v>
      </c>
      <c r="R2940" s="43" t="str">
        <f t="shared" si="295"/>
        <v>-</v>
      </c>
      <c r="S2940" s="11">
        <v>43630.625</v>
      </c>
    </row>
    <row r="2941" spans="1:19" x14ac:dyDescent="0.15">
      <c r="A2941" s="1">
        <v>2940</v>
      </c>
      <c r="B2941" s="29" t="str">
        <f>TRIM(基本信息!B2941)</f>
        <v/>
      </c>
      <c r="C2941" s="1" t="str">
        <f>TRIM(基本信息!C2941)</f>
        <v/>
      </c>
      <c r="D2941" s="1">
        <f t="shared" si="296"/>
        <v>0</v>
      </c>
      <c r="E2941" s="1" t="str">
        <f>IFERROR(INDEX(股票涨跌!E:E,MATCH(B2941,股票涨跌!B:B,0)),"-")</f>
        <v>-</v>
      </c>
      <c r="F2941" s="1" t="str">
        <f>IFERROR(INDEX(股票涨跌!F:F,MATCH(B2941,股票涨跌!B:B,0)),"-")</f>
        <v>-</v>
      </c>
      <c r="G2941" s="1" t="str">
        <f>TRIM(基本信息!O2941)</f>
        <v/>
      </c>
      <c r="H2941" s="1" t="str">
        <f>IFERROR(INDEX(行业涨跌!F:F,MATCH(G2941,行业涨跌!C:C,0)),"-")</f>
        <v>-</v>
      </c>
      <c r="I2941" s="1" t="str">
        <f>IFERROR(INDEX(行业涨跌!E:E,MATCH(G2941,行业涨跌!C:C,0)),"-")</f>
        <v>-</v>
      </c>
      <c r="J2941" s="1">
        <v>0</v>
      </c>
      <c r="K2941" s="1">
        <v>0</v>
      </c>
      <c r="L2941" s="1">
        <v>0</v>
      </c>
      <c r="M2941" s="66">
        <f t="shared" si="297"/>
        <v>0</v>
      </c>
      <c r="R2941" s="43" t="str">
        <f t="shared" si="295"/>
        <v>-</v>
      </c>
    </row>
    <row r="2942" spans="1:19" x14ac:dyDescent="0.15">
      <c r="A2942" s="1">
        <v>2941</v>
      </c>
      <c r="B2942" s="29" t="str">
        <f>TRIM(基本信息!B2942)</f>
        <v/>
      </c>
      <c r="C2942" s="1" t="str">
        <f>TRIM(基本信息!C2942)</f>
        <v/>
      </c>
      <c r="D2942" s="1">
        <f t="shared" si="296"/>
        <v>0</v>
      </c>
      <c r="E2942" s="1" t="str">
        <f>IFERROR(INDEX(股票涨跌!E:E,MATCH(B2942,股票涨跌!B:B,0)),"-")</f>
        <v>-</v>
      </c>
      <c r="F2942" s="1" t="str">
        <f>IFERROR(INDEX(股票涨跌!F:F,MATCH(B2942,股票涨跌!B:B,0)),"-")</f>
        <v>-</v>
      </c>
      <c r="G2942" s="1" t="str">
        <f>TRIM(基本信息!O2942)</f>
        <v/>
      </c>
      <c r="H2942" s="1" t="str">
        <f>IFERROR(INDEX(行业涨跌!F:F,MATCH(G2942,行业涨跌!C:C,0)),"-")</f>
        <v>-</v>
      </c>
      <c r="I2942" s="1" t="str">
        <f>IFERROR(INDEX(行业涨跌!E:E,MATCH(G2942,行业涨跌!C:C,0)),"-")</f>
        <v>-</v>
      </c>
      <c r="J2942" s="1">
        <v>0</v>
      </c>
      <c r="K2942" s="1">
        <v>0</v>
      </c>
      <c r="L2942" s="1">
        <v>0</v>
      </c>
      <c r="M2942" s="66">
        <f t="shared" si="297"/>
        <v>0</v>
      </c>
      <c r="R2942" s="43" t="str">
        <f t="shared" si="295"/>
        <v>-</v>
      </c>
    </row>
    <row r="2943" spans="1:19" x14ac:dyDescent="0.15">
      <c r="A2943" s="1">
        <v>2942</v>
      </c>
      <c r="B2943" s="29" t="str">
        <f>TRIM(基本信息!B2943)</f>
        <v/>
      </c>
      <c r="C2943" s="1" t="str">
        <f>TRIM(基本信息!C2943)</f>
        <v/>
      </c>
      <c r="D2943" s="1">
        <f t="shared" si="296"/>
        <v>0</v>
      </c>
      <c r="E2943" s="1" t="str">
        <f>IFERROR(INDEX(股票涨跌!E:E,MATCH(B2943,股票涨跌!B:B,0)),"-")</f>
        <v>-</v>
      </c>
      <c r="F2943" s="1" t="str">
        <f>IFERROR(INDEX(股票涨跌!F:F,MATCH(B2943,股票涨跌!B:B,0)),"-")</f>
        <v>-</v>
      </c>
      <c r="G2943" s="1" t="str">
        <f>TRIM(基本信息!O2943)</f>
        <v/>
      </c>
      <c r="H2943" s="1" t="str">
        <f>IFERROR(INDEX(行业涨跌!F:F,MATCH(G2943,行业涨跌!C:C,0)),"-")</f>
        <v>-</v>
      </c>
      <c r="I2943" s="1" t="str">
        <f>IFERROR(INDEX(行业涨跌!E:E,MATCH(G2943,行业涨跌!C:C,0)),"-")</f>
        <v>-</v>
      </c>
      <c r="J2943" s="1">
        <v>0</v>
      </c>
      <c r="K2943" s="1">
        <v>1</v>
      </c>
      <c r="L2943" s="1">
        <v>0</v>
      </c>
      <c r="M2943" s="66">
        <f t="shared" si="297"/>
        <v>1</v>
      </c>
      <c r="R2943" s="43" t="str">
        <f t="shared" si="295"/>
        <v>-</v>
      </c>
      <c r="S2943" s="11">
        <v>43630.625</v>
      </c>
    </row>
    <row r="2944" spans="1:19" x14ac:dyDescent="0.15">
      <c r="A2944" s="1">
        <v>2943</v>
      </c>
      <c r="B2944" s="29" t="str">
        <f>TRIM(基本信息!B2944)</f>
        <v/>
      </c>
      <c r="C2944" s="1" t="str">
        <f>TRIM(基本信息!C2944)</f>
        <v/>
      </c>
      <c r="D2944" s="1">
        <f t="shared" si="296"/>
        <v>0</v>
      </c>
      <c r="E2944" s="1" t="str">
        <f>IFERROR(INDEX(股票涨跌!E:E,MATCH(B2944,股票涨跌!B:B,0)),"-")</f>
        <v>-</v>
      </c>
      <c r="F2944" s="1" t="str">
        <f>IFERROR(INDEX(股票涨跌!F:F,MATCH(B2944,股票涨跌!B:B,0)),"-")</f>
        <v>-</v>
      </c>
      <c r="G2944" s="1" t="str">
        <f>TRIM(基本信息!O2944)</f>
        <v/>
      </c>
      <c r="H2944" s="1" t="str">
        <f>IFERROR(INDEX(行业涨跌!F:F,MATCH(G2944,行业涨跌!C:C,0)),"-")</f>
        <v>-</v>
      </c>
      <c r="I2944" s="1" t="str">
        <f>IFERROR(INDEX(行业涨跌!E:E,MATCH(G2944,行业涨跌!C:C,0)),"-")</f>
        <v>-</v>
      </c>
      <c r="J2944" s="1">
        <v>0</v>
      </c>
      <c r="K2944" s="1">
        <v>0</v>
      </c>
      <c r="L2944" s="1">
        <v>0</v>
      </c>
      <c r="M2944" s="66">
        <f t="shared" si="297"/>
        <v>0</v>
      </c>
      <c r="R2944" s="43" t="str">
        <f t="shared" si="295"/>
        <v>-</v>
      </c>
    </row>
    <row r="2945" spans="1:19" x14ac:dyDescent="0.15">
      <c r="A2945" s="1">
        <v>2944</v>
      </c>
      <c r="B2945" s="29" t="str">
        <f>TRIM(基本信息!B2945)</f>
        <v/>
      </c>
      <c r="C2945" s="1" t="str">
        <f>TRIM(基本信息!C2945)</f>
        <v/>
      </c>
      <c r="D2945" s="1">
        <f t="shared" si="296"/>
        <v>0</v>
      </c>
      <c r="E2945" s="1" t="str">
        <f>IFERROR(INDEX(股票涨跌!E:E,MATCH(B2945,股票涨跌!B:B,0)),"-")</f>
        <v>-</v>
      </c>
      <c r="F2945" s="1" t="str">
        <f>IFERROR(INDEX(股票涨跌!F:F,MATCH(B2945,股票涨跌!B:B,0)),"-")</f>
        <v>-</v>
      </c>
      <c r="G2945" s="1" t="str">
        <f>TRIM(基本信息!O2945)</f>
        <v/>
      </c>
      <c r="H2945" s="1" t="str">
        <f>IFERROR(INDEX(行业涨跌!F:F,MATCH(G2945,行业涨跌!C:C,0)),"-")</f>
        <v>-</v>
      </c>
      <c r="I2945" s="1" t="str">
        <f>IFERROR(INDEX(行业涨跌!E:E,MATCH(G2945,行业涨跌!C:C,0)),"-")</f>
        <v>-</v>
      </c>
      <c r="J2945" s="1">
        <v>0</v>
      </c>
      <c r="K2945" s="1">
        <v>0</v>
      </c>
      <c r="L2945" s="1">
        <v>0</v>
      </c>
      <c r="M2945" s="66">
        <f t="shared" si="297"/>
        <v>0</v>
      </c>
      <c r="R2945" s="43" t="str">
        <f t="shared" si="295"/>
        <v>-</v>
      </c>
    </row>
    <row r="2946" spans="1:19" x14ac:dyDescent="0.15">
      <c r="A2946" s="1">
        <v>2945</v>
      </c>
      <c r="B2946" s="29" t="str">
        <f>TRIM(基本信息!B2946)</f>
        <v/>
      </c>
      <c r="C2946" s="1" t="str">
        <f>TRIM(基本信息!C2946)</f>
        <v/>
      </c>
      <c r="D2946" s="1">
        <f t="shared" si="296"/>
        <v>0</v>
      </c>
      <c r="E2946" s="1" t="str">
        <f>IFERROR(INDEX(股票涨跌!E:E,MATCH(B2946,股票涨跌!B:B,0)),"-")</f>
        <v>-</v>
      </c>
      <c r="F2946" s="1" t="str">
        <f>IFERROR(INDEX(股票涨跌!F:F,MATCH(B2946,股票涨跌!B:B,0)),"-")</f>
        <v>-</v>
      </c>
      <c r="G2946" s="1" t="str">
        <f>TRIM(基本信息!O2946)</f>
        <v/>
      </c>
      <c r="H2946" s="1" t="str">
        <f>IFERROR(INDEX(行业涨跌!F:F,MATCH(G2946,行业涨跌!C:C,0)),"-")</f>
        <v>-</v>
      </c>
      <c r="I2946" s="1" t="str">
        <f>IFERROR(INDEX(行业涨跌!E:E,MATCH(G2946,行业涨跌!C:C,0)),"-")</f>
        <v>-</v>
      </c>
      <c r="J2946" s="1">
        <v>0</v>
      </c>
      <c r="K2946" s="1">
        <v>0</v>
      </c>
      <c r="L2946" s="1">
        <v>0</v>
      </c>
      <c r="M2946" s="66">
        <f t="shared" si="297"/>
        <v>0</v>
      </c>
      <c r="R2946" s="43" t="str">
        <f t="shared" ref="R2946:R3009" si="298">IF(D2946&gt;0,IF(J2946&gt;0,$J$1,"")&amp;IF(K2946&gt;0,$K$1,"")&amp;IF(L2946&gt;0,$L$1,"")&amp;"+"&amp;IF(N2946&gt;0,$N$1,"")&amp;IF(O2946&gt;0,$O$1,"")&amp;IF(P2946&gt;0,$P$1,"")&amp;IF(Q2946&gt;0,$Q$1,""),"-")</f>
        <v>-</v>
      </c>
    </row>
    <row r="2947" spans="1:19" x14ac:dyDescent="0.15">
      <c r="A2947" s="1">
        <v>2946</v>
      </c>
      <c r="B2947" s="29" t="str">
        <f>TRIM(基本信息!B2947)</f>
        <v/>
      </c>
      <c r="C2947" s="1" t="str">
        <f>TRIM(基本信息!C2947)</f>
        <v/>
      </c>
      <c r="D2947" s="1">
        <f t="shared" ref="D2947:D3010" si="299">IF(LEN(B2947)&gt;2,OR(M2947=1,(M2947=0.5)*(N2947+O2947+P2947+Q2947)&gt;0)+0,0)</f>
        <v>0</v>
      </c>
      <c r="E2947" s="1" t="str">
        <f>IFERROR(INDEX(股票涨跌!E:E,MATCH(B2947,股票涨跌!B:B,0)),"-")</f>
        <v>-</v>
      </c>
      <c r="F2947" s="1" t="str">
        <f>IFERROR(INDEX(股票涨跌!F:F,MATCH(B2947,股票涨跌!B:B,0)),"-")</f>
        <v>-</v>
      </c>
      <c r="G2947" s="1" t="str">
        <f>TRIM(基本信息!O2947)</f>
        <v/>
      </c>
      <c r="H2947" s="1" t="str">
        <f>IFERROR(INDEX(行业涨跌!F:F,MATCH(G2947,行业涨跌!C:C,0)),"-")</f>
        <v>-</v>
      </c>
      <c r="I2947" s="1" t="str">
        <f>IFERROR(INDEX(行业涨跌!E:E,MATCH(G2947,行业涨跌!C:C,0)),"-")</f>
        <v>-</v>
      </c>
      <c r="J2947" s="1">
        <v>0</v>
      </c>
      <c r="K2947" s="1">
        <v>0</v>
      </c>
      <c r="L2947" s="1">
        <v>0</v>
      </c>
      <c r="M2947" s="66">
        <f t="shared" ref="M2947:M3010" si="300">IF(K2947&gt;0,1,IF(J2947&gt;0,0.5,0))</f>
        <v>0</v>
      </c>
      <c r="R2947" s="43" t="str">
        <f t="shared" si="298"/>
        <v>-</v>
      </c>
    </row>
    <row r="2948" spans="1:19" x14ac:dyDescent="0.15">
      <c r="A2948" s="1">
        <v>2947</v>
      </c>
      <c r="B2948" s="29" t="str">
        <f>TRIM(基本信息!B2948)</f>
        <v/>
      </c>
      <c r="C2948" s="1" t="str">
        <f>TRIM(基本信息!C2948)</f>
        <v/>
      </c>
      <c r="D2948" s="1">
        <f t="shared" si="299"/>
        <v>0</v>
      </c>
      <c r="E2948" s="1" t="str">
        <f>IFERROR(INDEX(股票涨跌!E:E,MATCH(B2948,股票涨跌!B:B,0)),"-")</f>
        <v>-</v>
      </c>
      <c r="F2948" s="1" t="str">
        <f>IFERROR(INDEX(股票涨跌!F:F,MATCH(B2948,股票涨跌!B:B,0)),"-")</f>
        <v>-</v>
      </c>
      <c r="G2948" s="1" t="str">
        <f>TRIM(基本信息!O2948)</f>
        <v/>
      </c>
      <c r="H2948" s="1" t="str">
        <f>IFERROR(INDEX(行业涨跌!F:F,MATCH(G2948,行业涨跌!C:C,0)),"-")</f>
        <v>-</v>
      </c>
      <c r="I2948" s="1" t="str">
        <f>IFERROR(INDEX(行业涨跌!E:E,MATCH(G2948,行业涨跌!C:C,0)),"-")</f>
        <v>-</v>
      </c>
      <c r="J2948" s="1">
        <v>0</v>
      </c>
      <c r="K2948" s="1">
        <v>0</v>
      </c>
      <c r="L2948" s="1">
        <v>0</v>
      </c>
      <c r="M2948" s="66">
        <f t="shared" si="300"/>
        <v>0</v>
      </c>
      <c r="R2948" s="43" t="str">
        <f t="shared" si="298"/>
        <v>-</v>
      </c>
    </row>
    <row r="2949" spans="1:19" x14ac:dyDescent="0.15">
      <c r="A2949" s="1">
        <v>2948</v>
      </c>
      <c r="B2949" s="29" t="str">
        <f>TRIM(基本信息!B2949)</f>
        <v/>
      </c>
      <c r="C2949" s="1" t="str">
        <f>TRIM(基本信息!C2949)</f>
        <v/>
      </c>
      <c r="D2949" s="1">
        <f t="shared" si="299"/>
        <v>0</v>
      </c>
      <c r="E2949" s="1" t="str">
        <f>IFERROR(INDEX(股票涨跌!E:E,MATCH(B2949,股票涨跌!B:B,0)),"-")</f>
        <v>-</v>
      </c>
      <c r="F2949" s="1" t="str">
        <f>IFERROR(INDEX(股票涨跌!F:F,MATCH(B2949,股票涨跌!B:B,0)),"-")</f>
        <v>-</v>
      </c>
      <c r="G2949" s="1" t="str">
        <f>TRIM(基本信息!O2949)</f>
        <v/>
      </c>
      <c r="H2949" s="1" t="str">
        <f>IFERROR(INDEX(行业涨跌!F:F,MATCH(G2949,行业涨跌!C:C,0)),"-")</f>
        <v>-</v>
      </c>
      <c r="I2949" s="1" t="str">
        <f>IFERROR(INDEX(行业涨跌!E:E,MATCH(G2949,行业涨跌!C:C,0)),"-")</f>
        <v>-</v>
      </c>
      <c r="J2949" s="1">
        <v>0</v>
      </c>
      <c r="K2949" s="1">
        <v>1</v>
      </c>
      <c r="L2949" s="1">
        <v>1</v>
      </c>
      <c r="M2949" s="66">
        <f t="shared" si="300"/>
        <v>1</v>
      </c>
      <c r="R2949" s="43" t="str">
        <f t="shared" si="298"/>
        <v>-</v>
      </c>
      <c r="S2949" s="11">
        <v>43630.625</v>
      </c>
    </row>
    <row r="2950" spans="1:19" x14ac:dyDescent="0.15">
      <c r="A2950" s="1">
        <v>2949</v>
      </c>
      <c r="B2950" s="29" t="str">
        <f>TRIM(基本信息!B2950)</f>
        <v/>
      </c>
      <c r="C2950" s="1" t="str">
        <f>TRIM(基本信息!C2950)</f>
        <v/>
      </c>
      <c r="D2950" s="1">
        <f t="shared" si="299"/>
        <v>0</v>
      </c>
      <c r="E2950" s="1" t="str">
        <f>IFERROR(INDEX(股票涨跌!E:E,MATCH(B2950,股票涨跌!B:B,0)),"-")</f>
        <v>-</v>
      </c>
      <c r="F2950" s="1" t="str">
        <f>IFERROR(INDEX(股票涨跌!F:F,MATCH(B2950,股票涨跌!B:B,0)),"-")</f>
        <v>-</v>
      </c>
      <c r="G2950" s="1" t="str">
        <f>TRIM(基本信息!O2950)</f>
        <v/>
      </c>
      <c r="H2950" s="1" t="str">
        <f>IFERROR(INDEX(行业涨跌!F:F,MATCH(G2950,行业涨跌!C:C,0)),"-")</f>
        <v>-</v>
      </c>
      <c r="I2950" s="1" t="str">
        <f>IFERROR(INDEX(行业涨跌!E:E,MATCH(G2950,行业涨跌!C:C,0)),"-")</f>
        <v>-</v>
      </c>
      <c r="J2950" s="1">
        <v>0</v>
      </c>
      <c r="K2950" s="1">
        <v>0</v>
      </c>
      <c r="L2950" s="1">
        <v>0</v>
      </c>
      <c r="M2950" s="66">
        <f t="shared" si="300"/>
        <v>0</v>
      </c>
      <c r="R2950" s="43" t="str">
        <f t="shared" si="298"/>
        <v>-</v>
      </c>
    </row>
    <row r="2951" spans="1:19" x14ac:dyDescent="0.15">
      <c r="A2951" s="1">
        <v>2950</v>
      </c>
      <c r="B2951" s="29" t="str">
        <f>TRIM(基本信息!B2951)</f>
        <v/>
      </c>
      <c r="C2951" s="1" t="str">
        <f>TRIM(基本信息!C2951)</f>
        <v/>
      </c>
      <c r="D2951" s="1">
        <f t="shared" si="299"/>
        <v>0</v>
      </c>
      <c r="E2951" s="1" t="str">
        <f>IFERROR(INDEX(股票涨跌!E:E,MATCH(B2951,股票涨跌!B:B,0)),"-")</f>
        <v>-</v>
      </c>
      <c r="F2951" s="1" t="str">
        <f>IFERROR(INDEX(股票涨跌!F:F,MATCH(B2951,股票涨跌!B:B,0)),"-")</f>
        <v>-</v>
      </c>
      <c r="G2951" s="1" t="str">
        <f>TRIM(基本信息!O2951)</f>
        <v/>
      </c>
      <c r="H2951" s="1" t="str">
        <f>IFERROR(INDEX(行业涨跌!F:F,MATCH(G2951,行业涨跌!C:C,0)),"-")</f>
        <v>-</v>
      </c>
      <c r="I2951" s="1" t="str">
        <f>IFERROR(INDEX(行业涨跌!E:E,MATCH(G2951,行业涨跌!C:C,0)),"-")</f>
        <v>-</v>
      </c>
      <c r="J2951" s="1">
        <v>0</v>
      </c>
      <c r="K2951" s="1">
        <v>0</v>
      </c>
      <c r="L2951" s="1">
        <v>0</v>
      </c>
      <c r="M2951" s="66">
        <f t="shared" si="300"/>
        <v>0</v>
      </c>
      <c r="R2951" s="43" t="str">
        <f t="shared" si="298"/>
        <v>-</v>
      </c>
    </row>
    <row r="2952" spans="1:19" x14ac:dyDescent="0.15">
      <c r="A2952" s="1">
        <v>2951</v>
      </c>
      <c r="B2952" s="29" t="str">
        <f>TRIM(基本信息!B2952)</f>
        <v/>
      </c>
      <c r="C2952" s="1" t="str">
        <f>TRIM(基本信息!C2952)</f>
        <v/>
      </c>
      <c r="D2952" s="1">
        <f t="shared" si="299"/>
        <v>0</v>
      </c>
      <c r="E2952" s="1" t="str">
        <f>IFERROR(INDEX(股票涨跌!E:E,MATCH(B2952,股票涨跌!B:B,0)),"-")</f>
        <v>-</v>
      </c>
      <c r="F2952" s="1" t="str">
        <f>IFERROR(INDEX(股票涨跌!F:F,MATCH(B2952,股票涨跌!B:B,0)),"-")</f>
        <v>-</v>
      </c>
      <c r="G2952" s="1" t="str">
        <f>TRIM(基本信息!O2952)</f>
        <v/>
      </c>
      <c r="H2952" s="1" t="str">
        <f>IFERROR(INDEX(行业涨跌!F:F,MATCH(G2952,行业涨跌!C:C,0)),"-")</f>
        <v>-</v>
      </c>
      <c r="I2952" s="1" t="str">
        <f>IFERROR(INDEX(行业涨跌!E:E,MATCH(G2952,行业涨跌!C:C,0)),"-")</f>
        <v>-</v>
      </c>
      <c r="J2952" s="1">
        <v>0</v>
      </c>
      <c r="K2952" s="1">
        <v>0</v>
      </c>
      <c r="L2952" s="1">
        <v>0</v>
      </c>
      <c r="M2952" s="66">
        <f t="shared" si="300"/>
        <v>0</v>
      </c>
      <c r="R2952" s="43" t="str">
        <f t="shared" si="298"/>
        <v>-</v>
      </c>
    </row>
    <row r="2953" spans="1:19" x14ac:dyDescent="0.15">
      <c r="A2953" s="1">
        <v>2952</v>
      </c>
      <c r="B2953" s="29" t="str">
        <f>TRIM(基本信息!B2953)</f>
        <v/>
      </c>
      <c r="C2953" s="1" t="str">
        <f>TRIM(基本信息!C2953)</f>
        <v/>
      </c>
      <c r="D2953" s="1">
        <f t="shared" si="299"/>
        <v>0</v>
      </c>
      <c r="E2953" s="1" t="str">
        <f>IFERROR(INDEX(股票涨跌!E:E,MATCH(B2953,股票涨跌!B:B,0)),"-")</f>
        <v>-</v>
      </c>
      <c r="F2953" s="1" t="str">
        <f>IFERROR(INDEX(股票涨跌!F:F,MATCH(B2953,股票涨跌!B:B,0)),"-")</f>
        <v>-</v>
      </c>
      <c r="G2953" s="1" t="str">
        <f>TRIM(基本信息!O2953)</f>
        <v/>
      </c>
      <c r="H2953" s="1" t="str">
        <f>IFERROR(INDEX(行业涨跌!F:F,MATCH(G2953,行业涨跌!C:C,0)),"-")</f>
        <v>-</v>
      </c>
      <c r="I2953" s="1" t="str">
        <f>IFERROR(INDEX(行业涨跌!E:E,MATCH(G2953,行业涨跌!C:C,0)),"-")</f>
        <v>-</v>
      </c>
      <c r="J2953" s="1">
        <v>0</v>
      </c>
      <c r="K2953" s="1">
        <v>0</v>
      </c>
      <c r="L2953" s="1">
        <v>0</v>
      </c>
      <c r="M2953" s="66">
        <f t="shared" si="300"/>
        <v>0</v>
      </c>
      <c r="R2953" s="43" t="str">
        <f t="shared" si="298"/>
        <v>-</v>
      </c>
    </row>
    <row r="2954" spans="1:19" x14ac:dyDescent="0.15">
      <c r="A2954" s="1">
        <v>2953</v>
      </c>
      <c r="B2954" s="29" t="str">
        <f>TRIM(基本信息!B2954)</f>
        <v/>
      </c>
      <c r="C2954" s="1" t="str">
        <f>TRIM(基本信息!C2954)</f>
        <v/>
      </c>
      <c r="D2954" s="1">
        <f t="shared" si="299"/>
        <v>0</v>
      </c>
      <c r="E2954" s="1" t="str">
        <f>IFERROR(INDEX(股票涨跌!E:E,MATCH(B2954,股票涨跌!B:B,0)),"-")</f>
        <v>-</v>
      </c>
      <c r="F2954" s="1" t="str">
        <f>IFERROR(INDEX(股票涨跌!F:F,MATCH(B2954,股票涨跌!B:B,0)),"-")</f>
        <v>-</v>
      </c>
      <c r="G2954" s="1" t="str">
        <f>TRIM(基本信息!O2954)</f>
        <v/>
      </c>
      <c r="H2954" s="1" t="str">
        <f>IFERROR(INDEX(行业涨跌!F:F,MATCH(G2954,行业涨跌!C:C,0)),"-")</f>
        <v>-</v>
      </c>
      <c r="I2954" s="1" t="str">
        <f>IFERROR(INDEX(行业涨跌!E:E,MATCH(G2954,行业涨跌!C:C,0)),"-")</f>
        <v>-</v>
      </c>
      <c r="J2954" s="1">
        <v>0</v>
      </c>
      <c r="K2954" s="1">
        <v>1</v>
      </c>
      <c r="L2954" s="1">
        <v>0</v>
      </c>
      <c r="M2954" s="66">
        <f t="shared" si="300"/>
        <v>1</v>
      </c>
      <c r="R2954" s="43" t="str">
        <f t="shared" si="298"/>
        <v>-</v>
      </c>
      <c r="S2954" s="11">
        <v>43630.625</v>
      </c>
    </row>
    <row r="2955" spans="1:19" x14ac:dyDescent="0.15">
      <c r="A2955" s="1">
        <v>2954</v>
      </c>
      <c r="B2955" s="29" t="str">
        <f>TRIM(基本信息!B2955)</f>
        <v/>
      </c>
      <c r="C2955" s="1" t="str">
        <f>TRIM(基本信息!C2955)</f>
        <v/>
      </c>
      <c r="D2955" s="1">
        <f t="shared" si="299"/>
        <v>0</v>
      </c>
      <c r="E2955" s="1" t="str">
        <f>IFERROR(INDEX(股票涨跌!E:E,MATCH(B2955,股票涨跌!B:B,0)),"-")</f>
        <v>-</v>
      </c>
      <c r="F2955" s="1" t="str">
        <f>IFERROR(INDEX(股票涨跌!F:F,MATCH(B2955,股票涨跌!B:B,0)),"-")</f>
        <v>-</v>
      </c>
      <c r="G2955" s="1" t="str">
        <f>TRIM(基本信息!O2955)</f>
        <v/>
      </c>
      <c r="H2955" s="1" t="str">
        <f>IFERROR(INDEX(行业涨跌!F:F,MATCH(G2955,行业涨跌!C:C,0)),"-")</f>
        <v>-</v>
      </c>
      <c r="I2955" s="1" t="str">
        <f>IFERROR(INDEX(行业涨跌!E:E,MATCH(G2955,行业涨跌!C:C,0)),"-")</f>
        <v>-</v>
      </c>
      <c r="J2955" s="1">
        <v>0</v>
      </c>
      <c r="K2955" s="1">
        <v>0</v>
      </c>
      <c r="L2955" s="1">
        <v>0</v>
      </c>
      <c r="M2955" s="66">
        <f t="shared" si="300"/>
        <v>0</v>
      </c>
      <c r="R2955" s="43" t="str">
        <f t="shared" si="298"/>
        <v>-</v>
      </c>
    </row>
    <row r="2956" spans="1:19" x14ac:dyDescent="0.15">
      <c r="A2956" s="1">
        <v>2955</v>
      </c>
      <c r="B2956" s="29" t="str">
        <f>TRIM(基本信息!B2956)</f>
        <v/>
      </c>
      <c r="C2956" s="1" t="str">
        <f>TRIM(基本信息!C2956)</f>
        <v/>
      </c>
      <c r="D2956" s="1">
        <f t="shared" si="299"/>
        <v>0</v>
      </c>
      <c r="E2956" s="1" t="str">
        <f>IFERROR(INDEX(股票涨跌!E:E,MATCH(B2956,股票涨跌!B:B,0)),"-")</f>
        <v>-</v>
      </c>
      <c r="F2956" s="1" t="str">
        <f>IFERROR(INDEX(股票涨跌!F:F,MATCH(B2956,股票涨跌!B:B,0)),"-")</f>
        <v>-</v>
      </c>
      <c r="G2956" s="1" t="str">
        <f>TRIM(基本信息!O2956)</f>
        <v/>
      </c>
      <c r="H2956" s="1" t="str">
        <f>IFERROR(INDEX(行业涨跌!F:F,MATCH(G2956,行业涨跌!C:C,0)),"-")</f>
        <v>-</v>
      </c>
      <c r="I2956" s="1" t="str">
        <f>IFERROR(INDEX(行业涨跌!E:E,MATCH(G2956,行业涨跌!C:C,0)),"-")</f>
        <v>-</v>
      </c>
      <c r="J2956" s="1">
        <v>0</v>
      </c>
      <c r="K2956" s="1">
        <v>0</v>
      </c>
      <c r="L2956" s="1">
        <v>0</v>
      </c>
      <c r="M2956" s="66">
        <f t="shared" si="300"/>
        <v>0</v>
      </c>
      <c r="R2956" s="43" t="str">
        <f t="shared" si="298"/>
        <v>-</v>
      </c>
    </row>
    <row r="2957" spans="1:19" x14ac:dyDescent="0.15">
      <c r="A2957" s="1">
        <v>2956</v>
      </c>
      <c r="B2957" s="29" t="str">
        <f>TRIM(基本信息!B2957)</f>
        <v/>
      </c>
      <c r="C2957" s="1" t="str">
        <f>TRIM(基本信息!C2957)</f>
        <v/>
      </c>
      <c r="D2957" s="1">
        <f t="shared" si="299"/>
        <v>0</v>
      </c>
      <c r="E2957" s="1" t="str">
        <f>IFERROR(INDEX(股票涨跌!E:E,MATCH(B2957,股票涨跌!B:B,0)),"-")</f>
        <v>-</v>
      </c>
      <c r="F2957" s="1" t="str">
        <f>IFERROR(INDEX(股票涨跌!F:F,MATCH(B2957,股票涨跌!B:B,0)),"-")</f>
        <v>-</v>
      </c>
      <c r="G2957" s="1" t="str">
        <f>TRIM(基本信息!O2957)</f>
        <v/>
      </c>
      <c r="H2957" s="1" t="str">
        <f>IFERROR(INDEX(行业涨跌!F:F,MATCH(G2957,行业涨跌!C:C,0)),"-")</f>
        <v>-</v>
      </c>
      <c r="I2957" s="1" t="str">
        <f>IFERROR(INDEX(行业涨跌!E:E,MATCH(G2957,行业涨跌!C:C,0)),"-")</f>
        <v>-</v>
      </c>
      <c r="J2957" s="1">
        <v>0</v>
      </c>
      <c r="K2957" s="1">
        <v>1</v>
      </c>
      <c r="L2957" s="1">
        <v>0</v>
      </c>
      <c r="M2957" s="66">
        <f t="shared" si="300"/>
        <v>1</v>
      </c>
      <c r="R2957" s="43" t="str">
        <f t="shared" si="298"/>
        <v>-</v>
      </c>
      <c r="S2957" s="11">
        <v>43630.625</v>
      </c>
    </row>
    <row r="2958" spans="1:19" x14ac:dyDescent="0.15">
      <c r="A2958" s="1">
        <v>2957</v>
      </c>
      <c r="B2958" s="29" t="str">
        <f>TRIM(基本信息!B2958)</f>
        <v/>
      </c>
      <c r="C2958" s="1" t="str">
        <f>TRIM(基本信息!C2958)</f>
        <v/>
      </c>
      <c r="D2958" s="1">
        <f t="shared" si="299"/>
        <v>0</v>
      </c>
      <c r="E2958" s="1" t="str">
        <f>IFERROR(INDEX(股票涨跌!E:E,MATCH(B2958,股票涨跌!B:B,0)),"-")</f>
        <v>-</v>
      </c>
      <c r="F2958" s="1" t="str">
        <f>IFERROR(INDEX(股票涨跌!F:F,MATCH(B2958,股票涨跌!B:B,0)),"-")</f>
        <v>-</v>
      </c>
      <c r="G2958" s="1" t="str">
        <f>TRIM(基本信息!O2958)</f>
        <v/>
      </c>
      <c r="H2958" s="1" t="str">
        <f>IFERROR(INDEX(行业涨跌!F:F,MATCH(G2958,行业涨跌!C:C,0)),"-")</f>
        <v>-</v>
      </c>
      <c r="I2958" s="1" t="str">
        <f>IFERROR(INDEX(行业涨跌!E:E,MATCH(G2958,行业涨跌!C:C,0)),"-")</f>
        <v>-</v>
      </c>
      <c r="J2958" s="1">
        <v>0</v>
      </c>
      <c r="K2958" s="1">
        <v>0</v>
      </c>
      <c r="L2958" s="1">
        <v>0</v>
      </c>
      <c r="M2958" s="66">
        <f t="shared" si="300"/>
        <v>0</v>
      </c>
      <c r="R2958" s="43" t="str">
        <f t="shared" si="298"/>
        <v>-</v>
      </c>
    </row>
    <row r="2959" spans="1:19" x14ac:dyDescent="0.15">
      <c r="A2959" s="1">
        <v>2958</v>
      </c>
      <c r="B2959" s="29" t="str">
        <f>TRIM(基本信息!B2959)</f>
        <v/>
      </c>
      <c r="C2959" s="1" t="str">
        <f>TRIM(基本信息!C2959)</f>
        <v/>
      </c>
      <c r="D2959" s="1">
        <f t="shared" si="299"/>
        <v>0</v>
      </c>
      <c r="E2959" s="1" t="str">
        <f>IFERROR(INDEX(股票涨跌!E:E,MATCH(B2959,股票涨跌!B:B,0)),"-")</f>
        <v>-</v>
      </c>
      <c r="F2959" s="1" t="str">
        <f>IFERROR(INDEX(股票涨跌!F:F,MATCH(B2959,股票涨跌!B:B,0)),"-")</f>
        <v>-</v>
      </c>
      <c r="G2959" s="1" t="str">
        <f>TRIM(基本信息!O2959)</f>
        <v/>
      </c>
      <c r="H2959" s="1" t="str">
        <f>IFERROR(INDEX(行业涨跌!F:F,MATCH(G2959,行业涨跌!C:C,0)),"-")</f>
        <v>-</v>
      </c>
      <c r="I2959" s="1" t="str">
        <f>IFERROR(INDEX(行业涨跌!E:E,MATCH(G2959,行业涨跌!C:C,0)),"-")</f>
        <v>-</v>
      </c>
      <c r="J2959" s="1">
        <v>0</v>
      </c>
      <c r="K2959" s="1">
        <v>0</v>
      </c>
      <c r="L2959" s="1">
        <v>0</v>
      </c>
      <c r="M2959" s="66">
        <f t="shared" si="300"/>
        <v>0</v>
      </c>
      <c r="R2959" s="43" t="str">
        <f t="shared" si="298"/>
        <v>-</v>
      </c>
    </row>
    <row r="2960" spans="1:19" x14ac:dyDescent="0.15">
      <c r="A2960" s="1">
        <v>2959</v>
      </c>
      <c r="B2960" s="29" t="str">
        <f>TRIM(基本信息!B2960)</f>
        <v/>
      </c>
      <c r="C2960" s="1" t="str">
        <f>TRIM(基本信息!C2960)</f>
        <v/>
      </c>
      <c r="D2960" s="1">
        <f t="shared" si="299"/>
        <v>0</v>
      </c>
      <c r="E2960" s="1" t="str">
        <f>IFERROR(INDEX(股票涨跌!E:E,MATCH(B2960,股票涨跌!B:B,0)),"-")</f>
        <v>-</v>
      </c>
      <c r="F2960" s="1" t="str">
        <f>IFERROR(INDEX(股票涨跌!F:F,MATCH(B2960,股票涨跌!B:B,0)),"-")</f>
        <v>-</v>
      </c>
      <c r="G2960" s="1" t="str">
        <f>TRIM(基本信息!O2960)</f>
        <v/>
      </c>
      <c r="H2960" s="1" t="str">
        <f>IFERROR(INDEX(行业涨跌!F:F,MATCH(G2960,行业涨跌!C:C,0)),"-")</f>
        <v>-</v>
      </c>
      <c r="I2960" s="1" t="str">
        <f>IFERROR(INDEX(行业涨跌!E:E,MATCH(G2960,行业涨跌!C:C,0)),"-")</f>
        <v>-</v>
      </c>
      <c r="J2960" s="1">
        <v>0</v>
      </c>
      <c r="K2960" s="1">
        <v>0</v>
      </c>
      <c r="L2960" s="1">
        <v>0</v>
      </c>
      <c r="M2960" s="66">
        <f t="shared" si="300"/>
        <v>0</v>
      </c>
      <c r="R2960" s="43" t="str">
        <f t="shared" si="298"/>
        <v>-</v>
      </c>
    </row>
    <row r="2961" spans="1:19" x14ac:dyDescent="0.15">
      <c r="A2961" s="1">
        <v>2960</v>
      </c>
      <c r="B2961" s="29" t="str">
        <f>TRIM(基本信息!B2961)</f>
        <v/>
      </c>
      <c r="C2961" s="1" t="str">
        <f>TRIM(基本信息!C2961)</f>
        <v/>
      </c>
      <c r="D2961" s="1">
        <f t="shared" si="299"/>
        <v>0</v>
      </c>
      <c r="E2961" s="1" t="str">
        <f>IFERROR(INDEX(股票涨跌!E:E,MATCH(B2961,股票涨跌!B:B,0)),"-")</f>
        <v>-</v>
      </c>
      <c r="F2961" s="1" t="str">
        <f>IFERROR(INDEX(股票涨跌!F:F,MATCH(B2961,股票涨跌!B:B,0)),"-")</f>
        <v>-</v>
      </c>
      <c r="G2961" s="1" t="str">
        <f>TRIM(基本信息!O2961)</f>
        <v/>
      </c>
      <c r="H2961" s="1" t="str">
        <f>IFERROR(INDEX(行业涨跌!F:F,MATCH(G2961,行业涨跌!C:C,0)),"-")</f>
        <v>-</v>
      </c>
      <c r="I2961" s="1" t="str">
        <f>IFERROR(INDEX(行业涨跌!E:E,MATCH(G2961,行业涨跌!C:C,0)),"-")</f>
        <v>-</v>
      </c>
      <c r="J2961" s="1">
        <v>0</v>
      </c>
      <c r="K2961" s="1">
        <v>1</v>
      </c>
      <c r="L2961" s="1">
        <v>0</v>
      </c>
      <c r="M2961" s="66">
        <f t="shared" si="300"/>
        <v>1</v>
      </c>
      <c r="R2961" s="43" t="str">
        <f t="shared" si="298"/>
        <v>-</v>
      </c>
      <c r="S2961" s="11">
        <v>43630.625</v>
      </c>
    </row>
    <row r="2962" spans="1:19" x14ac:dyDescent="0.15">
      <c r="A2962" s="1">
        <v>2961</v>
      </c>
      <c r="B2962" s="29" t="str">
        <f>TRIM(基本信息!B2962)</f>
        <v/>
      </c>
      <c r="C2962" s="1" t="str">
        <f>TRIM(基本信息!C2962)</f>
        <v/>
      </c>
      <c r="D2962" s="1">
        <f t="shared" si="299"/>
        <v>0</v>
      </c>
      <c r="E2962" s="1" t="str">
        <f>IFERROR(INDEX(股票涨跌!E:E,MATCH(B2962,股票涨跌!B:B,0)),"-")</f>
        <v>-</v>
      </c>
      <c r="F2962" s="1" t="str">
        <f>IFERROR(INDEX(股票涨跌!F:F,MATCH(B2962,股票涨跌!B:B,0)),"-")</f>
        <v>-</v>
      </c>
      <c r="G2962" s="1" t="str">
        <f>TRIM(基本信息!O2962)</f>
        <v/>
      </c>
      <c r="H2962" s="1" t="str">
        <f>IFERROR(INDEX(行业涨跌!F:F,MATCH(G2962,行业涨跌!C:C,0)),"-")</f>
        <v>-</v>
      </c>
      <c r="I2962" s="1" t="str">
        <f>IFERROR(INDEX(行业涨跌!E:E,MATCH(G2962,行业涨跌!C:C,0)),"-")</f>
        <v>-</v>
      </c>
      <c r="J2962" s="1">
        <v>0</v>
      </c>
      <c r="K2962" s="1">
        <v>0</v>
      </c>
      <c r="L2962" s="1">
        <v>0</v>
      </c>
      <c r="M2962" s="66">
        <f t="shared" si="300"/>
        <v>0</v>
      </c>
      <c r="R2962" s="43" t="str">
        <f t="shared" si="298"/>
        <v>-</v>
      </c>
    </row>
    <row r="2963" spans="1:19" x14ac:dyDescent="0.15">
      <c r="A2963" s="1">
        <v>2962</v>
      </c>
      <c r="B2963" s="29" t="str">
        <f>TRIM(基本信息!B2963)</f>
        <v/>
      </c>
      <c r="C2963" s="1" t="str">
        <f>TRIM(基本信息!C2963)</f>
        <v/>
      </c>
      <c r="D2963" s="1">
        <f t="shared" si="299"/>
        <v>0</v>
      </c>
      <c r="E2963" s="1" t="str">
        <f>IFERROR(INDEX(股票涨跌!E:E,MATCH(B2963,股票涨跌!B:B,0)),"-")</f>
        <v>-</v>
      </c>
      <c r="F2963" s="1" t="str">
        <f>IFERROR(INDEX(股票涨跌!F:F,MATCH(B2963,股票涨跌!B:B,0)),"-")</f>
        <v>-</v>
      </c>
      <c r="G2963" s="1" t="str">
        <f>TRIM(基本信息!O2963)</f>
        <v/>
      </c>
      <c r="H2963" s="1" t="str">
        <f>IFERROR(INDEX(行业涨跌!F:F,MATCH(G2963,行业涨跌!C:C,0)),"-")</f>
        <v>-</v>
      </c>
      <c r="I2963" s="1" t="str">
        <f>IFERROR(INDEX(行业涨跌!E:E,MATCH(G2963,行业涨跌!C:C,0)),"-")</f>
        <v>-</v>
      </c>
      <c r="J2963" s="1">
        <v>0</v>
      </c>
      <c r="K2963" s="1">
        <v>0</v>
      </c>
      <c r="L2963" s="1">
        <v>0</v>
      </c>
      <c r="M2963" s="66">
        <f t="shared" si="300"/>
        <v>0</v>
      </c>
      <c r="R2963" s="43" t="str">
        <f t="shared" si="298"/>
        <v>-</v>
      </c>
    </row>
    <row r="2964" spans="1:19" x14ac:dyDescent="0.15">
      <c r="A2964" s="1">
        <v>2963</v>
      </c>
      <c r="B2964" s="29" t="str">
        <f>TRIM(基本信息!B2964)</f>
        <v/>
      </c>
      <c r="C2964" s="1" t="str">
        <f>TRIM(基本信息!C2964)</f>
        <v/>
      </c>
      <c r="D2964" s="1">
        <f t="shared" si="299"/>
        <v>0</v>
      </c>
      <c r="E2964" s="1" t="str">
        <f>IFERROR(INDEX(股票涨跌!E:E,MATCH(B2964,股票涨跌!B:B,0)),"-")</f>
        <v>-</v>
      </c>
      <c r="F2964" s="1" t="str">
        <f>IFERROR(INDEX(股票涨跌!F:F,MATCH(B2964,股票涨跌!B:B,0)),"-")</f>
        <v>-</v>
      </c>
      <c r="G2964" s="1" t="str">
        <f>TRIM(基本信息!O2964)</f>
        <v/>
      </c>
      <c r="H2964" s="1" t="str">
        <f>IFERROR(INDEX(行业涨跌!F:F,MATCH(G2964,行业涨跌!C:C,0)),"-")</f>
        <v>-</v>
      </c>
      <c r="I2964" s="1" t="str">
        <f>IFERROR(INDEX(行业涨跌!E:E,MATCH(G2964,行业涨跌!C:C,0)),"-")</f>
        <v>-</v>
      </c>
      <c r="J2964" s="1">
        <v>0</v>
      </c>
      <c r="K2964" s="1">
        <v>1</v>
      </c>
      <c r="L2964" s="1">
        <v>0</v>
      </c>
      <c r="M2964" s="66">
        <f t="shared" si="300"/>
        <v>1</v>
      </c>
      <c r="R2964" s="43" t="str">
        <f t="shared" si="298"/>
        <v>-</v>
      </c>
      <c r="S2964" s="11">
        <v>43630.625</v>
      </c>
    </row>
    <row r="2965" spans="1:19" x14ac:dyDescent="0.15">
      <c r="A2965" s="1">
        <v>2964</v>
      </c>
      <c r="B2965" s="29" t="str">
        <f>TRIM(基本信息!B2965)</f>
        <v/>
      </c>
      <c r="C2965" s="1" t="str">
        <f>TRIM(基本信息!C2965)</f>
        <v/>
      </c>
      <c r="D2965" s="1">
        <f t="shared" si="299"/>
        <v>0</v>
      </c>
      <c r="E2965" s="1" t="str">
        <f>IFERROR(INDEX(股票涨跌!E:E,MATCH(B2965,股票涨跌!B:B,0)),"-")</f>
        <v>-</v>
      </c>
      <c r="F2965" s="1" t="str">
        <f>IFERROR(INDEX(股票涨跌!F:F,MATCH(B2965,股票涨跌!B:B,0)),"-")</f>
        <v>-</v>
      </c>
      <c r="G2965" s="1" t="str">
        <f>TRIM(基本信息!O2965)</f>
        <v/>
      </c>
      <c r="H2965" s="1" t="str">
        <f>IFERROR(INDEX(行业涨跌!F:F,MATCH(G2965,行业涨跌!C:C,0)),"-")</f>
        <v>-</v>
      </c>
      <c r="I2965" s="1" t="str">
        <f>IFERROR(INDEX(行业涨跌!E:E,MATCH(G2965,行业涨跌!C:C,0)),"-")</f>
        <v>-</v>
      </c>
      <c r="J2965" s="1">
        <v>0</v>
      </c>
      <c r="K2965" s="1">
        <v>1</v>
      </c>
      <c r="L2965" s="1">
        <v>0</v>
      </c>
      <c r="M2965" s="66">
        <f t="shared" si="300"/>
        <v>1</v>
      </c>
      <c r="R2965" s="43" t="str">
        <f t="shared" si="298"/>
        <v>-</v>
      </c>
      <c r="S2965" s="11">
        <v>43630.625</v>
      </c>
    </row>
    <row r="2966" spans="1:19" x14ac:dyDescent="0.15">
      <c r="A2966" s="1">
        <v>2965</v>
      </c>
      <c r="B2966" s="29" t="str">
        <f>TRIM(基本信息!B2966)</f>
        <v/>
      </c>
      <c r="C2966" s="1" t="str">
        <f>TRIM(基本信息!C2966)</f>
        <v/>
      </c>
      <c r="D2966" s="1">
        <f t="shared" si="299"/>
        <v>0</v>
      </c>
      <c r="E2966" s="1" t="str">
        <f>IFERROR(INDEX(股票涨跌!E:E,MATCH(B2966,股票涨跌!B:B,0)),"-")</f>
        <v>-</v>
      </c>
      <c r="F2966" s="1" t="str">
        <f>IFERROR(INDEX(股票涨跌!F:F,MATCH(B2966,股票涨跌!B:B,0)),"-")</f>
        <v>-</v>
      </c>
      <c r="G2966" s="1" t="str">
        <f>TRIM(基本信息!O2966)</f>
        <v/>
      </c>
      <c r="H2966" s="1" t="str">
        <f>IFERROR(INDEX(行业涨跌!F:F,MATCH(G2966,行业涨跌!C:C,0)),"-")</f>
        <v>-</v>
      </c>
      <c r="I2966" s="1" t="str">
        <f>IFERROR(INDEX(行业涨跌!E:E,MATCH(G2966,行业涨跌!C:C,0)),"-")</f>
        <v>-</v>
      </c>
      <c r="J2966" s="1">
        <v>0</v>
      </c>
      <c r="K2966" s="1">
        <v>1</v>
      </c>
      <c r="L2966" s="1">
        <v>0</v>
      </c>
      <c r="M2966" s="66">
        <f t="shared" si="300"/>
        <v>1</v>
      </c>
      <c r="R2966" s="43" t="str">
        <f t="shared" si="298"/>
        <v>-</v>
      </c>
      <c r="S2966" s="11">
        <v>43630.625</v>
      </c>
    </row>
    <row r="2967" spans="1:19" x14ac:dyDescent="0.15">
      <c r="A2967" s="1">
        <v>2966</v>
      </c>
      <c r="B2967" s="29" t="str">
        <f>TRIM(基本信息!B2967)</f>
        <v/>
      </c>
      <c r="C2967" s="1" t="str">
        <f>TRIM(基本信息!C2967)</f>
        <v/>
      </c>
      <c r="D2967" s="1">
        <f t="shared" si="299"/>
        <v>0</v>
      </c>
      <c r="E2967" s="1" t="str">
        <f>IFERROR(INDEX(股票涨跌!E:E,MATCH(B2967,股票涨跌!B:B,0)),"-")</f>
        <v>-</v>
      </c>
      <c r="F2967" s="1" t="str">
        <f>IFERROR(INDEX(股票涨跌!F:F,MATCH(B2967,股票涨跌!B:B,0)),"-")</f>
        <v>-</v>
      </c>
      <c r="G2967" s="1" t="str">
        <f>TRIM(基本信息!O2967)</f>
        <v/>
      </c>
      <c r="H2967" s="1" t="str">
        <f>IFERROR(INDEX(行业涨跌!F:F,MATCH(G2967,行业涨跌!C:C,0)),"-")</f>
        <v>-</v>
      </c>
      <c r="I2967" s="1" t="str">
        <f>IFERROR(INDEX(行业涨跌!E:E,MATCH(G2967,行业涨跌!C:C,0)),"-")</f>
        <v>-</v>
      </c>
      <c r="J2967" s="1">
        <v>0</v>
      </c>
      <c r="K2967" s="1">
        <v>1</v>
      </c>
      <c r="L2967" s="1">
        <v>0</v>
      </c>
      <c r="M2967" s="66">
        <f t="shared" si="300"/>
        <v>1</v>
      </c>
      <c r="R2967" s="43" t="str">
        <f t="shared" si="298"/>
        <v>-</v>
      </c>
      <c r="S2967" s="11">
        <v>43630.625</v>
      </c>
    </row>
    <row r="2968" spans="1:19" x14ac:dyDescent="0.15">
      <c r="A2968" s="1">
        <v>2967</v>
      </c>
      <c r="B2968" s="29" t="str">
        <f>TRIM(基本信息!B2968)</f>
        <v/>
      </c>
      <c r="C2968" s="1" t="str">
        <f>TRIM(基本信息!C2968)</f>
        <v/>
      </c>
      <c r="D2968" s="1">
        <f t="shared" si="299"/>
        <v>0</v>
      </c>
      <c r="E2968" s="1" t="str">
        <f>IFERROR(INDEX(股票涨跌!E:E,MATCH(B2968,股票涨跌!B:B,0)),"-")</f>
        <v>-</v>
      </c>
      <c r="F2968" s="1" t="str">
        <f>IFERROR(INDEX(股票涨跌!F:F,MATCH(B2968,股票涨跌!B:B,0)),"-")</f>
        <v>-</v>
      </c>
      <c r="G2968" s="1" t="str">
        <f>TRIM(基本信息!O2968)</f>
        <v/>
      </c>
      <c r="H2968" s="1" t="str">
        <f>IFERROR(INDEX(行业涨跌!F:F,MATCH(G2968,行业涨跌!C:C,0)),"-")</f>
        <v>-</v>
      </c>
      <c r="I2968" s="1" t="str">
        <f>IFERROR(INDEX(行业涨跌!E:E,MATCH(G2968,行业涨跌!C:C,0)),"-")</f>
        <v>-</v>
      </c>
      <c r="J2968" s="1">
        <v>0</v>
      </c>
      <c r="K2968" s="1">
        <v>0</v>
      </c>
      <c r="L2968" s="1">
        <v>0</v>
      </c>
      <c r="M2968" s="66">
        <f t="shared" si="300"/>
        <v>0</v>
      </c>
      <c r="R2968" s="43" t="str">
        <f t="shared" si="298"/>
        <v>-</v>
      </c>
    </row>
    <row r="2969" spans="1:19" x14ac:dyDescent="0.15">
      <c r="A2969" s="1">
        <v>2968</v>
      </c>
      <c r="B2969" s="29" t="str">
        <f>TRIM(基本信息!B2969)</f>
        <v/>
      </c>
      <c r="C2969" s="1" t="str">
        <f>TRIM(基本信息!C2969)</f>
        <v/>
      </c>
      <c r="D2969" s="1">
        <f t="shared" si="299"/>
        <v>0</v>
      </c>
      <c r="E2969" s="1" t="str">
        <f>IFERROR(INDEX(股票涨跌!E:E,MATCH(B2969,股票涨跌!B:B,0)),"-")</f>
        <v>-</v>
      </c>
      <c r="F2969" s="1" t="str">
        <f>IFERROR(INDEX(股票涨跌!F:F,MATCH(B2969,股票涨跌!B:B,0)),"-")</f>
        <v>-</v>
      </c>
      <c r="G2969" s="1" t="str">
        <f>TRIM(基本信息!O2969)</f>
        <v/>
      </c>
      <c r="H2969" s="1" t="str">
        <f>IFERROR(INDEX(行业涨跌!F:F,MATCH(G2969,行业涨跌!C:C,0)),"-")</f>
        <v>-</v>
      </c>
      <c r="I2969" s="1" t="str">
        <f>IFERROR(INDEX(行业涨跌!E:E,MATCH(G2969,行业涨跌!C:C,0)),"-")</f>
        <v>-</v>
      </c>
      <c r="J2969" s="1">
        <v>0</v>
      </c>
      <c r="K2969" s="1">
        <v>0</v>
      </c>
      <c r="L2969" s="1">
        <v>0</v>
      </c>
      <c r="M2969" s="66">
        <f t="shared" si="300"/>
        <v>0</v>
      </c>
      <c r="R2969" s="43" t="str">
        <f t="shared" si="298"/>
        <v>-</v>
      </c>
    </row>
    <row r="2970" spans="1:19" x14ac:dyDescent="0.15">
      <c r="A2970" s="1">
        <v>2969</v>
      </c>
      <c r="B2970" s="29" t="str">
        <f>TRIM(基本信息!B2970)</f>
        <v/>
      </c>
      <c r="C2970" s="1" t="str">
        <f>TRIM(基本信息!C2970)</f>
        <v/>
      </c>
      <c r="D2970" s="1">
        <f t="shared" si="299"/>
        <v>0</v>
      </c>
      <c r="E2970" s="1" t="str">
        <f>IFERROR(INDEX(股票涨跌!E:E,MATCH(B2970,股票涨跌!B:B,0)),"-")</f>
        <v>-</v>
      </c>
      <c r="F2970" s="1" t="str">
        <f>IFERROR(INDEX(股票涨跌!F:F,MATCH(B2970,股票涨跌!B:B,0)),"-")</f>
        <v>-</v>
      </c>
      <c r="G2970" s="1" t="str">
        <f>TRIM(基本信息!O2970)</f>
        <v/>
      </c>
      <c r="H2970" s="1" t="str">
        <f>IFERROR(INDEX(行业涨跌!F:F,MATCH(G2970,行业涨跌!C:C,0)),"-")</f>
        <v>-</v>
      </c>
      <c r="I2970" s="1" t="str">
        <f>IFERROR(INDEX(行业涨跌!E:E,MATCH(G2970,行业涨跌!C:C,0)),"-")</f>
        <v>-</v>
      </c>
      <c r="J2970" s="1">
        <v>0</v>
      </c>
      <c r="K2970" s="1">
        <v>0</v>
      </c>
      <c r="L2970" s="1">
        <v>0</v>
      </c>
      <c r="M2970" s="66">
        <f t="shared" si="300"/>
        <v>0</v>
      </c>
      <c r="R2970" s="43" t="str">
        <f t="shared" si="298"/>
        <v>-</v>
      </c>
    </row>
    <row r="2971" spans="1:19" x14ac:dyDescent="0.15">
      <c r="A2971" s="1">
        <v>2970</v>
      </c>
      <c r="B2971" s="29" t="str">
        <f>TRIM(基本信息!B2971)</f>
        <v/>
      </c>
      <c r="C2971" s="1" t="str">
        <f>TRIM(基本信息!C2971)</f>
        <v/>
      </c>
      <c r="D2971" s="1">
        <f t="shared" si="299"/>
        <v>0</v>
      </c>
      <c r="E2971" s="1" t="str">
        <f>IFERROR(INDEX(股票涨跌!E:E,MATCH(B2971,股票涨跌!B:B,0)),"-")</f>
        <v>-</v>
      </c>
      <c r="F2971" s="1" t="str">
        <f>IFERROR(INDEX(股票涨跌!F:F,MATCH(B2971,股票涨跌!B:B,0)),"-")</f>
        <v>-</v>
      </c>
      <c r="G2971" s="1" t="str">
        <f>TRIM(基本信息!O2971)</f>
        <v/>
      </c>
      <c r="H2971" s="1" t="str">
        <f>IFERROR(INDEX(行业涨跌!F:F,MATCH(G2971,行业涨跌!C:C,0)),"-")</f>
        <v>-</v>
      </c>
      <c r="I2971" s="1" t="str">
        <f>IFERROR(INDEX(行业涨跌!E:E,MATCH(G2971,行业涨跌!C:C,0)),"-")</f>
        <v>-</v>
      </c>
      <c r="J2971" s="1">
        <v>0</v>
      </c>
      <c r="K2971" s="1">
        <v>0</v>
      </c>
      <c r="L2971" s="1">
        <v>0</v>
      </c>
      <c r="M2971" s="66">
        <f t="shared" si="300"/>
        <v>0</v>
      </c>
      <c r="R2971" s="43" t="str">
        <f t="shared" si="298"/>
        <v>-</v>
      </c>
    </row>
    <row r="2972" spans="1:19" x14ac:dyDescent="0.15">
      <c r="A2972" s="1">
        <v>2971</v>
      </c>
      <c r="B2972" s="29" t="str">
        <f>TRIM(基本信息!B2972)</f>
        <v/>
      </c>
      <c r="C2972" s="1" t="str">
        <f>TRIM(基本信息!C2972)</f>
        <v/>
      </c>
      <c r="D2972" s="1">
        <f t="shared" si="299"/>
        <v>0</v>
      </c>
      <c r="E2972" s="1" t="str">
        <f>IFERROR(INDEX(股票涨跌!E:E,MATCH(B2972,股票涨跌!B:B,0)),"-")</f>
        <v>-</v>
      </c>
      <c r="F2972" s="1" t="str">
        <f>IFERROR(INDEX(股票涨跌!F:F,MATCH(B2972,股票涨跌!B:B,0)),"-")</f>
        <v>-</v>
      </c>
      <c r="G2972" s="1" t="str">
        <f>TRIM(基本信息!O2972)</f>
        <v/>
      </c>
      <c r="H2972" s="1" t="str">
        <f>IFERROR(INDEX(行业涨跌!F:F,MATCH(G2972,行业涨跌!C:C,0)),"-")</f>
        <v>-</v>
      </c>
      <c r="I2972" s="1" t="str">
        <f>IFERROR(INDEX(行业涨跌!E:E,MATCH(G2972,行业涨跌!C:C,0)),"-")</f>
        <v>-</v>
      </c>
      <c r="J2972" s="1">
        <v>0</v>
      </c>
      <c r="K2972" s="1">
        <v>0</v>
      </c>
      <c r="L2972" s="1">
        <v>0</v>
      </c>
      <c r="M2972" s="66">
        <f t="shared" si="300"/>
        <v>0</v>
      </c>
      <c r="R2972" s="43" t="str">
        <f t="shared" si="298"/>
        <v>-</v>
      </c>
    </row>
    <row r="2973" spans="1:19" x14ac:dyDescent="0.15">
      <c r="A2973" s="1">
        <v>2972</v>
      </c>
      <c r="B2973" s="29" t="str">
        <f>TRIM(基本信息!B2973)</f>
        <v/>
      </c>
      <c r="C2973" s="1" t="str">
        <f>TRIM(基本信息!C2973)</f>
        <v/>
      </c>
      <c r="D2973" s="1">
        <f t="shared" si="299"/>
        <v>0</v>
      </c>
      <c r="E2973" s="1" t="str">
        <f>IFERROR(INDEX(股票涨跌!E:E,MATCH(B2973,股票涨跌!B:B,0)),"-")</f>
        <v>-</v>
      </c>
      <c r="F2973" s="1" t="str">
        <f>IFERROR(INDEX(股票涨跌!F:F,MATCH(B2973,股票涨跌!B:B,0)),"-")</f>
        <v>-</v>
      </c>
      <c r="G2973" s="1" t="str">
        <f>TRIM(基本信息!O2973)</f>
        <v/>
      </c>
      <c r="H2973" s="1" t="str">
        <f>IFERROR(INDEX(行业涨跌!F:F,MATCH(G2973,行业涨跌!C:C,0)),"-")</f>
        <v>-</v>
      </c>
      <c r="I2973" s="1" t="str">
        <f>IFERROR(INDEX(行业涨跌!E:E,MATCH(G2973,行业涨跌!C:C,0)),"-")</f>
        <v>-</v>
      </c>
      <c r="J2973" s="1">
        <v>0</v>
      </c>
      <c r="K2973" s="1">
        <v>0</v>
      </c>
      <c r="L2973" s="1">
        <v>0</v>
      </c>
      <c r="M2973" s="66">
        <f t="shared" si="300"/>
        <v>0</v>
      </c>
      <c r="R2973" s="43" t="str">
        <f t="shared" si="298"/>
        <v>-</v>
      </c>
    </row>
    <row r="2974" spans="1:19" x14ac:dyDescent="0.15">
      <c r="A2974" s="1">
        <v>2973</v>
      </c>
      <c r="B2974" s="29" t="str">
        <f>TRIM(基本信息!B2974)</f>
        <v/>
      </c>
      <c r="C2974" s="1" t="str">
        <f>TRIM(基本信息!C2974)</f>
        <v/>
      </c>
      <c r="D2974" s="1">
        <f t="shared" si="299"/>
        <v>0</v>
      </c>
      <c r="E2974" s="1" t="str">
        <f>IFERROR(INDEX(股票涨跌!E:E,MATCH(B2974,股票涨跌!B:B,0)),"-")</f>
        <v>-</v>
      </c>
      <c r="F2974" s="1" t="str">
        <f>IFERROR(INDEX(股票涨跌!F:F,MATCH(B2974,股票涨跌!B:B,0)),"-")</f>
        <v>-</v>
      </c>
      <c r="G2974" s="1" t="str">
        <f>TRIM(基本信息!O2974)</f>
        <v/>
      </c>
      <c r="H2974" s="1" t="str">
        <f>IFERROR(INDEX(行业涨跌!F:F,MATCH(G2974,行业涨跌!C:C,0)),"-")</f>
        <v>-</v>
      </c>
      <c r="I2974" s="1" t="str">
        <f>IFERROR(INDEX(行业涨跌!E:E,MATCH(G2974,行业涨跌!C:C,0)),"-")</f>
        <v>-</v>
      </c>
      <c r="J2974" s="1">
        <v>0</v>
      </c>
      <c r="K2974" s="1">
        <v>0</v>
      </c>
      <c r="L2974" s="1">
        <v>0</v>
      </c>
      <c r="M2974" s="66">
        <f t="shared" si="300"/>
        <v>0</v>
      </c>
      <c r="R2974" s="43" t="str">
        <f t="shared" si="298"/>
        <v>-</v>
      </c>
    </row>
    <row r="2975" spans="1:19" x14ac:dyDescent="0.15">
      <c r="A2975" s="1">
        <v>2974</v>
      </c>
      <c r="B2975" s="29" t="str">
        <f>TRIM(基本信息!B2975)</f>
        <v/>
      </c>
      <c r="C2975" s="1" t="str">
        <f>TRIM(基本信息!C2975)</f>
        <v/>
      </c>
      <c r="D2975" s="1">
        <f t="shared" si="299"/>
        <v>0</v>
      </c>
      <c r="E2975" s="1" t="str">
        <f>IFERROR(INDEX(股票涨跌!E:E,MATCH(B2975,股票涨跌!B:B,0)),"-")</f>
        <v>-</v>
      </c>
      <c r="F2975" s="1" t="str">
        <f>IFERROR(INDEX(股票涨跌!F:F,MATCH(B2975,股票涨跌!B:B,0)),"-")</f>
        <v>-</v>
      </c>
      <c r="G2975" s="1" t="str">
        <f>TRIM(基本信息!O2975)</f>
        <v/>
      </c>
      <c r="H2975" s="1" t="str">
        <f>IFERROR(INDEX(行业涨跌!F:F,MATCH(G2975,行业涨跌!C:C,0)),"-")</f>
        <v>-</v>
      </c>
      <c r="I2975" s="1" t="str">
        <f>IFERROR(INDEX(行业涨跌!E:E,MATCH(G2975,行业涨跌!C:C,0)),"-")</f>
        <v>-</v>
      </c>
      <c r="J2975" s="1">
        <v>0</v>
      </c>
      <c r="K2975" s="1">
        <v>1</v>
      </c>
      <c r="L2975" s="1">
        <v>0</v>
      </c>
      <c r="M2975" s="66">
        <f t="shared" si="300"/>
        <v>1</v>
      </c>
      <c r="R2975" s="43" t="str">
        <f t="shared" si="298"/>
        <v>-</v>
      </c>
      <c r="S2975" s="11">
        <v>43630.625</v>
      </c>
    </row>
    <row r="2976" spans="1:19" x14ac:dyDescent="0.15">
      <c r="A2976" s="1">
        <v>2975</v>
      </c>
      <c r="B2976" s="29" t="str">
        <f>TRIM(基本信息!B2976)</f>
        <v/>
      </c>
      <c r="C2976" s="1" t="str">
        <f>TRIM(基本信息!C2976)</f>
        <v/>
      </c>
      <c r="D2976" s="1">
        <f t="shared" si="299"/>
        <v>0</v>
      </c>
      <c r="E2976" s="1" t="str">
        <f>IFERROR(INDEX(股票涨跌!E:E,MATCH(B2976,股票涨跌!B:B,0)),"-")</f>
        <v>-</v>
      </c>
      <c r="F2976" s="1" t="str">
        <f>IFERROR(INDEX(股票涨跌!F:F,MATCH(B2976,股票涨跌!B:B,0)),"-")</f>
        <v>-</v>
      </c>
      <c r="G2976" s="1" t="str">
        <f>TRIM(基本信息!O2976)</f>
        <v/>
      </c>
      <c r="H2976" s="1" t="str">
        <f>IFERROR(INDEX(行业涨跌!F:F,MATCH(G2976,行业涨跌!C:C,0)),"-")</f>
        <v>-</v>
      </c>
      <c r="I2976" s="1" t="str">
        <f>IFERROR(INDEX(行业涨跌!E:E,MATCH(G2976,行业涨跌!C:C,0)),"-")</f>
        <v>-</v>
      </c>
      <c r="J2976" s="1">
        <v>0</v>
      </c>
      <c r="K2976" s="1">
        <v>0</v>
      </c>
      <c r="L2976" s="1">
        <v>0</v>
      </c>
      <c r="M2976" s="66">
        <f t="shared" si="300"/>
        <v>0</v>
      </c>
      <c r="R2976" s="43" t="str">
        <f t="shared" si="298"/>
        <v>-</v>
      </c>
    </row>
    <row r="2977" spans="1:19" x14ac:dyDescent="0.15">
      <c r="A2977" s="1">
        <v>2976</v>
      </c>
      <c r="B2977" s="29" t="str">
        <f>TRIM(基本信息!B2977)</f>
        <v/>
      </c>
      <c r="C2977" s="1" t="str">
        <f>TRIM(基本信息!C2977)</f>
        <v/>
      </c>
      <c r="D2977" s="1">
        <f t="shared" si="299"/>
        <v>0</v>
      </c>
      <c r="E2977" s="1" t="str">
        <f>IFERROR(INDEX(股票涨跌!E:E,MATCH(B2977,股票涨跌!B:B,0)),"-")</f>
        <v>-</v>
      </c>
      <c r="F2977" s="1" t="str">
        <f>IFERROR(INDEX(股票涨跌!F:F,MATCH(B2977,股票涨跌!B:B,0)),"-")</f>
        <v>-</v>
      </c>
      <c r="G2977" s="1" t="str">
        <f>TRIM(基本信息!O2977)</f>
        <v/>
      </c>
      <c r="H2977" s="1" t="str">
        <f>IFERROR(INDEX(行业涨跌!F:F,MATCH(G2977,行业涨跌!C:C,0)),"-")</f>
        <v>-</v>
      </c>
      <c r="I2977" s="1" t="str">
        <f>IFERROR(INDEX(行业涨跌!E:E,MATCH(G2977,行业涨跌!C:C,0)),"-")</f>
        <v>-</v>
      </c>
      <c r="J2977" s="1">
        <v>0</v>
      </c>
      <c r="K2977" s="1">
        <v>1</v>
      </c>
      <c r="L2977" s="1">
        <v>0</v>
      </c>
      <c r="M2977" s="66">
        <f t="shared" si="300"/>
        <v>1</v>
      </c>
      <c r="R2977" s="43" t="str">
        <f t="shared" si="298"/>
        <v>-</v>
      </c>
      <c r="S2977" s="11">
        <v>43630.625</v>
      </c>
    </row>
    <row r="2978" spans="1:19" x14ac:dyDescent="0.15">
      <c r="A2978" s="1">
        <v>2977</v>
      </c>
      <c r="B2978" s="29" t="str">
        <f>TRIM(基本信息!B2978)</f>
        <v/>
      </c>
      <c r="C2978" s="1" t="str">
        <f>TRIM(基本信息!C2978)</f>
        <v/>
      </c>
      <c r="D2978" s="1">
        <f t="shared" si="299"/>
        <v>0</v>
      </c>
      <c r="E2978" s="1" t="str">
        <f>IFERROR(INDEX(股票涨跌!E:E,MATCH(B2978,股票涨跌!B:B,0)),"-")</f>
        <v>-</v>
      </c>
      <c r="F2978" s="1" t="str">
        <f>IFERROR(INDEX(股票涨跌!F:F,MATCH(B2978,股票涨跌!B:B,0)),"-")</f>
        <v>-</v>
      </c>
      <c r="G2978" s="1" t="str">
        <f>TRIM(基本信息!O2978)</f>
        <v/>
      </c>
      <c r="H2978" s="1" t="str">
        <f>IFERROR(INDEX(行业涨跌!F:F,MATCH(G2978,行业涨跌!C:C,0)),"-")</f>
        <v>-</v>
      </c>
      <c r="I2978" s="1" t="str">
        <f>IFERROR(INDEX(行业涨跌!E:E,MATCH(G2978,行业涨跌!C:C,0)),"-")</f>
        <v>-</v>
      </c>
      <c r="J2978" s="1">
        <v>0</v>
      </c>
      <c r="K2978" s="1">
        <v>1</v>
      </c>
      <c r="L2978" s="1">
        <v>0</v>
      </c>
      <c r="M2978" s="66">
        <f t="shared" si="300"/>
        <v>1</v>
      </c>
      <c r="R2978" s="43" t="str">
        <f t="shared" si="298"/>
        <v>-</v>
      </c>
      <c r="S2978" s="11">
        <v>43630.625</v>
      </c>
    </row>
    <row r="2979" spans="1:19" x14ac:dyDescent="0.15">
      <c r="A2979" s="1">
        <v>2978</v>
      </c>
      <c r="B2979" s="29" t="str">
        <f>TRIM(基本信息!B2979)</f>
        <v/>
      </c>
      <c r="C2979" s="1" t="str">
        <f>TRIM(基本信息!C2979)</f>
        <v/>
      </c>
      <c r="D2979" s="1">
        <f t="shared" si="299"/>
        <v>0</v>
      </c>
      <c r="E2979" s="1" t="str">
        <f>IFERROR(INDEX(股票涨跌!E:E,MATCH(B2979,股票涨跌!B:B,0)),"-")</f>
        <v>-</v>
      </c>
      <c r="F2979" s="1" t="str">
        <f>IFERROR(INDEX(股票涨跌!F:F,MATCH(B2979,股票涨跌!B:B,0)),"-")</f>
        <v>-</v>
      </c>
      <c r="G2979" s="1" t="str">
        <f>TRIM(基本信息!O2979)</f>
        <v/>
      </c>
      <c r="H2979" s="1" t="str">
        <f>IFERROR(INDEX(行业涨跌!F:F,MATCH(G2979,行业涨跌!C:C,0)),"-")</f>
        <v>-</v>
      </c>
      <c r="I2979" s="1" t="str">
        <f>IFERROR(INDEX(行业涨跌!E:E,MATCH(G2979,行业涨跌!C:C,0)),"-")</f>
        <v>-</v>
      </c>
      <c r="J2979" s="1">
        <v>0</v>
      </c>
      <c r="K2979" s="1">
        <v>0</v>
      </c>
      <c r="L2979" s="1">
        <v>0</v>
      </c>
      <c r="M2979" s="66">
        <f t="shared" si="300"/>
        <v>0</v>
      </c>
      <c r="R2979" s="43" t="str">
        <f t="shared" si="298"/>
        <v>-</v>
      </c>
    </row>
    <row r="2980" spans="1:19" x14ac:dyDescent="0.15">
      <c r="A2980" s="1">
        <v>2979</v>
      </c>
      <c r="B2980" s="29" t="str">
        <f>TRIM(基本信息!B2980)</f>
        <v/>
      </c>
      <c r="C2980" s="1" t="str">
        <f>TRIM(基本信息!C2980)</f>
        <v/>
      </c>
      <c r="D2980" s="1">
        <f t="shared" si="299"/>
        <v>0</v>
      </c>
      <c r="E2980" s="1" t="str">
        <f>IFERROR(INDEX(股票涨跌!E:E,MATCH(B2980,股票涨跌!B:B,0)),"-")</f>
        <v>-</v>
      </c>
      <c r="F2980" s="1" t="str">
        <f>IFERROR(INDEX(股票涨跌!F:F,MATCH(B2980,股票涨跌!B:B,0)),"-")</f>
        <v>-</v>
      </c>
      <c r="G2980" s="1" t="str">
        <f>TRIM(基本信息!O2980)</f>
        <v/>
      </c>
      <c r="H2980" s="1" t="str">
        <f>IFERROR(INDEX(行业涨跌!F:F,MATCH(G2980,行业涨跌!C:C,0)),"-")</f>
        <v>-</v>
      </c>
      <c r="I2980" s="1" t="str">
        <f>IFERROR(INDEX(行业涨跌!E:E,MATCH(G2980,行业涨跌!C:C,0)),"-")</f>
        <v>-</v>
      </c>
      <c r="J2980" s="1">
        <v>0</v>
      </c>
      <c r="K2980" s="1">
        <v>1</v>
      </c>
      <c r="L2980" s="1">
        <v>0</v>
      </c>
      <c r="M2980" s="66">
        <f t="shared" si="300"/>
        <v>1</v>
      </c>
      <c r="R2980" s="43" t="str">
        <f t="shared" si="298"/>
        <v>-</v>
      </c>
      <c r="S2980" s="11">
        <v>43630.625</v>
      </c>
    </row>
    <row r="2981" spans="1:19" x14ac:dyDescent="0.15">
      <c r="A2981" s="1">
        <v>2980</v>
      </c>
      <c r="B2981" s="29" t="str">
        <f>TRIM(基本信息!B2981)</f>
        <v/>
      </c>
      <c r="C2981" s="1" t="str">
        <f>TRIM(基本信息!C2981)</f>
        <v/>
      </c>
      <c r="D2981" s="1">
        <f t="shared" si="299"/>
        <v>0</v>
      </c>
      <c r="E2981" s="1" t="str">
        <f>IFERROR(INDEX(股票涨跌!E:E,MATCH(B2981,股票涨跌!B:B,0)),"-")</f>
        <v>-</v>
      </c>
      <c r="F2981" s="1" t="str">
        <f>IFERROR(INDEX(股票涨跌!F:F,MATCH(B2981,股票涨跌!B:B,0)),"-")</f>
        <v>-</v>
      </c>
      <c r="G2981" s="1" t="str">
        <f>TRIM(基本信息!O2981)</f>
        <v/>
      </c>
      <c r="H2981" s="1" t="str">
        <f>IFERROR(INDEX(行业涨跌!F:F,MATCH(G2981,行业涨跌!C:C,0)),"-")</f>
        <v>-</v>
      </c>
      <c r="I2981" s="1" t="str">
        <f>IFERROR(INDEX(行业涨跌!E:E,MATCH(G2981,行业涨跌!C:C,0)),"-")</f>
        <v>-</v>
      </c>
      <c r="J2981" s="1">
        <v>0</v>
      </c>
      <c r="K2981" s="1">
        <v>0</v>
      </c>
      <c r="L2981" s="1">
        <v>0</v>
      </c>
      <c r="M2981" s="66">
        <f t="shared" si="300"/>
        <v>0</v>
      </c>
      <c r="R2981" s="43" t="str">
        <f t="shared" si="298"/>
        <v>-</v>
      </c>
    </row>
    <row r="2982" spans="1:19" x14ac:dyDescent="0.15">
      <c r="A2982" s="1">
        <v>2981</v>
      </c>
      <c r="B2982" s="29" t="str">
        <f>TRIM(基本信息!B2982)</f>
        <v/>
      </c>
      <c r="C2982" s="1" t="str">
        <f>TRIM(基本信息!C2982)</f>
        <v/>
      </c>
      <c r="D2982" s="1">
        <f t="shared" si="299"/>
        <v>0</v>
      </c>
      <c r="E2982" s="1" t="str">
        <f>IFERROR(INDEX(股票涨跌!E:E,MATCH(B2982,股票涨跌!B:B,0)),"-")</f>
        <v>-</v>
      </c>
      <c r="F2982" s="1" t="str">
        <f>IFERROR(INDEX(股票涨跌!F:F,MATCH(B2982,股票涨跌!B:B,0)),"-")</f>
        <v>-</v>
      </c>
      <c r="G2982" s="1" t="str">
        <f>TRIM(基本信息!O2982)</f>
        <v/>
      </c>
      <c r="H2982" s="1" t="str">
        <f>IFERROR(INDEX(行业涨跌!F:F,MATCH(G2982,行业涨跌!C:C,0)),"-")</f>
        <v>-</v>
      </c>
      <c r="I2982" s="1" t="str">
        <f>IFERROR(INDEX(行业涨跌!E:E,MATCH(G2982,行业涨跌!C:C,0)),"-")</f>
        <v>-</v>
      </c>
      <c r="J2982" s="1">
        <v>0</v>
      </c>
      <c r="K2982" s="1">
        <v>0</v>
      </c>
      <c r="L2982" s="1">
        <v>0</v>
      </c>
      <c r="M2982" s="66">
        <f t="shared" si="300"/>
        <v>0</v>
      </c>
      <c r="R2982" s="43" t="str">
        <f t="shared" si="298"/>
        <v>-</v>
      </c>
    </row>
    <row r="2983" spans="1:19" x14ac:dyDescent="0.15">
      <c r="A2983" s="1">
        <v>2982</v>
      </c>
      <c r="B2983" s="29" t="str">
        <f>TRIM(基本信息!B2983)</f>
        <v/>
      </c>
      <c r="C2983" s="1" t="str">
        <f>TRIM(基本信息!C2983)</f>
        <v/>
      </c>
      <c r="D2983" s="1">
        <f t="shared" si="299"/>
        <v>0</v>
      </c>
      <c r="E2983" s="1" t="str">
        <f>IFERROR(INDEX(股票涨跌!E:E,MATCH(B2983,股票涨跌!B:B,0)),"-")</f>
        <v>-</v>
      </c>
      <c r="F2983" s="1" t="str">
        <f>IFERROR(INDEX(股票涨跌!F:F,MATCH(B2983,股票涨跌!B:B,0)),"-")</f>
        <v>-</v>
      </c>
      <c r="G2983" s="1" t="str">
        <f>TRIM(基本信息!O2983)</f>
        <v/>
      </c>
      <c r="H2983" s="1" t="str">
        <f>IFERROR(INDEX(行业涨跌!F:F,MATCH(G2983,行业涨跌!C:C,0)),"-")</f>
        <v>-</v>
      </c>
      <c r="I2983" s="1" t="str">
        <f>IFERROR(INDEX(行业涨跌!E:E,MATCH(G2983,行业涨跌!C:C,0)),"-")</f>
        <v>-</v>
      </c>
      <c r="J2983" s="1">
        <v>0</v>
      </c>
      <c r="K2983" s="1">
        <v>1</v>
      </c>
      <c r="L2983" s="1">
        <v>0</v>
      </c>
      <c r="M2983" s="66">
        <f t="shared" si="300"/>
        <v>1</v>
      </c>
      <c r="R2983" s="43" t="str">
        <f t="shared" si="298"/>
        <v>-</v>
      </c>
      <c r="S2983" s="11">
        <v>43630.625</v>
      </c>
    </row>
    <row r="2984" spans="1:19" x14ac:dyDescent="0.15">
      <c r="A2984" s="1">
        <v>2983</v>
      </c>
      <c r="B2984" s="29" t="str">
        <f>TRIM(基本信息!B2984)</f>
        <v/>
      </c>
      <c r="C2984" s="1" t="str">
        <f>TRIM(基本信息!C2984)</f>
        <v/>
      </c>
      <c r="D2984" s="1">
        <f t="shared" si="299"/>
        <v>0</v>
      </c>
      <c r="E2984" s="1" t="str">
        <f>IFERROR(INDEX(股票涨跌!E:E,MATCH(B2984,股票涨跌!B:B,0)),"-")</f>
        <v>-</v>
      </c>
      <c r="F2984" s="1" t="str">
        <f>IFERROR(INDEX(股票涨跌!F:F,MATCH(B2984,股票涨跌!B:B,0)),"-")</f>
        <v>-</v>
      </c>
      <c r="G2984" s="1" t="str">
        <f>TRIM(基本信息!O2984)</f>
        <v/>
      </c>
      <c r="H2984" s="1" t="str">
        <f>IFERROR(INDEX(行业涨跌!F:F,MATCH(G2984,行业涨跌!C:C,0)),"-")</f>
        <v>-</v>
      </c>
      <c r="I2984" s="1" t="str">
        <f>IFERROR(INDEX(行业涨跌!E:E,MATCH(G2984,行业涨跌!C:C,0)),"-")</f>
        <v>-</v>
      </c>
      <c r="J2984" s="1">
        <v>0</v>
      </c>
      <c r="K2984" s="1">
        <v>0</v>
      </c>
      <c r="L2984" s="1">
        <v>0</v>
      </c>
      <c r="M2984" s="66">
        <f t="shared" si="300"/>
        <v>0</v>
      </c>
      <c r="R2984" s="43" t="str">
        <f t="shared" si="298"/>
        <v>-</v>
      </c>
    </row>
    <row r="2985" spans="1:19" x14ac:dyDescent="0.15">
      <c r="A2985" s="1">
        <v>2984</v>
      </c>
      <c r="B2985" s="29" t="str">
        <f>TRIM(基本信息!B2985)</f>
        <v/>
      </c>
      <c r="C2985" s="1" t="str">
        <f>TRIM(基本信息!C2985)</f>
        <v/>
      </c>
      <c r="D2985" s="1">
        <f t="shared" si="299"/>
        <v>0</v>
      </c>
      <c r="E2985" s="1" t="str">
        <f>IFERROR(INDEX(股票涨跌!E:E,MATCH(B2985,股票涨跌!B:B,0)),"-")</f>
        <v>-</v>
      </c>
      <c r="F2985" s="1" t="str">
        <f>IFERROR(INDEX(股票涨跌!F:F,MATCH(B2985,股票涨跌!B:B,0)),"-")</f>
        <v>-</v>
      </c>
      <c r="G2985" s="1" t="str">
        <f>TRIM(基本信息!O2985)</f>
        <v/>
      </c>
      <c r="H2985" s="1" t="str">
        <f>IFERROR(INDEX(行业涨跌!F:F,MATCH(G2985,行业涨跌!C:C,0)),"-")</f>
        <v>-</v>
      </c>
      <c r="I2985" s="1" t="str">
        <f>IFERROR(INDEX(行业涨跌!E:E,MATCH(G2985,行业涨跌!C:C,0)),"-")</f>
        <v>-</v>
      </c>
      <c r="J2985" s="1">
        <v>0</v>
      </c>
      <c r="K2985" s="1">
        <v>0</v>
      </c>
      <c r="L2985" s="1">
        <v>0</v>
      </c>
      <c r="M2985" s="66">
        <f t="shared" si="300"/>
        <v>0</v>
      </c>
      <c r="R2985" s="43" t="str">
        <f t="shared" si="298"/>
        <v>-</v>
      </c>
    </row>
    <row r="2986" spans="1:19" x14ac:dyDescent="0.15">
      <c r="A2986" s="1">
        <v>2985</v>
      </c>
      <c r="B2986" s="29" t="str">
        <f>TRIM(基本信息!B2986)</f>
        <v/>
      </c>
      <c r="C2986" s="1" t="str">
        <f>TRIM(基本信息!C2986)</f>
        <v/>
      </c>
      <c r="D2986" s="1">
        <f t="shared" si="299"/>
        <v>0</v>
      </c>
      <c r="E2986" s="1" t="str">
        <f>IFERROR(INDEX(股票涨跌!E:E,MATCH(B2986,股票涨跌!B:B,0)),"-")</f>
        <v>-</v>
      </c>
      <c r="F2986" s="1" t="str">
        <f>IFERROR(INDEX(股票涨跌!F:F,MATCH(B2986,股票涨跌!B:B,0)),"-")</f>
        <v>-</v>
      </c>
      <c r="G2986" s="1" t="str">
        <f>TRIM(基本信息!O2986)</f>
        <v/>
      </c>
      <c r="H2986" s="1" t="str">
        <f>IFERROR(INDEX(行业涨跌!F:F,MATCH(G2986,行业涨跌!C:C,0)),"-")</f>
        <v>-</v>
      </c>
      <c r="I2986" s="1" t="str">
        <f>IFERROR(INDEX(行业涨跌!E:E,MATCH(G2986,行业涨跌!C:C,0)),"-")</f>
        <v>-</v>
      </c>
      <c r="J2986" s="1">
        <v>0</v>
      </c>
      <c r="K2986" s="1">
        <v>0</v>
      </c>
      <c r="L2986" s="1">
        <v>0</v>
      </c>
      <c r="M2986" s="66">
        <f t="shared" si="300"/>
        <v>0</v>
      </c>
      <c r="R2986" s="43" t="str">
        <f t="shared" si="298"/>
        <v>-</v>
      </c>
    </row>
    <row r="2987" spans="1:19" x14ac:dyDescent="0.15">
      <c r="A2987" s="1">
        <v>2986</v>
      </c>
      <c r="B2987" s="29" t="str">
        <f>TRIM(基本信息!B2987)</f>
        <v/>
      </c>
      <c r="C2987" s="1" t="str">
        <f>TRIM(基本信息!C2987)</f>
        <v/>
      </c>
      <c r="D2987" s="1">
        <f t="shared" si="299"/>
        <v>0</v>
      </c>
      <c r="E2987" s="1" t="str">
        <f>IFERROR(INDEX(股票涨跌!E:E,MATCH(B2987,股票涨跌!B:B,0)),"-")</f>
        <v>-</v>
      </c>
      <c r="F2987" s="1" t="str">
        <f>IFERROR(INDEX(股票涨跌!F:F,MATCH(B2987,股票涨跌!B:B,0)),"-")</f>
        <v>-</v>
      </c>
      <c r="G2987" s="1" t="str">
        <f>TRIM(基本信息!O2987)</f>
        <v/>
      </c>
      <c r="H2987" s="1" t="str">
        <f>IFERROR(INDEX(行业涨跌!F:F,MATCH(G2987,行业涨跌!C:C,0)),"-")</f>
        <v>-</v>
      </c>
      <c r="I2987" s="1" t="str">
        <f>IFERROR(INDEX(行业涨跌!E:E,MATCH(G2987,行业涨跌!C:C,0)),"-")</f>
        <v>-</v>
      </c>
      <c r="J2987" s="1">
        <v>0</v>
      </c>
      <c r="K2987" s="1">
        <v>0</v>
      </c>
      <c r="L2987" s="1">
        <v>0</v>
      </c>
      <c r="M2987" s="66">
        <f t="shared" si="300"/>
        <v>0</v>
      </c>
      <c r="R2987" s="43" t="str">
        <f t="shared" si="298"/>
        <v>-</v>
      </c>
    </row>
    <row r="2988" spans="1:19" x14ac:dyDescent="0.15">
      <c r="A2988" s="1">
        <v>2987</v>
      </c>
      <c r="B2988" s="29" t="str">
        <f>TRIM(基本信息!B2988)</f>
        <v/>
      </c>
      <c r="C2988" s="1" t="str">
        <f>TRIM(基本信息!C2988)</f>
        <v/>
      </c>
      <c r="D2988" s="1">
        <f t="shared" si="299"/>
        <v>0</v>
      </c>
      <c r="E2988" s="1" t="str">
        <f>IFERROR(INDEX(股票涨跌!E:E,MATCH(B2988,股票涨跌!B:B,0)),"-")</f>
        <v>-</v>
      </c>
      <c r="F2988" s="1" t="str">
        <f>IFERROR(INDEX(股票涨跌!F:F,MATCH(B2988,股票涨跌!B:B,0)),"-")</f>
        <v>-</v>
      </c>
      <c r="G2988" s="1" t="str">
        <f>TRIM(基本信息!O2988)</f>
        <v/>
      </c>
      <c r="H2988" s="1" t="str">
        <f>IFERROR(INDEX(行业涨跌!F:F,MATCH(G2988,行业涨跌!C:C,0)),"-")</f>
        <v>-</v>
      </c>
      <c r="I2988" s="1" t="str">
        <f>IFERROR(INDEX(行业涨跌!E:E,MATCH(G2988,行业涨跌!C:C,0)),"-")</f>
        <v>-</v>
      </c>
      <c r="J2988" s="1">
        <v>0</v>
      </c>
      <c r="K2988" s="1">
        <v>1</v>
      </c>
      <c r="L2988" s="1">
        <v>0</v>
      </c>
      <c r="M2988" s="66">
        <f t="shared" si="300"/>
        <v>1</v>
      </c>
      <c r="R2988" s="43" t="str">
        <f t="shared" si="298"/>
        <v>-</v>
      </c>
      <c r="S2988" s="11">
        <v>43630.625</v>
      </c>
    </row>
    <row r="2989" spans="1:19" x14ac:dyDescent="0.15">
      <c r="A2989" s="1">
        <v>2988</v>
      </c>
      <c r="B2989" s="29" t="str">
        <f>TRIM(基本信息!B2989)</f>
        <v/>
      </c>
      <c r="C2989" s="1" t="str">
        <f>TRIM(基本信息!C2989)</f>
        <v/>
      </c>
      <c r="D2989" s="1">
        <f t="shared" si="299"/>
        <v>0</v>
      </c>
      <c r="E2989" s="1" t="str">
        <f>IFERROR(INDEX(股票涨跌!E:E,MATCH(B2989,股票涨跌!B:B,0)),"-")</f>
        <v>-</v>
      </c>
      <c r="F2989" s="1" t="str">
        <f>IFERROR(INDEX(股票涨跌!F:F,MATCH(B2989,股票涨跌!B:B,0)),"-")</f>
        <v>-</v>
      </c>
      <c r="G2989" s="1" t="str">
        <f>TRIM(基本信息!O2989)</f>
        <v/>
      </c>
      <c r="H2989" s="1" t="str">
        <f>IFERROR(INDEX(行业涨跌!F:F,MATCH(G2989,行业涨跌!C:C,0)),"-")</f>
        <v>-</v>
      </c>
      <c r="I2989" s="1" t="str">
        <f>IFERROR(INDEX(行业涨跌!E:E,MATCH(G2989,行业涨跌!C:C,0)),"-")</f>
        <v>-</v>
      </c>
      <c r="J2989" s="1">
        <v>0</v>
      </c>
      <c r="K2989" s="1">
        <v>0</v>
      </c>
      <c r="L2989" s="1">
        <v>0</v>
      </c>
      <c r="M2989" s="66">
        <f t="shared" si="300"/>
        <v>0</v>
      </c>
      <c r="R2989" s="43" t="str">
        <f t="shared" si="298"/>
        <v>-</v>
      </c>
    </row>
    <row r="2990" spans="1:19" x14ac:dyDescent="0.15">
      <c r="A2990" s="1">
        <v>2989</v>
      </c>
      <c r="B2990" s="29" t="str">
        <f>TRIM(基本信息!B2990)</f>
        <v/>
      </c>
      <c r="C2990" s="1" t="str">
        <f>TRIM(基本信息!C2990)</f>
        <v/>
      </c>
      <c r="D2990" s="1">
        <f t="shared" si="299"/>
        <v>0</v>
      </c>
      <c r="E2990" s="1" t="str">
        <f>IFERROR(INDEX(股票涨跌!E:E,MATCH(B2990,股票涨跌!B:B,0)),"-")</f>
        <v>-</v>
      </c>
      <c r="F2990" s="1" t="str">
        <f>IFERROR(INDEX(股票涨跌!F:F,MATCH(B2990,股票涨跌!B:B,0)),"-")</f>
        <v>-</v>
      </c>
      <c r="G2990" s="1" t="str">
        <f>TRIM(基本信息!O2990)</f>
        <v/>
      </c>
      <c r="H2990" s="1" t="str">
        <f>IFERROR(INDEX(行业涨跌!F:F,MATCH(G2990,行业涨跌!C:C,0)),"-")</f>
        <v>-</v>
      </c>
      <c r="I2990" s="1" t="str">
        <f>IFERROR(INDEX(行业涨跌!E:E,MATCH(G2990,行业涨跌!C:C,0)),"-")</f>
        <v>-</v>
      </c>
      <c r="J2990" s="1">
        <v>0</v>
      </c>
      <c r="K2990" s="1">
        <v>1</v>
      </c>
      <c r="L2990" s="1">
        <v>0</v>
      </c>
      <c r="M2990" s="66">
        <f t="shared" si="300"/>
        <v>1</v>
      </c>
      <c r="R2990" s="43" t="str">
        <f t="shared" si="298"/>
        <v>-</v>
      </c>
      <c r="S2990" s="11">
        <v>43630.625</v>
      </c>
    </row>
    <row r="2991" spans="1:19" x14ac:dyDescent="0.15">
      <c r="A2991" s="1">
        <v>2990</v>
      </c>
      <c r="B2991" s="29" t="str">
        <f>TRIM(基本信息!B2991)</f>
        <v/>
      </c>
      <c r="C2991" s="1" t="str">
        <f>TRIM(基本信息!C2991)</f>
        <v/>
      </c>
      <c r="D2991" s="1">
        <f t="shared" si="299"/>
        <v>0</v>
      </c>
      <c r="E2991" s="1" t="str">
        <f>IFERROR(INDEX(股票涨跌!E:E,MATCH(B2991,股票涨跌!B:B,0)),"-")</f>
        <v>-</v>
      </c>
      <c r="F2991" s="1" t="str">
        <f>IFERROR(INDEX(股票涨跌!F:F,MATCH(B2991,股票涨跌!B:B,0)),"-")</f>
        <v>-</v>
      </c>
      <c r="G2991" s="1" t="str">
        <f>TRIM(基本信息!O2991)</f>
        <v/>
      </c>
      <c r="H2991" s="1" t="str">
        <f>IFERROR(INDEX(行业涨跌!F:F,MATCH(G2991,行业涨跌!C:C,0)),"-")</f>
        <v>-</v>
      </c>
      <c r="I2991" s="1" t="str">
        <f>IFERROR(INDEX(行业涨跌!E:E,MATCH(G2991,行业涨跌!C:C,0)),"-")</f>
        <v>-</v>
      </c>
      <c r="J2991" s="1">
        <v>0</v>
      </c>
      <c r="K2991" s="1">
        <v>0</v>
      </c>
      <c r="L2991" s="1">
        <v>0</v>
      </c>
      <c r="M2991" s="66">
        <f t="shared" si="300"/>
        <v>0</v>
      </c>
      <c r="R2991" s="43" t="str">
        <f t="shared" si="298"/>
        <v>-</v>
      </c>
    </row>
    <row r="2992" spans="1:19" x14ac:dyDescent="0.15">
      <c r="A2992" s="1">
        <v>2991</v>
      </c>
      <c r="B2992" s="29" t="str">
        <f>TRIM(基本信息!B2992)</f>
        <v/>
      </c>
      <c r="C2992" s="1" t="str">
        <f>TRIM(基本信息!C2992)</f>
        <v/>
      </c>
      <c r="D2992" s="1">
        <f t="shared" si="299"/>
        <v>0</v>
      </c>
      <c r="E2992" s="1" t="str">
        <f>IFERROR(INDEX(股票涨跌!E:E,MATCH(B2992,股票涨跌!B:B,0)),"-")</f>
        <v>-</v>
      </c>
      <c r="F2992" s="1" t="str">
        <f>IFERROR(INDEX(股票涨跌!F:F,MATCH(B2992,股票涨跌!B:B,0)),"-")</f>
        <v>-</v>
      </c>
      <c r="G2992" s="1" t="str">
        <f>TRIM(基本信息!O2992)</f>
        <v/>
      </c>
      <c r="H2992" s="1" t="str">
        <f>IFERROR(INDEX(行业涨跌!F:F,MATCH(G2992,行业涨跌!C:C,0)),"-")</f>
        <v>-</v>
      </c>
      <c r="I2992" s="1" t="str">
        <f>IFERROR(INDEX(行业涨跌!E:E,MATCH(G2992,行业涨跌!C:C,0)),"-")</f>
        <v>-</v>
      </c>
      <c r="J2992" s="1">
        <v>0</v>
      </c>
      <c r="K2992" s="1">
        <v>1</v>
      </c>
      <c r="L2992" s="1">
        <v>0</v>
      </c>
      <c r="M2992" s="66">
        <f t="shared" si="300"/>
        <v>1</v>
      </c>
      <c r="R2992" s="43" t="str">
        <f t="shared" si="298"/>
        <v>-</v>
      </c>
      <c r="S2992" s="11">
        <v>43630.625</v>
      </c>
    </row>
    <row r="2993" spans="1:19" x14ac:dyDescent="0.15">
      <c r="A2993" s="1">
        <v>2992</v>
      </c>
      <c r="B2993" s="29" t="str">
        <f>TRIM(基本信息!B2993)</f>
        <v/>
      </c>
      <c r="C2993" s="1" t="str">
        <f>TRIM(基本信息!C2993)</f>
        <v/>
      </c>
      <c r="D2993" s="1">
        <f t="shared" si="299"/>
        <v>0</v>
      </c>
      <c r="E2993" s="1" t="str">
        <f>IFERROR(INDEX(股票涨跌!E:E,MATCH(B2993,股票涨跌!B:B,0)),"-")</f>
        <v>-</v>
      </c>
      <c r="F2993" s="1" t="str">
        <f>IFERROR(INDEX(股票涨跌!F:F,MATCH(B2993,股票涨跌!B:B,0)),"-")</f>
        <v>-</v>
      </c>
      <c r="G2993" s="1" t="str">
        <f>TRIM(基本信息!O2993)</f>
        <v/>
      </c>
      <c r="H2993" s="1" t="str">
        <f>IFERROR(INDEX(行业涨跌!F:F,MATCH(G2993,行业涨跌!C:C,0)),"-")</f>
        <v>-</v>
      </c>
      <c r="I2993" s="1" t="str">
        <f>IFERROR(INDEX(行业涨跌!E:E,MATCH(G2993,行业涨跌!C:C,0)),"-")</f>
        <v>-</v>
      </c>
      <c r="J2993" s="1">
        <v>0</v>
      </c>
      <c r="K2993" s="1">
        <v>1</v>
      </c>
      <c r="L2993" s="1">
        <v>0</v>
      </c>
      <c r="M2993" s="66">
        <f t="shared" si="300"/>
        <v>1</v>
      </c>
      <c r="R2993" s="43" t="str">
        <f t="shared" si="298"/>
        <v>-</v>
      </c>
      <c r="S2993" s="11">
        <v>43630.625</v>
      </c>
    </row>
    <row r="2994" spans="1:19" x14ac:dyDescent="0.15">
      <c r="A2994" s="1">
        <v>2993</v>
      </c>
      <c r="B2994" s="29" t="str">
        <f>TRIM(基本信息!B2994)</f>
        <v/>
      </c>
      <c r="C2994" s="1" t="str">
        <f>TRIM(基本信息!C2994)</f>
        <v/>
      </c>
      <c r="D2994" s="1">
        <f t="shared" si="299"/>
        <v>0</v>
      </c>
      <c r="E2994" s="1" t="str">
        <f>IFERROR(INDEX(股票涨跌!E:E,MATCH(B2994,股票涨跌!B:B,0)),"-")</f>
        <v>-</v>
      </c>
      <c r="F2994" s="1" t="str">
        <f>IFERROR(INDEX(股票涨跌!F:F,MATCH(B2994,股票涨跌!B:B,0)),"-")</f>
        <v>-</v>
      </c>
      <c r="G2994" s="1" t="str">
        <f>TRIM(基本信息!O2994)</f>
        <v/>
      </c>
      <c r="H2994" s="1" t="str">
        <f>IFERROR(INDEX(行业涨跌!F:F,MATCH(G2994,行业涨跌!C:C,0)),"-")</f>
        <v>-</v>
      </c>
      <c r="I2994" s="1" t="str">
        <f>IFERROR(INDEX(行业涨跌!E:E,MATCH(G2994,行业涨跌!C:C,0)),"-")</f>
        <v>-</v>
      </c>
      <c r="J2994" s="1">
        <v>0</v>
      </c>
      <c r="K2994" s="1">
        <v>0</v>
      </c>
      <c r="L2994" s="1">
        <v>0</v>
      </c>
      <c r="M2994" s="66">
        <f t="shared" si="300"/>
        <v>0</v>
      </c>
      <c r="R2994" s="43" t="str">
        <f t="shared" si="298"/>
        <v>-</v>
      </c>
    </row>
    <row r="2995" spans="1:19" x14ac:dyDescent="0.15">
      <c r="A2995" s="1">
        <v>2994</v>
      </c>
      <c r="B2995" s="29" t="str">
        <f>TRIM(基本信息!B2995)</f>
        <v/>
      </c>
      <c r="C2995" s="1" t="str">
        <f>TRIM(基本信息!C2995)</f>
        <v/>
      </c>
      <c r="D2995" s="1">
        <f t="shared" si="299"/>
        <v>0</v>
      </c>
      <c r="E2995" s="1" t="str">
        <f>IFERROR(INDEX(股票涨跌!E:E,MATCH(B2995,股票涨跌!B:B,0)),"-")</f>
        <v>-</v>
      </c>
      <c r="F2995" s="1" t="str">
        <f>IFERROR(INDEX(股票涨跌!F:F,MATCH(B2995,股票涨跌!B:B,0)),"-")</f>
        <v>-</v>
      </c>
      <c r="G2995" s="1" t="str">
        <f>TRIM(基本信息!O2995)</f>
        <v/>
      </c>
      <c r="H2995" s="1" t="str">
        <f>IFERROR(INDEX(行业涨跌!F:F,MATCH(G2995,行业涨跌!C:C,0)),"-")</f>
        <v>-</v>
      </c>
      <c r="I2995" s="1" t="str">
        <f>IFERROR(INDEX(行业涨跌!E:E,MATCH(G2995,行业涨跌!C:C,0)),"-")</f>
        <v>-</v>
      </c>
      <c r="J2995" s="1">
        <v>0</v>
      </c>
      <c r="K2995" s="1">
        <v>0</v>
      </c>
      <c r="L2995" s="1">
        <v>0</v>
      </c>
      <c r="M2995" s="66">
        <f t="shared" si="300"/>
        <v>0</v>
      </c>
      <c r="R2995" s="43" t="str">
        <f t="shared" si="298"/>
        <v>-</v>
      </c>
    </row>
    <row r="2996" spans="1:19" x14ac:dyDescent="0.15">
      <c r="A2996" s="1">
        <v>2995</v>
      </c>
      <c r="B2996" s="29" t="str">
        <f>TRIM(基本信息!B2996)</f>
        <v/>
      </c>
      <c r="C2996" s="1" t="str">
        <f>TRIM(基本信息!C2996)</f>
        <v/>
      </c>
      <c r="D2996" s="1">
        <f t="shared" si="299"/>
        <v>0</v>
      </c>
      <c r="E2996" s="1" t="str">
        <f>IFERROR(INDEX(股票涨跌!E:E,MATCH(B2996,股票涨跌!B:B,0)),"-")</f>
        <v>-</v>
      </c>
      <c r="F2996" s="1" t="str">
        <f>IFERROR(INDEX(股票涨跌!F:F,MATCH(B2996,股票涨跌!B:B,0)),"-")</f>
        <v>-</v>
      </c>
      <c r="G2996" s="1" t="str">
        <f>TRIM(基本信息!O2996)</f>
        <v/>
      </c>
      <c r="H2996" s="1" t="str">
        <f>IFERROR(INDEX(行业涨跌!F:F,MATCH(G2996,行业涨跌!C:C,0)),"-")</f>
        <v>-</v>
      </c>
      <c r="I2996" s="1" t="str">
        <f>IFERROR(INDEX(行业涨跌!E:E,MATCH(G2996,行业涨跌!C:C,0)),"-")</f>
        <v>-</v>
      </c>
      <c r="J2996" s="1">
        <v>0</v>
      </c>
      <c r="K2996" s="1">
        <v>0</v>
      </c>
      <c r="L2996" s="1">
        <v>0</v>
      </c>
      <c r="M2996" s="66">
        <f t="shared" si="300"/>
        <v>0</v>
      </c>
      <c r="R2996" s="43" t="str">
        <f t="shared" si="298"/>
        <v>-</v>
      </c>
    </row>
    <row r="2997" spans="1:19" x14ac:dyDescent="0.15">
      <c r="A2997" s="1">
        <v>2996</v>
      </c>
      <c r="B2997" s="29" t="str">
        <f>TRIM(基本信息!B2997)</f>
        <v/>
      </c>
      <c r="C2997" s="1" t="str">
        <f>TRIM(基本信息!C2997)</f>
        <v/>
      </c>
      <c r="D2997" s="1">
        <f t="shared" si="299"/>
        <v>0</v>
      </c>
      <c r="E2997" s="1" t="str">
        <f>IFERROR(INDEX(股票涨跌!E:E,MATCH(B2997,股票涨跌!B:B,0)),"-")</f>
        <v>-</v>
      </c>
      <c r="F2997" s="1" t="str">
        <f>IFERROR(INDEX(股票涨跌!F:F,MATCH(B2997,股票涨跌!B:B,0)),"-")</f>
        <v>-</v>
      </c>
      <c r="G2997" s="1" t="str">
        <f>TRIM(基本信息!O2997)</f>
        <v/>
      </c>
      <c r="H2997" s="1" t="str">
        <f>IFERROR(INDEX(行业涨跌!F:F,MATCH(G2997,行业涨跌!C:C,0)),"-")</f>
        <v>-</v>
      </c>
      <c r="I2997" s="1" t="str">
        <f>IFERROR(INDEX(行业涨跌!E:E,MATCH(G2997,行业涨跌!C:C,0)),"-")</f>
        <v>-</v>
      </c>
      <c r="J2997" s="1">
        <v>0</v>
      </c>
      <c r="K2997" s="1">
        <v>0</v>
      </c>
      <c r="L2997" s="1">
        <v>0</v>
      </c>
      <c r="M2997" s="66">
        <f t="shared" si="300"/>
        <v>0</v>
      </c>
      <c r="R2997" s="43" t="str">
        <f t="shared" si="298"/>
        <v>-</v>
      </c>
    </row>
    <row r="2998" spans="1:19" x14ac:dyDescent="0.15">
      <c r="A2998" s="1">
        <v>2997</v>
      </c>
      <c r="B2998" s="29" t="str">
        <f>TRIM(基本信息!B2998)</f>
        <v/>
      </c>
      <c r="C2998" s="1" t="str">
        <f>TRIM(基本信息!C2998)</f>
        <v/>
      </c>
      <c r="D2998" s="1">
        <f t="shared" si="299"/>
        <v>0</v>
      </c>
      <c r="E2998" s="1" t="str">
        <f>IFERROR(INDEX(股票涨跌!E:E,MATCH(B2998,股票涨跌!B:B,0)),"-")</f>
        <v>-</v>
      </c>
      <c r="F2998" s="1" t="str">
        <f>IFERROR(INDEX(股票涨跌!F:F,MATCH(B2998,股票涨跌!B:B,0)),"-")</f>
        <v>-</v>
      </c>
      <c r="G2998" s="1" t="str">
        <f>TRIM(基本信息!O2998)</f>
        <v/>
      </c>
      <c r="H2998" s="1" t="str">
        <f>IFERROR(INDEX(行业涨跌!F:F,MATCH(G2998,行业涨跌!C:C,0)),"-")</f>
        <v>-</v>
      </c>
      <c r="I2998" s="1" t="str">
        <f>IFERROR(INDEX(行业涨跌!E:E,MATCH(G2998,行业涨跌!C:C,0)),"-")</f>
        <v>-</v>
      </c>
      <c r="J2998" s="1">
        <v>0</v>
      </c>
      <c r="K2998" s="1">
        <v>0</v>
      </c>
      <c r="L2998" s="1">
        <v>0</v>
      </c>
      <c r="M2998" s="66">
        <f t="shared" si="300"/>
        <v>0</v>
      </c>
      <c r="R2998" s="43" t="str">
        <f t="shared" si="298"/>
        <v>-</v>
      </c>
    </row>
    <row r="2999" spans="1:19" x14ac:dyDescent="0.15">
      <c r="A2999" s="1">
        <v>2998</v>
      </c>
      <c r="B2999" s="29" t="str">
        <f>TRIM(基本信息!B2999)</f>
        <v/>
      </c>
      <c r="C2999" s="1" t="str">
        <f>TRIM(基本信息!C2999)</f>
        <v/>
      </c>
      <c r="D2999" s="1">
        <f t="shared" si="299"/>
        <v>0</v>
      </c>
      <c r="E2999" s="1" t="str">
        <f>IFERROR(INDEX(股票涨跌!E:E,MATCH(B2999,股票涨跌!B:B,0)),"-")</f>
        <v>-</v>
      </c>
      <c r="F2999" s="1" t="str">
        <f>IFERROR(INDEX(股票涨跌!F:F,MATCH(B2999,股票涨跌!B:B,0)),"-")</f>
        <v>-</v>
      </c>
      <c r="G2999" s="1" t="str">
        <f>TRIM(基本信息!O2999)</f>
        <v/>
      </c>
      <c r="H2999" s="1" t="str">
        <f>IFERROR(INDEX(行业涨跌!F:F,MATCH(G2999,行业涨跌!C:C,0)),"-")</f>
        <v>-</v>
      </c>
      <c r="I2999" s="1" t="str">
        <f>IFERROR(INDEX(行业涨跌!E:E,MATCH(G2999,行业涨跌!C:C,0)),"-")</f>
        <v>-</v>
      </c>
      <c r="J2999" s="1">
        <v>0</v>
      </c>
      <c r="K2999" s="1">
        <v>1</v>
      </c>
      <c r="L2999" s="1">
        <v>0</v>
      </c>
      <c r="M2999" s="66">
        <f t="shared" si="300"/>
        <v>1</v>
      </c>
      <c r="R2999" s="43" t="str">
        <f t="shared" si="298"/>
        <v>-</v>
      </c>
      <c r="S2999" s="11">
        <v>43630.625</v>
      </c>
    </row>
    <row r="3000" spans="1:19" x14ac:dyDescent="0.15">
      <c r="A3000" s="1">
        <v>2999</v>
      </c>
      <c r="B3000" s="29" t="str">
        <f>TRIM(基本信息!B3000)</f>
        <v/>
      </c>
      <c r="C3000" s="1" t="str">
        <f>TRIM(基本信息!C3000)</f>
        <v/>
      </c>
      <c r="D3000" s="1">
        <f t="shared" si="299"/>
        <v>0</v>
      </c>
      <c r="E3000" s="1" t="str">
        <f>IFERROR(INDEX(股票涨跌!E:E,MATCH(B3000,股票涨跌!B:B,0)),"-")</f>
        <v>-</v>
      </c>
      <c r="F3000" s="1" t="str">
        <f>IFERROR(INDEX(股票涨跌!F:F,MATCH(B3000,股票涨跌!B:B,0)),"-")</f>
        <v>-</v>
      </c>
      <c r="G3000" s="1" t="str">
        <f>TRIM(基本信息!O3000)</f>
        <v/>
      </c>
      <c r="H3000" s="1" t="str">
        <f>IFERROR(INDEX(行业涨跌!F:F,MATCH(G3000,行业涨跌!C:C,0)),"-")</f>
        <v>-</v>
      </c>
      <c r="I3000" s="1" t="str">
        <f>IFERROR(INDEX(行业涨跌!E:E,MATCH(G3000,行业涨跌!C:C,0)),"-")</f>
        <v>-</v>
      </c>
      <c r="J3000" s="1">
        <v>0</v>
      </c>
      <c r="K3000" s="1">
        <v>0</v>
      </c>
      <c r="L3000" s="1">
        <v>0</v>
      </c>
      <c r="M3000" s="66">
        <f t="shared" si="300"/>
        <v>0</v>
      </c>
      <c r="R3000" s="43" t="str">
        <f t="shared" si="298"/>
        <v>-</v>
      </c>
    </row>
    <row r="3001" spans="1:19" x14ac:dyDescent="0.15">
      <c r="A3001" s="1">
        <v>3000</v>
      </c>
      <c r="B3001" s="29" t="str">
        <f>TRIM(基本信息!B3001)</f>
        <v/>
      </c>
      <c r="C3001" s="1" t="str">
        <f>TRIM(基本信息!C3001)</f>
        <v/>
      </c>
      <c r="D3001" s="1">
        <f t="shared" si="299"/>
        <v>0</v>
      </c>
      <c r="E3001" s="1" t="str">
        <f>IFERROR(INDEX(股票涨跌!E:E,MATCH(B3001,股票涨跌!B:B,0)),"-")</f>
        <v>-</v>
      </c>
      <c r="F3001" s="1" t="str">
        <f>IFERROR(INDEX(股票涨跌!F:F,MATCH(B3001,股票涨跌!B:B,0)),"-")</f>
        <v>-</v>
      </c>
      <c r="G3001" s="1" t="str">
        <f>TRIM(基本信息!O3001)</f>
        <v/>
      </c>
      <c r="H3001" s="1" t="str">
        <f>IFERROR(INDEX(行业涨跌!F:F,MATCH(G3001,行业涨跌!C:C,0)),"-")</f>
        <v>-</v>
      </c>
      <c r="I3001" s="1" t="str">
        <f>IFERROR(INDEX(行业涨跌!E:E,MATCH(G3001,行业涨跌!C:C,0)),"-")</f>
        <v>-</v>
      </c>
      <c r="J3001" s="1">
        <v>0</v>
      </c>
      <c r="K3001" s="1">
        <v>1</v>
      </c>
      <c r="L3001" s="1">
        <v>0</v>
      </c>
      <c r="M3001" s="66">
        <f t="shared" si="300"/>
        <v>1</v>
      </c>
      <c r="R3001" s="43" t="str">
        <f t="shared" si="298"/>
        <v>-</v>
      </c>
      <c r="S3001" s="11">
        <v>43630.625</v>
      </c>
    </row>
    <row r="3002" spans="1:19" x14ac:dyDescent="0.15">
      <c r="A3002" s="1">
        <v>3001</v>
      </c>
      <c r="B3002" s="29" t="str">
        <f>TRIM(基本信息!B3002)</f>
        <v/>
      </c>
      <c r="C3002" s="1" t="str">
        <f>TRIM(基本信息!C3002)</f>
        <v/>
      </c>
      <c r="D3002" s="1">
        <f t="shared" si="299"/>
        <v>0</v>
      </c>
      <c r="E3002" s="1" t="str">
        <f>IFERROR(INDEX(股票涨跌!E:E,MATCH(B3002,股票涨跌!B:B,0)),"-")</f>
        <v>-</v>
      </c>
      <c r="F3002" s="1" t="str">
        <f>IFERROR(INDEX(股票涨跌!F:F,MATCH(B3002,股票涨跌!B:B,0)),"-")</f>
        <v>-</v>
      </c>
      <c r="G3002" s="1" t="str">
        <f>TRIM(基本信息!O3002)</f>
        <v/>
      </c>
      <c r="H3002" s="1" t="str">
        <f>IFERROR(INDEX(行业涨跌!F:F,MATCH(G3002,行业涨跌!C:C,0)),"-")</f>
        <v>-</v>
      </c>
      <c r="I3002" s="1" t="str">
        <f>IFERROR(INDEX(行业涨跌!E:E,MATCH(G3002,行业涨跌!C:C,0)),"-")</f>
        <v>-</v>
      </c>
      <c r="J3002" s="1">
        <v>0</v>
      </c>
      <c r="K3002" s="1">
        <v>0</v>
      </c>
      <c r="L3002" s="1">
        <v>0</v>
      </c>
      <c r="M3002" s="66">
        <f t="shared" si="300"/>
        <v>0</v>
      </c>
      <c r="R3002" s="43" t="str">
        <f t="shared" si="298"/>
        <v>-</v>
      </c>
    </row>
    <row r="3003" spans="1:19" x14ac:dyDescent="0.15">
      <c r="A3003" s="1">
        <v>3002</v>
      </c>
      <c r="B3003" s="29" t="str">
        <f>TRIM(基本信息!B3003)</f>
        <v/>
      </c>
      <c r="C3003" s="1" t="str">
        <f>TRIM(基本信息!C3003)</f>
        <v/>
      </c>
      <c r="D3003" s="1">
        <f t="shared" si="299"/>
        <v>0</v>
      </c>
      <c r="E3003" s="1" t="str">
        <f>IFERROR(INDEX(股票涨跌!E:E,MATCH(B3003,股票涨跌!B:B,0)),"-")</f>
        <v>-</v>
      </c>
      <c r="F3003" s="1" t="str">
        <f>IFERROR(INDEX(股票涨跌!F:F,MATCH(B3003,股票涨跌!B:B,0)),"-")</f>
        <v>-</v>
      </c>
      <c r="G3003" s="1" t="str">
        <f>TRIM(基本信息!O3003)</f>
        <v/>
      </c>
      <c r="H3003" s="1" t="str">
        <f>IFERROR(INDEX(行业涨跌!F:F,MATCH(G3003,行业涨跌!C:C,0)),"-")</f>
        <v>-</v>
      </c>
      <c r="I3003" s="1" t="str">
        <f>IFERROR(INDEX(行业涨跌!E:E,MATCH(G3003,行业涨跌!C:C,0)),"-")</f>
        <v>-</v>
      </c>
      <c r="J3003" s="1">
        <v>0</v>
      </c>
      <c r="K3003" s="1">
        <v>0</v>
      </c>
      <c r="L3003" s="1">
        <v>0</v>
      </c>
      <c r="M3003" s="66">
        <f t="shared" si="300"/>
        <v>0</v>
      </c>
      <c r="R3003" s="43" t="str">
        <f t="shared" si="298"/>
        <v>-</v>
      </c>
    </row>
    <row r="3004" spans="1:19" x14ac:dyDescent="0.15">
      <c r="A3004" s="1">
        <v>3003</v>
      </c>
      <c r="B3004" s="29" t="str">
        <f>TRIM(基本信息!B3004)</f>
        <v/>
      </c>
      <c r="C3004" s="1" t="str">
        <f>TRIM(基本信息!C3004)</f>
        <v/>
      </c>
      <c r="D3004" s="1">
        <f t="shared" si="299"/>
        <v>0</v>
      </c>
      <c r="E3004" s="1" t="str">
        <f>IFERROR(INDEX(股票涨跌!E:E,MATCH(B3004,股票涨跌!B:B,0)),"-")</f>
        <v>-</v>
      </c>
      <c r="F3004" s="1" t="str">
        <f>IFERROR(INDEX(股票涨跌!F:F,MATCH(B3004,股票涨跌!B:B,0)),"-")</f>
        <v>-</v>
      </c>
      <c r="G3004" s="1" t="str">
        <f>TRIM(基本信息!O3004)</f>
        <v/>
      </c>
      <c r="H3004" s="1" t="str">
        <f>IFERROR(INDEX(行业涨跌!F:F,MATCH(G3004,行业涨跌!C:C,0)),"-")</f>
        <v>-</v>
      </c>
      <c r="I3004" s="1" t="str">
        <f>IFERROR(INDEX(行业涨跌!E:E,MATCH(G3004,行业涨跌!C:C,0)),"-")</f>
        <v>-</v>
      </c>
      <c r="J3004" s="1">
        <v>0</v>
      </c>
      <c r="K3004" s="1">
        <v>0</v>
      </c>
      <c r="L3004" s="1">
        <v>0</v>
      </c>
      <c r="M3004" s="66">
        <f t="shared" si="300"/>
        <v>0</v>
      </c>
      <c r="R3004" s="43" t="str">
        <f t="shared" si="298"/>
        <v>-</v>
      </c>
    </row>
    <row r="3005" spans="1:19" x14ac:dyDescent="0.15">
      <c r="A3005" s="1">
        <v>3004</v>
      </c>
      <c r="B3005" s="29" t="str">
        <f>TRIM(基本信息!B3005)</f>
        <v/>
      </c>
      <c r="C3005" s="1" t="str">
        <f>TRIM(基本信息!C3005)</f>
        <v/>
      </c>
      <c r="D3005" s="1">
        <f t="shared" si="299"/>
        <v>0</v>
      </c>
      <c r="E3005" s="1" t="str">
        <f>IFERROR(INDEX(股票涨跌!E:E,MATCH(B3005,股票涨跌!B:B,0)),"-")</f>
        <v>-</v>
      </c>
      <c r="F3005" s="1" t="str">
        <f>IFERROR(INDEX(股票涨跌!F:F,MATCH(B3005,股票涨跌!B:B,0)),"-")</f>
        <v>-</v>
      </c>
      <c r="G3005" s="1" t="str">
        <f>TRIM(基本信息!O3005)</f>
        <v/>
      </c>
      <c r="H3005" s="1" t="str">
        <f>IFERROR(INDEX(行业涨跌!F:F,MATCH(G3005,行业涨跌!C:C,0)),"-")</f>
        <v>-</v>
      </c>
      <c r="I3005" s="1" t="str">
        <f>IFERROR(INDEX(行业涨跌!E:E,MATCH(G3005,行业涨跌!C:C,0)),"-")</f>
        <v>-</v>
      </c>
      <c r="J3005" s="1">
        <v>0</v>
      </c>
      <c r="K3005" s="1">
        <v>0</v>
      </c>
      <c r="L3005" s="1">
        <v>0</v>
      </c>
      <c r="M3005" s="66">
        <f t="shared" si="300"/>
        <v>0</v>
      </c>
      <c r="R3005" s="43" t="str">
        <f t="shared" si="298"/>
        <v>-</v>
      </c>
    </row>
    <row r="3006" spans="1:19" x14ac:dyDescent="0.15">
      <c r="A3006" s="1">
        <v>3005</v>
      </c>
      <c r="B3006" s="29" t="str">
        <f>TRIM(基本信息!B3006)</f>
        <v/>
      </c>
      <c r="C3006" s="1" t="str">
        <f>TRIM(基本信息!C3006)</f>
        <v/>
      </c>
      <c r="D3006" s="1">
        <f t="shared" si="299"/>
        <v>0</v>
      </c>
      <c r="E3006" s="1" t="str">
        <f>IFERROR(INDEX(股票涨跌!E:E,MATCH(B3006,股票涨跌!B:B,0)),"-")</f>
        <v>-</v>
      </c>
      <c r="F3006" s="1" t="str">
        <f>IFERROR(INDEX(股票涨跌!F:F,MATCH(B3006,股票涨跌!B:B,0)),"-")</f>
        <v>-</v>
      </c>
      <c r="G3006" s="1" t="str">
        <f>TRIM(基本信息!O3006)</f>
        <v/>
      </c>
      <c r="H3006" s="1" t="str">
        <f>IFERROR(INDEX(行业涨跌!F:F,MATCH(G3006,行业涨跌!C:C,0)),"-")</f>
        <v>-</v>
      </c>
      <c r="I3006" s="1" t="str">
        <f>IFERROR(INDEX(行业涨跌!E:E,MATCH(G3006,行业涨跌!C:C,0)),"-")</f>
        <v>-</v>
      </c>
      <c r="J3006" s="1">
        <v>0</v>
      </c>
      <c r="K3006" s="1">
        <v>0</v>
      </c>
      <c r="L3006" s="1">
        <v>0</v>
      </c>
      <c r="M3006" s="66">
        <f t="shared" si="300"/>
        <v>0</v>
      </c>
      <c r="R3006" s="43" t="str">
        <f t="shared" si="298"/>
        <v>-</v>
      </c>
    </row>
    <row r="3007" spans="1:19" x14ac:dyDescent="0.15">
      <c r="A3007" s="1">
        <v>3006</v>
      </c>
      <c r="B3007" s="29" t="str">
        <f>TRIM(基本信息!B3007)</f>
        <v/>
      </c>
      <c r="C3007" s="1" t="str">
        <f>TRIM(基本信息!C3007)</f>
        <v/>
      </c>
      <c r="D3007" s="1">
        <f t="shared" si="299"/>
        <v>0</v>
      </c>
      <c r="E3007" s="1" t="str">
        <f>IFERROR(INDEX(股票涨跌!E:E,MATCH(B3007,股票涨跌!B:B,0)),"-")</f>
        <v>-</v>
      </c>
      <c r="F3007" s="1" t="str">
        <f>IFERROR(INDEX(股票涨跌!F:F,MATCH(B3007,股票涨跌!B:B,0)),"-")</f>
        <v>-</v>
      </c>
      <c r="G3007" s="1" t="str">
        <f>TRIM(基本信息!O3007)</f>
        <v/>
      </c>
      <c r="H3007" s="1" t="str">
        <f>IFERROR(INDEX(行业涨跌!F:F,MATCH(G3007,行业涨跌!C:C,0)),"-")</f>
        <v>-</v>
      </c>
      <c r="I3007" s="1" t="str">
        <f>IFERROR(INDEX(行业涨跌!E:E,MATCH(G3007,行业涨跌!C:C,0)),"-")</f>
        <v>-</v>
      </c>
      <c r="J3007" s="1">
        <v>0</v>
      </c>
      <c r="K3007" s="1">
        <v>0</v>
      </c>
      <c r="L3007" s="1">
        <v>0</v>
      </c>
      <c r="M3007" s="66">
        <f t="shared" si="300"/>
        <v>0</v>
      </c>
      <c r="R3007" s="43" t="str">
        <f t="shared" si="298"/>
        <v>-</v>
      </c>
    </row>
    <row r="3008" spans="1:19" x14ac:dyDescent="0.15">
      <c r="A3008" s="1">
        <v>3007</v>
      </c>
      <c r="B3008" s="29" t="str">
        <f>TRIM(基本信息!B3008)</f>
        <v/>
      </c>
      <c r="C3008" s="1" t="str">
        <f>TRIM(基本信息!C3008)</f>
        <v/>
      </c>
      <c r="D3008" s="1">
        <f t="shared" si="299"/>
        <v>0</v>
      </c>
      <c r="E3008" s="1" t="str">
        <f>IFERROR(INDEX(股票涨跌!E:E,MATCH(B3008,股票涨跌!B:B,0)),"-")</f>
        <v>-</v>
      </c>
      <c r="F3008" s="1" t="str">
        <f>IFERROR(INDEX(股票涨跌!F:F,MATCH(B3008,股票涨跌!B:B,0)),"-")</f>
        <v>-</v>
      </c>
      <c r="G3008" s="1" t="str">
        <f>TRIM(基本信息!O3008)</f>
        <v/>
      </c>
      <c r="H3008" s="1" t="str">
        <f>IFERROR(INDEX(行业涨跌!F:F,MATCH(G3008,行业涨跌!C:C,0)),"-")</f>
        <v>-</v>
      </c>
      <c r="I3008" s="1" t="str">
        <f>IFERROR(INDEX(行业涨跌!E:E,MATCH(G3008,行业涨跌!C:C,0)),"-")</f>
        <v>-</v>
      </c>
      <c r="J3008" s="1">
        <v>0</v>
      </c>
      <c r="K3008" s="1">
        <v>0</v>
      </c>
      <c r="L3008" s="1">
        <v>0</v>
      </c>
      <c r="M3008" s="66">
        <f t="shared" si="300"/>
        <v>0</v>
      </c>
      <c r="R3008" s="43" t="str">
        <f t="shared" si="298"/>
        <v>-</v>
      </c>
    </row>
    <row r="3009" spans="1:19" x14ac:dyDescent="0.15">
      <c r="A3009" s="1">
        <v>3008</v>
      </c>
      <c r="B3009" s="29" t="str">
        <f>TRIM(基本信息!B3009)</f>
        <v/>
      </c>
      <c r="C3009" s="1" t="str">
        <f>TRIM(基本信息!C3009)</f>
        <v/>
      </c>
      <c r="D3009" s="1">
        <f t="shared" si="299"/>
        <v>0</v>
      </c>
      <c r="E3009" s="1" t="str">
        <f>IFERROR(INDEX(股票涨跌!E:E,MATCH(B3009,股票涨跌!B:B,0)),"-")</f>
        <v>-</v>
      </c>
      <c r="F3009" s="1" t="str">
        <f>IFERROR(INDEX(股票涨跌!F:F,MATCH(B3009,股票涨跌!B:B,0)),"-")</f>
        <v>-</v>
      </c>
      <c r="G3009" s="1" t="str">
        <f>TRIM(基本信息!O3009)</f>
        <v/>
      </c>
      <c r="H3009" s="1" t="str">
        <f>IFERROR(INDEX(行业涨跌!F:F,MATCH(G3009,行业涨跌!C:C,0)),"-")</f>
        <v>-</v>
      </c>
      <c r="I3009" s="1" t="str">
        <f>IFERROR(INDEX(行业涨跌!E:E,MATCH(G3009,行业涨跌!C:C,0)),"-")</f>
        <v>-</v>
      </c>
      <c r="J3009" s="1">
        <v>0</v>
      </c>
      <c r="K3009" s="1">
        <v>1</v>
      </c>
      <c r="L3009" s="1">
        <v>0</v>
      </c>
      <c r="M3009" s="66">
        <f t="shared" si="300"/>
        <v>1</v>
      </c>
      <c r="R3009" s="43" t="str">
        <f t="shared" si="298"/>
        <v>-</v>
      </c>
      <c r="S3009" s="11">
        <v>43630.625</v>
      </c>
    </row>
    <row r="3010" spans="1:19" x14ac:dyDescent="0.15">
      <c r="A3010" s="1">
        <v>3009</v>
      </c>
      <c r="B3010" s="29" t="str">
        <f>TRIM(基本信息!B3010)</f>
        <v/>
      </c>
      <c r="C3010" s="1" t="str">
        <f>TRIM(基本信息!C3010)</f>
        <v/>
      </c>
      <c r="D3010" s="1">
        <f t="shared" si="299"/>
        <v>0</v>
      </c>
      <c r="E3010" s="1" t="str">
        <f>IFERROR(INDEX(股票涨跌!E:E,MATCH(B3010,股票涨跌!B:B,0)),"-")</f>
        <v>-</v>
      </c>
      <c r="F3010" s="1" t="str">
        <f>IFERROR(INDEX(股票涨跌!F:F,MATCH(B3010,股票涨跌!B:B,0)),"-")</f>
        <v>-</v>
      </c>
      <c r="G3010" s="1" t="str">
        <f>TRIM(基本信息!O3010)</f>
        <v/>
      </c>
      <c r="H3010" s="1" t="str">
        <f>IFERROR(INDEX(行业涨跌!F:F,MATCH(G3010,行业涨跌!C:C,0)),"-")</f>
        <v>-</v>
      </c>
      <c r="I3010" s="1" t="str">
        <f>IFERROR(INDEX(行业涨跌!E:E,MATCH(G3010,行业涨跌!C:C,0)),"-")</f>
        <v>-</v>
      </c>
      <c r="J3010" s="1">
        <v>0</v>
      </c>
      <c r="K3010" s="1">
        <v>0</v>
      </c>
      <c r="L3010" s="1">
        <v>0</v>
      </c>
      <c r="M3010" s="66">
        <f t="shared" si="300"/>
        <v>0</v>
      </c>
      <c r="R3010" s="43" t="str">
        <f t="shared" ref="R3010:R3073" si="301">IF(D3010&gt;0,IF(J3010&gt;0,$J$1,"")&amp;IF(K3010&gt;0,$K$1,"")&amp;IF(L3010&gt;0,$L$1,"")&amp;"+"&amp;IF(N3010&gt;0,$N$1,"")&amp;IF(O3010&gt;0,$O$1,"")&amp;IF(P3010&gt;0,$P$1,"")&amp;IF(Q3010&gt;0,$Q$1,""),"-")</f>
        <v>-</v>
      </c>
    </row>
    <row r="3011" spans="1:19" x14ac:dyDescent="0.15">
      <c r="A3011" s="1">
        <v>3010</v>
      </c>
      <c r="B3011" s="29" t="str">
        <f>TRIM(基本信息!B3011)</f>
        <v/>
      </c>
      <c r="C3011" s="1" t="str">
        <f>TRIM(基本信息!C3011)</f>
        <v/>
      </c>
      <c r="D3011" s="1">
        <f t="shared" ref="D3011:D3074" si="302">IF(LEN(B3011)&gt;2,OR(M3011=1,(M3011=0.5)*(N3011+O3011+P3011+Q3011)&gt;0)+0,0)</f>
        <v>0</v>
      </c>
      <c r="E3011" s="1" t="str">
        <f>IFERROR(INDEX(股票涨跌!E:E,MATCH(B3011,股票涨跌!B:B,0)),"-")</f>
        <v>-</v>
      </c>
      <c r="F3011" s="1" t="str">
        <f>IFERROR(INDEX(股票涨跌!F:F,MATCH(B3011,股票涨跌!B:B,0)),"-")</f>
        <v>-</v>
      </c>
      <c r="G3011" s="1" t="str">
        <f>TRIM(基本信息!O3011)</f>
        <v/>
      </c>
      <c r="H3011" s="1" t="str">
        <f>IFERROR(INDEX(行业涨跌!F:F,MATCH(G3011,行业涨跌!C:C,0)),"-")</f>
        <v>-</v>
      </c>
      <c r="I3011" s="1" t="str">
        <f>IFERROR(INDEX(行业涨跌!E:E,MATCH(G3011,行业涨跌!C:C,0)),"-")</f>
        <v>-</v>
      </c>
      <c r="J3011" s="1">
        <v>0</v>
      </c>
      <c r="K3011" s="1">
        <v>0</v>
      </c>
      <c r="L3011" s="1">
        <v>0</v>
      </c>
      <c r="M3011" s="66">
        <f t="shared" ref="M3011:M3074" si="303">IF(K3011&gt;0,1,IF(J3011&gt;0,0.5,0))</f>
        <v>0</v>
      </c>
      <c r="R3011" s="43" t="str">
        <f t="shared" si="301"/>
        <v>-</v>
      </c>
    </row>
    <row r="3012" spans="1:19" x14ac:dyDescent="0.15">
      <c r="A3012" s="1">
        <v>3011</v>
      </c>
      <c r="B3012" s="29" t="str">
        <f>TRIM(基本信息!B3012)</f>
        <v/>
      </c>
      <c r="C3012" s="1" t="str">
        <f>TRIM(基本信息!C3012)</f>
        <v/>
      </c>
      <c r="D3012" s="1">
        <f t="shared" si="302"/>
        <v>0</v>
      </c>
      <c r="E3012" s="1" t="str">
        <f>IFERROR(INDEX(股票涨跌!E:E,MATCH(B3012,股票涨跌!B:B,0)),"-")</f>
        <v>-</v>
      </c>
      <c r="F3012" s="1" t="str">
        <f>IFERROR(INDEX(股票涨跌!F:F,MATCH(B3012,股票涨跌!B:B,0)),"-")</f>
        <v>-</v>
      </c>
      <c r="G3012" s="1" t="str">
        <f>TRIM(基本信息!O3012)</f>
        <v/>
      </c>
      <c r="H3012" s="1" t="str">
        <f>IFERROR(INDEX(行业涨跌!F:F,MATCH(G3012,行业涨跌!C:C,0)),"-")</f>
        <v>-</v>
      </c>
      <c r="I3012" s="1" t="str">
        <f>IFERROR(INDEX(行业涨跌!E:E,MATCH(G3012,行业涨跌!C:C,0)),"-")</f>
        <v>-</v>
      </c>
      <c r="J3012" s="1">
        <v>0</v>
      </c>
      <c r="K3012" s="1">
        <v>0</v>
      </c>
      <c r="L3012" s="1">
        <v>0</v>
      </c>
      <c r="M3012" s="66">
        <f t="shared" si="303"/>
        <v>0</v>
      </c>
      <c r="R3012" s="43" t="str">
        <f t="shared" si="301"/>
        <v>-</v>
      </c>
    </row>
    <row r="3013" spans="1:19" x14ac:dyDescent="0.15">
      <c r="A3013" s="1">
        <v>3012</v>
      </c>
      <c r="B3013" s="29" t="str">
        <f>TRIM(基本信息!B3013)</f>
        <v/>
      </c>
      <c r="C3013" s="1" t="str">
        <f>TRIM(基本信息!C3013)</f>
        <v/>
      </c>
      <c r="D3013" s="1">
        <f t="shared" si="302"/>
        <v>0</v>
      </c>
      <c r="E3013" s="1" t="str">
        <f>IFERROR(INDEX(股票涨跌!E:E,MATCH(B3013,股票涨跌!B:B,0)),"-")</f>
        <v>-</v>
      </c>
      <c r="F3013" s="1" t="str">
        <f>IFERROR(INDEX(股票涨跌!F:F,MATCH(B3013,股票涨跌!B:B,0)),"-")</f>
        <v>-</v>
      </c>
      <c r="G3013" s="1" t="str">
        <f>TRIM(基本信息!O3013)</f>
        <v/>
      </c>
      <c r="H3013" s="1" t="str">
        <f>IFERROR(INDEX(行业涨跌!F:F,MATCH(G3013,行业涨跌!C:C,0)),"-")</f>
        <v>-</v>
      </c>
      <c r="I3013" s="1" t="str">
        <f>IFERROR(INDEX(行业涨跌!E:E,MATCH(G3013,行业涨跌!C:C,0)),"-")</f>
        <v>-</v>
      </c>
      <c r="J3013" s="1">
        <v>0</v>
      </c>
      <c r="K3013" s="1">
        <v>0</v>
      </c>
      <c r="L3013" s="1">
        <v>0</v>
      </c>
      <c r="M3013" s="66">
        <f t="shared" si="303"/>
        <v>0</v>
      </c>
      <c r="R3013" s="43" t="str">
        <f t="shared" si="301"/>
        <v>-</v>
      </c>
    </row>
    <row r="3014" spans="1:19" x14ac:dyDescent="0.15">
      <c r="A3014" s="1">
        <v>3013</v>
      </c>
      <c r="B3014" s="29" t="str">
        <f>TRIM(基本信息!B3014)</f>
        <v/>
      </c>
      <c r="C3014" s="1" t="str">
        <f>TRIM(基本信息!C3014)</f>
        <v/>
      </c>
      <c r="D3014" s="1">
        <f t="shared" si="302"/>
        <v>0</v>
      </c>
      <c r="E3014" s="1" t="str">
        <f>IFERROR(INDEX(股票涨跌!E:E,MATCH(B3014,股票涨跌!B:B,0)),"-")</f>
        <v>-</v>
      </c>
      <c r="F3014" s="1" t="str">
        <f>IFERROR(INDEX(股票涨跌!F:F,MATCH(B3014,股票涨跌!B:B,0)),"-")</f>
        <v>-</v>
      </c>
      <c r="G3014" s="1" t="str">
        <f>TRIM(基本信息!O3014)</f>
        <v/>
      </c>
      <c r="H3014" s="1" t="str">
        <f>IFERROR(INDEX(行业涨跌!F:F,MATCH(G3014,行业涨跌!C:C,0)),"-")</f>
        <v>-</v>
      </c>
      <c r="I3014" s="1" t="str">
        <f>IFERROR(INDEX(行业涨跌!E:E,MATCH(G3014,行业涨跌!C:C,0)),"-")</f>
        <v>-</v>
      </c>
      <c r="J3014" s="1">
        <v>0</v>
      </c>
      <c r="K3014" s="1">
        <v>0</v>
      </c>
      <c r="L3014" s="1">
        <v>0</v>
      </c>
      <c r="M3014" s="66">
        <f t="shared" si="303"/>
        <v>0</v>
      </c>
      <c r="R3014" s="43" t="str">
        <f t="shared" si="301"/>
        <v>-</v>
      </c>
    </row>
    <row r="3015" spans="1:19" x14ac:dyDescent="0.15">
      <c r="A3015" s="1">
        <v>3014</v>
      </c>
      <c r="B3015" s="29" t="str">
        <f>TRIM(基本信息!B3015)</f>
        <v/>
      </c>
      <c r="C3015" s="1" t="str">
        <f>TRIM(基本信息!C3015)</f>
        <v/>
      </c>
      <c r="D3015" s="1">
        <f t="shared" si="302"/>
        <v>0</v>
      </c>
      <c r="E3015" s="1" t="str">
        <f>IFERROR(INDEX(股票涨跌!E:E,MATCH(B3015,股票涨跌!B:B,0)),"-")</f>
        <v>-</v>
      </c>
      <c r="F3015" s="1" t="str">
        <f>IFERROR(INDEX(股票涨跌!F:F,MATCH(B3015,股票涨跌!B:B,0)),"-")</f>
        <v>-</v>
      </c>
      <c r="G3015" s="1" t="str">
        <f>TRIM(基本信息!O3015)</f>
        <v/>
      </c>
      <c r="H3015" s="1" t="str">
        <f>IFERROR(INDEX(行业涨跌!F:F,MATCH(G3015,行业涨跌!C:C,0)),"-")</f>
        <v>-</v>
      </c>
      <c r="I3015" s="1" t="str">
        <f>IFERROR(INDEX(行业涨跌!E:E,MATCH(G3015,行业涨跌!C:C,0)),"-")</f>
        <v>-</v>
      </c>
      <c r="J3015" s="1">
        <v>0</v>
      </c>
      <c r="K3015" s="1">
        <v>0</v>
      </c>
      <c r="L3015" s="1">
        <v>0</v>
      </c>
      <c r="M3015" s="66">
        <f t="shared" si="303"/>
        <v>0</v>
      </c>
      <c r="R3015" s="43" t="str">
        <f t="shared" si="301"/>
        <v>-</v>
      </c>
    </row>
    <row r="3016" spans="1:19" x14ac:dyDescent="0.15">
      <c r="A3016" s="1">
        <v>3015</v>
      </c>
      <c r="B3016" s="29" t="str">
        <f>TRIM(基本信息!B3016)</f>
        <v/>
      </c>
      <c r="C3016" s="1" t="str">
        <f>TRIM(基本信息!C3016)</f>
        <v/>
      </c>
      <c r="D3016" s="1">
        <f t="shared" si="302"/>
        <v>0</v>
      </c>
      <c r="E3016" s="1" t="str">
        <f>IFERROR(INDEX(股票涨跌!E:E,MATCH(B3016,股票涨跌!B:B,0)),"-")</f>
        <v>-</v>
      </c>
      <c r="F3016" s="1" t="str">
        <f>IFERROR(INDEX(股票涨跌!F:F,MATCH(B3016,股票涨跌!B:B,0)),"-")</f>
        <v>-</v>
      </c>
      <c r="G3016" s="1" t="str">
        <f>TRIM(基本信息!O3016)</f>
        <v/>
      </c>
      <c r="H3016" s="1" t="str">
        <f>IFERROR(INDEX(行业涨跌!F:F,MATCH(G3016,行业涨跌!C:C,0)),"-")</f>
        <v>-</v>
      </c>
      <c r="I3016" s="1" t="str">
        <f>IFERROR(INDEX(行业涨跌!E:E,MATCH(G3016,行业涨跌!C:C,0)),"-")</f>
        <v>-</v>
      </c>
      <c r="J3016" s="1">
        <v>0</v>
      </c>
      <c r="K3016" s="1">
        <v>0</v>
      </c>
      <c r="L3016" s="1">
        <v>0</v>
      </c>
      <c r="M3016" s="66">
        <f t="shared" si="303"/>
        <v>0</v>
      </c>
      <c r="R3016" s="43" t="str">
        <f t="shared" si="301"/>
        <v>-</v>
      </c>
    </row>
    <row r="3017" spans="1:19" x14ac:dyDescent="0.15">
      <c r="A3017" s="1">
        <v>3016</v>
      </c>
      <c r="B3017" s="29" t="str">
        <f>TRIM(基本信息!B3017)</f>
        <v/>
      </c>
      <c r="C3017" s="1" t="str">
        <f>TRIM(基本信息!C3017)</f>
        <v/>
      </c>
      <c r="D3017" s="1">
        <f t="shared" si="302"/>
        <v>0</v>
      </c>
      <c r="E3017" s="1" t="str">
        <f>IFERROR(INDEX(股票涨跌!E:E,MATCH(B3017,股票涨跌!B:B,0)),"-")</f>
        <v>-</v>
      </c>
      <c r="F3017" s="1" t="str">
        <f>IFERROR(INDEX(股票涨跌!F:F,MATCH(B3017,股票涨跌!B:B,0)),"-")</f>
        <v>-</v>
      </c>
      <c r="G3017" s="1" t="str">
        <f>TRIM(基本信息!O3017)</f>
        <v/>
      </c>
      <c r="H3017" s="1" t="str">
        <f>IFERROR(INDEX(行业涨跌!F:F,MATCH(G3017,行业涨跌!C:C,0)),"-")</f>
        <v>-</v>
      </c>
      <c r="I3017" s="1" t="str">
        <f>IFERROR(INDEX(行业涨跌!E:E,MATCH(G3017,行业涨跌!C:C,0)),"-")</f>
        <v>-</v>
      </c>
      <c r="J3017" s="1">
        <v>0</v>
      </c>
      <c r="K3017" s="1">
        <v>0</v>
      </c>
      <c r="L3017" s="1">
        <v>0</v>
      </c>
      <c r="M3017" s="66">
        <f t="shared" si="303"/>
        <v>0</v>
      </c>
      <c r="R3017" s="43" t="str">
        <f t="shared" si="301"/>
        <v>-</v>
      </c>
    </row>
    <row r="3018" spans="1:19" x14ac:dyDescent="0.15">
      <c r="A3018" s="1">
        <v>3017</v>
      </c>
      <c r="B3018" s="29" t="str">
        <f>TRIM(基本信息!B3018)</f>
        <v/>
      </c>
      <c r="C3018" s="1" t="str">
        <f>TRIM(基本信息!C3018)</f>
        <v/>
      </c>
      <c r="D3018" s="1">
        <f t="shared" si="302"/>
        <v>0</v>
      </c>
      <c r="E3018" s="1" t="str">
        <f>IFERROR(INDEX(股票涨跌!E:E,MATCH(B3018,股票涨跌!B:B,0)),"-")</f>
        <v>-</v>
      </c>
      <c r="F3018" s="1" t="str">
        <f>IFERROR(INDEX(股票涨跌!F:F,MATCH(B3018,股票涨跌!B:B,0)),"-")</f>
        <v>-</v>
      </c>
      <c r="G3018" s="1" t="str">
        <f>TRIM(基本信息!O3018)</f>
        <v/>
      </c>
      <c r="H3018" s="1" t="str">
        <f>IFERROR(INDEX(行业涨跌!F:F,MATCH(G3018,行业涨跌!C:C,0)),"-")</f>
        <v>-</v>
      </c>
      <c r="I3018" s="1" t="str">
        <f>IFERROR(INDEX(行业涨跌!E:E,MATCH(G3018,行业涨跌!C:C,0)),"-")</f>
        <v>-</v>
      </c>
      <c r="J3018" s="1">
        <v>0</v>
      </c>
      <c r="K3018" s="1">
        <v>0</v>
      </c>
      <c r="L3018" s="1">
        <v>0</v>
      </c>
      <c r="M3018" s="66">
        <f t="shared" si="303"/>
        <v>0</v>
      </c>
      <c r="R3018" s="43" t="str">
        <f t="shared" si="301"/>
        <v>-</v>
      </c>
    </row>
    <row r="3019" spans="1:19" x14ac:dyDescent="0.15">
      <c r="A3019" s="1">
        <v>3018</v>
      </c>
      <c r="B3019" s="29" t="str">
        <f>TRIM(基本信息!B3019)</f>
        <v/>
      </c>
      <c r="C3019" s="1" t="str">
        <f>TRIM(基本信息!C3019)</f>
        <v/>
      </c>
      <c r="D3019" s="1">
        <f t="shared" si="302"/>
        <v>0</v>
      </c>
      <c r="E3019" s="1" t="str">
        <f>IFERROR(INDEX(股票涨跌!E:E,MATCH(B3019,股票涨跌!B:B,0)),"-")</f>
        <v>-</v>
      </c>
      <c r="F3019" s="1" t="str">
        <f>IFERROR(INDEX(股票涨跌!F:F,MATCH(B3019,股票涨跌!B:B,0)),"-")</f>
        <v>-</v>
      </c>
      <c r="G3019" s="1" t="str">
        <f>TRIM(基本信息!O3019)</f>
        <v/>
      </c>
      <c r="H3019" s="1" t="str">
        <f>IFERROR(INDEX(行业涨跌!F:F,MATCH(G3019,行业涨跌!C:C,0)),"-")</f>
        <v>-</v>
      </c>
      <c r="I3019" s="1" t="str">
        <f>IFERROR(INDEX(行业涨跌!E:E,MATCH(G3019,行业涨跌!C:C,0)),"-")</f>
        <v>-</v>
      </c>
      <c r="J3019" s="1">
        <v>0</v>
      </c>
      <c r="K3019" s="1">
        <v>0</v>
      </c>
      <c r="L3019" s="1">
        <v>0</v>
      </c>
      <c r="M3019" s="66">
        <f t="shared" si="303"/>
        <v>0</v>
      </c>
      <c r="R3019" s="43" t="str">
        <f t="shared" si="301"/>
        <v>-</v>
      </c>
    </row>
    <row r="3020" spans="1:19" x14ac:dyDescent="0.15">
      <c r="A3020" s="1">
        <v>3019</v>
      </c>
      <c r="B3020" s="29" t="str">
        <f>TRIM(基本信息!B3020)</f>
        <v/>
      </c>
      <c r="C3020" s="1" t="str">
        <f>TRIM(基本信息!C3020)</f>
        <v/>
      </c>
      <c r="D3020" s="1">
        <f t="shared" si="302"/>
        <v>0</v>
      </c>
      <c r="E3020" s="1" t="str">
        <f>IFERROR(INDEX(股票涨跌!E:E,MATCH(B3020,股票涨跌!B:B,0)),"-")</f>
        <v>-</v>
      </c>
      <c r="F3020" s="1" t="str">
        <f>IFERROR(INDEX(股票涨跌!F:F,MATCH(B3020,股票涨跌!B:B,0)),"-")</f>
        <v>-</v>
      </c>
      <c r="G3020" s="1" t="str">
        <f>TRIM(基本信息!O3020)</f>
        <v/>
      </c>
      <c r="H3020" s="1" t="str">
        <f>IFERROR(INDEX(行业涨跌!F:F,MATCH(G3020,行业涨跌!C:C,0)),"-")</f>
        <v>-</v>
      </c>
      <c r="I3020" s="1" t="str">
        <f>IFERROR(INDEX(行业涨跌!E:E,MATCH(G3020,行业涨跌!C:C,0)),"-")</f>
        <v>-</v>
      </c>
      <c r="J3020" s="1">
        <v>0</v>
      </c>
      <c r="K3020" s="1">
        <v>1</v>
      </c>
      <c r="L3020" s="1">
        <v>0</v>
      </c>
      <c r="M3020" s="66">
        <f t="shared" si="303"/>
        <v>1</v>
      </c>
      <c r="R3020" s="43" t="str">
        <f t="shared" si="301"/>
        <v>-</v>
      </c>
      <c r="S3020" s="11">
        <v>43630.625</v>
      </c>
    </row>
    <row r="3021" spans="1:19" x14ac:dyDescent="0.15">
      <c r="A3021" s="1">
        <v>3020</v>
      </c>
      <c r="B3021" s="29" t="str">
        <f>TRIM(基本信息!B3021)</f>
        <v/>
      </c>
      <c r="C3021" s="1" t="str">
        <f>TRIM(基本信息!C3021)</f>
        <v/>
      </c>
      <c r="D3021" s="1">
        <f t="shared" si="302"/>
        <v>0</v>
      </c>
      <c r="E3021" s="1" t="str">
        <f>IFERROR(INDEX(股票涨跌!E:E,MATCH(B3021,股票涨跌!B:B,0)),"-")</f>
        <v>-</v>
      </c>
      <c r="F3021" s="1" t="str">
        <f>IFERROR(INDEX(股票涨跌!F:F,MATCH(B3021,股票涨跌!B:B,0)),"-")</f>
        <v>-</v>
      </c>
      <c r="G3021" s="1" t="str">
        <f>TRIM(基本信息!O3021)</f>
        <v/>
      </c>
      <c r="H3021" s="1" t="str">
        <f>IFERROR(INDEX(行业涨跌!F:F,MATCH(G3021,行业涨跌!C:C,0)),"-")</f>
        <v>-</v>
      </c>
      <c r="I3021" s="1" t="str">
        <f>IFERROR(INDEX(行业涨跌!E:E,MATCH(G3021,行业涨跌!C:C,0)),"-")</f>
        <v>-</v>
      </c>
      <c r="J3021" s="1">
        <v>0</v>
      </c>
      <c r="K3021" s="1">
        <v>1</v>
      </c>
      <c r="L3021" s="1">
        <v>0</v>
      </c>
      <c r="M3021" s="66">
        <f t="shared" si="303"/>
        <v>1</v>
      </c>
      <c r="R3021" s="43" t="str">
        <f t="shared" si="301"/>
        <v>-</v>
      </c>
      <c r="S3021" s="11">
        <v>43630.625</v>
      </c>
    </row>
    <row r="3022" spans="1:19" x14ac:dyDescent="0.15">
      <c r="A3022" s="1">
        <v>3021</v>
      </c>
      <c r="B3022" s="29" t="str">
        <f>TRIM(基本信息!B3022)</f>
        <v/>
      </c>
      <c r="C3022" s="1" t="str">
        <f>TRIM(基本信息!C3022)</f>
        <v/>
      </c>
      <c r="D3022" s="1">
        <f t="shared" si="302"/>
        <v>0</v>
      </c>
      <c r="E3022" s="1" t="str">
        <f>IFERROR(INDEX(股票涨跌!E:E,MATCH(B3022,股票涨跌!B:B,0)),"-")</f>
        <v>-</v>
      </c>
      <c r="F3022" s="1" t="str">
        <f>IFERROR(INDEX(股票涨跌!F:F,MATCH(B3022,股票涨跌!B:B,0)),"-")</f>
        <v>-</v>
      </c>
      <c r="G3022" s="1" t="str">
        <f>TRIM(基本信息!O3022)</f>
        <v/>
      </c>
      <c r="H3022" s="1" t="str">
        <f>IFERROR(INDEX(行业涨跌!F:F,MATCH(G3022,行业涨跌!C:C,0)),"-")</f>
        <v>-</v>
      </c>
      <c r="I3022" s="1" t="str">
        <f>IFERROR(INDEX(行业涨跌!E:E,MATCH(G3022,行业涨跌!C:C,0)),"-")</f>
        <v>-</v>
      </c>
      <c r="J3022" s="1">
        <v>0</v>
      </c>
      <c r="K3022" s="1">
        <v>0</v>
      </c>
      <c r="L3022" s="1">
        <v>0</v>
      </c>
      <c r="M3022" s="66">
        <f t="shared" si="303"/>
        <v>0</v>
      </c>
      <c r="R3022" s="43" t="str">
        <f t="shared" si="301"/>
        <v>-</v>
      </c>
    </row>
    <row r="3023" spans="1:19" x14ac:dyDescent="0.15">
      <c r="A3023" s="1">
        <v>3022</v>
      </c>
      <c r="B3023" s="29" t="str">
        <f>TRIM(基本信息!B3023)</f>
        <v/>
      </c>
      <c r="C3023" s="1" t="str">
        <f>TRIM(基本信息!C3023)</f>
        <v/>
      </c>
      <c r="D3023" s="1">
        <f t="shared" si="302"/>
        <v>0</v>
      </c>
      <c r="E3023" s="1" t="str">
        <f>IFERROR(INDEX(股票涨跌!E:E,MATCH(B3023,股票涨跌!B:B,0)),"-")</f>
        <v>-</v>
      </c>
      <c r="F3023" s="1" t="str">
        <f>IFERROR(INDEX(股票涨跌!F:F,MATCH(B3023,股票涨跌!B:B,0)),"-")</f>
        <v>-</v>
      </c>
      <c r="G3023" s="1" t="str">
        <f>TRIM(基本信息!O3023)</f>
        <v/>
      </c>
      <c r="H3023" s="1" t="str">
        <f>IFERROR(INDEX(行业涨跌!F:F,MATCH(G3023,行业涨跌!C:C,0)),"-")</f>
        <v>-</v>
      </c>
      <c r="I3023" s="1" t="str">
        <f>IFERROR(INDEX(行业涨跌!E:E,MATCH(G3023,行业涨跌!C:C,0)),"-")</f>
        <v>-</v>
      </c>
      <c r="J3023" s="1">
        <v>0</v>
      </c>
      <c r="K3023" s="1">
        <v>0</v>
      </c>
      <c r="L3023" s="1">
        <v>0</v>
      </c>
      <c r="M3023" s="66">
        <f t="shared" si="303"/>
        <v>0</v>
      </c>
      <c r="R3023" s="43" t="str">
        <f t="shared" si="301"/>
        <v>-</v>
      </c>
    </row>
    <row r="3024" spans="1:19" x14ac:dyDescent="0.15">
      <c r="A3024" s="1">
        <v>3023</v>
      </c>
      <c r="B3024" s="29" t="str">
        <f>TRIM(基本信息!B3024)</f>
        <v/>
      </c>
      <c r="C3024" s="1" t="str">
        <f>TRIM(基本信息!C3024)</f>
        <v/>
      </c>
      <c r="D3024" s="1">
        <f t="shared" si="302"/>
        <v>0</v>
      </c>
      <c r="E3024" s="1" t="str">
        <f>IFERROR(INDEX(股票涨跌!E:E,MATCH(B3024,股票涨跌!B:B,0)),"-")</f>
        <v>-</v>
      </c>
      <c r="F3024" s="1" t="str">
        <f>IFERROR(INDEX(股票涨跌!F:F,MATCH(B3024,股票涨跌!B:B,0)),"-")</f>
        <v>-</v>
      </c>
      <c r="G3024" s="1" t="str">
        <f>TRIM(基本信息!O3024)</f>
        <v/>
      </c>
      <c r="H3024" s="1" t="str">
        <f>IFERROR(INDEX(行业涨跌!F:F,MATCH(G3024,行业涨跌!C:C,0)),"-")</f>
        <v>-</v>
      </c>
      <c r="I3024" s="1" t="str">
        <f>IFERROR(INDEX(行业涨跌!E:E,MATCH(G3024,行业涨跌!C:C,0)),"-")</f>
        <v>-</v>
      </c>
      <c r="J3024" s="1">
        <v>0</v>
      </c>
      <c r="K3024" s="1">
        <v>1</v>
      </c>
      <c r="L3024" s="1">
        <v>0</v>
      </c>
      <c r="M3024" s="66">
        <f t="shared" si="303"/>
        <v>1</v>
      </c>
      <c r="R3024" s="43" t="str">
        <f t="shared" si="301"/>
        <v>-</v>
      </c>
      <c r="S3024" s="11">
        <v>43630.625</v>
      </c>
    </row>
    <row r="3025" spans="1:19" x14ac:dyDescent="0.15">
      <c r="A3025" s="1">
        <v>3024</v>
      </c>
      <c r="B3025" s="29" t="str">
        <f>TRIM(基本信息!B3025)</f>
        <v/>
      </c>
      <c r="C3025" s="1" t="str">
        <f>TRIM(基本信息!C3025)</f>
        <v/>
      </c>
      <c r="D3025" s="1">
        <f t="shared" si="302"/>
        <v>0</v>
      </c>
      <c r="E3025" s="1" t="str">
        <f>IFERROR(INDEX(股票涨跌!E:E,MATCH(B3025,股票涨跌!B:B,0)),"-")</f>
        <v>-</v>
      </c>
      <c r="F3025" s="1" t="str">
        <f>IFERROR(INDEX(股票涨跌!F:F,MATCH(B3025,股票涨跌!B:B,0)),"-")</f>
        <v>-</v>
      </c>
      <c r="G3025" s="1" t="str">
        <f>TRIM(基本信息!O3025)</f>
        <v/>
      </c>
      <c r="H3025" s="1" t="str">
        <f>IFERROR(INDEX(行业涨跌!F:F,MATCH(G3025,行业涨跌!C:C,0)),"-")</f>
        <v>-</v>
      </c>
      <c r="I3025" s="1" t="str">
        <f>IFERROR(INDEX(行业涨跌!E:E,MATCH(G3025,行业涨跌!C:C,0)),"-")</f>
        <v>-</v>
      </c>
      <c r="J3025" s="1">
        <v>0</v>
      </c>
      <c r="K3025" s="1">
        <v>0</v>
      </c>
      <c r="L3025" s="1">
        <v>0</v>
      </c>
      <c r="M3025" s="66">
        <f t="shared" si="303"/>
        <v>0</v>
      </c>
      <c r="R3025" s="43" t="str">
        <f t="shared" si="301"/>
        <v>-</v>
      </c>
    </row>
    <row r="3026" spans="1:19" x14ac:dyDescent="0.15">
      <c r="A3026" s="1">
        <v>3025</v>
      </c>
      <c r="B3026" s="29" t="str">
        <f>TRIM(基本信息!B3026)</f>
        <v/>
      </c>
      <c r="C3026" s="1" t="str">
        <f>TRIM(基本信息!C3026)</f>
        <v/>
      </c>
      <c r="D3026" s="1">
        <f t="shared" si="302"/>
        <v>0</v>
      </c>
      <c r="E3026" s="1" t="str">
        <f>IFERROR(INDEX(股票涨跌!E:E,MATCH(B3026,股票涨跌!B:B,0)),"-")</f>
        <v>-</v>
      </c>
      <c r="F3026" s="1" t="str">
        <f>IFERROR(INDEX(股票涨跌!F:F,MATCH(B3026,股票涨跌!B:B,0)),"-")</f>
        <v>-</v>
      </c>
      <c r="G3026" s="1" t="str">
        <f>TRIM(基本信息!O3026)</f>
        <v/>
      </c>
      <c r="H3026" s="1" t="str">
        <f>IFERROR(INDEX(行业涨跌!F:F,MATCH(G3026,行业涨跌!C:C,0)),"-")</f>
        <v>-</v>
      </c>
      <c r="I3026" s="1" t="str">
        <f>IFERROR(INDEX(行业涨跌!E:E,MATCH(G3026,行业涨跌!C:C,0)),"-")</f>
        <v>-</v>
      </c>
      <c r="J3026" s="1">
        <v>0</v>
      </c>
      <c r="K3026" s="1">
        <v>0</v>
      </c>
      <c r="L3026" s="1">
        <v>0</v>
      </c>
      <c r="M3026" s="66">
        <f t="shared" si="303"/>
        <v>0</v>
      </c>
      <c r="R3026" s="43" t="str">
        <f t="shared" si="301"/>
        <v>-</v>
      </c>
    </row>
    <row r="3027" spans="1:19" x14ac:dyDescent="0.15">
      <c r="A3027" s="1">
        <v>3026</v>
      </c>
      <c r="B3027" s="29" t="str">
        <f>TRIM(基本信息!B3027)</f>
        <v/>
      </c>
      <c r="C3027" s="1" t="str">
        <f>TRIM(基本信息!C3027)</f>
        <v/>
      </c>
      <c r="D3027" s="1">
        <f t="shared" si="302"/>
        <v>0</v>
      </c>
      <c r="E3027" s="1" t="str">
        <f>IFERROR(INDEX(股票涨跌!E:E,MATCH(B3027,股票涨跌!B:B,0)),"-")</f>
        <v>-</v>
      </c>
      <c r="F3027" s="1" t="str">
        <f>IFERROR(INDEX(股票涨跌!F:F,MATCH(B3027,股票涨跌!B:B,0)),"-")</f>
        <v>-</v>
      </c>
      <c r="G3027" s="1" t="str">
        <f>TRIM(基本信息!O3027)</f>
        <v/>
      </c>
      <c r="H3027" s="1" t="str">
        <f>IFERROR(INDEX(行业涨跌!F:F,MATCH(G3027,行业涨跌!C:C,0)),"-")</f>
        <v>-</v>
      </c>
      <c r="I3027" s="1" t="str">
        <f>IFERROR(INDEX(行业涨跌!E:E,MATCH(G3027,行业涨跌!C:C,0)),"-")</f>
        <v>-</v>
      </c>
      <c r="J3027" s="1">
        <v>0</v>
      </c>
      <c r="K3027" s="1">
        <v>0</v>
      </c>
      <c r="L3027" s="1">
        <v>0</v>
      </c>
      <c r="M3027" s="66">
        <f t="shared" si="303"/>
        <v>0</v>
      </c>
      <c r="R3027" s="43" t="str">
        <f t="shared" si="301"/>
        <v>-</v>
      </c>
    </row>
    <row r="3028" spans="1:19" x14ac:dyDescent="0.15">
      <c r="A3028" s="1">
        <v>3027</v>
      </c>
      <c r="B3028" s="29" t="str">
        <f>TRIM(基本信息!B3028)</f>
        <v/>
      </c>
      <c r="C3028" s="1" t="str">
        <f>TRIM(基本信息!C3028)</f>
        <v/>
      </c>
      <c r="D3028" s="1">
        <f t="shared" si="302"/>
        <v>0</v>
      </c>
      <c r="E3028" s="1" t="str">
        <f>IFERROR(INDEX(股票涨跌!E:E,MATCH(B3028,股票涨跌!B:B,0)),"-")</f>
        <v>-</v>
      </c>
      <c r="F3028" s="1" t="str">
        <f>IFERROR(INDEX(股票涨跌!F:F,MATCH(B3028,股票涨跌!B:B,0)),"-")</f>
        <v>-</v>
      </c>
      <c r="G3028" s="1" t="str">
        <f>TRIM(基本信息!O3028)</f>
        <v/>
      </c>
      <c r="H3028" s="1" t="str">
        <f>IFERROR(INDEX(行业涨跌!F:F,MATCH(G3028,行业涨跌!C:C,0)),"-")</f>
        <v>-</v>
      </c>
      <c r="I3028" s="1" t="str">
        <f>IFERROR(INDEX(行业涨跌!E:E,MATCH(G3028,行业涨跌!C:C,0)),"-")</f>
        <v>-</v>
      </c>
      <c r="J3028" s="1">
        <v>0</v>
      </c>
      <c r="K3028" s="1">
        <v>0</v>
      </c>
      <c r="L3028" s="1">
        <v>0</v>
      </c>
      <c r="M3028" s="66">
        <f t="shared" si="303"/>
        <v>0</v>
      </c>
      <c r="R3028" s="43" t="str">
        <f t="shared" si="301"/>
        <v>-</v>
      </c>
    </row>
    <row r="3029" spans="1:19" x14ac:dyDescent="0.15">
      <c r="A3029" s="1">
        <v>3028</v>
      </c>
      <c r="B3029" s="29" t="str">
        <f>TRIM(基本信息!B3029)</f>
        <v/>
      </c>
      <c r="C3029" s="1" t="str">
        <f>TRIM(基本信息!C3029)</f>
        <v/>
      </c>
      <c r="D3029" s="1">
        <f t="shared" si="302"/>
        <v>0</v>
      </c>
      <c r="E3029" s="1" t="str">
        <f>IFERROR(INDEX(股票涨跌!E:E,MATCH(B3029,股票涨跌!B:B,0)),"-")</f>
        <v>-</v>
      </c>
      <c r="F3029" s="1" t="str">
        <f>IFERROR(INDEX(股票涨跌!F:F,MATCH(B3029,股票涨跌!B:B,0)),"-")</f>
        <v>-</v>
      </c>
      <c r="G3029" s="1" t="str">
        <f>TRIM(基本信息!O3029)</f>
        <v/>
      </c>
      <c r="H3029" s="1" t="str">
        <f>IFERROR(INDEX(行业涨跌!F:F,MATCH(G3029,行业涨跌!C:C,0)),"-")</f>
        <v>-</v>
      </c>
      <c r="I3029" s="1" t="str">
        <f>IFERROR(INDEX(行业涨跌!E:E,MATCH(G3029,行业涨跌!C:C,0)),"-")</f>
        <v>-</v>
      </c>
      <c r="J3029" s="1">
        <v>0</v>
      </c>
      <c r="K3029" s="1">
        <v>0</v>
      </c>
      <c r="L3029" s="1">
        <v>0</v>
      </c>
      <c r="M3029" s="66">
        <f t="shared" si="303"/>
        <v>0</v>
      </c>
      <c r="R3029" s="43" t="str">
        <f t="shared" si="301"/>
        <v>-</v>
      </c>
    </row>
    <row r="3030" spans="1:19" x14ac:dyDescent="0.15">
      <c r="A3030" s="1">
        <v>3029</v>
      </c>
      <c r="B3030" s="29" t="str">
        <f>TRIM(基本信息!B3030)</f>
        <v/>
      </c>
      <c r="C3030" s="1" t="str">
        <f>TRIM(基本信息!C3030)</f>
        <v/>
      </c>
      <c r="D3030" s="1">
        <f t="shared" si="302"/>
        <v>0</v>
      </c>
      <c r="E3030" s="1" t="str">
        <f>IFERROR(INDEX(股票涨跌!E:E,MATCH(B3030,股票涨跌!B:B,0)),"-")</f>
        <v>-</v>
      </c>
      <c r="F3030" s="1" t="str">
        <f>IFERROR(INDEX(股票涨跌!F:F,MATCH(B3030,股票涨跌!B:B,0)),"-")</f>
        <v>-</v>
      </c>
      <c r="G3030" s="1" t="str">
        <f>TRIM(基本信息!O3030)</f>
        <v/>
      </c>
      <c r="H3030" s="1" t="str">
        <f>IFERROR(INDEX(行业涨跌!F:F,MATCH(G3030,行业涨跌!C:C,0)),"-")</f>
        <v>-</v>
      </c>
      <c r="I3030" s="1" t="str">
        <f>IFERROR(INDEX(行业涨跌!E:E,MATCH(G3030,行业涨跌!C:C,0)),"-")</f>
        <v>-</v>
      </c>
      <c r="J3030" s="1">
        <v>0</v>
      </c>
      <c r="K3030" s="1">
        <v>0</v>
      </c>
      <c r="L3030" s="1">
        <v>0</v>
      </c>
      <c r="M3030" s="66">
        <f t="shared" si="303"/>
        <v>0</v>
      </c>
      <c r="R3030" s="43" t="str">
        <f t="shared" si="301"/>
        <v>-</v>
      </c>
    </row>
    <row r="3031" spans="1:19" x14ac:dyDescent="0.15">
      <c r="A3031" s="1">
        <v>3030</v>
      </c>
      <c r="B3031" s="29" t="str">
        <f>TRIM(基本信息!B3031)</f>
        <v/>
      </c>
      <c r="C3031" s="1" t="str">
        <f>TRIM(基本信息!C3031)</f>
        <v/>
      </c>
      <c r="D3031" s="1">
        <f t="shared" si="302"/>
        <v>0</v>
      </c>
      <c r="E3031" s="1" t="str">
        <f>IFERROR(INDEX(股票涨跌!E:E,MATCH(B3031,股票涨跌!B:B,0)),"-")</f>
        <v>-</v>
      </c>
      <c r="F3031" s="1" t="str">
        <f>IFERROR(INDEX(股票涨跌!F:F,MATCH(B3031,股票涨跌!B:B,0)),"-")</f>
        <v>-</v>
      </c>
      <c r="G3031" s="1" t="str">
        <f>TRIM(基本信息!O3031)</f>
        <v/>
      </c>
      <c r="H3031" s="1" t="str">
        <f>IFERROR(INDEX(行业涨跌!F:F,MATCH(G3031,行业涨跌!C:C,0)),"-")</f>
        <v>-</v>
      </c>
      <c r="I3031" s="1" t="str">
        <f>IFERROR(INDEX(行业涨跌!E:E,MATCH(G3031,行业涨跌!C:C,0)),"-")</f>
        <v>-</v>
      </c>
      <c r="J3031" s="1">
        <v>0</v>
      </c>
      <c r="K3031" s="1">
        <v>0</v>
      </c>
      <c r="L3031" s="1">
        <v>0</v>
      </c>
      <c r="M3031" s="66">
        <f t="shared" si="303"/>
        <v>0</v>
      </c>
      <c r="R3031" s="43" t="str">
        <f t="shared" si="301"/>
        <v>-</v>
      </c>
    </row>
    <row r="3032" spans="1:19" x14ac:dyDescent="0.15">
      <c r="A3032" s="1">
        <v>3031</v>
      </c>
      <c r="B3032" s="29" t="str">
        <f>TRIM(基本信息!B3032)</f>
        <v/>
      </c>
      <c r="C3032" s="1" t="str">
        <f>TRIM(基本信息!C3032)</f>
        <v/>
      </c>
      <c r="D3032" s="1">
        <f t="shared" si="302"/>
        <v>0</v>
      </c>
      <c r="E3032" s="1" t="str">
        <f>IFERROR(INDEX(股票涨跌!E:E,MATCH(B3032,股票涨跌!B:B,0)),"-")</f>
        <v>-</v>
      </c>
      <c r="F3032" s="1" t="str">
        <f>IFERROR(INDEX(股票涨跌!F:F,MATCH(B3032,股票涨跌!B:B,0)),"-")</f>
        <v>-</v>
      </c>
      <c r="G3032" s="1" t="str">
        <f>TRIM(基本信息!O3032)</f>
        <v/>
      </c>
      <c r="H3032" s="1" t="str">
        <f>IFERROR(INDEX(行业涨跌!F:F,MATCH(G3032,行业涨跌!C:C,0)),"-")</f>
        <v>-</v>
      </c>
      <c r="I3032" s="1" t="str">
        <f>IFERROR(INDEX(行业涨跌!E:E,MATCH(G3032,行业涨跌!C:C,0)),"-")</f>
        <v>-</v>
      </c>
      <c r="J3032" s="1">
        <v>0</v>
      </c>
      <c r="K3032" s="1">
        <v>0</v>
      </c>
      <c r="L3032" s="1">
        <v>0</v>
      </c>
      <c r="M3032" s="66">
        <f t="shared" si="303"/>
        <v>0</v>
      </c>
      <c r="R3032" s="43" t="str">
        <f t="shared" si="301"/>
        <v>-</v>
      </c>
    </row>
    <row r="3033" spans="1:19" x14ac:dyDescent="0.15">
      <c r="A3033" s="1">
        <v>3032</v>
      </c>
      <c r="B3033" s="29" t="str">
        <f>TRIM(基本信息!B3033)</f>
        <v/>
      </c>
      <c r="C3033" s="1" t="str">
        <f>TRIM(基本信息!C3033)</f>
        <v/>
      </c>
      <c r="D3033" s="1">
        <f t="shared" si="302"/>
        <v>0</v>
      </c>
      <c r="E3033" s="1" t="str">
        <f>IFERROR(INDEX(股票涨跌!E:E,MATCH(B3033,股票涨跌!B:B,0)),"-")</f>
        <v>-</v>
      </c>
      <c r="F3033" s="1" t="str">
        <f>IFERROR(INDEX(股票涨跌!F:F,MATCH(B3033,股票涨跌!B:B,0)),"-")</f>
        <v>-</v>
      </c>
      <c r="G3033" s="1" t="str">
        <f>TRIM(基本信息!O3033)</f>
        <v/>
      </c>
      <c r="H3033" s="1" t="str">
        <f>IFERROR(INDEX(行业涨跌!F:F,MATCH(G3033,行业涨跌!C:C,0)),"-")</f>
        <v>-</v>
      </c>
      <c r="I3033" s="1" t="str">
        <f>IFERROR(INDEX(行业涨跌!E:E,MATCH(G3033,行业涨跌!C:C,0)),"-")</f>
        <v>-</v>
      </c>
      <c r="J3033" s="1">
        <v>0</v>
      </c>
      <c r="K3033" s="1">
        <v>0</v>
      </c>
      <c r="L3033" s="1">
        <v>1</v>
      </c>
      <c r="M3033" s="66">
        <f t="shared" si="303"/>
        <v>0</v>
      </c>
      <c r="R3033" s="43" t="str">
        <f t="shared" si="301"/>
        <v>-</v>
      </c>
    </row>
    <row r="3034" spans="1:19" x14ac:dyDescent="0.15">
      <c r="A3034" s="1">
        <v>3033</v>
      </c>
      <c r="B3034" s="29" t="str">
        <f>TRIM(基本信息!B3034)</f>
        <v/>
      </c>
      <c r="C3034" s="1" t="str">
        <f>TRIM(基本信息!C3034)</f>
        <v/>
      </c>
      <c r="D3034" s="1">
        <f t="shared" si="302"/>
        <v>0</v>
      </c>
      <c r="E3034" s="1" t="str">
        <f>IFERROR(INDEX(股票涨跌!E:E,MATCH(B3034,股票涨跌!B:B,0)),"-")</f>
        <v>-</v>
      </c>
      <c r="F3034" s="1" t="str">
        <f>IFERROR(INDEX(股票涨跌!F:F,MATCH(B3034,股票涨跌!B:B,0)),"-")</f>
        <v>-</v>
      </c>
      <c r="G3034" s="1" t="str">
        <f>TRIM(基本信息!O3034)</f>
        <v/>
      </c>
      <c r="H3034" s="1" t="str">
        <f>IFERROR(INDEX(行业涨跌!F:F,MATCH(G3034,行业涨跌!C:C,0)),"-")</f>
        <v>-</v>
      </c>
      <c r="I3034" s="1" t="str">
        <f>IFERROR(INDEX(行业涨跌!E:E,MATCH(G3034,行业涨跌!C:C,0)),"-")</f>
        <v>-</v>
      </c>
      <c r="J3034" s="1">
        <v>0</v>
      </c>
      <c r="K3034" s="1">
        <v>0</v>
      </c>
      <c r="L3034" s="1">
        <v>0</v>
      </c>
      <c r="M3034" s="66">
        <f t="shared" si="303"/>
        <v>0</v>
      </c>
      <c r="R3034" s="43" t="str">
        <f t="shared" si="301"/>
        <v>-</v>
      </c>
    </row>
    <row r="3035" spans="1:19" x14ac:dyDescent="0.15">
      <c r="A3035" s="1">
        <v>3034</v>
      </c>
      <c r="B3035" s="29" t="str">
        <f>TRIM(基本信息!B3035)</f>
        <v/>
      </c>
      <c r="C3035" s="1" t="str">
        <f>TRIM(基本信息!C3035)</f>
        <v/>
      </c>
      <c r="D3035" s="1">
        <f t="shared" si="302"/>
        <v>0</v>
      </c>
      <c r="E3035" s="1" t="str">
        <f>IFERROR(INDEX(股票涨跌!E:E,MATCH(B3035,股票涨跌!B:B,0)),"-")</f>
        <v>-</v>
      </c>
      <c r="F3035" s="1" t="str">
        <f>IFERROR(INDEX(股票涨跌!F:F,MATCH(B3035,股票涨跌!B:B,0)),"-")</f>
        <v>-</v>
      </c>
      <c r="G3035" s="1" t="str">
        <f>TRIM(基本信息!O3035)</f>
        <v/>
      </c>
      <c r="H3035" s="1" t="str">
        <f>IFERROR(INDEX(行业涨跌!F:F,MATCH(G3035,行业涨跌!C:C,0)),"-")</f>
        <v>-</v>
      </c>
      <c r="I3035" s="1" t="str">
        <f>IFERROR(INDEX(行业涨跌!E:E,MATCH(G3035,行业涨跌!C:C,0)),"-")</f>
        <v>-</v>
      </c>
      <c r="J3035" s="1">
        <v>0</v>
      </c>
      <c r="K3035" s="1">
        <v>0</v>
      </c>
      <c r="L3035" s="1">
        <v>0</v>
      </c>
      <c r="M3035" s="66">
        <f t="shared" si="303"/>
        <v>0</v>
      </c>
      <c r="R3035" s="43" t="str">
        <f t="shared" si="301"/>
        <v>-</v>
      </c>
    </row>
    <row r="3036" spans="1:19" x14ac:dyDescent="0.15">
      <c r="A3036" s="1">
        <v>3035</v>
      </c>
      <c r="B3036" s="29" t="str">
        <f>TRIM(基本信息!B3036)</f>
        <v/>
      </c>
      <c r="C3036" s="1" t="str">
        <f>TRIM(基本信息!C3036)</f>
        <v/>
      </c>
      <c r="D3036" s="1">
        <f t="shared" si="302"/>
        <v>0</v>
      </c>
      <c r="E3036" s="1" t="str">
        <f>IFERROR(INDEX(股票涨跌!E:E,MATCH(B3036,股票涨跌!B:B,0)),"-")</f>
        <v>-</v>
      </c>
      <c r="F3036" s="1" t="str">
        <f>IFERROR(INDEX(股票涨跌!F:F,MATCH(B3036,股票涨跌!B:B,0)),"-")</f>
        <v>-</v>
      </c>
      <c r="G3036" s="1" t="str">
        <f>TRIM(基本信息!O3036)</f>
        <v/>
      </c>
      <c r="H3036" s="1" t="str">
        <f>IFERROR(INDEX(行业涨跌!F:F,MATCH(G3036,行业涨跌!C:C,0)),"-")</f>
        <v>-</v>
      </c>
      <c r="I3036" s="1" t="str">
        <f>IFERROR(INDEX(行业涨跌!E:E,MATCH(G3036,行业涨跌!C:C,0)),"-")</f>
        <v>-</v>
      </c>
      <c r="J3036" s="1">
        <v>0</v>
      </c>
      <c r="K3036" s="1">
        <v>1</v>
      </c>
      <c r="L3036" s="1">
        <v>0</v>
      </c>
      <c r="M3036" s="66">
        <f t="shared" si="303"/>
        <v>1</v>
      </c>
      <c r="R3036" s="43" t="str">
        <f t="shared" si="301"/>
        <v>-</v>
      </c>
      <c r="S3036" s="11">
        <v>43630.625</v>
      </c>
    </row>
    <row r="3037" spans="1:19" x14ac:dyDescent="0.15">
      <c r="A3037" s="1">
        <v>3036</v>
      </c>
      <c r="B3037" s="29" t="str">
        <f>TRIM(基本信息!B3037)</f>
        <v/>
      </c>
      <c r="C3037" s="1" t="str">
        <f>TRIM(基本信息!C3037)</f>
        <v/>
      </c>
      <c r="D3037" s="1">
        <f t="shared" si="302"/>
        <v>0</v>
      </c>
      <c r="E3037" s="1" t="str">
        <f>IFERROR(INDEX(股票涨跌!E:E,MATCH(B3037,股票涨跌!B:B,0)),"-")</f>
        <v>-</v>
      </c>
      <c r="F3037" s="1" t="str">
        <f>IFERROR(INDEX(股票涨跌!F:F,MATCH(B3037,股票涨跌!B:B,0)),"-")</f>
        <v>-</v>
      </c>
      <c r="G3037" s="1" t="str">
        <f>TRIM(基本信息!O3037)</f>
        <v/>
      </c>
      <c r="H3037" s="1" t="str">
        <f>IFERROR(INDEX(行业涨跌!F:F,MATCH(G3037,行业涨跌!C:C,0)),"-")</f>
        <v>-</v>
      </c>
      <c r="I3037" s="1" t="str">
        <f>IFERROR(INDEX(行业涨跌!E:E,MATCH(G3037,行业涨跌!C:C,0)),"-")</f>
        <v>-</v>
      </c>
      <c r="J3037" s="1">
        <v>0</v>
      </c>
      <c r="K3037" s="1">
        <v>0</v>
      </c>
      <c r="L3037" s="1">
        <v>0</v>
      </c>
      <c r="M3037" s="66">
        <f t="shared" si="303"/>
        <v>0</v>
      </c>
      <c r="R3037" s="43" t="str">
        <f t="shared" si="301"/>
        <v>-</v>
      </c>
    </row>
    <row r="3038" spans="1:19" x14ac:dyDescent="0.15">
      <c r="A3038" s="1">
        <v>3037</v>
      </c>
      <c r="B3038" s="29" t="str">
        <f>TRIM(基本信息!B3038)</f>
        <v/>
      </c>
      <c r="C3038" s="1" t="str">
        <f>TRIM(基本信息!C3038)</f>
        <v/>
      </c>
      <c r="D3038" s="1">
        <f t="shared" si="302"/>
        <v>0</v>
      </c>
      <c r="E3038" s="1" t="str">
        <f>IFERROR(INDEX(股票涨跌!E:E,MATCH(B3038,股票涨跌!B:B,0)),"-")</f>
        <v>-</v>
      </c>
      <c r="F3038" s="1" t="str">
        <f>IFERROR(INDEX(股票涨跌!F:F,MATCH(B3038,股票涨跌!B:B,0)),"-")</f>
        <v>-</v>
      </c>
      <c r="G3038" s="1" t="str">
        <f>TRIM(基本信息!O3038)</f>
        <v/>
      </c>
      <c r="H3038" s="1" t="str">
        <f>IFERROR(INDEX(行业涨跌!F:F,MATCH(G3038,行业涨跌!C:C,0)),"-")</f>
        <v>-</v>
      </c>
      <c r="I3038" s="1" t="str">
        <f>IFERROR(INDEX(行业涨跌!E:E,MATCH(G3038,行业涨跌!C:C,0)),"-")</f>
        <v>-</v>
      </c>
      <c r="J3038" s="1">
        <v>0</v>
      </c>
      <c r="K3038" s="1">
        <v>0</v>
      </c>
      <c r="L3038" s="1">
        <v>0</v>
      </c>
      <c r="M3038" s="66">
        <f t="shared" si="303"/>
        <v>0</v>
      </c>
      <c r="R3038" s="43" t="str">
        <f t="shared" si="301"/>
        <v>-</v>
      </c>
    </row>
    <row r="3039" spans="1:19" x14ac:dyDescent="0.15">
      <c r="A3039" s="1">
        <v>3038</v>
      </c>
      <c r="B3039" s="29" t="str">
        <f>TRIM(基本信息!B3039)</f>
        <v/>
      </c>
      <c r="C3039" s="1" t="str">
        <f>TRIM(基本信息!C3039)</f>
        <v/>
      </c>
      <c r="D3039" s="1">
        <f t="shared" si="302"/>
        <v>0</v>
      </c>
      <c r="E3039" s="1" t="str">
        <f>IFERROR(INDEX(股票涨跌!E:E,MATCH(B3039,股票涨跌!B:B,0)),"-")</f>
        <v>-</v>
      </c>
      <c r="F3039" s="1" t="str">
        <f>IFERROR(INDEX(股票涨跌!F:F,MATCH(B3039,股票涨跌!B:B,0)),"-")</f>
        <v>-</v>
      </c>
      <c r="G3039" s="1" t="str">
        <f>TRIM(基本信息!O3039)</f>
        <v/>
      </c>
      <c r="H3039" s="1" t="str">
        <f>IFERROR(INDEX(行业涨跌!F:F,MATCH(G3039,行业涨跌!C:C,0)),"-")</f>
        <v>-</v>
      </c>
      <c r="I3039" s="1" t="str">
        <f>IFERROR(INDEX(行业涨跌!E:E,MATCH(G3039,行业涨跌!C:C,0)),"-")</f>
        <v>-</v>
      </c>
      <c r="J3039" s="1">
        <v>0</v>
      </c>
      <c r="K3039" s="1">
        <v>0</v>
      </c>
      <c r="L3039" s="1">
        <v>0</v>
      </c>
      <c r="M3039" s="66">
        <f t="shared" si="303"/>
        <v>0</v>
      </c>
      <c r="R3039" s="43" t="str">
        <f t="shared" si="301"/>
        <v>-</v>
      </c>
    </row>
    <row r="3040" spans="1:19" x14ac:dyDescent="0.15">
      <c r="A3040" s="1">
        <v>3039</v>
      </c>
      <c r="B3040" s="29" t="str">
        <f>TRIM(基本信息!B3040)</f>
        <v/>
      </c>
      <c r="C3040" s="1" t="str">
        <f>TRIM(基本信息!C3040)</f>
        <v/>
      </c>
      <c r="D3040" s="1">
        <f t="shared" si="302"/>
        <v>0</v>
      </c>
      <c r="E3040" s="1" t="str">
        <f>IFERROR(INDEX(股票涨跌!E:E,MATCH(B3040,股票涨跌!B:B,0)),"-")</f>
        <v>-</v>
      </c>
      <c r="F3040" s="1" t="str">
        <f>IFERROR(INDEX(股票涨跌!F:F,MATCH(B3040,股票涨跌!B:B,0)),"-")</f>
        <v>-</v>
      </c>
      <c r="G3040" s="1" t="str">
        <f>TRIM(基本信息!O3040)</f>
        <v/>
      </c>
      <c r="H3040" s="1" t="str">
        <f>IFERROR(INDEX(行业涨跌!F:F,MATCH(G3040,行业涨跌!C:C,0)),"-")</f>
        <v>-</v>
      </c>
      <c r="I3040" s="1" t="str">
        <f>IFERROR(INDEX(行业涨跌!E:E,MATCH(G3040,行业涨跌!C:C,0)),"-")</f>
        <v>-</v>
      </c>
      <c r="J3040" s="1">
        <v>0</v>
      </c>
      <c r="K3040" s="1">
        <v>0</v>
      </c>
      <c r="L3040" s="1">
        <v>0</v>
      </c>
      <c r="M3040" s="66">
        <f t="shared" si="303"/>
        <v>0</v>
      </c>
      <c r="R3040" s="43" t="str">
        <f t="shared" si="301"/>
        <v>-</v>
      </c>
    </row>
    <row r="3041" spans="1:19" x14ac:dyDescent="0.15">
      <c r="A3041" s="1">
        <v>3040</v>
      </c>
      <c r="B3041" s="29" t="str">
        <f>TRIM(基本信息!B3041)</f>
        <v/>
      </c>
      <c r="C3041" s="1" t="str">
        <f>TRIM(基本信息!C3041)</f>
        <v/>
      </c>
      <c r="D3041" s="1">
        <f t="shared" si="302"/>
        <v>0</v>
      </c>
      <c r="E3041" s="1" t="str">
        <f>IFERROR(INDEX(股票涨跌!E:E,MATCH(B3041,股票涨跌!B:B,0)),"-")</f>
        <v>-</v>
      </c>
      <c r="F3041" s="1" t="str">
        <f>IFERROR(INDEX(股票涨跌!F:F,MATCH(B3041,股票涨跌!B:B,0)),"-")</f>
        <v>-</v>
      </c>
      <c r="G3041" s="1" t="str">
        <f>TRIM(基本信息!O3041)</f>
        <v/>
      </c>
      <c r="H3041" s="1" t="str">
        <f>IFERROR(INDEX(行业涨跌!F:F,MATCH(G3041,行业涨跌!C:C,0)),"-")</f>
        <v>-</v>
      </c>
      <c r="I3041" s="1" t="str">
        <f>IFERROR(INDEX(行业涨跌!E:E,MATCH(G3041,行业涨跌!C:C,0)),"-")</f>
        <v>-</v>
      </c>
      <c r="J3041" s="1">
        <v>0</v>
      </c>
      <c r="K3041" s="1">
        <v>1</v>
      </c>
      <c r="L3041" s="1">
        <v>0</v>
      </c>
      <c r="M3041" s="66">
        <f t="shared" si="303"/>
        <v>1</v>
      </c>
      <c r="R3041" s="43" t="str">
        <f t="shared" si="301"/>
        <v>-</v>
      </c>
      <c r="S3041" s="11">
        <v>43630.625</v>
      </c>
    </row>
    <row r="3042" spans="1:19" x14ac:dyDescent="0.15">
      <c r="A3042" s="1">
        <v>3041</v>
      </c>
      <c r="B3042" s="29" t="str">
        <f>TRIM(基本信息!B3042)</f>
        <v/>
      </c>
      <c r="C3042" s="1" t="str">
        <f>TRIM(基本信息!C3042)</f>
        <v/>
      </c>
      <c r="D3042" s="1">
        <f t="shared" si="302"/>
        <v>0</v>
      </c>
      <c r="E3042" s="1" t="str">
        <f>IFERROR(INDEX(股票涨跌!E:E,MATCH(B3042,股票涨跌!B:B,0)),"-")</f>
        <v>-</v>
      </c>
      <c r="F3042" s="1" t="str">
        <f>IFERROR(INDEX(股票涨跌!F:F,MATCH(B3042,股票涨跌!B:B,0)),"-")</f>
        <v>-</v>
      </c>
      <c r="G3042" s="1" t="str">
        <f>TRIM(基本信息!O3042)</f>
        <v/>
      </c>
      <c r="H3042" s="1" t="str">
        <f>IFERROR(INDEX(行业涨跌!F:F,MATCH(G3042,行业涨跌!C:C,0)),"-")</f>
        <v>-</v>
      </c>
      <c r="I3042" s="1" t="str">
        <f>IFERROR(INDEX(行业涨跌!E:E,MATCH(G3042,行业涨跌!C:C,0)),"-")</f>
        <v>-</v>
      </c>
      <c r="J3042" s="1">
        <v>0</v>
      </c>
      <c r="K3042" s="1">
        <v>0</v>
      </c>
      <c r="L3042" s="1">
        <v>0</v>
      </c>
      <c r="M3042" s="66">
        <f t="shared" si="303"/>
        <v>0</v>
      </c>
      <c r="R3042" s="43" t="str">
        <f t="shared" si="301"/>
        <v>-</v>
      </c>
    </row>
    <row r="3043" spans="1:19" x14ac:dyDescent="0.15">
      <c r="A3043" s="1">
        <v>3042</v>
      </c>
      <c r="B3043" s="29" t="str">
        <f>TRIM(基本信息!B3043)</f>
        <v/>
      </c>
      <c r="C3043" s="1" t="str">
        <f>TRIM(基本信息!C3043)</f>
        <v/>
      </c>
      <c r="D3043" s="1">
        <f t="shared" si="302"/>
        <v>0</v>
      </c>
      <c r="E3043" s="1" t="str">
        <f>IFERROR(INDEX(股票涨跌!E:E,MATCH(B3043,股票涨跌!B:B,0)),"-")</f>
        <v>-</v>
      </c>
      <c r="F3043" s="1" t="str">
        <f>IFERROR(INDEX(股票涨跌!F:F,MATCH(B3043,股票涨跌!B:B,0)),"-")</f>
        <v>-</v>
      </c>
      <c r="G3043" s="1" t="str">
        <f>TRIM(基本信息!O3043)</f>
        <v/>
      </c>
      <c r="H3043" s="1" t="str">
        <f>IFERROR(INDEX(行业涨跌!F:F,MATCH(G3043,行业涨跌!C:C,0)),"-")</f>
        <v>-</v>
      </c>
      <c r="I3043" s="1" t="str">
        <f>IFERROR(INDEX(行业涨跌!E:E,MATCH(G3043,行业涨跌!C:C,0)),"-")</f>
        <v>-</v>
      </c>
      <c r="J3043" s="1">
        <v>0</v>
      </c>
      <c r="K3043" s="1">
        <v>1</v>
      </c>
      <c r="L3043" s="1">
        <v>0</v>
      </c>
      <c r="M3043" s="66">
        <f t="shared" si="303"/>
        <v>1</v>
      </c>
      <c r="R3043" s="43" t="str">
        <f t="shared" si="301"/>
        <v>-</v>
      </c>
      <c r="S3043" s="11">
        <v>43630.625</v>
      </c>
    </row>
    <row r="3044" spans="1:19" x14ac:dyDescent="0.15">
      <c r="A3044" s="1">
        <v>3043</v>
      </c>
      <c r="B3044" s="29" t="str">
        <f>TRIM(基本信息!B3044)</f>
        <v/>
      </c>
      <c r="C3044" s="1" t="str">
        <f>TRIM(基本信息!C3044)</f>
        <v/>
      </c>
      <c r="D3044" s="1">
        <f t="shared" si="302"/>
        <v>0</v>
      </c>
      <c r="E3044" s="1" t="str">
        <f>IFERROR(INDEX(股票涨跌!E:E,MATCH(B3044,股票涨跌!B:B,0)),"-")</f>
        <v>-</v>
      </c>
      <c r="F3044" s="1" t="str">
        <f>IFERROR(INDEX(股票涨跌!F:F,MATCH(B3044,股票涨跌!B:B,0)),"-")</f>
        <v>-</v>
      </c>
      <c r="G3044" s="1" t="str">
        <f>TRIM(基本信息!O3044)</f>
        <v/>
      </c>
      <c r="H3044" s="1" t="str">
        <f>IFERROR(INDEX(行业涨跌!F:F,MATCH(G3044,行业涨跌!C:C,0)),"-")</f>
        <v>-</v>
      </c>
      <c r="I3044" s="1" t="str">
        <f>IFERROR(INDEX(行业涨跌!E:E,MATCH(G3044,行业涨跌!C:C,0)),"-")</f>
        <v>-</v>
      </c>
      <c r="J3044" s="1">
        <v>0</v>
      </c>
      <c r="K3044" s="1">
        <v>1</v>
      </c>
      <c r="L3044" s="1">
        <v>0</v>
      </c>
      <c r="M3044" s="66">
        <f t="shared" si="303"/>
        <v>1</v>
      </c>
      <c r="R3044" s="43" t="str">
        <f t="shared" si="301"/>
        <v>-</v>
      </c>
      <c r="S3044" s="11">
        <v>43630.625</v>
      </c>
    </row>
    <row r="3045" spans="1:19" x14ac:dyDescent="0.15">
      <c r="A3045" s="1">
        <v>3044</v>
      </c>
      <c r="B3045" s="29" t="str">
        <f>TRIM(基本信息!B3045)</f>
        <v/>
      </c>
      <c r="C3045" s="1" t="str">
        <f>TRIM(基本信息!C3045)</f>
        <v/>
      </c>
      <c r="D3045" s="1">
        <f t="shared" si="302"/>
        <v>0</v>
      </c>
      <c r="E3045" s="1" t="str">
        <f>IFERROR(INDEX(股票涨跌!E:E,MATCH(B3045,股票涨跌!B:B,0)),"-")</f>
        <v>-</v>
      </c>
      <c r="F3045" s="1" t="str">
        <f>IFERROR(INDEX(股票涨跌!F:F,MATCH(B3045,股票涨跌!B:B,0)),"-")</f>
        <v>-</v>
      </c>
      <c r="G3045" s="1" t="str">
        <f>TRIM(基本信息!O3045)</f>
        <v/>
      </c>
      <c r="H3045" s="1" t="str">
        <f>IFERROR(INDEX(行业涨跌!F:F,MATCH(G3045,行业涨跌!C:C,0)),"-")</f>
        <v>-</v>
      </c>
      <c r="I3045" s="1" t="str">
        <f>IFERROR(INDEX(行业涨跌!E:E,MATCH(G3045,行业涨跌!C:C,0)),"-")</f>
        <v>-</v>
      </c>
      <c r="J3045" s="1">
        <v>1</v>
      </c>
      <c r="K3045" s="1">
        <v>1</v>
      </c>
      <c r="L3045" s="1">
        <v>0</v>
      </c>
      <c r="M3045" s="66">
        <f t="shared" si="303"/>
        <v>1</v>
      </c>
      <c r="R3045" s="43" t="str">
        <f t="shared" si="301"/>
        <v>-</v>
      </c>
      <c r="S3045" s="11">
        <v>43630.625</v>
      </c>
    </row>
    <row r="3046" spans="1:19" x14ac:dyDescent="0.15">
      <c r="A3046" s="1">
        <v>3045</v>
      </c>
      <c r="B3046" s="29" t="str">
        <f>TRIM(基本信息!B3046)</f>
        <v/>
      </c>
      <c r="C3046" s="1" t="str">
        <f>TRIM(基本信息!C3046)</f>
        <v/>
      </c>
      <c r="D3046" s="1">
        <f t="shared" si="302"/>
        <v>0</v>
      </c>
      <c r="E3046" s="1" t="str">
        <f>IFERROR(INDEX(股票涨跌!E:E,MATCH(B3046,股票涨跌!B:B,0)),"-")</f>
        <v>-</v>
      </c>
      <c r="F3046" s="1" t="str">
        <f>IFERROR(INDEX(股票涨跌!F:F,MATCH(B3046,股票涨跌!B:B,0)),"-")</f>
        <v>-</v>
      </c>
      <c r="G3046" s="1" t="str">
        <f>TRIM(基本信息!O3046)</f>
        <v/>
      </c>
      <c r="H3046" s="1" t="str">
        <f>IFERROR(INDEX(行业涨跌!F:F,MATCH(G3046,行业涨跌!C:C,0)),"-")</f>
        <v>-</v>
      </c>
      <c r="I3046" s="1" t="str">
        <f>IFERROR(INDEX(行业涨跌!E:E,MATCH(G3046,行业涨跌!C:C,0)),"-")</f>
        <v>-</v>
      </c>
      <c r="J3046" s="1">
        <v>0</v>
      </c>
      <c r="K3046" s="1">
        <v>0</v>
      </c>
      <c r="L3046" s="1">
        <v>0</v>
      </c>
      <c r="M3046" s="66">
        <f t="shared" si="303"/>
        <v>0</v>
      </c>
      <c r="R3046" s="43" t="str">
        <f t="shared" si="301"/>
        <v>-</v>
      </c>
    </row>
    <row r="3047" spans="1:19" x14ac:dyDescent="0.15">
      <c r="A3047" s="1">
        <v>3046</v>
      </c>
      <c r="B3047" s="29" t="str">
        <f>TRIM(基本信息!B3047)</f>
        <v/>
      </c>
      <c r="C3047" s="1" t="str">
        <f>TRIM(基本信息!C3047)</f>
        <v/>
      </c>
      <c r="D3047" s="1">
        <f t="shared" si="302"/>
        <v>0</v>
      </c>
      <c r="E3047" s="1" t="str">
        <f>IFERROR(INDEX(股票涨跌!E:E,MATCH(B3047,股票涨跌!B:B,0)),"-")</f>
        <v>-</v>
      </c>
      <c r="F3047" s="1" t="str">
        <f>IFERROR(INDEX(股票涨跌!F:F,MATCH(B3047,股票涨跌!B:B,0)),"-")</f>
        <v>-</v>
      </c>
      <c r="G3047" s="1" t="str">
        <f>TRIM(基本信息!O3047)</f>
        <v/>
      </c>
      <c r="H3047" s="1" t="str">
        <f>IFERROR(INDEX(行业涨跌!F:F,MATCH(G3047,行业涨跌!C:C,0)),"-")</f>
        <v>-</v>
      </c>
      <c r="I3047" s="1" t="str">
        <f>IFERROR(INDEX(行业涨跌!E:E,MATCH(G3047,行业涨跌!C:C,0)),"-")</f>
        <v>-</v>
      </c>
      <c r="J3047" s="1">
        <v>0</v>
      </c>
      <c r="K3047" s="1">
        <v>0</v>
      </c>
      <c r="L3047" s="1">
        <v>0</v>
      </c>
      <c r="M3047" s="66">
        <f t="shared" si="303"/>
        <v>0</v>
      </c>
      <c r="R3047" s="43" t="str">
        <f t="shared" si="301"/>
        <v>-</v>
      </c>
    </row>
    <row r="3048" spans="1:19" x14ac:dyDescent="0.15">
      <c r="A3048" s="1">
        <v>3047</v>
      </c>
      <c r="B3048" s="29" t="str">
        <f>TRIM(基本信息!B3048)</f>
        <v/>
      </c>
      <c r="C3048" s="1" t="str">
        <f>TRIM(基本信息!C3048)</f>
        <v/>
      </c>
      <c r="D3048" s="1">
        <f t="shared" si="302"/>
        <v>0</v>
      </c>
      <c r="E3048" s="1" t="str">
        <f>IFERROR(INDEX(股票涨跌!E:E,MATCH(B3048,股票涨跌!B:B,0)),"-")</f>
        <v>-</v>
      </c>
      <c r="F3048" s="1" t="str">
        <f>IFERROR(INDEX(股票涨跌!F:F,MATCH(B3048,股票涨跌!B:B,0)),"-")</f>
        <v>-</v>
      </c>
      <c r="G3048" s="1" t="str">
        <f>TRIM(基本信息!O3048)</f>
        <v/>
      </c>
      <c r="H3048" s="1" t="str">
        <f>IFERROR(INDEX(行业涨跌!F:F,MATCH(G3048,行业涨跌!C:C,0)),"-")</f>
        <v>-</v>
      </c>
      <c r="I3048" s="1" t="str">
        <f>IFERROR(INDEX(行业涨跌!E:E,MATCH(G3048,行业涨跌!C:C,0)),"-")</f>
        <v>-</v>
      </c>
      <c r="J3048" s="1">
        <v>0</v>
      </c>
      <c r="K3048" s="1">
        <v>0</v>
      </c>
      <c r="L3048" s="1">
        <v>0</v>
      </c>
      <c r="M3048" s="66">
        <f t="shared" si="303"/>
        <v>0</v>
      </c>
      <c r="R3048" s="43" t="str">
        <f t="shared" si="301"/>
        <v>-</v>
      </c>
    </row>
    <row r="3049" spans="1:19" x14ac:dyDescent="0.15">
      <c r="A3049" s="1">
        <v>3048</v>
      </c>
      <c r="B3049" s="29" t="str">
        <f>TRIM(基本信息!B3049)</f>
        <v/>
      </c>
      <c r="C3049" s="1" t="str">
        <f>TRIM(基本信息!C3049)</f>
        <v/>
      </c>
      <c r="D3049" s="1">
        <f t="shared" si="302"/>
        <v>0</v>
      </c>
      <c r="E3049" s="1" t="str">
        <f>IFERROR(INDEX(股票涨跌!E:E,MATCH(B3049,股票涨跌!B:B,0)),"-")</f>
        <v>-</v>
      </c>
      <c r="F3049" s="1" t="str">
        <f>IFERROR(INDEX(股票涨跌!F:F,MATCH(B3049,股票涨跌!B:B,0)),"-")</f>
        <v>-</v>
      </c>
      <c r="G3049" s="1" t="str">
        <f>TRIM(基本信息!O3049)</f>
        <v/>
      </c>
      <c r="H3049" s="1" t="str">
        <f>IFERROR(INDEX(行业涨跌!F:F,MATCH(G3049,行业涨跌!C:C,0)),"-")</f>
        <v>-</v>
      </c>
      <c r="I3049" s="1" t="str">
        <f>IFERROR(INDEX(行业涨跌!E:E,MATCH(G3049,行业涨跌!C:C,0)),"-")</f>
        <v>-</v>
      </c>
      <c r="J3049" s="1">
        <v>0</v>
      </c>
      <c r="K3049" s="1">
        <v>0</v>
      </c>
      <c r="L3049" s="1">
        <v>0</v>
      </c>
      <c r="M3049" s="66">
        <f t="shared" si="303"/>
        <v>0</v>
      </c>
      <c r="R3049" s="43" t="str">
        <f t="shared" si="301"/>
        <v>-</v>
      </c>
    </row>
    <row r="3050" spans="1:19" x14ac:dyDescent="0.15">
      <c r="A3050" s="1">
        <v>3049</v>
      </c>
      <c r="B3050" s="29" t="str">
        <f>TRIM(基本信息!B3050)</f>
        <v/>
      </c>
      <c r="C3050" s="1" t="str">
        <f>TRIM(基本信息!C3050)</f>
        <v/>
      </c>
      <c r="D3050" s="1">
        <f t="shared" si="302"/>
        <v>0</v>
      </c>
      <c r="E3050" s="1" t="str">
        <f>IFERROR(INDEX(股票涨跌!E:E,MATCH(B3050,股票涨跌!B:B,0)),"-")</f>
        <v>-</v>
      </c>
      <c r="F3050" s="1" t="str">
        <f>IFERROR(INDEX(股票涨跌!F:F,MATCH(B3050,股票涨跌!B:B,0)),"-")</f>
        <v>-</v>
      </c>
      <c r="G3050" s="1" t="str">
        <f>TRIM(基本信息!O3050)</f>
        <v/>
      </c>
      <c r="H3050" s="1" t="str">
        <f>IFERROR(INDEX(行业涨跌!F:F,MATCH(G3050,行业涨跌!C:C,0)),"-")</f>
        <v>-</v>
      </c>
      <c r="I3050" s="1" t="str">
        <f>IFERROR(INDEX(行业涨跌!E:E,MATCH(G3050,行业涨跌!C:C,0)),"-")</f>
        <v>-</v>
      </c>
      <c r="J3050" s="1">
        <v>0</v>
      </c>
      <c r="K3050" s="1">
        <v>0</v>
      </c>
      <c r="L3050" s="1">
        <v>0</v>
      </c>
      <c r="M3050" s="66">
        <f t="shared" si="303"/>
        <v>0</v>
      </c>
      <c r="R3050" s="43" t="str">
        <f t="shared" si="301"/>
        <v>-</v>
      </c>
    </row>
    <row r="3051" spans="1:19" x14ac:dyDescent="0.15">
      <c r="A3051" s="1">
        <v>3050</v>
      </c>
      <c r="B3051" s="29" t="str">
        <f>TRIM(基本信息!B3051)</f>
        <v/>
      </c>
      <c r="C3051" s="1" t="str">
        <f>TRIM(基本信息!C3051)</f>
        <v/>
      </c>
      <c r="D3051" s="1">
        <f t="shared" si="302"/>
        <v>0</v>
      </c>
      <c r="E3051" s="1" t="str">
        <f>IFERROR(INDEX(股票涨跌!E:E,MATCH(B3051,股票涨跌!B:B,0)),"-")</f>
        <v>-</v>
      </c>
      <c r="F3051" s="1" t="str">
        <f>IFERROR(INDEX(股票涨跌!F:F,MATCH(B3051,股票涨跌!B:B,0)),"-")</f>
        <v>-</v>
      </c>
      <c r="G3051" s="1" t="str">
        <f>TRIM(基本信息!O3051)</f>
        <v/>
      </c>
      <c r="H3051" s="1" t="str">
        <f>IFERROR(INDEX(行业涨跌!F:F,MATCH(G3051,行业涨跌!C:C,0)),"-")</f>
        <v>-</v>
      </c>
      <c r="I3051" s="1" t="str">
        <f>IFERROR(INDEX(行业涨跌!E:E,MATCH(G3051,行业涨跌!C:C,0)),"-")</f>
        <v>-</v>
      </c>
      <c r="J3051" s="1">
        <v>0</v>
      </c>
      <c r="K3051" s="1">
        <v>0</v>
      </c>
      <c r="L3051" s="1">
        <v>0</v>
      </c>
      <c r="M3051" s="66">
        <f t="shared" si="303"/>
        <v>0</v>
      </c>
      <c r="R3051" s="43" t="str">
        <f t="shared" si="301"/>
        <v>-</v>
      </c>
    </row>
    <row r="3052" spans="1:19" x14ac:dyDescent="0.15">
      <c r="A3052" s="1">
        <v>3051</v>
      </c>
      <c r="B3052" s="29" t="str">
        <f>TRIM(基本信息!B3052)</f>
        <v/>
      </c>
      <c r="C3052" s="1" t="str">
        <f>TRIM(基本信息!C3052)</f>
        <v/>
      </c>
      <c r="D3052" s="1">
        <f t="shared" si="302"/>
        <v>0</v>
      </c>
      <c r="E3052" s="1" t="str">
        <f>IFERROR(INDEX(股票涨跌!E:E,MATCH(B3052,股票涨跌!B:B,0)),"-")</f>
        <v>-</v>
      </c>
      <c r="F3052" s="1" t="str">
        <f>IFERROR(INDEX(股票涨跌!F:F,MATCH(B3052,股票涨跌!B:B,0)),"-")</f>
        <v>-</v>
      </c>
      <c r="G3052" s="1" t="str">
        <f>TRIM(基本信息!O3052)</f>
        <v/>
      </c>
      <c r="H3052" s="1" t="str">
        <f>IFERROR(INDEX(行业涨跌!F:F,MATCH(G3052,行业涨跌!C:C,0)),"-")</f>
        <v>-</v>
      </c>
      <c r="I3052" s="1" t="str">
        <f>IFERROR(INDEX(行业涨跌!E:E,MATCH(G3052,行业涨跌!C:C,0)),"-")</f>
        <v>-</v>
      </c>
      <c r="J3052" s="1">
        <v>0</v>
      </c>
      <c r="K3052" s="1">
        <v>0</v>
      </c>
      <c r="L3052" s="1">
        <v>0</v>
      </c>
      <c r="M3052" s="66">
        <f t="shared" si="303"/>
        <v>0</v>
      </c>
      <c r="R3052" s="43" t="str">
        <f t="shared" si="301"/>
        <v>-</v>
      </c>
    </row>
    <row r="3053" spans="1:19" x14ac:dyDescent="0.15">
      <c r="A3053" s="1">
        <v>3052</v>
      </c>
      <c r="B3053" s="29" t="str">
        <f>TRIM(基本信息!B3053)</f>
        <v/>
      </c>
      <c r="C3053" s="1" t="str">
        <f>TRIM(基本信息!C3053)</f>
        <v/>
      </c>
      <c r="D3053" s="1">
        <f t="shared" si="302"/>
        <v>0</v>
      </c>
      <c r="E3053" s="1" t="str">
        <f>IFERROR(INDEX(股票涨跌!E:E,MATCH(B3053,股票涨跌!B:B,0)),"-")</f>
        <v>-</v>
      </c>
      <c r="F3053" s="1" t="str">
        <f>IFERROR(INDEX(股票涨跌!F:F,MATCH(B3053,股票涨跌!B:B,0)),"-")</f>
        <v>-</v>
      </c>
      <c r="G3053" s="1" t="str">
        <f>TRIM(基本信息!O3053)</f>
        <v/>
      </c>
      <c r="H3053" s="1" t="str">
        <f>IFERROR(INDEX(行业涨跌!F:F,MATCH(G3053,行业涨跌!C:C,0)),"-")</f>
        <v>-</v>
      </c>
      <c r="I3053" s="1" t="str">
        <f>IFERROR(INDEX(行业涨跌!E:E,MATCH(G3053,行业涨跌!C:C,0)),"-")</f>
        <v>-</v>
      </c>
      <c r="J3053" s="1">
        <v>0</v>
      </c>
      <c r="K3053" s="1">
        <v>0</v>
      </c>
      <c r="L3053" s="1">
        <v>0</v>
      </c>
      <c r="M3053" s="66">
        <f t="shared" si="303"/>
        <v>0</v>
      </c>
      <c r="R3053" s="43" t="str">
        <f t="shared" si="301"/>
        <v>-</v>
      </c>
    </row>
    <row r="3054" spans="1:19" x14ac:dyDescent="0.15">
      <c r="A3054" s="1">
        <v>3053</v>
      </c>
      <c r="B3054" s="29" t="str">
        <f>TRIM(基本信息!B3054)</f>
        <v/>
      </c>
      <c r="C3054" s="1" t="str">
        <f>TRIM(基本信息!C3054)</f>
        <v/>
      </c>
      <c r="D3054" s="1">
        <f t="shared" si="302"/>
        <v>0</v>
      </c>
      <c r="E3054" s="1" t="str">
        <f>IFERROR(INDEX(股票涨跌!E:E,MATCH(B3054,股票涨跌!B:B,0)),"-")</f>
        <v>-</v>
      </c>
      <c r="F3054" s="1" t="str">
        <f>IFERROR(INDEX(股票涨跌!F:F,MATCH(B3054,股票涨跌!B:B,0)),"-")</f>
        <v>-</v>
      </c>
      <c r="G3054" s="1" t="str">
        <f>TRIM(基本信息!O3054)</f>
        <v/>
      </c>
      <c r="H3054" s="1" t="str">
        <f>IFERROR(INDEX(行业涨跌!F:F,MATCH(G3054,行业涨跌!C:C,0)),"-")</f>
        <v>-</v>
      </c>
      <c r="I3054" s="1" t="str">
        <f>IFERROR(INDEX(行业涨跌!E:E,MATCH(G3054,行业涨跌!C:C,0)),"-")</f>
        <v>-</v>
      </c>
      <c r="J3054" s="1">
        <v>0</v>
      </c>
      <c r="K3054" s="1">
        <v>0</v>
      </c>
      <c r="L3054" s="1">
        <v>0</v>
      </c>
      <c r="M3054" s="66">
        <f t="shared" si="303"/>
        <v>0</v>
      </c>
      <c r="R3054" s="43" t="str">
        <f t="shared" si="301"/>
        <v>-</v>
      </c>
    </row>
    <row r="3055" spans="1:19" x14ac:dyDescent="0.15">
      <c r="A3055" s="1">
        <v>3054</v>
      </c>
      <c r="B3055" s="29" t="str">
        <f>TRIM(基本信息!B3055)</f>
        <v/>
      </c>
      <c r="C3055" s="1" t="str">
        <f>TRIM(基本信息!C3055)</f>
        <v/>
      </c>
      <c r="D3055" s="1">
        <f t="shared" si="302"/>
        <v>0</v>
      </c>
      <c r="E3055" s="1" t="str">
        <f>IFERROR(INDEX(股票涨跌!E:E,MATCH(B3055,股票涨跌!B:B,0)),"-")</f>
        <v>-</v>
      </c>
      <c r="F3055" s="1" t="str">
        <f>IFERROR(INDEX(股票涨跌!F:F,MATCH(B3055,股票涨跌!B:B,0)),"-")</f>
        <v>-</v>
      </c>
      <c r="G3055" s="1" t="str">
        <f>TRIM(基本信息!O3055)</f>
        <v/>
      </c>
      <c r="H3055" s="1" t="str">
        <f>IFERROR(INDEX(行业涨跌!F:F,MATCH(G3055,行业涨跌!C:C,0)),"-")</f>
        <v>-</v>
      </c>
      <c r="I3055" s="1" t="str">
        <f>IFERROR(INDEX(行业涨跌!E:E,MATCH(G3055,行业涨跌!C:C,0)),"-")</f>
        <v>-</v>
      </c>
      <c r="J3055" s="1">
        <v>0</v>
      </c>
      <c r="K3055" s="1">
        <v>0</v>
      </c>
      <c r="L3055" s="1">
        <v>0</v>
      </c>
      <c r="M3055" s="66">
        <f t="shared" si="303"/>
        <v>0</v>
      </c>
      <c r="R3055" s="43" t="str">
        <f t="shared" si="301"/>
        <v>-</v>
      </c>
    </row>
    <row r="3056" spans="1:19" x14ac:dyDescent="0.15">
      <c r="A3056" s="1">
        <v>3055</v>
      </c>
      <c r="B3056" s="29" t="str">
        <f>TRIM(基本信息!B3056)</f>
        <v/>
      </c>
      <c r="C3056" s="1" t="str">
        <f>TRIM(基本信息!C3056)</f>
        <v/>
      </c>
      <c r="D3056" s="1">
        <f t="shared" si="302"/>
        <v>0</v>
      </c>
      <c r="E3056" s="1" t="str">
        <f>IFERROR(INDEX(股票涨跌!E:E,MATCH(B3056,股票涨跌!B:B,0)),"-")</f>
        <v>-</v>
      </c>
      <c r="F3056" s="1" t="str">
        <f>IFERROR(INDEX(股票涨跌!F:F,MATCH(B3056,股票涨跌!B:B,0)),"-")</f>
        <v>-</v>
      </c>
      <c r="G3056" s="1" t="str">
        <f>TRIM(基本信息!O3056)</f>
        <v/>
      </c>
      <c r="H3056" s="1" t="str">
        <f>IFERROR(INDEX(行业涨跌!F:F,MATCH(G3056,行业涨跌!C:C,0)),"-")</f>
        <v>-</v>
      </c>
      <c r="I3056" s="1" t="str">
        <f>IFERROR(INDEX(行业涨跌!E:E,MATCH(G3056,行业涨跌!C:C,0)),"-")</f>
        <v>-</v>
      </c>
      <c r="J3056" s="1">
        <v>0</v>
      </c>
      <c r="K3056" s="1">
        <v>0</v>
      </c>
      <c r="L3056" s="1">
        <v>0</v>
      </c>
      <c r="M3056" s="66">
        <f t="shared" si="303"/>
        <v>0</v>
      </c>
      <c r="R3056" s="43" t="str">
        <f t="shared" si="301"/>
        <v>-</v>
      </c>
    </row>
    <row r="3057" spans="1:19" x14ac:dyDescent="0.15">
      <c r="A3057" s="1">
        <v>3056</v>
      </c>
      <c r="B3057" s="29" t="str">
        <f>TRIM(基本信息!B3057)</f>
        <v/>
      </c>
      <c r="C3057" s="1" t="str">
        <f>TRIM(基本信息!C3057)</f>
        <v/>
      </c>
      <c r="D3057" s="1">
        <f t="shared" si="302"/>
        <v>0</v>
      </c>
      <c r="E3057" s="1" t="str">
        <f>IFERROR(INDEX(股票涨跌!E:E,MATCH(B3057,股票涨跌!B:B,0)),"-")</f>
        <v>-</v>
      </c>
      <c r="F3057" s="1" t="str">
        <f>IFERROR(INDEX(股票涨跌!F:F,MATCH(B3057,股票涨跌!B:B,0)),"-")</f>
        <v>-</v>
      </c>
      <c r="G3057" s="1" t="str">
        <f>TRIM(基本信息!O3057)</f>
        <v/>
      </c>
      <c r="H3057" s="1" t="str">
        <f>IFERROR(INDEX(行业涨跌!F:F,MATCH(G3057,行业涨跌!C:C,0)),"-")</f>
        <v>-</v>
      </c>
      <c r="I3057" s="1" t="str">
        <f>IFERROR(INDEX(行业涨跌!E:E,MATCH(G3057,行业涨跌!C:C,0)),"-")</f>
        <v>-</v>
      </c>
      <c r="J3057" s="1">
        <v>0</v>
      </c>
      <c r="K3057" s="1">
        <v>0</v>
      </c>
      <c r="L3057" s="1">
        <v>0</v>
      </c>
      <c r="M3057" s="66">
        <f t="shared" si="303"/>
        <v>0</v>
      </c>
      <c r="R3057" s="43" t="str">
        <f t="shared" si="301"/>
        <v>-</v>
      </c>
    </row>
    <row r="3058" spans="1:19" x14ac:dyDescent="0.15">
      <c r="A3058" s="1">
        <v>3057</v>
      </c>
      <c r="B3058" s="29" t="str">
        <f>TRIM(基本信息!B3058)</f>
        <v/>
      </c>
      <c r="C3058" s="1" t="str">
        <f>TRIM(基本信息!C3058)</f>
        <v/>
      </c>
      <c r="D3058" s="1">
        <f t="shared" si="302"/>
        <v>0</v>
      </c>
      <c r="E3058" s="1" t="str">
        <f>IFERROR(INDEX(股票涨跌!E:E,MATCH(B3058,股票涨跌!B:B,0)),"-")</f>
        <v>-</v>
      </c>
      <c r="F3058" s="1" t="str">
        <f>IFERROR(INDEX(股票涨跌!F:F,MATCH(B3058,股票涨跌!B:B,0)),"-")</f>
        <v>-</v>
      </c>
      <c r="G3058" s="1" t="str">
        <f>TRIM(基本信息!O3058)</f>
        <v/>
      </c>
      <c r="H3058" s="1" t="str">
        <f>IFERROR(INDEX(行业涨跌!F:F,MATCH(G3058,行业涨跌!C:C,0)),"-")</f>
        <v>-</v>
      </c>
      <c r="I3058" s="1" t="str">
        <f>IFERROR(INDEX(行业涨跌!E:E,MATCH(G3058,行业涨跌!C:C,0)),"-")</f>
        <v>-</v>
      </c>
      <c r="J3058" s="1">
        <v>0</v>
      </c>
      <c r="K3058" s="1">
        <v>1</v>
      </c>
      <c r="L3058" s="1">
        <v>0</v>
      </c>
      <c r="M3058" s="66">
        <f t="shared" si="303"/>
        <v>1</v>
      </c>
      <c r="R3058" s="43" t="str">
        <f t="shared" si="301"/>
        <v>-</v>
      </c>
      <c r="S3058" s="11">
        <v>43630.625</v>
      </c>
    </row>
    <row r="3059" spans="1:19" x14ac:dyDescent="0.15">
      <c r="A3059" s="1">
        <v>3058</v>
      </c>
      <c r="B3059" s="29" t="str">
        <f>TRIM(基本信息!B3059)</f>
        <v/>
      </c>
      <c r="C3059" s="1" t="str">
        <f>TRIM(基本信息!C3059)</f>
        <v/>
      </c>
      <c r="D3059" s="1">
        <f t="shared" si="302"/>
        <v>0</v>
      </c>
      <c r="E3059" s="1" t="str">
        <f>IFERROR(INDEX(股票涨跌!E:E,MATCH(B3059,股票涨跌!B:B,0)),"-")</f>
        <v>-</v>
      </c>
      <c r="F3059" s="1" t="str">
        <f>IFERROR(INDEX(股票涨跌!F:F,MATCH(B3059,股票涨跌!B:B,0)),"-")</f>
        <v>-</v>
      </c>
      <c r="G3059" s="1" t="str">
        <f>TRIM(基本信息!O3059)</f>
        <v/>
      </c>
      <c r="H3059" s="1" t="str">
        <f>IFERROR(INDEX(行业涨跌!F:F,MATCH(G3059,行业涨跌!C:C,0)),"-")</f>
        <v>-</v>
      </c>
      <c r="I3059" s="1" t="str">
        <f>IFERROR(INDEX(行业涨跌!E:E,MATCH(G3059,行业涨跌!C:C,0)),"-")</f>
        <v>-</v>
      </c>
      <c r="J3059" s="1">
        <v>0</v>
      </c>
      <c r="K3059" s="1">
        <v>0</v>
      </c>
      <c r="L3059" s="1">
        <v>0</v>
      </c>
      <c r="M3059" s="66">
        <f t="shared" si="303"/>
        <v>0</v>
      </c>
      <c r="R3059" s="43" t="str">
        <f t="shared" si="301"/>
        <v>-</v>
      </c>
    </row>
    <row r="3060" spans="1:19" x14ac:dyDescent="0.15">
      <c r="A3060" s="1">
        <v>3059</v>
      </c>
      <c r="B3060" s="29" t="str">
        <f>TRIM(基本信息!B3060)</f>
        <v/>
      </c>
      <c r="C3060" s="1" t="str">
        <f>TRIM(基本信息!C3060)</f>
        <v/>
      </c>
      <c r="D3060" s="1">
        <f t="shared" si="302"/>
        <v>0</v>
      </c>
      <c r="E3060" s="1" t="str">
        <f>IFERROR(INDEX(股票涨跌!E:E,MATCH(B3060,股票涨跌!B:B,0)),"-")</f>
        <v>-</v>
      </c>
      <c r="F3060" s="1" t="str">
        <f>IFERROR(INDEX(股票涨跌!F:F,MATCH(B3060,股票涨跌!B:B,0)),"-")</f>
        <v>-</v>
      </c>
      <c r="G3060" s="1" t="str">
        <f>TRIM(基本信息!O3060)</f>
        <v/>
      </c>
      <c r="H3060" s="1" t="str">
        <f>IFERROR(INDEX(行业涨跌!F:F,MATCH(G3060,行业涨跌!C:C,0)),"-")</f>
        <v>-</v>
      </c>
      <c r="I3060" s="1" t="str">
        <f>IFERROR(INDEX(行业涨跌!E:E,MATCH(G3060,行业涨跌!C:C,0)),"-")</f>
        <v>-</v>
      </c>
      <c r="J3060" s="1">
        <v>0</v>
      </c>
      <c r="K3060" s="1">
        <v>0</v>
      </c>
      <c r="L3060" s="1">
        <v>0</v>
      </c>
      <c r="M3060" s="66">
        <f t="shared" si="303"/>
        <v>0</v>
      </c>
      <c r="R3060" s="43" t="str">
        <f t="shared" si="301"/>
        <v>-</v>
      </c>
    </row>
    <row r="3061" spans="1:19" x14ac:dyDescent="0.15">
      <c r="A3061" s="1">
        <v>3060</v>
      </c>
      <c r="B3061" s="29" t="str">
        <f>TRIM(基本信息!B3061)</f>
        <v/>
      </c>
      <c r="C3061" s="1" t="str">
        <f>TRIM(基本信息!C3061)</f>
        <v/>
      </c>
      <c r="D3061" s="1">
        <f t="shared" si="302"/>
        <v>0</v>
      </c>
      <c r="E3061" s="1" t="str">
        <f>IFERROR(INDEX(股票涨跌!E:E,MATCH(B3061,股票涨跌!B:B,0)),"-")</f>
        <v>-</v>
      </c>
      <c r="F3061" s="1" t="str">
        <f>IFERROR(INDEX(股票涨跌!F:F,MATCH(B3061,股票涨跌!B:B,0)),"-")</f>
        <v>-</v>
      </c>
      <c r="G3061" s="1" t="str">
        <f>TRIM(基本信息!O3061)</f>
        <v/>
      </c>
      <c r="H3061" s="1" t="str">
        <f>IFERROR(INDEX(行业涨跌!F:F,MATCH(G3061,行业涨跌!C:C,0)),"-")</f>
        <v>-</v>
      </c>
      <c r="I3061" s="1" t="str">
        <f>IFERROR(INDEX(行业涨跌!E:E,MATCH(G3061,行业涨跌!C:C,0)),"-")</f>
        <v>-</v>
      </c>
      <c r="J3061" s="1">
        <v>0</v>
      </c>
      <c r="K3061" s="1">
        <v>0</v>
      </c>
      <c r="L3061" s="1">
        <v>0</v>
      </c>
      <c r="M3061" s="66">
        <f t="shared" si="303"/>
        <v>0</v>
      </c>
      <c r="R3061" s="43" t="str">
        <f t="shared" si="301"/>
        <v>-</v>
      </c>
    </row>
    <row r="3062" spans="1:19" x14ac:dyDescent="0.15">
      <c r="A3062" s="1">
        <v>3061</v>
      </c>
      <c r="B3062" s="29" t="str">
        <f>TRIM(基本信息!B3062)</f>
        <v/>
      </c>
      <c r="C3062" s="1" t="str">
        <f>TRIM(基本信息!C3062)</f>
        <v/>
      </c>
      <c r="D3062" s="1">
        <f t="shared" si="302"/>
        <v>0</v>
      </c>
      <c r="E3062" s="1" t="str">
        <f>IFERROR(INDEX(股票涨跌!E:E,MATCH(B3062,股票涨跌!B:B,0)),"-")</f>
        <v>-</v>
      </c>
      <c r="F3062" s="1" t="str">
        <f>IFERROR(INDEX(股票涨跌!F:F,MATCH(B3062,股票涨跌!B:B,0)),"-")</f>
        <v>-</v>
      </c>
      <c r="G3062" s="1" t="str">
        <f>TRIM(基本信息!O3062)</f>
        <v/>
      </c>
      <c r="H3062" s="1" t="str">
        <f>IFERROR(INDEX(行业涨跌!F:F,MATCH(G3062,行业涨跌!C:C,0)),"-")</f>
        <v>-</v>
      </c>
      <c r="I3062" s="1" t="str">
        <f>IFERROR(INDEX(行业涨跌!E:E,MATCH(G3062,行业涨跌!C:C,0)),"-")</f>
        <v>-</v>
      </c>
      <c r="J3062" s="1">
        <v>0</v>
      </c>
      <c r="K3062" s="1">
        <v>0</v>
      </c>
      <c r="L3062" s="1">
        <v>0</v>
      </c>
      <c r="M3062" s="66">
        <f t="shared" si="303"/>
        <v>0</v>
      </c>
      <c r="R3062" s="43" t="str">
        <f t="shared" si="301"/>
        <v>-</v>
      </c>
    </row>
    <row r="3063" spans="1:19" x14ac:dyDescent="0.15">
      <c r="A3063" s="1">
        <v>3062</v>
      </c>
      <c r="B3063" s="29" t="str">
        <f>TRIM(基本信息!B3063)</f>
        <v/>
      </c>
      <c r="C3063" s="1" t="str">
        <f>TRIM(基本信息!C3063)</f>
        <v/>
      </c>
      <c r="D3063" s="1">
        <f t="shared" si="302"/>
        <v>0</v>
      </c>
      <c r="E3063" s="1" t="str">
        <f>IFERROR(INDEX(股票涨跌!E:E,MATCH(B3063,股票涨跌!B:B,0)),"-")</f>
        <v>-</v>
      </c>
      <c r="F3063" s="1" t="str">
        <f>IFERROR(INDEX(股票涨跌!F:F,MATCH(B3063,股票涨跌!B:B,0)),"-")</f>
        <v>-</v>
      </c>
      <c r="G3063" s="1" t="str">
        <f>TRIM(基本信息!O3063)</f>
        <v/>
      </c>
      <c r="H3063" s="1" t="str">
        <f>IFERROR(INDEX(行业涨跌!F:F,MATCH(G3063,行业涨跌!C:C,0)),"-")</f>
        <v>-</v>
      </c>
      <c r="I3063" s="1" t="str">
        <f>IFERROR(INDEX(行业涨跌!E:E,MATCH(G3063,行业涨跌!C:C,0)),"-")</f>
        <v>-</v>
      </c>
      <c r="J3063" s="1">
        <v>0</v>
      </c>
      <c r="K3063" s="1">
        <v>0</v>
      </c>
      <c r="L3063" s="1">
        <v>0</v>
      </c>
      <c r="M3063" s="66">
        <f t="shared" si="303"/>
        <v>0</v>
      </c>
      <c r="R3063" s="43" t="str">
        <f t="shared" si="301"/>
        <v>-</v>
      </c>
    </row>
    <row r="3064" spans="1:19" x14ac:dyDescent="0.15">
      <c r="A3064" s="1">
        <v>3063</v>
      </c>
      <c r="B3064" s="29" t="str">
        <f>TRIM(基本信息!B3064)</f>
        <v/>
      </c>
      <c r="C3064" s="1" t="str">
        <f>TRIM(基本信息!C3064)</f>
        <v/>
      </c>
      <c r="D3064" s="1">
        <f t="shared" si="302"/>
        <v>0</v>
      </c>
      <c r="E3064" s="1" t="str">
        <f>IFERROR(INDEX(股票涨跌!E:E,MATCH(B3064,股票涨跌!B:B,0)),"-")</f>
        <v>-</v>
      </c>
      <c r="F3064" s="1" t="str">
        <f>IFERROR(INDEX(股票涨跌!F:F,MATCH(B3064,股票涨跌!B:B,0)),"-")</f>
        <v>-</v>
      </c>
      <c r="G3064" s="1" t="str">
        <f>TRIM(基本信息!O3064)</f>
        <v/>
      </c>
      <c r="H3064" s="1" t="str">
        <f>IFERROR(INDEX(行业涨跌!F:F,MATCH(G3064,行业涨跌!C:C,0)),"-")</f>
        <v>-</v>
      </c>
      <c r="I3064" s="1" t="str">
        <f>IFERROR(INDEX(行业涨跌!E:E,MATCH(G3064,行业涨跌!C:C,0)),"-")</f>
        <v>-</v>
      </c>
      <c r="J3064" s="1">
        <v>0</v>
      </c>
      <c r="K3064" s="1">
        <v>0</v>
      </c>
      <c r="L3064" s="1">
        <v>0</v>
      </c>
      <c r="M3064" s="66">
        <f t="shared" si="303"/>
        <v>0</v>
      </c>
      <c r="R3064" s="43" t="str">
        <f t="shared" si="301"/>
        <v>-</v>
      </c>
    </row>
    <row r="3065" spans="1:19" x14ac:dyDescent="0.15">
      <c r="A3065" s="1">
        <v>3064</v>
      </c>
      <c r="B3065" s="29" t="str">
        <f>TRIM(基本信息!B3065)</f>
        <v/>
      </c>
      <c r="C3065" s="1" t="str">
        <f>TRIM(基本信息!C3065)</f>
        <v/>
      </c>
      <c r="D3065" s="1">
        <f t="shared" si="302"/>
        <v>0</v>
      </c>
      <c r="E3065" s="1" t="str">
        <f>IFERROR(INDEX(股票涨跌!E:E,MATCH(B3065,股票涨跌!B:B,0)),"-")</f>
        <v>-</v>
      </c>
      <c r="F3065" s="1" t="str">
        <f>IFERROR(INDEX(股票涨跌!F:F,MATCH(B3065,股票涨跌!B:B,0)),"-")</f>
        <v>-</v>
      </c>
      <c r="G3065" s="1" t="str">
        <f>TRIM(基本信息!O3065)</f>
        <v/>
      </c>
      <c r="H3065" s="1" t="str">
        <f>IFERROR(INDEX(行业涨跌!F:F,MATCH(G3065,行业涨跌!C:C,0)),"-")</f>
        <v>-</v>
      </c>
      <c r="I3065" s="1" t="str">
        <f>IFERROR(INDEX(行业涨跌!E:E,MATCH(G3065,行业涨跌!C:C,0)),"-")</f>
        <v>-</v>
      </c>
      <c r="J3065" s="1">
        <v>0</v>
      </c>
      <c r="K3065" s="1">
        <v>1</v>
      </c>
      <c r="L3065" s="1">
        <v>0</v>
      </c>
      <c r="M3065" s="66">
        <f t="shared" si="303"/>
        <v>1</v>
      </c>
      <c r="R3065" s="43" t="str">
        <f t="shared" si="301"/>
        <v>-</v>
      </c>
      <c r="S3065" s="11">
        <v>43630.625</v>
      </c>
    </row>
    <row r="3066" spans="1:19" x14ac:dyDescent="0.15">
      <c r="A3066" s="1">
        <v>3065</v>
      </c>
      <c r="B3066" s="29" t="str">
        <f>TRIM(基本信息!B3066)</f>
        <v/>
      </c>
      <c r="C3066" s="1" t="str">
        <f>TRIM(基本信息!C3066)</f>
        <v/>
      </c>
      <c r="D3066" s="1">
        <f t="shared" si="302"/>
        <v>0</v>
      </c>
      <c r="E3066" s="1" t="str">
        <f>IFERROR(INDEX(股票涨跌!E:E,MATCH(B3066,股票涨跌!B:B,0)),"-")</f>
        <v>-</v>
      </c>
      <c r="F3066" s="1" t="str">
        <f>IFERROR(INDEX(股票涨跌!F:F,MATCH(B3066,股票涨跌!B:B,0)),"-")</f>
        <v>-</v>
      </c>
      <c r="G3066" s="1" t="str">
        <f>TRIM(基本信息!O3066)</f>
        <v/>
      </c>
      <c r="H3066" s="1" t="str">
        <f>IFERROR(INDEX(行业涨跌!F:F,MATCH(G3066,行业涨跌!C:C,0)),"-")</f>
        <v>-</v>
      </c>
      <c r="I3066" s="1" t="str">
        <f>IFERROR(INDEX(行业涨跌!E:E,MATCH(G3066,行业涨跌!C:C,0)),"-")</f>
        <v>-</v>
      </c>
      <c r="J3066" s="1">
        <v>0</v>
      </c>
      <c r="K3066" s="1">
        <v>1</v>
      </c>
      <c r="L3066" s="1">
        <v>0</v>
      </c>
      <c r="M3066" s="66">
        <f t="shared" si="303"/>
        <v>1</v>
      </c>
      <c r="R3066" s="43" t="str">
        <f t="shared" si="301"/>
        <v>-</v>
      </c>
      <c r="S3066" s="11">
        <v>43630.625</v>
      </c>
    </row>
    <row r="3067" spans="1:19" x14ac:dyDescent="0.15">
      <c r="A3067" s="1">
        <v>3066</v>
      </c>
      <c r="B3067" s="29" t="str">
        <f>TRIM(基本信息!B3067)</f>
        <v/>
      </c>
      <c r="C3067" s="1" t="str">
        <f>TRIM(基本信息!C3067)</f>
        <v/>
      </c>
      <c r="D3067" s="1">
        <f t="shared" si="302"/>
        <v>0</v>
      </c>
      <c r="E3067" s="1" t="str">
        <f>IFERROR(INDEX(股票涨跌!E:E,MATCH(B3067,股票涨跌!B:B,0)),"-")</f>
        <v>-</v>
      </c>
      <c r="F3067" s="1" t="str">
        <f>IFERROR(INDEX(股票涨跌!F:F,MATCH(B3067,股票涨跌!B:B,0)),"-")</f>
        <v>-</v>
      </c>
      <c r="G3067" s="1" t="str">
        <f>TRIM(基本信息!O3067)</f>
        <v/>
      </c>
      <c r="H3067" s="1" t="str">
        <f>IFERROR(INDEX(行业涨跌!F:F,MATCH(G3067,行业涨跌!C:C,0)),"-")</f>
        <v>-</v>
      </c>
      <c r="I3067" s="1" t="str">
        <f>IFERROR(INDEX(行业涨跌!E:E,MATCH(G3067,行业涨跌!C:C,0)),"-")</f>
        <v>-</v>
      </c>
      <c r="J3067" s="1">
        <v>0</v>
      </c>
      <c r="K3067" s="1">
        <v>0</v>
      </c>
      <c r="L3067" s="1">
        <v>0</v>
      </c>
      <c r="M3067" s="66">
        <f t="shared" si="303"/>
        <v>0</v>
      </c>
      <c r="R3067" s="43" t="str">
        <f t="shared" si="301"/>
        <v>-</v>
      </c>
    </row>
    <row r="3068" spans="1:19" x14ac:dyDescent="0.15">
      <c r="A3068" s="1">
        <v>3067</v>
      </c>
      <c r="B3068" s="29" t="str">
        <f>TRIM(基本信息!B3068)</f>
        <v/>
      </c>
      <c r="C3068" s="1" t="str">
        <f>TRIM(基本信息!C3068)</f>
        <v/>
      </c>
      <c r="D3068" s="1">
        <f t="shared" si="302"/>
        <v>0</v>
      </c>
      <c r="E3068" s="1" t="str">
        <f>IFERROR(INDEX(股票涨跌!E:E,MATCH(B3068,股票涨跌!B:B,0)),"-")</f>
        <v>-</v>
      </c>
      <c r="F3068" s="1" t="str">
        <f>IFERROR(INDEX(股票涨跌!F:F,MATCH(B3068,股票涨跌!B:B,0)),"-")</f>
        <v>-</v>
      </c>
      <c r="G3068" s="1" t="str">
        <f>TRIM(基本信息!O3068)</f>
        <v/>
      </c>
      <c r="H3068" s="1" t="str">
        <f>IFERROR(INDEX(行业涨跌!F:F,MATCH(G3068,行业涨跌!C:C,0)),"-")</f>
        <v>-</v>
      </c>
      <c r="I3068" s="1" t="str">
        <f>IFERROR(INDEX(行业涨跌!E:E,MATCH(G3068,行业涨跌!C:C,0)),"-")</f>
        <v>-</v>
      </c>
      <c r="J3068" s="1">
        <v>0</v>
      </c>
      <c r="K3068" s="1">
        <v>1</v>
      </c>
      <c r="L3068" s="1">
        <v>0</v>
      </c>
      <c r="M3068" s="66">
        <f t="shared" si="303"/>
        <v>1</v>
      </c>
      <c r="R3068" s="43" t="str">
        <f t="shared" si="301"/>
        <v>-</v>
      </c>
      <c r="S3068" s="11">
        <v>43630.625</v>
      </c>
    </row>
    <row r="3069" spans="1:19" x14ac:dyDescent="0.15">
      <c r="A3069" s="1">
        <v>3068</v>
      </c>
      <c r="B3069" s="29" t="str">
        <f>TRIM(基本信息!B3069)</f>
        <v/>
      </c>
      <c r="C3069" s="1" t="str">
        <f>TRIM(基本信息!C3069)</f>
        <v/>
      </c>
      <c r="D3069" s="1">
        <f t="shared" si="302"/>
        <v>0</v>
      </c>
      <c r="E3069" s="1" t="str">
        <f>IFERROR(INDEX(股票涨跌!E:E,MATCH(B3069,股票涨跌!B:B,0)),"-")</f>
        <v>-</v>
      </c>
      <c r="F3069" s="1" t="str">
        <f>IFERROR(INDEX(股票涨跌!F:F,MATCH(B3069,股票涨跌!B:B,0)),"-")</f>
        <v>-</v>
      </c>
      <c r="G3069" s="1" t="str">
        <f>TRIM(基本信息!O3069)</f>
        <v/>
      </c>
      <c r="H3069" s="1" t="str">
        <f>IFERROR(INDEX(行业涨跌!F:F,MATCH(G3069,行业涨跌!C:C,0)),"-")</f>
        <v>-</v>
      </c>
      <c r="I3069" s="1" t="str">
        <f>IFERROR(INDEX(行业涨跌!E:E,MATCH(G3069,行业涨跌!C:C,0)),"-")</f>
        <v>-</v>
      </c>
      <c r="J3069" s="1">
        <v>0</v>
      </c>
      <c r="K3069" s="1">
        <v>0</v>
      </c>
      <c r="L3069" s="1">
        <v>0</v>
      </c>
      <c r="M3069" s="66">
        <f t="shared" si="303"/>
        <v>0</v>
      </c>
      <c r="R3069" s="43" t="str">
        <f t="shared" si="301"/>
        <v>-</v>
      </c>
    </row>
    <row r="3070" spans="1:19" x14ac:dyDescent="0.15">
      <c r="A3070" s="1">
        <v>3069</v>
      </c>
      <c r="B3070" s="29" t="str">
        <f>TRIM(基本信息!B3070)</f>
        <v/>
      </c>
      <c r="C3070" s="1" t="str">
        <f>TRIM(基本信息!C3070)</f>
        <v/>
      </c>
      <c r="D3070" s="1">
        <f t="shared" si="302"/>
        <v>0</v>
      </c>
      <c r="E3070" s="1" t="str">
        <f>IFERROR(INDEX(股票涨跌!E:E,MATCH(B3070,股票涨跌!B:B,0)),"-")</f>
        <v>-</v>
      </c>
      <c r="F3070" s="1" t="str">
        <f>IFERROR(INDEX(股票涨跌!F:F,MATCH(B3070,股票涨跌!B:B,0)),"-")</f>
        <v>-</v>
      </c>
      <c r="G3070" s="1" t="str">
        <f>TRIM(基本信息!O3070)</f>
        <v/>
      </c>
      <c r="H3070" s="1" t="str">
        <f>IFERROR(INDEX(行业涨跌!F:F,MATCH(G3070,行业涨跌!C:C,0)),"-")</f>
        <v>-</v>
      </c>
      <c r="I3070" s="1" t="str">
        <f>IFERROR(INDEX(行业涨跌!E:E,MATCH(G3070,行业涨跌!C:C,0)),"-")</f>
        <v>-</v>
      </c>
      <c r="J3070" s="1">
        <v>0</v>
      </c>
      <c r="K3070" s="1">
        <v>0</v>
      </c>
      <c r="L3070" s="1">
        <v>0</v>
      </c>
      <c r="M3070" s="66">
        <f t="shared" si="303"/>
        <v>0</v>
      </c>
      <c r="R3070" s="43" t="str">
        <f t="shared" si="301"/>
        <v>-</v>
      </c>
    </row>
    <row r="3071" spans="1:19" x14ac:dyDescent="0.15">
      <c r="A3071" s="1">
        <v>3070</v>
      </c>
      <c r="B3071" s="29" t="str">
        <f>TRIM(基本信息!B3071)</f>
        <v/>
      </c>
      <c r="C3071" s="1" t="str">
        <f>TRIM(基本信息!C3071)</f>
        <v/>
      </c>
      <c r="D3071" s="1">
        <f t="shared" si="302"/>
        <v>0</v>
      </c>
      <c r="E3071" s="1" t="str">
        <f>IFERROR(INDEX(股票涨跌!E:E,MATCH(B3071,股票涨跌!B:B,0)),"-")</f>
        <v>-</v>
      </c>
      <c r="F3071" s="1" t="str">
        <f>IFERROR(INDEX(股票涨跌!F:F,MATCH(B3071,股票涨跌!B:B,0)),"-")</f>
        <v>-</v>
      </c>
      <c r="G3071" s="1" t="str">
        <f>TRIM(基本信息!O3071)</f>
        <v/>
      </c>
      <c r="H3071" s="1" t="str">
        <f>IFERROR(INDEX(行业涨跌!F:F,MATCH(G3071,行业涨跌!C:C,0)),"-")</f>
        <v>-</v>
      </c>
      <c r="I3071" s="1" t="str">
        <f>IFERROR(INDEX(行业涨跌!E:E,MATCH(G3071,行业涨跌!C:C,0)),"-")</f>
        <v>-</v>
      </c>
      <c r="J3071" s="1">
        <v>0</v>
      </c>
      <c r="K3071" s="1">
        <v>0</v>
      </c>
      <c r="L3071" s="1">
        <v>0</v>
      </c>
      <c r="M3071" s="66">
        <f t="shared" si="303"/>
        <v>0</v>
      </c>
      <c r="R3071" s="43" t="str">
        <f t="shared" si="301"/>
        <v>-</v>
      </c>
    </row>
    <row r="3072" spans="1:19" x14ac:dyDescent="0.15">
      <c r="A3072" s="1">
        <v>3071</v>
      </c>
      <c r="B3072" s="29" t="str">
        <f>TRIM(基本信息!B3072)</f>
        <v/>
      </c>
      <c r="C3072" s="1" t="str">
        <f>TRIM(基本信息!C3072)</f>
        <v/>
      </c>
      <c r="D3072" s="1">
        <f t="shared" si="302"/>
        <v>0</v>
      </c>
      <c r="E3072" s="1" t="str">
        <f>IFERROR(INDEX(股票涨跌!E:E,MATCH(B3072,股票涨跌!B:B,0)),"-")</f>
        <v>-</v>
      </c>
      <c r="F3072" s="1" t="str">
        <f>IFERROR(INDEX(股票涨跌!F:F,MATCH(B3072,股票涨跌!B:B,0)),"-")</f>
        <v>-</v>
      </c>
      <c r="G3072" s="1" t="str">
        <f>TRIM(基本信息!O3072)</f>
        <v/>
      </c>
      <c r="H3072" s="1" t="str">
        <f>IFERROR(INDEX(行业涨跌!F:F,MATCH(G3072,行业涨跌!C:C,0)),"-")</f>
        <v>-</v>
      </c>
      <c r="I3072" s="1" t="str">
        <f>IFERROR(INDEX(行业涨跌!E:E,MATCH(G3072,行业涨跌!C:C,0)),"-")</f>
        <v>-</v>
      </c>
      <c r="J3072" s="1">
        <v>0</v>
      </c>
      <c r="K3072" s="1">
        <v>1</v>
      </c>
      <c r="L3072" s="1">
        <v>0</v>
      </c>
      <c r="M3072" s="66">
        <f t="shared" si="303"/>
        <v>1</v>
      </c>
      <c r="R3072" s="43" t="str">
        <f t="shared" si="301"/>
        <v>-</v>
      </c>
      <c r="S3072" s="11">
        <v>43630.625</v>
      </c>
    </row>
    <row r="3073" spans="1:19" x14ac:dyDescent="0.15">
      <c r="A3073" s="1">
        <v>3072</v>
      </c>
      <c r="B3073" s="29" t="str">
        <f>TRIM(基本信息!B3073)</f>
        <v/>
      </c>
      <c r="C3073" s="1" t="str">
        <f>TRIM(基本信息!C3073)</f>
        <v/>
      </c>
      <c r="D3073" s="1">
        <f t="shared" si="302"/>
        <v>0</v>
      </c>
      <c r="E3073" s="1" t="str">
        <f>IFERROR(INDEX(股票涨跌!E:E,MATCH(B3073,股票涨跌!B:B,0)),"-")</f>
        <v>-</v>
      </c>
      <c r="F3073" s="1" t="str">
        <f>IFERROR(INDEX(股票涨跌!F:F,MATCH(B3073,股票涨跌!B:B,0)),"-")</f>
        <v>-</v>
      </c>
      <c r="G3073" s="1" t="str">
        <f>TRIM(基本信息!O3073)</f>
        <v/>
      </c>
      <c r="H3073" s="1" t="str">
        <f>IFERROR(INDEX(行业涨跌!F:F,MATCH(G3073,行业涨跌!C:C,0)),"-")</f>
        <v>-</v>
      </c>
      <c r="I3073" s="1" t="str">
        <f>IFERROR(INDEX(行业涨跌!E:E,MATCH(G3073,行业涨跌!C:C,0)),"-")</f>
        <v>-</v>
      </c>
      <c r="J3073" s="1">
        <v>0</v>
      </c>
      <c r="K3073" s="1">
        <v>0</v>
      </c>
      <c r="L3073" s="1">
        <v>0</v>
      </c>
      <c r="M3073" s="66">
        <f t="shared" si="303"/>
        <v>0</v>
      </c>
      <c r="R3073" s="43" t="str">
        <f t="shared" si="301"/>
        <v>-</v>
      </c>
    </row>
    <row r="3074" spans="1:19" x14ac:dyDescent="0.15">
      <c r="A3074" s="1">
        <v>3073</v>
      </c>
      <c r="B3074" s="29" t="str">
        <f>TRIM(基本信息!B3074)</f>
        <v/>
      </c>
      <c r="C3074" s="1" t="str">
        <f>TRIM(基本信息!C3074)</f>
        <v/>
      </c>
      <c r="D3074" s="1">
        <f t="shared" si="302"/>
        <v>0</v>
      </c>
      <c r="E3074" s="1" t="str">
        <f>IFERROR(INDEX(股票涨跌!E:E,MATCH(B3074,股票涨跌!B:B,0)),"-")</f>
        <v>-</v>
      </c>
      <c r="F3074" s="1" t="str">
        <f>IFERROR(INDEX(股票涨跌!F:F,MATCH(B3074,股票涨跌!B:B,0)),"-")</f>
        <v>-</v>
      </c>
      <c r="G3074" s="1" t="str">
        <f>TRIM(基本信息!O3074)</f>
        <v/>
      </c>
      <c r="H3074" s="1" t="str">
        <f>IFERROR(INDEX(行业涨跌!F:F,MATCH(G3074,行业涨跌!C:C,0)),"-")</f>
        <v>-</v>
      </c>
      <c r="I3074" s="1" t="str">
        <f>IFERROR(INDEX(行业涨跌!E:E,MATCH(G3074,行业涨跌!C:C,0)),"-")</f>
        <v>-</v>
      </c>
      <c r="J3074" s="1">
        <v>0</v>
      </c>
      <c r="K3074" s="1">
        <v>0</v>
      </c>
      <c r="L3074" s="1">
        <v>0</v>
      </c>
      <c r="M3074" s="66">
        <f t="shared" si="303"/>
        <v>0</v>
      </c>
      <c r="R3074" s="43" t="str">
        <f t="shared" ref="R3074:R3137" si="304">IF(D3074&gt;0,IF(J3074&gt;0,$J$1,"")&amp;IF(K3074&gt;0,$K$1,"")&amp;IF(L3074&gt;0,$L$1,"")&amp;"+"&amp;IF(N3074&gt;0,$N$1,"")&amp;IF(O3074&gt;0,$O$1,"")&amp;IF(P3074&gt;0,$P$1,"")&amp;IF(Q3074&gt;0,$Q$1,""),"-")</f>
        <v>-</v>
      </c>
    </row>
    <row r="3075" spans="1:19" x14ac:dyDescent="0.15">
      <c r="A3075" s="1">
        <v>3074</v>
      </c>
      <c r="B3075" s="29" t="str">
        <f>TRIM(基本信息!B3075)</f>
        <v/>
      </c>
      <c r="C3075" s="1" t="str">
        <f>TRIM(基本信息!C3075)</f>
        <v/>
      </c>
      <c r="D3075" s="1">
        <f t="shared" ref="D3075:D3138" si="305">IF(LEN(B3075)&gt;2,OR(M3075=1,(M3075=0.5)*(N3075+O3075+P3075+Q3075)&gt;0)+0,0)</f>
        <v>0</v>
      </c>
      <c r="E3075" s="1" t="str">
        <f>IFERROR(INDEX(股票涨跌!E:E,MATCH(B3075,股票涨跌!B:B,0)),"-")</f>
        <v>-</v>
      </c>
      <c r="F3075" s="1" t="str">
        <f>IFERROR(INDEX(股票涨跌!F:F,MATCH(B3075,股票涨跌!B:B,0)),"-")</f>
        <v>-</v>
      </c>
      <c r="G3075" s="1" t="str">
        <f>TRIM(基本信息!O3075)</f>
        <v/>
      </c>
      <c r="H3075" s="1" t="str">
        <f>IFERROR(INDEX(行业涨跌!F:F,MATCH(G3075,行业涨跌!C:C,0)),"-")</f>
        <v>-</v>
      </c>
      <c r="I3075" s="1" t="str">
        <f>IFERROR(INDEX(行业涨跌!E:E,MATCH(G3075,行业涨跌!C:C,0)),"-")</f>
        <v>-</v>
      </c>
      <c r="J3075" s="1">
        <v>0</v>
      </c>
      <c r="K3075" s="1">
        <v>1</v>
      </c>
      <c r="L3075" s="1">
        <v>0</v>
      </c>
      <c r="M3075" s="66">
        <f t="shared" ref="M3075:M3138" si="306">IF(K3075&gt;0,1,IF(J3075&gt;0,0.5,0))</f>
        <v>1</v>
      </c>
      <c r="R3075" s="43" t="str">
        <f t="shared" si="304"/>
        <v>-</v>
      </c>
      <c r="S3075" s="11">
        <v>43630.625</v>
      </c>
    </row>
    <row r="3076" spans="1:19" x14ac:dyDescent="0.15">
      <c r="A3076" s="1">
        <v>3075</v>
      </c>
      <c r="B3076" s="29" t="str">
        <f>TRIM(基本信息!B3076)</f>
        <v/>
      </c>
      <c r="C3076" s="1" t="str">
        <f>TRIM(基本信息!C3076)</f>
        <v/>
      </c>
      <c r="D3076" s="1">
        <f t="shared" si="305"/>
        <v>0</v>
      </c>
      <c r="E3076" s="1" t="str">
        <f>IFERROR(INDEX(股票涨跌!E:E,MATCH(B3076,股票涨跌!B:B,0)),"-")</f>
        <v>-</v>
      </c>
      <c r="F3076" s="1" t="str">
        <f>IFERROR(INDEX(股票涨跌!F:F,MATCH(B3076,股票涨跌!B:B,0)),"-")</f>
        <v>-</v>
      </c>
      <c r="G3076" s="1" t="str">
        <f>TRIM(基本信息!O3076)</f>
        <v/>
      </c>
      <c r="H3076" s="1" t="str">
        <f>IFERROR(INDEX(行业涨跌!F:F,MATCH(G3076,行业涨跌!C:C,0)),"-")</f>
        <v>-</v>
      </c>
      <c r="I3076" s="1" t="str">
        <f>IFERROR(INDEX(行业涨跌!E:E,MATCH(G3076,行业涨跌!C:C,0)),"-")</f>
        <v>-</v>
      </c>
      <c r="J3076" s="1">
        <v>0</v>
      </c>
      <c r="K3076" s="1">
        <v>0</v>
      </c>
      <c r="L3076" s="1">
        <v>0</v>
      </c>
      <c r="M3076" s="66">
        <f t="shared" si="306"/>
        <v>0</v>
      </c>
      <c r="R3076" s="43" t="str">
        <f t="shared" si="304"/>
        <v>-</v>
      </c>
    </row>
    <row r="3077" spans="1:19" x14ac:dyDescent="0.15">
      <c r="A3077" s="1">
        <v>3076</v>
      </c>
      <c r="B3077" s="29" t="str">
        <f>TRIM(基本信息!B3077)</f>
        <v/>
      </c>
      <c r="C3077" s="1" t="str">
        <f>TRIM(基本信息!C3077)</f>
        <v/>
      </c>
      <c r="D3077" s="1">
        <f t="shared" si="305"/>
        <v>0</v>
      </c>
      <c r="E3077" s="1" t="str">
        <f>IFERROR(INDEX(股票涨跌!E:E,MATCH(B3077,股票涨跌!B:B,0)),"-")</f>
        <v>-</v>
      </c>
      <c r="F3077" s="1" t="str">
        <f>IFERROR(INDEX(股票涨跌!F:F,MATCH(B3077,股票涨跌!B:B,0)),"-")</f>
        <v>-</v>
      </c>
      <c r="G3077" s="1" t="str">
        <f>TRIM(基本信息!O3077)</f>
        <v/>
      </c>
      <c r="H3077" s="1" t="str">
        <f>IFERROR(INDEX(行业涨跌!F:F,MATCH(G3077,行业涨跌!C:C,0)),"-")</f>
        <v>-</v>
      </c>
      <c r="I3077" s="1" t="str">
        <f>IFERROR(INDEX(行业涨跌!E:E,MATCH(G3077,行业涨跌!C:C,0)),"-")</f>
        <v>-</v>
      </c>
      <c r="J3077" s="1">
        <v>0</v>
      </c>
      <c r="K3077" s="1">
        <v>1</v>
      </c>
      <c r="L3077" s="1">
        <v>0</v>
      </c>
      <c r="M3077" s="66">
        <f t="shared" si="306"/>
        <v>1</v>
      </c>
      <c r="R3077" s="43" t="str">
        <f t="shared" si="304"/>
        <v>-</v>
      </c>
      <c r="S3077" s="11">
        <v>43630.625</v>
      </c>
    </row>
    <row r="3078" spans="1:19" x14ac:dyDescent="0.15">
      <c r="A3078" s="1">
        <v>3077</v>
      </c>
      <c r="B3078" s="29" t="str">
        <f>TRIM(基本信息!B3078)</f>
        <v/>
      </c>
      <c r="C3078" s="1" t="str">
        <f>TRIM(基本信息!C3078)</f>
        <v/>
      </c>
      <c r="D3078" s="1">
        <f t="shared" si="305"/>
        <v>0</v>
      </c>
      <c r="E3078" s="1" t="str">
        <f>IFERROR(INDEX(股票涨跌!E:E,MATCH(B3078,股票涨跌!B:B,0)),"-")</f>
        <v>-</v>
      </c>
      <c r="F3078" s="1" t="str">
        <f>IFERROR(INDEX(股票涨跌!F:F,MATCH(B3078,股票涨跌!B:B,0)),"-")</f>
        <v>-</v>
      </c>
      <c r="G3078" s="1" t="str">
        <f>TRIM(基本信息!O3078)</f>
        <v/>
      </c>
      <c r="H3078" s="1" t="str">
        <f>IFERROR(INDEX(行业涨跌!F:F,MATCH(G3078,行业涨跌!C:C,0)),"-")</f>
        <v>-</v>
      </c>
      <c r="I3078" s="1" t="str">
        <f>IFERROR(INDEX(行业涨跌!E:E,MATCH(G3078,行业涨跌!C:C,0)),"-")</f>
        <v>-</v>
      </c>
      <c r="J3078" s="1">
        <v>0</v>
      </c>
      <c r="K3078" s="1">
        <v>0</v>
      </c>
      <c r="L3078" s="1">
        <v>0</v>
      </c>
      <c r="M3078" s="66">
        <f t="shared" si="306"/>
        <v>0</v>
      </c>
      <c r="R3078" s="43" t="str">
        <f t="shared" si="304"/>
        <v>-</v>
      </c>
    </row>
    <row r="3079" spans="1:19" x14ac:dyDescent="0.15">
      <c r="A3079" s="1">
        <v>3078</v>
      </c>
      <c r="B3079" s="29" t="str">
        <f>TRIM(基本信息!B3079)</f>
        <v/>
      </c>
      <c r="C3079" s="1" t="str">
        <f>TRIM(基本信息!C3079)</f>
        <v/>
      </c>
      <c r="D3079" s="1">
        <f t="shared" si="305"/>
        <v>0</v>
      </c>
      <c r="E3079" s="1" t="str">
        <f>IFERROR(INDEX(股票涨跌!E:E,MATCH(B3079,股票涨跌!B:B,0)),"-")</f>
        <v>-</v>
      </c>
      <c r="F3079" s="1" t="str">
        <f>IFERROR(INDEX(股票涨跌!F:F,MATCH(B3079,股票涨跌!B:B,0)),"-")</f>
        <v>-</v>
      </c>
      <c r="G3079" s="1" t="str">
        <f>TRIM(基本信息!O3079)</f>
        <v/>
      </c>
      <c r="H3079" s="1" t="str">
        <f>IFERROR(INDEX(行业涨跌!F:F,MATCH(G3079,行业涨跌!C:C,0)),"-")</f>
        <v>-</v>
      </c>
      <c r="I3079" s="1" t="str">
        <f>IFERROR(INDEX(行业涨跌!E:E,MATCH(G3079,行业涨跌!C:C,0)),"-")</f>
        <v>-</v>
      </c>
      <c r="J3079" s="1">
        <v>0</v>
      </c>
      <c r="K3079" s="1">
        <v>1</v>
      </c>
      <c r="L3079" s="1">
        <v>0</v>
      </c>
      <c r="M3079" s="66">
        <f t="shared" si="306"/>
        <v>1</v>
      </c>
      <c r="R3079" s="43" t="str">
        <f t="shared" si="304"/>
        <v>-</v>
      </c>
      <c r="S3079" s="11">
        <v>43630.625</v>
      </c>
    </row>
    <row r="3080" spans="1:19" x14ac:dyDescent="0.15">
      <c r="A3080" s="1">
        <v>3079</v>
      </c>
      <c r="B3080" s="29" t="str">
        <f>TRIM(基本信息!B3080)</f>
        <v/>
      </c>
      <c r="C3080" s="1" t="str">
        <f>TRIM(基本信息!C3080)</f>
        <v/>
      </c>
      <c r="D3080" s="1">
        <f t="shared" si="305"/>
        <v>0</v>
      </c>
      <c r="E3080" s="1" t="str">
        <f>IFERROR(INDEX(股票涨跌!E:E,MATCH(B3080,股票涨跌!B:B,0)),"-")</f>
        <v>-</v>
      </c>
      <c r="F3080" s="1" t="str">
        <f>IFERROR(INDEX(股票涨跌!F:F,MATCH(B3080,股票涨跌!B:B,0)),"-")</f>
        <v>-</v>
      </c>
      <c r="G3080" s="1" t="str">
        <f>TRIM(基本信息!O3080)</f>
        <v/>
      </c>
      <c r="H3080" s="1" t="str">
        <f>IFERROR(INDEX(行业涨跌!F:F,MATCH(G3080,行业涨跌!C:C,0)),"-")</f>
        <v>-</v>
      </c>
      <c r="I3080" s="1" t="str">
        <f>IFERROR(INDEX(行业涨跌!E:E,MATCH(G3080,行业涨跌!C:C,0)),"-")</f>
        <v>-</v>
      </c>
      <c r="J3080" s="1">
        <v>0</v>
      </c>
      <c r="K3080" s="1">
        <v>1</v>
      </c>
      <c r="L3080" s="1">
        <v>0</v>
      </c>
      <c r="M3080" s="66">
        <f t="shared" si="306"/>
        <v>1</v>
      </c>
      <c r="R3080" s="43" t="str">
        <f t="shared" si="304"/>
        <v>-</v>
      </c>
      <c r="S3080" s="11">
        <v>43630.625</v>
      </c>
    </row>
    <row r="3081" spans="1:19" x14ac:dyDescent="0.15">
      <c r="A3081" s="1">
        <v>3080</v>
      </c>
      <c r="B3081" s="29" t="str">
        <f>TRIM(基本信息!B3081)</f>
        <v/>
      </c>
      <c r="C3081" s="1" t="str">
        <f>TRIM(基本信息!C3081)</f>
        <v/>
      </c>
      <c r="D3081" s="1">
        <f t="shared" si="305"/>
        <v>0</v>
      </c>
      <c r="E3081" s="1" t="str">
        <f>IFERROR(INDEX(股票涨跌!E:E,MATCH(B3081,股票涨跌!B:B,0)),"-")</f>
        <v>-</v>
      </c>
      <c r="F3081" s="1" t="str">
        <f>IFERROR(INDEX(股票涨跌!F:F,MATCH(B3081,股票涨跌!B:B,0)),"-")</f>
        <v>-</v>
      </c>
      <c r="G3081" s="1" t="str">
        <f>TRIM(基本信息!O3081)</f>
        <v/>
      </c>
      <c r="H3081" s="1" t="str">
        <f>IFERROR(INDEX(行业涨跌!F:F,MATCH(G3081,行业涨跌!C:C,0)),"-")</f>
        <v>-</v>
      </c>
      <c r="I3081" s="1" t="str">
        <f>IFERROR(INDEX(行业涨跌!E:E,MATCH(G3081,行业涨跌!C:C,0)),"-")</f>
        <v>-</v>
      </c>
      <c r="J3081" s="1">
        <v>0</v>
      </c>
      <c r="K3081" s="1">
        <v>0</v>
      </c>
      <c r="L3081" s="1">
        <v>0</v>
      </c>
      <c r="M3081" s="66">
        <f t="shared" si="306"/>
        <v>0</v>
      </c>
      <c r="R3081" s="43" t="str">
        <f t="shared" si="304"/>
        <v>-</v>
      </c>
    </row>
    <row r="3082" spans="1:19" x14ac:dyDescent="0.15">
      <c r="A3082" s="1">
        <v>3081</v>
      </c>
      <c r="B3082" s="29" t="str">
        <f>TRIM(基本信息!B3082)</f>
        <v/>
      </c>
      <c r="C3082" s="1" t="str">
        <f>TRIM(基本信息!C3082)</f>
        <v/>
      </c>
      <c r="D3082" s="1">
        <f t="shared" si="305"/>
        <v>0</v>
      </c>
      <c r="E3082" s="1" t="str">
        <f>IFERROR(INDEX(股票涨跌!E:E,MATCH(B3082,股票涨跌!B:B,0)),"-")</f>
        <v>-</v>
      </c>
      <c r="F3082" s="1" t="str">
        <f>IFERROR(INDEX(股票涨跌!F:F,MATCH(B3082,股票涨跌!B:B,0)),"-")</f>
        <v>-</v>
      </c>
      <c r="G3082" s="1" t="str">
        <f>TRIM(基本信息!O3082)</f>
        <v/>
      </c>
      <c r="H3082" s="1" t="str">
        <f>IFERROR(INDEX(行业涨跌!F:F,MATCH(G3082,行业涨跌!C:C,0)),"-")</f>
        <v>-</v>
      </c>
      <c r="I3082" s="1" t="str">
        <f>IFERROR(INDEX(行业涨跌!E:E,MATCH(G3082,行业涨跌!C:C,0)),"-")</f>
        <v>-</v>
      </c>
      <c r="J3082" s="1">
        <v>0</v>
      </c>
      <c r="K3082" s="1">
        <v>0</v>
      </c>
      <c r="L3082" s="1">
        <v>0</v>
      </c>
      <c r="M3082" s="66">
        <f t="shared" si="306"/>
        <v>0</v>
      </c>
      <c r="R3082" s="43" t="str">
        <f t="shared" si="304"/>
        <v>-</v>
      </c>
    </row>
    <row r="3083" spans="1:19" x14ac:dyDescent="0.15">
      <c r="A3083" s="1">
        <v>3082</v>
      </c>
      <c r="B3083" s="29" t="str">
        <f>TRIM(基本信息!B3083)</f>
        <v/>
      </c>
      <c r="C3083" s="1" t="str">
        <f>TRIM(基本信息!C3083)</f>
        <v/>
      </c>
      <c r="D3083" s="1">
        <f t="shared" si="305"/>
        <v>0</v>
      </c>
      <c r="E3083" s="1" t="str">
        <f>IFERROR(INDEX(股票涨跌!E:E,MATCH(B3083,股票涨跌!B:B,0)),"-")</f>
        <v>-</v>
      </c>
      <c r="F3083" s="1" t="str">
        <f>IFERROR(INDEX(股票涨跌!F:F,MATCH(B3083,股票涨跌!B:B,0)),"-")</f>
        <v>-</v>
      </c>
      <c r="G3083" s="1" t="str">
        <f>TRIM(基本信息!O3083)</f>
        <v/>
      </c>
      <c r="H3083" s="1" t="str">
        <f>IFERROR(INDEX(行业涨跌!F:F,MATCH(G3083,行业涨跌!C:C,0)),"-")</f>
        <v>-</v>
      </c>
      <c r="I3083" s="1" t="str">
        <f>IFERROR(INDEX(行业涨跌!E:E,MATCH(G3083,行业涨跌!C:C,0)),"-")</f>
        <v>-</v>
      </c>
      <c r="J3083" s="1">
        <v>0</v>
      </c>
      <c r="K3083" s="1">
        <v>1</v>
      </c>
      <c r="L3083" s="1">
        <v>0</v>
      </c>
      <c r="M3083" s="66">
        <f t="shared" si="306"/>
        <v>1</v>
      </c>
      <c r="R3083" s="43" t="str">
        <f t="shared" si="304"/>
        <v>-</v>
      </c>
      <c r="S3083" s="11">
        <v>43630.625</v>
      </c>
    </row>
    <row r="3084" spans="1:19" x14ac:dyDescent="0.15">
      <c r="A3084" s="1">
        <v>3083</v>
      </c>
      <c r="B3084" s="29" t="str">
        <f>TRIM(基本信息!B3084)</f>
        <v/>
      </c>
      <c r="C3084" s="1" t="str">
        <f>TRIM(基本信息!C3084)</f>
        <v/>
      </c>
      <c r="D3084" s="1">
        <f t="shared" si="305"/>
        <v>0</v>
      </c>
      <c r="E3084" s="1" t="str">
        <f>IFERROR(INDEX(股票涨跌!E:E,MATCH(B3084,股票涨跌!B:B,0)),"-")</f>
        <v>-</v>
      </c>
      <c r="F3084" s="1" t="str">
        <f>IFERROR(INDEX(股票涨跌!F:F,MATCH(B3084,股票涨跌!B:B,0)),"-")</f>
        <v>-</v>
      </c>
      <c r="G3084" s="1" t="str">
        <f>TRIM(基本信息!O3084)</f>
        <v/>
      </c>
      <c r="H3084" s="1" t="str">
        <f>IFERROR(INDEX(行业涨跌!F:F,MATCH(G3084,行业涨跌!C:C,0)),"-")</f>
        <v>-</v>
      </c>
      <c r="I3084" s="1" t="str">
        <f>IFERROR(INDEX(行业涨跌!E:E,MATCH(G3084,行业涨跌!C:C,0)),"-")</f>
        <v>-</v>
      </c>
      <c r="J3084" s="1">
        <v>0</v>
      </c>
      <c r="K3084" s="1">
        <v>1</v>
      </c>
      <c r="L3084" s="1">
        <v>0</v>
      </c>
      <c r="M3084" s="66">
        <f t="shared" si="306"/>
        <v>1</v>
      </c>
      <c r="R3084" s="43" t="str">
        <f t="shared" si="304"/>
        <v>-</v>
      </c>
      <c r="S3084" s="11">
        <v>43630.625</v>
      </c>
    </row>
    <row r="3085" spans="1:19" x14ac:dyDescent="0.15">
      <c r="A3085" s="1">
        <v>3084</v>
      </c>
      <c r="B3085" s="29" t="str">
        <f>TRIM(基本信息!B3085)</f>
        <v/>
      </c>
      <c r="C3085" s="1" t="str">
        <f>TRIM(基本信息!C3085)</f>
        <v/>
      </c>
      <c r="D3085" s="1">
        <f t="shared" si="305"/>
        <v>0</v>
      </c>
      <c r="E3085" s="1" t="str">
        <f>IFERROR(INDEX(股票涨跌!E:E,MATCH(B3085,股票涨跌!B:B,0)),"-")</f>
        <v>-</v>
      </c>
      <c r="F3085" s="1" t="str">
        <f>IFERROR(INDEX(股票涨跌!F:F,MATCH(B3085,股票涨跌!B:B,0)),"-")</f>
        <v>-</v>
      </c>
      <c r="G3085" s="1" t="str">
        <f>TRIM(基本信息!O3085)</f>
        <v/>
      </c>
      <c r="H3085" s="1" t="str">
        <f>IFERROR(INDEX(行业涨跌!F:F,MATCH(G3085,行业涨跌!C:C,0)),"-")</f>
        <v>-</v>
      </c>
      <c r="I3085" s="1" t="str">
        <f>IFERROR(INDEX(行业涨跌!E:E,MATCH(G3085,行业涨跌!C:C,0)),"-")</f>
        <v>-</v>
      </c>
      <c r="J3085" s="1">
        <v>0</v>
      </c>
      <c r="K3085" s="1">
        <v>0</v>
      </c>
      <c r="L3085" s="1">
        <v>0</v>
      </c>
      <c r="M3085" s="66">
        <f t="shared" si="306"/>
        <v>0</v>
      </c>
      <c r="R3085" s="43" t="str">
        <f t="shared" si="304"/>
        <v>-</v>
      </c>
    </row>
    <row r="3086" spans="1:19" x14ac:dyDescent="0.15">
      <c r="A3086" s="1">
        <v>3085</v>
      </c>
      <c r="B3086" s="29" t="str">
        <f>TRIM(基本信息!B3086)</f>
        <v/>
      </c>
      <c r="C3086" s="1" t="str">
        <f>TRIM(基本信息!C3086)</f>
        <v/>
      </c>
      <c r="D3086" s="1">
        <f t="shared" si="305"/>
        <v>0</v>
      </c>
      <c r="E3086" s="1" t="str">
        <f>IFERROR(INDEX(股票涨跌!E:E,MATCH(B3086,股票涨跌!B:B,0)),"-")</f>
        <v>-</v>
      </c>
      <c r="F3086" s="1" t="str">
        <f>IFERROR(INDEX(股票涨跌!F:F,MATCH(B3086,股票涨跌!B:B,0)),"-")</f>
        <v>-</v>
      </c>
      <c r="G3086" s="1" t="str">
        <f>TRIM(基本信息!O3086)</f>
        <v/>
      </c>
      <c r="H3086" s="1" t="str">
        <f>IFERROR(INDEX(行业涨跌!F:F,MATCH(G3086,行业涨跌!C:C,0)),"-")</f>
        <v>-</v>
      </c>
      <c r="I3086" s="1" t="str">
        <f>IFERROR(INDEX(行业涨跌!E:E,MATCH(G3086,行业涨跌!C:C,0)),"-")</f>
        <v>-</v>
      </c>
      <c r="J3086" s="1">
        <v>0</v>
      </c>
      <c r="K3086" s="1">
        <v>0</v>
      </c>
      <c r="L3086" s="1">
        <v>0</v>
      </c>
      <c r="M3086" s="66">
        <f t="shared" si="306"/>
        <v>0</v>
      </c>
      <c r="R3086" s="43" t="str">
        <f t="shared" si="304"/>
        <v>-</v>
      </c>
    </row>
    <row r="3087" spans="1:19" x14ac:dyDescent="0.15">
      <c r="A3087" s="1">
        <v>3086</v>
      </c>
      <c r="B3087" s="29" t="str">
        <f>TRIM(基本信息!B3087)</f>
        <v/>
      </c>
      <c r="C3087" s="1" t="str">
        <f>TRIM(基本信息!C3087)</f>
        <v/>
      </c>
      <c r="D3087" s="1">
        <f t="shared" si="305"/>
        <v>0</v>
      </c>
      <c r="E3087" s="1" t="str">
        <f>IFERROR(INDEX(股票涨跌!E:E,MATCH(B3087,股票涨跌!B:B,0)),"-")</f>
        <v>-</v>
      </c>
      <c r="F3087" s="1" t="str">
        <f>IFERROR(INDEX(股票涨跌!F:F,MATCH(B3087,股票涨跌!B:B,0)),"-")</f>
        <v>-</v>
      </c>
      <c r="G3087" s="1" t="str">
        <f>TRIM(基本信息!O3087)</f>
        <v/>
      </c>
      <c r="H3087" s="1" t="str">
        <f>IFERROR(INDEX(行业涨跌!F:F,MATCH(G3087,行业涨跌!C:C,0)),"-")</f>
        <v>-</v>
      </c>
      <c r="I3087" s="1" t="str">
        <f>IFERROR(INDEX(行业涨跌!E:E,MATCH(G3087,行业涨跌!C:C,0)),"-")</f>
        <v>-</v>
      </c>
      <c r="J3087" s="1">
        <v>0</v>
      </c>
      <c r="K3087" s="1">
        <v>0</v>
      </c>
      <c r="L3087" s="1">
        <v>0</v>
      </c>
      <c r="M3087" s="66">
        <f t="shared" si="306"/>
        <v>0</v>
      </c>
      <c r="R3087" s="43" t="str">
        <f t="shared" si="304"/>
        <v>-</v>
      </c>
    </row>
    <row r="3088" spans="1:19" x14ac:dyDescent="0.15">
      <c r="A3088" s="1">
        <v>3087</v>
      </c>
      <c r="B3088" s="29" t="str">
        <f>TRIM(基本信息!B3088)</f>
        <v/>
      </c>
      <c r="C3088" s="1" t="str">
        <f>TRIM(基本信息!C3088)</f>
        <v/>
      </c>
      <c r="D3088" s="1">
        <f t="shared" si="305"/>
        <v>0</v>
      </c>
      <c r="E3088" s="1" t="str">
        <f>IFERROR(INDEX(股票涨跌!E:E,MATCH(B3088,股票涨跌!B:B,0)),"-")</f>
        <v>-</v>
      </c>
      <c r="F3088" s="1" t="str">
        <f>IFERROR(INDEX(股票涨跌!F:F,MATCH(B3088,股票涨跌!B:B,0)),"-")</f>
        <v>-</v>
      </c>
      <c r="G3088" s="1" t="str">
        <f>TRIM(基本信息!O3088)</f>
        <v/>
      </c>
      <c r="H3088" s="1" t="str">
        <f>IFERROR(INDEX(行业涨跌!F:F,MATCH(G3088,行业涨跌!C:C,0)),"-")</f>
        <v>-</v>
      </c>
      <c r="I3088" s="1" t="str">
        <f>IFERROR(INDEX(行业涨跌!E:E,MATCH(G3088,行业涨跌!C:C,0)),"-")</f>
        <v>-</v>
      </c>
      <c r="J3088" s="1">
        <v>0</v>
      </c>
      <c r="K3088" s="1">
        <v>0</v>
      </c>
      <c r="L3088" s="1">
        <v>1</v>
      </c>
      <c r="M3088" s="66">
        <f t="shared" si="306"/>
        <v>0</v>
      </c>
      <c r="R3088" s="43" t="str">
        <f t="shared" si="304"/>
        <v>-</v>
      </c>
    </row>
    <row r="3089" spans="1:19" x14ac:dyDescent="0.15">
      <c r="A3089" s="1">
        <v>3088</v>
      </c>
      <c r="B3089" s="29" t="str">
        <f>TRIM(基本信息!B3089)</f>
        <v/>
      </c>
      <c r="C3089" s="1" t="str">
        <f>TRIM(基本信息!C3089)</f>
        <v/>
      </c>
      <c r="D3089" s="1">
        <f t="shared" si="305"/>
        <v>0</v>
      </c>
      <c r="E3089" s="1" t="str">
        <f>IFERROR(INDEX(股票涨跌!E:E,MATCH(B3089,股票涨跌!B:B,0)),"-")</f>
        <v>-</v>
      </c>
      <c r="F3089" s="1" t="str">
        <f>IFERROR(INDEX(股票涨跌!F:F,MATCH(B3089,股票涨跌!B:B,0)),"-")</f>
        <v>-</v>
      </c>
      <c r="G3089" s="1" t="str">
        <f>TRIM(基本信息!O3089)</f>
        <v/>
      </c>
      <c r="H3089" s="1" t="str">
        <f>IFERROR(INDEX(行业涨跌!F:F,MATCH(G3089,行业涨跌!C:C,0)),"-")</f>
        <v>-</v>
      </c>
      <c r="I3089" s="1" t="str">
        <f>IFERROR(INDEX(行业涨跌!E:E,MATCH(G3089,行业涨跌!C:C,0)),"-")</f>
        <v>-</v>
      </c>
      <c r="J3089" s="1">
        <v>0</v>
      </c>
      <c r="K3089" s="1">
        <v>0</v>
      </c>
      <c r="L3089" s="1">
        <v>0</v>
      </c>
      <c r="M3089" s="66">
        <f t="shared" si="306"/>
        <v>0</v>
      </c>
      <c r="R3089" s="43" t="str">
        <f t="shared" si="304"/>
        <v>-</v>
      </c>
    </row>
    <row r="3090" spans="1:19" x14ac:dyDescent="0.15">
      <c r="A3090" s="1">
        <v>3089</v>
      </c>
      <c r="B3090" s="29" t="str">
        <f>TRIM(基本信息!B3090)</f>
        <v/>
      </c>
      <c r="C3090" s="1" t="str">
        <f>TRIM(基本信息!C3090)</f>
        <v/>
      </c>
      <c r="D3090" s="1">
        <f t="shared" si="305"/>
        <v>0</v>
      </c>
      <c r="E3090" s="1" t="str">
        <f>IFERROR(INDEX(股票涨跌!E:E,MATCH(B3090,股票涨跌!B:B,0)),"-")</f>
        <v>-</v>
      </c>
      <c r="F3090" s="1" t="str">
        <f>IFERROR(INDEX(股票涨跌!F:F,MATCH(B3090,股票涨跌!B:B,0)),"-")</f>
        <v>-</v>
      </c>
      <c r="G3090" s="1" t="str">
        <f>TRIM(基本信息!O3090)</f>
        <v/>
      </c>
      <c r="H3090" s="1" t="str">
        <f>IFERROR(INDEX(行业涨跌!F:F,MATCH(G3090,行业涨跌!C:C,0)),"-")</f>
        <v>-</v>
      </c>
      <c r="I3090" s="1" t="str">
        <f>IFERROR(INDEX(行业涨跌!E:E,MATCH(G3090,行业涨跌!C:C,0)),"-")</f>
        <v>-</v>
      </c>
      <c r="J3090" s="1">
        <v>0</v>
      </c>
      <c r="K3090" s="1">
        <v>0</v>
      </c>
      <c r="L3090" s="1">
        <v>0</v>
      </c>
      <c r="M3090" s="66">
        <f t="shared" si="306"/>
        <v>0</v>
      </c>
      <c r="R3090" s="43" t="str">
        <f t="shared" si="304"/>
        <v>-</v>
      </c>
    </row>
    <row r="3091" spans="1:19" x14ac:dyDescent="0.15">
      <c r="A3091" s="1">
        <v>3090</v>
      </c>
      <c r="B3091" s="29" t="str">
        <f>TRIM(基本信息!B3091)</f>
        <v/>
      </c>
      <c r="C3091" s="1" t="str">
        <f>TRIM(基本信息!C3091)</f>
        <v/>
      </c>
      <c r="D3091" s="1">
        <f t="shared" si="305"/>
        <v>0</v>
      </c>
      <c r="E3091" s="1" t="str">
        <f>IFERROR(INDEX(股票涨跌!E:E,MATCH(B3091,股票涨跌!B:B,0)),"-")</f>
        <v>-</v>
      </c>
      <c r="F3091" s="1" t="str">
        <f>IFERROR(INDEX(股票涨跌!F:F,MATCH(B3091,股票涨跌!B:B,0)),"-")</f>
        <v>-</v>
      </c>
      <c r="G3091" s="1" t="str">
        <f>TRIM(基本信息!O3091)</f>
        <v/>
      </c>
      <c r="H3091" s="1" t="str">
        <f>IFERROR(INDEX(行业涨跌!F:F,MATCH(G3091,行业涨跌!C:C,0)),"-")</f>
        <v>-</v>
      </c>
      <c r="I3091" s="1" t="str">
        <f>IFERROR(INDEX(行业涨跌!E:E,MATCH(G3091,行业涨跌!C:C,0)),"-")</f>
        <v>-</v>
      </c>
      <c r="J3091" s="1">
        <v>0</v>
      </c>
      <c r="K3091" s="1">
        <v>0</v>
      </c>
      <c r="L3091" s="1">
        <v>0</v>
      </c>
      <c r="M3091" s="66">
        <f t="shared" si="306"/>
        <v>0</v>
      </c>
      <c r="R3091" s="43" t="str">
        <f t="shared" si="304"/>
        <v>-</v>
      </c>
    </row>
    <row r="3092" spans="1:19" x14ac:dyDescent="0.15">
      <c r="A3092" s="1">
        <v>3091</v>
      </c>
      <c r="B3092" s="29" t="str">
        <f>TRIM(基本信息!B3092)</f>
        <v/>
      </c>
      <c r="C3092" s="1" t="str">
        <f>TRIM(基本信息!C3092)</f>
        <v/>
      </c>
      <c r="D3092" s="1">
        <f t="shared" si="305"/>
        <v>0</v>
      </c>
      <c r="E3092" s="1" t="str">
        <f>IFERROR(INDEX(股票涨跌!E:E,MATCH(B3092,股票涨跌!B:B,0)),"-")</f>
        <v>-</v>
      </c>
      <c r="F3092" s="1" t="str">
        <f>IFERROR(INDEX(股票涨跌!F:F,MATCH(B3092,股票涨跌!B:B,0)),"-")</f>
        <v>-</v>
      </c>
      <c r="G3092" s="1" t="str">
        <f>TRIM(基本信息!O3092)</f>
        <v/>
      </c>
      <c r="H3092" s="1" t="str">
        <f>IFERROR(INDEX(行业涨跌!F:F,MATCH(G3092,行业涨跌!C:C,0)),"-")</f>
        <v>-</v>
      </c>
      <c r="I3092" s="1" t="str">
        <f>IFERROR(INDEX(行业涨跌!E:E,MATCH(G3092,行业涨跌!C:C,0)),"-")</f>
        <v>-</v>
      </c>
      <c r="J3092" s="1">
        <v>0</v>
      </c>
      <c r="K3092" s="1">
        <v>0</v>
      </c>
      <c r="L3092" s="1">
        <v>0</v>
      </c>
      <c r="M3092" s="66">
        <f t="shared" si="306"/>
        <v>0</v>
      </c>
      <c r="R3092" s="43" t="str">
        <f t="shared" si="304"/>
        <v>-</v>
      </c>
    </row>
    <row r="3093" spans="1:19" x14ac:dyDescent="0.15">
      <c r="A3093" s="1">
        <v>3092</v>
      </c>
      <c r="B3093" s="29" t="str">
        <f>TRIM(基本信息!B3093)</f>
        <v/>
      </c>
      <c r="C3093" s="1" t="str">
        <f>TRIM(基本信息!C3093)</f>
        <v/>
      </c>
      <c r="D3093" s="1">
        <f t="shared" si="305"/>
        <v>0</v>
      </c>
      <c r="E3093" s="1" t="str">
        <f>IFERROR(INDEX(股票涨跌!E:E,MATCH(B3093,股票涨跌!B:B,0)),"-")</f>
        <v>-</v>
      </c>
      <c r="F3093" s="1" t="str">
        <f>IFERROR(INDEX(股票涨跌!F:F,MATCH(B3093,股票涨跌!B:B,0)),"-")</f>
        <v>-</v>
      </c>
      <c r="G3093" s="1" t="str">
        <f>TRIM(基本信息!O3093)</f>
        <v/>
      </c>
      <c r="H3093" s="1" t="str">
        <f>IFERROR(INDEX(行业涨跌!F:F,MATCH(G3093,行业涨跌!C:C,0)),"-")</f>
        <v>-</v>
      </c>
      <c r="I3093" s="1" t="str">
        <f>IFERROR(INDEX(行业涨跌!E:E,MATCH(G3093,行业涨跌!C:C,0)),"-")</f>
        <v>-</v>
      </c>
      <c r="J3093" s="1">
        <v>0</v>
      </c>
      <c r="K3093" s="1">
        <v>1</v>
      </c>
      <c r="L3093" s="1">
        <v>0</v>
      </c>
      <c r="M3093" s="66">
        <f t="shared" si="306"/>
        <v>1</v>
      </c>
      <c r="R3093" s="43" t="str">
        <f t="shared" si="304"/>
        <v>-</v>
      </c>
      <c r="S3093" s="11">
        <v>43630.625</v>
      </c>
    </row>
    <row r="3094" spans="1:19" x14ac:dyDescent="0.15">
      <c r="A3094" s="1">
        <v>3093</v>
      </c>
      <c r="B3094" s="29" t="str">
        <f>TRIM(基本信息!B3094)</f>
        <v/>
      </c>
      <c r="C3094" s="1" t="str">
        <f>TRIM(基本信息!C3094)</f>
        <v/>
      </c>
      <c r="D3094" s="1">
        <f t="shared" si="305"/>
        <v>0</v>
      </c>
      <c r="E3094" s="1" t="str">
        <f>IFERROR(INDEX(股票涨跌!E:E,MATCH(B3094,股票涨跌!B:B,0)),"-")</f>
        <v>-</v>
      </c>
      <c r="F3094" s="1" t="str">
        <f>IFERROR(INDEX(股票涨跌!F:F,MATCH(B3094,股票涨跌!B:B,0)),"-")</f>
        <v>-</v>
      </c>
      <c r="G3094" s="1" t="str">
        <f>TRIM(基本信息!O3094)</f>
        <v/>
      </c>
      <c r="H3094" s="1" t="str">
        <f>IFERROR(INDEX(行业涨跌!F:F,MATCH(G3094,行业涨跌!C:C,0)),"-")</f>
        <v>-</v>
      </c>
      <c r="I3094" s="1" t="str">
        <f>IFERROR(INDEX(行业涨跌!E:E,MATCH(G3094,行业涨跌!C:C,0)),"-")</f>
        <v>-</v>
      </c>
      <c r="J3094" s="1">
        <v>0</v>
      </c>
      <c r="K3094" s="1">
        <v>0</v>
      </c>
      <c r="L3094" s="1">
        <v>0</v>
      </c>
      <c r="M3094" s="66">
        <f t="shared" si="306"/>
        <v>0</v>
      </c>
      <c r="R3094" s="43" t="str">
        <f t="shared" si="304"/>
        <v>-</v>
      </c>
    </row>
    <row r="3095" spans="1:19" x14ac:dyDescent="0.15">
      <c r="A3095" s="1">
        <v>3094</v>
      </c>
      <c r="B3095" s="29" t="str">
        <f>TRIM(基本信息!B3095)</f>
        <v/>
      </c>
      <c r="C3095" s="1" t="str">
        <f>TRIM(基本信息!C3095)</f>
        <v/>
      </c>
      <c r="D3095" s="1">
        <f t="shared" si="305"/>
        <v>0</v>
      </c>
      <c r="E3095" s="1" t="str">
        <f>IFERROR(INDEX(股票涨跌!E:E,MATCH(B3095,股票涨跌!B:B,0)),"-")</f>
        <v>-</v>
      </c>
      <c r="F3095" s="1" t="str">
        <f>IFERROR(INDEX(股票涨跌!F:F,MATCH(B3095,股票涨跌!B:B,0)),"-")</f>
        <v>-</v>
      </c>
      <c r="G3095" s="1" t="str">
        <f>TRIM(基本信息!O3095)</f>
        <v/>
      </c>
      <c r="H3095" s="1" t="str">
        <f>IFERROR(INDEX(行业涨跌!F:F,MATCH(G3095,行业涨跌!C:C,0)),"-")</f>
        <v>-</v>
      </c>
      <c r="I3095" s="1" t="str">
        <f>IFERROR(INDEX(行业涨跌!E:E,MATCH(G3095,行业涨跌!C:C,0)),"-")</f>
        <v>-</v>
      </c>
      <c r="J3095" s="1">
        <v>0</v>
      </c>
      <c r="K3095" s="1">
        <v>0</v>
      </c>
      <c r="L3095" s="1">
        <v>0</v>
      </c>
      <c r="M3095" s="66">
        <f t="shared" si="306"/>
        <v>0</v>
      </c>
      <c r="R3095" s="43" t="str">
        <f t="shared" si="304"/>
        <v>-</v>
      </c>
    </row>
    <row r="3096" spans="1:19" x14ac:dyDescent="0.15">
      <c r="A3096" s="1">
        <v>3095</v>
      </c>
      <c r="B3096" s="29" t="str">
        <f>TRIM(基本信息!B3096)</f>
        <v/>
      </c>
      <c r="C3096" s="1" t="str">
        <f>TRIM(基本信息!C3096)</f>
        <v/>
      </c>
      <c r="D3096" s="1">
        <f t="shared" si="305"/>
        <v>0</v>
      </c>
      <c r="E3096" s="1" t="str">
        <f>IFERROR(INDEX(股票涨跌!E:E,MATCH(B3096,股票涨跌!B:B,0)),"-")</f>
        <v>-</v>
      </c>
      <c r="F3096" s="1" t="str">
        <f>IFERROR(INDEX(股票涨跌!F:F,MATCH(B3096,股票涨跌!B:B,0)),"-")</f>
        <v>-</v>
      </c>
      <c r="G3096" s="1" t="str">
        <f>TRIM(基本信息!O3096)</f>
        <v/>
      </c>
      <c r="H3096" s="1" t="str">
        <f>IFERROR(INDEX(行业涨跌!F:F,MATCH(G3096,行业涨跌!C:C,0)),"-")</f>
        <v>-</v>
      </c>
      <c r="I3096" s="1" t="str">
        <f>IFERROR(INDEX(行业涨跌!E:E,MATCH(G3096,行业涨跌!C:C,0)),"-")</f>
        <v>-</v>
      </c>
      <c r="J3096" s="1">
        <v>0</v>
      </c>
      <c r="K3096" s="1">
        <v>0</v>
      </c>
      <c r="L3096" s="1">
        <v>0</v>
      </c>
      <c r="M3096" s="66">
        <f t="shared" si="306"/>
        <v>0</v>
      </c>
      <c r="R3096" s="43" t="str">
        <f t="shared" si="304"/>
        <v>-</v>
      </c>
    </row>
    <row r="3097" spans="1:19" x14ac:dyDescent="0.15">
      <c r="A3097" s="1">
        <v>3096</v>
      </c>
      <c r="B3097" s="29" t="str">
        <f>TRIM(基本信息!B3097)</f>
        <v/>
      </c>
      <c r="C3097" s="1" t="str">
        <f>TRIM(基本信息!C3097)</f>
        <v/>
      </c>
      <c r="D3097" s="1">
        <f t="shared" si="305"/>
        <v>0</v>
      </c>
      <c r="E3097" s="1" t="str">
        <f>IFERROR(INDEX(股票涨跌!E:E,MATCH(B3097,股票涨跌!B:B,0)),"-")</f>
        <v>-</v>
      </c>
      <c r="F3097" s="1" t="str">
        <f>IFERROR(INDEX(股票涨跌!F:F,MATCH(B3097,股票涨跌!B:B,0)),"-")</f>
        <v>-</v>
      </c>
      <c r="G3097" s="1" t="str">
        <f>TRIM(基本信息!O3097)</f>
        <v/>
      </c>
      <c r="H3097" s="1" t="str">
        <f>IFERROR(INDEX(行业涨跌!F:F,MATCH(G3097,行业涨跌!C:C,0)),"-")</f>
        <v>-</v>
      </c>
      <c r="I3097" s="1" t="str">
        <f>IFERROR(INDEX(行业涨跌!E:E,MATCH(G3097,行业涨跌!C:C,0)),"-")</f>
        <v>-</v>
      </c>
      <c r="J3097" s="1">
        <v>0</v>
      </c>
      <c r="K3097" s="1">
        <v>0</v>
      </c>
      <c r="L3097" s="1">
        <v>0</v>
      </c>
      <c r="M3097" s="66">
        <f t="shared" si="306"/>
        <v>0</v>
      </c>
      <c r="R3097" s="43" t="str">
        <f t="shared" si="304"/>
        <v>-</v>
      </c>
    </row>
    <row r="3098" spans="1:19" x14ac:dyDescent="0.15">
      <c r="A3098" s="1">
        <v>3097</v>
      </c>
      <c r="B3098" s="29" t="str">
        <f>TRIM(基本信息!B3098)</f>
        <v/>
      </c>
      <c r="C3098" s="1" t="str">
        <f>TRIM(基本信息!C3098)</f>
        <v/>
      </c>
      <c r="D3098" s="1">
        <f t="shared" si="305"/>
        <v>0</v>
      </c>
      <c r="E3098" s="1" t="str">
        <f>IFERROR(INDEX(股票涨跌!E:E,MATCH(B3098,股票涨跌!B:B,0)),"-")</f>
        <v>-</v>
      </c>
      <c r="F3098" s="1" t="str">
        <f>IFERROR(INDEX(股票涨跌!F:F,MATCH(B3098,股票涨跌!B:B,0)),"-")</f>
        <v>-</v>
      </c>
      <c r="G3098" s="1" t="str">
        <f>TRIM(基本信息!O3098)</f>
        <v/>
      </c>
      <c r="H3098" s="1" t="str">
        <f>IFERROR(INDEX(行业涨跌!F:F,MATCH(G3098,行业涨跌!C:C,0)),"-")</f>
        <v>-</v>
      </c>
      <c r="I3098" s="1" t="str">
        <f>IFERROR(INDEX(行业涨跌!E:E,MATCH(G3098,行业涨跌!C:C,0)),"-")</f>
        <v>-</v>
      </c>
      <c r="J3098" s="1">
        <v>0</v>
      </c>
      <c r="K3098" s="1">
        <v>0</v>
      </c>
      <c r="L3098" s="1">
        <v>0</v>
      </c>
      <c r="M3098" s="66">
        <f t="shared" si="306"/>
        <v>0</v>
      </c>
      <c r="R3098" s="43" t="str">
        <f t="shared" si="304"/>
        <v>-</v>
      </c>
    </row>
    <row r="3099" spans="1:19" x14ac:dyDescent="0.15">
      <c r="A3099" s="1">
        <v>3098</v>
      </c>
      <c r="B3099" s="29" t="str">
        <f>TRIM(基本信息!B3099)</f>
        <v/>
      </c>
      <c r="C3099" s="1" t="str">
        <f>TRIM(基本信息!C3099)</f>
        <v/>
      </c>
      <c r="D3099" s="1">
        <f t="shared" si="305"/>
        <v>0</v>
      </c>
      <c r="E3099" s="1" t="str">
        <f>IFERROR(INDEX(股票涨跌!E:E,MATCH(B3099,股票涨跌!B:B,0)),"-")</f>
        <v>-</v>
      </c>
      <c r="F3099" s="1" t="str">
        <f>IFERROR(INDEX(股票涨跌!F:F,MATCH(B3099,股票涨跌!B:B,0)),"-")</f>
        <v>-</v>
      </c>
      <c r="G3099" s="1" t="str">
        <f>TRIM(基本信息!O3099)</f>
        <v/>
      </c>
      <c r="H3099" s="1" t="str">
        <f>IFERROR(INDEX(行业涨跌!F:F,MATCH(G3099,行业涨跌!C:C,0)),"-")</f>
        <v>-</v>
      </c>
      <c r="I3099" s="1" t="str">
        <f>IFERROR(INDEX(行业涨跌!E:E,MATCH(G3099,行业涨跌!C:C,0)),"-")</f>
        <v>-</v>
      </c>
      <c r="J3099" s="1">
        <v>0</v>
      </c>
      <c r="K3099" s="1">
        <v>0</v>
      </c>
      <c r="L3099" s="1">
        <v>0</v>
      </c>
      <c r="M3099" s="66">
        <f t="shared" si="306"/>
        <v>0</v>
      </c>
      <c r="R3099" s="43" t="str">
        <f t="shared" si="304"/>
        <v>-</v>
      </c>
    </row>
    <row r="3100" spans="1:19" x14ac:dyDescent="0.15">
      <c r="A3100" s="1">
        <v>3099</v>
      </c>
      <c r="B3100" s="29" t="str">
        <f>TRIM(基本信息!B3100)</f>
        <v/>
      </c>
      <c r="C3100" s="1" t="str">
        <f>TRIM(基本信息!C3100)</f>
        <v/>
      </c>
      <c r="D3100" s="1">
        <f t="shared" si="305"/>
        <v>0</v>
      </c>
      <c r="E3100" s="1" t="str">
        <f>IFERROR(INDEX(股票涨跌!E:E,MATCH(B3100,股票涨跌!B:B,0)),"-")</f>
        <v>-</v>
      </c>
      <c r="F3100" s="1" t="str">
        <f>IFERROR(INDEX(股票涨跌!F:F,MATCH(B3100,股票涨跌!B:B,0)),"-")</f>
        <v>-</v>
      </c>
      <c r="G3100" s="1" t="str">
        <f>TRIM(基本信息!O3100)</f>
        <v/>
      </c>
      <c r="H3100" s="1" t="str">
        <f>IFERROR(INDEX(行业涨跌!F:F,MATCH(G3100,行业涨跌!C:C,0)),"-")</f>
        <v>-</v>
      </c>
      <c r="I3100" s="1" t="str">
        <f>IFERROR(INDEX(行业涨跌!E:E,MATCH(G3100,行业涨跌!C:C,0)),"-")</f>
        <v>-</v>
      </c>
      <c r="J3100" s="1">
        <v>0</v>
      </c>
      <c r="K3100" s="1">
        <v>0</v>
      </c>
      <c r="L3100" s="1">
        <v>0</v>
      </c>
      <c r="M3100" s="66">
        <f t="shared" si="306"/>
        <v>0</v>
      </c>
      <c r="R3100" s="43" t="str">
        <f t="shared" si="304"/>
        <v>-</v>
      </c>
    </row>
    <row r="3101" spans="1:19" x14ac:dyDescent="0.15">
      <c r="A3101" s="1">
        <v>3100</v>
      </c>
      <c r="B3101" s="29" t="str">
        <f>TRIM(基本信息!B3101)</f>
        <v/>
      </c>
      <c r="C3101" s="1" t="str">
        <f>TRIM(基本信息!C3101)</f>
        <v/>
      </c>
      <c r="D3101" s="1">
        <f t="shared" si="305"/>
        <v>0</v>
      </c>
      <c r="E3101" s="1" t="str">
        <f>IFERROR(INDEX(股票涨跌!E:E,MATCH(B3101,股票涨跌!B:B,0)),"-")</f>
        <v>-</v>
      </c>
      <c r="F3101" s="1" t="str">
        <f>IFERROR(INDEX(股票涨跌!F:F,MATCH(B3101,股票涨跌!B:B,0)),"-")</f>
        <v>-</v>
      </c>
      <c r="G3101" s="1" t="str">
        <f>TRIM(基本信息!O3101)</f>
        <v/>
      </c>
      <c r="H3101" s="1" t="str">
        <f>IFERROR(INDEX(行业涨跌!F:F,MATCH(G3101,行业涨跌!C:C,0)),"-")</f>
        <v>-</v>
      </c>
      <c r="I3101" s="1" t="str">
        <f>IFERROR(INDEX(行业涨跌!E:E,MATCH(G3101,行业涨跌!C:C,0)),"-")</f>
        <v>-</v>
      </c>
      <c r="J3101" s="1">
        <v>0</v>
      </c>
      <c r="K3101" s="1">
        <v>0</v>
      </c>
      <c r="L3101" s="1">
        <v>0</v>
      </c>
      <c r="M3101" s="66">
        <f t="shared" si="306"/>
        <v>0</v>
      </c>
      <c r="R3101" s="43" t="str">
        <f t="shared" si="304"/>
        <v>-</v>
      </c>
    </row>
    <row r="3102" spans="1:19" x14ac:dyDescent="0.15">
      <c r="A3102" s="1">
        <v>3101</v>
      </c>
      <c r="B3102" s="29" t="str">
        <f>TRIM(基本信息!B3102)</f>
        <v/>
      </c>
      <c r="C3102" s="1" t="str">
        <f>TRIM(基本信息!C3102)</f>
        <v/>
      </c>
      <c r="D3102" s="1">
        <f t="shared" si="305"/>
        <v>0</v>
      </c>
      <c r="E3102" s="1" t="str">
        <f>IFERROR(INDEX(股票涨跌!E:E,MATCH(B3102,股票涨跌!B:B,0)),"-")</f>
        <v>-</v>
      </c>
      <c r="F3102" s="1" t="str">
        <f>IFERROR(INDEX(股票涨跌!F:F,MATCH(B3102,股票涨跌!B:B,0)),"-")</f>
        <v>-</v>
      </c>
      <c r="G3102" s="1" t="str">
        <f>TRIM(基本信息!O3102)</f>
        <v/>
      </c>
      <c r="H3102" s="1" t="str">
        <f>IFERROR(INDEX(行业涨跌!F:F,MATCH(G3102,行业涨跌!C:C,0)),"-")</f>
        <v>-</v>
      </c>
      <c r="I3102" s="1" t="str">
        <f>IFERROR(INDEX(行业涨跌!E:E,MATCH(G3102,行业涨跌!C:C,0)),"-")</f>
        <v>-</v>
      </c>
      <c r="J3102" s="1">
        <v>0</v>
      </c>
      <c r="K3102" s="1">
        <v>0</v>
      </c>
      <c r="L3102" s="1">
        <v>0</v>
      </c>
      <c r="M3102" s="66">
        <f t="shared" si="306"/>
        <v>0</v>
      </c>
      <c r="R3102" s="43" t="str">
        <f t="shared" si="304"/>
        <v>-</v>
      </c>
    </row>
    <row r="3103" spans="1:19" x14ac:dyDescent="0.15">
      <c r="A3103" s="1">
        <v>3102</v>
      </c>
      <c r="B3103" s="29" t="str">
        <f>TRIM(基本信息!B3103)</f>
        <v/>
      </c>
      <c r="C3103" s="1" t="str">
        <f>TRIM(基本信息!C3103)</f>
        <v/>
      </c>
      <c r="D3103" s="1">
        <f t="shared" si="305"/>
        <v>0</v>
      </c>
      <c r="E3103" s="1" t="str">
        <f>IFERROR(INDEX(股票涨跌!E:E,MATCH(B3103,股票涨跌!B:B,0)),"-")</f>
        <v>-</v>
      </c>
      <c r="F3103" s="1" t="str">
        <f>IFERROR(INDEX(股票涨跌!F:F,MATCH(B3103,股票涨跌!B:B,0)),"-")</f>
        <v>-</v>
      </c>
      <c r="G3103" s="1" t="str">
        <f>TRIM(基本信息!O3103)</f>
        <v/>
      </c>
      <c r="H3103" s="1" t="str">
        <f>IFERROR(INDEX(行业涨跌!F:F,MATCH(G3103,行业涨跌!C:C,0)),"-")</f>
        <v>-</v>
      </c>
      <c r="I3103" s="1" t="str">
        <f>IFERROR(INDEX(行业涨跌!E:E,MATCH(G3103,行业涨跌!C:C,0)),"-")</f>
        <v>-</v>
      </c>
      <c r="J3103" s="1">
        <v>0</v>
      </c>
      <c r="K3103" s="1">
        <v>0</v>
      </c>
      <c r="L3103" s="1">
        <v>0</v>
      </c>
      <c r="M3103" s="66">
        <f t="shared" si="306"/>
        <v>0</v>
      </c>
      <c r="R3103" s="43" t="str">
        <f t="shared" si="304"/>
        <v>-</v>
      </c>
    </row>
    <row r="3104" spans="1:19" x14ac:dyDescent="0.15">
      <c r="A3104" s="1">
        <v>3103</v>
      </c>
      <c r="B3104" s="29" t="str">
        <f>TRIM(基本信息!B3104)</f>
        <v/>
      </c>
      <c r="C3104" s="1" t="str">
        <f>TRIM(基本信息!C3104)</f>
        <v/>
      </c>
      <c r="D3104" s="1">
        <f t="shared" si="305"/>
        <v>0</v>
      </c>
      <c r="E3104" s="1" t="str">
        <f>IFERROR(INDEX(股票涨跌!E:E,MATCH(B3104,股票涨跌!B:B,0)),"-")</f>
        <v>-</v>
      </c>
      <c r="F3104" s="1" t="str">
        <f>IFERROR(INDEX(股票涨跌!F:F,MATCH(B3104,股票涨跌!B:B,0)),"-")</f>
        <v>-</v>
      </c>
      <c r="G3104" s="1" t="str">
        <f>TRIM(基本信息!O3104)</f>
        <v/>
      </c>
      <c r="H3104" s="1" t="str">
        <f>IFERROR(INDEX(行业涨跌!F:F,MATCH(G3104,行业涨跌!C:C,0)),"-")</f>
        <v>-</v>
      </c>
      <c r="I3104" s="1" t="str">
        <f>IFERROR(INDEX(行业涨跌!E:E,MATCH(G3104,行业涨跌!C:C,0)),"-")</f>
        <v>-</v>
      </c>
      <c r="J3104" s="1">
        <v>0</v>
      </c>
      <c r="K3104" s="1">
        <v>1</v>
      </c>
      <c r="L3104" s="1">
        <v>0</v>
      </c>
      <c r="M3104" s="66">
        <f t="shared" si="306"/>
        <v>1</v>
      </c>
      <c r="R3104" s="43" t="str">
        <f t="shared" si="304"/>
        <v>-</v>
      </c>
      <c r="S3104" s="11">
        <v>43630.625</v>
      </c>
    </row>
    <row r="3105" spans="1:19" x14ac:dyDescent="0.15">
      <c r="A3105" s="1">
        <v>3104</v>
      </c>
      <c r="B3105" s="29" t="str">
        <f>TRIM(基本信息!B3105)</f>
        <v/>
      </c>
      <c r="C3105" s="1" t="str">
        <f>TRIM(基本信息!C3105)</f>
        <v/>
      </c>
      <c r="D3105" s="1">
        <f t="shared" si="305"/>
        <v>0</v>
      </c>
      <c r="E3105" s="1" t="str">
        <f>IFERROR(INDEX(股票涨跌!E:E,MATCH(B3105,股票涨跌!B:B,0)),"-")</f>
        <v>-</v>
      </c>
      <c r="F3105" s="1" t="str">
        <f>IFERROR(INDEX(股票涨跌!F:F,MATCH(B3105,股票涨跌!B:B,0)),"-")</f>
        <v>-</v>
      </c>
      <c r="G3105" s="1" t="str">
        <f>TRIM(基本信息!O3105)</f>
        <v/>
      </c>
      <c r="H3105" s="1" t="str">
        <f>IFERROR(INDEX(行业涨跌!F:F,MATCH(G3105,行业涨跌!C:C,0)),"-")</f>
        <v>-</v>
      </c>
      <c r="I3105" s="1" t="str">
        <f>IFERROR(INDEX(行业涨跌!E:E,MATCH(G3105,行业涨跌!C:C,0)),"-")</f>
        <v>-</v>
      </c>
      <c r="J3105" s="1">
        <v>0</v>
      </c>
      <c r="K3105" s="1">
        <v>0</v>
      </c>
      <c r="L3105" s="1">
        <v>0</v>
      </c>
      <c r="M3105" s="66">
        <f t="shared" si="306"/>
        <v>0</v>
      </c>
      <c r="R3105" s="43" t="str">
        <f t="shared" si="304"/>
        <v>-</v>
      </c>
    </row>
    <row r="3106" spans="1:19" x14ac:dyDescent="0.15">
      <c r="A3106" s="1">
        <v>3105</v>
      </c>
      <c r="B3106" s="29" t="str">
        <f>TRIM(基本信息!B3106)</f>
        <v/>
      </c>
      <c r="C3106" s="1" t="str">
        <f>TRIM(基本信息!C3106)</f>
        <v/>
      </c>
      <c r="D3106" s="1">
        <f t="shared" si="305"/>
        <v>0</v>
      </c>
      <c r="E3106" s="1" t="str">
        <f>IFERROR(INDEX(股票涨跌!E:E,MATCH(B3106,股票涨跌!B:B,0)),"-")</f>
        <v>-</v>
      </c>
      <c r="F3106" s="1" t="str">
        <f>IFERROR(INDEX(股票涨跌!F:F,MATCH(B3106,股票涨跌!B:B,0)),"-")</f>
        <v>-</v>
      </c>
      <c r="G3106" s="1" t="str">
        <f>TRIM(基本信息!O3106)</f>
        <v/>
      </c>
      <c r="H3106" s="1" t="str">
        <f>IFERROR(INDEX(行业涨跌!F:F,MATCH(G3106,行业涨跌!C:C,0)),"-")</f>
        <v>-</v>
      </c>
      <c r="I3106" s="1" t="str">
        <f>IFERROR(INDEX(行业涨跌!E:E,MATCH(G3106,行业涨跌!C:C,0)),"-")</f>
        <v>-</v>
      </c>
      <c r="J3106" s="1">
        <v>0</v>
      </c>
      <c r="K3106" s="1">
        <v>1</v>
      </c>
      <c r="L3106" s="1">
        <v>0</v>
      </c>
      <c r="M3106" s="66">
        <f t="shared" si="306"/>
        <v>1</v>
      </c>
      <c r="R3106" s="43" t="str">
        <f t="shared" si="304"/>
        <v>-</v>
      </c>
      <c r="S3106" s="11">
        <v>43630.625</v>
      </c>
    </row>
    <row r="3107" spans="1:19" x14ac:dyDescent="0.15">
      <c r="A3107" s="1">
        <v>3106</v>
      </c>
      <c r="B3107" s="29" t="str">
        <f>TRIM(基本信息!B3107)</f>
        <v/>
      </c>
      <c r="C3107" s="1" t="str">
        <f>TRIM(基本信息!C3107)</f>
        <v/>
      </c>
      <c r="D3107" s="1">
        <f t="shared" si="305"/>
        <v>0</v>
      </c>
      <c r="E3107" s="1" t="str">
        <f>IFERROR(INDEX(股票涨跌!E:E,MATCH(B3107,股票涨跌!B:B,0)),"-")</f>
        <v>-</v>
      </c>
      <c r="F3107" s="1" t="str">
        <f>IFERROR(INDEX(股票涨跌!F:F,MATCH(B3107,股票涨跌!B:B,0)),"-")</f>
        <v>-</v>
      </c>
      <c r="G3107" s="1" t="str">
        <f>TRIM(基本信息!O3107)</f>
        <v/>
      </c>
      <c r="H3107" s="1" t="str">
        <f>IFERROR(INDEX(行业涨跌!F:F,MATCH(G3107,行业涨跌!C:C,0)),"-")</f>
        <v>-</v>
      </c>
      <c r="I3107" s="1" t="str">
        <f>IFERROR(INDEX(行业涨跌!E:E,MATCH(G3107,行业涨跌!C:C,0)),"-")</f>
        <v>-</v>
      </c>
      <c r="J3107" s="1">
        <v>0</v>
      </c>
      <c r="K3107" s="1">
        <v>1</v>
      </c>
      <c r="L3107" s="1">
        <v>0</v>
      </c>
      <c r="M3107" s="66">
        <f t="shared" si="306"/>
        <v>1</v>
      </c>
      <c r="R3107" s="43" t="str">
        <f t="shared" si="304"/>
        <v>-</v>
      </c>
      <c r="S3107" s="11">
        <v>43630.625</v>
      </c>
    </row>
    <row r="3108" spans="1:19" x14ac:dyDescent="0.15">
      <c r="A3108" s="1">
        <v>3107</v>
      </c>
      <c r="B3108" s="29" t="str">
        <f>TRIM(基本信息!B3108)</f>
        <v/>
      </c>
      <c r="C3108" s="1" t="str">
        <f>TRIM(基本信息!C3108)</f>
        <v/>
      </c>
      <c r="D3108" s="1">
        <f t="shared" si="305"/>
        <v>0</v>
      </c>
      <c r="E3108" s="1" t="str">
        <f>IFERROR(INDEX(股票涨跌!E:E,MATCH(B3108,股票涨跌!B:B,0)),"-")</f>
        <v>-</v>
      </c>
      <c r="F3108" s="1" t="str">
        <f>IFERROR(INDEX(股票涨跌!F:F,MATCH(B3108,股票涨跌!B:B,0)),"-")</f>
        <v>-</v>
      </c>
      <c r="G3108" s="1" t="str">
        <f>TRIM(基本信息!O3108)</f>
        <v/>
      </c>
      <c r="H3108" s="1" t="str">
        <f>IFERROR(INDEX(行业涨跌!F:F,MATCH(G3108,行业涨跌!C:C,0)),"-")</f>
        <v>-</v>
      </c>
      <c r="I3108" s="1" t="str">
        <f>IFERROR(INDEX(行业涨跌!E:E,MATCH(G3108,行业涨跌!C:C,0)),"-")</f>
        <v>-</v>
      </c>
      <c r="J3108" s="1">
        <v>0</v>
      </c>
      <c r="K3108" s="1">
        <v>1</v>
      </c>
      <c r="L3108" s="1">
        <v>1</v>
      </c>
      <c r="M3108" s="66">
        <f t="shared" si="306"/>
        <v>1</v>
      </c>
      <c r="R3108" s="43" t="str">
        <f t="shared" si="304"/>
        <v>-</v>
      </c>
      <c r="S3108" s="11">
        <v>43630.625</v>
      </c>
    </row>
    <row r="3109" spans="1:19" x14ac:dyDescent="0.15">
      <c r="A3109" s="1">
        <v>3108</v>
      </c>
      <c r="B3109" s="29" t="str">
        <f>TRIM(基本信息!B3109)</f>
        <v/>
      </c>
      <c r="C3109" s="1" t="str">
        <f>TRIM(基本信息!C3109)</f>
        <v/>
      </c>
      <c r="D3109" s="1">
        <f t="shared" si="305"/>
        <v>0</v>
      </c>
      <c r="E3109" s="1" t="str">
        <f>IFERROR(INDEX(股票涨跌!E:E,MATCH(B3109,股票涨跌!B:B,0)),"-")</f>
        <v>-</v>
      </c>
      <c r="F3109" s="1" t="str">
        <f>IFERROR(INDEX(股票涨跌!F:F,MATCH(B3109,股票涨跌!B:B,0)),"-")</f>
        <v>-</v>
      </c>
      <c r="G3109" s="1" t="str">
        <f>TRIM(基本信息!O3109)</f>
        <v/>
      </c>
      <c r="H3109" s="1" t="str">
        <f>IFERROR(INDEX(行业涨跌!F:F,MATCH(G3109,行业涨跌!C:C,0)),"-")</f>
        <v>-</v>
      </c>
      <c r="I3109" s="1" t="str">
        <f>IFERROR(INDEX(行业涨跌!E:E,MATCH(G3109,行业涨跌!C:C,0)),"-")</f>
        <v>-</v>
      </c>
      <c r="J3109" s="1">
        <v>0</v>
      </c>
      <c r="K3109" s="1">
        <v>1</v>
      </c>
      <c r="L3109" s="1">
        <v>0</v>
      </c>
      <c r="M3109" s="66">
        <f t="shared" si="306"/>
        <v>1</v>
      </c>
      <c r="R3109" s="43" t="str">
        <f t="shared" si="304"/>
        <v>-</v>
      </c>
      <c r="S3109" s="11">
        <v>43630.625</v>
      </c>
    </row>
    <row r="3110" spans="1:19" x14ac:dyDescent="0.15">
      <c r="A3110" s="1">
        <v>3109</v>
      </c>
      <c r="B3110" s="29" t="str">
        <f>TRIM(基本信息!B3110)</f>
        <v/>
      </c>
      <c r="C3110" s="1" t="str">
        <f>TRIM(基本信息!C3110)</f>
        <v/>
      </c>
      <c r="D3110" s="1">
        <f t="shared" si="305"/>
        <v>0</v>
      </c>
      <c r="E3110" s="1" t="str">
        <f>IFERROR(INDEX(股票涨跌!E:E,MATCH(B3110,股票涨跌!B:B,0)),"-")</f>
        <v>-</v>
      </c>
      <c r="F3110" s="1" t="str">
        <f>IFERROR(INDEX(股票涨跌!F:F,MATCH(B3110,股票涨跌!B:B,0)),"-")</f>
        <v>-</v>
      </c>
      <c r="G3110" s="1" t="str">
        <f>TRIM(基本信息!O3110)</f>
        <v/>
      </c>
      <c r="H3110" s="1" t="str">
        <f>IFERROR(INDEX(行业涨跌!F:F,MATCH(G3110,行业涨跌!C:C,0)),"-")</f>
        <v>-</v>
      </c>
      <c r="I3110" s="1" t="str">
        <f>IFERROR(INDEX(行业涨跌!E:E,MATCH(G3110,行业涨跌!C:C,0)),"-")</f>
        <v>-</v>
      </c>
      <c r="J3110" s="1">
        <v>0</v>
      </c>
      <c r="K3110" s="1">
        <v>1</v>
      </c>
      <c r="L3110" s="1">
        <v>0</v>
      </c>
      <c r="M3110" s="66">
        <f t="shared" si="306"/>
        <v>1</v>
      </c>
      <c r="R3110" s="43" t="str">
        <f t="shared" si="304"/>
        <v>-</v>
      </c>
      <c r="S3110" s="11">
        <v>43630.625</v>
      </c>
    </row>
    <row r="3111" spans="1:19" x14ac:dyDescent="0.15">
      <c r="A3111" s="1">
        <v>3110</v>
      </c>
      <c r="B3111" s="29" t="str">
        <f>TRIM(基本信息!B3111)</f>
        <v/>
      </c>
      <c r="C3111" s="1" t="str">
        <f>TRIM(基本信息!C3111)</f>
        <v/>
      </c>
      <c r="D3111" s="1">
        <f t="shared" si="305"/>
        <v>0</v>
      </c>
      <c r="E3111" s="1" t="str">
        <f>IFERROR(INDEX(股票涨跌!E:E,MATCH(B3111,股票涨跌!B:B,0)),"-")</f>
        <v>-</v>
      </c>
      <c r="F3111" s="1" t="str">
        <f>IFERROR(INDEX(股票涨跌!F:F,MATCH(B3111,股票涨跌!B:B,0)),"-")</f>
        <v>-</v>
      </c>
      <c r="G3111" s="1" t="str">
        <f>TRIM(基本信息!O3111)</f>
        <v/>
      </c>
      <c r="H3111" s="1" t="str">
        <f>IFERROR(INDEX(行业涨跌!F:F,MATCH(G3111,行业涨跌!C:C,0)),"-")</f>
        <v>-</v>
      </c>
      <c r="I3111" s="1" t="str">
        <f>IFERROR(INDEX(行业涨跌!E:E,MATCH(G3111,行业涨跌!C:C,0)),"-")</f>
        <v>-</v>
      </c>
      <c r="J3111" s="1">
        <v>0</v>
      </c>
      <c r="K3111" s="1">
        <v>1</v>
      </c>
      <c r="L3111" s="1">
        <v>0</v>
      </c>
      <c r="M3111" s="66">
        <f t="shared" si="306"/>
        <v>1</v>
      </c>
      <c r="R3111" s="43" t="str">
        <f t="shared" si="304"/>
        <v>-</v>
      </c>
      <c r="S3111" s="11">
        <v>43630.625</v>
      </c>
    </row>
    <row r="3112" spans="1:19" x14ac:dyDescent="0.15">
      <c r="A3112" s="1">
        <v>3111</v>
      </c>
      <c r="B3112" s="29" t="str">
        <f>TRIM(基本信息!B3112)</f>
        <v/>
      </c>
      <c r="C3112" s="1" t="str">
        <f>TRIM(基本信息!C3112)</f>
        <v/>
      </c>
      <c r="D3112" s="1">
        <f t="shared" si="305"/>
        <v>0</v>
      </c>
      <c r="E3112" s="1" t="str">
        <f>IFERROR(INDEX(股票涨跌!E:E,MATCH(B3112,股票涨跌!B:B,0)),"-")</f>
        <v>-</v>
      </c>
      <c r="F3112" s="1" t="str">
        <f>IFERROR(INDEX(股票涨跌!F:F,MATCH(B3112,股票涨跌!B:B,0)),"-")</f>
        <v>-</v>
      </c>
      <c r="G3112" s="1" t="str">
        <f>TRIM(基本信息!O3112)</f>
        <v/>
      </c>
      <c r="H3112" s="1" t="str">
        <f>IFERROR(INDEX(行业涨跌!F:F,MATCH(G3112,行业涨跌!C:C,0)),"-")</f>
        <v>-</v>
      </c>
      <c r="I3112" s="1" t="str">
        <f>IFERROR(INDEX(行业涨跌!E:E,MATCH(G3112,行业涨跌!C:C,0)),"-")</f>
        <v>-</v>
      </c>
      <c r="J3112" s="1">
        <v>0</v>
      </c>
      <c r="K3112" s="1">
        <v>0</v>
      </c>
      <c r="L3112" s="1">
        <v>0</v>
      </c>
      <c r="M3112" s="66">
        <f t="shared" si="306"/>
        <v>0</v>
      </c>
      <c r="R3112" s="43" t="str">
        <f t="shared" si="304"/>
        <v>-</v>
      </c>
    </row>
    <row r="3113" spans="1:19" x14ac:dyDescent="0.15">
      <c r="A3113" s="1">
        <v>3112</v>
      </c>
      <c r="B3113" s="29" t="str">
        <f>TRIM(基本信息!B3113)</f>
        <v/>
      </c>
      <c r="C3113" s="1" t="str">
        <f>TRIM(基本信息!C3113)</f>
        <v/>
      </c>
      <c r="D3113" s="1">
        <f t="shared" si="305"/>
        <v>0</v>
      </c>
      <c r="E3113" s="1" t="str">
        <f>IFERROR(INDEX(股票涨跌!E:E,MATCH(B3113,股票涨跌!B:B,0)),"-")</f>
        <v>-</v>
      </c>
      <c r="F3113" s="1" t="str">
        <f>IFERROR(INDEX(股票涨跌!F:F,MATCH(B3113,股票涨跌!B:B,0)),"-")</f>
        <v>-</v>
      </c>
      <c r="G3113" s="1" t="str">
        <f>TRIM(基本信息!O3113)</f>
        <v/>
      </c>
      <c r="H3113" s="1" t="str">
        <f>IFERROR(INDEX(行业涨跌!F:F,MATCH(G3113,行业涨跌!C:C,0)),"-")</f>
        <v>-</v>
      </c>
      <c r="I3113" s="1" t="str">
        <f>IFERROR(INDEX(行业涨跌!E:E,MATCH(G3113,行业涨跌!C:C,0)),"-")</f>
        <v>-</v>
      </c>
      <c r="J3113" s="1">
        <v>0</v>
      </c>
      <c r="K3113" s="1">
        <v>1</v>
      </c>
      <c r="L3113" s="1">
        <v>0</v>
      </c>
      <c r="M3113" s="66">
        <f t="shared" si="306"/>
        <v>1</v>
      </c>
      <c r="R3113" s="43" t="str">
        <f t="shared" si="304"/>
        <v>-</v>
      </c>
      <c r="S3113" s="11">
        <v>43630.625</v>
      </c>
    </row>
    <row r="3114" spans="1:19" x14ac:dyDescent="0.15">
      <c r="A3114" s="1">
        <v>3113</v>
      </c>
      <c r="B3114" s="29" t="str">
        <f>TRIM(基本信息!B3114)</f>
        <v/>
      </c>
      <c r="C3114" s="1" t="str">
        <f>TRIM(基本信息!C3114)</f>
        <v/>
      </c>
      <c r="D3114" s="1">
        <f t="shared" si="305"/>
        <v>0</v>
      </c>
      <c r="E3114" s="1" t="str">
        <f>IFERROR(INDEX(股票涨跌!E:E,MATCH(B3114,股票涨跌!B:B,0)),"-")</f>
        <v>-</v>
      </c>
      <c r="F3114" s="1" t="str">
        <f>IFERROR(INDEX(股票涨跌!F:F,MATCH(B3114,股票涨跌!B:B,0)),"-")</f>
        <v>-</v>
      </c>
      <c r="G3114" s="1" t="str">
        <f>TRIM(基本信息!O3114)</f>
        <v/>
      </c>
      <c r="H3114" s="1" t="str">
        <f>IFERROR(INDEX(行业涨跌!F:F,MATCH(G3114,行业涨跌!C:C,0)),"-")</f>
        <v>-</v>
      </c>
      <c r="I3114" s="1" t="str">
        <f>IFERROR(INDEX(行业涨跌!E:E,MATCH(G3114,行业涨跌!C:C,0)),"-")</f>
        <v>-</v>
      </c>
      <c r="J3114" s="1">
        <v>0</v>
      </c>
      <c r="K3114" s="1">
        <v>1</v>
      </c>
      <c r="L3114" s="1">
        <v>0</v>
      </c>
      <c r="M3114" s="66">
        <f t="shared" si="306"/>
        <v>1</v>
      </c>
      <c r="R3114" s="43" t="str">
        <f t="shared" si="304"/>
        <v>-</v>
      </c>
      <c r="S3114" s="11">
        <v>43630.625</v>
      </c>
    </row>
    <row r="3115" spans="1:19" x14ac:dyDescent="0.15">
      <c r="A3115" s="1">
        <v>3114</v>
      </c>
      <c r="B3115" s="29" t="str">
        <f>TRIM(基本信息!B3115)</f>
        <v/>
      </c>
      <c r="C3115" s="1" t="str">
        <f>TRIM(基本信息!C3115)</f>
        <v/>
      </c>
      <c r="D3115" s="1">
        <f t="shared" si="305"/>
        <v>0</v>
      </c>
      <c r="E3115" s="1" t="str">
        <f>IFERROR(INDEX(股票涨跌!E:E,MATCH(B3115,股票涨跌!B:B,0)),"-")</f>
        <v>-</v>
      </c>
      <c r="F3115" s="1" t="str">
        <f>IFERROR(INDEX(股票涨跌!F:F,MATCH(B3115,股票涨跌!B:B,0)),"-")</f>
        <v>-</v>
      </c>
      <c r="G3115" s="1" t="str">
        <f>TRIM(基本信息!O3115)</f>
        <v/>
      </c>
      <c r="H3115" s="1" t="str">
        <f>IFERROR(INDEX(行业涨跌!F:F,MATCH(G3115,行业涨跌!C:C,0)),"-")</f>
        <v>-</v>
      </c>
      <c r="I3115" s="1" t="str">
        <f>IFERROR(INDEX(行业涨跌!E:E,MATCH(G3115,行业涨跌!C:C,0)),"-")</f>
        <v>-</v>
      </c>
      <c r="J3115" s="1">
        <v>0</v>
      </c>
      <c r="K3115" s="1">
        <v>0</v>
      </c>
      <c r="L3115" s="1">
        <v>0</v>
      </c>
      <c r="M3115" s="66">
        <f t="shared" si="306"/>
        <v>0</v>
      </c>
      <c r="R3115" s="43" t="str">
        <f t="shared" si="304"/>
        <v>-</v>
      </c>
    </row>
    <row r="3116" spans="1:19" x14ac:dyDescent="0.15">
      <c r="A3116" s="1">
        <v>3115</v>
      </c>
      <c r="B3116" s="29" t="str">
        <f>TRIM(基本信息!B3116)</f>
        <v/>
      </c>
      <c r="C3116" s="1" t="str">
        <f>TRIM(基本信息!C3116)</f>
        <v/>
      </c>
      <c r="D3116" s="1">
        <f t="shared" si="305"/>
        <v>0</v>
      </c>
      <c r="E3116" s="1" t="str">
        <f>IFERROR(INDEX(股票涨跌!E:E,MATCH(B3116,股票涨跌!B:B,0)),"-")</f>
        <v>-</v>
      </c>
      <c r="F3116" s="1" t="str">
        <f>IFERROR(INDEX(股票涨跌!F:F,MATCH(B3116,股票涨跌!B:B,0)),"-")</f>
        <v>-</v>
      </c>
      <c r="G3116" s="1" t="str">
        <f>TRIM(基本信息!O3116)</f>
        <v/>
      </c>
      <c r="H3116" s="1" t="str">
        <f>IFERROR(INDEX(行业涨跌!F:F,MATCH(G3116,行业涨跌!C:C,0)),"-")</f>
        <v>-</v>
      </c>
      <c r="I3116" s="1" t="str">
        <f>IFERROR(INDEX(行业涨跌!E:E,MATCH(G3116,行业涨跌!C:C,0)),"-")</f>
        <v>-</v>
      </c>
      <c r="J3116" s="1">
        <v>0</v>
      </c>
      <c r="K3116" s="1">
        <v>1</v>
      </c>
      <c r="L3116" s="1">
        <v>0</v>
      </c>
      <c r="M3116" s="66">
        <f t="shared" si="306"/>
        <v>1</v>
      </c>
      <c r="R3116" s="43" t="str">
        <f t="shared" si="304"/>
        <v>-</v>
      </c>
      <c r="S3116" s="11">
        <v>43630.625</v>
      </c>
    </row>
    <row r="3117" spans="1:19" x14ac:dyDescent="0.15">
      <c r="A3117" s="1">
        <v>3116</v>
      </c>
      <c r="B3117" s="29" t="str">
        <f>TRIM(基本信息!B3117)</f>
        <v/>
      </c>
      <c r="C3117" s="1" t="str">
        <f>TRIM(基本信息!C3117)</f>
        <v/>
      </c>
      <c r="D3117" s="1">
        <f t="shared" si="305"/>
        <v>0</v>
      </c>
      <c r="E3117" s="1" t="str">
        <f>IFERROR(INDEX(股票涨跌!E:E,MATCH(B3117,股票涨跌!B:B,0)),"-")</f>
        <v>-</v>
      </c>
      <c r="F3117" s="1" t="str">
        <f>IFERROR(INDEX(股票涨跌!F:F,MATCH(B3117,股票涨跌!B:B,0)),"-")</f>
        <v>-</v>
      </c>
      <c r="G3117" s="1" t="str">
        <f>TRIM(基本信息!O3117)</f>
        <v/>
      </c>
      <c r="H3117" s="1" t="str">
        <f>IFERROR(INDEX(行业涨跌!F:F,MATCH(G3117,行业涨跌!C:C,0)),"-")</f>
        <v>-</v>
      </c>
      <c r="I3117" s="1" t="str">
        <f>IFERROR(INDEX(行业涨跌!E:E,MATCH(G3117,行业涨跌!C:C,0)),"-")</f>
        <v>-</v>
      </c>
      <c r="J3117" s="1">
        <v>0</v>
      </c>
      <c r="K3117" s="1">
        <v>0</v>
      </c>
      <c r="L3117" s="1">
        <v>0</v>
      </c>
      <c r="M3117" s="66">
        <f t="shared" si="306"/>
        <v>0</v>
      </c>
      <c r="R3117" s="43" t="str">
        <f t="shared" si="304"/>
        <v>-</v>
      </c>
    </row>
    <row r="3118" spans="1:19" x14ac:dyDescent="0.15">
      <c r="A3118" s="1">
        <v>3117</v>
      </c>
      <c r="B3118" s="29" t="str">
        <f>TRIM(基本信息!B3118)</f>
        <v/>
      </c>
      <c r="C3118" s="1" t="str">
        <f>TRIM(基本信息!C3118)</f>
        <v/>
      </c>
      <c r="D3118" s="1">
        <f t="shared" si="305"/>
        <v>0</v>
      </c>
      <c r="E3118" s="1" t="str">
        <f>IFERROR(INDEX(股票涨跌!E:E,MATCH(B3118,股票涨跌!B:B,0)),"-")</f>
        <v>-</v>
      </c>
      <c r="F3118" s="1" t="str">
        <f>IFERROR(INDEX(股票涨跌!F:F,MATCH(B3118,股票涨跌!B:B,0)),"-")</f>
        <v>-</v>
      </c>
      <c r="G3118" s="1" t="str">
        <f>TRIM(基本信息!O3118)</f>
        <v/>
      </c>
      <c r="H3118" s="1" t="str">
        <f>IFERROR(INDEX(行业涨跌!F:F,MATCH(G3118,行业涨跌!C:C,0)),"-")</f>
        <v>-</v>
      </c>
      <c r="I3118" s="1" t="str">
        <f>IFERROR(INDEX(行业涨跌!E:E,MATCH(G3118,行业涨跌!C:C,0)),"-")</f>
        <v>-</v>
      </c>
      <c r="J3118" s="1">
        <v>0</v>
      </c>
      <c r="K3118" s="1">
        <v>0</v>
      </c>
      <c r="L3118" s="1">
        <v>0</v>
      </c>
      <c r="M3118" s="66">
        <f t="shared" si="306"/>
        <v>0</v>
      </c>
      <c r="R3118" s="43" t="str">
        <f t="shared" si="304"/>
        <v>-</v>
      </c>
    </row>
    <row r="3119" spans="1:19" x14ac:dyDescent="0.15">
      <c r="A3119" s="1">
        <v>3118</v>
      </c>
      <c r="B3119" s="29" t="str">
        <f>TRIM(基本信息!B3119)</f>
        <v/>
      </c>
      <c r="C3119" s="1" t="str">
        <f>TRIM(基本信息!C3119)</f>
        <v/>
      </c>
      <c r="D3119" s="1">
        <f t="shared" si="305"/>
        <v>0</v>
      </c>
      <c r="E3119" s="1" t="str">
        <f>IFERROR(INDEX(股票涨跌!E:E,MATCH(B3119,股票涨跌!B:B,0)),"-")</f>
        <v>-</v>
      </c>
      <c r="F3119" s="1" t="str">
        <f>IFERROR(INDEX(股票涨跌!F:F,MATCH(B3119,股票涨跌!B:B,0)),"-")</f>
        <v>-</v>
      </c>
      <c r="G3119" s="1" t="str">
        <f>TRIM(基本信息!O3119)</f>
        <v/>
      </c>
      <c r="H3119" s="1" t="str">
        <f>IFERROR(INDEX(行业涨跌!F:F,MATCH(G3119,行业涨跌!C:C,0)),"-")</f>
        <v>-</v>
      </c>
      <c r="I3119" s="1" t="str">
        <f>IFERROR(INDEX(行业涨跌!E:E,MATCH(G3119,行业涨跌!C:C,0)),"-")</f>
        <v>-</v>
      </c>
      <c r="J3119" s="1">
        <v>0</v>
      </c>
      <c r="K3119" s="1">
        <v>0</v>
      </c>
      <c r="L3119" s="1">
        <v>0</v>
      </c>
      <c r="M3119" s="66">
        <f t="shared" si="306"/>
        <v>0</v>
      </c>
      <c r="R3119" s="43" t="str">
        <f t="shared" si="304"/>
        <v>-</v>
      </c>
    </row>
    <row r="3120" spans="1:19" x14ac:dyDescent="0.15">
      <c r="A3120" s="1">
        <v>3119</v>
      </c>
      <c r="B3120" s="29" t="str">
        <f>TRIM(基本信息!B3120)</f>
        <v/>
      </c>
      <c r="C3120" s="1" t="str">
        <f>TRIM(基本信息!C3120)</f>
        <v/>
      </c>
      <c r="D3120" s="1">
        <f t="shared" si="305"/>
        <v>0</v>
      </c>
      <c r="E3120" s="1" t="str">
        <f>IFERROR(INDEX(股票涨跌!E:E,MATCH(B3120,股票涨跌!B:B,0)),"-")</f>
        <v>-</v>
      </c>
      <c r="F3120" s="1" t="str">
        <f>IFERROR(INDEX(股票涨跌!F:F,MATCH(B3120,股票涨跌!B:B,0)),"-")</f>
        <v>-</v>
      </c>
      <c r="G3120" s="1" t="str">
        <f>TRIM(基本信息!O3120)</f>
        <v/>
      </c>
      <c r="H3120" s="1" t="str">
        <f>IFERROR(INDEX(行业涨跌!F:F,MATCH(G3120,行业涨跌!C:C,0)),"-")</f>
        <v>-</v>
      </c>
      <c r="I3120" s="1" t="str">
        <f>IFERROR(INDEX(行业涨跌!E:E,MATCH(G3120,行业涨跌!C:C,0)),"-")</f>
        <v>-</v>
      </c>
      <c r="J3120" s="1">
        <v>0</v>
      </c>
      <c r="K3120" s="1">
        <v>1</v>
      </c>
      <c r="L3120" s="1">
        <v>0</v>
      </c>
      <c r="M3120" s="66">
        <f t="shared" si="306"/>
        <v>1</v>
      </c>
      <c r="R3120" s="43" t="str">
        <f t="shared" si="304"/>
        <v>-</v>
      </c>
      <c r="S3120" s="11">
        <v>43630.625</v>
      </c>
    </row>
    <row r="3121" spans="1:19" x14ac:dyDescent="0.15">
      <c r="A3121" s="1">
        <v>3120</v>
      </c>
      <c r="B3121" s="29" t="str">
        <f>TRIM(基本信息!B3121)</f>
        <v/>
      </c>
      <c r="C3121" s="1" t="str">
        <f>TRIM(基本信息!C3121)</f>
        <v/>
      </c>
      <c r="D3121" s="1">
        <f t="shared" si="305"/>
        <v>0</v>
      </c>
      <c r="E3121" s="1" t="str">
        <f>IFERROR(INDEX(股票涨跌!E:E,MATCH(B3121,股票涨跌!B:B,0)),"-")</f>
        <v>-</v>
      </c>
      <c r="F3121" s="1" t="str">
        <f>IFERROR(INDEX(股票涨跌!F:F,MATCH(B3121,股票涨跌!B:B,0)),"-")</f>
        <v>-</v>
      </c>
      <c r="G3121" s="1" t="str">
        <f>TRIM(基本信息!O3121)</f>
        <v/>
      </c>
      <c r="H3121" s="1" t="str">
        <f>IFERROR(INDEX(行业涨跌!F:F,MATCH(G3121,行业涨跌!C:C,0)),"-")</f>
        <v>-</v>
      </c>
      <c r="I3121" s="1" t="str">
        <f>IFERROR(INDEX(行业涨跌!E:E,MATCH(G3121,行业涨跌!C:C,0)),"-")</f>
        <v>-</v>
      </c>
      <c r="J3121" s="1">
        <v>0</v>
      </c>
      <c r="K3121" s="1">
        <v>0</v>
      </c>
      <c r="L3121" s="1">
        <v>0</v>
      </c>
      <c r="M3121" s="66">
        <f t="shared" si="306"/>
        <v>0</v>
      </c>
      <c r="R3121" s="43" t="str">
        <f t="shared" si="304"/>
        <v>-</v>
      </c>
    </row>
    <row r="3122" spans="1:19" x14ac:dyDescent="0.15">
      <c r="A3122" s="1">
        <v>3121</v>
      </c>
      <c r="B3122" s="29" t="str">
        <f>TRIM(基本信息!B3122)</f>
        <v/>
      </c>
      <c r="C3122" s="1" t="str">
        <f>TRIM(基本信息!C3122)</f>
        <v/>
      </c>
      <c r="D3122" s="1">
        <f t="shared" si="305"/>
        <v>0</v>
      </c>
      <c r="E3122" s="1" t="str">
        <f>IFERROR(INDEX(股票涨跌!E:E,MATCH(B3122,股票涨跌!B:B,0)),"-")</f>
        <v>-</v>
      </c>
      <c r="F3122" s="1" t="str">
        <f>IFERROR(INDEX(股票涨跌!F:F,MATCH(B3122,股票涨跌!B:B,0)),"-")</f>
        <v>-</v>
      </c>
      <c r="G3122" s="1" t="str">
        <f>TRIM(基本信息!O3122)</f>
        <v/>
      </c>
      <c r="H3122" s="1" t="str">
        <f>IFERROR(INDEX(行业涨跌!F:F,MATCH(G3122,行业涨跌!C:C,0)),"-")</f>
        <v>-</v>
      </c>
      <c r="I3122" s="1" t="str">
        <f>IFERROR(INDEX(行业涨跌!E:E,MATCH(G3122,行业涨跌!C:C,0)),"-")</f>
        <v>-</v>
      </c>
      <c r="J3122" s="1">
        <v>0</v>
      </c>
      <c r="K3122" s="1">
        <v>1</v>
      </c>
      <c r="L3122" s="1">
        <v>0</v>
      </c>
      <c r="M3122" s="66">
        <f t="shared" si="306"/>
        <v>1</v>
      </c>
      <c r="R3122" s="43" t="str">
        <f t="shared" si="304"/>
        <v>-</v>
      </c>
      <c r="S3122" s="11">
        <v>43630.625</v>
      </c>
    </row>
    <row r="3123" spans="1:19" x14ac:dyDescent="0.15">
      <c r="A3123" s="1">
        <v>3122</v>
      </c>
      <c r="B3123" s="29" t="str">
        <f>TRIM(基本信息!B3123)</f>
        <v/>
      </c>
      <c r="C3123" s="1" t="str">
        <f>TRIM(基本信息!C3123)</f>
        <v/>
      </c>
      <c r="D3123" s="1">
        <f t="shared" si="305"/>
        <v>0</v>
      </c>
      <c r="E3123" s="1" t="str">
        <f>IFERROR(INDEX(股票涨跌!E:E,MATCH(B3123,股票涨跌!B:B,0)),"-")</f>
        <v>-</v>
      </c>
      <c r="F3123" s="1" t="str">
        <f>IFERROR(INDEX(股票涨跌!F:F,MATCH(B3123,股票涨跌!B:B,0)),"-")</f>
        <v>-</v>
      </c>
      <c r="G3123" s="1" t="str">
        <f>TRIM(基本信息!O3123)</f>
        <v/>
      </c>
      <c r="H3123" s="1" t="str">
        <f>IFERROR(INDEX(行业涨跌!F:F,MATCH(G3123,行业涨跌!C:C,0)),"-")</f>
        <v>-</v>
      </c>
      <c r="I3123" s="1" t="str">
        <f>IFERROR(INDEX(行业涨跌!E:E,MATCH(G3123,行业涨跌!C:C,0)),"-")</f>
        <v>-</v>
      </c>
      <c r="J3123" s="1">
        <v>0</v>
      </c>
      <c r="K3123" s="1">
        <v>0</v>
      </c>
      <c r="L3123" s="1">
        <v>0</v>
      </c>
      <c r="M3123" s="66">
        <f t="shared" si="306"/>
        <v>0</v>
      </c>
      <c r="R3123" s="43" t="str">
        <f t="shared" si="304"/>
        <v>-</v>
      </c>
    </row>
    <row r="3124" spans="1:19" x14ac:dyDescent="0.15">
      <c r="A3124" s="1">
        <v>3123</v>
      </c>
      <c r="B3124" s="29" t="str">
        <f>TRIM(基本信息!B3124)</f>
        <v/>
      </c>
      <c r="C3124" s="1" t="str">
        <f>TRIM(基本信息!C3124)</f>
        <v/>
      </c>
      <c r="D3124" s="1">
        <f t="shared" si="305"/>
        <v>0</v>
      </c>
      <c r="E3124" s="1" t="str">
        <f>IFERROR(INDEX(股票涨跌!E:E,MATCH(B3124,股票涨跌!B:B,0)),"-")</f>
        <v>-</v>
      </c>
      <c r="F3124" s="1" t="str">
        <f>IFERROR(INDEX(股票涨跌!F:F,MATCH(B3124,股票涨跌!B:B,0)),"-")</f>
        <v>-</v>
      </c>
      <c r="G3124" s="1" t="str">
        <f>TRIM(基本信息!O3124)</f>
        <v/>
      </c>
      <c r="H3124" s="1" t="str">
        <f>IFERROR(INDEX(行业涨跌!F:F,MATCH(G3124,行业涨跌!C:C,0)),"-")</f>
        <v>-</v>
      </c>
      <c r="I3124" s="1" t="str">
        <f>IFERROR(INDEX(行业涨跌!E:E,MATCH(G3124,行业涨跌!C:C,0)),"-")</f>
        <v>-</v>
      </c>
      <c r="J3124" s="1">
        <v>0</v>
      </c>
      <c r="K3124" s="1">
        <v>1</v>
      </c>
      <c r="L3124" s="1">
        <v>0</v>
      </c>
      <c r="M3124" s="66">
        <f t="shared" si="306"/>
        <v>1</v>
      </c>
      <c r="R3124" s="43" t="str">
        <f t="shared" si="304"/>
        <v>-</v>
      </c>
      <c r="S3124" s="11">
        <v>43630.625</v>
      </c>
    </row>
    <row r="3125" spans="1:19" x14ac:dyDescent="0.15">
      <c r="A3125" s="1">
        <v>3124</v>
      </c>
      <c r="B3125" s="29" t="str">
        <f>TRIM(基本信息!B3125)</f>
        <v/>
      </c>
      <c r="C3125" s="1" t="str">
        <f>TRIM(基本信息!C3125)</f>
        <v/>
      </c>
      <c r="D3125" s="1">
        <f t="shared" si="305"/>
        <v>0</v>
      </c>
      <c r="E3125" s="1" t="str">
        <f>IFERROR(INDEX(股票涨跌!E:E,MATCH(B3125,股票涨跌!B:B,0)),"-")</f>
        <v>-</v>
      </c>
      <c r="F3125" s="1" t="str">
        <f>IFERROR(INDEX(股票涨跌!F:F,MATCH(B3125,股票涨跌!B:B,0)),"-")</f>
        <v>-</v>
      </c>
      <c r="G3125" s="1" t="str">
        <f>TRIM(基本信息!O3125)</f>
        <v/>
      </c>
      <c r="H3125" s="1" t="str">
        <f>IFERROR(INDEX(行业涨跌!F:F,MATCH(G3125,行业涨跌!C:C,0)),"-")</f>
        <v>-</v>
      </c>
      <c r="I3125" s="1" t="str">
        <f>IFERROR(INDEX(行业涨跌!E:E,MATCH(G3125,行业涨跌!C:C,0)),"-")</f>
        <v>-</v>
      </c>
      <c r="J3125" s="1">
        <v>0</v>
      </c>
      <c r="K3125" s="1">
        <v>0</v>
      </c>
      <c r="L3125" s="1">
        <v>0</v>
      </c>
      <c r="M3125" s="66">
        <f t="shared" si="306"/>
        <v>0</v>
      </c>
      <c r="R3125" s="43" t="str">
        <f t="shared" si="304"/>
        <v>-</v>
      </c>
    </row>
    <row r="3126" spans="1:19" x14ac:dyDescent="0.15">
      <c r="A3126" s="1">
        <v>3125</v>
      </c>
      <c r="B3126" s="29" t="str">
        <f>TRIM(基本信息!B3126)</f>
        <v/>
      </c>
      <c r="C3126" s="1" t="str">
        <f>TRIM(基本信息!C3126)</f>
        <v/>
      </c>
      <c r="D3126" s="1">
        <f t="shared" si="305"/>
        <v>0</v>
      </c>
      <c r="E3126" s="1" t="str">
        <f>IFERROR(INDEX(股票涨跌!E:E,MATCH(B3126,股票涨跌!B:B,0)),"-")</f>
        <v>-</v>
      </c>
      <c r="F3126" s="1" t="str">
        <f>IFERROR(INDEX(股票涨跌!F:F,MATCH(B3126,股票涨跌!B:B,0)),"-")</f>
        <v>-</v>
      </c>
      <c r="G3126" s="1" t="str">
        <f>TRIM(基本信息!O3126)</f>
        <v/>
      </c>
      <c r="H3126" s="1" t="str">
        <f>IFERROR(INDEX(行业涨跌!F:F,MATCH(G3126,行业涨跌!C:C,0)),"-")</f>
        <v>-</v>
      </c>
      <c r="I3126" s="1" t="str">
        <f>IFERROR(INDEX(行业涨跌!E:E,MATCH(G3126,行业涨跌!C:C,0)),"-")</f>
        <v>-</v>
      </c>
      <c r="J3126" s="1">
        <v>0</v>
      </c>
      <c r="K3126" s="1">
        <v>1</v>
      </c>
      <c r="L3126" s="1">
        <v>0</v>
      </c>
      <c r="M3126" s="66">
        <f t="shared" si="306"/>
        <v>1</v>
      </c>
      <c r="R3126" s="43" t="str">
        <f t="shared" si="304"/>
        <v>-</v>
      </c>
      <c r="S3126" s="11">
        <v>43630.625</v>
      </c>
    </row>
    <row r="3127" spans="1:19" x14ac:dyDescent="0.15">
      <c r="A3127" s="1">
        <v>3126</v>
      </c>
      <c r="B3127" s="29" t="str">
        <f>TRIM(基本信息!B3127)</f>
        <v/>
      </c>
      <c r="C3127" s="1" t="str">
        <f>TRIM(基本信息!C3127)</f>
        <v/>
      </c>
      <c r="D3127" s="1">
        <f t="shared" si="305"/>
        <v>0</v>
      </c>
      <c r="E3127" s="1" t="str">
        <f>IFERROR(INDEX(股票涨跌!E:E,MATCH(B3127,股票涨跌!B:B,0)),"-")</f>
        <v>-</v>
      </c>
      <c r="F3127" s="1" t="str">
        <f>IFERROR(INDEX(股票涨跌!F:F,MATCH(B3127,股票涨跌!B:B,0)),"-")</f>
        <v>-</v>
      </c>
      <c r="G3127" s="1" t="str">
        <f>TRIM(基本信息!O3127)</f>
        <v/>
      </c>
      <c r="H3127" s="1" t="str">
        <f>IFERROR(INDEX(行业涨跌!F:F,MATCH(G3127,行业涨跌!C:C,0)),"-")</f>
        <v>-</v>
      </c>
      <c r="I3127" s="1" t="str">
        <f>IFERROR(INDEX(行业涨跌!E:E,MATCH(G3127,行业涨跌!C:C,0)),"-")</f>
        <v>-</v>
      </c>
      <c r="J3127" s="1">
        <v>0</v>
      </c>
      <c r="K3127" s="1">
        <v>0</v>
      </c>
      <c r="L3127" s="1">
        <v>0</v>
      </c>
      <c r="M3127" s="66">
        <f t="shared" si="306"/>
        <v>0</v>
      </c>
      <c r="R3127" s="43" t="str">
        <f t="shared" si="304"/>
        <v>-</v>
      </c>
    </row>
    <row r="3128" spans="1:19" x14ac:dyDescent="0.15">
      <c r="A3128" s="1">
        <v>3127</v>
      </c>
      <c r="B3128" s="29" t="str">
        <f>TRIM(基本信息!B3128)</f>
        <v/>
      </c>
      <c r="C3128" s="1" t="str">
        <f>TRIM(基本信息!C3128)</f>
        <v/>
      </c>
      <c r="D3128" s="1">
        <f t="shared" si="305"/>
        <v>0</v>
      </c>
      <c r="E3128" s="1" t="str">
        <f>IFERROR(INDEX(股票涨跌!E:E,MATCH(B3128,股票涨跌!B:B,0)),"-")</f>
        <v>-</v>
      </c>
      <c r="F3128" s="1" t="str">
        <f>IFERROR(INDEX(股票涨跌!F:F,MATCH(B3128,股票涨跌!B:B,0)),"-")</f>
        <v>-</v>
      </c>
      <c r="G3128" s="1" t="str">
        <f>TRIM(基本信息!O3128)</f>
        <v/>
      </c>
      <c r="H3128" s="1" t="str">
        <f>IFERROR(INDEX(行业涨跌!F:F,MATCH(G3128,行业涨跌!C:C,0)),"-")</f>
        <v>-</v>
      </c>
      <c r="I3128" s="1" t="str">
        <f>IFERROR(INDEX(行业涨跌!E:E,MATCH(G3128,行业涨跌!C:C,0)),"-")</f>
        <v>-</v>
      </c>
      <c r="J3128" s="1">
        <v>0</v>
      </c>
      <c r="K3128" s="1">
        <v>0</v>
      </c>
      <c r="L3128" s="1">
        <v>0</v>
      </c>
      <c r="M3128" s="66">
        <f t="shared" si="306"/>
        <v>0</v>
      </c>
      <c r="R3128" s="43" t="str">
        <f t="shared" si="304"/>
        <v>-</v>
      </c>
    </row>
    <row r="3129" spans="1:19" x14ac:dyDescent="0.15">
      <c r="A3129" s="1">
        <v>3128</v>
      </c>
      <c r="B3129" s="29" t="str">
        <f>TRIM(基本信息!B3129)</f>
        <v/>
      </c>
      <c r="C3129" s="1" t="str">
        <f>TRIM(基本信息!C3129)</f>
        <v/>
      </c>
      <c r="D3129" s="1">
        <f t="shared" si="305"/>
        <v>0</v>
      </c>
      <c r="E3129" s="1" t="str">
        <f>IFERROR(INDEX(股票涨跌!E:E,MATCH(B3129,股票涨跌!B:B,0)),"-")</f>
        <v>-</v>
      </c>
      <c r="F3129" s="1" t="str">
        <f>IFERROR(INDEX(股票涨跌!F:F,MATCH(B3129,股票涨跌!B:B,0)),"-")</f>
        <v>-</v>
      </c>
      <c r="G3129" s="1" t="str">
        <f>TRIM(基本信息!O3129)</f>
        <v/>
      </c>
      <c r="H3129" s="1" t="str">
        <f>IFERROR(INDEX(行业涨跌!F:F,MATCH(G3129,行业涨跌!C:C,0)),"-")</f>
        <v>-</v>
      </c>
      <c r="I3129" s="1" t="str">
        <f>IFERROR(INDEX(行业涨跌!E:E,MATCH(G3129,行业涨跌!C:C,0)),"-")</f>
        <v>-</v>
      </c>
      <c r="J3129" s="1">
        <v>0</v>
      </c>
      <c r="K3129" s="1">
        <v>0</v>
      </c>
      <c r="L3129" s="1">
        <v>0</v>
      </c>
      <c r="M3129" s="66">
        <f t="shared" si="306"/>
        <v>0</v>
      </c>
      <c r="R3129" s="43" t="str">
        <f t="shared" si="304"/>
        <v>-</v>
      </c>
    </row>
    <row r="3130" spans="1:19" x14ac:dyDescent="0.15">
      <c r="A3130" s="1">
        <v>3129</v>
      </c>
      <c r="B3130" s="29" t="str">
        <f>TRIM(基本信息!B3130)</f>
        <v/>
      </c>
      <c r="C3130" s="1" t="str">
        <f>TRIM(基本信息!C3130)</f>
        <v/>
      </c>
      <c r="D3130" s="1">
        <f t="shared" si="305"/>
        <v>0</v>
      </c>
      <c r="E3130" s="1" t="str">
        <f>IFERROR(INDEX(股票涨跌!E:E,MATCH(B3130,股票涨跌!B:B,0)),"-")</f>
        <v>-</v>
      </c>
      <c r="F3130" s="1" t="str">
        <f>IFERROR(INDEX(股票涨跌!F:F,MATCH(B3130,股票涨跌!B:B,0)),"-")</f>
        <v>-</v>
      </c>
      <c r="G3130" s="1" t="str">
        <f>TRIM(基本信息!O3130)</f>
        <v/>
      </c>
      <c r="H3130" s="1" t="str">
        <f>IFERROR(INDEX(行业涨跌!F:F,MATCH(G3130,行业涨跌!C:C,0)),"-")</f>
        <v>-</v>
      </c>
      <c r="I3130" s="1" t="str">
        <f>IFERROR(INDEX(行业涨跌!E:E,MATCH(G3130,行业涨跌!C:C,0)),"-")</f>
        <v>-</v>
      </c>
      <c r="J3130" s="1">
        <v>0</v>
      </c>
      <c r="K3130" s="1">
        <v>0</v>
      </c>
      <c r="L3130" s="1">
        <v>0</v>
      </c>
      <c r="M3130" s="66">
        <f t="shared" si="306"/>
        <v>0</v>
      </c>
      <c r="R3130" s="43" t="str">
        <f t="shared" si="304"/>
        <v>-</v>
      </c>
    </row>
    <row r="3131" spans="1:19" x14ac:dyDescent="0.15">
      <c r="A3131" s="1">
        <v>3130</v>
      </c>
      <c r="B3131" s="29" t="str">
        <f>TRIM(基本信息!B3131)</f>
        <v/>
      </c>
      <c r="C3131" s="1" t="str">
        <f>TRIM(基本信息!C3131)</f>
        <v/>
      </c>
      <c r="D3131" s="1">
        <f t="shared" si="305"/>
        <v>0</v>
      </c>
      <c r="E3131" s="1" t="str">
        <f>IFERROR(INDEX(股票涨跌!E:E,MATCH(B3131,股票涨跌!B:B,0)),"-")</f>
        <v>-</v>
      </c>
      <c r="F3131" s="1" t="str">
        <f>IFERROR(INDEX(股票涨跌!F:F,MATCH(B3131,股票涨跌!B:B,0)),"-")</f>
        <v>-</v>
      </c>
      <c r="G3131" s="1" t="str">
        <f>TRIM(基本信息!O3131)</f>
        <v/>
      </c>
      <c r="H3131" s="1" t="str">
        <f>IFERROR(INDEX(行业涨跌!F:F,MATCH(G3131,行业涨跌!C:C,0)),"-")</f>
        <v>-</v>
      </c>
      <c r="I3131" s="1" t="str">
        <f>IFERROR(INDEX(行业涨跌!E:E,MATCH(G3131,行业涨跌!C:C,0)),"-")</f>
        <v>-</v>
      </c>
      <c r="J3131" s="1">
        <v>0</v>
      </c>
      <c r="K3131" s="1">
        <v>0</v>
      </c>
      <c r="L3131" s="1">
        <v>0</v>
      </c>
      <c r="M3131" s="66">
        <f t="shared" si="306"/>
        <v>0</v>
      </c>
      <c r="R3131" s="43" t="str">
        <f t="shared" si="304"/>
        <v>-</v>
      </c>
    </row>
    <row r="3132" spans="1:19" x14ac:dyDescent="0.15">
      <c r="A3132" s="1">
        <v>3131</v>
      </c>
      <c r="B3132" s="29" t="str">
        <f>TRIM(基本信息!B3132)</f>
        <v/>
      </c>
      <c r="C3132" s="1" t="str">
        <f>TRIM(基本信息!C3132)</f>
        <v/>
      </c>
      <c r="D3132" s="1">
        <f t="shared" si="305"/>
        <v>0</v>
      </c>
      <c r="E3132" s="1" t="str">
        <f>IFERROR(INDEX(股票涨跌!E:E,MATCH(B3132,股票涨跌!B:B,0)),"-")</f>
        <v>-</v>
      </c>
      <c r="F3132" s="1" t="str">
        <f>IFERROR(INDEX(股票涨跌!F:F,MATCH(B3132,股票涨跌!B:B,0)),"-")</f>
        <v>-</v>
      </c>
      <c r="G3132" s="1" t="str">
        <f>TRIM(基本信息!O3132)</f>
        <v/>
      </c>
      <c r="H3132" s="1" t="str">
        <f>IFERROR(INDEX(行业涨跌!F:F,MATCH(G3132,行业涨跌!C:C,0)),"-")</f>
        <v>-</v>
      </c>
      <c r="I3132" s="1" t="str">
        <f>IFERROR(INDEX(行业涨跌!E:E,MATCH(G3132,行业涨跌!C:C,0)),"-")</f>
        <v>-</v>
      </c>
      <c r="J3132" s="1">
        <v>0</v>
      </c>
      <c r="K3132" s="1">
        <v>1</v>
      </c>
      <c r="L3132" s="1">
        <v>0</v>
      </c>
      <c r="M3132" s="66">
        <f t="shared" si="306"/>
        <v>1</v>
      </c>
      <c r="R3132" s="43" t="str">
        <f t="shared" si="304"/>
        <v>-</v>
      </c>
      <c r="S3132" s="11">
        <v>43630.625</v>
      </c>
    </row>
    <row r="3133" spans="1:19" x14ac:dyDescent="0.15">
      <c r="A3133" s="1">
        <v>3132</v>
      </c>
      <c r="B3133" s="29" t="str">
        <f>TRIM(基本信息!B3133)</f>
        <v/>
      </c>
      <c r="C3133" s="1" t="str">
        <f>TRIM(基本信息!C3133)</f>
        <v/>
      </c>
      <c r="D3133" s="1">
        <f t="shared" si="305"/>
        <v>0</v>
      </c>
      <c r="E3133" s="1" t="str">
        <f>IFERROR(INDEX(股票涨跌!E:E,MATCH(B3133,股票涨跌!B:B,0)),"-")</f>
        <v>-</v>
      </c>
      <c r="F3133" s="1" t="str">
        <f>IFERROR(INDEX(股票涨跌!F:F,MATCH(B3133,股票涨跌!B:B,0)),"-")</f>
        <v>-</v>
      </c>
      <c r="G3133" s="1" t="str">
        <f>TRIM(基本信息!O3133)</f>
        <v/>
      </c>
      <c r="H3133" s="1" t="str">
        <f>IFERROR(INDEX(行业涨跌!F:F,MATCH(G3133,行业涨跌!C:C,0)),"-")</f>
        <v>-</v>
      </c>
      <c r="I3133" s="1" t="str">
        <f>IFERROR(INDEX(行业涨跌!E:E,MATCH(G3133,行业涨跌!C:C,0)),"-")</f>
        <v>-</v>
      </c>
      <c r="J3133" s="1">
        <v>0</v>
      </c>
      <c r="K3133" s="1">
        <v>0</v>
      </c>
      <c r="L3133" s="1">
        <v>0</v>
      </c>
      <c r="M3133" s="66">
        <f t="shared" si="306"/>
        <v>0</v>
      </c>
      <c r="R3133" s="43" t="str">
        <f t="shared" si="304"/>
        <v>-</v>
      </c>
    </row>
    <row r="3134" spans="1:19" x14ac:dyDescent="0.15">
      <c r="A3134" s="1">
        <v>3133</v>
      </c>
      <c r="B3134" s="29" t="str">
        <f>TRIM(基本信息!B3134)</f>
        <v/>
      </c>
      <c r="C3134" s="1" t="str">
        <f>TRIM(基本信息!C3134)</f>
        <v/>
      </c>
      <c r="D3134" s="1">
        <f t="shared" si="305"/>
        <v>0</v>
      </c>
      <c r="E3134" s="1" t="str">
        <f>IFERROR(INDEX(股票涨跌!E:E,MATCH(B3134,股票涨跌!B:B,0)),"-")</f>
        <v>-</v>
      </c>
      <c r="F3134" s="1" t="str">
        <f>IFERROR(INDEX(股票涨跌!F:F,MATCH(B3134,股票涨跌!B:B,0)),"-")</f>
        <v>-</v>
      </c>
      <c r="G3134" s="1" t="str">
        <f>TRIM(基本信息!O3134)</f>
        <v/>
      </c>
      <c r="H3134" s="1" t="str">
        <f>IFERROR(INDEX(行业涨跌!F:F,MATCH(G3134,行业涨跌!C:C,0)),"-")</f>
        <v>-</v>
      </c>
      <c r="I3134" s="1" t="str">
        <f>IFERROR(INDEX(行业涨跌!E:E,MATCH(G3134,行业涨跌!C:C,0)),"-")</f>
        <v>-</v>
      </c>
      <c r="J3134" s="1">
        <v>0</v>
      </c>
      <c r="K3134" s="1">
        <v>0</v>
      </c>
      <c r="L3134" s="1">
        <v>0</v>
      </c>
      <c r="M3134" s="66">
        <f t="shared" si="306"/>
        <v>0</v>
      </c>
      <c r="R3134" s="43" t="str">
        <f t="shared" si="304"/>
        <v>-</v>
      </c>
    </row>
    <row r="3135" spans="1:19" x14ac:dyDescent="0.15">
      <c r="A3135" s="1">
        <v>3134</v>
      </c>
      <c r="B3135" s="29" t="str">
        <f>TRIM(基本信息!B3135)</f>
        <v/>
      </c>
      <c r="C3135" s="1" t="str">
        <f>TRIM(基本信息!C3135)</f>
        <v/>
      </c>
      <c r="D3135" s="1">
        <f t="shared" si="305"/>
        <v>0</v>
      </c>
      <c r="E3135" s="1" t="str">
        <f>IFERROR(INDEX(股票涨跌!E:E,MATCH(B3135,股票涨跌!B:B,0)),"-")</f>
        <v>-</v>
      </c>
      <c r="F3135" s="1" t="str">
        <f>IFERROR(INDEX(股票涨跌!F:F,MATCH(B3135,股票涨跌!B:B,0)),"-")</f>
        <v>-</v>
      </c>
      <c r="G3135" s="1" t="str">
        <f>TRIM(基本信息!O3135)</f>
        <v/>
      </c>
      <c r="H3135" s="1" t="str">
        <f>IFERROR(INDEX(行业涨跌!F:F,MATCH(G3135,行业涨跌!C:C,0)),"-")</f>
        <v>-</v>
      </c>
      <c r="I3135" s="1" t="str">
        <f>IFERROR(INDEX(行业涨跌!E:E,MATCH(G3135,行业涨跌!C:C,0)),"-")</f>
        <v>-</v>
      </c>
      <c r="J3135" s="1">
        <v>0</v>
      </c>
      <c r="K3135" s="1">
        <v>1</v>
      </c>
      <c r="L3135" s="1">
        <v>0</v>
      </c>
      <c r="M3135" s="66">
        <f t="shared" si="306"/>
        <v>1</v>
      </c>
      <c r="R3135" s="43" t="str">
        <f t="shared" si="304"/>
        <v>-</v>
      </c>
      <c r="S3135" s="11">
        <v>43630.625</v>
      </c>
    </row>
    <row r="3136" spans="1:19" x14ac:dyDescent="0.15">
      <c r="A3136" s="1">
        <v>3135</v>
      </c>
      <c r="B3136" s="29" t="str">
        <f>TRIM(基本信息!B3136)</f>
        <v/>
      </c>
      <c r="C3136" s="1" t="str">
        <f>TRIM(基本信息!C3136)</f>
        <v/>
      </c>
      <c r="D3136" s="1">
        <f t="shared" si="305"/>
        <v>0</v>
      </c>
      <c r="E3136" s="1" t="str">
        <f>IFERROR(INDEX(股票涨跌!E:E,MATCH(B3136,股票涨跌!B:B,0)),"-")</f>
        <v>-</v>
      </c>
      <c r="F3136" s="1" t="str">
        <f>IFERROR(INDEX(股票涨跌!F:F,MATCH(B3136,股票涨跌!B:B,0)),"-")</f>
        <v>-</v>
      </c>
      <c r="G3136" s="1" t="str">
        <f>TRIM(基本信息!O3136)</f>
        <v/>
      </c>
      <c r="H3136" s="1" t="str">
        <f>IFERROR(INDEX(行业涨跌!F:F,MATCH(G3136,行业涨跌!C:C,0)),"-")</f>
        <v>-</v>
      </c>
      <c r="I3136" s="1" t="str">
        <f>IFERROR(INDEX(行业涨跌!E:E,MATCH(G3136,行业涨跌!C:C,0)),"-")</f>
        <v>-</v>
      </c>
      <c r="J3136" s="1">
        <v>0</v>
      </c>
      <c r="K3136" s="1">
        <v>1</v>
      </c>
      <c r="L3136" s="1">
        <v>0</v>
      </c>
      <c r="M3136" s="66">
        <f t="shared" si="306"/>
        <v>1</v>
      </c>
      <c r="R3136" s="43" t="str">
        <f t="shared" si="304"/>
        <v>-</v>
      </c>
      <c r="S3136" s="11">
        <v>43630.625</v>
      </c>
    </row>
    <row r="3137" spans="1:19" x14ac:dyDescent="0.15">
      <c r="A3137" s="1">
        <v>3136</v>
      </c>
      <c r="B3137" s="29" t="str">
        <f>TRIM(基本信息!B3137)</f>
        <v/>
      </c>
      <c r="C3137" s="1" t="str">
        <f>TRIM(基本信息!C3137)</f>
        <v/>
      </c>
      <c r="D3137" s="1">
        <f t="shared" si="305"/>
        <v>0</v>
      </c>
      <c r="E3137" s="1" t="str">
        <f>IFERROR(INDEX(股票涨跌!E:E,MATCH(B3137,股票涨跌!B:B,0)),"-")</f>
        <v>-</v>
      </c>
      <c r="F3137" s="1" t="str">
        <f>IFERROR(INDEX(股票涨跌!F:F,MATCH(B3137,股票涨跌!B:B,0)),"-")</f>
        <v>-</v>
      </c>
      <c r="G3137" s="1" t="str">
        <f>TRIM(基本信息!O3137)</f>
        <v/>
      </c>
      <c r="H3137" s="1" t="str">
        <f>IFERROR(INDEX(行业涨跌!F:F,MATCH(G3137,行业涨跌!C:C,0)),"-")</f>
        <v>-</v>
      </c>
      <c r="I3137" s="1" t="str">
        <f>IFERROR(INDEX(行业涨跌!E:E,MATCH(G3137,行业涨跌!C:C,0)),"-")</f>
        <v>-</v>
      </c>
      <c r="J3137" s="1">
        <v>0</v>
      </c>
      <c r="K3137" s="1">
        <v>1</v>
      </c>
      <c r="L3137" s="1">
        <v>0</v>
      </c>
      <c r="M3137" s="66">
        <f t="shared" si="306"/>
        <v>1</v>
      </c>
      <c r="R3137" s="43" t="str">
        <f t="shared" si="304"/>
        <v>-</v>
      </c>
      <c r="S3137" s="11">
        <v>43630.625</v>
      </c>
    </row>
    <row r="3138" spans="1:19" x14ac:dyDescent="0.15">
      <c r="A3138" s="1">
        <v>3137</v>
      </c>
      <c r="B3138" s="29" t="str">
        <f>TRIM(基本信息!B3138)</f>
        <v/>
      </c>
      <c r="C3138" s="1" t="str">
        <f>TRIM(基本信息!C3138)</f>
        <v/>
      </c>
      <c r="D3138" s="1">
        <f t="shared" si="305"/>
        <v>0</v>
      </c>
      <c r="E3138" s="1" t="str">
        <f>IFERROR(INDEX(股票涨跌!E:E,MATCH(B3138,股票涨跌!B:B,0)),"-")</f>
        <v>-</v>
      </c>
      <c r="F3138" s="1" t="str">
        <f>IFERROR(INDEX(股票涨跌!F:F,MATCH(B3138,股票涨跌!B:B,0)),"-")</f>
        <v>-</v>
      </c>
      <c r="G3138" s="1" t="str">
        <f>TRIM(基本信息!O3138)</f>
        <v/>
      </c>
      <c r="H3138" s="1" t="str">
        <f>IFERROR(INDEX(行业涨跌!F:F,MATCH(G3138,行业涨跌!C:C,0)),"-")</f>
        <v>-</v>
      </c>
      <c r="I3138" s="1" t="str">
        <f>IFERROR(INDEX(行业涨跌!E:E,MATCH(G3138,行业涨跌!C:C,0)),"-")</f>
        <v>-</v>
      </c>
      <c r="J3138" s="1">
        <v>0</v>
      </c>
      <c r="K3138" s="1">
        <v>0</v>
      </c>
      <c r="L3138" s="1">
        <v>0</v>
      </c>
      <c r="M3138" s="66">
        <f t="shared" si="306"/>
        <v>0</v>
      </c>
      <c r="R3138" s="43" t="str">
        <f t="shared" ref="R3138:R3201" si="307">IF(D3138&gt;0,IF(J3138&gt;0,$J$1,"")&amp;IF(K3138&gt;0,$K$1,"")&amp;IF(L3138&gt;0,$L$1,"")&amp;"+"&amp;IF(N3138&gt;0,$N$1,"")&amp;IF(O3138&gt;0,$O$1,"")&amp;IF(P3138&gt;0,$P$1,"")&amp;IF(Q3138&gt;0,$Q$1,""),"-")</f>
        <v>-</v>
      </c>
    </row>
    <row r="3139" spans="1:19" x14ac:dyDescent="0.15">
      <c r="A3139" s="1">
        <v>3138</v>
      </c>
      <c r="B3139" s="29" t="str">
        <f>TRIM(基本信息!B3139)</f>
        <v/>
      </c>
      <c r="C3139" s="1" t="str">
        <f>TRIM(基本信息!C3139)</f>
        <v/>
      </c>
      <c r="D3139" s="1">
        <f t="shared" ref="D3139:D3202" si="308">IF(LEN(B3139)&gt;2,OR(M3139=1,(M3139=0.5)*(N3139+O3139+P3139+Q3139)&gt;0)+0,0)</f>
        <v>0</v>
      </c>
      <c r="E3139" s="1" t="str">
        <f>IFERROR(INDEX(股票涨跌!E:E,MATCH(B3139,股票涨跌!B:B,0)),"-")</f>
        <v>-</v>
      </c>
      <c r="F3139" s="1" t="str">
        <f>IFERROR(INDEX(股票涨跌!F:F,MATCH(B3139,股票涨跌!B:B,0)),"-")</f>
        <v>-</v>
      </c>
      <c r="G3139" s="1" t="str">
        <f>TRIM(基本信息!O3139)</f>
        <v/>
      </c>
      <c r="H3139" s="1" t="str">
        <f>IFERROR(INDEX(行业涨跌!F:F,MATCH(G3139,行业涨跌!C:C,0)),"-")</f>
        <v>-</v>
      </c>
      <c r="I3139" s="1" t="str">
        <f>IFERROR(INDEX(行业涨跌!E:E,MATCH(G3139,行业涨跌!C:C,0)),"-")</f>
        <v>-</v>
      </c>
      <c r="J3139" s="1">
        <v>0</v>
      </c>
      <c r="K3139" s="1">
        <v>0</v>
      </c>
      <c r="L3139" s="1">
        <v>0</v>
      </c>
      <c r="M3139" s="66">
        <f t="shared" ref="M3139:M3202" si="309">IF(K3139&gt;0,1,IF(J3139&gt;0,0.5,0))</f>
        <v>0</v>
      </c>
      <c r="R3139" s="43" t="str">
        <f t="shared" si="307"/>
        <v>-</v>
      </c>
    </row>
    <row r="3140" spans="1:19" x14ac:dyDescent="0.15">
      <c r="A3140" s="1">
        <v>3139</v>
      </c>
      <c r="B3140" s="29" t="str">
        <f>TRIM(基本信息!B3140)</f>
        <v/>
      </c>
      <c r="C3140" s="1" t="str">
        <f>TRIM(基本信息!C3140)</f>
        <v/>
      </c>
      <c r="D3140" s="1">
        <f t="shared" si="308"/>
        <v>0</v>
      </c>
      <c r="E3140" s="1" t="str">
        <f>IFERROR(INDEX(股票涨跌!E:E,MATCH(B3140,股票涨跌!B:B,0)),"-")</f>
        <v>-</v>
      </c>
      <c r="F3140" s="1" t="str">
        <f>IFERROR(INDEX(股票涨跌!F:F,MATCH(B3140,股票涨跌!B:B,0)),"-")</f>
        <v>-</v>
      </c>
      <c r="G3140" s="1" t="str">
        <f>TRIM(基本信息!O3140)</f>
        <v/>
      </c>
      <c r="H3140" s="1" t="str">
        <f>IFERROR(INDEX(行业涨跌!F:F,MATCH(G3140,行业涨跌!C:C,0)),"-")</f>
        <v>-</v>
      </c>
      <c r="I3140" s="1" t="str">
        <f>IFERROR(INDEX(行业涨跌!E:E,MATCH(G3140,行业涨跌!C:C,0)),"-")</f>
        <v>-</v>
      </c>
      <c r="J3140" s="1">
        <v>0</v>
      </c>
      <c r="K3140" s="1">
        <v>0</v>
      </c>
      <c r="L3140" s="1">
        <v>0</v>
      </c>
      <c r="M3140" s="66">
        <f t="shared" si="309"/>
        <v>0</v>
      </c>
      <c r="R3140" s="43" t="str">
        <f t="shared" si="307"/>
        <v>-</v>
      </c>
    </row>
    <row r="3141" spans="1:19" x14ac:dyDescent="0.15">
      <c r="A3141" s="1">
        <v>3140</v>
      </c>
      <c r="B3141" s="29" t="str">
        <f>TRIM(基本信息!B3141)</f>
        <v/>
      </c>
      <c r="C3141" s="1" t="str">
        <f>TRIM(基本信息!C3141)</f>
        <v/>
      </c>
      <c r="D3141" s="1">
        <f t="shared" si="308"/>
        <v>0</v>
      </c>
      <c r="E3141" s="1" t="str">
        <f>IFERROR(INDEX(股票涨跌!E:E,MATCH(B3141,股票涨跌!B:B,0)),"-")</f>
        <v>-</v>
      </c>
      <c r="F3141" s="1" t="str">
        <f>IFERROR(INDEX(股票涨跌!F:F,MATCH(B3141,股票涨跌!B:B,0)),"-")</f>
        <v>-</v>
      </c>
      <c r="G3141" s="1" t="str">
        <f>TRIM(基本信息!O3141)</f>
        <v/>
      </c>
      <c r="H3141" s="1" t="str">
        <f>IFERROR(INDEX(行业涨跌!F:F,MATCH(G3141,行业涨跌!C:C,0)),"-")</f>
        <v>-</v>
      </c>
      <c r="I3141" s="1" t="str">
        <f>IFERROR(INDEX(行业涨跌!E:E,MATCH(G3141,行业涨跌!C:C,0)),"-")</f>
        <v>-</v>
      </c>
      <c r="J3141" s="1">
        <v>0</v>
      </c>
      <c r="K3141" s="1">
        <v>0</v>
      </c>
      <c r="L3141" s="1">
        <v>0</v>
      </c>
      <c r="M3141" s="66">
        <f t="shared" si="309"/>
        <v>0</v>
      </c>
      <c r="R3141" s="43" t="str">
        <f t="shared" si="307"/>
        <v>-</v>
      </c>
    </row>
    <row r="3142" spans="1:19" x14ac:dyDescent="0.15">
      <c r="A3142" s="1">
        <v>3141</v>
      </c>
      <c r="B3142" s="29" t="str">
        <f>TRIM(基本信息!B3142)</f>
        <v/>
      </c>
      <c r="C3142" s="1" t="str">
        <f>TRIM(基本信息!C3142)</f>
        <v/>
      </c>
      <c r="D3142" s="1">
        <f t="shared" si="308"/>
        <v>0</v>
      </c>
      <c r="E3142" s="1" t="str">
        <f>IFERROR(INDEX(股票涨跌!E:E,MATCH(B3142,股票涨跌!B:B,0)),"-")</f>
        <v>-</v>
      </c>
      <c r="F3142" s="1" t="str">
        <f>IFERROR(INDEX(股票涨跌!F:F,MATCH(B3142,股票涨跌!B:B,0)),"-")</f>
        <v>-</v>
      </c>
      <c r="G3142" s="1" t="str">
        <f>TRIM(基本信息!O3142)</f>
        <v/>
      </c>
      <c r="H3142" s="1" t="str">
        <f>IFERROR(INDEX(行业涨跌!F:F,MATCH(G3142,行业涨跌!C:C,0)),"-")</f>
        <v>-</v>
      </c>
      <c r="I3142" s="1" t="str">
        <f>IFERROR(INDEX(行业涨跌!E:E,MATCH(G3142,行业涨跌!C:C,0)),"-")</f>
        <v>-</v>
      </c>
      <c r="J3142" s="1">
        <v>0</v>
      </c>
      <c r="K3142" s="1">
        <v>1</v>
      </c>
      <c r="L3142" s="1">
        <v>0</v>
      </c>
      <c r="M3142" s="66">
        <f t="shared" si="309"/>
        <v>1</v>
      </c>
      <c r="R3142" s="43" t="str">
        <f t="shared" si="307"/>
        <v>-</v>
      </c>
      <c r="S3142" s="11">
        <v>43630.625</v>
      </c>
    </row>
    <row r="3143" spans="1:19" x14ac:dyDescent="0.15">
      <c r="A3143" s="1">
        <v>3142</v>
      </c>
      <c r="B3143" s="29" t="str">
        <f>TRIM(基本信息!B3143)</f>
        <v/>
      </c>
      <c r="C3143" s="1" t="str">
        <f>TRIM(基本信息!C3143)</f>
        <v/>
      </c>
      <c r="D3143" s="1">
        <f t="shared" si="308"/>
        <v>0</v>
      </c>
      <c r="E3143" s="1" t="str">
        <f>IFERROR(INDEX(股票涨跌!E:E,MATCH(B3143,股票涨跌!B:B,0)),"-")</f>
        <v>-</v>
      </c>
      <c r="F3143" s="1" t="str">
        <f>IFERROR(INDEX(股票涨跌!F:F,MATCH(B3143,股票涨跌!B:B,0)),"-")</f>
        <v>-</v>
      </c>
      <c r="G3143" s="1" t="str">
        <f>TRIM(基本信息!O3143)</f>
        <v/>
      </c>
      <c r="H3143" s="1" t="str">
        <f>IFERROR(INDEX(行业涨跌!F:F,MATCH(G3143,行业涨跌!C:C,0)),"-")</f>
        <v>-</v>
      </c>
      <c r="I3143" s="1" t="str">
        <f>IFERROR(INDEX(行业涨跌!E:E,MATCH(G3143,行业涨跌!C:C,0)),"-")</f>
        <v>-</v>
      </c>
      <c r="J3143" s="1">
        <v>0</v>
      </c>
      <c r="K3143" s="1">
        <v>0</v>
      </c>
      <c r="L3143" s="1">
        <v>0</v>
      </c>
      <c r="M3143" s="66">
        <f t="shared" si="309"/>
        <v>0</v>
      </c>
      <c r="R3143" s="43" t="str">
        <f t="shared" si="307"/>
        <v>-</v>
      </c>
    </row>
    <row r="3144" spans="1:19" x14ac:dyDescent="0.15">
      <c r="A3144" s="1">
        <v>3143</v>
      </c>
      <c r="B3144" s="29" t="str">
        <f>TRIM(基本信息!B3144)</f>
        <v/>
      </c>
      <c r="C3144" s="1" t="str">
        <f>TRIM(基本信息!C3144)</f>
        <v/>
      </c>
      <c r="D3144" s="1">
        <f t="shared" si="308"/>
        <v>0</v>
      </c>
      <c r="E3144" s="1" t="str">
        <f>IFERROR(INDEX(股票涨跌!E:E,MATCH(B3144,股票涨跌!B:B,0)),"-")</f>
        <v>-</v>
      </c>
      <c r="F3144" s="1" t="str">
        <f>IFERROR(INDEX(股票涨跌!F:F,MATCH(B3144,股票涨跌!B:B,0)),"-")</f>
        <v>-</v>
      </c>
      <c r="G3144" s="1" t="str">
        <f>TRIM(基本信息!O3144)</f>
        <v/>
      </c>
      <c r="H3144" s="1" t="str">
        <f>IFERROR(INDEX(行业涨跌!F:F,MATCH(G3144,行业涨跌!C:C,0)),"-")</f>
        <v>-</v>
      </c>
      <c r="I3144" s="1" t="str">
        <f>IFERROR(INDEX(行业涨跌!E:E,MATCH(G3144,行业涨跌!C:C,0)),"-")</f>
        <v>-</v>
      </c>
      <c r="J3144" s="1">
        <v>0</v>
      </c>
      <c r="K3144" s="1">
        <v>0</v>
      </c>
      <c r="L3144" s="1">
        <v>0</v>
      </c>
      <c r="M3144" s="66">
        <f t="shared" si="309"/>
        <v>0</v>
      </c>
      <c r="R3144" s="43" t="str">
        <f t="shared" si="307"/>
        <v>-</v>
      </c>
    </row>
    <row r="3145" spans="1:19" x14ac:dyDescent="0.15">
      <c r="A3145" s="1">
        <v>3144</v>
      </c>
      <c r="B3145" s="29" t="str">
        <f>TRIM(基本信息!B3145)</f>
        <v/>
      </c>
      <c r="C3145" s="1" t="str">
        <f>TRIM(基本信息!C3145)</f>
        <v/>
      </c>
      <c r="D3145" s="1">
        <f t="shared" si="308"/>
        <v>0</v>
      </c>
      <c r="E3145" s="1" t="str">
        <f>IFERROR(INDEX(股票涨跌!E:E,MATCH(B3145,股票涨跌!B:B,0)),"-")</f>
        <v>-</v>
      </c>
      <c r="F3145" s="1" t="str">
        <f>IFERROR(INDEX(股票涨跌!F:F,MATCH(B3145,股票涨跌!B:B,0)),"-")</f>
        <v>-</v>
      </c>
      <c r="G3145" s="1" t="str">
        <f>TRIM(基本信息!O3145)</f>
        <v/>
      </c>
      <c r="H3145" s="1" t="str">
        <f>IFERROR(INDEX(行业涨跌!F:F,MATCH(G3145,行业涨跌!C:C,0)),"-")</f>
        <v>-</v>
      </c>
      <c r="I3145" s="1" t="str">
        <f>IFERROR(INDEX(行业涨跌!E:E,MATCH(G3145,行业涨跌!C:C,0)),"-")</f>
        <v>-</v>
      </c>
      <c r="J3145" s="1">
        <v>0</v>
      </c>
      <c r="K3145" s="1">
        <v>0</v>
      </c>
      <c r="L3145" s="1">
        <v>0</v>
      </c>
      <c r="M3145" s="66">
        <f t="shared" si="309"/>
        <v>0</v>
      </c>
      <c r="R3145" s="43" t="str">
        <f t="shared" si="307"/>
        <v>-</v>
      </c>
    </row>
    <row r="3146" spans="1:19" x14ac:dyDescent="0.15">
      <c r="A3146" s="1">
        <v>3145</v>
      </c>
      <c r="B3146" s="29" t="str">
        <f>TRIM(基本信息!B3146)</f>
        <v/>
      </c>
      <c r="C3146" s="1" t="str">
        <f>TRIM(基本信息!C3146)</f>
        <v/>
      </c>
      <c r="D3146" s="1">
        <f t="shared" si="308"/>
        <v>0</v>
      </c>
      <c r="E3146" s="1" t="str">
        <f>IFERROR(INDEX(股票涨跌!E:E,MATCH(B3146,股票涨跌!B:B,0)),"-")</f>
        <v>-</v>
      </c>
      <c r="F3146" s="1" t="str">
        <f>IFERROR(INDEX(股票涨跌!F:F,MATCH(B3146,股票涨跌!B:B,0)),"-")</f>
        <v>-</v>
      </c>
      <c r="G3146" s="1" t="str">
        <f>TRIM(基本信息!O3146)</f>
        <v/>
      </c>
      <c r="H3146" s="1" t="str">
        <f>IFERROR(INDEX(行业涨跌!F:F,MATCH(G3146,行业涨跌!C:C,0)),"-")</f>
        <v>-</v>
      </c>
      <c r="I3146" s="1" t="str">
        <f>IFERROR(INDEX(行业涨跌!E:E,MATCH(G3146,行业涨跌!C:C,0)),"-")</f>
        <v>-</v>
      </c>
      <c r="J3146" s="1">
        <v>0</v>
      </c>
      <c r="K3146" s="1">
        <v>1</v>
      </c>
      <c r="L3146" s="1">
        <v>0</v>
      </c>
      <c r="M3146" s="66">
        <f t="shared" si="309"/>
        <v>1</v>
      </c>
      <c r="R3146" s="43" t="str">
        <f t="shared" si="307"/>
        <v>-</v>
      </c>
      <c r="S3146" s="11">
        <v>43630.625</v>
      </c>
    </row>
    <row r="3147" spans="1:19" x14ac:dyDescent="0.15">
      <c r="A3147" s="1">
        <v>3146</v>
      </c>
      <c r="B3147" s="29" t="str">
        <f>TRIM(基本信息!B3147)</f>
        <v/>
      </c>
      <c r="C3147" s="1" t="str">
        <f>TRIM(基本信息!C3147)</f>
        <v/>
      </c>
      <c r="D3147" s="1">
        <f t="shared" si="308"/>
        <v>0</v>
      </c>
      <c r="E3147" s="1" t="str">
        <f>IFERROR(INDEX(股票涨跌!E:E,MATCH(B3147,股票涨跌!B:B,0)),"-")</f>
        <v>-</v>
      </c>
      <c r="F3147" s="1" t="str">
        <f>IFERROR(INDEX(股票涨跌!F:F,MATCH(B3147,股票涨跌!B:B,0)),"-")</f>
        <v>-</v>
      </c>
      <c r="G3147" s="1" t="str">
        <f>TRIM(基本信息!O3147)</f>
        <v/>
      </c>
      <c r="H3147" s="1" t="str">
        <f>IFERROR(INDEX(行业涨跌!F:F,MATCH(G3147,行业涨跌!C:C,0)),"-")</f>
        <v>-</v>
      </c>
      <c r="I3147" s="1" t="str">
        <f>IFERROR(INDEX(行业涨跌!E:E,MATCH(G3147,行业涨跌!C:C,0)),"-")</f>
        <v>-</v>
      </c>
      <c r="J3147" s="1">
        <v>0</v>
      </c>
      <c r="K3147" s="1">
        <v>0</v>
      </c>
      <c r="L3147" s="1">
        <v>0</v>
      </c>
      <c r="M3147" s="66">
        <f t="shared" si="309"/>
        <v>0</v>
      </c>
      <c r="R3147" s="43" t="str">
        <f t="shared" si="307"/>
        <v>-</v>
      </c>
    </row>
    <row r="3148" spans="1:19" x14ac:dyDescent="0.15">
      <c r="A3148" s="1">
        <v>3147</v>
      </c>
      <c r="B3148" s="29" t="str">
        <f>TRIM(基本信息!B3148)</f>
        <v/>
      </c>
      <c r="C3148" s="1" t="str">
        <f>TRIM(基本信息!C3148)</f>
        <v/>
      </c>
      <c r="D3148" s="1">
        <f t="shared" si="308"/>
        <v>0</v>
      </c>
      <c r="E3148" s="1" t="str">
        <f>IFERROR(INDEX(股票涨跌!E:E,MATCH(B3148,股票涨跌!B:B,0)),"-")</f>
        <v>-</v>
      </c>
      <c r="F3148" s="1" t="str">
        <f>IFERROR(INDEX(股票涨跌!F:F,MATCH(B3148,股票涨跌!B:B,0)),"-")</f>
        <v>-</v>
      </c>
      <c r="G3148" s="1" t="str">
        <f>TRIM(基本信息!O3148)</f>
        <v/>
      </c>
      <c r="H3148" s="1" t="str">
        <f>IFERROR(INDEX(行业涨跌!F:F,MATCH(G3148,行业涨跌!C:C,0)),"-")</f>
        <v>-</v>
      </c>
      <c r="I3148" s="1" t="str">
        <f>IFERROR(INDEX(行业涨跌!E:E,MATCH(G3148,行业涨跌!C:C,0)),"-")</f>
        <v>-</v>
      </c>
      <c r="J3148" s="1">
        <v>0</v>
      </c>
      <c r="K3148" s="1">
        <v>0</v>
      </c>
      <c r="L3148" s="1">
        <v>0</v>
      </c>
      <c r="M3148" s="66">
        <f t="shared" si="309"/>
        <v>0</v>
      </c>
      <c r="R3148" s="43" t="str">
        <f t="shared" si="307"/>
        <v>-</v>
      </c>
    </row>
    <row r="3149" spans="1:19" x14ac:dyDescent="0.15">
      <c r="A3149" s="1">
        <v>3148</v>
      </c>
      <c r="B3149" s="29" t="str">
        <f>TRIM(基本信息!B3149)</f>
        <v/>
      </c>
      <c r="C3149" s="1" t="str">
        <f>TRIM(基本信息!C3149)</f>
        <v/>
      </c>
      <c r="D3149" s="1">
        <f t="shared" si="308"/>
        <v>0</v>
      </c>
      <c r="E3149" s="1" t="str">
        <f>IFERROR(INDEX(股票涨跌!E:E,MATCH(B3149,股票涨跌!B:B,0)),"-")</f>
        <v>-</v>
      </c>
      <c r="F3149" s="1" t="str">
        <f>IFERROR(INDEX(股票涨跌!F:F,MATCH(B3149,股票涨跌!B:B,0)),"-")</f>
        <v>-</v>
      </c>
      <c r="G3149" s="1" t="str">
        <f>TRIM(基本信息!O3149)</f>
        <v/>
      </c>
      <c r="H3149" s="1" t="str">
        <f>IFERROR(INDEX(行业涨跌!F:F,MATCH(G3149,行业涨跌!C:C,0)),"-")</f>
        <v>-</v>
      </c>
      <c r="I3149" s="1" t="str">
        <f>IFERROR(INDEX(行业涨跌!E:E,MATCH(G3149,行业涨跌!C:C,0)),"-")</f>
        <v>-</v>
      </c>
      <c r="J3149" s="1">
        <v>0</v>
      </c>
      <c r="K3149" s="1">
        <v>0</v>
      </c>
      <c r="L3149" s="1">
        <v>0</v>
      </c>
      <c r="M3149" s="66">
        <f t="shared" si="309"/>
        <v>0</v>
      </c>
      <c r="R3149" s="43" t="str">
        <f t="shared" si="307"/>
        <v>-</v>
      </c>
    </row>
    <row r="3150" spans="1:19" x14ac:dyDescent="0.15">
      <c r="A3150" s="1">
        <v>3149</v>
      </c>
      <c r="B3150" s="29" t="str">
        <f>TRIM(基本信息!B3150)</f>
        <v/>
      </c>
      <c r="C3150" s="1" t="str">
        <f>TRIM(基本信息!C3150)</f>
        <v/>
      </c>
      <c r="D3150" s="1">
        <f t="shared" si="308"/>
        <v>0</v>
      </c>
      <c r="E3150" s="1" t="str">
        <f>IFERROR(INDEX(股票涨跌!E:E,MATCH(B3150,股票涨跌!B:B,0)),"-")</f>
        <v>-</v>
      </c>
      <c r="F3150" s="1" t="str">
        <f>IFERROR(INDEX(股票涨跌!F:F,MATCH(B3150,股票涨跌!B:B,0)),"-")</f>
        <v>-</v>
      </c>
      <c r="G3150" s="1" t="str">
        <f>TRIM(基本信息!O3150)</f>
        <v/>
      </c>
      <c r="H3150" s="1" t="str">
        <f>IFERROR(INDEX(行业涨跌!F:F,MATCH(G3150,行业涨跌!C:C,0)),"-")</f>
        <v>-</v>
      </c>
      <c r="I3150" s="1" t="str">
        <f>IFERROR(INDEX(行业涨跌!E:E,MATCH(G3150,行业涨跌!C:C,0)),"-")</f>
        <v>-</v>
      </c>
      <c r="J3150" s="1">
        <v>0</v>
      </c>
      <c r="K3150" s="1">
        <v>0</v>
      </c>
      <c r="L3150" s="1">
        <v>1</v>
      </c>
      <c r="M3150" s="66">
        <f t="shared" si="309"/>
        <v>0</v>
      </c>
      <c r="R3150" s="43" t="str">
        <f t="shared" si="307"/>
        <v>-</v>
      </c>
    </row>
    <row r="3151" spans="1:19" x14ac:dyDescent="0.15">
      <c r="A3151" s="1">
        <v>3150</v>
      </c>
      <c r="B3151" s="29" t="str">
        <f>TRIM(基本信息!B3151)</f>
        <v/>
      </c>
      <c r="C3151" s="1" t="str">
        <f>TRIM(基本信息!C3151)</f>
        <v/>
      </c>
      <c r="D3151" s="1">
        <f t="shared" si="308"/>
        <v>0</v>
      </c>
      <c r="E3151" s="1" t="str">
        <f>IFERROR(INDEX(股票涨跌!E:E,MATCH(B3151,股票涨跌!B:B,0)),"-")</f>
        <v>-</v>
      </c>
      <c r="F3151" s="1" t="str">
        <f>IFERROR(INDEX(股票涨跌!F:F,MATCH(B3151,股票涨跌!B:B,0)),"-")</f>
        <v>-</v>
      </c>
      <c r="G3151" s="1" t="str">
        <f>TRIM(基本信息!O3151)</f>
        <v/>
      </c>
      <c r="H3151" s="1" t="str">
        <f>IFERROR(INDEX(行业涨跌!F:F,MATCH(G3151,行业涨跌!C:C,0)),"-")</f>
        <v>-</v>
      </c>
      <c r="I3151" s="1" t="str">
        <f>IFERROR(INDEX(行业涨跌!E:E,MATCH(G3151,行业涨跌!C:C,0)),"-")</f>
        <v>-</v>
      </c>
      <c r="J3151" s="1">
        <v>0</v>
      </c>
      <c r="K3151" s="1">
        <v>0</v>
      </c>
      <c r="L3151" s="1">
        <v>0</v>
      </c>
      <c r="M3151" s="66">
        <f t="shared" si="309"/>
        <v>0</v>
      </c>
      <c r="R3151" s="43" t="str">
        <f t="shared" si="307"/>
        <v>-</v>
      </c>
    </row>
    <row r="3152" spans="1:19" x14ac:dyDescent="0.15">
      <c r="A3152" s="1">
        <v>3151</v>
      </c>
      <c r="B3152" s="29" t="str">
        <f>TRIM(基本信息!B3152)</f>
        <v/>
      </c>
      <c r="C3152" s="1" t="str">
        <f>TRIM(基本信息!C3152)</f>
        <v/>
      </c>
      <c r="D3152" s="1">
        <f t="shared" si="308"/>
        <v>0</v>
      </c>
      <c r="E3152" s="1" t="str">
        <f>IFERROR(INDEX(股票涨跌!E:E,MATCH(B3152,股票涨跌!B:B,0)),"-")</f>
        <v>-</v>
      </c>
      <c r="F3152" s="1" t="str">
        <f>IFERROR(INDEX(股票涨跌!F:F,MATCH(B3152,股票涨跌!B:B,0)),"-")</f>
        <v>-</v>
      </c>
      <c r="G3152" s="1" t="str">
        <f>TRIM(基本信息!O3152)</f>
        <v/>
      </c>
      <c r="H3152" s="1" t="str">
        <f>IFERROR(INDEX(行业涨跌!F:F,MATCH(G3152,行业涨跌!C:C,0)),"-")</f>
        <v>-</v>
      </c>
      <c r="I3152" s="1" t="str">
        <f>IFERROR(INDEX(行业涨跌!E:E,MATCH(G3152,行业涨跌!C:C,0)),"-")</f>
        <v>-</v>
      </c>
      <c r="J3152" s="1">
        <v>0</v>
      </c>
      <c r="K3152" s="1">
        <v>1</v>
      </c>
      <c r="L3152" s="1">
        <v>0</v>
      </c>
      <c r="M3152" s="66">
        <f t="shared" si="309"/>
        <v>1</v>
      </c>
      <c r="R3152" s="43" t="str">
        <f t="shared" si="307"/>
        <v>-</v>
      </c>
      <c r="S3152" s="11">
        <v>43630.625</v>
      </c>
    </row>
    <row r="3153" spans="1:19" x14ac:dyDescent="0.15">
      <c r="A3153" s="1">
        <v>3152</v>
      </c>
      <c r="B3153" s="29" t="str">
        <f>TRIM(基本信息!B3153)</f>
        <v/>
      </c>
      <c r="C3153" s="1" t="str">
        <f>TRIM(基本信息!C3153)</f>
        <v/>
      </c>
      <c r="D3153" s="1">
        <f t="shared" si="308"/>
        <v>0</v>
      </c>
      <c r="E3153" s="1" t="str">
        <f>IFERROR(INDEX(股票涨跌!E:E,MATCH(B3153,股票涨跌!B:B,0)),"-")</f>
        <v>-</v>
      </c>
      <c r="F3153" s="1" t="str">
        <f>IFERROR(INDEX(股票涨跌!F:F,MATCH(B3153,股票涨跌!B:B,0)),"-")</f>
        <v>-</v>
      </c>
      <c r="G3153" s="1" t="str">
        <f>TRIM(基本信息!O3153)</f>
        <v/>
      </c>
      <c r="H3153" s="1" t="str">
        <f>IFERROR(INDEX(行业涨跌!F:F,MATCH(G3153,行业涨跌!C:C,0)),"-")</f>
        <v>-</v>
      </c>
      <c r="I3153" s="1" t="str">
        <f>IFERROR(INDEX(行业涨跌!E:E,MATCH(G3153,行业涨跌!C:C,0)),"-")</f>
        <v>-</v>
      </c>
      <c r="J3153" s="1">
        <v>0</v>
      </c>
      <c r="K3153" s="1">
        <v>0</v>
      </c>
      <c r="L3153" s="1">
        <v>0</v>
      </c>
      <c r="M3153" s="66">
        <f t="shared" si="309"/>
        <v>0</v>
      </c>
      <c r="R3153" s="43" t="str">
        <f t="shared" si="307"/>
        <v>-</v>
      </c>
    </row>
    <row r="3154" spans="1:19" x14ac:dyDescent="0.15">
      <c r="A3154" s="1">
        <v>3153</v>
      </c>
      <c r="B3154" s="29" t="str">
        <f>TRIM(基本信息!B3154)</f>
        <v/>
      </c>
      <c r="C3154" s="1" t="str">
        <f>TRIM(基本信息!C3154)</f>
        <v/>
      </c>
      <c r="D3154" s="1">
        <f t="shared" si="308"/>
        <v>0</v>
      </c>
      <c r="E3154" s="1" t="str">
        <f>IFERROR(INDEX(股票涨跌!E:E,MATCH(B3154,股票涨跌!B:B,0)),"-")</f>
        <v>-</v>
      </c>
      <c r="F3154" s="1" t="str">
        <f>IFERROR(INDEX(股票涨跌!F:F,MATCH(B3154,股票涨跌!B:B,0)),"-")</f>
        <v>-</v>
      </c>
      <c r="G3154" s="1" t="str">
        <f>TRIM(基本信息!O3154)</f>
        <v/>
      </c>
      <c r="H3154" s="1" t="str">
        <f>IFERROR(INDEX(行业涨跌!F:F,MATCH(G3154,行业涨跌!C:C,0)),"-")</f>
        <v>-</v>
      </c>
      <c r="I3154" s="1" t="str">
        <f>IFERROR(INDEX(行业涨跌!E:E,MATCH(G3154,行业涨跌!C:C,0)),"-")</f>
        <v>-</v>
      </c>
      <c r="J3154" s="1">
        <v>0</v>
      </c>
      <c r="K3154" s="1">
        <v>0</v>
      </c>
      <c r="L3154" s="1">
        <v>0</v>
      </c>
      <c r="M3154" s="66">
        <f t="shared" si="309"/>
        <v>0</v>
      </c>
      <c r="R3154" s="43" t="str">
        <f t="shared" si="307"/>
        <v>-</v>
      </c>
    </row>
    <row r="3155" spans="1:19" x14ac:dyDescent="0.15">
      <c r="A3155" s="1">
        <v>3154</v>
      </c>
      <c r="B3155" s="29" t="str">
        <f>TRIM(基本信息!B3155)</f>
        <v/>
      </c>
      <c r="C3155" s="1" t="str">
        <f>TRIM(基本信息!C3155)</f>
        <v/>
      </c>
      <c r="D3155" s="1">
        <f t="shared" si="308"/>
        <v>0</v>
      </c>
      <c r="E3155" s="1" t="str">
        <f>IFERROR(INDEX(股票涨跌!E:E,MATCH(B3155,股票涨跌!B:B,0)),"-")</f>
        <v>-</v>
      </c>
      <c r="F3155" s="1" t="str">
        <f>IFERROR(INDEX(股票涨跌!F:F,MATCH(B3155,股票涨跌!B:B,0)),"-")</f>
        <v>-</v>
      </c>
      <c r="G3155" s="1" t="str">
        <f>TRIM(基本信息!O3155)</f>
        <v/>
      </c>
      <c r="H3155" s="1" t="str">
        <f>IFERROR(INDEX(行业涨跌!F:F,MATCH(G3155,行业涨跌!C:C,0)),"-")</f>
        <v>-</v>
      </c>
      <c r="I3155" s="1" t="str">
        <f>IFERROR(INDEX(行业涨跌!E:E,MATCH(G3155,行业涨跌!C:C,0)),"-")</f>
        <v>-</v>
      </c>
      <c r="J3155" s="1">
        <v>0</v>
      </c>
      <c r="K3155" s="1">
        <v>0</v>
      </c>
      <c r="L3155" s="1">
        <v>0</v>
      </c>
      <c r="M3155" s="66">
        <f t="shared" si="309"/>
        <v>0</v>
      </c>
      <c r="R3155" s="43" t="str">
        <f t="shared" si="307"/>
        <v>-</v>
      </c>
    </row>
    <row r="3156" spans="1:19" x14ac:dyDescent="0.15">
      <c r="A3156" s="1">
        <v>3155</v>
      </c>
      <c r="B3156" s="29" t="str">
        <f>TRIM(基本信息!B3156)</f>
        <v/>
      </c>
      <c r="C3156" s="1" t="str">
        <f>TRIM(基本信息!C3156)</f>
        <v/>
      </c>
      <c r="D3156" s="1">
        <f t="shared" si="308"/>
        <v>0</v>
      </c>
      <c r="E3156" s="1" t="str">
        <f>IFERROR(INDEX(股票涨跌!E:E,MATCH(B3156,股票涨跌!B:B,0)),"-")</f>
        <v>-</v>
      </c>
      <c r="F3156" s="1" t="str">
        <f>IFERROR(INDEX(股票涨跌!F:F,MATCH(B3156,股票涨跌!B:B,0)),"-")</f>
        <v>-</v>
      </c>
      <c r="G3156" s="1" t="str">
        <f>TRIM(基本信息!O3156)</f>
        <v/>
      </c>
      <c r="H3156" s="1" t="str">
        <f>IFERROR(INDEX(行业涨跌!F:F,MATCH(G3156,行业涨跌!C:C,0)),"-")</f>
        <v>-</v>
      </c>
      <c r="I3156" s="1" t="str">
        <f>IFERROR(INDEX(行业涨跌!E:E,MATCH(G3156,行业涨跌!C:C,0)),"-")</f>
        <v>-</v>
      </c>
      <c r="J3156" s="1">
        <v>0</v>
      </c>
      <c r="K3156" s="1">
        <v>0</v>
      </c>
      <c r="L3156" s="1">
        <v>0</v>
      </c>
      <c r="M3156" s="66">
        <f t="shared" si="309"/>
        <v>0</v>
      </c>
      <c r="R3156" s="43" t="str">
        <f t="shared" si="307"/>
        <v>-</v>
      </c>
    </row>
    <row r="3157" spans="1:19" x14ac:dyDescent="0.15">
      <c r="A3157" s="1">
        <v>3156</v>
      </c>
      <c r="B3157" s="29" t="str">
        <f>TRIM(基本信息!B3157)</f>
        <v/>
      </c>
      <c r="C3157" s="1" t="str">
        <f>TRIM(基本信息!C3157)</f>
        <v/>
      </c>
      <c r="D3157" s="1">
        <f t="shared" si="308"/>
        <v>0</v>
      </c>
      <c r="E3157" s="1" t="str">
        <f>IFERROR(INDEX(股票涨跌!E:E,MATCH(B3157,股票涨跌!B:B,0)),"-")</f>
        <v>-</v>
      </c>
      <c r="F3157" s="1" t="str">
        <f>IFERROR(INDEX(股票涨跌!F:F,MATCH(B3157,股票涨跌!B:B,0)),"-")</f>
        <v>-</v>
      </c>
      <c r="G3157" s="1" t="str">
        <f>TRIM(基本信息!O3157)</f>
        <v/>
      </c>
      <c r="H3157" s="1" t="str">
        <f>IFERROR(INDEX(行业涨跌!F:F,MATCH(G3157,行业涨跌!C:C,0)),"-")</f>
        <v>-</v>
      </c>
      <c r="I3157" s="1" t="str">
        <f>IFERROR(INDEX(行业涨跌!E:E,MATCH(G3157,行业涨跌!C:C,0)),"-")</f>
        <v>-</v>
      </c>
      <c r="J3157" s="1">
        <v>0</v>
      </c>
      <c r="K3157" s="1">
        <v>0</v>
      </c>
      <c r="L3157" s="1">
        <v>0</v>
      </c>
      <c r="M3157" s="66">
        <f t="shared" si="309"/>
        <v>0</v>
      </c>
      <c r="R3157" s="43" t="str">
        <f t="shared" si="307"/>
        <v>-</v>
      </c>
    </row>
    <row r="3158" spans="1:19" x14ac:dyDescent="0.15">
      <c r="A3158" s="1">
        <v>3157</v>
      </c>
      <c r="B3158" s="29" t="str">
        <f>TRIM(基本信息!B3158)</f>
        <v/>
      </c>
      <c r="C3158" s="1" t="str">
        <f>TRIM(基本信息!C3158)</f>
        <v/>
      </c>
      <c r="D3158" s="1">
        <f t="shared" si="308"/>
        <v>0</v>
      </c>
      <c r="E3158" s="1" t="str">
        <f>IFERROR(INDEX(股票涨跌!E:E,MATCH(B3158,股票涨跌!B:B,0)),"-")</f>
        <v>-</v>
      </c>
      <c r="F3158" s="1" t="str">
        <f>IFERROR(INDEX(股票涨跌!F:F,MATCH(B3158,股票涨跌!B:B,0)),"-")</f>
        <v>-</v>
      </c>
      <c r="G3158" s="1" t="str">
        <f>TRIM(基本信息!O3158)</f>
        <v/>
      </c>
      <c r="H3158" s="1" t="str">
        <f>IFERROR(INDEX(行业涨跌!F:F,MATCH(G3158,行业涨跌!C:C,0)),"-")</f>
        <v>-</v>
      </c>
      <c r="I3158" s="1" t="str">
        <f>IFERROR(INDEX(行业涨跌!E:E,MATCH(G3158,行业涨跌!C:C,0)),"-")</f>
        <v>-</v>
      </c>
      <c r="J3158" s="1">
        <v>0</v>
      </c>
      <c r="K3158" s="1">
        <v>0</v>
      </c>
      <c r="L3158" s="1">
        <v>0</v>
      </c>
      <c r="M3158" s="66">
        <f t="shared" si="309"/>
        <v>0</v>
      </c>
      <c r="R3158" s="43" t="str">
        <f t="shared" si="307"/>
        <v>-</v>
      </c>
    </row>
    <row r="3159" spans="1:19" x14ac:dyDescent="0.15">
      <c r="A3159" s="1">
        <v>3158</v>
      </c>
      <c r="B3159" s="29" t="str">
        <f>TRIM(基本信息!B3159)</f>
        <v/>
      </c>
      <c r="C3159" s="1" t="str">
        <f>TRIM(基本信息!C3159)</f>
        <v/>
      </c>
      <c r="D3159" s="1">
        <f t="shared" si="308"/>
        <v>0</v>
      </c>
      <c r="E3159" s="1" t="str">
        <f>IFERROR(INDEX(股票涨跌!E:E,MATCH(B3159,股票涨跌!B:B,0)),"-")</f>
        <v>-</v>
      </c>
      <c r="F3159" s="1" t="str">
        <f>IFERROR(INDEX(股票涨跌!F:F,MATCH(B3159,股票涨跌!B:B,0)),"-")</f>
        <v>-</v>
      </c>
      <c r="G3159" s="1" t="str">
        <f>TRIM(基本信息!O3159)</f>
        <v/>
      </c>
      <c r="H3159" s="1" t="str">
        <f>IFERROR(INDEX(行业涨跌!F:F,MATCH(G3159,行业涨跌!C:C,0)),"-")</f>
        <v>-</v>
      </c>
      <c r="I3159" s="1" t="str">
        <f>IFERROR(INDEX(行业涨跌!E:E,MATCH(G3159,行业涨跌!C:C,0)),"-")</f>
        <v>-</v>
      </c>
      <c r="J3159" s="1">
        <v>0</v>
      </c>
      <c r="K3159" s="1">
        <v>1</v>
      </c>
      <c r="L3159" s="1">
        <v>0</v>
      </c>
      <c r="M3159" s="66">
        <f t="shared" si="309"/>
        <v>1</v>
      </c>
      <c r="R3159" s="43" t="str">
        <f t="shared" si="307"/>
        <v>-</v>
      </c>
      <c r="S3159" s="11">
        <v>43630.625</v>
      </c>
    </row>
    <row r="3160" spans="1:19" x14ac:dyDescent="0.15">
      <c r="A3160" s="1">
        <v>3159</v>
      </c>
      <c r="B3160" s="29" t="str">
        <f>TRIM(基本信息!B3160)</f>
        <v/>
      </c>
      <c r="C3160" s="1" t="str">
        <f>TRIM(基本信息!C3160)</f>
        <v/>
      </c>
      <c r="D3160" s="1">
        <f t="shared" si="308"/>
        <v>0</v>
      </c>
      <c r="E3160" s="1" t="str">
        <f>IFERROR(INDEX(股票涨跌!E:E,MATCH(B3160,股票涨跌!B:B,0)),"-")</f>
        <v>-</v>
      </c>
      <c r="F3160" s="1" t="str">
        <f>IFERROR(INDEX(股票涨跌!F:F,MATCH(B3160,股票涨跌!B:B,0)),"-")</f>
        <v>-</v>
      </c>
      <c r="G3160" s="1" t="str">
        <f>TRIM(基本信息!O3160)</f>
        <v/>
      </c>
      <c r="H3160" s="1" t="str">
        <f>IFERROR(INDEX(行业涨跌!F:F,MATCH(G3160,行业涨跌!C:C,0)),"-")</f>
        <v>-</v>
      </c>
      <c r="I3160" s="1" t="str">
        <f>IFERROR(INDEX(行业涨跌!E:E,MATCH(G3160,行业涨跌!C:C,0)),"-")</f>
        <v>-</v>
      </c>
      <c r="J3160" s="1">
        <v>0</v>
      </c>
      <c r="K3160" s="1">
        <v>0</v>
      </c>
      <c r="L3160" s="1">
        <v>0</v>
      </c>
      <c r="M3160" s="66">
        <f t="shared" si="309"/>
        <v>0</v>
      </c>
      <c r="R3160" s="43" t="str">
        <f t="shared" si="307"/>
        <v>-</v>
      </c>
    </row>
    <row r="3161" spans="1:19" x14ac:dyDescent="0.15">
      <c r="A3161" s="1">
        <v>3160</v>
      </c>
      <c r="B3161" s="29" t="str">
        <f>TRIM(基本信息!B3161)</f>
        <v/>
      </c>
      <c r="C3161" s="1" t="str">
        <f>TRIM(基本信息!C3161)</f>
        <v/>
      </c>
      <c r="D3161" s="1">
        <f t="shared" si="308"/>
        <v>0</v>
      </c>
      <c r="E3161" s="1" t="str">
        <f>IFERROR(INDEX(股票涨跌!E:E,MATCH(B3161,股票涨跌!B:B,0)),"-")</f>
        <v>-</v>
      </c>
      <c r="F3161" s="1" t="str">
        <f>IFERROR(INDEX(股票涨跌!F:F,MATCH(B3161,股票涨跌!B:B,0)),"-")</f>
        <v>-</v>
      </c>
      <c r="G3161" s="1" t="str">
        <f>TRIM(基本信息!O3161)</f>
        <v/>
      </c>
      <c r="H3161" s="1" t="str">
        <f>IFERROR(INDEX(行业涨跌!F:F,MATCH(G3161,行业涨跌!C:C,0)),"-")</f>
        <v>-</v>
      </c>
      <c r="I3161" s="1" t="str">
        <f>IFERROR(INDEX(行业涨跌!E:E,MATCH(G3161,行业涨跌!C:C,0)),"-")</f>
        <v>-</v>
      </c>
      <c r="J3161" s="1">
        <v>0</v>
      </c>
      <c r="K3161" s="1">
        <v>0</v>
      </c>
      <c r="L3161" s="1">
        <v>0</v>
      </c>
      <c r="M3161" s="66">
        <f t="shared" si="309"/>
        <v>0</v>
      </c>
      <c r="R3161" s="43" t="str">
        <f t="shared" si="307"/>
        <v>-</v>
      </c>
    </row>
    <row r="3162" spans="1:19" x14ac:dyDescent="0.15">
      <c r="A3162" s="1">
        <v>3161</v>
      </c>
      <c r="B3162" s="29" t="str">
        <f>TRIM(基本信息!B3162)</f>
        <v/>
      </c>
      <c r="C3162" s="1" t="str">
        <f>TRIM(基本信息!C3162)</f>
        <v/>
      </c>
      <c r="D3162" s="1">
        <f t="shared" si="308"/>
        <v>0</v>
      </c>
      <c r="E3162" s="1" t="str">
        <f>IFERROR(INDEX(股票涨跌!E:E,MATCH(B3162,股票涨跌!B:B,0)),"-")</f>
        <v>-</v>
      </c>
      <c r="F3162" s="1" t="str">
        <f>IFERROR(INDEX(股票涨跌!F:F,MATCH(B3162,股票涨跌!B:B,0)),"-")</f>
        <v>-</v>
      </c>
      <c r="G3162" s="1" t="str">
        <f>TRIM(基本信息!O3162)</f>
        <v/>
      </c>
      <c r="H3162" s="1" t="str">
        <f>IFERROR(INDEX(行业涨跌!F:F,MATCH(G3162,行业涨跌!C:C,0)),"-")</f>
        <v>-</v>
      </c>
      <c r="I3162" s="1" t="str">
        <f>IFERROR(INDEX(行业涨跌!E:E,MATCH(G3162,行业涨跌!C:C,0)),"-")</f>
        <v>-</v>
      </c>
      <c r="J3162" s="1">
        <v>0</v>
      </c>
      <c r="K3162" s="1">
        <v>0</v>
      </c>
      <c r="L3162" s="1">
        <v>0</v>
      </c>
      <c r="M3162" s="66">
        <f t="shared" si="309"/>
        <v>0</v>
      </c>
      <c r="R3162" s="43" t="str">
        <f t="shared" si="307"/>
        <v>-</v>
      </c>
    </row>
    <row r="3163" spans="1:19" x14ac:dyDescent="0.15">
      <c r="A3163" s="1">
        <v>3162</v>
      </c>
      <c r="B3163" s="29" t="str">
        <f>TRIM(基本信息!B3163)</f>
        <v/>
      </c>
      <c r="C3163" s="1" t="str">
        <f>TRIM(基本信息!C3163)</f>
        <v/>
      </c>
      <c r="D3163" s="1">
        <f t="shared" si="308"/>
        <v>0</v>
      </c>
      <c r="E3163" s="1" t="str">
        <f>IFERROR(INDEX(股票涨跌!E:E,MATCH(B3163,股票涨跌!B:B,0)),"-")</f>
        <v>-</v>
      </c>
      <c r="F3163" s="1" t="str">
        <f>IFERROR(INDEX(股票涨跌!F:F,MATCH(B3163,股票涨跌!B:B,0)),"-")</f>
        <v>-</v>
      </c>
      <c r="G3163" s="1" t="str">
        <f>TRIM(基本信息!O3163)</f>
        <v/>
      </c>
      <c r="H3163" s="1" t="str">
        <f>IFERROR(INDEX(行业涨跌!F:F,MATCH(G3163,行业涨跌!C:C,0)),"-")</f>
        <v>-</v>
      </c>
      <c r="I3163" s="1" t="str">
        <f>IFERROR(INDEX(行业涨跌!E:E,MATCH(G3163,行业涨跌!C:C,0)),"-")</f>
        <v>-</v>
      </c>
      <c r="J3163" s="1">
        <v>0</v>
      </c>
      <c r="K3163" s="1">
        <v>1</v>
      </c>
      <c r="L3163" s="1">
        <v>1</v>
      </c>
      <c r="M3163" s="66">
        <f t="shared" si="309"/>
        <v>1</v>
      </c>
      <c r="R3163" s="43" t="str">
        <f t="shared" si="307"/>
        <v>-</v>
      </c>
      <c r="S3163" s="11">
        <v>43630.625</v>
      </c>
    </row>
    <row r="3164" spans="1:19" x14ac:dyDescent="0.15">
      <c r="A3164" s="1">
        <v>3163</v>
      </c>
      <c r="B3164" s="29" t="str">
        <f>TRIM(基本信息!B3164)</f>
        <v/>
      </c>
      <c r="C3164" s="1" t="str">
        <f>TRIM(基本信息!C3164)</f>
        <v/>
      </c>
      <c r="D3164" s="1">
        <f t="shared" si="308"/>
        <v>0</v>
      </c>
      <c r="E3164" s="1" t="str">
        <f>IFERROR(INDEX(股票涨跌!E:E,MATCH(B3164,股票涨跌!B:B,0)),"-")</f>
        <v>-</v>
      </c>
      <c r="F3164" s="1" t="str">
        <f>IFERROR(INDEX(股票涨跌!F:F,MATCH(B3164,股票涨跌!B:B,0)),"-")</f>
        <v>-</v>
      </c>
      <c r="G3164" s="1" t="str">
        <f>TRIM(基本信息!O3164)</f>
        <v/>
      </c>
      <c r="H3164" s="1" t="str">
        <f>IFERROR(INDEX(行业涨跌!F:F,MATCH(G3164,行业涨跌!C:C,0)),"-")</f>
        <v>-</v>
      </c>
      <c r="I3164" s="1" t="str">
        <f>IFERROR(INDEX(行业涨跌!E:E,MATCH(G3164,行业涨跌!C:C,0)),"-")</f>
        <v>-</v>
      </c>
      <c r="J3164" s="1">
        <v>0</v>
      </c>
      <c r="K3164" s="1">
        <v>0</v>
      </c>
      <c r="L3164" s="1">
        <v>0</v>
      </c>
      <c r="M3164" s="66">
        <f t="shared" si="309"/>
        <v>0</v>
      </c>
      <c r="R3164" s="43" t="str">
        <f t="shared" si="307"/>
        <v>-</v>
      </c>
    </row>
    <row r="3165" spans="1:19" x14ac:dyDescent="0.15">
      <c r="A3165" s="1">
        <v>3164</v>
      </c>
      <c r="B3165" s="29" t="str">
        <f>TRIM(基本信息!B3165)</f>
        <v/>
      </c>
      <c r="C3165" s="1" t="str">
        <f>TRIM(基本信息!C3165)</f>
        <v/>
      </c>
      <c r="D3165" s="1">
        <f t="shared" si="308"/>
        <v>0</v>
      </c>
      <c r="E3165" s="1" t="str">
        <f>IFERROR(INDEX(股票涨跌!E:E,MATCH(B3165,股票涨跌!B:B,0)),"-")</f>
        <v>-</v>
      </c>
      <c r="F3165" s="1" t="str">
        <f>IFERROR(INDEX(股票涨跌!F:F,MATCH(B3165,股票涨跌!B:B,0)),"-")</f>
        <v>-</v>
      </c>
      <c r="G3165" s="1" t="str">
        <f>TRIM(基本信息!O3165)</f>
        <v/>
      </c>
      <c r="H3165" s="1" t="str">
        <f>IFERROR(INDEX(行业涨跌!F:F,MATCH(G3165,行业涨跌!C:C,0)),"-")</f>
        <v>-</v>
      </c>
      <c r="I3165" s="1" t="str">
        <f>IFERROR(INDEX(行业涨跌!E:E,MATCH(G3165,行业涨跌!C:C,0)),"-")</f>
        <v>-</v>
      </c>
      <c r="J3165" s="1">
        <v>0</v>
      </c>
      <c r="K3165" s="1">
        <v>0</v>
      </c>
      <c r="L3165" s="1">
        <v>0</v>
      </c>
      <c r="M3165" s="66">
        <f t="shared" si="309"/>
        <v>0</v>
      </c>
      <c r="R3165" s="43" t="str">
        <f t="shared" si="307"/>
        <v>-</v>
      </c>
    </row>
    <row r="3166" spans="1:19" x14ac:dyDescent="0.15">
      <c r="A3166" s="1">
        <v>3165</v>
      </c>
      <c r="B3166" s="29" t="str">
        <f>TRIM(基本信息!B3166)</f>
        <v/>
      </c>
      <c r="C3166" s="1" t="str">
        <f>TRIM(基本信息!C3166)</f>
        <v/>
      </c>
      <c r="D3166" s="1">
        <f t="shared" si="308"/>
        <v>0</v>
      </c>
      <c r="E3166" s="1" t="str">
        <f>IFERROR(INDEX(股票涨跌!E:E,MATCH(B3166,股票涨跌!B:B,0)),"-")</f>
        <v>-</v>
      </c>
      <c r="F3166" s="1" t="str">
        <f>IFERROR(INDEX(股票涨跌!F:F,MATCH(B3166,股票涨跌!B:B,0)),"-")</f>
        <v>-</v>
      </c>
      <c r="G3166" s="1" t="str">
        <f>TRIM(基本信息!O3166)</f>
        <v/>
      </c>
      <c r="H3166" s="1" t="str">
        <f>IFERROR(INDEX(行业涨跌!F:F,MATCH(G3166,行业涨跌!C:C,0)),"-")</f>
        <v>-</v>
      </c>
      <c r="I3166" s="1" t="str">
        <f>IFERROR(INDEX(行业涨跌!E:E,MATCH(G3166,行业涨跌!C:C,0)),"-")</f>
        <v>-</v>
      </c>
      <c r="J3166" s="1">
        <v>0</v>
      </c>
      <c r="K3166" s="1">
        <v>0</v>
      </c>
      <c r="L3166" s="1">
        <v>0</v>
      </c>
      <c r="M3166" s="66">
        <f t="shared" si="309"/>
        <v>0</v>
      </c>
      <c r="R3166" s="43" t="str">
        <f t="shared" si="307"/>
        <v>-</v>
      </c>
    </row>
    <row r="3167" spans="1:19" x14ac:dyDescent="0.15">
      <c r="A3167" s="1">
        <v>3166</v>
      </c>
      <c r="B3167" s="29" t="str">
        <f>TRIM(基本信息!B3167)</f>
        <v/>
      </c>
      <c r="C3167" s="1" t="str">
        <f>TRIM(基本信息!C3167)</f>
        <v/>
      </c>
      <c r="D3167" s="1">
        <f t="shared" si="308"/>
        <v>0</v>
      </c>
      <c r="E3167" s="1" t="str">
        <f>IFERROR(INDEX(股票涨跌!E:E,MATCH(B3167,股票涨跌!B:B,0)),"-")</f>
        <v>-</v>
      </c>
      <c r="F3167" s="1" t="str">
        <f>IFERROR(INDEX(股票涨跌!F:F,MATCH(B3167,股票涨跌!B:B,0)),"-")</f>
        <v>-</v>
      </c>
      <c r="G3167" s="1" t="str">
        <f>TRIM(基本信息!O3167)</f>
        <v/>
      </c>
      <c r="H3167" s="1" t="str">
        <f>IFERROR(INDEX(行业涨跌!F:F,MATCH(G3167,行业涨跌!C:C,0)),"-")</f>
        <v>-</v>
      </c>
      <c r="I3167" s="1" t="str">
        <f>IFERROR(INDEX(行业涨跌!E:E,MATCH(G3167,行业涨跌!C:C,0)),"-")</f>
        <v>-</v>
      </c>
      <c r="J3167" s="1">
        <v>0</v>
      </c>
      <c r="K3167" s="1">
        <v>0</v>
      </c>
      <c r="L3167" s="1">
        <v>0</v>
      </c>
      <c r="M3167" s="66">
        <f t="shared" si="309"/>
        <v>0</v>
      </c>
      <c r="R3167" s="43" t="str">
        <f t="shared" si="307"/>
        <v>-</v>
      </c>
    </row>
    <row r="3168" spans="1:19" x14ac:dyDescent="0.15">
      <c r="A3168" s="1">
        <v>3167</v>
      </c>
      <c r="B3168" s="29" t="str">
        <f>TRIM(基本信息!B3168)</f>
        <v/>
      </c>
      <c r="C3168" s="1" t="str">
        <f>TRIM(基本信息!C3168)</f>
        <v/>
      </c>
      <c r="D3168" s="1">
        <f t="shared" si="308"/>
        <v>0</v>
      </c>
      <c r="E3168" s="1" t="str">
        <f>IFERROR(INDEX(股票涨跌!E:E,MATCH(B3168,股票涨跌!B:B,0)),"-")</f>
        <v>-</v>
      </c>
      <c r="F3168" s="1" t="str">
        <f>IFERROR(INDEX(股票涨跌!F:F,MATCH(B3168,股票涨跌!B:B,0)),"-")</f>
        <v>-</v>
      </c>
      <c r="G3168" s="1" t="str">
        <f>TRIM(基本信息!O3168)</f>
        <v/>
      </c>
      <c r="H3168" s="1" t="str">
        <f>IFERROR(INDEX(行业涨跌!F:F,MATCH(G3168,行业涨跌!C:C,0)),"-")</f>
        <v>-</v>
      </c>
      <c r="I3168" s="1" t="str">
        <f>IFERROR(INDEX(行业涨跌!E:E,MATCH(G3168,行业涨跌!C:C,0)),"-")</f>
        <v>-</v>
      </c>
      <c r="J3168" s="1">
        <v>0</v>
      </c>
      <c r="K3168" s="1">
        <v>0</v>
      </c>
      <c r="L3168" s="1">
        <v>0</v>
      </c>
      <c r="M3168" s="66">
        <f t="shared" si="309"/>
        <v>0</v>
      </c>
      <c r="R3168" s="43" t="str">
        <f t="shared" si="307"/>
        <v>-</v>
      </c>
    </row>
    <row r="3169" spans="1:19" x14ac:dyDescent="0.15">
      <c r="A3169" s="1">
        <v>3168</v>
      </c>
      <c r="B3169" s="29" t="str">
        <f>TRIM(基本信息!B3169)</f>
        <v/>
      </c>
      <c r="C3169" s="1" t="str">
        <f>TRIM(基本信息!C3169)</f>
        <v/>
      </c>
      <c r="D3169" s="1">
        <f t="shared" si="308"/>
        <v>0</v>
      </c>
      <c r="E3169" s="1" t="str">
        <f>IFERROR(INDEX(股票涨跌!E:E,MATCH(B3169,股票涨跌!B:B,0)),"-")</f>
        <v>-</v>
      </c>
      <c r="F3169" s="1" t="str">
        <f>IFERROR(INDEX(股票涨跌!F:F,MATCH(B3169,股票涨跌!B:B,0)),"-")</f>
        <v>-</v>
      </c>
      <c r="G3169" s="1" t="str">
        <f>TRIM(基本信息!O3169)</f>
        <v/>
      </c>
      <c r="H3169" s="1" t="str">
        <f>IFERROR(INDEX(行业涨跌!F:F,MATCH(G3169,行业涨跌!C:C,0)),"-")</f>
        <v>-</v>
      </c>
      <c r="I3169" s="1" t="str">
        <f>IFERROR(INDEX(行业涨跌!E:E,MATCH(G3169,行业涨跌!C:C,0)),"-")</f>
        <v>-</v>
      </c>
      <c r="J3169" s="1">
        <v>0</v>
      </c>
      <c r="K3169" s="1">
        <v>0</v>
      </c>
      <c r="L3169" s="1">
        <v>1</v>
      </c>
      <c r="M3169" s="66">
        <f t="shared" si="309"/>
        <v>0</v>
      </c>
      <c r="R3169" s="43" t="str">
        <f t="shared" si="307"/>
        <v>-</v>
      </c>
    </row>
    <row r="3170" spans="1:19" x14ac:dyDescent="0.15">
      <c r="A3170" s="1">
        <v>3169</v>
      </c>
      <c r="B3170" s="29" t="str">
        <f>TRIM(基本信息!B3170)</f>
        <v/>
      </c>
      <c r="C3170" s="1" t="str">
        <f>TRIM(基本信息!C3170)</f>
        <v/>
      </c>
      <c r="D3170" s="1">
        <f t="shared" si="308"/>
        <v>0</v>
      </c>
      <c r="E3170" s="1" t="str">
        <f>IFERROR(INDEX(股票涨跌!E:E,MATCH(B3170,股票涨跌!B:B,0)),"-")</f>
        <v>-</v>
      </c>
      <c r="F3170" s="1" t="str">
        <f>IFERROR(INDEX(股票涨跌!F:F,MATCH(B3170,股票涨跌!B:B,0)),"-")</f>
        <v>-</v>
      </c>
      <c r="G3170" s="1" t="str">
        <f>TRIM(基本信息!O3170)</f>
        <v/>
      </c>
      <c r="H3170" s="1" t="str">
        <f>IFERROR(INDEX(行业涨跌!F:F,MATCH(G3170,行业涨跌!C:C,0)),"-")</f>
        <v>-</v>
      </c>
      <c r="I3170" s="1" t="str">
        <f>IFERROR(INDEX(行业涨跌!E:E,MATCH(G3170,行业涨跌!C:C,0)),"-")</f>
        <v>-</v>
      </c>
      <c r="J3170" s="1">
        <v>0</v>
      </c>
      <c r="K3170" s="1">
        <v>0</v>
      </c>
      <c r="L3170" s="1">
        <v>0</v>
      </c>
      <c r="M3170" s="66">
        <f t="shared" si="309"/>
        <v>0</v>
      </c>
      <c r="R3170" s="43" t="str">
        <f t="shared" si="307"/>
        <v>-</v>
      </c>
    </row>
    <row r="3171" spans="1:19" x14ac:dyDescent="0.15">
      <c r="A3171" s="1">
        <v>3170</v>
      </c>
      <c r="B3171" s="29" t="str">
        <f>TRIM(基本信息!B3171)</f>
        <v/>
      </c>
      <c r="C3171" s="1" t="str">
        <f>TRIM(基本信息!C3171)</f>
        <v/>
      </c>
      <c r="D3171" s="1">
        <f t="shared" si="308"/>
        <v>0</v>
      </c>
      <c r="E3171" s="1" t="str">
        <f>IFERROR(INDEX(股票涨跌!E:E,MATCH(B3171,股票涨跌!B:B,0)),"-")</f>
        <v>-</v>
      </c>
      <c r="F3171" s="1" t="str">
        <f>IFERROR(INDEX(股票涨跌!F:F,MATCH(B3171,股票涨跌!B:B,0)),"-")</f>
        <v>-</v>
      </c>
      <c r="G3171" s="1" t="str">
        <f>TRIM(基本信息!O3171)</f>
        <v/>
      </c>
      <c r="H3171" s="1" t="str">
        <f>IFERROR(INDEX(行业涨跌!F:F,MATCH(G3171,行业涨跌!C:C,0)),"-")</f>
        <v>-</v>
      </c>
      <c r="I3171" s="1" t="str">
        <f>IFERROR(INDEX(行业涨跌!E:E,MATCH(G3171,行业涨跌!C:C,0)),"-")</f>
        <v>-</v>
      </c>
      <c r="J3171" s="1">
        <v>0</v>
      </c>
      <c r="K3171" s="1">
        <v>0</v>
      </c>
      <c r="L3171" s="1">
        <v>0</v>
      </c>
      <c r="M3171" s="66">
        <f t="shared" si="309"/>
        <v>0</v>
      </c>
      <c r="R3171" s="43" t="str">
        <f t="shared" si="307"/>
        <v>-</v>
      </c>
    </row>
    <row r="3172" spans="1:19" x14ac:dyDescent="0.15">
      <c r="A3172" s="1">
        <v>3171</v>
      </c>
      <c r="B3172" s="29" t="str">
        <f>TRIM(基本信息!B3172)</f>
        <v/>
      </c>
      <c r="C3172" s="1" t="str">
        <f>TRIM(基本信息!C3172)</f>
        <v/>
      </c>
      <c r="D3172" s="1">
        <f t="shared" si="308"/>
        <v>0</v>
      </c>
      <c r="E3172" s="1" t="str">
        <f>IFERROR(INDEX(股票涨跌!E:E,MATCH(B3172,股票涨跌!B:B,0)),"-")</f>
        <v>-</v>
      </c>
      <c r="F3172" s="1" t="str">
        <f>IFERROR(INDEX(股票涨跌!F:F,MATCH(B3172,股票涨跌!B:B,0)),"-")</f>
        <v>-</v>
      </c>
      <c r="G3172" s="1" t="str">
        <f>TRIM(基本信息!O3172)</f>
        <v/>
      </c>
      <c r="H3172" s="1" t="str">
        <f>IFERROR(INDEX(行业涨跌!F:F,MATCH(G3172,行业涨跌!C:C,0)),"-")</f>
        <v>-</v>
      </c>
      <c r="I3172" s="1" t="str">
        <f>IFERROR(INDEX(行业涨跌!E:E,MATCH(G3172,行业涨跌!C:C,0)),"-")</f>
        <v>-</v>
      </c>
      <c r="J3172" s="1">
        <v>0</v>
      </c>
      <c r="K3172" s="1">
        <v>0</v>
      </c>
      <c r="L3172" s="1">
        <v>0</v>
      </c>
      <c r="M3172" s="66">
        <f t="shared" si="309"/>
        <v>0</v>
      </c>
      <c r="R3172" s="43" t="str">
        <f t="shared" si="307"/>
        <v>-</v>
      </c>
    </row>
    <row r="3173" spans="1:19" x14ac:dyDescent="0.15">
      <c r="A3173" s="1">
        <v>3172</v>
      </c>
      <c r="B3173" s="29" t="str">
        <f>TRIM(基本信息!B3173)</f>
        <v/>
      </c>
      <c r="C3173" s="1" t="str">
        <f>TRIM(基本信息!C3173)</f>
        <v/>
      </c>
      <c r="D3173" s="1">
        <f t="shared" si="308"/>
        <v>0</v>
      </c>
      <c r="E3173" s="1" t="str">
        <f>IFERROR(INDEX(股票涨跌!E:E,MATCH(B3173,股票涨跌!B:B,0)),"-")</f>
        <v>-</v>
      </c>
      <c r="F3173" s="1" t="str">
        <f>IFERROR(INDEX(股票涨跌!F:F,MATCH(B3173,股票涨跌!B:B,0)),"-")</f>
        <v>-</v>
      </c>
      <c r="G3173" s="1" t="str">
        <f>TRIM(基本信息!O3173)</f>
        <v/>
      </c>
      <c r="H3173" s="1" t="str">
        <f>IFERROR(INDEX(行业涨跌!F:F,MATCH(G3173,行业涨跌!C:C,0)),"-")</f>
        <v>-</v>
      </c>
      <c r="I3173" s="1" t="str">
        <f>IFERROR(INDEX(行业涨跌!E:E,MATCH(G3173,行业涨跌!C:C,0)),"-")</f>
        <v>-</v>
      </c>
      <c r="J3173" s="1">
        <v>0</v>
      </c>
      <c r="K3173" s="1">
        <v>1</v>
      </c>
      <c r="L3173" s="1">
        <v>0</v>
      </c>
      <c r="M3173" s="66">
        <f t="shared" si="309"/>
        <v>1</v>
      </c>
      <c r="R3173" s="43" t="str">
        <f t="shared" si="307"/>
        <v>-</v>
      </c>
      <c r="S3173" s="11">
        <v>43630.625</v>
      </c>
    </row>
    <row r="3174" spans="1:19" x14ac:dyDescent="0.15">
      <c r="A3174" s="1">
        <v>3173</v>
      </c>
      <c r="B3174" s="29" t="str">
        <f>TRIM(基本信息!B3174)</f>
        <v/>
      </c>
      <c r="C3174" s="1" t="str">
        <f>TRIM(基本信息!C3174)</f>
        <v/>
      </c>
      <c r="D3174" s="1">
        <f t="shared" si="308"/>
        <v>0</v>
      </c>
      <c r="E3174" s="1" t="str">
        <f>IFERROR(INDEX(股票涨跌!E:E,MATCH(B3174,股票涨跌!B:B,0)),"-")</f>
        <v>-</v>
      </c>
      <c r="F3174" s="1" t="str">
        <f>IFERROR(INDEX(股票涨跌!F:F,MATCH(B3174,股票涨跌!B:B,0)),"-")</f>
        <v>-</v>
      </c>
      <c r="G3174" s="1" t="str">
        <f>TRIM(基本信息!O3174)</f>
        <v/>
      </c>
      <c r="H3174" s="1" t="str">
        <f>IFERROR(INDEX(行业涨跌!F:F,MATCH(G3174,行业涨跌!C:C,0)),"-")</f>
        <v>-</v>
      </c>
      <c r="I3174" s="1" t="str">
        <f>IFERROR(INDEX(行业涨跌!E:E,MATCH(G3174,行业涨跌!C:C,0)),"-")</f>
        <v>-</v>
      </c>
      <c r="J3174" s="1">
        <v>0</v>
      </c>
      <c r="K3174" s="1">
        <v>1</v>
      </c>
      <c r="L3174" s="1">
        <v>0</v>
      </c>
      <c r="M3174" s="66">
        <f t="shared" si="309"/>
        <v>1</v>
      </c>
      <c r="R3174" s="43" t="str">
        <f t="shared" si="307"/>
        <v>-</v>
      </c>
      <c r="S3174" s="11">
        <v>43630.625</v>
      </c>
    </row>
    <row r="3175" spans="1:19" x14ac:dyDescent="0.15">
      <c r="A3175" s="1">
        <v>3174</v>
      </c>
      <c r="B3175" s="29" t="str">
        <f>TRIM(基本信息!B3175)</f>
        <v/>
      </c>
      <c r="C3175" s="1" t="str">
        <f>TRIM(基本信息!C3175)</f>
        <v/>
      </c>
      <c r="D3175" s="1">
        <f t="shared" si="308"/>
        <v>0</v>
      </c>
      <c r="E3175" s="1" t="str">
        <f>IFERROR(INDEX(股票涨跌!E:E,MATCH(B3175,股票涨跌!B:B,0)),"-")</f>
        <v>-</v>
      </c>
      <c r="F3175" s="1" t="str">
        <f>IFERROR(INDEX(股票涨跌!F:F,MATCH(B3175,股票涨跌!B:B,0)),"-")</f>
        <v>-</v>
      </c>
      <c r="G3175" s="1" t="str">
        <f>TRIM(基本信息!O3175)</f>
        <v/>
      </c>
      <c r="H3175" s="1" t="str">
        <f>IFERROR(INDEX(行业涨跌!F:F,MATCH(G3175,行业涨跌!C:C,0)),"-")</f>
        <v>-</v>
      </c>
      <c r="I3175" s="1" t="str">
        <f>IFERROR(INDEX(行业涨跌!E:E,MATCH(G3175,行业涨跌!C:C,0)),"-")</f>
        <v>-</v>
      </c>
      <c r="J3175" s="1">
        <v>0</v>
      </c>
      <c r="K3175" s="1">
        <v>0</v>
      </c>
      <c r="L3175" s="1">
        <v>0</v>
      </c>
      <c r="M3175" s="66">
        <f t="shared" si="309"/>
        <v>0</v>
      </c>
      <c r="R3175" s="43" t="str">
        <f t="shared" si="307"/>
        <v>-</v>
      </c>
    </row>
    <row r="3176" spans="1:19" x14ac:dyDescent="0.15">
      <c r="A3176" s="1">
        <v>3175</v>
      </c>
      <c r="B3176" s="29" t="str">
        <f>TRIM(基本信息!B3176)</f>
        <v/>
      </c>
      <c r="C3176" s="1" t="str">
        <f>TRIM(基本信息!C3176)</f>
        <v/>
      </c>
      <c r="D3176" s="1">
        <f t="shared" si="308"/>
        <v>0</v>
      </c>
      <c r="E3176" s="1" t="str">
        <f>IFERROR(INDEX(股票涨跌!E:E,MATCH(B3176,股票涨跌!B:B,0)),"-")</f>
        <v>-</v>
      </c>
      <c r="F3176" s="1" t="str">
        <f>IFERROR(INDEX(股票涨跌!F:F,MATCH(B3176,股票涨跌!B:B,0)),"-")</f>
        <v>-</v>
      </c>
      <c r="G3176" s="1" t="str">
        <f>TRIM(基本信息!O3176)</f>
        <v/>
      </c>
      <c r="H3176" s="1" t="str">
        <f>IFERROR(INDEX(行业涨跌!F:F,MATCH(G3176,行业涨跌!C:C,0)),"-")</f>
        <v>-</v>
      </c>
      <c r="I3176" s="1" t="str">
        <f>IFERROR(INDEX(行业涨跌!E:E,MATCH(G3176,行业涨跌!C:C,0)),"-")</f>
        <v>-</v>
      </c>
      <c r="J3176" s="1">
        <v>0</v>
      </c>
      <c r="K3176" s="1">
        <v>0</v>
      </c>
      <c r="L3176" s="1">
        <v>0</v>
      </c>
      <c r="M3176" s="66">
        <f t="shared" si="309"/>
        <v>0</v>
      </c>
      <c r="R3176" s="43" t="str">
        <f t="shared" si="307"/>
        <v>-</v>
      </c>
    </row>
    <row r="3177" spans="1:19" x14ac:dyDescent="0.15">
      <c r="A3177" s="1">
        <v>3176</v>
      </c>
      <c r="B3177" s="29" t="str">
        <f>TRIM(基本信息!B3177)</f>
        <v/>
      </c>
      <c r="C3177" s="1" t="str">
        <f>TRIM(基本信息!C3177)</f>
        <v/>
      </c>
      <c r="D3177" s="1">
        <f t="shared" si="308"/>
        <v>0</v>
      </c>
      <c r="E3177" s="1" t="str">
        <f>IFERROR(INDEX(股票涨跌!E:E,MATCH(B3177,股票涨跌!B:B,0)),"-")</f>
        <v>-</v>
      </c>
      <c r="F3177" s="1" t="str">
        <f>IFERROR(INDEX(股票涨跌!F:F,MATCH(B3177,股票涨跌!B:B,0)),"-")</f>
        <v>-</v>
      </c>
      <c r="G3177" s="1" t="str">
        <f>TRIM(基本信息!O3177)</f>
        <v/>
      </c>
      <c r="H3177" s="1" t="str">
        <f>IFERROR(INDEX(行业涨跌!F:F,MATCH(G3177,行业涨跌!C:C,0)),"-")</f>
        <v>-</v>
      </c>
      <c r="I3177" s="1" t="str">
        <f>IFERROR(INDEX(行业涨跌!E:E,MATCH(G3177,行业涨跌!C:C,0)),"-")</f>
        <v>-</v>
      </c>
      <c r="J3177" s="1">
        <v>0</v>
      </c>
      <c r="K3177" s="1">
        <v>0</v>
      </c>
      <c r="L3177" s="1">
        <v>0</v>
      </c>
      <c r="M3177" s="66">
        <f t="shared" si="309"/>
        <v>0</v>
      </c>
      <c r="R3177" s="43" t="str">
        <f t="shared" si="307"/>
        <v>-</v>
      </c>
    </row>
    <row r="3178" spans="1:19" x14ac:dyDescent="0.15">
      <c r="A3178" s="1">
        <v>3177</v>
      </c>
      <c r="B3178" s="29" t="str">
        <f>TRIM(基本信息!B3178)</f>
        <v/>
      </c>
      <c r="C3178" s="1" t="str">
        <f>TRIM(基本信息!C3178)</f>
        <v/>
      </c>
      <c r="D3178" s="1">
        <f t="shared" si="308"/>
        <v>0</v>
      </c>
      <c r="E3178" s="1" t="str">
        <f>IFERROR(INDEX(股票涨跌!E:E,MATCH(B3178,股票涨跌!B:B,0)),"-")</f>
        <v>-</v>
      </c>
      <c r="F3178" s="1" t="str">
        <f>IFERROR(INDEX(股票涨跌!F:F,MATCH(B3178,股票涨跌!B:B,0)),"-")</f>
        <v>-</v>
      </c>
      <c r="G3178" s="1" t="str">
        <f>TRIM(基本信息!O3178)</f>
        <v/>
      </c>
      <c r="H3178" s="1" t="str">
        <f>IFERROR(INDEX(行业涨跌!F:F,MATCH(G3178,行业涨跌!C:C,0)),"-")</f>
        <v>-</v>
      </c>
      <c r="I3178" s="1" t="str">
        <f>IFERROR(INDEX(行业涨跌!E:E,MATCH(G3178,行业涨跌!C:C,0)),"-")</f>
        <v>-</v>
      </c>
      <c r="J3178" s="1">
        <v>0</v>
      </c>
      <c r="K3178" s="1">
        <v>0</v>
      </c>
      <c r="L3178" s="1">
        <v>0</v>
      </c>
      <c r="M3178" s="66">
        <f t="shared" si="309"/>
        <v>0</v>
      </c>
      <c r="R3178" s="43" t="str">
        <f t="shared" si="307"/>
        <v>-</v>
      </c>
    </row>
    <row r="3179" spans="1:19" x14ac:dyDescent="0.15">
      <c r="A3179" s="1">
        <v>3178</v>
      </c>
      <c r="B3179" s="29" t="str">
        <f>TRIM(基本信息!B3179)</f>
        <v/>
      </c>
      <c r="C3179" s="1" t="str">
        <f>TRIM(基本信息!C3179)</f>
        <v/>
      </c>
      <c r="D3179" s="1">
        <f t="shared" si="308"/>
        <v>0</v>
      </c>
      <c r="E3179" s="1" t="str">
        <f>IFERROR(INDEX(股票涨跌!E:E,MATCH(B3179,股票涨跌!B:B,0)),"-")</f>
        <v>-</v>
      </c>
      <c r="F3179" s="1" t="str">
        <f>IFERROR(INDEX(股票涨跌!F:F,MATCH(B3179,股票涨跌!B:B,0)),"-")</f>
        <v>-</v>
      </c>
      <c r="G3179" s="1" t="str">
        <f>TRIM(基本信息!O3179)</f>
        <v/>
      </c>
      <c r="H3179" s="1" t="str">
        <f>IFERROR(INDEX(行业涨跌!F:F,MATCH(G3179,行业涨跌!C:C,0)),"-")</f>
        <v>-</v>
      </c>
      <c r="I3179" s="1" t="str">
        <f>IFERROR(INDEX(行业涨跌!E:E,MATCH(G3179,行业涨跌!C:C,0)),"-")</f>
        <v>-</v>
      </c>
      <c r="J3179" s="1">
        <v>0</v>
      </c>
      <c r="K3179" s="1">
        <v>1</v>
      </c>
      <c r="L3179" s="1">
        <v>0</v>
      </c>
      <c r="M3179" s="66">
        <f t="shared" si="309"/>
        <v>1</v>
      </c>
      <c r="R3179" s="43" t="str">
        <f t="shared" si="307"/>
        <v>-</v>
      </c>
      <c r="S3179" s="11">
        <v>43630.625</v>
      </c>
    </row>
    <row r="3180" spans="1:19" x14ac:dyDescent="0.15">
      <c r="A3180" s="1">
        <v>3179</v>
      </c>
      <c r="B3180" s="29" t="str">
        <f>TRIM(基本信息!B3180)</f>
        <v/>
      </c>
      <c r="C3180" s="1" t="str">
        <f>TRIM(基本信息!C3180)</f>
        <v/>
      </c>
      <c r="D3180" s="1">
        <f t="shared" si="308"/>
        <v>0</v>
      </c>
      <c r="E3180" s="1" t="str">
        <f>IFERROR(INDEX(股票涨跌!E:E,MATCH(B3180,股票涨跌!B:B,0)),"-")</f>
        <v>-</v>
      </c>
      <c r="F3180" s="1" t="str">
        <f>IFERROR(INDEX(股票涨跌!F:F,MATCH(B3180,股票涨跌!B:B,0)),"-")</f>
        <v>-</v>
      </c>
      <c r="G3180" s="1" t="str">
        <f>TRIM(基本信息!O3180)</f>
        <v/>
      </c>
      <c r="H3180" s="1" t="str">
        <f>IFERROR(INDEX(行业涨跌!F:F,MATCH(G3180,行业涨跌!C:C,0)),"-")</f>
        <v>-</v>
      </c>
      <c r="I3180" s="1" t="str">
        <f>IFERROR(INDEX(行业涨跌!E:E,MATCH(G3180,行业涨跌!C:C,0)),"-")</f>
        <v>-</v>
      </c>
      <c r="J3180" s="1">
        <v>1</v>
      </c>
      <c r="K3180" s="1">
        <v>0</v>
      </c>
      <c r="L3180" s="1">
        <v>0</v>
      </c>
      <c r="M3180" s="66">
        <f t="shared" si="309"/>
        <v>0.5</v>
      </c>
      <c r="N3180" s="1">
        <v>0</v>
      </c>
      <c r="O3180" s="1">
        <v>0</v>
      </c>
      <c r="P3180" s="1">
        <v>0</v>
      </c>
      <c r="Q3180" s="1">
        <v>0</v>
      </c>
      <c r="R3180" s="43" t="str">
        <f t="shared" si="307"/>
        <v>-</v>
      </c>
      <c r="S3180" s="11" t="s">
        <v>7751</v>
      </c>
    </row>
    <row r="3181" spans="1:19" x14ac:dyDescent="0.15">
      <c r="A3181" s="1">
        <v>3180</v>
      </c>
      <c r="B3181" s="29" t="str">
        <f>TRIM(基本信息!B3181)</f>
        <v/>
      </c>
      <c r="C3181" s="1" t="str">
        <f>TRIM(基本信息!C3181)</f>
        <v/>
      </c>
      <c r="D3181" s="1">
        <f t="shared" si="308"/>
        <v>0</v>
      </c>
      <c r="E3181" s="1" t="str">
        <f>IFERROR(INDEX(股票涨跌!E:E,MATCH(B3181,股票涨跌!B:B,0)),"-")</f>
        <v>-</v>
      </c>
      <c r="F3181" s="1" t="str">
        <f>IFERROR(INDEX(股票涨跌!F:F,MATCH(B3181,股票涨跌!B:B,0)),"-")</f>
        <v>-</v>
      </c>
      <c r="G3181" s="1" t="str">
        <f>TRIM(基本信息!O3181)</f>
        <v/>
      </c>
      <c r="H3181" s="1" t="str">
        <f>IFERROR(INDEX(行业涨跌!F:F,MATCH(G3181,行业涨跌!C:C,0)),"-")</f>
        <v>-</v>
      </c>
      <c r="I3181" s="1" t="str">
        <f>IFERROR(INDEX(行业涨跌!E:E,MATCH(G3181,行业涨跌!C:C,0)),"-")</f>
        <v>-</v>
      </c>
      <c r="J3181" s="1">
        <v>0</v>
      </c>
      <c r="K3181" s="1">
        <v>0</v>
      </c>
      <c r="L3181" s="1">
        <v>1</v>
      </c>
      <c r="M3181" s="66">
        <f t="shared" si="309"/>
        <v>0</v>
      </c>
      <c r="R3181" s="43" t="str">
        <f t="shared" si="307"/>
        <v>-</v>
      </c>
    </row>
    <row r="3182" spans="1:19" x14ac:dyDescent="0.15">
      <c r="A3182" s="1">
        <v>3181</v>
      </c>
      <c r="B3182" s="29" t="str">
        <f>TRIM(基本信息!B3182)</f>
        <v/>
      </c>
      <c r="C3182" s="1" t="str">
        <f>TRIM(基本信息!C3182)</f>
        <v/>
      </c>
      <c r="D3182" s="1">
        <f t="shared" si="308"/>
        <v>0</v>
      </c>
      <c r="E3182" s="1" t="str">
        <f>IFERROR(INDEX(股票涨跌!E:E,MATCH(B3182,股票涨跌!B:B,0)),"-")</f>
        <v>-</v>
      </c>
      <c r="F3182" s="1" t="str">
        <f>IFERROR(INDEX(股票涨跌!F:F,MATCH(B3182,股票涨跌!B:B,0)),"-")</f>
        <v>-</v>
      </c>
      <c r="G3182" s="1" t="str">
        <f>TRIM(基本信息!O3182)</f>
        <v/>
      </c>
      <c r="H3182" s="1" t="str">
        <f>IFERROR(INDEX(行业涨跌!F:F,MATCH(G3182,行业涨跌!C:C,0)),"-")</f>
        <v>-</v>
      </c>
      <c r="I3182" s="1" t="str">
        <f>IFERROR(INDEX(行业涨跌!E:E,MATCH(G3182,行业涨跌!C:C,0)),"-")</f>
        <v>-</v>
      </c>
      <c r="J3182" s="1">
        <v>0</v>
      </c>
      <c r="K3182" s="1">
        <v>0</v>
      </c>
      <c r="L3182" s="1">
        <v>0</v>
      </c>
      <c r="M3182" s="66">
        <f t="shared" si="309"/>
        <v>0</v>
      </c>
      <c r="R3182" s="43" t="str">
        <f t="shared" si="307"/>
        <v>-</v>
      </c>
    </row>
    <row r="3183" spans="1:19" x14ac:dyDescent="0.15">
      <c r="A3183" s="1">
        <v>3182</v>
      </c>
      <c r="B3183" s="29" t="str">
        <f>TRIM(基本信息!B3183)</f>
        <v/>
      </c>
      <c r="C3183" s="1" t="str">
        <f>TRIM(基本信息!C3183)</f>
        <v/>
      </c>
      <c r="D3183" s="1">
        <f t="shared" si="308"/>
        <v>0</v>
      </c>
      <c r="E3183" s="1" t="str">
        <f>IFERROR(INDEX(股票涨跌!E:E,MATCH(B3183,股票涨跌!B:B,0)),"-")</f>
        <v>-</v>
      </c>
      <c r="F3183" s="1" t="str">
        <f>IFERROR(INDEX(股票涨跌!F:F,MATCH(B3183,股票涨跌!B:B,0)),"-")</f>
        <v>-</v>
      </c>
      <c r="G3183" s="1" t="str">
        <f>TRIM(基本信息!O3183)</f>
        <v/>
      </c>
      <c r="H3183" s="1" t="str">
        <f>IFERROR(INDEX(行业涨跌!F:F,MATCH(G3183,行业涨跌!C:C,0)),"-")</f>
        <v>-</v>
      </c>
      <c r="I3183" s="1" t="str">
        <f>IFERROR(INDEX(行业涨跌!E:E,MATCH(G3183,行业涨跌!C:C,0)),"-")</f>
        <v>-</v>
      </c>
      <c r="J3183" s="1">
        <v>0</v>
      </c>
      <c r="K3183" s="1">
        <v>0</v>
      </c>
      <c r="L3183" s="1">
        <v>0</v>
      </c>
      <c r="M3183" s="66">
        <f t="shared" si="309"/>
        <v>0</v>
      </c>
      <c r="R3183" s="43" t="str">
        <f t="shared" si="307"/>
        <v>-</v>
      </c>
    </row>
    <row r="3184" spans="1:19" x14ac:dyDescent="0.15">
      <c r="A3184" s="1">
        <v>3183</v>
      </c>
      <c r="B3184" s="29" t="str">
        <f>TRIM(基本信息!B3184)</f>
        <v/>
      </c>
      <c r="C3184" s="1" t="str">
        <f>TRIM(基本信息!C3184)</f>
        <v/>
      </c>
      <c r="D3184" s="1">
        <f t="shared" si="308"/>
        <v>0</v>
      </c>
      <c r="E3184" s="1" t="str">
        <f>IFERROR(INDEX(股票涨跌!E:E,MATCH(B3184,股票涨跌!B:B,0)),"-")</f>
        <v>-</v>
      </c>
      <c r="F3184" s="1" t="str">
        <f>IFERROR(INDEX(股票涨跌!F:F,MATCH(B3184,股票涨跌!B:B,0)),"-")</f>
        <v>-</v>
      </c>
      <c r="G3184" s="1" t="str">
        <f>TRIM(基本信息!O3184)</f>
        <v/>
      </c>
      <c r="H3184" s="1" t="str">
        <f>IFERROR(INDEX(行业涨跌!F:F,MATCH(G3184,行业涨跌!C:C,0)),"-")</f>
        <v>-</v>
      </c>
      <c r="I3184" s="1" t="str">
        <f>IFERROR(INDEX(行业涨跌!E:E,MATCH(G3184,行业涨跌!C:C,0)),"-")</f>
        <v>-</v>
      </c>
      <c r="J3184" s="1">
        <v>0</v>
      </c>
      <c r="K3184" s="1">
        <v>1</v>
      </c>
      <c r="L3184" s="1">
        <v>0</v>
      </c>
      <c r="M3184" s="66">
        <f t="shared" si="309"/>
        <v>1</v>
      </c>
      <c r="R3184" s="43" t="str">
        <f t="shared" si="307"/>
        <v>-</v>
      </c>
      <c r="S3184" s="11">
        <v>43630.625</v>
      </c>
    </row>
    <row r="3185" spans="1:19" x14ac:dyDescent="0.15">
      <c r="A3185" s="1">
        <v>3184</v>
      </c>
      <c r="B3185" s="29" t="str">
        <f>TRIM(基本信息!B3185)</f>
        <v/>
      </c>
      <c r="C3185" s="1" t="str">
        <f>TRIM(基本信息!C3185)</f>
        <v/>
      </c>
      <c r="D3185" s="1">
        <f t="shared" si="308"/>
        <v>0</v>
      </c>
      <c r="E3185" s="1" t="str">
        <f>IFERROR(INDEX(股票涨跌!E:E,MATCH(B3185,股票涨跌!B:B,0)),"-")</f>
        <v>-</v>
      </c>
      <c r="F3185" s="1" t="str">
        <f>IFERROR(INDEX(股票涨跌!F:F,MATCH(B3185,股票涨跌!B:B,0)),"-")</f>
        <v>-</v>
      </c>
      <c r="G3185" s="1" t="str">
        <f>TRIM(基本信息!O3185)</f>
        <v/>
      </c>
      <c r="H3185" s="1" t="str">
        <f>IFERROR(INDEX(行业涨跌!F:F,MATCH(G3185,行业涨跌!C:C,0)),"-")</f>
        <v>-</v>
      </c>
      <c r="I3185" s="1" t="str">
        <f>IFERROR(INDEX(行业涨跌!E:E,MATCH(G3185,行业涨跌!C:C,0)),"-")</f>
        <v>-</v>
      </c>
      <c r="J3185" s="1">
        <v>0</v>
      </c>
      <c r="K3185" s="1">
        <v>0</v>
      </c>
      <c r="L3185" s="1">
        <v>0</v>
      </c>
      <c r="M3185" s="66">
        <f t="shared" si="309"/>
        <v>0</v>
      </c>
      <c r="R3185" s="43" t="str">
        <f t="shared" si="307"/>
        <v>-</v>
      </c>
    </row>
    <row r="3186" spans="1:19" x14ac:dyDescent="0.15">
      <c r="A3186" s="1">
        <v>3185</v>
      </c>
      <c r="B3186" s="29" t="str">
        <f>TRIM(基本信息!B3186)</f>
        <v/>
      </c>
      <c r="C3186" s="1" t="str">
        <f>TRIM(基本信息!C3186)</f>
        <v/>
      </c>
      <c r="D3186" s="1">
        <f t="shared" si="308"/>
        <v>0</v>
      </c>
      <c r="E3186" s="1" t="str">
        <f>IFERROR(INDEX(股票涨跌!E:E,MATCH(B3186,股票涨跌!B:B,0)),"-")</f>
        <v>-</v>
      </c>
      <c r="F3186" s="1" t="str">
        <f>IFERROR(INDEX(股票涨跌!F:F,MATCH(B3186,股票涨跌!B:B,0)),"-")</f>
        <v>-</v>
      </c>
      <c r="G3186" s="1" t="str">
        <f>TRIM(基本信息!O3186)</f>
        <v/>
      </c>
      <c r="H3186" s="1" t="str">
        <f>IFERROR(INDEX(行业涨跌!F:F,MATCH(G3186,行业涨跌!C:C,0)),"-")</f>
        <v>-</v>
      </c>
      <c r="I3186" s="1" t="str">
        <f>IFERROR(INDEX(行业涨跌!E:E,MATCH(G3186,行业涨跌!C:C,0)),"-")</f>
        <v>-</v>
      </c>
      <c r="J3186" s="1">
        <v>0</v>
      </c>
      <c r="K3186" s="1">
        <v>0</v>
      </c>
      <c r="L3186" s="1">
        <v>0</v>
      </c>
      <c r="M3186" s="66">
        <f t="shared" si="309"/>
        <v>0</v>
      </c>
      <c r="R3186" s="43" t="str">
        <f t="shared" si="307"/>
        <v>-</v>
      </c>
    </row>
    <row r="3187" spans="1:19" x14ac:dyDescent="0.15">
      <c r="A3187" s="1">
        <v>3186</v>
      </c>
      <c r="B3187" s="29" t="str">
        <f>TRIM(基本信息!B3187)</f>
        <v/>
      </c>
      <c r="C3187" s="1" t="str">
        <f>TRIM(基本信息!C3187)</f>
        <v/>
      </c>
      <c r="D3187" s="1">
        <f t="shared" si="308"/>
        <v>0</v>
      </c>
      <c r="E3187" s="1" t="str">
        <f>IFERROR(INDEX(股票涨跌!E:E,MATCH(B3187,股票涨跌!B:B,0)),"-")</f>
        <v>-</v>
      </c>
      <c r="F3187" s="1" t="str">
        <f>IFERROR(INDEX(股票涨跌!F:F,MATCH(B3187,股票涨跌!B:B,0)),"-")</f>
        <v>-</v>
      </c>
      <c r="G3187" s="1" t="str">
        <f>TRIM(基本信息!O3187)</f>
        <v/>
      </c>
      <c r="H3187" s="1" t="str">
        <f>IFERROR(INDEX(行业涨跌!F:F,MATCH(G3187,行业涨跌!C:C,0)),"-")</f>
        <v>-</v>
      </c>
      <c r="I3187" s="1" t="str">
        <f>IFERROR(INDEX(行业涨跌!E:E,MATCH(G3187,行业涨跌!C:C,0)),"-")</f>
        <v>-</v>
      </c>
      <c r="J3187" s="1">
        <v>0</v>
      </c>
      <c r="K3187" s="1">
        <v>0</v>
      </c>
      <c r="L3187" s="1">
        <v>0</v>
      </c>
      <c r="M3187" s="66">
        <f t="shared" si="309"/>
        <v>0</v>
      </c>
      <c r="R3187" s="43" t="str">
        <f t="shared" si="307"/>
        <v>-</v>
      </c>
    </row>
    <row r="3188" spans="1:19" x14ac:dyDescent="0.15">
      <c r="A3188" s="1">
        <v>3187</v>
      </c>
      <c r="B3188" s="29" t="str">
        <f>TRIM(基本信息!B3188)</f>
        <v/>
      </c>
      <c r="C3188" s="1" t="str">
        <f>TRIM(基本信息!C3188)</f>
        <v/>
      </c>
      <c r="D3188" s="1">
        <f t="shared" si="308"/>
        <v>0</v>
      </c>
      <c r="E3188" s="1" t="str">
        <f>IFERROR(INDEX(股票涨跌!E:E,MATCH(B3188,股票涨跌!B:B,0)),"-")</f>
        <v>-</v>
      </c>
      <c r="F3188" s="1" t="str">
        <f>IFERROR(INDEX(股票涨跌!F:F,MATCH(B3188,股票涨跌!B:B,0)),"-")</f>
        <v>-</v>
      </c>
      <c r="G3188" s="1" t="str">
        <f>TRIM(基本信息!O3188)</f>
        <v/>
      </c>
      <c r="H3188" s="1" t="str">
        <f>IFERROR(INDEX(行业涨跌!F:F,MATCH(G3188,行业涨跌!C:C,0)),"-")</f>
        <v>-</v>
      </c>
      <c r="I3188" s="1" t="str">
        <f>IFERROR(INDEX(行业涨跌!E:E,MATCH(G3188,行业涨跌!C:C,0)),"-")</f>
        <v>-</v>
      </c>
      <c r="J3188" s="1">
        <v>0</v>
      </c>
      <c r="K3188" s="1">
        <v>0</v>
      </c>
      <c r="L3188" s="1">
        <v>0</v>
      </c>
      <c r="M3188" s="66">
        <f t="shared" si="309"/>
        <v>0</v>
      </c>
      <c r="R3188" s="43" t="str">
        <f t="shared" si="307"/>
        <v>-</v>
      </c>
    </row>
    <row r="3189" spans="1:19" x14ac:dyDescent="0.15">
      <c r="A3189" s="1">
        <v>3188</v>
      </c>
      <c r="B3189" s="29" t="str">
        <f>TRIM(基本信息!B3189)</f>
        <v/>
      </c>
      <c r="C3189" s="1" t="str">
        <f>TRIM(基本信息!C3189)</f>
        <v/>
      </c>
      <c r="D3189" s="1">
        <f t="shared" si="308"/>
        <v>0</v>
      </c>
      <c r="E3189" s="1" t="str">
        <f>IFERROR(INDEX(股票涨跌!E:E,MATCH(B3189,股票涨跌!B:B,0)),"-")</f>
        <v>-</v>
      </c>
      <c r="F3189" s="1" t="str">
        <f>IFERROR(INDEX(股票涨跌!F:F,MATCH(B3189,股票涨跌!B:B,0)),"-")</f>
        <v>-</v>
      </c>
      <c r="G3189" s="1" t="str">
        <f>TRIM(基本信息!O3189)</f>
        <v/>
      </c>
      <c r="H3189" s="1" t="str">
        <f>IFERROR(INDEX(行业涨跌!F:F,MATCH(G3189,行业涨跌!C:C,0)),"-")</f>
        <v>-</v>
      </c>
      <c r="I3189" s="1" t="str">
        <f>IFERROR(INDEX(行业涨跌!E:E,MATCH(G3189,行业涨跌!C:C,0)),"-")</f>
        <v>-</v>
      </c>
      <c r="J3189" s="1">
        <v>0</v>
      </c>
      <c r="K3189" s="1">
        <v>0</v>
      </c>
      <c r="L3189" s="1">
        <v>0</v>
      </c>
      <c r="M3189" s="66">
        <f t="shared" si="309"/>
        <v>0</v>
      </c>
      <c r="R3189" s="43" t="str">
        <f t="shared" si="307"/>
        <v>-</v>
      </c>
    </row>
    <row r="3190" spans="1:19" x14ac:dyDescent="0.15">
      <c r="A3190" s="1">
        <v>3189</v>
      </c>
      <c r="B3190" s="29" t="str">
        <f>TRIM(基本信息!B3190)</f>
        <v/>
      </c>
      <c r="C3190" s="1" t="str">
        <f>TRIM(基本信息!C3190)</f>
        <v/>
      </c>
      <c r="D3190" s="1">
        <f t="shared" si="308"/>
        <v>0</v>
      </c>
      <c r="E3190" s="1" t="str">
        <f>IFERROR(INDEX(股票涨跌!E:E,MATCH(B3190,股票涨跌!B:B,0)),"-")</f>
        <v>-</v>
      </c>
      <c r="F3190" s="1" t="str">
        <f>IFERROR(INDEX(股票涨跌!F:F,MATCH(B3190,股票涨跌!B:B,0)),"-")</f>
        <v>-</v>
      </c>
      <c r="G3190" s="1" t="str">
        <f>TRIM(基本信息!O3190)</f>
        <v/>
      </c>
      <c r="H3190" s="1" t="str">
        <f>IFERROR(INDEX(行业涨跌!F:F,MATCH(G3190,行业涨跌!C:C,0)),"-")</f>
        <v>-</v>
      </c>
      <c r="I3190" s="1" t="str">
        <f>IFERROR(INDEX(行业涨跌!E:E,MATCH(G3190,行业涨跌!C:C,0)),"-")</f>
        <v>-</v>
      </c>
      <c r="J3190" s="1">
        <v>0</v>
      </c>
      <c r="K3190" s="1">
        <v>0</v>
      </c>
      <c r="L3190" s="1">
        <v>0</v>
      </c>
      <c r="M3190" s="66">
        <f t="shared" si="309"/>
        <v>0</v>
      </c>
      <c r="R3190" s="43" t="str">
        <f t="shared" si="307"/>
        <v>-</v>
      </c>
    </row>
    <row r="3191" spans="1:19" x14ac:dyDescent="0.15">
      <c r="A3191" s="1">
        <v>3190</v>
      </c>
      <c r="B3191" s="29" t="str">
        <f>TRIM(基本信息!B3191)</f>
        <v/>
      </c>
      <c r="C3191" s="1" t="str">
        <f>TRIM(基本信息!C3191)</f>
        <v/>
      </c>
      <c r="D3191" s="1">
        <f t="shared" si="308"/>
        <v>0</v>
      </c>
      <c r="E3191" s="1" t="str">
        <f>IFERROR(INDEX(股票涨跌!E:E,MATCH(B3191,股票涨跌!B:B,0)),"-")</f>
        <v>-</v>
      </c>
      <c r="F3191" s="1" t="str">
        <f>IFERROR(INDEX(股票涨跌!F:F,MATCH(B3191,股票涨跌!B:B,0)),"-")</f>
        <v>-</v>
      </c>
      <c r="G3191" s="1" t="str">
        <f>TRIM(基本信息!O3191)</f>
        <v/>
      </c>
      <c r="H3191" s="1" t="str">
        <f>IFERROR(INDEX(行业涨跌!F:F,MATCH(G3191,行业涨跌!C:C,0)),"-")</f>
        <v>-</v>
      </c>
      <c r="I3191" s="1" t="str">
        <f>IFERROR(INDEX(行业涨跌!E:E,MATCH(G3191,行业涨跌!C:C,0)),"-")</f>
        <v>-</v>
      </c>
      <c r="J3191" s="1">
        <v>1</v>
      </c>
      <c r="K3191" s="1">
        <v>0</v>
      </c>
      <c r="L3191" s="1">
        <v>0</v>
      </c>
      <c r="M3191" s="66">
        <f t="shared" si="309"/>
        <v>0.5</v>
      </c>
      <c r="N3191" s="1">
        <v>0</v>
      </c>
      <c r="O3191" s="1">
        <v>1</v>
      </c>
      <c r="P3191" s="1">
        <v>1</v>
      </c>
      <c r="Q3191" s="1">
        <v>0</v>
      </c>
      <c r="R3191" s="43" t="str">
        <f t="shared" si="307"/>
        <v>-</v>
      </c>
      <c r="S3191" s="11">
        <v>43630.625</v>
      </c>
    </row>
    <row r="3192" spans="1:19" x14ac:dyDescent="0.15">
      <c r="A3192" s="1">
        <v>3191</v>
      </c>
      <c r="B3192" s="29" t="str">
        <f>TRIM(基本信息!B3192)</f>
        <v/>
      </c>
      <c r="C3192" s="1" t="str">
        <f>TRIM(基本信息!C3192)</f>
        <v/>
      </c>
      <c r="D3192" s="1">
        <f t="shared" si="308"/>
        <v>0</v>
      </c>
      <c r="E3192" s="1" t="str">
        <f>IFERROR(INDEX(股票涨跌!E:E,MATCH(B3192,股票涨跌!B:B,0)),"-")</f>
        <v>-</v>
      </c>
      <c r="F3192" s="1" t="str">
        <f>IFERROR(INDEX(股票涨跌!F:F,MATCH(B3192,股票涨跌!B:B,0)),"-")</f>
        <v>-</v>
      </c>
      <c r="G3192" s="1" t="str">
        <f>TRIM(基本信息!O3192)</f>
        <v/>
      </c>
      <c r="H3192" s="1" t="str">
        <f>IFERROR(INDEX(行业涨跌!F:F,MATCH(G3192,行业涨跌!C:C,0)),"-")</f>
        <v>-</v>
      </c>
      <c r="I3192" s="1" t="str">
        <f>IFERROR(INDEX(行业涨跌!E:E,MATCH(G3192,行业涨跌!C:C,0)),"-")</f>
        <v>-</v>
      </c>
      <c r="J3192" s="1">
        <v>0</v>
      </c>
      <c r="K3192" s="1">
        <v>0</v>
      </c>
      <c r="L3192" s="1">
        <v>0</v>
      </c>
      <c r="M3192" s="66">
        <f t="shared" si="309"/>
        <v>0</v>
      </c>
      <c r="R3192" s="43" t="str">
        <f t="shared" si="307"/>
        <v>-</v>
      </c>
    </row>
    <row r="3193" spans="1:19" x14ac:dyDescent="0.15">
      <c r="A3193" s="1">
        <v>3192</v>
      </c>
      <c r="B3193" s="29" t="str">
        <f>TRIM(基本信息!B3193)</f>
        <v/>
      </c>
      <c r="C3193" s="1" t="str">
        <f>TRIM(基本信息!C3193)</f>
        <v/>
      </c>
      <c r="D3193" s="1">
        <f t="shared" si="308"/>
        <v>0</v>
      </c>
      <c r="E3193" s="1" t="str">
        <f>IFERROR(INDEX(股票涨跌!E:E,MATCH(B3193,股票涨跌!B:B,0)),"-")</f>
        <v>-</v>
      </c>
      <c r="F3193" s="1" t="str">
        <f>IFERROR(INDEX(股票涨跌!F:F,MATCH(B3193,股票涨跌!B:B,0)),"-")</f>
        <v>-</v>
      </c>
      <c r="G3193" s="1" t="str">
        <f>TRIM(基本信息!O3193)</f>
        <v/>
      </c>
      <c r="H3193" s="1" t="str">
        <f>IFERROR(INDEX(行业涨跌!F:F,MATCH(G3193,行业涨跌!C:C,0)),"-")</f>
        <v>-</v>
      </c>
      <c r="I3193" s="1" t="str">
        <f>IFERROR(INDEX(行业涨跌!E:E,MATCH(G3193,行业涨跌!C:C,0)),"-")</f>
        <v>-</v>
      </c>
      <c r="J3193" s="1">
        <v>0</v>
      </c>
      <c r="K3193" s="1">
        <v>0</v>
      </c>
      <c r="L3193" s="1">
        <v>0</v>
      </c>
      <c r="M3193" s="66">
        <f t="shared" si="309"/>
        <v>0</v>
      </c>
      <c r="R3193" s="43" t="str">
        <f t="shared" si="307"/>
        <v>-</v>
      </c>
    </row>
    <row r="3194" spans="1:19" x14ac:dyDescent="0.15">
      <c r="A3194" s="1">
        <v>3193</v>
      </c>
      <c r="B3194" s="29" t="str">
        <f>TRIM(基本信息!B3194)</f>
        <v/>
      </c>
      <c r="C3194" s="1" t="str">
        <f>TRIM(基本信息!C3194)</f>
        <v/>
      </c>
      <c r="D3194" s="1">
        <f t="shared" si="308"/>
        <v>0</v>
      </c>
      <c r="E3194" s="1" t="str">
        <f>IFERROR(INDEX(股票涨跌!E:E,MATCH(B3194,股票涨跌!B:B,0)),"-")</f>
        <v>-</v>
      </c>
      <c r="F3194" s="1" t="str">
        <f>IFERROR(INDEX(股票涨跌!F:F,MATCH(B3194,股票涨跌!B:B,0)),"-")</f>
        <v>-</v>
      </c>
      <c r="G3194" s="1" t="str">
        <f>TRIM(基本信息!O3194)</f>
        <v/>
      </c>
      <c r="H3194" s="1" t="str">
        <f>IFERROR(INDEX(行业涨跌!F:F,MATCH(G3194,行业涨跌!C:C,0)),"-")</f>
        <v>-</v>
      </c>
      <c r="I3194" s="1" t="str">
        <f>IFERROR(INDEX(行业涨跌!E:E,MATCH(G3194,行业涨跌!C:C,0)),"-")</f>
        <v>-</v>
      </c>
      <c r="J3194" s="1">
        <v>0</v>
      </c>
      <c r="K3194" s="1">
        <v>0</v>
      </c>
      <c r="L3194" s="1">
        <v>0</v>
      </c>
      <c r="M3194" s="66">
        <f t="shared" si="309"/>
        <v>0</v>
      </c>
      <c r="R3194" s="43" t="str">
        <f t="shared" si="307"/>
        <v>-</v>
      </c>
    </row>
    <row r="3195" spans="1:19" x14ac:dyDescent="0.15">
      <c r="A3195" s="1">
        <v>3194</v>
      </c>
      <c r="B3195" s="29" t="str">
        <f>TRIM(基本信息!B3195)</f>
        <v/>
      </c>
      <c r="C3195" s="1" t="str">
        <f>TRIM(基本信息!C3195)</f>
        <v/>
      </c>
      <c r="D3195" s="1">
        <f t="shared" si="308"/>
        <v>0</v>
      </c>
      <c r="E3195" s="1" t="str">
        <f>IFERROR(INDEX(股票涨跌!E:E,MATCH(B3195,股票涨跌!B:B,0)),"-")</f>
        <v>-</v>
      </c>
      <c r="F3195" s="1" t="str">
        <f>IFERROR(INDEX(股票涨跌!F:F,MATCH(B3195,股票涨跌!B:B,0)),"-")</f>
        <v>-</v>
      </c>
      <c r="G3195" s="1" t="str">
        <f>TRIM(基本信息!O3195)</f>
        <v/>
      </c>
      <c r="H3195" s="1" t="str">
        <f>IFERROR(INDEX(行业涨跌!F:F,MATCH(G3195,行业涨跌!C:C,0)),"-")</f>
        <v>-</v>
      </c>
      <c r="I3195" s="1" t="str">
        <f>IFERROR(INDEX(行业涨跌!E:E,MATCH(G3195,行业涨跌!C:C,0)),"-")</f>
        <v>-</v>
      </c>
      <c r="J3195" s="1">
        <v>0</v>
      </c>
      <c r="K3195" s="1">
        <v>0</v>
      </c>
      <c r="L3195" s="1">
        <v>0</v>
      </c>
      <c r="M3195" s="66">
        <f t="shared" si="309"/>
        <v>0</v>
      </c>
      <c r="R3195" s="43" t="str">
        <f t="shared" si="307"/>
        <v>-</v>
      </c>
    </row>
    <row r="3196" spans="1:19" x14ac:dyDescent="0.15">
      <c r="A3196" s="1">
        <v>3195</v>
      </c>
      <c r="B3196" s="29" t="str">
        <f>TRIM(基本信息!B3196)</f>
        <v/>
      </c>
      <c r="C3196" s="1" t="str">
        <f>TRIM(基本信息!C3196)</f>
        <v/>
      </c>
      <c r="D3196" s="1">
        <f t="shared" si="308"/>
        <v>0</v>
      </c>
      <c r="E3196" s="1" t="str">
        <f>IFERROR(INDEX(股票涨跌!E:E,MATCH(B3196,股票涨跌!B:B,0)),"-")</f>
        <v>-</v>
      </c>
      <c r="F3196" s="1" t="str">
        <f>IFERROR(INDEX(股票涨跌!F:F,MATCH(B3196,股票涨跌!B:B,0)),"-")</f>
        <v>-</v>
      </c>
      <c r="G3196" s="1" t="str">
        <f>TRIM(基本信息!O3196)</f>
        <v/>
      </c>
      <c r="H3196" s="1" t="str">
        <f>IFERROR(INDEX(行业涨跌!F:F,MATCH(G3196,行业涨跌!C:C,0)),"-")</f>
        <v>-</v>
      </c>
      <c r="I3196" s="1" t="str">
        <f>IFERROR(INDEX(行业涨跌!E:E,MATCH(G3196,行业涨跌!C:C,0)),"-")</f>
        <v>-</v>
      </c>
      <c r="J3196" s="1">
        <v>0</v>
      </c>
      <c r="K3196" s="1">
        <v>0</v>
      </c>
      <c r="L3196" s="1">
        <v>0</v>
      </c>
      <c r="M3196" s="66">
        <f t="shared" si="309"/>
        <v>0</v>
      </c>
      <c r="R3196" s="43" t="str">
        <f t="shared" si="307"/>
        <v>-</v>
      </c>
    </row>
    <row r="3197" spans="1:19" x14ac:dyDescent="0.15">
      <c r="A3197" s="1">
        <v>3196</v>
      </c>
      <c r="B3197" s="29" t="str">
        <f>TRIM(基本信息!B3197)</f>
        <v/>
      </c>
      <c r="C3197" s="1" t="str">
        <f>TRIM(基本信息!C3197)</f>
        <v/>
      </c>
      <c r="D3197" s="1">
        <f t="shared" si="308"/>
        <v>0</v>
      </c>
      <c r="E3197" s="1" t="str">
        <f>IFERROR(INDEX(股票涨跌!E:E,MATCH(B3197,股票涨跌!B:B,0)),"-")</f>
        <v>-</v>
      </c>
      <c r="F3197" s="1" t="str">
        <f>IFERROR(INDEX(股票涨跌!F:F,MATCH(B3197,股票涨跌!B:B,0)),"-")</f>
        <v>-</v>
      </c>
      <c r="G3197" s="1" t="str">
        <f>TRIM(基本信息!O3197)</f>
        <v/>
      </c>
      <c r="H3197" s="1" t="str">
        <f>IFERROR(INDEX(行业涨跌!F:F,MATCH(G3197,行业涨跌!C:C,0)),"-")</f>
        <v>-</v>
      </c>
      <c r="I3197" s="1" t="str">
        <f>IFERROR(INDEX(行业涨跌!E:E,MATCH(G3197,行业涨跌!C:C,0)),"-")</f>
        <v>-</v>
      </c>
      <c r="J3197" s="1">
        <v>0</v>
      </c>
      <c r="K3197" s="1">
        <v>0</v>
      </c>
      <c r="L3197" s="1">
        <v>0</v>
      </c>
      <c r="M3197" s="66">
        <f t="shared" si="309"/>
        <v>0</v>
      </c>
      <c r="R3197" s="43" t="str">
        <f t="shared" si="307"/>
        <v>-</v>
      </c>
    </row>
    <row r="3198" spans="1:19" x14ac:dyDescent="0.15">
      <c r="A3198" s="1">
        <v>3197</v>
      </c>
      <c r="B3198" s="29" t="str">
        <f>TRIM(基本信息!B3198)</f>
        <v/>
      </c>
      <c r="C3198" s="1" t="str">
        <f>TRIM(基本信息!C3198)</f>
        <v/>
      </c>
      <c r="D3198" s="1">
        <f t="shared" si="308"/>
        <v>0</v>
      </c>
      <c r="E3198" s="1" t="str">
        <f>IFERROR(INDEX(股票涨跌!E:E,MATCH(B3198,股票涨跌!B:B,0)),"-")</f>
        <v>-</v>
      </c>
      <c r="F3198" s="1" t="str">
        <f>IFERROR(INDEX(股票涨跌!F:F,MATCH(B3198,股票涨跌!B:B,0)),"-")</f>
        <v>-</v>
      </c>
      <c r="G3198" s="1" t="str">
        <f>TRIM(基本信息!O3198)</f>
        <v/>
      </c>
      <c r="H3198" s="1" t="str">
        <f>IFERROR(INDEX(行业涨跌!F:F,MATCH(G3198,行业涨跌!C:C,0)),"-")</f>
        <v>-</v>
      </c>
      <c r="I3198" s="1" t="str">
        <f>IFERROR(INDEX(行业涨跌!E:E,MATCH(G3198,行业涨跌!C:C,0)),"-")</f>
        <v>-</v>
      </c>
      <c r="J3198" s="1">
        <v>0</v>
      </c>
      <c r="K3198" s="1">
        <v>0</v>
      </c>
      <c r="L3198" s="1">
        <v>0</v>
      </c>
      <c r="M3198" s="66">
        <f t="shared" si="309"/>
        <v>0</v>
      </c>
      <c r="R3198" s="43" t="str">
        <f t="shared" si="307"/>
        <v>-</v>
      </c>
    </row>
    <row r="3199" spans="1:19" x14ac:dyDescent="0.15">
      <c r="A3199" s="1">
        <v>3198</v>
      </c>
      <c r="B3199" s="29" t="str">
        <f>TRIM(基本信息!B3199)</f>
        <v/>
      </c>
      <c r="C3199" s="1" t="str">
        <f>TRIM(基本信息!C3199)</f>
        <v/>
      </c>
      <c r="D3199" s="1">
        <f t="shared" si="308"/>
        <v>0</v>
      </c>
      <c r="E3199" s="1" t="str">
        <f>IFERROR(INDEX(股票涨跌!E:E,MATCH(B3199,股票涨跌!B:B,0)),"-")</f>
        <v>-</v>
      </c>
      <c r="F3199" s="1" t="str">
        <f>IFERROR(INDEX(股票涨跌!F:F,MATCH(B3199,股票涨跌!B:B,0)),"-")</f>
        <v>-</v>
      </c>
      <c r="G3199" s="1" t="str">
        <f>TRIM(基本信息!O3199)</f>
        <v/>
      </c>
      <c r="H3199" s="1" t="str">
        <f>IFERROR(INDEX(行业涨跌!F:F,MATCH(G3199,行业涨跌!C:C,0)),"-")</f>
        <v>-</v>
      </c>
      <c r="I3199" s="1" t="str">
        <f>IFERROR(INDEX(行业涨跌!E:E,MATCH(G3199,行业涨跌!C:C,0)),"-")</f>
        <v>-</v>
      </c>
      <c r="J3199" s="1">
        <v>0</v>
      </c>
      <c r="K3199" s="1">
        <v>0</v>
      </c>
      <c r="L3199" s="1">
        <v>0</v>
      </c>
      <c r="M3199" s="66">
        <f t="shared" si="309"/>
        <v>0</v>
      </c>
      <c r="R3199" s="43" t="str">
        <f t="shared" si="307"/>
        <v>-</v>
      </c>
    </row>
    <row r="3200" spans="1:19" x14ac:dyDescent="0.15">
      <c r="A3200" s="1">
        <v>3199</v>
      </c>
      <c r="B3200" s="29" t="str">
        <f>TRIM(基本信息!B3200)</f>
        <v/>
      </c>
      <c r="C3200" s="1" t="str">
        <f>TRIM(基本信息!C3200)</f>
        <v/>
      </c>
      <c r="D3200" s="1">
        <f t="shared" si="308"/>
        <v>0</v>
      </c>
      <c r="E3200" s="1" t="str">
        <f>IFERROR(INDEX(股票涨跌!E:E,MATCH(B3200,股票涨跌!B:B,0)),"-")</f>
        <v>-</v>
      </c>
      <c r="F3200" s="1" t="str">
        <f>IFERROR(INDEX(股票涨跌!F:F,MATCH(B3200,股票涨跌!B:B,0)),"-")</f>
        <v>-</v>
      </c>
      <c r="G3200" s="1" t="str">
        <f>TRIM(基本信息!O3200)</f>
        <v/>
      </c>
      <c r="H3200" s="1" t="str">
        <f>IFERROR(INDEX(行业涨跌!F:F,MATCH(G3200,行业涨跌!C:C,0)),"-")</f>
        <v>-</v>
      </c>
      <c r="I3200" s="1" t="str">
        <f>IFERROR(INDEX(行业涨跌!E:E,MATCH(G3200,行业涨跌!C:C,0)),"-")</f>
        <v>-</v>
      </c>
      <c r="J3200" s="1">
        <v>0</v>
      </c>
      <c r="K3200" s="1">
        <v>1</v>
      </c>
      <c r="L3200" s="1">
        <v>0</v>
      </c>
      <c r="M3200" s="66">
        <f t="shared" si="309"/>
        <v>1</v>
      </c>
      <c r="R3200" s="43" t="str">
        <f t="shared" si="307"/>
        <v>-</v>
      </c>
      <c r="S3200" s="11">
        <v>43630.625</v>
      </c>
    </row>
    <row r="3201" spans="1:19" x14ac:dyDescent="0.15">
      <c r="A3201" s="1">
        <v>3200</v>
      </c>
      <c r="B3201" s="29" t="str">
        <f>TRIM(基本信息!B3201)</f>
        <v/>
      </c>
      <c r="C3201" s="1" t="str">
        <f>TRIM(基本信息!C3201)</f>
        <v/>
      </c>
      <c r="D3201" s="1">
        <f t="shared" si="308"/>
        <v>0</v>
      </c>
      <c r="E3201" s="1" t="str">
        <f>IFERROR(INDEX(股票涨跌!E:E,MATCH(B3201,股票涨跌!B:B,0)),"-")</f>
        <v>-</v>
      </c>
      <c r="F3201" s="1" t="str">
        <f>IFERROR(INDEX(股票涨跌!F:F,MATCH(B3201,股票涨跌!B:B,0)),"-")</f>
        <v>-</v>
      </c>
      <c r="G3201" s="1" t="str">
        <f>TRIM(基本信息!O3201)</f>
        <v/>
      </c>
      <c r="H3201" s="1" t="str">
        <f>IFERROR(INDEX(行业涨跌!F:F,MATCH(G3201,行业涨跌!C:C,0)),"-")</f>
        <v>-</v>
      </c>
      <c r="I3201" s="1" t="str">
        <f>IFERROR(INDEX(行业涨跌!E:E,MATCH(G3201,行业涨跌!C:C,0)),"-")</f>
        <v>-</v>
      </c>
      <c r="J3201" s="1">
        <v>0</v>
      </c>
      <c r="K3201" s="1">
        <v>0</v>
      </c>
      <c r="L3201" s="1">
        <v>0</v>
      </c>
      <c r="M3201" s="66">
        <f t="shared" si="309"/>
        <v>0</v>
      </c>
      <c r="R3201" s="43" t="str">
        <f t="shared" si="307"/>
        <v>-</v>
      </c>
    </row>
    <row r="3202" spans="1:19" x14ac:dyDescent="0.15">
      <c r="A3202" s="1">
        <v>3201</v>
      </c>
      <c r="B3202" s="29" t="str">
        <f>TRIM(基本信息!B3202)</f>
        <v/>
      </c>
      <c r="C3202" s="1" t="str">
        <f>TRIM(基本信息!C3202)</f>
        <v/>
      </c>
      <c r="D3202" s="1">
        <f t="shared" si="308"/>
        <v>0</v>
      </c>
      <c r="E3202" s="1" t="str">
        <f>IFERROR(INDEX(股票涨跌!E:E,MATCH(B3202,股票涨跌!B:B,0)),"-")</f>
        <v>-</v>
      </c>
      <c r="F3202" s="1" t="str">
        <f>IFERROR(INDEX(股票涨跌!F:F,MATCH(B3202,股票涨跌!B:B,0)),"-")</f>
        <v>-</v>
      </c>
      <c r="G3202" s="1" t="str">
        <f>TRIM(基本信息!O3202)</f>
        <v/>
      </c>
      <c r="H3202" s="1" t="str">
        <f>IFERROR(INDEX(行业涨跌!F:F,MATCH(G3202,行业涨跌!C:C,0)),"-")</f>
        <v>-</v>
      </c>
      <c r="I3202" s="1" t="str">
        <f>IFERROR(INDEX(行业涨跌!E:E,MATCH(G3202,行业涨跌!C:C,0)),"-")</f>
        <v>-</v>
      </c>
      <c r="J3202" s="1">
        <v>0</v>
      </c>
      <c r="K3202" s="1">
        <v>1</v>
      </c>
      <c r="L3202" s="1">
        <v>0</v>
      </c>
      <c r="M3202" s="66">
        <f t="shared" si="309"/>
        <v>1</v>
      </c>
      <c r="R3202" s="43" t="str">
        <f t="shared" ref="R3202:R3265" si="310">IF(D3202&gt;0,IF(J3202&gt;0,$J$1,"")&amp;IF(K3202&gt;0,$K$1,"")&amp;IF(L3202&gt;0,$L$1,"")&amp;"+"&amp;IF(N3202&gt;0,$N$1,"")&amp;IF(O3202&gt;0,$O$1,"")&amp;IF(P3202&gt;0,$P$1,"")&amp;IF(Q3202&gt;0,$Q$1,""),"-")</f>
        <v>-</v>
      </c>
      <c r="S3202" s="11">
        <v>43630.625</v>
      </c>
    </row>
    <row r="3203" spans="1:19" x14ac:dyDescent="0.15">
      <c r="A3203" s="1">
        <v>3202</v>
      </c>
      <c r="B3203" s="29" t="str">
        <f>TRIM(基本信息!B3203)</f>
        <v/>
      </c>
      <c r="C3203" s="1" t="str">
        <f>TRIM(基本信息!C3203)</f>
        <v/>
      </c>
      <c r="D3203" s="1">
        <f t="shared" ref="D3203:D3266" si="311">IF(LEN(B3203)&gt;2,OR(M3203=1,(M3203=0.5)*(N3203+O3203+P3203+Q3203)&gt;0)+0,0)</f>
        <v>0</v>
      </c>
      <c r="E3203" s="1" t="str">
        <f>IFERROR(INDEX(股票涨跌!E:E,MATCH(B3203,股票涨跌!B:B,0)),"-")</f>
        <v>-</v>
      </c>
      <c r="F3203" s="1" t="str">
        <f>IFERROR(INDEX(股票涨跌!F:F,MATCH(B3203,股票涨跌!B:B,0)),"-")</f>
        <v>-</v>
      </c>
      <c r="G3203" s="1" t="str">
        <f>TRIM(基本信息!O3203)</f>
        <v/>
      </c>
      <c r="H3203" s="1" t="str">
        <f>IFERROR(INDEX(行业涨跌!F:F,MATCH(G3203,行业涨跌!C:C,0)),"-")</f>
        <v>-</v>
      </c>
      <c r="I3203" s="1" t="str">
        <f>IFERROR(INDEX(行业涨跌!E:E,MATCH(G3203,行业涨跌!C:C,0)),"-")</f>
        <v>-</v>
      </c>
      <c r="J3203" s="1">
        <v>0</v>
      </c>
      <c r="K3203" s="1">
        <v>0</v>
      </c>
      <c r="L3203" s="1">
        <v>0</v>
      </c>
      <c r="M3203" s="66">
        <f t="shared" ref="M3203:M3266" si="312">IF(K3203&gt;0,1,IF(J3203&gt;0,0.5,0))</f>
        <v>0</v>
      </c>
      <c r="R3203" s="43" t="str">
        <f t="shared" si="310"/>
        <v>-</v>
      </c>
    </row>
    <row r="3204" spans="1:19" x14ac:dyDescent="0.15">
      <c r="A3204" s="1">
        <v>3203</v>
      </c>
      <c r="B3204" s="29" t="str">
        <f>TRIM(基本信息!B3204)</f>
        <v/>
      </c>
      <c r="C3204" s="1" t="str">
        <f>TRIM(基本信息!C3204)</f>
        <v/>
      </c>
      <c r="D3204" s="1">
        <f t="shared" si="311"/>
        <v>0</v>
      </c>
      <c r="E3204" s="1" t="str">
        <f>IFERROR(INDEX(股票涨跌!E:E,MATCH(B3204,股票涨跌!B:B,0)),"-")</f>
        <v>-</v>
      </c>
      <c r="F3204" s="1" t="str">
        <f>IFERROR(INDEX(股票涨跌!F:F,MATCH(B3204,股票涨跌!B:B,0)),"-")</f>
        <v>-</v>
      </c>
      <c r="G3204" s="1" t="str">
        <f>TRIM(基本信息!O3204)</f>
        <v/>
      </c>
      <c r="H3204" s="1" t="str">
        <f>IFERROR(INDEX(行业涨跌!F:F,MATCH(G3204,行业涨跌!C:C,0)),"-")</f>
        <v>-</v>
      </c>
      <c r="I3204" s="1" t="str">
        <f>IFERROR(INDEX(行业涨跌!E:E,MATCH(G3204,行业涨跌!C:C,0)),"-")</f>
        <v>-</v>
      </c>
      <c r="J3204" s="1">
        <v>0</v>
      </c>
      <c r="K3204" s="1">
        <v>0</v>
      </c>
      <c r="L3204" s="1">
        <v>0</v>
      </c>
      <c r="M3204" s="66">
        <f t="shared" si="312"/>
        <v>0</v>
      </c>
      <c r="R3204" s="43" t="str">
        <f t="shared" si="310"/>
        <v>-</v>
      </c>
    </row>
    <row r="3205" spans="1:19" x14ac:dyDescent="0.15">
      <c r="A3205" s="1">
        <v>3204</v>
      </c>
      <c r="B3205" s="29" t="str">
        <f>TRIM(基本信息!B3205)</f>
        <v/>
      </c>
      <c r="C3205" s="1" t="str">
        <f>TRIM(基本信息!C3205)</f>
        <v/>
      </c>
      <c r="D3205" s="1">
        <f t="shared" si="311"/>
        <v>0</v>
      </c>
      <c r="E3205" s="1" t="str">
        <f>IFERROR(INDEX(股票涨跌!E:E,MATCH(B3205,股票涨跌!B:B,0)),"-")</f>
        <v>-</v>
      </c>
      <c r="F3205" s="1" t="str">
        <f>IFERROR(INDEX(股票涨跌!F:F,MATCH(B3205,股票涨跌!B:B,0)),"-")</f>
        <v>-</v>
      </c>
      <c r="G3205" s="1" t="str">
        <f>TRIM(基本信息!O3205)</f>
        <v/>
      </c>
      <c r="H3205" s="1" t="str">
        <f>IFERROR(INDEX(行业涨跌!F:F,MATCH(G3205,行业涨跌!C:C,0)),"-")</f>
        <v>-</v>
      </c>
      <c r="I3205" s="1" t="str">
        <f>IFERROR(INDEX(行业涨跌!E:E,MATCH(G3205,行业涨跌!C:C,0)),"-")</f>
        <v>-</v>
      </c>
      <c r="J3205" s="1">
        <v>0</v>
      </c>
      <c r="K3205" s="1">
        <v>0</v>
      </c>
      <c r="L3205" s="1">
        <v>0</v>
      </c>
      <c r="M3205" s="66">
        <f t="shared" si="312"/>
        <v>0</v>
      </c>
      <c r="R3205" s="43" t="str">
        <f t="shared" si="310"/>
        <v>-</v>
      </c>
    </row>
    <row r="3206" spans="1:19" x14ac:dyDescent="0.15">
      <c r="A3206" s="1">
        <v>3205</v>
      </c>
      <c r="B3206" s="29" t="str">
        <f>TRIM(基本信息!B3206)</f>
        <v/>
      </c>
      <c r="C3206" s="1" t="str">
        <f>TRIM(基本信息!C3206)</f>
        <v/>
      </c>
      <c r="D3206" s="1">
        <f t="shared" si="311"/>
        <v>0</v>
      </c>
      <c r="E3206" s="1" t="str">
        <f>IFERROR(INDEX(股票涨跌!E:E,MATCH(B3206,股票涨跌!B:B,0)),"-")</f>
        <v>-</v>
      </c>
      <c r="F3206" s="1" t="str">
        <f>IFERROR(INDEX(股票涨跌!F:F,MATCH(B3206,股票涨跌!B:B,0)),"-")</f>
        <v>-</v>
      </c>
      <c r="G3206" s="1" t="str">
        <f>TRIM(基本信息!O3206)</f>
        <v/>
      </c>
      <c r="H3206" s="1" t="str">
        <f>IFERROR(INDEX(行业涨跌!F:F,MATCH(G3206,行业涨跌!C:C,0)),"-")</f>
        <v>-</v>
      </c>
      <c r="I3206" s="1" t="str">
        <f>IFERROR(INDEX(行业涨跌!E:E,MATCH(G3206,行业涨跌!C:C,0)),"-")</f>
        <v>-</v>
      </c>
      <c r="J3206" s="1">
        <v>0</v>
      </c>
      <c r="K3206" s="1">
        <v>1</v>
      </c>
      <c r="L3206" s="1">
        <v>0</v>
      </c>
      <c r="M3206" s="66">
        <f t="shared" si="312"/>
        <v>1</v>
      </c>
      <c r="R3206" s="43" t="str">
        <f t="shared" si="310"/>
        <v>-</v>
      </c>
      <c r="S3206" s="11">
        <v>43630.625</v>
      </c>
    </row>
    <row r="3207" spans="1:19" x14ac:dyDescent="0.15">
      <c r="A3207" s="1">
        <v>3206</v>
      </c>
      <c r="B3207" s="29" t="str">
        <f>TRIM(基本信息!B3207)</f>
        <v/>
      </c>
      <c r="C3207" s="1" t="str">
        <f>TRIM(基本信息!C3207)</f>
        <v/>
      </c>
      <c r="D3207" s="1">
        <f t="shared" si="311"/>
        <v>0</v>
      </c>
      <c r="E3207" s="1" t="str">
        <f>IFERROR(INDEX(股票涨跌!E:E,MATCH(B3207,股票涨跌!B:B,0)),"-")</f>
        <v>-</v>
      </c>
      <c r="F3207" s="1" t="str">
        <f>IFERROR(INDEX(股票涨跌!F:F,MATCH(B3207,股票涨跌!B:B,0)),"-")</f>
        <v>-</v>
      </c>
      <c r="G3207" s="1" t="str">
        <f>TRIM(基本信息!O3207)</f>
        <v/>
      </c>
      <c r="H3207" s="1" t="str">
        <f>IFERROR(INDEX(行业涨跌!F:F,MATCH(G3207,行业涨跌!C:C,0)),"-")</f>
        <v>-</v>
      </c>
      <c r="I3207" s="1" t="str">
        <f>IFERROR(INDEX(行业涨跌!E:E,MATCH(G3207,行业涨跌!C:C,0)),"-")</f>
        <v>-</v>
      </c>
      <c r="J3207" s="1">
        <v>0</v>
      </c>
      <c r="K3207" s="1">
        <v>0</v>
      </c>
      <c r="L3207" s="1">
        <v>1</v>
      </c>
      <c r="M3207" s="66">
        <f t="shared" si="312"/>
        <v>0</v>
      </c>
      <c r="R3207" s="43" t="str">
        <f t="shared" si="310"/>
        <v>-</v>
      </c>
    </row>
    <row r="3208" spans="1:19" x14ac:dyDescent="0.15">
      <c r="A3208" s="1">
        <v>3207</v>
      </c>
      <c r="B3208" s="29" t="str">
        <f>TRIM(基本信息!B3208)</f>
        <v/>
      </c>
      <c r="C3208" s="1" t="str">
        <f>TRIM(基本信息!C3208)</f>
        <v/>
      </c>
      <c r="D3208" s="1">
        <f t="shared" si="311"/>
        <v>0</v>
      </c>
      <c r="E3208" s="1" t="str">
        <f>IFERROR(INDEX(股票涨跌!E:E,MATCH(B3208,股票涨跌!B:B,0)),"-")</f>
        <v>-</v>
      </c>
      <c r="F3208" s="1" t="str">
        <f>IFERROR(INDEX(股票涨跌!F:F,MATCH(B3208,股票涨跌!B:B,0)),"-")</f>
        <v>-</v>
      </c>
      <c r="G3208" s="1" t="str">
        <f>TRIM(基本信息!O3208)</f>
        <v/>
      </c>
      <c r="H3208" s="1" t="str">
        <f>IFERROR(INDEX(行业涨跌!F:F,MATCH(G3208,行业涨跌!C:C,0)),"-")</f>
        <v>-</v>
      </c>
      <c r="I3208" s="1" t="str">
        <f>IFERROR(INDEX(行业涨跌!E:E,MATCH(G3208,行业涨跌!C:C,0)),"-")</f>
        <v>-</v>
      </c>
      <c r="J3208" s="1">
        <v>0</v>
      </c>
      <c r="K3208" s="1">
        <v>0</v>
      </c>
      <c r="L3208" s="1">
        <v>0</v>
      </c>
      <c r="M3208" s="66">
        <f t="shared" si="312"/>
        <v>0</v>
      </c>
      <c r="R3208" s="43" t="str">
        <f t="shared" si="310"/>
        <v>-</v>
      </c>
    </row>
    <row r="3209" spans="1:19" x14ac:dyDescent="0.15">
      <c r="A3209" s="1">
        <v>3208</v>
      </c>
      <c r="B3209" s="29" t="str">
        <f>TRIM(基本信息!B3209)</f>
        <v/>
      </c>
      <c r="C3209" s="1" t="str">
        <f>TRIM(基本信息!C3209)</f>
        <v/>
      </c>
      <c r="D3209" s="1">
        <f t="shared" si="311"/>
        <v>0</v>
      </c>
      <c r="E3209" s="1" t="str">
        <f>IFERROR(INDEX(股票涨跌!E:E,MATCH(B3209,股票涨跌!B:B,0)),"-")</f>
        <v>-</v>
      </c>
      <c r="F3209" s="1" t="str">
        <f>IFERROR(INDEX(股票涨跌!F:F,MATCH(B3209,股票涨跌!B:B,0)),"-")</f>
        <v>-</v>
      </c>
      <c r="G3209" s="1" t="str">
        <f>TRIM(基本信息!O3209)</f>
        <v/>
      </c>
      <c r="H3209" s="1" t="str">
        <f>IFERROR(INDEX(行业涨跌!F:F,MATCH(G3209,行业涨跌!C:C,0)),"-")</f>
        <v>-</v>
      </c>
      <c r="I3209" s="1" t="str">
        <f>IFERROR(INDEX(行业涨跌!E:E,MATCH(G3209,行业涨跌!C:C,0)),"-")</f>
        <v>-</v>
      </c>
      <c r="J3209" s="1">
        <v>0</v>
      </c>
      <c r="K3209" s="1">
        <v>0</v>
      </c>
      <c r="L3209" s="1">
        <v>0</v>
      </c>
      <c r="M3209" s="66">
        <f t="shared" si="312"/>
        <v>0</v>
      </c>
      <c r="R3209" s="43" t="str">
        <f t="shared" si="310"/>
        <v>-</v>
      </c>
    </row>
    <row r="3210" spans="1:19" x14ac:dyDescent="0.15">
      <c r="A3210" s="1">
        <v>3209</v>
      </c>
      <c r="B3210" s="29" t="str">
        <f>TRIM(基本信息!B3210)</f>
        <v/>
      </c>
      <c r="C3210" s="1" t="str">
        <f>TRIM(基本信息!C3210)</f>
        <v/>
      </c>
      <c r="D3210" s="1">
        <f t="shared" si="311"/>
        <v>0</v>
      </c>
      <c r="E3210" s="1" t="str">
        <f>IFERROR(INDEX(股票涨跌!E:E,MATCH(B3210,股票涨跌!B:B,0)),"-")</f>
        <v>-</v>
      </c>
      <c r="F3210" s="1" t="str">
        <f>IFERROR(INDEX(股票涨跌!F:F,MATCH(B3210,股票涨跌!B:B,0)),"-")</f>
        <v>-</v>
      </c>
      <c r="G3210" s="1" t="str">
        <f>TRIM(基本信息!O3210)</f>
        <v/>
      </c>
      <c r="H3210" s="1" t="str">
        <f>IFERROR(INDEX(行业涨跌!F:F,MATCH(G3210,行业涨跌!C:C,0)),"-")</f>
        <v>-</v>
      </c>
      <c r="I3210" s="1" t="str">
        <f>IFERROR(INDEX(行业涨跌!E:E,MATCH(G3210,行业涨跌!C:C,0)),"-")</f>
        <v>-</v>
      </c>
      <c r="J3210" s="1">
        <v>0</v>
      </c>
      <c r="K3210" s="1">
        <v>0</v>
      </c>
      <c r="L3210" s="1">
        <v>0</v>
      </c>
      <c r="M3210" s="66">
        <f t="shared" si="312"/>
        <v>0</v>
      </c>
      <c r="R3210" s="43" t="str">
        <f t="shared" si="310"/>
        <v>-</v>
      </c>
    </row>
    <row r="3211" spans="1:19" x14ac:dyDescent="0.15">
      <c r="A3211" s="1">
        <v>3210</v>
      </c>
      <c r="B3211" s="29" t="str">
        <f>TRIM(基本信息!B3211)</f>
        <v/>
      </c>
      <c r="C3211" s="1" t="str">
        <f>TRIM(基本信息!C3211)</f>
        <v/>
      </c>
      <c r="D3211" s="1">
        <f t="shared" si="311"/>
        <v>0</v>
      </c>
      <c r="E3211" s="1" t="str">
        <f>IFERROR(INDEX(股票涨跌!E:E,MATCH(B3211,股票涨跌!B:B,0)),"-")</f>
        <v>-</v>
      </c>
      <c r="F3211" s="1" t="str">
        <f>IFERROR(INDEX(股票涨跌!F:F,MATCH(B3211,股票涨跌!B:B,0)),"-")</f>
        <v>-</v>
      </c>
      <c r="G3211" s="1" t="str">
        <f>TRIM(基本信息!O3211)</f>
        <v/>
      </c>
      <c r="H3211" s="1" t="str">
        <f>IFERROR(INDEX(行业涨跌!F:F,MATCH(G3211,行业涨跌!C:C,0)),"-")</f>
        <v>-</v>
      </c>
      <c r="I3211" s="1" t="str">
        <f>IFERROR(INDEX(行业涨跌!E:E,MATCH(G3211,行业涨跌!C:C,0)),"-")</f>
        <v>-</v>
      </c>
      <c r="J3211" s="1">
        <v>1</v>
      </c>
      <c r="K3211" s="1">
        <v>0</v>
      </c>
      <c r="L3211" s="1">
        <v>0</v>
      </c>
      <c r="M3211" s="66">
        <f t="shared" si="312"/>
        <v>0.5</v>
      </c>
      <c r="N3211" s="1">
        <v>0</v>
      </c>
      <c r="O3211" s="1">
        <v>0</v>
      </c>
      <c r="P3211" s="1">
        <v>1</v>
      </c>
      <c r="Q3211" s="1">
        <v>0</v>
      </c>
      <c r="R3211" s="43" t="str">
        <f t="shared" si="310"/>
        <v>-</v>
      </c>
      <c r="S3211" s="11">
        <v>43630.625</v>
      </c>
    </row>
    <row r="3212" spans="1:19" x14ac:dyDescent="0.15">
      <c r="A3212" s="1">
        <v>3211</v>
      </c>
      <c r="B3212" s="29" t="str">
        <f>TRIM(基本信息!B3212)</f>
        <v/>
      </c>
      <c r="C3212" s="1" t="str">
        <f>TRIM(基本信息!C3212)</f>
        <v/>
      </c>
      <c r="D3212" s="1">
        <f t="shared" si="311"/>
        <v>0</v>
      </c>
      <c r="E3212" s="1" t="str">
        <f>IFERROR(INDEX(股票涨跌!E:E,MATCH(B3212,股票涨跌!B:B,0)),"-")</f>
        <v>-</v>
      </c>
      <c r="F3212" s="1" t="str">
        <f>IFERROR(INDEX(股票涨跌!F:F,MATCH(B3212,股票涨跌!B:B,0)),"-")</f>
        <v>-</v>
      </c>
      <c r="G3212" s="1" t="str">
        <f>TRIM(基本信息!O3212)</f>
        <v/>
      </c>
      <c r="H3212" s="1" t="str">
        <f>IFERROR(INDEX(行业涨跌!F:F,MATCH(G3212,行业涨跌!C:C,0)),"-")</f>
        <v>-</v>
      </c>
      <c r="I3212" s="1" t="str">
        <f>IFERROR(INDEX(行业涨跌!E:E,MATCH(G3212,行业涨跌!C:C,0)),"-")</f>
        <v>-</v>
      </c>
      <c r="J3212" s="1">
        <v>0</v>
      </c>
      <c r="K3212" s="1">
        <v>0</v>
      </c>
      <c r="L3212" s="1">
        <v>0</v>
      </c>
      <c r="M3212" s="66">
        <f t="shared" si="312"/>
        <v>0</v>
      </c>
      <c r="R3212" s="43" t="str">
        <f t="shared" si="310"/>
        <v>-</v>
      </c>
    </row>
    <row r="3213" spans="1:19" x14ac:dyDescent="0.15">
      <c r="A3213" s="1">
        <v>3212</v>
      </c>
      <c r="B3213" s="29" t="str">
        <f>TRIM(基本信息!B3213)</f>
        <v/>
      </c>
      <c r="C3213" s="1" t="str">
        <f>TRIM(基本信息!C3213)</f>
        <v/>
      </c>
      <c r="D3213" s="1">
        <f t="shared" si="311"/>
        <v>0</v>
      </c>
      <c r="E3213" s="1" t="str">
        <f>IFERROR(INDEX(股票涨跌!E:E,MATCH(B3213,股票涨跌!B:B,0)),"-")</f>
        <v>-</v>
      </c>
      <c r="F3213" s="1" t="str">
        <f>IFERROR(INDEX(股票涨跌!F:F,MATCH(B3213,股票涨跌!B:B,0)),"-")</f>
        <v>-</v>
      </c>
      <c r="G3213" s="1" t="str">
        <f>TRIM(基本信息!O3213)</f>
        <v/>
      </c>
      <c r="H3213" s="1" t="str">
        <f>IFERROR(INDEX(行业涨跌!F:F,MATCH(G3213,行业涨跌!C:C,0)),"-")</f>
        <v>-</v>
      </c>
      <c r="I3213" s="1" t="str">
        <f>IFERROR(INDEX(行业涨跌!E:E,MATCH(G3213,行业涨跌!C:C,0)),"-")</f>
        <v>-</v>
      </c>
      <c r="J3213" s="1">
        <v>0</v>
      </c>
      <c r="K3213" s="1">
        <v>0</v>
      </c>
      <c r="L3213" s="1">
        <v>0</v>
      </c>
      <c r="M3213" s="66">
        <f t="shared" si="312"/>
        <v>0</v>
      </c>
      <c r="R3213" s="43" t="str">
        <f t="shared" si="310"/>
        <v>-</v>
      </c>
    </row>
    <row r="3214" spans="1:19" x14ac:dyDescent="0.15">
      <c r="A3214" s="1">
        <v>3213</v>
      </c>
      <c r="B3214" s="29" t="str">
        <f>TRIM(基本信息!B3214)</f>
        <v/>
      </c>
      <c r="C3214" s="1" t="str">
        <f>TRIM(基本信息!C3214)</f>
        <v/>
      </c>
      <c r="D3214" s="1">
        <f t="shared" si="311"/>
        <v>0</v>
      </c>
      <c r="E3214" s="1" t="str">
        <f>IFERROR(INDEX(股票涨跌!E:E,MATCH(B3214,股票涨跌!B:B,0)),"-")</f>
        <v>-</v>
      </c>
      <c r="F3214" s="1" t="str">
        <f>IFERROR(INDEX(股票涨跌!F:F,MATCH(B3214,股票涨跌!B:B,0)),"-")</f>
        <v>-</v>
      </c>
      <c r="G3214" s="1" t="str">
        <f>TRIM(基本信息!O3214)</f>
        <v/>
      </c>
      <c r="H3214" s="1" t="str">
        <f>IFERROR(INDEX(行业涨跌!F:F,MATCH(G3214,行业涨跌!C:C,0)),"-")</f>
        <v>-</v>
      </c>
      <c r="I3214" s="1" t="str">
        <f>IFERROR(INDEX(行业涨跌!E:E,MATCH(G3214,行业涨跌!C:C,0)),"-")</f>
        <v>-</v>
      </c>
      <c r="J3214" s="1">
        <v>0</v>
      </c>
      <c r="K3214" s="1">
        <v>0</v>
      </c>
      <c r="L3214" s="1">
        <v>0</v>
      </c>
      <c r="M3214" s="66">
        <f t="shared" si="312"/>
        <v>0</v>
      </c>
      <c r="R3214" s="43" t="str">
        <f t="shared" si="310"/>
        <v>-</v>
      </c>
    </row>
    <row r="3215" spans="1:19" x14ac:dyDescent="0.15">
      <c r="A3215" s="1">
        <v>3214</v>
      </c>
      <c r="B3215" s="29" t="str">
        <f>TRIM(基本信息!B3215)</f>
        <v/>
      </c>
      <c r="C3215" s="1" t="str">
        <f>TRIM(基本信息!C3215)</f>
        <v/>
      </c>
      <c r="D3215" s="1">
        <f t="shared" si="311"/>
        <v>0</v>
      </c>
      <c r="E3215" s="1" t="str">
        <f>IFERROR(INDEX(股票涨跌!E:E,MATCH(B3215,股票涨跌!B:B,0)),"-")</f>
        <v>-</v>
      </c>
      <c r="F3215" s="1" t="str">
        <f>IFERROR(INDEX(股票涨跌!F:F,MATCH(B3215,股票涨跌!B:B,0)),"-")</f>
        <v>-</v>
      </c>
      <c r="G3215" s="1" t="str">
        <f>TRIM(基本信息!O3215)</f>
        <v/>
      </c>
      <c r="H3215" s="1" t="str">
        <f>IFERROR(INDEX(行业涨跌!F:F,MATCH(G3215,行业涨跌!C:C,0)),"-")</f>
        <v>-</v>
      </c>
      <c r="I3215" s="1" t="str">
        <f>IFERROR(INDEX(行业涨跌!E:E,MATCH(G3215,行业涨跌!C:C,0)),"-")</f>
        <v>-</v>
      </c>
      <c r="J3215" s="1">
        <v>0</v>
      </c>
      <c r="K3215" s="1">
        <v>0</v>
      </c>
      <c r="L3215" s="1">
        <v>0</v>
      </c>
      <c r="M3215" s="66">
        <f t="shared" si="312"/>
        <v>0</v>
      </c>
      <c r="R3215" s="43" t="str">
        <f t="shared" si="310"/>
        <v>-</v>
      </c>
    </row>
    <row r="3216" spans="1:19" x14ac:dyDescent="0.15">
      <c r="A3216" s="1">
        <v>3215</v>
      </c>
      <c r="B3216" s="29" t="str">
        <f>TRIM(基本信息!B3216)</f>
        <v/>
      </c>
      <c r="C3216" s="1" t="str">
        <f>TRIM(基本信息!C3216)</f>
        <v/>
      </c>
      <c r="D3216" s="1">
        <f t="shared" si="311"/>
        <v>0</v>
      </c>
      <c r="E3216" s="1" t="str">
        <f>IFERROR(INDEX(股票涨跌!E:E,MATCH(B3216,股票涨跌!B:B,0)),"-")</f>
        <v>-</v>
      </c>
      <c r="F3216" s="1" t="str">
        <f>IFERROR(INDEX(股票涨跌!F:F,MATCH(B3216,股票涨跌!B:B,0)),"-")</f>
        <v>-</v>
      </c>
      <c r="G3216" s="1" t="str">
        <f>TRIM(基本信息!O3216)</f>
        <v/>
      </c>
      <c r="H3216" s="1" t="str">
        <f>IFERROR(INDEX(行业涨跌!F:F,MATCH(G3216,行业涨跌!C:C,0)),"-")</f>
        <v>-</v>
      </c>
      <c r="I3216" s="1" t="str">
        <f>IFERROR(INDEX(行业涨跌!E:E,MATCH(G3216,行业涨跌!C:C,0)),"-")</f>
        <v>-</v>
      </c>
      <c r="J3216" s="1">
        <v>0</v>
      </c>
      <c r="K3216" s="1">
        <v>0</v>
      </c>
      <c r="L3216" s="1">
        <v>0</v>
      </c>
      <c r="M3216" s="66">
        <f t="shared" si="312"/>
        <v>0</v>
      </c>
      <c r="R3216" s="43" t="str">
        <f t="shared" si="310"/>
        <v>-</v>
      </c>
    </row>
    <row r="3217" spans="1:19" x14ac:dyDescent="0.15">
      <c r="A3217" s="1">
        <v>3216</v>
      </c>
      <c r="B3217" s="29" t="str">
        <f>TRIM(基本信息!B3217)</f>
        <v/>
      </c>
      <c r="C3217" s="1" t="str">
        <f>TRIM(基本信息!C3217)</f>
        <v/>
      </c>
      <c r="D3217" s="1">
        <f t="shared" si="311"/>
        <v>0</v>
      </c>
      <c r="E3217" s="1" t="str">
        <f>IFERROR(INDEX(股票涨跌!E:E,MATCH(B3217,股票涨跌!B:B,0)),"-")</f>
        <v>-</v>
      </c>
      <c r="F3217" s="1" t="str">
        <f>IFERROR(INDEX(股票涨跌!F:F,MATCH(B3217,股票涨跌!B:B,0)),"-")</f>
        <v>-</v>
      </c>
      <c r="G3217" s="1" t="str">
        <f>TRIM(基本信息!O3217)</f>
        <v/>
      </c>
      <c r="H3217" s="1" t="str">
        <f>IFERROR(INDEX(行业涨跌!F:F,MATCH(G3217,行业涨跌!C:C,0)),"-")</f>
        <v>-</v>
      </c>
      <c r="I3217" s="1" t="str">
        <f>IFERROR(INDEX(行业涨跌!E:E,MATCH(G3217,行业涨跌!C:C,0)),"-")</f>
        <v>-</v>
      </c>
      <c r="J3217" s="1">
        <v>0</v>
      </c>
      <c r="K3217" s="1">
        <v>0</v>
      </c>
      <c r="L3217" s="1">
        <v>0</v>
      </c>
      <c r="M3217" s="66">
        <f t="shared" si="312"/>
        <v>0</v>
      </c>
      <c r="R3217" s="43" t="str">
        <f t="shared" si="310"/>
        <v>-</v>
      </c>
    </row>
    <row r="3218" spans="1:19" x14ac:dyDescent="0.15">
      <c r="A3218" s="1">
        <v>3217</v>
      </c>
      <c r="B3218" s="29" t="str">
        <f>TRIM(基本信息!B3218)</f>
        <v/>
      </c>
      <c r="C3218" s="1" t="str">
        <f>TRIM(基本信息!C3218)</f>
        <v/>
      </c>
      <c r="D3218" s="1">
        <f t="shared" si="311"/>
        <v>0</v>
      </c>
      <c r="E3218" s="1" t="str">
        <f>IFERROR(INDEX(股票涨跌!E:E,MATCH(B3218,股票涨跌!B:B,0)),"-")</f>
        <v>-</v>
      </c>
      <c r="F3218" s="1" t="str">
        <f>IFERROR(INDEX(股票涨跌!F:F,MATCH(B3218,股票涨跌!B:B,0)),"-")</f>
        <v>-</v>
      </c>
      <c r="G3218" s="1" t="str">
        <f>TRIM(基本信息!O3218)</f>
        <v/>
      </c>
      <c r="H3218" s="1" t="str">
        <f>IFERROR(INDEX(行业涨跌!F:F,MATCH(G3218,行业涨跌!C:C,0)),"-")</f>
        <v>-</v>
      </c>
      <c r="I3218" s="1" t="str">
        <f>IFERROR(INDEX(行业涨跌!E:E,MATCH(G3218,行业涨跌!C:C,0)),"-")</f>
        <v>-</v>
      </c>
      <c r="J3218" s="1">
        <v>0</v>
      </c>
      <c r="K3218" s="1">
        <v>1</v>
      </c>
      <c r="L3218" s="1">
        <v>1</v>
      </c>
      <c r="M3218" s="66">
        <f t="shared" si="312"/>
        <v>1</v>
      </c>
      <c r="R3218" s="43" t="str">
        <f t="shared" si="310"/>
        <v>-</v>
      </c>
      <c r="S3218" s="11">
        <v>43630.625</v>
      </c>
    </row>
    <row r="3219" spans="1:19" x14ac:dyDescent="0.15">
      <c r="A3219" s="1">
        <v>3218</v>
      </c>
      <c r="B3219" s="29" t="str">
        <f>TRIM(基本信息!B3219)</f>
        <v/>
      </c>
      <c r="C3219" s="1" t="str">
        <f>TRIM(基本信息!C3219)</f>
        <v/>
      </c>
      <c r="D3219" s="1">
        <f t="shared" si="311"/>
        <v>0</v>
      </c>
      <c r="E3219" s="1" t="str">
        <f>IFERROR(INDEX(股票涨跌!E:E,MATCH(B3219,股票涨跌!B:B,0)),"-")</f>
        <v>-</v>
      </c>
      <c r="F3219" s="1" t="str">
        <f>IFERROR(INDEX(股票涨跌!F:F,MATCH(B3219,股票涨跌!B:B,0)),"-")</f>
        <v>-</v>
      </c>
      <c r="G3219" s="1" t="str">
        <f>TRIM(基本信息!O3219)</f>
        <v/>
      </c>
      <c r="H3219" s="1" t="str">
        <f>IFERROR(INDEX(行业涨跌!F:F,MATCH(G3219,行业涨跌!C:C,0)),"-")</f>
        <v>-</v>
      </c>
      <c r="I3219" s="1" t="str">
        <f>IFERROR(INDEX(行业涨跌!E:E,MATCH(G3219,行业涨跌!C:C,0)),"-")</f>
        <v>-</v>
      </c>
      <c r="J3219" s="1">
        <v>0</v>
      </c>
      <c r="K3219" s="1">
        <v>1</v>
      </c>
      <c r="L3219" s="1">
        <v>0</v>
      </c>
      <c r="M3219" s="66">
        <f t="shared" si="312"/>
        <v>1</v>
      </c>
      <c r="R3219" s="43" t="str">
        <f t="shared" si="310"/>
        <v>-</v>
      </c>
      <c r="S3219" s="11">
        <v>43630.625</v>
      </c>
    </row>
    <row r="3220" spans="1:19" x14ac:dyDescent="0.15">
      <c r="A3220" s="1">
        <v>3219</v>
      </c>
      <c r="B3220" s="29" t="str">
        <f>TRIM(基本信息!B3220)</f>
        <v/>
      </c>
      <c r="C3220" s="1" t="str">
        <f>TRIM(基本信息!C3220)</f>
        <v/>
      </c>
      <c r="D3220" s="1">
        <f t="shared" si="311"/>
        <v>0</v>
      </c>
      <c r="E3220" s="1" t="str">
        <f>IFERROR(INDEX(股票涨跌!E:E,MATCH(B3220,股票涨跌!B:B,0)),"-")</f>
        <v>-</v>
      </c>
      <c r="F3220" s="1" t="str">
        <f>IFERROR(INDEX(股票涨跌!F:F,MATCH(B3220,股票涨跌!B:B,0)),"-")</f>
        <v>-</v>
      </c>
      <c r="G3220" s="1" t="str">
        <f>TRIM(基本信息!O3220)</f>
        <v/>
      </c>
      <c r="H3220" s="1" t="str">
        <f>IFERROR(INDEX(行业涨跌!F:F,MATCH(G3220,行业涨跌!C:C,0)),"-")</f>
        <v>-</v>
      </c>
      <c r="I3220" s="1" t="str">
        <f>IFERROR(INDEX(行业涨跌!E:E,MATCH(G3220,行业涨跌!C:C,0)),"-")</f>
        <v>-</v>
      </c>
      <c r="J3220" s="1">
        <v>0</v>
      </c>
      <c r="K3220" s="1">
        <v>1</v>
      </c>
      <c r="L3220" s="1">
        <v>0</v>
      </c>
      <c r="M3220" s="66">
        <f t="shared" si="312"/>
        <v>1</v>
      </c>
      <c r="R3220" s="43" t="str">
        <f t="shared" si="310"/>
        <v>-</v>
      </c>
      <c r="S3220" s="11">
        <v>43630.625</v>
      </c>
    </row>
    <row r="3221" spans="1:19" x14ac:dyDescent="0.15">
      <c r="A3221" s="1">
        <v>3220</v>
      </c>
      <c r="B3221" s="29" t="str">
        <f>TRIM(基本信息!B3221)</f>
        <v/>
      </c>
      <c r="C3221" s="1" t="str">
        <f>TRIM(基本信息!C3221)</f>
        <v/>
      </c>
      <c r="D3221" s="1">
        <f t="shared" si="311"/>
        <v>0</v>
      </c>
      <c r="E3221" s="1" t="str">
        <f>IFERROR(INDEX(股票涨跌!E:E,MATCH(B3221,股票涨跌!B:B,0)),"-")</f>
        <v>-</v>
      </c>
      <c r="F3221" s="1" t="str">
        <f>IFERROR(INDEX(股票涨跌!F:F,MATCH(B3221,股票涨跌!B:B,0)),"-")</f>
        <v>-</v>
      </c>
      <c r="G3221" s="1" t="str">
        <f>TRIM(基本信息!O3221)</f>
        <v/>
      </c>
      <c r="H3221" s="1" t="str">
        <f>IFERROR(INDEX(行业涨跌!F:F,MATCH(G3221,行业涨跌!C:C,0)),"-")</f>
        <v>-</v>
      </c>
      <c r="I3221" s="1" t="str">
        <f>IFERROR(INDEX(行业涨跌!E:E,MATCH(G3221,行业涨跌!C:C,0)),"-")</f>
        <v>-</v>
      </c>
      <c r="J3221" s="1">
        <v>0</v>
      </c>
      <c r="K3221" s="1">
        <v>1</v>
      </c>
      <c r="L3221" s="1">
        <v>0</v>
      </c>
      <c r="M3221" s="66">
        <f t="shared" si="312"/>
        <v>1</v>
      </c>
      <c r="R3221" s="43" t="str">
        <f t="shared" si="310"/>
        <v>-</v>
      </c>
      <c r="S3221" s="11">
        <v>43630.625</v>
      </c>
    </row>
    <row r="3222" spans="1:19" x14ac:dyDescent="0.15">
      <c r="A3222" s="1">
        <v>3221</v>
      </c>
      <c r="B3222" s="29" t="str">
        <f>TRIM(基本信息!B3222)</f>
        <v/>
      </c>
      <c r="C3222" s="1" t="str">
        <f>TRIM(基本信息!C3222)</f>
        <v/>
      </c>
      <c r="D3222" s="1">
        <f t="shared" si="311"/>
        <v>0</v>
      </c>
      <c r="E3222" s="1" t="str">
        <f>IFERROR(INDEX(股票涨跌!E:E,MATCH(B3222,股票涨跌!B:B,0)),"-")</f>
        <v>-</v>
      </c>
      <c r="F3222" s="1" t="str">
        <f>IFERROR(INDEX(股票涨跌!F:F,MATCH(B3222,股票涨跌!B:B,0)),"-")</f>
        <v>-</v>
      </c>
      <c r="G3222" s="1" t="str">
        <f>TRIM(基本信息!O3222)</f>
        <v/>
      </c>
      <c r="H3222" s="1" t="str">
        <f>IFERROR(INDEX(行业涨跌!F:F,MATCH(G3222,行业涨跌!C:C,0)),"-")</f>
        <v>-</v>
      </c>
      <c r="I3222" s="1" t="str">
        <f>IFERROR(INDEX(行业涨跌!E:E,MATCH(G3222,行业涨跌!C:C,0)),"-")</f>
        <v>-</v>
      </c>
      <c r="J3222" s="1">
        <v>0</v>
      </c>
      <c r="K3222" s="1">
        <v>0</v>
      </c>
      <c r="L3222" s="1">
        <v>0</v>
      </c>
      <c r="M3222" s="66">
        <f t="shared" si="312"/>
        <v>0</v>
      </c>
      <c r="R3222" s="43" t="str">
        <f t="shared" si="310"/>
        <v>-</v>
      </c>
    </row>
    <row r="3223" spans="1:19" x14ac:dyDescent="0.15">
      <c r="A3223" s="1">
        <v>3222</v>
      </c>
      <c r="B3223" s="29" t="str">
        <f>TRIM(基本信息!B3223)</f>
        <v/>
      </c>
      <c r="C3223" s="1" t="str">
        <f>TRIM(基本信息!C3223)</f>
        <v/>
      </c>
      <c r="D3223" s="1">
        <f t="shared" si="311"/>
        <v>0</v>
      </c>
      <c r="E3223" s="1" t="str">
        <f>IFERROR(INDEX(股票涨跌!E:E,MATCH(B3223,股票涨跌!B:B,0)),"-")</f>
        <v>-</v>
      </c>
      <c r="F3223" s="1" t="str">
        <f>IFERROR(INDEX(股票涨跌!F:F,MATCH(B3223,股票涨跌!B:B,0)),"-")</f>
        <v>-</v>
      </c>
      <c r="G3223" s="1" t="str">
        <f>TRIM(基本信息!O3223)</f>
        <v/>
      </c>
      <c r="H3223" s="1" t="str">
        <f>IFERROR(INDEX(行业涨跌!F:F,MATCH(G3223,行业涨跌!C:C,0)),"-")</f>
        <v>-</v>
      </c>
      <c r="I3223" s="1" t="str">
        <f>IFERROR(INDEX(行业涨跌!E:E,MATCH(G3223,行业涨跌!C:C,0)),"-")</f>
        <v>-</v>
      </c>
      <c r="J3223" s="1">
        <v>0</v>
      </c>
      <c r="K3223" s="1">
        <v>0</v>
      </c>
      <c r="L3223" s="1">
        <v>0</v>
      </c>
      <c r="M3223" s="66">
        <f t="shared" si="312"/>
        <v>0</v>
      </c>
      <c r="R3223" s="43" t="str">
        <f t="shared" si="310"/>
        <v>-</v>
      </c>
    </row>
    <row r="3224" spans="1:19" x14ac:dyDescent="0.15">
      <c r="A3224" s="1">
        <v>3223</v>
      </c>
      <c r="B3224" s="29" t="str">
        <f>TRIM(基本信息!B3224)</f>
        <v/>
      </c>
      <c r="C3224" s="1" t="str">
        <f>TRIM(基本信息!C3224)</f>
        <v/>
      </c>
      <c r="D3224" s="1">
        <f t="shared" si="311"/>
        <v>0</v>
      </c>
      <c r="E3224" s="1" t="str">
        <f>IFERROR(INDEX(股票涨跌!E:E,MATCH(B3224,股票涨跌!B:B,0)),"-")</f>
        <v>-</v>
      </c>
      <c r="F3224" s="1" t="str">
        <f>IFERROR(INDEX(股票涨跌!F:F,MATCH(B3224,股票涨跌!B:B,0)),"-")</f>
        <v>-</v>
      </c>
      <c r="G3224" s="1" t="str">
        <f>TRIM(基本信息!O3224)</f>
        <v/>
      </c>
      <c r="H3224" s="1" t="str">
        <f>IFERROR(INDEX(行业涨跌!F:F,MATCH(G3224,行业涨跌!C:C,0)),"-")</f>
        <v>-</v>
      </c>
      <c r="I3224" s="1" t="str">
        <f>IFERROR(INDEX(行业涨跌!E:E,MATCH(G3224,行业涨跌!C:C,0)),"-")</f>
        <v>-</v>
      </c>
      <c r="J3224" s="1">
        <v>0</v>
      </c>
      <c r="K3224" s="1">
        <v>0</v>
      </c>
      <c r="L3224" s="1">
        <v>0</v>
      </c>
      <c r="M3224" s="66">
        <f t="shared" si="312"/>
        <v>0</v>
      </c>
      <c r="R3224" s="43" t="str">
        <f t="shared" si="310"/>
        <v>-</v>
      </c>
    </row>
    <row r="3225" spans="1:19" x14ac:dyDescent="0.15">
      <c r="A3225" s="1">
        <v>3224</v>
      </c>
      <c r="B3225" s="29" t="str">
        <f>TRIM(基本信息!B3225)</f>
        <v/>
      </c>
      <c r="C3225" s="1" t="str">
        <f>TRIM(基本信息!C3225)</f>
        <v/>
      </c>
      <c r="D3225" s="1">
        <f t="shared" si="311"/>
        <v>0</v>
      </c>
      <c r="E3225" s="1" t="str">
        <f>IFERROR(INDEX(股票涨跌!E:E,MATCH(B3225,股票涨跌!B:B,0)),"-")</f>
        <v>-</v>
      </c>
      <c r="F3225" s="1" t="str">
        <f>IFERROR(INDEX(股票涨跌!F:F,MATCH(B3225,股票涨跌!B:B,0)),"-")</f>
        <v>-</v>
      </c>
      <c r="G3225" s="1" t="str">
        <f>TRIM(基本信息!O3225)</f>
        <v/>
      </c>
      <c r="H3225" s="1" t="str">
        <f>IFERROR(INDEX(行业涨跌!F:F,MATCH(G3225,行业涨跌!C:C,0)),"-")</f>
        <v>-</v>
      </c>
      <c r="I3225" s="1" t="str">
        <f>IFERROR(INDEX(行业涨跌!E:E,MATCH(G3225,行业涨跌!C:C,0)),"-")</f>
        <v>-</v>
      </c>
      <c r="J3225" s="1">
        <v>0</v>
      </c>
      <c r="K3225" s="1">
        <v>0</v>
      </c>
      <c r="L3225" s="1">
        <v>0</v>
      </c>
      <c r="M3225" s="66">
        <f t="shared" si="312"/>
        <v>0</v>
      </c>
      <c r="R3225" s="43" t="str">
        <f t="shared" si="310"/>
        <v>-</v>
      </c>
    </row>
    <row r="3226" spans="1:19" x14ac:dyDescent="0.15">
      <c r="A3226" s="1">
        <v>3225</v>
      </c>
      <c r="B3226" s="29" t="str">
        <f>TRIM(基本信息!B3226)</f>
        <v/>
      </c>
      <c r="C3226" s="1" t="str">
        <f>TRIM(基本信息!C3226)</f>
        <v/>
      </c>
      <c r="D3226" s="1">
        <f t="shared" si="311"/>
        <v>0</v>
      </c>
      <c r="E3226" s="1" t="str">
        <f>IFERROR(INDEX(股票涨跌!E:E,MATCH(B3226,股票涨跌!B:B,0)),"-")</f>
        <v>-</v>
      </c>
      <c r="F3226" s="1" t="str">
        <f>IFERROR(INDEX(股票涨跌!F:F,MATCH(B3226,股票涨跌!B:B,0)),"-")</f>
        <v>-</v>
      </c>
      <c r="G3226" s="1" t="str">
        <f>TRIM(基本信息!O3226)</f>
        <v/>
      </c>
      <c r="H3226" s="1" t="str">
        <f>IFERROR(INDEX(行业涨跌!F:F,MATCH(G3226,行业涨跌!C:C,0)),"-")</f>
        <v>-</v>
      </c>
      <c r="I3226" s="1" t="str">
        <f>IFERROR(INDEX(行业涨跌!E:E,MATCH(G3226,行业涨跌!C:C,0)),"-")</f>
        <v>-</v>
      </c>
      <c r="J3226" s="1">
        <v>0</v>
      </c>
      <c r="K3226" s="1">
        <v>0</v>
      </c>
      <c r="L3226" s="1">
        <v>0</v>
      </c>
      <c r="M3226" s="66">
        <f t="shared" si="312"/>
        <v>0</v>
      </c>
      <c r="R3226" s="43" t="str">
        <f t="shared" si="310"/>
        <v>-</v>
      </c>
    </row>
    <row r="3227" spans="1:19" x14ac:dyDescent="0.15">
      <c r="A3227" s="1">
        <v>3226</v>
      </c>
      <c r="B3227" s="29" t="str">
        <f>TRIM(基本信息!B3227)</f>
        <v/>
      </c>
      <c r="C3227" s="1" t="str">
        <f>TRIM(基本信息!C3227)</f>
        <v/>
      </c>
      <c r="D3227" s="1">
        <f t="shared" si="311"/>
        <v>0</v>
      </c>
      <c r="E3227" s="1" t="str">
        <f>IFERROR(INDEX(股票涨跌!E:E,MATCH(B3227,股票涨跌!B:B,0)),"-")</f>
        <v>-</v>
      </c>
      <c r="F3227" s="1" t="str">
        <f>IFERROR(INDEX(股票涨跌!F:F,MATCH(B3227,股票涨跌!B:B,0)),"-")</f>
        <v>-</v>
      </c>
      <c r="G3227" s="1" t="str">
        <f>TRIM(基本信息!O3227)</f>
        <v/>
      </c>
      <c r="H3227" s="1" t="str">
        <f>IFERROR(INDEX(行业涨跌!F:F,MATCH(G3227,行业涨跌!C:C,0)),"-")</f>
        <v>-</v>
      </c>
      <c r="I3227" s="1" t="str">
        <f>IFERROR(INDEX(行业涨跌!E:E,MATCH(G3227,行业涨跌!C:C,0)),"-")</f>
        <v>-</v>
      </c>
      <c r="J3227" s="1">
        <v>0</v>
      </c>
      <c r="K3227" s="1">
        <v>0</v>
      </c>
      <c r="L3227" s="1">
        <v>0</v>
      </c>
      <c r="M3227" s="66">
        <f t="shared" si="312"/>
        <v>0</v>
      </c>
      <c r="R3227" s="43" t="str">
        <f t="shared" si="310"/>
        <v>-</v>
      </c>
    </row>
    <row r="3228" spans="1:19" x14ac:dyDescent="0.15">
      <c r="A3228" s="1">
        <v>3227</v>
      </c>
      <c r="B3228" s="29" t="str">
        <f>TRIM(基本信息!B3228)</f>
        <v/>
      </c>
      <c r="C3228" s="1" t="str">
        <f>TRIM(基本信息!C3228)</f>
        <v/>
      </c>
      <c r="D3228" s="1">
        <f t="shared" si="311"/>
        <v>0</v>
      </c>
      <c r="E3228" s="1" t="str">
        <f>IFERROR(INDEX(股票涨跌!E:E,MATCH(B3228,股票涨跌!B:B,0)),"-")</f>
        <v>-</v>
      </c>
      <c r="F3228" s="1" t="str">
        <f>IFERROR(INDEX(股票涨跌!F:F,MATCH(B3228,股票涨跌!B:B,0)),"-")</f>
        <v>-</v>
      </c>
      <c r="G3228" s="1" t="str">
        <f>TRIM(基本信息!O3228)</f>
        <v/>
      </c>
      <c r="H3228" s="1" t="str">
        <f>IFERROR(INDEX(行业涨跌!F:F,MATCH(G3228,行业涨跌!C:C,0)),"-")</f>
        <v>-</v>
      </c>
      <c r="I3228" s="1" t="str">
        <f>IFERROR(INDEX(行业涨跌!E:E,MATCH(G3228,行业涨跌!C:C,0)),"-")</f>
        <v>-</v>
      </c>
      <c r="J3228" s="1">
        <v>0</v>
      </c>
      <c r="K3228" s="1">
        <v>1</v>
      </c>
      <c r="L3228" s="1">
        <v>0</v>
      </c>
      <c r="M3228" s="66">
        <f t="shared" si="312"/>
        <v>1</v>
      </c>
      <c r="R3228" s="43" t="str">
        <f t="shared" si="310"/>
        <v>-</v>
      </c>
      <c r="S3228" s="11">
        <v>43630.625</v>
      </c>
    </row>
    <row r="3229" spans="1:19" x14ac:dyDescent="0.15">
      <c r="A3229" s="1">
        <v>3228</v>
      </c>
      <c r="B3229" s="29" t="str">
        <f>TRIM(基本信息!B3229)</f>
        <v/>
      </c>
      <c r="C3229" s="1" t="str">
        <f>TRIM(基本信息!C3229)</f>
        <v/>
      </c>
      <c r="D3229" s="1">
        <f t="shared" si="311"/>
        <v>0</v>
      </c>
      <c r="E3229" s="1" t="str">
        <f>IFERROR(INDEX(股票涨跌!E:E,MATCH(B3229,股票涨跌!B:B,0)),"-")</f>
        <v>-</v>
      </c>
      <c r="F3229" s="1" t="str">
        <f>IFERROR(INDEX(股票涨跌!F:F,MATCH(B3229,股票涨跌!B:B,0)),"-")</f>
        <v>-</v>
      </c>
      <c r="G3229" s="1" t="str">
        <f>TRIM(基本信息!O3229)</f>
        <v/>
      </c>
      <c r="H3229" s="1" t="str">
        <f>IFERROR(INDEX(行业涨跌!F:F,MATCH(G3229,行业涨跌!C:C,0)),"-")</f>
        <v>-</v>
      </c>
      <c r="I3229" s="1" t="str">
        <f>IFERROR(INDEX(行业涨跌!E:E,MATCH(G3229,行业涨跌!C:C,0)),"-")</f>
        <v>-</v>
      </c>
      <c r="J3229" s="1">
        <v>0</v>
      </c>
      <c r="K3229" s="1">
        <v>0</v>
      </c>
      <c r="L3229" s="1">
        <v>0</v>
      </c>
      <c r="M3229" s="66">
        <f t="shared" si="312"/>
        <v>0</v>
      </c>
      <c r="R3229" s="43" t="str">
        <f t="shared" si="310"/>
        <v>-</v>
      </c>
    </row>
    <row r="3230" spans="1:19" x14ac:dyDescent="0.15">
      <c r="A3230" s="1">
        <v>3229</v>
      </c>
      <c r="B3230" s="29" t="str">
        <f>TRIM(基本信息!B3230)</f>
        <v/>
      </c>
      <c r="C3230" s="1" t="str">
        <f>TRIM(基本信息!C3230)</f>
        <v/>
      </c>
      <c r="D3230" s="1">
        <f t="shared" si="311"/>
        <v>0</v>
      </c>
      <c r="E3230" s="1" t="str">
        <f>IFERROR(INDEX(股票涨跌!E:E,MATCH(B3230,股票涨跌!B:B,0)),"-")</f>
        <v>-</v>
      </c>
      <c r="F3230" s="1" t="str">
        <f>IFERROR(INDEX(股票涨跌!F:F,MATCH(B3230,股票涨跌!B:B,0)),"-")</f>
        <v>-</v>
      </c>
      <c r="G3230" s="1" t="str">
        <f>TRIM(基本信息!O3230)</f>
        <v/>
      </c>
      <c r="H3230" s="1" t="str">
        <f>IFERROR(INDEX(行业涨跌!F:F,MATCH(G3230,行业涨跌!C:C,0)),"-")</f>
        <v>-</v>
      </c>
      <c r="I3230" s="1" t="str">
        <f>IFERROR(INDEX(行业涨跌!E:E,MATCH(G3230,行业涨跌!C:C,0)),"-")</f>
        <v>-</v>
      </c>
      <c r="J3230" s="1">
        <v>0</v>
      </c>
      <c r="K3230" s="1">
        <v>0</v>
      </c>
      <c r="L3230" s="1">
        <v>0</v>
      </c>
      <c r="M3230" s="66">
        <f t="shared" si="312"/>
        <v>0</v>
      </c>
      <c r="R3230" s="43" t="str">
        <f t="shared" si="310"/>
        <v>-</v>
      </c>
    </row>
    <row r="3231" spans="1:19" x14ac:dyDescent="0.15">
      <c r="A3231" s="1">
        <v>3230</v>
      </c>
      <c r="B3231" s="29" t="str">
        <f>TRIM(基本信息!B3231)</f>
        <v/>
      </c>
      <c r="C3231" s="1" t="str">
        <f>TRIM(基本信息!C3231)</f>
        <v/>
      </c>
      <c r="D3231" s="1">
        <f t="shared" si="311"/>
        <v>0</v>
      </c>
      <c r="E3231" s="1" t="str">
        <f>IFERROR(INDEX(股票涨跌!E:E,MATCH(B3231,股票涨跌!B:B,0)),"-")</f>
        <v>-</v>
      </c>
      <c r="F3231" s="1" t="str">
        <f>IFERROR(INDEX(股票涨跌!F:F,MATCH(B3231,股票涨跌!B:B,0)),"-")</f>
        <v>-</v>
      </c>
      <c r="G3231" s="1" t="str">
        <f>TRIM(基本信息!O3231)</f>
        <v/>
      </c>
      <c r="H3231" s="1" t="str">
        <f>IFERROR(INDEX(行业涨跌!F:F,MATCH(G3231,行业涨跌!C:C,0)),"-")</f>
        <v>-</v>
      </c>
      <c r="I3231" s="1" t="str">
        <f>IFERROR(INDEX(行业涨跌!E:E,MATCH(G3231,行业涨跌!C:C,0)),"-")</f>
        <v>-</v>
      </c>
      <c r="J3231" s="1">
        <v>0</v>
      </c>
      <c r="K3231" s="1">
        <v>0</v>
      </c>
      <c r="L3231" s="1">
        <v>1</v>
      </c>
      <c r="M3231" s="66">
        <f t="shared" si="312"/>
        <v>0</v>
      </c>
      <c r="R3231" s="43" t="str">
        <f t="shared" si="310"/>
        <v>-</v>
      </c>
    </row>
    <row r="3232" spans="1:19" x14ac:dyDescent="0.15">
      <c r="A3232" s="1">
        <v>3231</v>
      </c>
      <c r="B3232" s="29" t="str">
        <f>TRIM(基本信息!B3232)</f>
        <v/>
      </c>
      <c r="C3232" s="1" t="str">
        <f>TRIM(基本信息!C3232)</f>
        <v/>
      </c>
      <c r="D3232" s="1">
        <f t="shared" si="311"/>
        <v>0</v>
      </c>
      <c r="E3232" s="1" t="str">
        <f>IFERROR(INDEX(股票涨跌!E:E,MATCH(B3232,股票涨跌!B:B,0)),"-")</f>
        <v>-</v>
      </c>
      <c r="F3232" s="1" t="str">
        <f>IFERROR(INDEX(股票涨跌!F:F,MATCH(B3232,股票涨跌!B:B,0)),"-")</f>
        <v>-</v>
      </c>
      <c r="G3232" s="1" t="str">
        <f>TRIM(基本信息!O3232)</f>
        <v/>
      </c>
      <c r="H3232" s="1" t="str">
        <f>IFERROR(INDEX(行业涨跌!F:F,MATCH(G3232,行业涨跌!C:C,0)),"-")</f>
        <v>-</v>
      </c>
      <c r="I3232" s="1" t="str">
        <f>IFERROR(INDEX(行业涨跌!E:E,MATCH(G3232,行业涨跌!C:C,0)),"-")</f>
        <v>-</v>
      </c>
      <c r="J3232" s="1">
        <v>0</v>
      </c>
      <c r="K3232" s="1">
        <v>0</v>
      </c>
      <c r="L3232" s="1">
        <v>0</v>
      </c>
      <c r="M3232" s="66">
        <f t="shared" si="312"/>
        <v>0</v>
      </c>
      <c r="R3232" s="43" t="str">
        <f t="shared" si="310"/>
        <v>-</v>
      </c>
    </row>
    <row r="3233" spans="1:19" x14ac:dyDescent="0.15">
      <c r="A3233" s="1">
        <v>3232</v>
      </c>
      <c r="B3233" s="29" t="str">
        <f>TRIM(基本信息!B3233)</f>
        <v/>
      </c>
      <c r="C3233" s="1" t="str">
        <f>TRIM(基本信息!C3233)</f>
        <v/>
      </c>
      <c r="D3233" s="1">
        <f t="shared" si="311"/>
        <v>0</v>
      </c>
      <c r="E3233" s="1" t="str">
        <f>IFERROR(INDEX(股票涨跌!E:E,MATCH(B3233,股票涨跌!B:B,0)),"-")</f>
        <v>-</v>
      </c>
      <c r="F3233" s="1" t="str">
        <f>IFERROR(INDEX(股票涨跌!F:F,MATCH(B3233,股票涨跌!B:B,0)),"-")</f>
        <v>-</v>
      </c>
      <c r="G3233" s="1" t="str">
        <f>TRIM(基本信息!O3233)</f>
        <v/>
      </c>
      <c r="H3233" s="1" t="str">
        <f>IFERROR(INDEX(行业涨跌!F:F,MATCH(G3233,行业涨跌!C:C,0)),"-")</f>
        <v>-</v>
      </c>
      <c r="I3233" s="1" t="str">
        <f>IFERROR(INDEX(行业涨跌!E:E,MATCH(G3233,行业涨跌!C:C,0)),"-")</f>
        <v>-</v>
      </c>
      <c r="J3233" s="1">
        <v>1</v>
      </c>
      <c r="K3233" s="1">
        <v>0</v>
      </c>
      <c r="L3233" s="1">
        <v>0</v>
      </c>
      <c r="M3233" s="66">
        <f t="shared" si="312"/>
        <v>0.5</v>
      </c>
      <c r="N3233" s="1">
        <v>0</v>
      </c>
      <c r="O3233" s="1">
        <v>0</v>
      </c>
      <c r="P3233" s="1">
        <v>1</v>
      </c>
      <c r="Q3233" s="1">
        <v>0</v>
      </c>
      <c r="R3233" s="43" t="str">
        <f t="shared" si="310"/>
        <v>-</v>
      </c>
      <c r="S3233" s="11">
        <v>43630.625</v>
      </c>
    </row>
    <row r="3234" spans="1:19" x14ac:dyDescent="0.15">
      <c r="A3234" s="1">
        <v>3233</v>
      </c>
      <c r="B3234" s="29" t="str">
        <f>TRIM(基本信息!B3234)</f>
        <v/>
      </c>
      <c r="C3234" s="1" t="str">
        <f>TRIM(基本信息!C3234)</f>
        <v/>
      </c>
      <c r="D3234" s="1">
        <f t="shared" si="311"/>
        <v>0</v>
      </c>
      <c r="E3234" s="1" t="str">
        <f>IFERROR(INDEX(股票涨跌!E:E,MATCH(B3234,股票涨跌!B:B,0)),"-")</f>
        <v>-</v>
      </c>
      <c r="F3234" s="1" t="str">
        <f>IFERROR(INDEX(股票涨跌!F:F,MATCH(B3234,股票涨跌!B:B,0)),"-")</f>
        <v>-</v>
      </c>
      <c r="G3234" s="1" t="str">
        <f>TRIM(基本信息!O3234)</f>
        <v/>
      </c>
      <c r="H3234" s="1" t="str">
        <f>IFERROR(INDEX(行业涨跌!F:F,MATCH(G3234,行业涨跌!C:C,0)),"-")</f>
        <v>-</v>
      </c>
      <c r="I3234" s="1" t="str">
        <f>IFERROR(INDEX(行业涨跌!E:E,MATCH(G3234,行业涨跌!C:C,0)),"-")</f>
        <v>-</v>
      </c>
      <c r="J3234" s="1">
        <v>0</v>
      </c>
      <c r="K3234" s="1">
        <v>0</v>
      </c>
      <c r="L3234" s="1">
        <v>0</v>
      </c>
      <c r="M3234" s="66">
        <f t="shared" si="312"/>
        <v>0</v>
      </c>
      <c r="R3234" s="43" t="str">
        <f t="shared" si="310"/>
        <v>-</v>
      </c>
    </row>
    <row r="3235" spans="1:19" x14ac:dyDescent="0.15">
      <c r="A3235" s="1">
        <v>3234</v>
      </c>
      <c r="B3235" s="29" t="str">
        <f>TRIM(基本信息!B3235)</f>
        <v/>
      </c>
      <c r="C3235" s="1" t="str">
        <f>TRIM(基本信息!C3235)</f>
        <v/>
      </c>
      <c r="D3235" s="1">
        <f t="shared" si="311"/>
        <v>0</v>
      </c>
      <c r="E3235" s="1" t="str">
        <f>IFERROR(INDEX(股票涨跌!E:E,MATCH(B3235,股票涨跌!B:B,0)),"-")</f>
        <v>-</v>
      </c>
      <c r="F3235" s="1" t="str">
        <f>IFERROR(INDEX(股票涨跌!F:F,MATCH(B3235,股票涨跌!B:B,0)),"-")</f>
        <v>-</v>
      </c>
      <c r="G3235" s="1" t="str">
        <f>TRIM(基本信息!O3235)</f>
        <v/>
      </c>
      <c r="H3235" s="1" t="str">
        <f>IFERROR(INDEX(行业涨跌!F:F,MATCH(G3235,行业涨跌!C:C,0)),"-")</f>
        <v>-</v>
      </c>
      <c r="I3235" s="1" t="str">
        <f>IFERROR(INDEX(行业涨跌!E:E,MATCH(G3235,行业涨跌!C:C,0)),"-")</f>
        <v>-</v>
      </c>
      <c r="J3235" s="1">
        <v>0</v>
      </c>
      <c r="K3235" s="1">
        <v>0</v>
      </c>
      <c r="L3235" s="1">
        <v>0</v>
      </c>
      <c r="M3235" s="66">
        <f t="shared" si="312"/>
        <v>0</v>
      </c>
      <c r="R3235" s="43" t="str">
        <f t="shared" si="310"/>
        <v>-</v>
      </c>
    </row>
    <row r="3236" spans="1:19" x14ac:dyDescent="0.15">
      <c r="A3236" s="1">
        <v>3235</v>
      </c>
      <c r="B3236" s="29" t="str">
        <f>TRIM(基本信息!B3236)</f>
        <v/>
      </c>
      <c r="C3236" s="1" t="str">
        <f>TRIM(基本信息!C3236)</f>
        <v/>
      </c>
      <c r="D3236" s="1">
        <f t="shared" si="311"/>
        <v>0</v>
      </c>
      <c r="E3236" s="1" t="str">
        <f>IFERROR(INDEX(股票涨跌!E:E,MATCH(B3236,股票涨跌!B:B,0)),"-")</f>
        <v>-</v>
      </c>
      <c r="F3236" s="1" t="str">
        <f>IFERROR(INDEX(股票涨跌!F:F,MATCH(B3236,股票涨跌!B:B,0)),"-")</f>
        <v>-</v>
      </c>
      <c r="G3236" s="1" t="str">
        <f>TRIM(基本信息!O3236)</f>
        <v/>
      </c>
      <c r="H3236" s="1" t="str">
        <f>IFERROR(INDEX(行业涨跌!F:F,MATCH(G3236,行业涨跌!C:C,0)),"-")</f>
        <v>-</v>
      </c>
      <c r="I3236" s="1" t="str">
        <f>IFERROR(INDEX(行业涨跌!E:E,MATCH(G3236,行业涨跌!C:C,0)),"-")</f>
        <v>-</v>
      </c>
      <c r="J3236" s="1">
        <v>1</v>
      </c>
      <c r="K3236" s="1">
        <v>0</v>
      </c>
      <c r="L3236" s="1">
        <v>0</v>
      </c>
      <c r="M3236" s="66">
        <f t="shared" si="312"/>
        <v>0.5</v>
      </c>
      <c r="N3236" s="1">
        <v>0</v>
      </c>
      <c r="O3236" s="1">
        <v>0</v>
      </c>
      <c r="P3236" s="1">
        <v>0</v>
      </c>
      <c r="Q3236" s="1">
        <v>0</v>
      </c>
      <c r="R3236" s="43" t="str">
        <f t="shared" si="310"/>
        <v>-</v>
      </c>
      <c r="S3236" s="11" t="s">
        <v>7751</v>
      </c>
    </row>
    <row r="3237" spans="1:19" x14ac:dyDescent="0.15">
      <c r="A3237" s="1">
        <v>3236</v>
      </c>
      <c r="B3237" s="29" t="str">
        <f>TRIM(基本信息!B3237)</f>
        <v/>
      </c>
      <c r="C3237" s="1" t="str">
        <f>TRIM(基本信息!C3237)</f>
        <v/>
      </c>
      <c r="D3237" s="1">
        <f t="shared" si="311"/>
        <v>0</v>
      </c>
      <c r="E3237" s="1" t="str">
        <f>IFERROR(INDEX(股票涨跌!E:E,MATCH(B3237,股票涨跌!B:B,0)),"-")</f>
        <v>-</v>
      </c>
      <c r="F3237" s="1" t="str">
        <f>IFERROR(INDEX(股票涨跌!F:F,MATCH(B3237,股票涨跌!B:B,0)),"-")</f>
        <v>-</v>
      </c>
      <c r="G3237" s="1" t="str">
        <f>TRIM(基本信息!O3237)</f>
        <v/>
      </c>
      <c r="H3237" s="1" t="str">
        <f>IFERROR(INDEX(行业涨跌!F:F,MATCH(G3237,行业涨跌!C:C,0)),"-")</f>
        <v>-</v>
      </c>
      <c r="I3237" s="1" t="str">
        <f>IFERROR(INDEX(行业涨跌!E:E,MATCH(G3237,行业涨跌!C:C,0)),"-")</f>
        <v>-</v>
      </c>
      <c r="J3237" s="1">
        <v>0</v>
      </c>
      <c r="K3237" s="1">
        <v>0</v>
      </c>
      <c r="L3237" s="1">
        <v>0</v>
      </c>
      <c r="M3237" s="66">
        <f t="shared" si="312"/>
        <v>0</v>
      </c>
      <c r="R3237" s="43" t="str">
        <f t="shared" si="310"/>
        <v>-</v>
      </c>
    </row>
    <row r="3238" spans="1:19" x14ac:dyDescent="0.15">
      <c r="A3238" s="1">
        <v>3237</v>
      </c>
      <c r="B3238" s="29" t="str">
        <f>TRIM(基本信息!B3238)</f>
        <v/>
      </c>
      <c r="C3238" s="1" t="str">
        <f>TRIM(基本信息!C3238)</f>
        <v/>
      </c>
      <c r="D3238" s="1">
        <f t="shared" si="311"/>
        <v>0</v>
      </c>
      <c r="E3238" s="1" t="str">
        <f>IFERROR(INDEX(股票涨跌!E:E,MATCH(B3238,股票涨跌!B:B,0)),"-")</f>
        <v>-</v>
      </c>
      <c r="F3238" s="1" t="str">
        <f>IFERROR(INDEX(股票涨跌!F:F,MATCH(B3238,股票涨跌!B:B,0)),"-")</f>
        <v>-</v>
      </c>
      <c r="G3238" s="1" t="str">
        <f>TRIM(基本信息!O3238)</f>
        <v/>
      </c>
      <c r="H3238" s="1" t="str">
        <f>IFERROR(INDEX(行业涨跌!F:F,MATCH(G3238,行业涨跌!C:C,0)),"-")</f>
        <v>-</v>
      </c>
      <c r="I3238" s="1" t="str">
        <f>IFERROR(INDEX(行业涨跌!E:E,MATCH(G3238,行业涨跌!C:C,0)),"-")</f>
        <v>-</v>
      </c>
      <c r="J3238" s="1">
        <v>0</v>
      </c>
      <c r="K3238" s="1">
        <v>0</v>
      </c>
      <c r="L3238" s="1">
        <v>0</v>
      </c>
      <c r="M3238" s="66">
        <f t="shared" si="312"/>
        <v>0</v>
      </c>
      <c r="R3238" s="43" t="str">
        <f t="shared" si="310"/>
        <v>-</v>
      </c>
    </row>
    <row r="3239" spans="1:19" x14ac:dyDescent="0.15">
      <c r="A3239" s="1">
        <v>3238</v>
      </c>
      <c r="B3239" s="29" t="str">
        <f>TRIM(基本信息!B3239)</f>
        <v/>
      </c>
      <c r="C3239" s="1" t="str">
        <f>TRIM(基本信息!C3239)</f>
        <v/>
      </c>
      <c r="D3239" s="1">
        <f t="shared" si="311"/>
        <v>0</v>
      </c>
      <c r="E3239" s="1" t="str">
        <f>IFERROR(INDEX(股票涨跌!E:E,MATCH(B3239,股票涨跌!B:B,0)),"-")</f>
        <v>-</v>
      </c>
      <c r="F3239" s="1" t="str">
        <f>IFERROR(INDEX(股票涨跌!F:F,MATCH(B3239,股票涨跌!B:B,0)),"-")</f>
        <v>-</v>
      </c>
      <c r="G3239" s="1" t="str">
        <f>TRIM(基本信息!O3239)</f>
        <v/>
      </c>
      <c r="H3239" s="1" t="str">
        <f>IFERROR(INDEX(行业涨跌!F:F,MATCH(G3239,行业涨跌!C:C,0)),"-")</f>
        <v>-</v>
      </c>
      <c r="I3239" s="1" t="str">
        <f>IFERROR(INDEX(行业涨跌!E:E,MATCH(G3239,行业涨跌!C:C,0)),"-")</f>
        <v>-</v>
      </c>
      <c r="J3239" s="1">
        <v>0</v>
      </c>
      <c r="K3239" s="1">
        <v>0</v>
      </c>
      <c r="L3239" s="1">
        <v>0</v>
      </c>
      <c r="M3239" s="66">
        <f t="shared" si="312"/>
        <v>0</v>
      </c>
      <c r="R3239" s="43" t="str">
        <f t="shared" si="310"/>
        <v>-</v>
      </c>
    </row>
    <row r="3240" spans="1:19" x14ac:dyDescent="0.15">
      <c r="A3240" s="1">
        <v>3239</v>
      </c>
      <c r="B3240" s="29" t="str">
        <f>TRIM(基本信息!B3240)</f>
        <v/>
      </c>
      <c r="C3240" s="1" t="str">
        <f>TRIM(基本信息!C3240)</f>
        <v/>
      </c>
      <c r="D3240" s="1">
        <f t="shared" si="311"/>
        <v>0</v>
      </c>
      <c r="E3240" s="1" t="str">
        <f>IFERROR(INDEX(股票涨跌!E:E,MATCH(B3240,股票涨跌!B:B,0)),"-")</f>
        <v>-</v>
      </c>
      <c r="F3240" s="1" t="str">
        <f>IFERROR(INDEX(股票涨跌!F:F,MATCH(B3240,股票涨跌!B:B,0)),"-")</f>
        <v>-</v>
      </c>
      <c r="G3240" s="1" t="str">
        <f>TRIM(基本信息!O3240)</f>
        <v/>
      </c>
      <c r="H3240" s="1" t="str">
        <f>IFERROR(INDEX(行业涨跌!F:F,MATCH(G3240,行业涨跌!C:C,0)),"-")</f>
        <v>-</v>
      </c>
      <c r="I3240" s="1" t="str">
        <f>IFERROR(INDEX(行业涨跌!E:E,MATCH(G3240,行业涨跌!C:C,0)),"-")</f>
        <v>-</v>
      </c>
      <c r="J3240" s="1">
        <v>0</v>
      </c>
      <c r="K3240" s="1">
        <v>0</v>
      </c>
      <c r="L3240" s="1">
        <v>0</v>
      </c>
      <c r="M3240" s="66">
        <f t="shared" si="312"/>
        <v>0</v>
      </c>
      <c r="R3240" s="43" t="str">
        <f t="shared" si="310"/>
        <v>-</v>
      </c>
    </row>
    <row r="3241" spans="1:19" x14ac:dyDescent="0.15">
      <c r="A3241" s="1">
        <v>3240</v>
      </c>
      <c r="B3241" s="29" t="str">
        <f>TRIM(基本信息!B3241)</f>
        <v/>
      </c>
      <c r="C3241" s="1" t="str">
        <f>TRIM(基本信息!C3241)</f>
        <v/>
      </c>
      <c r="D3241" s="1">
        <f t="shared" si="311"/>
        <v>0</v>
      </c>
      <c r="E3241" s="1" t="str">
        <f>IFERROR(INDEX(股票涨跌!E:E,MATCH(B3241,股票涨跌!B:B,0)),"-")</f>
        <v>-</v>
      </c>
      <c r="F3241" s="1" t="str">
        <f>IFERROR(INDEX(股票涨跌!F:F,MATCH(B3241,股票涨跌!B:B,0)),"-")</f>
        <v>-</v>
      </c>
      <c r="G3241" s="1" t="str">
        <f>TRIM(基本信息!O3241)</f>
        <v/>
      </c>
      <c r="H3241" s="1" t="str">
        <f>IFERROR(INDEX(行业涨跌!F:F,MATCH(G3241,行业涨跌!C:C,0)),"-")</f>
        <v>-</v>
      </c>
      <c r="I3241" s="1" t="str">
        <f>IFERROR(INDEX(行业涨跌!E:E,MATCH(G3241,行业涨跌!C:C,0)),"-")</f>
        <v>-</v>
      </c>
      <c r="J3241" s="1">
        <v>0</v>
      </c>
      <c r="K3241" s="1">
        <v>0</v>
      </c>
      <c r="L3241" s="1">
        <v>0</v>
      </c>
      <c r="M3241" s="66">
        <f t="shared" si="312"/>
        <v>0</v>
      </c>
      <c r="R3241" s="43" t="str">
        <f t="shared" si="310"/>
        <v>-</v>
      </c>
    </row>
    <row r="3242" spans="1:19" x14ac:dyDescent="0.15">
      <c r="A3242" s="1">
        <v>3241</v>
      </c>
      <c r="B3242" s="29" t="str">
        <f>TRIM(基本信息!B3242)</f>
        <v/>
      </c>
      <c r="C3242" s="1" t="str">
        <f>TRIM(基本信息!C3242)</f>
        <v/>
      </c>
      <c r="D3242" s="1">
        <f t="shared" si="311"/>
        <v>0</v>
      </c>
      <c r="E3242" s="1" t="str">
        <f>IFERROR(INDEX(股票涨跌!E:E,MATCH(B3242,股票涨跌!B:B,0)),"-")</f>
        <v>-</v>
      </c>
      <c r="F3242" s="1" t="str">
        <f>IFERROR(INDEX(股票涨跌!F:F,MATCH(B3242,股票涨跌!B:B,0)),"-")</f>
        <v>-</v>
      </c>
      <c r="G3242" s="1" t="str">
        <f>TRIM(基本信息!O3242)</f>
        <v/>
      </c>
      <c r="H3242" s="1" t="str">
        <f>IFERROR(INDEX(行业涨跌!F:F,MATCH(G3242,行业涨跌!C:C,0)),"-")</f>
        <v>-</v>
      </c>
      <c r="I3242" s="1" t="str">
        <f>IFERROR(INDEX(行业涨跌!E:E,MATCH(G3242,行业涨跌!C:C,0)),"-")</f>
        <v>-</v>
      </c>
      <c r="J3242" s="1">
        <v>0</v>
      </c>
      <c r="K3242" s="1">
        <v>0</v>
      </c>
      <c r="L3242" s="1">
        <v>0</v>
      </c>
      <c r="M3242" s="66">
        <f t="shared" si="312"/>
        <v>0</v>
      </c>
      <c r="R3242" s="43" t="str">
        <f t="shared" si="310"/>
        <v>-</v>
      </c>
    </row>
    <row r="3243" spans="1:19" x14ac:dyDescent="0.15">
      <c r="A3243" s="1">
        <v>3242</v>
      </c>
      <c r="B3243" s="29" t="str">
        <f>TRIM(基本信息!B3243)</f>
        <v/>
      </c>
      <c r="C3243" s="1" t="str">
        <f>TRIM(基本信息!C3243)</f>
        <v/>
      </c>
      <c r="D3243" s="1">
        <f t="shared" si="311"/>
        <v>0</v>
      </c>
      <c r="E3243" s="1" t="str">
        <f>IFERROR(INDEX(股票涨跌!E:E,MATCH(B3243,股票涨跌!B:B,0)),"-")</f>
        <v>-</v>
      </c>
      <c r="F3243" s="1" t="str">
        <f>IFERROR(INDEX(股票涨跌!F:F,MATCH(B3243,股票涨跌!B:B,0)),"-")</f>
        <v>-</v>
      </c>
      <c r="G3243" s="1" t="str">
        <f>TRIM(基本信息!O3243)</f>
        <v/>
      </c>
      <c r="H3243" s="1" t="str">
        <f>IFERROR(INDEX(行业涨跌!F:F,MATCH(G3243,行业涨跌!C:C,0)),"-")</f>
        <v>-</v>
      </c>
      <c r="I3243" s="1" t="str">
        <f>IFERROR(INDEX(行业涨跌!E:E,MATCH(G3243,行业涨跌!C:C,0)),"-")</f>
        <v>-</v>
      </c>
      <c r="J3243" s="1">
        <v>0</v>
      </c>
      <c r="K3243" s="1">
        <v>0</v>
      </c>
      <c r="L3243" s="1">
        <v>0</v>
      </c>
      <c r="M3243" s="66">
        <f t="shared" si="312"/>
        <v>0</v>
      </c>
      <c r="R3243" s="43" t="str">
        <f t="shared" si="310"/>
        <v>-</v>
      </c>
    </row>
    <row r="3244" spans="1:19" x14ac:dyDescent="0.15">
      <c r="A3244" s="1">
        <v>3243</v>
      </c>
      <c r="B3244" s="29" t="str">
        <f>TRIM(基本信息!B3244)</f>
        <v/>
      </c>
      <c r="C3244" s="1" t="str">
        <f>TRIM(基本信息!C3244)</f>
        <v/>
      </c>
      <c r="D3244" s="1">
        <f t="shared" si="311"/>
        <v>0</v>
      </c>
      <c r="E3244" s="1" t="str">
        <f>IFERROR(INDEX(股票涨跌!E:E,MATCH(B3244,股票涨跌!B:B,0)),"-")</f>
        <v>-</v>
      </c>
      <c r="F3244" s="1" t="str">
        <f>IFERROR(INDEX(股票涨跌!F:F,MATCH(B3244,股票涨跌!B:B,0)),"-")</f>
        <v>-</v>
      </c>
      <c r="G3244" s="1" t="str">
        <f>TRIM(基本信息!O3244)</f>
        <v/>
      </c>
      <c r="H3244" s="1" t="str">
        <f>IFERROR(INDEX(行业涨跌!F:F,MATCH(G3244,行业涨跌!C:C,0)),"-")</f>
        <v>-</v>
      </c>
      <c r="I3244" s="1" t="str">
        <f>IFERROR(INDEX(行业涨跌!E:E,MATCH(G3244,行业涨跌!C:C,0)),"-")</f>
        <v>-</v>
      </c>
      <c r="J3244" s="1">
        <v>0</v>
      </c>
      <c r="K3244" s="1">
        <v>0</v>
      </c>
      <c r="L3244" s="1">
        <v>0</v>
      </c>
      <c r="M3244" s="66">
        <f t="shared" si="312"/>
        <v>0</v>
      </c>
      <c r="R3244" s="43" t="str">
        <f t="shared" si="310"/>
        <v>-</v>
      </c>
    </row>
    <row r="3245" spans="1:19" x14ac:dyDescent="0.15">
      <c r="A3245" s="1">
        <v>3244</v>
      </c>
      <c r="B3245" s="29" t="str">
        <f>TRIM(基本信息!B3245)</f>
        <v/>
      </c>
      <c r="C3245" s="1" t="str">
        <f>TRIM(基本信息!C3245)</f>
        <v/>
      </c>
      <c r="D3245" s="1">
        <f t="shared" si="311"/>
        <v>0</v>
      </c>
      <c r="E3245" s="1" t="str">
        <f>IFERROR(INDEX(股票涨跌!E:E,MATCH(B3245,股票涨跌!B:B,0)),"-")</f>
        <v>-</v>
      </c>
      <c r="F3245" s="1" t="str">
        <f>IFERROR(INDEX(股票涨跌!F:F,MATCH(B3245,股票涨跌!B:B,0)),"-")</f>
        <v>-</v>
      </c>
      <c r="G3245" s="1" t="str">
        <f>TRIM(基本信息!O3245)</f>
        <v/>
      </c>
      <c r="H3245" s="1" t="str">
        <f>IFERROR(INDEX(行业涨跌!F:F,MATCH(G3245,行业涨跌!C:C,0)),"-")</f>
        <v>-</v>
      </c>
      <c r="I3245" s="1" t="str">
        <f>IFERROR(INDEX(行业涨跌!E:E,MATCH(G3245,行业涨跌!C:C,0)),"-")</f>
        <v>-</v>
      </c>
      <c r="J3245" s="1">
        <v>0</v>
      </c>
      <c r="K3245" s="1">
        <v>0</v>
      </c>
      <c r="L3245" s="1">
        <v>0</v>
      </c>
      <c r="M3245" s="66">
        <f t="shared" si="312"/>
        <v>0</v>
      </c>
      <c r="R3245" s="43" t="str">
        <f t="shared" si="310"/>
        <v>-</v>
      </c>
    </row>
    <row r="3246" spans="1:19" x14ac:dyDescent="0.15">
      <c r="A3246" s="1">
        <v>3245</v>
      </c>
      <c r="B3246" s="29" t="str">
        <f>TRIM(基本信息!B3246)</f>
        <v/>
      </c>
      <c r="C3246" s="1" t="str">
        <f>TRIM(基本信息!C3246)</f>
        <v/>
      </c>
      <c r="D3246" s="1">
        <f t="shared" si="311"/>
        <v>0</v>
      </c>
      <c r="E3246" s="1" t="str">
        <f>IFERROR(INDEX(股票涨跌!E:E,MATCH(B3246,股票涨跌!B:B,0)),"-")</f>
        <v>-</v>
      </c>
      <c r="F3246" s="1" t="str">
        <f>IFERROR(INDEX(股票涨跌!F:F,MATCH(B3246,股票涨跌!B:B,0)),"-")</f>
        <v>-</v>
      </c>
      <c r="G3246" s="1" t="str">
        <f>TRIM(基本信息!O3246)</f>
        <v/>
      </c>
      <c r="H3246" s="1" t="str">
        <f>IFERROR(INDEX(行业涨跌!F:F,MATCH(G3246,行业涨跌!C:C,0)),"-")</f>
        <v>-</v>
      </c>
      <c r="I3246" s="1" t="str">
        <f>IFERROR(INDEX(行业涨跌!E:E,MATCH(G3246,行业涨跌!C:C,0)),"-")</f>
        <v>-</v>
      </c>
      <c r="J3246" s="1">
        <v>0</v>
      </c>
      <c r="K3246" s="1">
        <v>0</v>
      </c>
      <c r="L3246" s="1">
        <v>0</v>
      </c>
      <c r="M3246" s="66">
        <f t="shared" si="312"/>
        <v>0</v>
      </c>
      <c r="R3246" s="43" t="str">
        <f t="shared" si="310"/>
        <v>-</v>
      </c>
    </row>
    <row r="3247" spans="1:19" x14ac:dyDescent="0.15">
      <c r="A3247" s="1">
        <v>3246</v>
      </c>
      <c r="B3247" s="29" t="str">
        <f>TRIM(基本信息!B3247)</f>
        <v/>
      </c>
      <c r="C3247" s="1" t="str">
        <f>TRIM(基本信息!C3247)</f>
        <v/>
      </c>
      <c r="D3247" s="1">
        <f t="shared" si="311"/>
        <v>0</v>
      </c>
      <c r="E3247" s="1" t="str">
        <f>IFERROR(INDEX(股票涨跌!E:E,MATCH(B3247,股票涨跌!B:B,0)),"-")</f>
        <v>-</v>
      </c>
      <c r="F3247" s="1" t="str">
        <f>IFERROR(INDEX(股票涨跌!F:F,MATCH(B3247,股票涨跌!B:B,0)),"-")</f>
        <v>-</v>
      </c>
      <c r="G3247" s="1" t="str">
        <f>TRIM(基本信息!O3247)</f>
        <v/>
      </c>
      <c r="H3247" s="1" t="str">
        <f>IFERROR(INDEX(行业涨跌!F:F,MATCH(G3247,行业涨跌!C:C,0)),"-")</f>
        <v>-</v>
      </c>
      <c r="I3247" s="1" t="str">
        <f>IFERROR(INDEX(行业涨跌!E:E,MATCH(G3247,行业涨跌!C:C,0)),"-")</f>
        <v>-</v>
      </c>
      <c r="J3247" s="1">
        <v>0</v>
      </c>
      <c r="K3247" s="1">
        <v>0</v>
      </c>
      <c r="L3247" s="1">
        <v>0</v>
      </c>
      <c r="M3247" s="66">
        <f t="shared" si="312"/>
        <v>0</v>
      </c>
      <c r="R3247" s="43" t="str">
        <f t="shared" si="310"/>
        <v>-</v>
      </c>
    </row>
    <row r="3248" spans="1:19" x14ac:dyDescent="0.15">
      <c r="A3248" s="1">
        <v>3247</v>
      </c>
      <c r="B3248" s="29" t="str">
        <f>TRIM(基本信息!B3248)</f>
        <v/>
      </c>
      <c r="C3248" s="1" t="str">
        <f>TRIM(基本信息!C3248)</f>
        <v/>
      </c>
      <c r="D3248" s="1">
        <f t="shared" si="311"/>
        <v>0</v>
      </c>
      <c r="E3248" s="1" t="str">
        <f>IFERROR(INDEX(股票涨跌!E:E,MATCH(B3248,股票涨跌!B:B,0)),"-")</f>
        <v>-</v>
      </c>
      <c r="F3248" s="1" t="str">
        <f>IFERROR(INDEX(股票涨跌!F:F,MATCH(B3248,股票涨跌!B:B,0)),"-")</f>
        <v>-</v>
      </c>
      <c r="G3248" s="1" t="str">
        <f>TRIM(基本信息!O3248)</f>
        <v/>
      </c>
      <c r="H3248" s="1" t="str">
        <f>IFERROR(INDEX(行业涨跌!F:F,MATCH(G3248,行业涨跌!C:C,0)),"-")</f>
        <v>-</v>
      </c>
      <c r="I3248" s="1" t="str">
        <f>IFERROR(INDEX(行业涨跌!E:E,MATCH(G3248,行业涨跌!C:C,0)),"-")</f>
        <v>-</v>
      </c>
      <c r="J3248" s="1">
        <v>0</v>
      </c>
      <c r="K3248" s="1">
        <v>0</v>
      </c>
      <c r="L3248" s="1">
        <v>0</v>
      </c>
      <c r="M3248" s="66">
        <f t="shared" si="312"/>
        <v>0</v>
      </c>
      <c r="R3248" s="43" t="str">
        <f t="shared" si="310"/>
        <v>-</v>
      </c>
    </row>
    <row r="3249" spans="1:19" x14ac:dyDescent="0.15">
      <c r="A3249" s="1">
        <v>3248</v>
      </c>
      <c r="B3249" s="29" t="str">
        <f>TRIM(基本信息!B3249)</f>
        <v/>
      </c>
      <c r="C3249" s="1" t="str">
        <f>TRIM(基本信息!C3249)</f>
        <v/>
      </c>
      <c r="D3249" s="1">
        <f t="shared" si="311"/>
        <v>0</v>
      </c>
      <c r="E3249" s="1" t="str">
        <f>IFERROR(INDEX(股票涨跌!E:E,MATCH(B3249,股票涨跌!B:B,0)),"-")</f>
        <v>-</v>
      </c>
      <c r="F3249" s="1" t="str">
        <f>IFERROR(INDEX(股票涨跌!F:F,MATCH(B3249,股票涨跌!B:B,0)),"-")</f>
        <v>-</v>
      </c>
      <c r="G3249" s="1" t="str">
        <f>TRIM(基本信息!O3249)</f>
        <v/>
      </c>
      <c r="H3249" s="1" t="str">
        <f>IFERROR(INDEX(行业涨跌!F:F,MATCH(G3249,行业涨跌!C:C,0)),"-")</f>
        <v>-</v>
      </c>
      <c r="I3249" s="1" t="str">
        <f>IFERROR(INDEX(行业涨跌!E:E,MATCH(G3249,行业涨跌!C:C,0)),"-")</f>
        <v>-</v>
      </c>
      <c r="J3249" s="1">
        <v>0</v>
      </c>
      <c r="K3249" s="1">
        <v>0</v>
      </c>
      <c r="L3249" s="1">
        <v>0</v>
      </c>
      <c r="M3249" s="66">
        <f t="shared" si="312"/>
        <v>0</v>
      </c>
      <c r="R3249" s="43" t="str">
        <f t="shared" si="310"/>
        <v>-</v>
      </c>
    </row>
    <row r="3250" spans="1:19" x14ac:dyDescent="0.15">
      <c r="A3250" s="1">
        <v>3249</v>
      </c>
      <c r="B3250" s="29" t="str">
        <f>TRIM(基本信息!B3250)</f>
        <v/>
      </c>
      <c r="C3250" s="1" t="str">
        <f>TRIM(基本信息!C3250)</f>
        <v/>
      </c>
      <c r="D3250" s="1">
        <f t="shared" si="311"/>
        <v>0</v>
      </c>
      <c r="E3250" s="1" t="str">
        <f>IFERROR(INDEX(股票涨跌!E:E,MATCH(B3250,股票涨跌!B:B,0)),"-")</f>
        <v>-</v>
      </c>
      <c r="F3250" s="1" t="str">
        <f>IFERROR(INDEX(股票涨跌!F:F,MATCH(B3250,股票涨跌!B:B,0)),"-")</f>
        <v>-</v>
      </c>
      <c r="G3250" s="1" t="str">
        <f>TRIM(基本信息!O3250)</f>
        <v/>
      </c>
      <c r="H3250" s="1" t="str">
        <f>IFERROR(INDEX(行业涨跌!F:F,MATCH(G3250,行业涨跌!C:C,0)),"-")</f>
        <v>-</v>
      </c>
      <c r="I3250" s="1" t="str">
        <f>IFERROR(INDEX(行业涨跌!E:E,MATCH(G3250,行业涨跌!C:C,0)),"-")</f>
        <v>-</v>
      </c>
      <c r="J3250" s="1">
        <v>0</v>
      </c>
      <c r="K3250" s="1">
        <v>1</v>
      </c>
      <c r="L3250" s="1">
        <v>0</v>
      </c>
      <c r="M3250" s="66">
        <f t="shared" si="312"/>
        <v>1</v>
      </c>
      <c r="R3250" s="43" t="str">
        <f t="shared" si="310"/>
        <v>-</v>
      </c>
      <c r="S3250" s="11">
        <v>43630.625</v>
      </c>
    </row>
    <row r="3251" spans="1:19" x14ac:dyDescent="0.15">
      <c r="A3251" s="1">
        <v>3250</v>
      </c>
      <c r="B3251" s="29" t="str">
        <f>TRIM(基本信息!B3251)</f>
        <v/>
      </c>
      <c r="C3251" s="1" t="str">
        <f>TRIM(基本信息!C3251)</f>
        <v/>
      </c>
      <c r="D3251" s="1">
        <f t="shared" si="311"/>
        <v>0</v>
      </c>
      <c r="E3251" s="1" t="str">
        <f>IFERROR(INDEX(股票涨跌!E:E,MATCH(B3251,股票涨跌!B:B,0)),"-")</f>
        <v>-</v>
      </c>
      <c r="F3251" s="1" t="str">
        <f>IFERROR(INDEX(股票涨跌!F:F,MATCH(B3251,股票涨跌!B:B,0)),"-")</f>
        <v>-</v>
      </c>
      <c r="G3251" s="1" t="str">
        <f>TRIM(基本信息!O3251)</f>
        <v/>
      </c>
      <c r="H3251" s="1" t="str">
        <f>IFERROR(INDEX(行业涨跌!F:F,MATCH(G3251,行业涨跌!C:C,0)),"-")</f>
        <v>-</v>
      </c>
      <c r="I3251" s="1" t="str">
        <f>IFERROR(INDEX(行业涨跌!E:E,MATCH(G3251,行业涨跌!C:C,0)),"-")</f>
        <v>-</v>
      </c>
      <c r="J3251" s="1">
        <v>0</v>
      </c>
      <c r="K3251" s="1">
        <v>0</v>
      </c>
      <c r="L3251" s="1">
        <v>0</v>
      </c>
      <c r="M3251" s="66">
        <f t="shared" si="312"/>
        <v>0</v>
      </c>
      <c r="R3251" s="43" t="str">
        <f t="shared" si="310"/>
        <v>-</v>
      </c>
    </row>
    <row r="3252" spans="1:19" x14ac:dyDescent="0.15">
      <c r="A3252" s="1">
        <v>3251</v>
      </c>
      <c r="B3252" s="29" t="str">
        <f>TRIM(基本信息!B3252)</f>
        <v/>
      </c>
      <c r="C3252" s="1" t="str">
        <f>TRIM(基本信息!C3252)</f>
        <v/>
      </c>
      <c r="D3252" s="1">
        <f t="shared" si="311"/>
        <v>0</v>
      </c>
      <c r="E3252" s="1" t="str">
        <f>IFERROR(INDEX(股票涨跌!E:E,MATCH(B3252,股票涨跌!B:B,0)),"-")</f>
        <v>-</v>
      </c>
      <c r="F3252" s="1" t="str">
        <f>IFERROR(INDEX(股票涨跌!F:F,MATCH(B3252,股票涨跌!B:B,0)),"-")</f>
        <v>-</v>
      </c>
      <c r="G3252" s="1" t="str">
        <f>TRIM(基本信息!O3252)</f>
        <v/>
      </c>
      <c r="H3252" s="1" t="str">
        <f>IFERROR(INDEX(行业涨跌!F:F,MATCH(G3252,行业涨跌!C:C,0)),"-")</f>
        <v>-</v>
      </c>
      <c r="I3252" s="1" t="str">
        <f>IFERROR(INDEX(行业涨跌!E:E,MATCH(G3252,行业涨跌!C:C,0)),"-")</f>
        <v>-</v>
      </c>
      <c r="J3252" s="1">
        <v>0</v>
      </c>
      <c r="K3252" s="1">
        <v>0</v>
      </c>
      <c r="L3252" s="1">
        <v>0</v>
      </c>
      <c r="M3252" s="66">
        <f t="shared" si="312"/>
        <v>0</v>
      </c>
      <c r="R3252" s="43" t="str">
        <f t="shared" si="310"/>
        <v>-</v>
      </c>
    </row>
    <row r="3253" spans="1:19" x14ac:dyDescent="0.15">
      <c r="A3253" s="1">
        <v>3252</v>
      </c>
      <c r="B3253" s="29" t="str">
        <f>TRIM(基本信息!B3253)</f>
        <v/>
      </c>
      <c r="C3253" s="1" t="str">
        <f>TRIM(基本信息!C3253)</f>
        <v/>
      </c>
      <c r="D3253" s="1">
        <f t="shared" si="311"/>
        <v>0</v>
      </c>
      <c r="E3253" s="1" t="str">
        <f>IFERROR(INDEX(股票涨跌!E:E,MATCH(B3253,股票涨跌!B:B,0)),"-")</f>
        <v>-</v>
      </c>
      <c r="F3253" s="1" t="str">
        <f>IFERROR(INDEX(股票涨跌!F:F,MATCH(B3253,股票涨跌!B:B,0)),"-")</f>
        <v>-</v>
      </c>
      <c r="G3253" s="1" t="str">
        <f>TRIM(基本信息!O3253)</f>
        <v/>
      </c>
      <c r="H3253" s="1" t="str">
        <f>IFERROR(INDEX(行业涨跌!F:F,MATCH(G3253,行业涨跌!C:C,0)),"-")</f>
        <v>-</v>
      </c>
      <c r="I3253" s="1" t="str">
        <f>IFERROR(INDEX(行业涨跌!E:E,MATCH(G3253,行业涨跌!C:C,0)),"-")</f>
        <v>-</v>
      </c>
      <c r="J3253" s="1">
        <v>0</v>
      </c>
      <c r="K3253" s="1">
        <v>0</v>
      </c>
      <c r="L3253" s="1">
        <v>0</v>
      </c>
      <c r="M3253" s="66">
        <f t="shared" si="312"/>
        <v>0</v>
      </c>
      <c r="R3253" s="43" t="str">
        <f t="shared" si="310"/>
        <v>-</v>
      </c>
    </row>
    <row r="3254" spans="1:19" x14ac:dyDescent="0.15">
      <c r="A3254" s="1">
        <v>3253</v>
      </c>
      <c r="B3254" s="29" t="str">
        <f>TRIM(基本信息!B3254)</f>
        <v/>
      </c>
      <c r="C3254" s="1" t="str">
        <f>TRIM(基本信息!C3254)</f>
        <v/>
      </c>
      <c r="D3254" s="1">
        <f t="shared" si="311"/>
        <v>0</v>
      </c>
      <c r="E3254" s="1" t="str">
        <f>IFERROR(INDEX(股票涨跌!E:E,MATCH(B3254,股票涨跌!B:B,0)),"-")</f>
        <v>-</v>
      </c>
      <c r="F3254" s="1" t="str">
        <f>IFERROR(INDEX(股票涨跌!F:F,MATCH(B3254,股票涨跌!B:B,0)),"-")</f>
        <v>-</v>
      </c>
      <c r="G3254" s="1" t="str">
        <f>TRIM(基本信息!O3254)</f>
        <v/>
      </c>
      <c r="H3254" s="1" t="str">
        <f>IFERROR(INDEX(行业涨跌!F:F,MATCH(G3254,行业涨跌!C:C,0)),"-")</f>
        <v>-</v>
      </c>
      <c r="I3254" s="1" t="str">
        <f>IFERROR(INDEX(行业涨跌!E:E,MATCH(G3254,行业涨跌!C:C,0)),"-")</f>
        <v>-</v>
      </c>
      <c r="J3254" s="1">
        <v>0</v>
      </c>
      <c r="K3254" s="1">
        <v>0</v>
      </c>
      <c r="L3254" s="1">
        <v>0</v>
      </c>
      <c r="M3254" s="66">
        <f t="shared" si="312"/>
        <v>0</v>
      </c>
      <c r="R3254" s="43" t="str">
        <f t="shared" si="310"/>
        <v>-</v>
      </c>
    </row>
    <row r="3255" spans="1:19" x14ac:dyDescent="0.15">
      <c r="A3255" s="1">
        <v>3254</v>
      </c>
      <c r="B3255" s="29" t="str">
        <f>TRIM(基本信息!B3255)</f>
        <v/>
      </c>
      <c r="C3255" s="1" t="str">
        <f>TRIM(基本信息!C3255)</f>
        <v/>
      </c>
      <c r="D3255" s="1">
        <f t="shared" si="311"/>
        <v>0</v>
      </c>
      <c r="E3255" s="1" t="str">
        <f>IFERROR(INDEX(股票涨跌!E:E,MATCH(B3255,股票涨跌!B:B,0)),"-")</f>
        <v>-</v>
      </c>
      <c r="F3255" s="1" t="str">
        <f>IFERROR(INDEX(股票涨跌!F:F,MATCH(B3255,股票涨跌!B:B,0)),"-")</f>
        <v>-</v>
      </c>
      <c r="G3255" s="1" t="str">
        <f>TRIM(基本信息!O3255)</f>
        <v/>
      </c>
      <c r="H3255" s="1" t="str">
        <f>IFERROR(INDEX(行业涨跌!F:F,MATCH(G3255,行业涨跌!C:C,0)),"-")</f>
        <v>-</v>
      </c>
      <c r="I3255" s="1" t="str">
        <f>IFERROR(INDEX(行业涨跌!E:E,MATCH(G3255,行业涨跌!C:C,0)),"-")</f>
        <v>-</v>
      </c>
      <c r="J3255" s="1">
        <v>0</v>
      </c>
      <c r="K3255" s="1">
        <v>1</v>
      </c>
      <c r="L3255" s="1">
        <v>0</v>
      </c>
      <c r="M3255" s="66">
        <f t="shared" si="312"/>
        <v>1</v>
      </c>
      <c r="R3255" s="43" t="str">
        <f t="shared" si="310"/>
        <v>-</v>
      </c>
      <c r="S3255" s="11">
        <v>43630.625</v>
      </c>
    </row>
    <row r="3256" spans="1:19" x14ac:dyDescent="0.15">
      <c r="A3256" s="1">
        <v>3255</v>
      </c>
      <c r="B3256" s="29" t="str">
        <f>TRIM(基本信息!B3256)</f>
        <v/>
      </c>
      <c r="C3256" s="1" t="str">
        <f>TRIM(基本信息!C3256)</f>
        <v/>
      </c>
      <c r="D3256" s="1">
        <f t="shared" si="311"/>
        <v>0</v>
      </c>
      <c r="E3256" s="1" t="str">
        <f>IFERROR(INDEX(股票涨跌!E:E,MATCH(B3256,股票涨跌!B:B,0)),"-")</f>
        <v>-</v>
      </c>
      <c r="F3256" s="1" t="str">
        <f>IFERROR(INDEX(股票涨跌!F:F,MATCH(B3256,股票涨跌!B:B,0)),"-")</f>
        <v>-</v>
      </c>
      <c r="G3256" s="1" t="str">
        <f>TRIM(基本信息!O3256)</f>
        <v/>
      </c>
      <c r="H3256" s="1" t="str">
        <f>IFERROR(INDEX(行业涨跌!F:F,MATCH(G3256,行业涨跌!C:C,0)),"-")</f>
        <v>-</v>
      </c>
      <c r="I3256" s="1" t="str">
        <f>IFERROR(INDEX(行业涨跌!E:E,MATCH(G3256,行业涨跌!C:C,0)),"-")</f>
        <v>-</v>
      </c>
      <c r="J3256" s="1">
        <v>0</v>
      </c>
      <c r="K3256" s="1">
        <v>0</v>
      </c>
      <c r="L3256" s="1">
        <v>0</v>
      </c>
      <c r="M3256" s="66">
        <f t="shared" si="312"/>
        <v>0</v>
      </c>
      <c r="R3256" s="43" t="str">
        <f t="shared" si="310"/>
        <v>-</v>
      </c>
    </row>
    <row r="3257" spans="1:19" x14ac:dyDescent="0.15">
      <c r="A3257" s="1">
        <v>3256</v>
      </c>
      <c r="B3257" s="29" t="str">
        <f>TRIM(基本信息!B3257)</f>
        <v/>
      </c>
      <c r="C3257" s="1" t="str">
        <f>TRIM(基本信息!C3257)</f>
        <v/>
      </c>
      <c r="D3257" s="1">
        <f t="shared" si="311"/>
        <v>0</v>
      </c>
      <c r="E3257" s="1" t="str">
        <f>IFERROR(INDEX(股票涨跌!E:E,MATCH(B3257,股票涨跌!B:B,0)),"-")</f>
        <v>-</v>
      </c>
      <c r="F3257" s="1" t="str">
        <f>IFERROR(INDEX(股票涨跌!F:F,MATCH(B3257,股票涨跌!B:B,0)),"-")</f>
        <v>-</v>
      </c>
      <c r="G3257" s="1" t="str">
        <f>TRIM(基本信息!O3257)</f>
        <v/>
      </c>
      <c r="H3257" s="1" t="str">
        <f>IFERROR(INDEX(行业涨跌!F:F,MATCH(G3257,行业涨跌!C:C,0)),"-")</f>
        <v>-</v>
      </c>
      <c r="I3257" s="1" t="str">
        <f>IFERROR(INDEX(行业涨跌!E:E,MATCH(G3257,行业涨跌!C:C,0)),"-")</f>
        <v>-</v>
      </c>
      <c r="J3257" s="1">
        <v>0</v>
      </c>
      <c r="K3257" s="1">
        <v>0</v>
      </c>
      <c r="L3257" s="1">
        <v>0</v>
      </c>
      <c r="M3257" s="66">
        <f t="shared" si="312"/>
        <v>0</v>
      </c>
      <c r="R3257" s="43" t="str">
        <f t="shared" si="310"/>
        <v>-</v>
      </c>
    </row>
    <row r="3258" spans="1:19" x14ac:dyDescent="0.15">
      <c r="A3258" s="1">
        <v>3257</v>
      </c>
      <c r="B3258" s="29" t="str">
        <f>TRIM(基本信息!B3258)</f>
        <v/>
      </c>
      <c r="C3258" s="1" t="str">
        <f>TRIM(基本信息!C3258)</f>
        <v/>
      </c>
      <c r="D3258" s="1">
        <f t="shared" si="311"/>
        <v>0</v>
      </c>
      <c r="E3258" s="1" t="str">
        <f>IFERROR(INDEX(股票涨跌!E:E,MATCH(B3258,股票涨跌!B:B,0)),"-")</f>
        <v>-</v>
      </c>
      <c r="F3258" s="1" t="str">
        <f>IFERROR(INDEX(股票涨跌!F:F,MATCH(B3258,股票涨跌!B:B,0)),"-")</f>
        <v>-</v>
      </c>
      <c r="G3258" s="1" t="str">
        <f>TRIM(基本信息!O3258)</f>
        <v/>
      </c>
      <c r="H3258" s="1" t="str">
        <f>IFERROR(INDEX(行业涨跌!F:F,MATCH(G3258,行业涨跌!C:C,0)),"-")</f>
        <v>-</v>
      </c>
      <c r="I3258" s="1" t="str">
        <f>IFERROR(INDEX(行业涨跌!E:E,MATCH(G3258,行业涨跌!C:C,0)),"-")</f>
        <v>-</v>
      </c>
      <c r="J3258" s="1">
        <v>0</v>
      </c>
      <c r="K3258" s="1">
        <v>0</v>
      </c>
      <c r="L3258" s="1">
        <v>0</v>
      </c>
      <c r="M3258" s="66">
        <f t="shared" si="312"/>
        <v>0</v>
      </c>
      <c r="R3258" s="43" t="str">
        <f t="shared" si="310"/>
        <v>-</v>
      </c>
    </row>
    <row r="3259" spans="1:19" x14ac:dyDescent="0.15">
      <c r="A3259" s="1">
        <v>3258</v>
      </c>
      <c r="B3259" s="29" t="str">
        <f>TRIM(基本信息!B3259)</f>
        <v/>
      </c>
      <c r="C3259" s="1" t="str">
        <f>TRIM(基本信息!C3259)</f>
        <v/>
      </c>
      <c r="D3259" s="1">
        <f t="shared" si="311"/>
        <v>0</v>
      </c>
      <c r="E3259" s="1" t="str">
        <f>IFERROR(INDEX(股票涨跌!E:E,MATCH(B3259,股票涨跌!B:B,0)),"-")</f>
        <v>-</v>
      </c>
      <c r="F3259" s="1" t="str">
        <f>IFERROR(INDEX(股票涨跌!F:F,MATCH(B3259,股票涨跌!B:B,0)),"-")</f>
        <v>-</v>
      </c>
      <c r="G3259" s="1" t="str">
        <f>TRIM(基本信息!O3259)</f>
        <v/>
      </c>
      <c r="H3259" s="1" t="str">
        <f>IFERROR(INDEX(行业涨跌!F:F,MATCH(G3259,行业涨跌!C:C,0)),"-")</f>
        <v>-</v>
      </c>
      <c r="I3259" s="1" t="str">
        <f>IFERROR(INDEX(行业涨跌!E:E,MATCH(G3259,行业涨跌!C:C,0)),"-")</f>
        <v>-</v>
      </c>
      <c r="J3259" s="1">
        <v>0</v>
      </c>
      <c r="K3259" s="1">
        <v>0</v>
      </c>
      <c r="L3259" s="1">
        <v>0</v>
      </c>
      <c r="M3259" s="66">
        <f t="shared" si="312"/>
        <v>0</v>
      </c>
      <c r="R3259" s="43" t="str">
        <f t="shared" si="310"/>
        <v>-</v>
      </c>
    </row>
    <row r="3260" spans="1:19" x14ac:dyDescent="0.15">
      <c r="A3260" s="1">
        <v>3259</v>
      </c>
      <c r="B3260" s="29" t="str">
        <f>TRIM(基本信息!B3260)</f>
        <v/>
      </c>
      <c r="C3260" s="1" t="str">
        <f>TRIM(基本信息!C3260)</f>
        <v/>
      </c>
      <c r="D3260" s="1">
        <f t="shared" si="311"/>
        <v>0</v>
      </c>
      <c r="E3260" s="1" t="str">
        <f>IFERROR(INDEX(股票涨跌!E:E,MATCH(B3260,股票涨跌!B:B,0)),"-")</f>
        <v>-</v>
      </c>
      <c r="F3260" s="1" t="str">
        <f>IFERROR(INDEX(股票涨跌!F:F,MATCH(B3260,股票涨跌!B:B,0)),"-")</f>
        <v>-</v>
      </c>
      <c r="G3260" s="1" t="str">
        <f>TRIM(基本信息!O3260)</f>
        <v/>
      </c>
      <c r="H3260" s="1" t="str">
        <f>IFERROR(INDEX(行业涨跌!F:F,MATCH(G3260,行业涨跌!C:C,0)),"-")</f>
        <v>-</v>
      </c>
      <c r="I3260" s="1" t="str">
        <f>IFERROR(INDEX(行业涨跌!E:E,MATCH(G3260,行业涨跌!C:C,0)),"-")</f>
        <v>-</v>
      </c>
      <c r="J3260" s="1">
        <v>0</v>
      </c>
      <c r="K3260" s="1">
        <v>0</v>
      </c>
      <c r="L3260" s="1">
        <v>0</v>
      </c>
      <c r="M3260" s="66">
        <f t="shared" si="312"/>
        <v>0</v>
      </c>
      <c r="R3260" s="43" t="str">
        <f t="shared" si="310"/>
        <v>-</v>
      </c>
    </row>
    <row r="3261" spans="1:19" x14ac:dyDescent="0.15">
      <c r="A3261" s="1">
        <v>3260</v>
      </c>
      <c r="B3261" s="29" t="str">
        <f>TRIM(基本信息!B3261)</f>
        <v/>
      </c>
      <c r="C3261" s="1" t="str">
        <f>TRIM(基本信息!C3261)</f>
        <v/>
      </c>
      <c r="D3261" s="1">
        <f t="shared" si="311"/>
        <v>0</v>
      </c>
      <c r="E3261" s="1" t="str">
        <f>IFERROR(INDEX(股票涨跌!E:E,MATCH(B3261,股票涨跌!B:B,0)),"-")</f>
        <v>-</v>
      </c>
      <c r="F3261" s="1" t="str">
        <f>IFERROR(INDEX(股票涨跌!F:F,MATCH(B3261,股票涨跌!B:B,0)),"-")</f>
        <v>-</v>
      </c>
      <c r="G3261" s="1" t="str">
        <f>TRIM(基本信息!O3261)</f>
        <v/>
      </c>
      <c r="H3261" s="1" t="str">
        <f>IFERROR(INDEX(行业涨跌!F:F,MATCH(G3261,行业涨跌!C:C,0)),"-")</f>
        <v>-</v>
      </c>
      <c r="I3261" s="1" t="str">
        <f>IFERROR(INDEX(行业涨跌!E:E,MATCH(G3261,行业涨跌!C:C,0)),"-")</f>
        <v>-</v>
      </c>
      <c r="J3261" s="1">
        <v>0</v>
      </c>
      <c r="K3261" s="1">
        <v>1</v>
      </c>
      <c r="L3261" s="1">
        <v>0</v>
      </c>
      <c r="M3261" s="66">
        <f t="shared" si="312"/>
        <v>1</v>
      </c>
      <c r="R3261" s="43" t="str">
        <f t="shared" si="310"/>
        <v>-</v>
      </c>
      <c r="S3261" s="11">
        <v>43630.625</v>
      </c>
    </row>
    <row r="3262" spans="1:19" x14ac:dyDescent="0.15">
      <c r="A3262" s="1">
        <v>3261</v>
      </c>
      <c r="B3262" s="29" t="str">
        <f>TRIM(基本信息!B3262)</f>
        <v/>
      </c>
      <c r="C3262" s="1" t="str">
        <f>TRIM(基本信息!C3262)</f>
        <v/>
      </c>
      <c r="D3262" s="1">
        <f t="shared" si="311"/>
        <v>0</v>
      </c>
      <c r="E3262" s="1" t="str">
        <f>IFERROR(INDEX(股票涨跌!E:E,MATCH(B3262,股票涨跌!B:B,0)),"-")</f>
        <v>-</v>
      </c>
      <c r="F3262" s="1" t="str">
        <f>IFERROR(INDEX(股票涨跌!F:F,MATCH(B3262,股票涨跌!B:B,0)),"-")</f>
        <v>-</v>
      </c>
      <c r="G3262" s="1" t="str">
        <f>TRIM(基本信息!O3262)</f>
        <v/>
      </c>
      <c r="H3262" s="1" t="str">
        <f>IFERROR(INDEX(行业涨跌!F:F,MATCH(G3262,行业涨跌!C:C,0)),"-")</f>
        <v>-</v>
      </c>
      <c r="I3262" s="1" t="str">
        <f>IFERROR(INDEX(行业涨跌!E:E,MATCH(G3262,行业涨跌!C:C,0)),"-")</f>
        <v>-</v>
      </c>
      <c r="J3262" s="1">
        <v>0</v>
      </c>
      <c r="K3262" s="1">
        <v>0</v>
      </c>
      <c r="L3262" s="1">
        <v>0</v>
      </c>
      <c r="M3262" s="66">
        <f t="shared" si="312"/>
        <v>0</v>
      </c>
      <c r="R3262" s="43" t="str">
        <f t="shared" si="310"/>
        <v>-</v>
      </c>
    </row>
    <row r="3263" spans="1:19" x14ac:dyDescent="0.15">
      <c r="A3263" s="1">
        <v>3262</v>
      </c>
      <c r="B3263" s="29" t="str">
        <f>TRIM(基本信息!B3263)</f>
        <v/>
      </c>
      <c r="C3263" s="1" t="str">
        <f>TRIM(基本信息!C3263)</f>
        <v/>
      </c>
      <c r="D3263" s="1">
        <f t="shared" si="311"/>
        <v>0</v>
      </c>
      <c r="E3263" s="1" t="str">
        <f>IFERROR(INDEX(股票涨跌!E:E,MATCH(B3263,股票涨跌!B:B,0)),"-")</f>
        <v>-</v>
      </c>
      <c r="F3263" s="1" t="str">
        <f>IFERROR(INDEX(股票涨跌!F:F,MATCH(B3263,股票涨跌!B:B,0)),"-")</f>
        <v>-</v>
      </c>
      <c r="G3263" s="1" t="str">
        <f>TRIM(基本信息!O3263)</f>
        <v/>
      </c>
      <c r="H3263" s="1" t="str">
        <f>IFERROR(INDEX(行业涨跌!F:F,MATCH(G3263,行业涨跌!C:C,0)),"-")</f>
        <v>-</v>
      </c>
      <c r="I3263" s="1" t="str">
        <f>IFERROR(INDEX(行业涨跌!E:E,MATCH(G3263,行业涨跌!C:C,0)),"-")</f>
        <v>-</v>
      </c>
      <c r="J3263" s="1">
        <v>0</v>
      </c>
      <c r="K3263" s="1">
        <v>0</v>
      </c>
      <c r="L3263" s="1">
        <v>0</v>
      </c>
      <c r="M3263" s="66">
        <f t="shared" si="312"/>
        <v>0</v>
      </c>
      <c r="R3263" s="43" t="str">
        <f t="shared" si="310"/>
        <v>-</v>
      </c>
    </row>
    <row r="3264" spans="1:19" x14ac:dyDescent="0.15">
      <c r="A3264" s="1">
        <v>3263</v>
      </c>
      <c r="B3264" s="29" t="str">
        <f>TRIM(基本信息!B3264)</f>
        <v/>
      </c>
      <c r="C3264" s="1" t="str">
        <f>TRIM(基本信息!C3264)</f>
        <v/>
      </c>
      <c r="D3264" s="1">
        <f t="shared" si="311"/>
        <v>0</v>
      </c>
      <c r="E3264" s="1" t="str">
        <f>IFERROR(INDEX(股票涨跌!E:E,MATCH(B3264,股票涨跌!B:B,0)),"-")</f>
        <v>-</v>
      </c>
      <c r="F3264" s="1" t="str">
        <f>IFERROR(INDEX(股票涨跌!F:F,MATCH(B3264,股票涨跌!B:B,0)),"-")</f>
        <v>-</v>
      </c>
      <c r="G3264" s="1" t="str">
        <f>TRIM(基本信息!O3264)</f>
        <v/>
      </c>
      <c r="H3264" s="1" t="str">
        <f>IFERROR(INDEX(行业涨跌!F:F,MATCH(G3264,行业涨跌!C:C,0)),"-")</f>
        <v>-</v>
      </c>
      <c r="I3264" s="1" t="str">
        <f>IFERROR(INDEX(行业涨跌!E:E,MATCH(G3264,行业涨跌!C:C,0)),"-")</f>
        <v>-</v>
      </c>
      <c r="J3264" s="1">
        <v>0</v>
      </c>
      <c r="K3264" s="1">
        <v>0</v>
      </c>
      <c r="L3264" s="1">
        <v>0</v>
      </c>
      <c r="M3264" s="66">
        <f t="shared" si="312"/>
        <v>0</v>
      </c>
      <c r="R3264" s="43" t="str">
        <f t="shared" si="310"/>
        <v>-</v>
      </c>
    </row>
    <row r="3265" spans="1:19" x14ac:dyDescent="0.15">
      <c r="A3265" s="1">
        <v>3264</v>
      </c>
      <c r="B3265" s="29" t="str">
        <f>TRIM(基本信息!B3265)</f>
        <v/>
      </c>
      <c r="C3265" s="1" t="str">
        <f>TRIM(基本信息!C3265)</f>
        <v/>
      </c>
      <c r="D3265" s="1">
        <f t="shared" si="311"/>
        <v>0</v>
      </c>
      <c r="E3265" s="1" t="str">
        <f>IFERROR(INDEX(股票涨跌!E:E,MATCH(B3265,股票涨跌!B:B,0)),"-")</f>
        <v>-</v>
      </c>
      <c r="F3265" s="1" t="str">
        <f>IFERROR(INDEX(股票涨跌!F:F,MATCH(B3265,股票涨跌!B:B,0)),"-")</f>
        <v>-</v>
      </c>
      <c r="G3265" s="1" t="str">
        <f>TRIM(基本信息!O3265)</f>
        <v/>
      </c>
      <c r="H3265" s="1" t="str">
        <f>IFERROR(INDEX(行业涨跌!F:F,MATCH(G3265,行业涨跌!C:C,0)),"-")</f>
        <v>-</v>
      </c>
      <c r="I3265" s="1" t="str">
        <f>IFERROR(INDEX(行业涨跌!E:E,MATCH(G3265,行业涨跌!C:C,0)),"-")</f>
        <v>-</v>
      </c>
      <c r="J3265" s="1">
        <v>0</v>
      </c>
      <c r="K3265" s="1">
        <v>0</v>
      </c>
      <c r="L3265" s="1">
        <v>0</v>
      </c>
      <c r="M3265" s="66">
        <f t="shared" si="312"/>
        <v>0</v>
      </c>
      <c r="R3265" s="43" t="str">
        <f t="shared" si="310"/>
        <v>-</v>
      </c>
    </row>
    <row r="3266" spans="1:19" x14ac:dyDescent="0.15">
      <c r="A3266" s="1">
        <v>3265</v>
      </c>
      <c r="B3266" s="29" t="str">
        <f>TRIM(基本信息!B3266)</f>
        <v/>
      </c>
      <c r="C3266" s="1" t="str">
        <f>TRIM(基本信息!C3266)</f>
        <v/>
      </c>
      <c r="D3266" s="1">
        <f t="shared" si="311"/>
        <v>0</v>
      </c>
      <c r="E3266" s="1" t="str">
        <f>IFERROR(INDEX(股票涨跌!E:E,MATCH(B3266,股票涨跌!B:B,0)),"-")</f>
        <v>-</v>
      </c>
      <c r="F3266" s="1" t="str">
        <f>IFERROR(INDEX(股票涨跌!F:F,MATCH(B3266,股票涨跌!B:B,0)),"-")</f>
        <v>-</v>
      </c>
      <c r="G3266" s="1" t="str">
        <f>TRIM(基本信息!O3266)</f>
        <v/>
      </c>
      <c r="H3266" s="1" t="str">
        <f>IFERROR(INDEX(行业涨跌!F:F,MATCH(G3266,行业涨跌!C:C,0)),"-")</f>
        <v>-</v>
      </c>
      <c r="I3266" s="1" t="str">
        <f>IFERROR(INDEX(行业涨跌!E:E,MATCH(G3266,行业涨跌!C:C,0)),"-")</f>
        <v>-</v>
      </c>
      <c r="J3266" s="1">
        <v>0</v>
      </c>
      <c r="K3266" s="1">
        <v>0</v>
      </c>
      <c r="L3266" s="1">
        <v>0</v>
      </c>
      <c r="M3266" s="66">
        <f t="shared" si="312"/>
        <v>0</v>
      </c>
      <c r="R3266" s="43" t="str">
        <f t="shared" ref="R3266:R3329" si="313">IF(D3266&gt;0,IF(J3266&gt;0,$J$1,"")&amp;IF(K3266&gt;0,$K$1,"")&amp;IF(L3266&gt;0,$L$1,"")&amp;"+"&amp;IF(N3266&gt;0,$N$1,"")&amp;IF(O3266&gt;0,$O$1,"")&amp;IF(P3266&gt;0,$P$1,"")&amp;IF(Q3266&gt;0,$Q$1,""),"-")</f>
        <v>-</v>
      </c>
    </row>
    <row r="3267" spans="1:19" x14ac:dyDescent="0.15">
      <c r="A3267" s="1">
        <v>3266</v>
      </c>
      <c r="B3267" s="29" t="str">
        <f>TRIM(基本信息!B3267)</f>
        <v/>
      </c>
      <c r="C3267" s="1" t="str">
        <f>TRIM(基本信息!C3267)</f>
        <v/>
      </c>
      <c r="D3267" s="1">
        <f t="shared" ref="D3267:D3330" si="314">IF(LEN(B3267)&gt;2,OR(M3267=1,(M3267=0.5)*(N3267+O3267+P3267+Q3267)&gt;0)+0,0)</f>
        <v>0</v>
      </c>
      <c r="E3267" s="1" t="str">
        <f>IFERROR(INDEX(股票涨跌!E:E,MATCH(B3267,股票涨跌!B:B,0)),"-")</f>
        <v>-</v>
      </c>
      <c r="F3267" s="1" t="str">
        <f>IFERROR(INDEX(股票涨跌!F:F,MATCH(B3267,股票涨跌!B:B,0)),"-")</f>
        <v>-</v>
      </c>
      <c r="G3267" s="1" t="str">
        <f>TRIM(基本信息!O3267)</f>
        <v/>
      </c>
      <c r="H3267" s="1" t="str">
        <f>IFERROR(INDEX(行业涨跌!F:F,MATCH(G3267,行业涨跌!C:C,0)),"-")</f>
        <v>-</v>
      </c>
      <c r="I3267" s="1" t="str">
        <f>IFERROR(INDEX(行业涨跌!E:E,MATCH(G3267,行业涨跌!C:C,0)),"-")</f>
        <v>-</v>
      </c>
      <c r="J3267" s="1">
        <v>0</v>
      </c>
      <c r="K3267" s="1">
        <v>0</v>
      </c>
      <c r="L3267" s="1">
        <v>1</v>
      </c>
      <c r="M3267" s="66">
        <f t="shared" ref="M3267:M3330" si="315">IF(K3267&gt;0,1,IF(J3267&gt;0,0.5,0))</f>
        <v>0</v>
      </c>
      <c r="R3267" s="43" t="str">
        <f t="shared" si="313"/>
        <v>-</v>
      </c>
    </row>
    <row r="3268" spans="1:19" x14ac:dyDescent="0.15">
      <c r="A3268" s="1">
        <v>3267</v>
      </c>
      <c r="B3268" s="29" t="str">
        <f>TRIM(基本信息!B3268)</f>
        <v/>
      </c>
      <c r="C3268" s="1" t="str">
        <f>TRIM(基本信息!C3268)</f>
        <v/>
      </c>
      <c r="D3268" s="1">
        <f t="shared" si="314"/>
        <v>0</v>
      </c>
      <c r="E3268" s="1" t="str">
        <f>IFERROR(INDEX(股票涨跌!E:E,MATCH(B3268,股票涨跌!B:B,0)),"-")</f>
        <v>-</v>
      </c>
      <c r="F3268" s="1" t="str">
        <f>IFERROR(INDEX(股票涨跌!F:F,MATCH(B3268,股票涨跌!B:B,0)),"-")</f>
        <v>-</v>
      </c>
      <c r="G3268" s="1" t="str">
        <f>TRIM(基本信息!O3268)</f>
        <v/>
      </c>
      <c r="H3268" s="1" t="str">
        <f>IFERROR(INDEX(行业涨跌!F:F,MATCH(G3268,行业涨跌!C:C,0)),"-")</f>
        <v>-</v>
      </c>
      <c r="I3268" s="1" t="str">
        <f>IFERROR(INDEX(行业涨跌!E:E,MATCH(G3268,行业涨跌!C:C,0)),"-")</f>
        <v>-</v>
      </c>
      <c r="J3268" s="1">
        <v>0</v>
      </c>
      <c r="K3268" s="1">
        <v>0</v>
      </c>
      <c r="L3268" s="1">
        <v>0</v>
      </c>
      <c r="M3268" s="66">
        <f t="shared" si="315"/>
        <v>0</v>
      </c>
      <c r="R3268" s="43" t="str">
        <f t="shared" si="313"/>
        <v>-</v>
      </c>
    </row>
    <row r="3269" spans="1:19" x14ac:dyDescent="0.15">
      <c r="A3269" s="1">
        <v>3268</v>
      </c>
      <c r="B3269" s="29" t="str">
        <f>TRIM(基本信息!B3269)</f>
        <v/>
      </c>
      <c r="C3269" s="1" t="str">
        <f>TRIM(基本信息!C3269)</f>
        <v/>
      </c>
      <c r="D3269" s="1">
        <f t="shared" si="314"/>
        <v>0</v>
      </c>
      <c r="E3269" s="1" t="str">
        <f>IFERROR(INDEX(股票涨跌!E:E,MATCH(B3269,股票涨跌!B:B,0)),"-")</f>
        <v>-</v>
      </c>
      <c r="F3269" s="1" t="str">
        <f>IFERROR(INDEX(股票涨跌!F:F,MATCH(B3269,股票涨跌!B:B,0)),"-")</f>
        <v>-</v>
      </c>
      <c r="G3269" s="1" t="str">
        <f>TRIM(基本信息!O3269)</f>
        <v/>
      </c>
      <c r="H3269" s="1" t="str">
        <f>IFERROR(INDEX(行业涨跌!F:F,MATCH(G3269,行业涨跌!C:C,0)),"-")</f>
        <v>-</v>
      </c>
      <c r="I3269" s="1" t="str">
        <f>IFERROR(INDEX(行业涨跌!E:E,MATCH(G3269,行业涨跌!C:C,0)),"-")</f>
        <v>-</v>
      </c>
      <c r="J3269" s="1">
        <v>0</v>
      </c>
      <c r="K3269" s="1">
        <v>0</v>
      </c>
      <c r="L3269" s="1">
        <v>0</v>
      </c>
      <c r="M3269" s="66">
        <f t="shared" si="315"/>
        <v>0</v>
      </c>
      <c r="R3269" s="43" t="str">
        <f t="shared" si="313"/>
        <v>-</v>
      </c>
    </row>
    <row r="3270" spans="1:19" x14ac:dyDescent="0.15">
      <c r="A3270" s="1">
        <v>3269</v>
      </c>
      <c r="B3270" s="29" t="str">
        <f>TRIM(基本信息!B3270)</f>
        <v/>
      </c>
      <c r="C3270" s="1" t="str">
        <f>TRIM(基本信息!C3270)</f>
        <v/>
      </c>
      <c r="D3270" s="1">
        <f t="shared" si="314"/>
        <v>0</v>
      </c>
      <c r="E3270" s="1" t="str">
        <f>IFERROR(INDEX(股票涨跌!E:E,MATCH(B3270,股票涨跌!B:B,0)),"-")</f>
        <v>-</v>
      </c>
      <c r="F3270" s="1" t="str">
        <f>IFERROR(INDEX(股票涨跌!F:F,MATCH(B3270,股票涨跌!B:B,0)),"-")</f>
        <v>-</v>
      </c>
      <c r="G3270" s="1" t="str">
        <f>TRIM(基本信息!O3270)</f>
        <v/>
      </c>
      <c r="H3270" s="1" t="str">
        <f>IFERROR(INDEX(行业涨跌!F:F,MATCH(G3270,行业涨跌!C:C,0)),"-")</f>
        <v>-</v>
      </c>
      <c r="I3270" s="1" t="str">
        <f>IFERROR(INDEX(行业涨跌!E:E,MATCH(G3270,行业涨跌!C:C,0)),"-")</f>
        <v>-</v>
      </c>
      <c r="J3270" s="1">
        <v>0</v>
      </c>
      <c r="K3270" s="1">
        <v>0</v>
      </c>
      <c r="L3270" s="1">
        <v>0</v>
      </c>
      <c r="M3270" s="66">
        <f t="shared" si="315"/>
        <v>0</v>
      </c>
      <c r="R3270" s="43" t="str">
        <f t="shared" si="313"/>
        <v>-</v>
      </c>
    </row>
    <row r="3271" spans="1:19" x14ac:dyDescent="0.15">
      <c r="A3271" s="1">
        <v>3270</v>
      </c>
      <c r="B3271" s="29" t="str">
        <f>TRIM(基本信息!B3271)</f>
        <v/>
      </c>
      <c r="C3271" s="1" t="str">
        <f>TRIM(基本信息!C3271)</f>
        <v/>
      </c>
      <c r="D3271" s="1">
        <f t="shared" si="314"/>
        <v>0</v>
      </c>
      <c r="E3271" s="1" t="str">
        <f>IFERROR(INDEX(股票涨跌!E:E,MATCH(B3271,股票涨跌!B:B,0)),"-")</f>
        <v>-</v>
      </c>
      <c r="F3271" s="1" t="str">
        <f>IFERROR(INDEX(股票涨跌!F:F,MATCH(B3271,股票涨跌!B:B,0)),"-")</f>
        <v>-</v>
      </c>
      <c r="G3271" s="1" t="str">
        <f>TRIM(基本信息!O3271)</f>
        <v/>
      </c>
      <c r="H3271" s="1" t="str">
        <f>IFERROR(INDEX(行业涨跌!F:F,MATCH(G3271,行业涨跌!C:C,0)),"-")</f>
        <v>-</v>
      </c>
      <c r="I3271" s="1" t="str">
        <f>IFERROR(INDEX(行业涨跌!E:E,MATCH(G3271,行业涨跌!C:C,0)),"-")</f>
        <v>-</v>
      </c>
      <c r="J3271" s="1">
        <v>0</v>
      </c>
      <c r="K3271" s="1">
        <v>0</v>
      </c>
      <c r="L3271" s="1">
        <v>0</v>
      </c>
      <c r="M3271" s="66">
        <f t="shared" si="315"/>
        <v>0</v>
      </c>
      <c r="R3271" s="43" t="str">
        <f t="shared" si="313"/>
        <v>-</v>
      </c>
    </row>
    <row r="3272" spans="1:19" x14ac:dyDescent="0.15">
      <c r="A3272" s="1">
        <v>3271</v>
      </c>
      <c r="B3272" s="29" t="str">
        <f>TRIM(基本信息!B3272)</f>
        <v/>
      </c>
      <c r="C3272" s="1" t="str">
        <f>TRIM(基本信息!C3272)</f>
        <v/>
      </c>
      <c r="D3272" s="1">
        <f t="shared" si="314"/>
        <v>0</v>
      </c>
      <c r="E3272" s="1" t="str">
        <f>IFERROR(INDEX(股票涨跌!E:E,MATCH(B3272,股票涨跌!B:B,0)),"-")</f>
        <v>-</v>
      </c>
      <c r="F3272" s="1" t="str">
        <f>IFERROR(INDEX(股票涨跌!F:F,MATCH(B3272,股票涨跌!B:B,0)),"-")</f>
        <v>-</v>
      </c>
      <c r="G3272" s="1" t="str">
        <f>TRIM(基本信息!O3272)</f>
        <v/>
      </c>
      <c r="H3272" s="1" t="str">
        <f>IFERROR(INDEX(行业涨跌!F:F,MATCH(G3272,行业涨跌!C:C,0)),"-")</f>
        <v>-</v>
      </c>
      <c r="I3272" s="1" t="str">
        <f>IFERROR(INDEX(行业涨跌!E:E,MATCH(G3272,行业涨跌!C:C,0)),"-")</f>
        <v>-</v>
      </c>
      <c r="J3272" s="1">
        <v>0</v>
      </c>
      <c r="K3272" s="1">
        <v>0</v>
      </c>
      <c r="L3272" s="1">
        <v>0</v>
      </c>
      <c r="M3272" s="66">
        <f t="shared" si="315"/>
        <v>0</v>
      </c>
      <c r="R3272" s="43" t="str">
        <f t="shared" si="313"/>
        <v>-</v>
      </c>
    </row>
    <row r="3273" spans="1:19" x14ac:dyDescent="0.15">
      <c r="A3273" s="1">
        <v>3272</v>
      </c>
      <c r="B3273" s="29" t="str">
        <f>TRIM(基本信息!B3273)</f>
        <v/>
      </c>
      <c r="C3273" s="1" t="str">
        <f>TRIM(基本信息!C3273)</f>
        <v/>
      </c>
      <c r="D3273" s="1">
        <f t="shared" si="314"/>
        <v>0</v>
      </c>
      <c r="E3273" s="1" t="str">
        <f>IFERROR(INDEX(股票涨跌!E:E,MATCH(B3273,股票涨跌!B:B,0)),"-")</f>
        <v>-</v>
      </c>
      <c r="F3273" s="1" t="str">
        <f>IFERROR(INDEX(股票涨跌!F:F,MATCH(B3273,股票涨跌!B:B,0)),"-")</f>
        <v>-</v>
      </c>
      <c r="G3273" s="1" t="str">
        <f>TRIM(基本信息!O3273)</f>
        <v/>
      </c>
      <c r="H3273" s="1" t="str">
        <f>IFERROR(INDEX(行业涨跌!F:F,MATCH(G3273,行业涨跌!C:C,0)),"-")</f>
        <v>-</v>
      </c>
      <c r="I3273" s="1" t="str">
        <f>IFERROR(INDEX(行业涨跌!E:E,MATCH(G3273,行业涨跌!C:C,0)),"-")</f>
        <v>-</v>
      </c>
      <c r="J3273" s="1">
        <v>0</v>
      </c>
      <c r="K3273" s="1">
        <v>0</v>
      </c>
      <c r="L3273" s="1">
        <v>0</v>
      </c>
      <c r="M3273" s="66">
        <f t="shared" si="315"/>
        <v>0</v>
      </c>
      <c r="R3273" s="43" t="str">
        <f t="shared" si="313"/>
        <v>-</v>
      </c>
    </row>
    <row r="3274" spans="1:19" x14ac:dyDescent="0.15">
      <c r="A3274" s="1">
        <v>3273</v>
      </c>
      <c r="B3274" s="29" t="str">
        <f>TRIM(基本信息!B3274)</f>
        <v/>
      </c>
      <c r="C3274" s="1" t="str">
        <f>TRIM(基本信息!C3274)</f>
        <v/>
      </c>
      <c r="D3274" s="1">
        <f t="shared" si="314"/>
        <v>0</v>
      </c>
      <c r="E3274" s="1" t="str">
        <f>IFERROR(INDEX(股票涨跌!E:E,MATCH(B3274,股票涨跌!B:B,0)),"-")</f>
        <v>-</v>
      </c>
      <c r="F3274" s="1" t="str">
        <f>IFERROR(INDEX(股票涨跌!F:F,MATCH(B3274,股票涨跌!B:B,0)),"-")</f>
        <v>-</v>
      </c>
      <c r="G3274" s="1" t="str">
        <f>TRIM(基本信息!O3274)</f>
        <v/>
      </c>
      <c r="H3274" s="1" t="str">
        <f>IFERROR(INDEX(行业涨跌!F:F,MATCH(G3274,行业涨跌!C:C,0)),"-")</f>
        <v>-</v>
      </c>
      <c r="I3274" s="1" t="str">
        <f>IFERROR(INDEX(行业涨跌!E:E,MATCH(G3274,行业涨跌!C:C,0)),"-")</f>
        <v>-</v>
      </c>
      <c r="J3274" s="1">
        <v>0</v>
      </c>
      <c r="K3274" s="1">
        <v>0</v>
      </c>
      <c r="L3274" s="1">
        <v>0</v>
      </c>
      <c r="M3274" s="66">
        <f t="shared" si="315"/>
        <v>0</v>
      </c>
      <c r="R3274" s="43" t="str">
        <f t="shared" si="313"/>
        <v>-</v>
      </c>
    </row>
    <row r="3275" spans="1:19" x14ac:dyDescent="0.15">
      <c r="A3275" s="1">
        <v>3274</v>
      </c>
      <c r="B3275" s="29" t="str">
        <f>TRIM(基本信息!B3275)</f>
        <v/>
      </c>
      <c r="C3275" s="1" t="str">
        <f>TRIM(基本信息!C3275)</f>
        <v/>
      </c>
      <c r="D3275" s="1">
        <f t="shared" si="314"/>
        <v>0</v>
      </c>
      <c r="E3275" s="1" t="str">
        <f>IFERROR(INDEX(股票涨跌!E:E,MATCH(B3275,股票涨跌!B:B,0)),"-")</f>
        <v>-</v>
      </c>
      <c r="F3275" s="1" t="str">
        <f>IFERROR(INDEX(股票涨跌!F:F,MATCH(B3275,股票涨跌!B:B,0)),"-")</f>
        <v>-</v>
      </c>
      <c r="G3275" s="1" t="str">
        <f>TRIM(基本信息!O3275)</f>
        <v/>
      </c>
      <c r="H3275" s="1" t="str">
        <f>IFERROR(INDEX(行业涨跌!F:F,MATCH(G3275,行业涨跌!C:C,0)),"-")</f>
        <v>-</v>
      </c>
      <c r="I3275" s="1" t="str">
        <f>IFERROR(INDEX(行业涨跌!E:E,MATCH(G3275,行业涨跌!C:C,0)),"-")</f>
        <v>-</v>
      </c>
      <c r="J3275" s="1">
        <v>0</v>
      </c>
      <c r="K3275" s="1">
        <v>1</v>
      </c>
      <c r="L3275" s="1">
        <v>0</v>
      </c>
      <c r="M3275" s="66">
        <f t="shared" si="315"/>
        <v>1</v>
      </c>
      <c r="R3275" s="43" t="str">
        <f t="shared" si="313"/>
        <v>-</v>
      </c>
      <c r="S3275" s="11">
        <v>43630.625</v>
      </c>
    </row>
    <row r="3276" spans="1:19" x14ac:dyDescent="0.15">
      <c r="A3276" s="1">
        <v>3275</v>
      </c>
      <c r="B3276" s="29" t="str">
        <f>TRIM(基本信息!B3276)</f>
        <v/>
      </c>
      <c r="C3276" s="1" t="str">
        <f>TRIM(基本信息!C3276)</f>
        <v/>
      </c>
      <c r="D3276" s="1">
        <f t="shared" si="314"/>
        <v>0</v>
      </c>
      <c r="E3276" s="1" t="str">
        <f>IFERROR(INDEX(股票涨跌!E:E,MATCH(B3276,股票涨跌!B:B,0)),"-")</f>
        <v>-</v>
      </c>
      <c r="F3276" s="1" t="str">
        <f>IFERROR(INDEX(股票涨跌!F:F,MATCH(B3276,股票涨跌!B:B,0)),"-")</f>
        <v>-</v>
      </c>
      <c r="G3276" s="1" t="str">
        <f>TRIM(基本信息!O3276)</f>
        <v/>
      </c>
      <c r="H3276" s="1" t="str">
        <f>IFERROR(INDEX(行业涨跌!F:F,MATCH(G3276,行业涨跌!C:C,0)),"-")</f>
        <v>-</v>
      </c>
      <c r="I3276" s="1" t="str">
        <f>IFERROR(INDEX(行业涨跌!E:E,MATCH(G3276,行业涨跌!C:C,0)),"-")</f>
        <v>-</v>
      </c>
      <c r="J3276" s="1">
        <v>0</v>
      </c>
      <c r="K3276" s="1">
        <v>1</v>
      </c>
      <c r="L3276" s="1">
        <v>0</v>
      </c>
      <c r="M3276" s="66">
        <f t="shared" si="315"/>
        <v>1</v>
      </c>
      <c r="R3276" s="43" t="str">
        <f t="shared" si="313"/>
        <v>-</v>
      </c>
      <c r="S3276" s="11">
        <v>43630.625</v>
      </c>
    </row>
    <row r="3277" spans="1:19" x14ac:dyDescent="0.15">
      <c r="A3277" s="1">
        <v>3276</v>
      </c>
      <c r="B3277" s="29" t="str">
        <f>TRIM(基本信息!B3277)</f>
        <v/>
      </c>
      <c r="C3277" s="1" t="str">
        <f>TRIM(基本信息!C3277)</f>
        <v/>
      </c>
      <c r="D3277" s="1">
        <f t="shared" si="314"/>
        <v>0</v>
      </c>
      <c r="E3277" s="1" t="str">
        <f>IFERROR(INDEX(股票涨跌!E:E,MATCH(B3277,股票涨跌!B:B,0)),"-")</f>
        <v>-</v>
      </c>
      <c r="F3277" s="1" t="str">
        <f>IFERROR(INDEX(股票涨跌!F:F,MATCH(B3277,股票涨跌!B:B,0)),"-")</f>
        <v>-</v>
      </c>
      <c r="G3277" s="1" t="str">
        <f>TRIM(基本信息!O3277)</f>
        <v/>
      </c>
      <c r="H3277" s="1" t="str">
        <f>IFERROR(INDEX(行业涨跌!F:F,MATCH(G3277,行业涨跌!C:C,0)),"-")</f>
        <v>-</v>
      </c>
      <c r="I3277" s="1" t="str">
        <f>IFERROR(INDEX(行业涨跌!E:E,MATCH(G3277,行业涨跌!C:C,0)),"-")</f>
        <v>-</v>
      </c>
      <c r="J3277" s="1">
        <v>0</v>
      </c>
      <c r="K3277" s="1">
        <v>1</v>
      </c>
      <c r="L3277" s="1">
        <v>0</v>
      </c>
      <c r="M3277" s="66">
        <f t="shared" si="315"/>
        <v>1</v>
      </c>
      <c r="R3277" s="43" t="str">
        <f t="shared" si="313"/>
        <v>-</v>
      </c>
      <c r="S3277" s="11">
        <v>43630.625</v>
      </c>
    </row>
    <row r="3278" spans="1:19" x14ac:dyDescent="0.15">
      <c r="A3278" s="1">
        <v>3277</v>
      </c>
      <c r="B3278" s="29" t="str">
        <f>TRIM(基本信息!B3278)</f>
        <v/>
      </c>
      <c r="C3278" s="1" t="str">
        <f>TRIM(基本信息!C3278)</f>
        <v/>
      </c>
      <c r="D3278" s="1">
        <f t="shared" si="314"/>
        <v>0</v>
      </c>
      <c r="E3278" s="1" t="str">
        <f>IFERROR(INDEX(股票涨跌!E:E,MATCH(B3278,股票涨跌!B:B,0)),"-")</f>
        <v>-</v>
      </c>
      <c r="F3278" s="1" t="str">
        <f>IFERROR(INDEX(股票涨跌!F:F,MATCH(B3278,股票涨跌!B:B,0)),"-")</f>
        <v>-</v>
      </c>
      <c r="G3278" s="1" t="str">
        <f>TRIM(基本信息!O3278)</f>
        <v/>
      </c>
      <c r="H3278" s="1" t="str">
        <f>IFERROR(INDEX(行业涨跌!F:F,MATCH(G3278,行业涨跌!C:C,0)),"-")</f>
        <v>-</v>
      </c>
      <c r="I3278" s="1" t="str">
        <f>IFERROR(INDEX(行业涨跌!E:E,MATCH(G3278,行业涨跌!C:C,0)),"-")</f>
        <v>-</v>
      </c>
      <c r="J3278" s="1">
        <v>0</v>
      </c>
      <c r="K3278" s="1">
        <v>1</v>
      </c>
      <c r="L3278" s="1">
        <v>0</v>
      </c>
      <c r="M3278" s="66">
        <f t="shared" si="315"/>
        <v>1</v>
      </c>
      <c r="R3278" s="43" t="str">
        <f t="shared" si="313"/>
        <v>-</v>
      </c>
      <c r="S3278" s="11">
        <v>43630.625</v>
      </c>
    </row>
    <row r="3279" spans="1:19" x14ac:dyDescent="0.15">
      <c r="A3279" s="1">
        <v>3278</v>
      </c>
      <c r="B3279" s="29" t="str">
        <f>TRIM(基本信息!B3279)</f>
        <v/>
      </c>
      <c r="C3279" s="1" t="str">
        <f>TRIM(基本信息!C3279)</f>
        <v/>
      </c>
      <c r="D3279" s="1">
        <f t="shared" si="314"/>
        <v>0</v>
      </c>
      <c r="E3279" s="1" t="str">
        <f>IFERROR(INDEX(股票涨跌!E:E,MATCH(B3279,股票涨跌!B:B,0)),"-")</f>
        <v>-</v>
      </c>
      <c r="F3279" s="1" t="str">
        <f>IFERROR(INDEX(股票涨跌!F:F,MATCH(B3279,股票涨跌!B:B,0)),"-")</f>
        <v>-</v>
      </c>
      <c r="G3279" s="1" t="str">
        <f>TRIM(基本信息!O3279)</f>
        <v/>
      </c>
      <c r="H3279" s="1" t="str">
        <f>IFERROR(INDEX(行业涨跌!F:F,MATCH(G3279,行业涨跌!C:C,0)),"-")</f>
        <v>-</v>
      </c>
      <c r="I3279" s="1" t="str">
        <f>IFERROR(INDEX(行业涨跌!E:E,MATCH(G3279,行业涨跌!C:C,0)),"-")</f>
        <v>-</v>
      </c>
      <c r="J3279" s="1">
        <v>0</v>
      </c>
      <c r="K3279" s="1">
        <v>0</v>
      </c>
      <c r="L3279" s="1">
        <v>0</v>
      </c>
      <c r="M3279" s="66">
        <f t="shared" si="315"/>
        <v>0</v>
      </c>
      <c r="R3279" s="43" t="str">
        <f t="shared" si="313"/>
        <v>-</v>
      </c>
    </row>
    <row r="3280" spans="1:19" x14ac:dyDescent="0.15">
      <c r="A3280" s="1">
        <v>3279</v>
      </c>
      <c r="B3280" s="29" t="str">
        <f>TRIM(基本信息!B3280)</f>
        <v/>
      </c>
      <c r="C3280" s="1" t="str">
        <f>TRIM(基本信息!C3280)</f>
        <v/>
      </c>
      <c r="D3280" s="1">
        <f t="shared" si="314"/>
        <v>0</v>
      </c>
      <c r="E3280" s="1" t="str">
        <f>IFERROR(INDEX(股票涨跌!E:E,MATCH(B3280,股票涨跌!B:B,0)),"-")</f>
        <v>-</v>
      </c>
      <c r="F3280" s="1" t="str">
        <f>IFERROR(INDEX(股票涨跌!F:F,MATCH(B3280,股票涨跌!B:B,0)),"-")</f>
        <v>-</v>
      </c>
      <c r="G3280" s="1" t="str">
        <f>TRIM(基本信息!O3280)</f>
        <v/>
      </c>
      <c r="H3280" s="1" t="str">
        <f>IFERROR(INDEX(行业涨跌!F:F,MATCH(G3280,行业涨跌!C:C,0)),"-")</f>
        <v>-</v>
      </c>
      <c r="I3280" s="1" t="str">
        <f>IFERROR(INDEX(行业涨跌!E:E,MATCH(G3280,行业涨跌!C:C,0)),"-")</f>
        <v>-</v>
      </c>
      <c r="J3280" s="1">
        <v>0</v>
      </c>
      <c r="K3280" s="1">
        <v>0</v>
      </c>
      <c r="L3280" s="1">
        <v>0</v>
      </c>
      <c r="M3280" s="66">
        <f t="shared" si="315"/>
        <v>0</v>
      </c>
      <c r="R3280" s="43" t="str">
        <f t="shared" si="313"/>
        <v>-</v>
      </c>
    </row>
    <row r="3281" spans="1:19" x14ac:dyDescent="0.15">
      <c r="A3281" s="1">
        <v>3280</v>
      </c>
      <c r="B3281" s="29" t="str">
        <f>TRIM(基本信息!B3281)</f>
        <v/>
      </c>
      <c r="C3281" s="1" t="str">
        <f>TRIM(基本信息!C3281)</f>
        <v/>
      </c>
      <c r="D3281" s="1">
        <f t="shared" si="314"/>
        <v>0</v>
      </c>
      <c r="E3281" s="1" t="str">
        <f>IFERROR(INDEX(股票涨跌!E:E,MATCH(B3281,股票涨跌!B:B,0)),"-")</f>
        <v>-</v>
      </c>
      <c r="F3281" s="1" t="str">
        <f>IFERROR(INDEX(股票涨跌!F:F,MATCH(B3281,股票涨跌!B:B,0)),"-")</f>
        <v>-</v>
      </c>
      <c r="G3281" s="1" t="str">
        <f>TRIM(基本信息!O3281)</f>
        <v/>
      </c>
      <c r="H3281" s="1" t="str">
        <f>IFERROR(INDEX(行业涨跌!F:F,MATCH(G3281,行业涨跌!C:C,0)),"-")</f>
        <v>-</v>
      </c>
      <c r="I3281" s="1" t="str">
        <f>IFERROR(INDEX(行业涨跌!E:E,MATCH(G3281,行业涨跌!C:C,0)),"-")</f>
        <v>-</v>
      </c>
      <c r="J3281" s="1">
        <v>0</v>
      </c>
      <c r="K3281" s="1">
        <v>0</v>
      </c>
      <c r="L3281" s="1">
        <v>0</v>
      </c>
      <c r="M3281" s="66">
        <f t="shared" si="315"/>
        <v>0</v>
      </c>
      <c r="R3281" s="43" t="str">
        <f t="shared" si="313"/>
        <v>-</v>
      </c>
    </row>
    <row r="3282" spans="1:19" x14ac:dyDescent="0.15">
      <c r="A3282" s="1">
        <v>3281</v>
      </c>
      <c r="B3282" s="29" t="str">
        <f>TRIM(基本信息!B3282)</f>
        <v/>
      </c>
      <c r="C3282" s="1" t="str">
        <f>TRIM(基本信息!C3282)</f>
        <v/>
      </c>
      <c r="D3282" s="1">
        <f t="shared" si="314"/>
        <v>0</v>
      </c>
      <c r="E3282" s="1" t="str">
        <f>IFERROR(INDEX(股票涨跌!E:E,MATCH(B3282,股票涨跌!B:B,0)),"-")</f>
        <v>-</v>
      </c>
      <c r="F3282" s="1" t="str">
        <f>IFERROR(INDEX(股票涨跌!F:F,MATCH(B3282,股票涨跌!B:B,0)),"-")</f>
        <v>-</v>
      </c>
      <c r="G3282" s="1" t="str">
        <f>TRIM(基本信息!O3282)</f>
        <v/>
      </c>
      <c r="H3282" s="1" t="str">
        <f>IFERROR(INDEX(行业涨跌!F:F,MATCH(G3282,行业涨跌!C:C,0)),"-")</f>
        <v>-</v>
      </c>
      <c r="I3282" s="1" t="str">
        <f>IFERROR(INDEX(行业涨跌!E:E,MATCH(G3282,行业涨跌!C:C,0)),"-")</f>
        <v>-</v>
      </c>
      <c r="J3282" s="1">
        <v>0</v>
      </c>
      <c r="K3282" s="1">
        <v>1</v>
      </c>
      <c r="L3282" s="1">
        <v>0</v>
      </c>
      <c r="M3282" s="66">
        <f t="shared" si="315"/>
        <v>1</v>
      </c>
      <c r="R3282" s="43" t="str">
        <f t="shared" si="313"/>
        <v>-</v>
      </c>
      <c r="S3282" s="11">
        <v>43630.625</v>
      </c>
    </row>
    <row r="3283" spans="1:19" x14ac:dyDescent="0.15">
      <c r="A3283" s="1">
        <v>3282</v>
      </c>
      <c r="B3283" s="29" t="str">
        <f>TRIM(基本信息!B3283)</f>
        <v/>
      </c>
      <c r="C3283" s="1" t="str">
        <f>TRIM(基本信息!C3283)</f>
        <v/>
      </c>
      <c r="D3283" s="1">
        <f t="shared" si="314"/>
        <v>0</v>
      </c>
      <c r="E3283" s="1" t="str">
        <f>IFERROR(INDEX(股票涨跌!E:E,MATCH(B3283,股票涨跌!B:B,0)),"-")</f>
        <v>-</v>
      </c>
      <c r="F3283" s="1" t="str">
        <f>IFERROR(INDEX(股票涨跌!F:F,MATCH(B3283,股票涨跌!B:B,0)),"-")</f>
        <v>-</v>
      </c>
      <c r="G3283" s="1" t="str">
        <f>TRIM(基本信息!O3283)</f>
        <v/>
      </c>
      <c r="H3283" s="1" t="str">
        <f>IFERROR(INDEX(行业涨跌!F:F,MATCH(G3283,行业涨跌!C:C,0)),"-")</f>
        <v>-</v>
      </c>
      <c r="I3283" s="1" t="str">
        <f>IFERROR(INDEX(行业涨跌!E:E,MATCH(G3283,行业涨跌!C:C,0)),"-")</f>
        <v>-</v>
      </c>
      <c r="J3283" s="1">
        <v>0</v>
      </c>
      <c r="K3283" s="1">
        <v>0</v>
      </c>
      <c r="L3283" s="1">
        <v>0</v>
      </c>
      <c r="M3283" s="66">
        <f t="shared" si="315"/>
        <v>0</v>
      </c>
      <c r="R3283" s="43" t="str">
        <f t="shared" si="313"/>
        <v>-</v>
      </c>
    </row>
    <row r="3284" spans="1:19" x14ac:dyDescent="0.15">
      <c r="A3284" s="1">
        <v>3283</v>
      </c>
      <c r="B3284" s="29" t="str">
        <f>TRIM(基本信息!B3284)</f>
        <v/>
      </c>
      <c r="C3284" s="1" t="str">
        <f>TRIM(基本信息!C3284)</f>
        <v/>
      </c>
      <c r="D3284" s="1">
        <f t="shared" si="314"/>
        <v>0</v>
      </c>
      <c r="E3284" s="1" t="str">
        <f>IFERROR(INDEX(股票涨跌!E:E,MATCH(B3284,股票涨跌!B:B,0)),"-")</f>
        <v>-</v>
      </c>
      <c r="F3284" s="1" t="str">
        <f>IFERROR(INDEX(股票涨跌!F:F,MATCH(B3284,股票涨跌!B:B,0)),"-")</f>
        <v>-</v>
      </c>
      <c r="G3284" s="1" t="str">
        <f>TRIM(基本信息!O3284)</f>
        <v/>
      </c>
      <c r="H3284" s="1" t="str">
        <f>IFERROR(INDEX(行业涨跌!F:F,MATCH(G3284,行业涨跌!C:C,0)),"-")</f>
        <v>-</v>
      </c>
      <c r="I3284" s="1" t="str">
        <f>IFERROR(INDEX(行业涨跌!E:E,MATCH(G3284,行业涨跌!C:C,0)),"-")</f>
        <v>-</v>
      </c>
      <c r="J3284" s="1">
        <v>0</v>
      </c>
      <c r="K3284" s="1">
        <v>0</v>
      </c>
      <c r="L3284" s="1">
        <v>1</v>
      </c>
      <c r="M3284" s="66">
        <f t="shared" si="315"/>
        <v>0</v>
      </c>
      <c r="R3284" s="43" t="str">
        <f t="shared" si="313"/>
        <v>-</v>
      </c>
    </row>
    <row r="3285" spans="1:19" x14ac:dyDescent="0.15">
      <c r="A3285" s="1">
        <v>3284</v>
      </c>
      <c r="B3285" s="29" t="str">
        <f>TRIM(基本信息!B3285)</f>
        <v/>
      </c>
      <c r="C3285" s="1" t="str">
        <f>TRIM(基本信息!C3285)</f>
        <v/>
      </c>
      <c r="D3285" s="1">
        <f t="shared" si="314"/>
        <v>0</v>
      </c>
      <c r="E3285" s="1" t="str">
        <f>IFERROR(INDEX(股票涨跌!E:E,MATCH(B3285,股票涨跌!B:B,0)),"-")</f>
        <v>-</v>
      </c>
      <c r="F3285" s="1" t="str">
        <f>IFERROR(INDEX(股票涨跌!F:F,MATCH(B3285,股票涨跌!B:B,0)),"-")</f>
        <v>-</v>
      </c>
      <c r="G3285" s="1" t="str">
        <f>TRIM(基本信息!O3285)</f>
        <v/>
      </c>
      <c r="H3285" s="1" t="str">
        <f>IFERROR(INDEX(行业涨跌!F:F,MATCH(G3285,行业涨跌!C:C,0)),"-")</f>
        <v>-</v>
      </c>
      <c r="I3285" s="1" t="str">
        <f>IFERROR(INDEX(行业涨跌!E:E,MATCH(G3285,行业涨跌!C:C,0)),"-")</f>
        <v>-</v>
      </c>
      <c r="J3285" s="1">
        <v>0</v>
      </c>
      <c r="K3285" s="1">
        <v>1</v>
      </c>
      <c r="L3285" s="1">
        <v>0</v>
      </c>
      <c r="M3285" s="66">
        <f t="shared" si="315"/>
        <v>1</v>
      </c>
      <c r="R3285" s="43" t="str">
        <f t="shared" si="313"/>
        <v>-</v>
      </c>
      <c r="S3285" s="11">
        <v>43630.625</v>
      </c>
    </row>
    <row r="3286" spans="1:19" x14ac:dyDescent="0.15">
      <c r="A3286" s="1">
        <v>3285</v>
      </c>
      <c r="B3286" s="29" t="str">
        <f>TRIM(基本信息!B3286)</f>
        <v/>
      </c>
      <c r="C3286" s="1" t="str">
        <f>TRIM(基本信息!C3286)</f>
        <v/>
      </c>
      <c r="D3286" s="1">
        <f t="shared" si="314"/>
        <v>0</v>
      </c>
      <c r="E3286" s="1" t="str">
        <f>IFERROR(INDEX(股票涨跌!E:E,MATCH(B3286,股票涨跌!B:B,0)),"-")</f>
        <v>-</v>
      </c>
      <c r="F3286" s="1" t="str">
        <f>IFERROR(INDEX(股票涨跌!F:F,MATCH(B3286,股票涨跌!B:B,0)),"-")</f>
        <v>-</v>
      </c>
      <c r="G3286" s="1" t="str">
        <f>TRIM(基本信息!O3286)</f>
        <v/>
      </c>
      <c r="H3286" s="1" t="str">
        <f>IFERROR(INDEX(行业涨跌!F:F,MATCH(G3286,行业涨跌!C:C,0)),"-")</f>
        <v>-</v>
      </c>
      <c r="I3286" s="1" t="str">
        <f>IFERROR(INDEX(行业涨跌!E:E,MATCH(G3286,行业涨跌!C:C,0)),"-")</f>
        <v>-</v>
      </c>
      <c r="J3286" s="1">
        <v>0</v>
      </c>
      <c r="K3286" s="1">
        <v>0</v>
      </c>
      <c r="L3286" s="1">
        <v>0</v>
      </c>
      <c r="M3286" s="66">
        <f t="shared" si="315"/>
        <v>0</v>
      </c>
      <c r="R3286" s="43" t="str">
        <f t="shared" si="313"/>
        <v>-</v>
      </c>
    </row>
    <row r="3287" spans="1:19" x14ac:dyDescent="0.15">
      <c r="A3287" s="1">
        <v>3286</v>
      </c>
      <c r="B3287" s="29" t="str">
        <f>TRIM(基本信息!B3287)</f>
        <v/>
      </c>
      <c r="C3287" s="1" t="str">
        <f>TRIM(基本信息!C3287)</f>
        <v/>
      </c>
      <c r="D3287" s="1">
        <f t="shared" si="314"/>
        <v>0</v>
      </c>
      <c r="E3287" s="1" t="str">
        <f>IFERROR(INDEX(股票涨跌!E:E,MATCH(B3287,股票涨跌!B:B,0)),"-")</f>
        <v>-</v>
      </c>
      <c r="F3287" s="1" t="str">
        <f>IFERROR(INDEX(股票涨跌!F:F,MATCH(B3287,股票涨跌!B:B,0)),"-")</f>
        <v>-</v>
      </c>
      <c r="G3287" s="1" t="str">
        <f>TRIM(基本信息!O3287)</f>
        <v/>
      </c>
      <c r="H3287" s="1" t="str">
        <f>IFERROR(INDEX(行业涨跌!F:F,MATCH(G3287,行业涨跌!C:C,0)),"-")</f>
        <v>-</v>
      </c>
      <c r="I3287" s="1" t="str">
        <f>IFERROR(INDEX(行业涨跌!E:E,MATCH(G3287,行业涨跌!C:C,0)),"-")</f>
        <v>-</v>
      </c>
      <c r="J3287" s="1">
        <v>0</v>
      </c>
      <c r="K3287" s="1">
        <v>1</v>
      </c>
      <c r="L3287" s="1">
        <v>0</v>
      </c>
      <c r="M3287" s="66">
        <f t="shared" si="315"/>
        <v>1</v>
      </c>
      <c r="R3287" s="43" t="str">
        <f t="shared" si="313"/>
        <v>-</v>
      </c>
      <c r="S3287" s="11">
        <v>43630.625</v>
      </c>
    </row>
    <row r="3288" spans="1:19" x14ac:dyDescent="0.15">
      <c r="A3288" s="1">
        <v>3287</v>
      </c>
      <c r="B3288" s="29" t="str">
        <f>TRIM(基本信息!B3288)</f>
        <v/>
      </c>
      <c r="C3288" s="1" t="str">
        <f>TRIM(基本信息!C3288)</f>
        <v/>
      </c>
      <c r="D3288" s="1">
        <f t="shared" si="314"/>
        <v>0</v>
      </c>
      <c r="E3288" s="1" t="str">
        <f>IFERROR(INDEX(股票涨跌!E:E,MATCH(B3288,股票涨跌!B:B,0)),"-")</f>
        <v>-</v>
      </c>
      <c r="F3288" s="1" t="str">
        <f>IFERROR(INDEX(股票涨跌!F:F,MATCH(B3288,股票涨跌!B:B,0)),"-")</f>
        <v>-</v>
      </c>
      <c r="G3288" s="1" t="str">
        <f>TRIM(基本信息!O3288)</f>
        <v/>
      </c>
      <c r="H3288" s="1" t="str">
        <f>IFERROR(INDEX(行业涨跌!F:F,MATCH(G3288,行业涨跌!C:C,0)),"-")</f>
        <v>-</v>
      </c>
      <c r="I3288" s="1" t="str">
        <f>IFERROR(INDEX(行业涨跌!E:E,MATCH(G3288,行业涨跌!C:C,0)),"-")</f>
        <v>-</v>
      </c>
      <c r="J3288" s="1">
        <v>0</v>
      </c>
      <c r="K3288" s="1">
        <v>0</v>
      </c>
      <c r="L3288" s="1">
        <v>0</v>
      </c>
      <c r="M3288" s="66">
        <f t="shared" si="315"/>
        <v>0</v>
      </c>
      <c r="R3288" s="43" t="str">
        <f t="shared" si="313"/>
        <v>-</v>
      </c>
    </row>
    <row r="3289" spans="1:19" x14ac:dyDescent="0.15">
      <c r="A3289" s="1">
        <v>3288</v>
      </c>
      <c r="B3289" s="29" t="str">
        <f>TRIM(基本信息!B3289)</f>
        <v/>
      </c>
      <c r="C3289" s="1" t="str">
        <f>TRIM(基本信息!C3289)</f>
        <v/>
      </c>
      <c r="D3289" s="1">
        <f t="shared" si="314"/>
        <v>0</v>
      </c>
      <c r="E3289" s="1" t="str">
        <f>IFERROR(INDEX(股票涨跌!E:E,MATCH(B3289,股票涨跌!B:B,0)),"-")</f>
        <v>-</v>
      </c>
      <c r="F3289" s="1" t="str">
        <f>IFERROR(INDEX(股票涨跌!F:F,MATCH(B3289,股票涨跌!B:B,0)),"-")</f>
        <v>-</v>
      </c>
      <c r="G3289" s="1" t="str">
        <f>TRIM(基本信息!O3289)</f>
        <v/>
      </c>
      <c r="H3289" s="1" t="str">
        <f>IFERROR(INDEX(行业涨跌!F:F,MATCH(G3289,行业涨跌!C:C,0)),"-")</f>
        <v>-</v>
      </c>
      <c r="I3289" s="1" t="str">
        <f>IFERROR(INDEX(行业涨跌!E:E,MATCH(G3289,行业涨跌!C:C,0)),"-")</f>
        <v>-</v>
      </c>
      <c r="J3289" s="1">
        <v>0</v>
      </c>
      <c r="K3289" s="1">
        <v>1</v>
      </c>
      <c r="L3289" s="1">
        <v>0</v>
      </c>
      <c r="M3289" s="66">
        <f t="shared" si="315"/>
        <v>1</v>
      </c>
      <c r="R3289" s="43" t="str">
        <f t="shared" si="313"/>
        <v>-</v>
      </c>
      <c r="S3289" s="11">
        <v>43630.625</v>
      </c>
    </row>
    <row r="3290" spans="1:19" x14ac:dyDescent="0.15">
      <c r="A3290" s="1">
        <v>3289</v>
      </c>
      <c r="B3290" s="29" t="str">
        <f>TRIM(基本信息!B3290)</f>
        <v/>
      </c>
      <c r="C3290" s="1" t="str">
        <f>TRIM(基本信息!C3290)</f>
        <v/>
      </c>
      <c r="D3290" s="1">
        <f t="shared" si="314"/>
        <v>0</v>
      </c>
      <c r="E3290" s="1" t="str">
        <f>IFERROR(INDEX(股票涨跌!E:E,MATCH(B3290,股票涨跌!B:B,0)),"-")</f>
        <v>-</v>
      </c>
      <c r="F3290" s="1" t="str">
        <f>IFERROR(INDEX(股票涨跌!F:F,MATCH(B3290,股票涨跌!B:B,0)),"-")</f>
        <v>-</v>
      </c>
      <c r="G3290" s="1" t="str">
        <f>TRIM(基本信息!O3290)</f>
        <v/>
      </c>
      <c r="H3290" s="1" t="str">
        <f>IFERROR(INDEX(行业涨跌!F:F,MATCH(G3290,行业涨跌!C:C,0)),"-")</f>
        <v>-</v>
      </c>
      <c r="I3290" s="1" t="str">
        <f>IFERROR(INDEX(行业涨跌!E:E,MATCH(G3290,行业涨跌!C:C,0)),"-")</f>
        <v>-</v>
      </c>
      <c r="J3290" s="1">
        <v>0</v>
      </c>
      <c r="K3290" s="1">
        <v>0</v>
      </c>
      <c r="L3290" s="1">
        <v>0</v>
      </c>
      <c r="M3290" s="66">
        <f t="shared" si="315"/>
        <v>0</v>
      </c>
      <c r="R3290" s="43" t="str">
        <f t="shared" si="313"/>
        <v>-</v>
      </c>
    </row>
    <row r="3291" spans="1:19" x14ac:dyDescent="0.15">
      <c r="A3291" s="1">
        <v>3290</v>
      </c>
      <c r="B3291" s="29" t="str">
        <f>TRIM(基本信息!B3291)</f>
        <v/>
      </c>
      <c r="C3291" s="1" t="str">
        <f>TRIM(基本信息!C3291)</f>
        <v/>
      </c>
      <c r="D3291" s="1">
        <f t="shared" si="314"/>
        <v>0</v>
      </c>
      <c r="E3291" s="1" t="str">
        <f>IFERROR(INDEX(股票涨跌!E:E,MATCH(B3291,股票涨跌!B:B,0)),"-")</f>
        <v>-</v>
      </c>
      <c r="F3291" s="1" t="str">
        <f>IFERROR(INDEX(股票涨跌!F:F,MATCH(B3291,股票涨跌!B:B,0)),"-")</f>
        <v>-</v>
      </c>
      <c r="G3291" s="1" t="str">
        <f>TRIM(基本信息!O3291)</f>
        <v/>
      </c>
      <c r="H3291" s="1" t="str">
        <f>IFERROR(INDEX(行业涨跌!F:F,MATCH(G3291,行业涨跌!C:C,0)),"-")</f>
        <v>-</v>
      </c>
      <c r="I3291" s="1" t="str">
        <f>IFERROR(INDEX(行业涨跌!E:E,MATCH(G3291,行业涨跌!C:C,0)),"-")</f>
        <v>-</v>
      </c>
      <c r="J3291" s="1">
        <v>0</v>
      </c>
      <c r="K3291" s="1">
        <v>0</v>
      </c>
      <c r="L3291" s="1">
        <v>0</v>
      </c>
      <c r="M3291" s="66">
        <f t="shared" si="315"/>
        <v>0</v>
      </c>
      <c r="R3291" s="43" t="str">
        <f t="shared" si="313"/>
        <v>-</v>
      </c>
    </row>
    <row r="3292" spans="1:19" x14ac:dyDescent="0.15">
      <c r="A3292" s="1">
        <v>3291</v>
      </c>
      <c r="B3292" s="29" t="str">
        <f>TRIM(基本信息!B3292)</f>
        <v/>
      </c>
      <c r="C3292" s="1" t="str">
        <f>TRIM(基本信息!C3292)</f>
        <v/>
      </c>
      <c r="D3292" s="1">
        <f t="shared" si="314"/>
        <v>0</v>
      </c>
      <c r="E3292" s="1" t="str">
        <f>IFERROR(INDEX(股票涨跌!E:E,MATCH(B3292,股票涨跌!B:B,0)),"-")</f>
        <v>-</v>
      </c>
      <c r="F3292" s="1" t="str">
        <f>IFERROR(INDEX(股票涨跌!F:F,MATCH(B3292,股票涨跌!B:B,0)),"-")</f>
        <v>-</v>
      </c>
      <c r="G3292" s="1" t="str">
        <f>TRIM(基本信息!O3292)</f>
        <v/>
      </c>
      <c r="H3292" s="1" t="str">
        <f>IFERROR(INDEX(行业涨跌!F:F,MATCH(G3292,行业涨跌!C:C,0)),"-")</f>
        <v>-</v>
      </c>
      <c r="I3292" s="1" t="str">
        <f>IFERROR(INDEX(行业涨跌!E:E,MATCH(G3292,行业涨跌!C:C,0)),"-")</f>
        <v>-</v>
      </c>
      <c r="J3292" s="1">
        <v>0</v>
      </c>
      <c r="K3292" s="1">
        <v>0</v>
      </c>
      <c r="L3292" s="1">
        <v>0</v>
      </c>
      <c r="M3292" s="66">
        <f t="shared" si="315"/>
        <v>0</v>
      </c>
      <c r="R3292" s="43" t="str">
        <f t="shared" si="313"/>
        <v>-</v>
      </c>
    </row>
    <row r="3293" spans="1:19" x14ac:dyDescent="0.15">
      <c r="A3293" s="1">
        <v>3292</v>
      </c>
      <c r="B3293" s="29" t="str">
        <f>TRIM(基本信息!B3293)</f>
        <v/>
      </c>
      <c r="C3293" s="1" t="str">
        <f>TRIM(基本信息!C3293)</f>
        <v/>
      </c>
      <c r="D3293" s="1">
        <f t="shared" si="314"/>
        <v>0</v>
      </c>
      <c r="E3293" s="1" t="str">
        <f>IFERROR(INDEX(股票涨跌!E:E,MATCH(B3293,股票涨跌!B:B,0)),"-")</f>
        <v>-</v>
      </c>
      <c r="F3293" s="1" t="str">
        <f>IFERROR(INDEX(股票涨跌!F:F,MATCH(B3293,股票涨跌!B:B,0)),"-")</f>
        <v>-</v>
      </c>
      <c r="G3293" s="1" t="str">
        <f>TRIM(基本信息!O3293)</f>
        <v/>
      </c>
      <c r="H3293" s="1" t="str">
        <f>IFERROR(INDEX(行业涨跌!F:F,MATCH(G3293,行业涨跌!C:C,0)),"-")</f>
        <v>-</v>
      </c>
      <c r="I3293" s="1" t="str">
        <f>IFERROR(INDEX(行业涨跌!E:E,MATCH(G3293,行业涨跌!C:C,0)),"-")</f>
        <v>-</v>
      </c>
      <c r="J3293" s="1">
        <v>0</v>
      </c>
      <c r="K3293" s="1">
        <v>0</v>
      </c>
      <c r="L3293" s="1">
        <v>0</v>
      </c>
      <c r="M3293" s="66">
        <f t="shared" si="315"/>
        <v>0</v>
      </c>
      <c r="R3293" s="43" t="str">
        <f t="shared" si="313"/>
        <v>-</v>
      </c>
    </row>
    <row r="3294" spans="1:19" x14ac:dyDescent="0.15">
      <c r="A3294" s="1">
        <v>3293</v>
      </c>
      <c r="B3294" s="29" t="str">
        <f>TRIM(基本信息!B3294)</f>
        <v/>
      </c>
      <c r="C3294" s="1" t="str">
        <f>TRIM(基本信息!C3294)</f>
        <v/>
      </c>
      <c r="D3294" s="1">
        <f t="shared" si="314"/>
        <v>0</v>
      </c>
      <c r="E3294" s="1" t="str">
        <f>IFERROR(INDEX(股票涨跌!E:E,MATCH(B3294,股票涨跌!B:B,0)),"-")</f>
        <v>-</v>
      </c>
      <c r="F3294" s="1" t="str">
        <f>IFERROR(INDEX(股票涨跌!F:F,MATCH(B3294,股票涨跌!B:B,0)),"-")</f>
        <v>-</v>
      </c>
      <c r="G3294" s="1" t="str">
        <f>TRIM(基本信息!O3294)</f>
        <v/>
      </c>
      <c r="H3294" s="1" t="str">
        <f>IFERROR(INDEX(行业涨跌!F:F,MATCH(G3294,行业涨跌!C:C,0)),"-")</f>
        <v>-</v>
      </c>
      <c r="I3294" s="1" t="str">
        <f>IFERROR(INDEX(行业涨跌!E:E,MATCH(G3294,行业涨跌!C:C,0)),"-")</f>
        <v>-</v>
      </c>
      <c r="J3294" s="1">
        <v>0</v>
      </c>
      <c r="K3294" s="1">
        <v>1</v>
      </c>
      <c r="L3294" s="1">
        <v>0</v>
      </c>
      <c r="M3294" s="66">
        <f t="shared" si="315"/>
        <v>1</v>
      </c>
      <c r="R3294" s="43" t="str">
        <f t="shared" si="313"/>
        <v>-</v>
      </c>
      <c r="S3294" s="11">
        <v>43630.625</v>
      </c>
    </row>
    <row r="3295" spans="1:19" x14ac:dyDescent="0.15">
      <c r="A3295" s="1">
        <v>3294</v>
      </c>
      <c r="B3295" s="29" t="str">
        <f>TRIM(基本信息!B3295)</f>
        <v/>
      </c>
      <c r="C3295" s="1" t="str">
        <f>TRIM(基本信息!C3295)</f>
        <v/>
      </c>
      <c r="D3295" s="1">
        <f t="shared" si="314"/>
        <v>0</v>
      </c>
      <c r="E3295" s="1" t="str">
        <f>IFERROR(INDEX(股票涨跌!E:E,MATCH(B3295,股票涨跌!B:B,0)),"-")</f>
        <v>-</v>
      </c>
      <c r="F3295" s="1" t="str">
        <f>IFERROR(INDEX(股票涨跌!F:F,MATCH(B3295,股票涨跌!B:B,0)),"-")</f>
        <v>-</v>
      </c>
      <c r="G3295" s="1" t="str">
        <f>TRIM(基本信息!O3295)</f>
        <v/>
      </c>
      <c r="H3295" s="1" t="str">
        <f>IFERROR(INDEX(行业涨跌!F:F,MATCH(G3295,行业涨跌!C:C,0)),"-")</f>
        <v>-</v>
      </c>
      <c r="I3295" s="1" t="str">
        <f>IFERROR(INDEX(行业涨跌!E:E,MATCH(G3295,行业涨跌!C:C,0)),"-")</f>
        <v>-</v>
      </c>
      <c r="J3295" s="1">
        <v>0</v>
      </c>
      <c r="K3295" s="1">
        <v>0</v>
      </c>
      <c r="L3295" s="1">
        <v>0</v>
      </c>
      <c r="M3295" s="66">
        <f t="shared" si="315"/>
        <v>0</v>
      </c>
      <c r="R3295" s="43" t="str">
        <f t="shared" si="313"/>
        <v>-</v>
      </c>
    </row>
    <row r="3296" spans="1:19" x14ac:dyDescent="0.15">
      <c r="A3296" s="1">
        <v>3295</v>
      </c>
      <c r="B3296" s="29" t="str">
        <f>TRIM(基本信息!B3296)</f>
        <v/>
      </c>
      <c r="C3296" s="1" t="str">
        <f>TRIM(基本信息!C3296)</f>
        <v/>
      </c>
      <c r="D3296" s="1">
        <f t="shared" si="314"/>
        <v>0</v>
      </c>
      <c r="E3296" s="1" t="str">
        <f>IFERROR(INDEX(股票涨跌!E:E,MATCH(B3296,股票涨跌!B:B,0)),"-")</f>
        <v>-</v>
      </c>
      <c r="F3296" s="1" t="str">
        <f>IFERROR(INDEX(股票涨跌!F:F,MATCH(B3296,股票涨跌!B:B,0)),"-")</f>
        <v>-</v>
      </c>
      <c r="G3296" s="1" t="str">
        <f>TRIM(基本信息!O3296)</f>
        <v/>
      </c>
      <c r="H3296" s="1" t="str">
        <f>IFERROR(INDEX(行业涨跌!F:F,MATCH(G3296,行业涨跌!C:C,0)),"-")</f>
        <v>-</v>
      </c>
      <c r="I3296" s="1" t="str">
        <f>IFERROR(INDEX(行业涨跌!E:E,MATCH(G3296,行业涨跌!C:C,0)),"-")</f>
        <v>-</v>
      </c>
      <c r="J3296" s="1">
        <v>0</v>
      </c>
      <c r="K3296" s="1">
        <v>0</v>
      </c>
      <c r="L3296" s="1">
        <v>0</v>
      </c>
      <c r="M3296" s="66">
        <f t="shared" si="315"/>
        <v>0</v>
      </c>
      <c r="R3296" s="43" t="str">
        <f t="shared" si="313"/>
        <v>-</v>
      </c>
    </row>
    <row r="3297" spans="1:19" x14ac:dyDescent="0.15">
      <c r="A3297" s="1">
        <v>3296</v>
      </c>
      <c r="B3297" s="29" t="str">
        <f>TRIM(基本信息!B3297)</f>
        <v/>
      </c>
      <c r="C3297" s="1" t="str">
        <f>TRIM(基本信息!C3297)</f>
        <v/>
      </c>
      <c r="D3297" s="1">
        <f t="shared" si="314"/>
        <v>0</v>
      </c>
      <c r="E3297" s="1" t="str">
        <f>IFERROR(INDEX(股票涨跌!E:E,MATCH(B3297,股票涨跌!B:B,0)),"-")</f>
        <v>-</v>
      </c>
      <c r="F3297" s="1" t="str">
        <f>IFERROR(INDEX(股票涨跌!F:F,MATCH(B3297,股票涨跌!B:B,0)),"-")</f>
        <v>-</v>
      </c>
      <c r="G3297" s="1" t="str">
        <f>TRIM(基本信息!O3297)</f>
        <v/>
      </c>
      <c r="H3297" s="1" t="str">
        <f>IFERROR(INDEX(行业涨跌!F:F,MATCH(G3297,行业涨跌!C:C,0)),"-")</f>
        <v>-</v>
      </c>
      <c r="I3297" s="1" t="str">
        <f>IFERROR(INDEX(行业涨跌!E:E,MATCH(G3297,行业涨跌!C:C,0)),"-")</f>
        <v>-</v>
      </c>
      <c r="J3297" s="1">
        <v>0</v>
      </c>
      <c r="K3297" s="1">
        <v>0</v>
      </c>
      <c r="L3297" s="1">
        <v>0</v>
      </c>
      <c r="M3297" s="66">
        <f t="shared" si="315"/>
        <v>0</v>
      </c>
      <c r="R3297" s="43" t="str">
        <f t="shared" si="313"/>
        <v>-</v>
      </c>
    </row>
    <row r="3298" spans="1:19" x14ac:dyDescent="0.15">
      <c r="A3298" s="1">
        <v>3297</v>
      </c>
      <c r="B3298" s="29" t="str">
        <f>TRIM(基本信息!B3298)</f>
        <v/>
      </c>
      <c r="C3298" s="1" t="str">
        <f>TRIM(基本信息!C3298)</f>
        <v/>
      </c>
      <c r="D3298" s="1">
        <f t="shared" si="314"/>
        <v>0</v>
      </c>
      <c r="E3298" s="1" t="str">
        <f>IFERROR(INDEX(股票涨跌!E:E,MATCH(B3298,股票涨跌!B:B,0)),"-")</f>
        <v>-</v>
      </c>
      <c r="F3298" s="1" t="str">
        <f>IFERROR(INDEX(股票涨跌!F:F,MATCH(B3298,股票涨跌!B:B,0)),"-")</f>
        <v>-</v>
      </c>
      <c r="G3298" s="1" t="str">
        <f>TRIM(基本信息!O3298)</f>
        <v/>
      </c>
      <c r="H3298" s="1" t="str">
        <f>IFERROR(INDEX(行业涨跌!F:F,MATCH(G3298,行业涨跌!C:C,0)),"-")</f>
        <v>-</v>
      </c>
      <c r="I3298" s="1" t="str">
        <f>IFERROR(INDEX(行业涨跌!E:E,MATCH(G3298,行业涨跌!C:C,0)),"-")</f>
        <v>-</v>
      </c>
      <c r="J3298" s="1">
        <v>0</v>
      </c>
      <c r="K3298" s="1">
        <v>0</v>
      </c>
      <c r="L3298" s="1">
        <v>0</v>
      </c>
      <c r="M3298" s="66">
        <f t="shared" si="315"/>
        <v>0</v>
      </c>
      <c r="R3298" s="43" t="str">
        <f t="shared" si="313"/>
        <v>-</v>
      </c>
    </row>
    <row r="3299" spans="1:19" x14ac:dyDescent="0.15">
      <c r="A3299" s="1">
        <v>3298</v>
      </c>
      <c r="B3299" s="29" t="str">
        <f>TRIM(基本信息!B3299)</f>
        <v/>
      </c>
      <c r="C3299" s="1" t="str">
        <f>TRIM(基本信息!C3299)</f>
        <v/>
      </c>
      <c r="D3299" s="1">
        <f t="shared" si="314"/>
        <v>0</v>
      </c>
      <c r="E3299" s="1" t="str">
        <f>IFERROR(INDEX(股票涨跌!E:E,MATCH(B3299,股票涨跌!B:B,0)),"-")</f>
        <v>-</v>
      </c>
      <c r="F3299" s="1" t="str">
        <f>IFERROR(INDEX(股票涨跌!F:F,MATCH(B3299,股票涨跌!B:B,0)),"-")</f>
        <v>-</v>
      </c>
      <c r="G3299" s="1" t="str">
        <f>TRIM(基本信息!O3299)</f>
        <v/>
      </c>
      <c r="H3299" s="1" t="str">
        <f>IFERROR(INDEX(行业涨跌!F:F,MATCH(G3299,行业涨跌!C:C,0)),"-")</f>
        <v>-</v>
      </c>
      <c r="I3299" s="1" t="str">
        <f>IFERROR(INDEX(行业涨跌!E:E,MATCH(G3299,行业涨跌!C:C,0)),"-")</f>
        <v>-</v>
      </c>
      <c r="J3299" s="1">
        <v>0</v>
      </c>
      <c r="K3299" s="1">
        <v>0</v>
      </c>
      <c r="L3299" s="1">
        <v>0</v>
      </c>
      <c r="M3299" s="66">
        <f t="shared" si="315"/>
        <v>0</v>
      </c>
      <c r="R3299" s="43" t="str">
        <f t="shared" si="313"/>
        <v>-</v>
      </c>
    </row>
    <row r="3300" spans="1:19" x14ac:dyDescent="0.15">
      <c r="A3300" s="1">
        <v>3299</v>
      </c>
      <c r="B3300" s="29" t="str">
        <f>TRIM(基本信息!B3300)</f>
        <v/>
      </c>
      <c r="C3300" s="1" t="str">
        <f>TRIM(基本信息!C3300)</f>
        <v/>
      </c>
      <c r="D3300" s="1">
        <f t="shared" si="314"/>
        <v>0</v>
      </c>
      <c r="E3300" s="1" t="str">
        <f>IFERROR(INDEX(股票涨跌!E:E,MATCH(B3300,股票涨跌!B:B,0)),"-")</f>
        <v>-</v>
      </c>
      <c r="F3300" s="1" t="str">
        <f>IFERROR(INDEX(股票涨跌!F:F,MATCH(B3300,股票涨跌!B:B,0)),"-")</f>
        <v>-</v>
      </c>
      <c r="G3300" s="1" t="str">
        <f>TRIM(基本信息!O3300)</f>
        <v/>
      </c>
      <c r="H3300" s="1" t="str">
        <f>IFERROR(INDEX(行业涨跌!F:F,MATCH(G3300,行业涨跌!C:C,0)),"-")</f>
        <v>-</v>
      </c>
      <c r="I3300" s="1" t="str">
        <f>IFERROR(INDEX(行业涨跌!E:E,MATCH(G3300,行业涨跌!C:C,0)),"-")</f>
        <v>-</v>
      </c>
      <c r="J3300" s="1">
        <v>0</v>
      </c>
      <c r="K3300" s="1">
        <v>0</v>
      </c>
      <c r="L3300" s="1">
        <v>0</v>
      </c>
      <c r="M3300" s="66">
        <f t="shared" si="315"/>
        <v>0</v>
      </c>
      <c r="R3300" s="43" t="str">
        <f t="shared" si="313"/>
        <v>-</v>
      </c>
    </row>
    <row r="3301" spans="1:19" x14ac:dyDescent="0.15">
      <c r="A3301" s="1">
        <v>3300</v>
      </c>
      <c r="B3301" s="29" t="str">
        <f>TRIM(基本信息!B3301)</f>
        <v/>
      </c>
      <c r="C3301" s="1" t="str">
        <f>TRIM(基本信息!C3301)</f>
        <v/>
      </c>
      <c r="D3301" s="1">
        <f t="shared" si="314"/>
        <v>0</v>
      </c>
      <c r="E3301" s="1" t="str">
        <f>IFERROR(INDEX(股票涨跌!E:E,MATCH(B3301,股票涨跌!B:B,0)),"-")</f>
        <v>-</v>
      </c>
      <c r="F3301" s="1" t="str">
        <f>IFERROR(INDEX(股票涨跌!F:F,MATCH(B3301,股票涨跌!B:B,0)),"-")</f>
        <v>-</v>
      </c>
      <c r="G3301" s="1" t="str">
        <f>TRIM(基本信息!O3301)</f>
        <v/>
      </c>
      <c r="H3301" s="1" t="str">
        <f>IFERROR(INDEX(行业涨跌!F:F,MATCH(G3301,行业涨跌!C:C,0)),"-")</f>
        <v>-</v>
      </c>
      <c r="I3301" s="1" t="str">
        <f>IFERROR(INDEX(行业涨跌!E:E,MATCH(G3301,行业涨跌!C:C,0)),"-")</f>
        <v>-</v>
      </c>
      <c r="J3301" s="1">
        <v>0</v>
      </c>
      <c r="K3301" s="1">
        <v>0</v>
      </c>
      <c r="L3301" s="1">
        <v>0</v>
      </c>
      <c r="M3301" s="66">
        <f t="shared" si="315"/>
        <v>0</v>
      </c>
      <c r="R3301" s="43" t="str">
        <f t="shared" si="313"/>
        <v>-</v>
      </c>
    </row>
    <row r="3302" spans="1:19" x14ac:dyDescent="0.15">
      <c r="A3302" s="1">
        <v>3301</v>
      </c>
      <c r="B3302" s="29" t="str">
        <f>TRIM(基本信息!B3302)</f>
        <v/>
      </c>
      <c r="C3302" s="1" t="str">
        <f>TRIM(基本信息!C3302)</f>
        <v/>
      </c>
      <c r="D3302" s="1">
        <f t="shared" si="314"/>
        <v>0</v>
      </c>
      <c r="E3302" s="1" t="str">
        <f>IFERROR(INDEX(股票涨跌!E:E,MATCH(B3302,股票涨跌!B:B,0)),"-")</f>
        <v>-</v>
      </c>
      <c r="F3302" s="1" t="str">
        <f>IFERROR(INDEX(股票涨跌!F:F,MATCH(B3302,股票涨跌!B:B,0)),"-")</f>
        <v>-</v>
      </c>
      <c r="G3302" s="1" t="str">
        <f>TRIM(基本信息!O3302)</f>
        <v/>
      </c>
      <c r="H3302" s="1" t="str">
        <f>IFERROR(INDEX(行业涨跌!F:F,MATCH(G3302,行业涨跌!C:C,0)),"-")</f>
        <v>-</v>
      </c>
      <c r="I3302" s="1" t="str">
        <f>IFERROR(INDEX(行业涨跌!E:E,MATCH(G3302,行业涨跌!C:C,0)),"-")</f>
        <v>-</v>
      </c>
      <c r="J3302" s="1">
        <v>0</v>
      </c>
      <c r="K3302" s="1">
        <v>0</v>
      </c>
      <c r="L3302" s="1">
        <v>0</v>
      </c>
      <c r="M3302" s="66">
        <f t="shared" si="315"/>
        <v>0</v>
      </c>
      <c r="R3302" s="43" t="str">
        <f t="shared" si="313"/>
        <v>-</v>
      </c>
    </row>
    <row r="3303" spans="1:19" x14ac:dyDescent="0.15">
      <c r="A3303" s="1">
        <v>3302</v>
      </c>
      <c r="B3303" s="29" t="str">
        <f>TRIM(基本信息!B3303)</f>
        <v/>
      </c>
      <c r="C3303" s="1" t="str">
        <f>TRIM(基本信息!C3303)</f>
        <v/>
      </c>
      <c r="D3303" s="1">
        <f t="shared" si="314"/>
        <v>0</v>
      </c>
      <c r="E3303" s="1" t="str">
        <f>IFERROR(INDEX(股票涨跌!E:E,MATCH(B3303,股票涨跌!B:B,0)),"-")</f>
        <v>-</v>
      </c>
      <c r="F3303" s="1" t="str">
        <f>IFERROR(INDEX(股票涨跌!F:F,MATCH(B3303,股票涨跌!B:B,0)),"-")</f>
        <v>-</v>
      </c>
      <c r="G3303" s="1" t="str">
        <f>TRIM(基本信息!O3303)</f>
        <v/>
      </c>
      <c r="H3303" s="1" t="str">
        <f>IFERROR(INDEX(行业涨跌!F:F,MATCH(G3303,行业涨跌!C:C,0)),"-")</f>
        <v>-</v>
      </c>
      <c r="I3303" s="1" t="str">
        <f>IFERROR(INDEX(行业涨跌!E:E,MATCH(G3303,行业涨跌!C:C,0)),"-")</f>
        <v>-</v>
      </c>
      <c r="J3303" s="1">
        <v>0</v>
      </c>
      <c r="K3303" s="1">
        <v>1</v>
      </c>
      <c r="L3303" s="1">
        <v>0</v>
      </c>
      <c r="M3303" s="66">
        <f t="shared" si="315"/>
        <v>1</v>
      </c>
      <c r="R3303" s="43" t="str">
        <f t="shared" si="313"/>
        <v>-</v>
      </c>
      <c r="S3303" s="11">
        <v>43630.625</v>
      </c>
    </row>
    <row r="3304" spans="1:19" x14ac:dyDescent="0.15">
      <c r="A3304" s="1">
        <v>3303</v>
      </c>
      <c r="B3304" s="29" t="str">
        <f>TRIM(基本信息!B3304)</f>
        <v/>
      </c>
      <c r="C3304" s="1" t="str">
        <f>TRIM(基本信息!C3304)</f>
        <v/>
      </c>
      <c r="D3304" s="1">
        <f t="shared" si="314"/>
        <v>0</v>
      </c>
      <c r="E3304" s="1" t="str">
        <f>IFERROR(INDEX(股票涨跌!E:E,MATCH(B3304,股票涨跌!B:B,0)),"-")</f>
        <v>-</v>
      </c>
      <c r="F3304" s="1" t="str">
        <f>IFERROR(INDEX(股票涨跌!F:F,MATCH(B3304,股票涨跌!B:B,0)),"-")</f>
        <v>-</v>
      </c>
      <c r="G3304" s="1" t="str">
        <f>TRIM(基本信息!O3304)</f>
        <v/>
      </c>
      <c r="H3304" s="1" t="str">
        <f>IFERROR(INDEX(行业涨跌!F:F,MATCH(G3304,行业涨跌!C:C,0)),"-")</f>
        <v>-</v>
      </c>
      <c r="I3304" s="1" t="str">
        <f>IFERROR(INDEX(行业涨跌!E:E,MATCH(G3304,行业涨跌!C:C,0)),"-")</f>
        <v>-</v>
      </c>
      <c r="J3304" s="1">
        <v>0</v>
      </c>
      <c r="K3304" s="1">
        <v>0</v>
      </c>
      <c r="L3304" s="1">
        <v>0</v>
      </c>
      <c r="M3304" s="66">
        <f t="shared" si="315"/>
        <v>0</v>
      </c>
      <c r="R3304" s="43" t="str">
        <f t="shared" si="313"/>
        <v>-</v>
      </c>
    </row>
    <row r="3305" spans="1:19" x14ac:dyDescent="0.15">
      <c r="A3305" s="1">
        <v>3304</v>
      </c>
      <c r="B3305" s="29" t="str">
        <f>TRIM(基本信息!B3305)</f>
        <v/>
      </c>
      <c r="C3305" s="1" t="str">
        <f>TRIM(基本信息!C3305)</f>
        <v/>
      </c>
      <c r="D3305" s="1">
        <f t="shared" si="314"/>
        <v>0</v>
      </c>
      <c r="E3305" s="1" t="str">
        <f>IFERROR(INDEX(股票涨跌!E:E,MATCH(B3305,股票涨跌!B:B,0)),"-")</f>
        <v>-</v>
      </c>
      <c r="F3305" s="1" t="str">
        <f>IFERROR(INDEX(股票涨跌!F:F,MATCH(B3305,股票涨跌!B:B,0)),"-")</f>
        <v>-</v>
      </c>
      <c r="G3305" s="1" t="str">
        <f>TRIM(基本信息!O3305)</f>
        <v/>
      </c>
      <c r="H3305" s="1" t="str">
        <f>IFERROR(INDEX(行业涨跌!F:F,MATCH(G3305,行业涨跌!C:C,0)),"-")</f>
        <v>-</v>
      </c>
      <c r="I3305" s="1" t="str">
        <f>IFERROR(INDEX(行业涨跌!E:E,MATCH(G3305,行业涨跌!C:C,0)),"-")</f>
        <v>-</v>
      </c>
      <c r="J3305" s="1">
        <v>0</v>
      </c>
      <c r="K3305" s="1">
        <v>0</v>
      </c>
      <c r="L3305" s="1">
        <v>0</v>
      </c>
      <c r="M3305" s="66">
        <f t="shared" si="315"/>
        <v>0</v>
      </c>
      <c r="R3305" s="43" t="str">
        <f t="shared" si="313"/>
        <v>-</v>
      </c>
    </row>
    <row r="3306" spans="1:19" x14ac:dyDescent="0.15">
      <c r="A3306" s="1">
        <v>3305</v>
      </c>
      <c r="B3306" s="29" t="str">
        <f>TRIM(基本信息!B3306)</f>
        <v/>
      </c>
      <c r="C3306" s="1" t="str">
        <f>TRIM(基本信息!C3306)</f>
        <v/>
      </c>
      <c r="D3306" s="1">
        <f t="shared" si="314"/>
        <v>0</v>
      </c>
      <c r="E3306" s="1" t="str">
        <f>IFERROR(INDEX(股票涨跌!E:E,MATCH(B3306,股票涨跌!B:B,0)),"-")</f>
        <v>-</v>
      </c>
      <c r="F3306" s="1" t="str">
        <f>IFERROR(INDEX(股票涨跌!F:F,MATCH(B3306,股票涨跌!B:B,0)),"-")</f>
        <v>-</v>
      </c>
      <c r="G3306" s="1" t="str">
        <f>TRIM(基本信息!O3306)</f>
        <v/>
      </c>
      <c r="H3306" s="1" t="str">
        <f>IFERROR(INDEX(行业涨跌!F:F,MATCH(G3306,行业涨跌!C:C,0)),"-")</f>
        <v>-</v>
      </c>
      <c r="I3306" s="1" t="str">
        <f>IFERROR(INDEX(行业涨跌!E:E,MATCH(G3306,行业涨跌!C:C,0)),"-")</f>
        <v>-</v>
      </c>
      <c r="J3306" s="1">
        <v>0</v>
      </c>
      <c r="K3306" s="1">
        <v>0</v>
      </c>
      <c r="L3306" s="1">
        <v>0</v>
      </c>
      <c r="M3306" s="66">
        <f t="shared" si="315"/>
        <v>0</v>
      </c>
      <c r="R3306" s="43" t="str">
        <f t="shared" si="313"/>
        <v>-</v>
      </c>
    </row>
    <row r="3307" spans="1:19" x14ac:dyDescent="0.15">
      <c r="A3307" s="1">
        <v>3306</v>
      </c>
      <c r="B3307" s="29" t="str">
        <f>TRIM(基本信息!B3307)</f>
        <v/>
      </c>
      <c r="C3307" s="1" t="str">
        <f>TRIM(基本信息!C3307)</f>
        <v/>
      </c>
      <c r="D3307" s="1">
        <f t="shared" si="314"/>
        <v>0</v>
      </c>
      <c r="E3307" s="1" t="str">
        <f>IFERROR(INDEX(股票涨跌!E:E,MATCH(B3307,股票涨跌!B:B,0)),"-")</f>
        <v>-</v>
      </c>
      <c r="F3307" s="1" t="str">
        <f>IFERROR(INDEX(股票涨跌!F:F,MATCH(B3307,股票涨跌!B:B,0)),"-")</f>
        <v>-</v>
      </c>
      <c r="G3307" s="1" t="str">
        <f>TRIM(基本信息!O3307)</f>
        <v/>
      </c>
      <c r="H3307" s="1" t="str">
        <f>IFERROR(INDEX(行业涨跌!F:F,MATCH(G3307,行业涨跌!C:C,0)),"-")</f>
        <v>-</v>
      </c>
      <c r="I3307" s="1" t="str">
        <f>IFERROR(INDEX(行业涨跌!E:E,MATCH(G3307,行业涨跌!C:C,0)),"-")</f>
        <v>-</v>
      </c>
      <c r="J3307" s="1">
        <v>0</v>
      </c>
      <c r="K3307" s="1">
        <v>0</v>
      </c>
      <c r="L3307" s="1">
        <v>0</v>
      </c>
      <c r="M3307" s="66">
        <f t="shared" si="315"/>
        <v>0</v>
      </c>
      <c r="R3307" s="43" t="str">
        <f t="shared" si="313"/>
        <v>-</v>
      </c>
    </row>
    <row r="3308" spans="1:19" x14ac:dyDescent="0.15">
      <c r="A3308" s="1">
        <v>3307</v>
      </c>
      <c r="B3308" s="29" t="str">
        <f>TRIM(基本信息!B3308)</f>
        <v/>
      </c>
      <c r="C3308" s="1" t="str">
        <f>TRIM(基本信息!C3308)</f>
        <v/>
      </c>
      <c r="D3308" s="1">
        <f t="shared" si="314"/>
        <v>0</v>
      </c>
      <c r="E3308" s="1" t="str">
        <f>IFERROR(INDEX(股票涨跌!E:E,MATCH(B3308,股票涨跌!B:B,0)),"-")</f>
        <v>-</v>
      </c>
      <c r="F3308" s="1" t="str">
        <f>IFERROR(INDEX(股票涨跌!F:F,MATCH(B3308,股票涨跌!B:B,0)),"-")</f>
        <v>-</v>
      </c>
      <c r="G3308" s="1" t="str">
        <f>TRIM(基本信息!O3308)</f>
        <v/>
      </c>
      <c r="H3308" s="1" t="str">
        <f>IFERROR(INDEX(行业涨跌!F:F,MATCH(G3308,行业涨跌!C:C,0)),"-")</f>
        <v>-</v>
      </c>
      <c r="I3308" s="1" t="str">
        <f>IFERROR(INDEX(行业涨跌!E:E,MATCH(G3308,行业涨跌!C:C,0)),"-")</f>
        <v>-</v>
      </c>
      <c r="J3308" s="1">
        <v>0</v>
      </c>
      <c r="K3308" s="1">
        <v>1</v>
      </c>
      <c r="L3308" s="1">
        <v>0</v>
      </c>
      <c r="M3308" s="66">
        <f t="shared" si="315"/>
        <v>1</v>
      </c>
      <c r="R3308" s="43" t="str">
        <f t="shared" si="313"/>
        <v>-</v>
      </c>
      <c r="S3308" s="11">
        <v>43630.625</v>
      </c>
    </row>
    <row r="3309" spans="1:19" x14ac:dyDescent="0.15">
      <c r="A3309" s="1">
        <v>3308</v>
      </c>
      <c r="B3309" s="29" t="str">
        <f>TRIM(基本信息!B3309)</f>
        <v/>
      </c>
      <c r="C3309" s="1" t="str">
        <f>TRIM(基本信息!C3309)</f>
        <v/>
      </c>
      <c r="D3309" s="1">
        <f t="shared" si="314"/>
        <v>0</v>
      </c>
      <c r="E3309" s="1" t="str">
        <f>IFERROR(INDEX(股票涨跌!E:E,MATCH(B3309,股票涨跌!B:B,0)),"-")</f>
        <v>-</v>
      </c>
      <c r="F3309" s="1" t="str">
        <f>IFERROR(INDEX(股票涨跌!F:F,MATCH(B3309,股票涨跌!B:B,0)),"-")</f>
        <v>-</v>
      </c>
      <c r="G3309" s="1" t="str">
        <f>TRIM(基本信息!O3309)</f>
        <v/>
      </c>
      <c r="H3309" s="1" t="str">
        <f>IFERROR(INDEX(行业涨跌!F:F,MATCH(G3309,行业涨跌!C:C,0)),"-")</f>
        <v>-</v>
      </c>
      <c r="I3309" s="1" t="str">
        <f>IFERROR(INDEX(行业涨跌!E:E,MATCH(G3309,行业涨跌!C:C,0)),"-")</f>
        <v>-</v>
      </c>
      <c r="J3309" s="1">
        <v>0</v>
      </c>
      <c r="K3309" s="1">
        <v>0</v>
      </c>
      <c r="L3309" s="1">
        <v>0</v>
      </c>
      <c r="M3309" s="66">
        <f t="shared" si="315"/>
        <v>0</v>
      </c>
      <c r="R3309" s="43" t="str">
        <f t="shared" si="313"/>
        <v>-</v>
      </c>
    </row>
    <row r="3310" spans="1:19" x14ac:dyDescent="0.15">
      <c r="A3310" s="1">
        <v>3309</v>
      </c>
      <c r="B3310" s="29" t="str">
        <f>TRIM(基本信息!B3310)</f>
        <v/>
      </c>
      <c r="C3310" s="1" t="str">
        <f>TRIM(基本信息!C3310)</f>
        <v/>
      </c>
      <c r="D3310" s="1">
        <f t="shared" si="314"/>
        <v>0</v>
      </c>
      <c r="E3310" s="1" t="str">
        <f>IFERROR(INDEX(股票涨跌!E:E,MATCH(B3310,股票涨跌!B:B,0)),"-")</f>
        <v>-</v>
      </c>
      <c r="F3310" s="1" t="str">
        <f>IFERROR(INDEX(股票涨跌!F:F,MATCH(B3310,股票涨跌!B:B,0)),"-")</f>
        <v>-</v>
      </c>
      <c r="G3310" s="1" t="str">
        <f>TRIM(基本信息!O3310)</f>
        <v/>
      </c>
      <c r="H3310" s="1" t="str">
        <f>IFERROR(INDEX(行业涨跌!F:F,MATCH(G3310,行业涨跌!C:C,0)),"-")</f>
        <v>-</v>
      </c>
      <c r="I3310" s="1" t="str">
        <f>IFERROR(INDEX(行业涨跌!E:E,MATCH(G3310,行业涨跌!C:C,0)),"-")</f>
        <v>-</v>
      </c>
      <c r="J3310" s="1">
        <v>0</v>
      </c>
      <c r="K3310" s="1">
        <v>0</v>
      </c>
      <c r="L3310" s="1">
        <v>0</v>
      </c>
      <c r="M3310" s="66">
        <f t="shared" si="315"/>
        <v>0</v>
      </c>
      <c r="R3310" s="43" t="str">
        <f t="shared" si="313"/>
        <v>-</v>
      </c>
    </row>
    <row r="3311" spans="1:19" x14ac:dyDescent="0.15">
      <c r="A3311" s="1">
        <v>3310</v>
      </c>
      <c r="B3311" s="29" t="str">
        <f>TRIM(基本信息!B3311)</f>
        <v/>
      </c>
      <c r="C3311" s="1" t="str">
        <f>TRIM(基本信息!C3311)</f>
        <v/>
      </c>
      <c r="D3311" s="1">
        <f t="shared" si="314"/>
        <v>0</v>
      </c>
      <c r="E3311" s="1" t="str">
        <f>IFERROR(INDEX(股票涨跌!E:E,MATCH(B3311,股票涨跌!B:B,0)),"-")</f>
        <v>-</v>
      </c>
      <c r="F3311" s="1" t="str">
        <f>IFERROR(INDEX(股票涨跌!F:F,MATCH(B3311,股票涨跌!B:B,0)),"-")</f>
        <v>-</v>
      </c>
      <c r="G3311" s="1" t="str">
        <f>TRIM(基本信息!O3311)</f>
        <v/>
      </c>
      <c r="H3311" s="1" t="str">
        <f>IFERROR(INDEX(行业涨跌!F:F,MATCH(G3311,行业涨跌!C:C,0)),"-")</f>
        <v>-</v>
      </c>
      <c r="I3311" s="1" t="str">
        <f>IFERROR(INDEX(行业涨跌!E:E,MATCH(G3311,行业涨跌!C:C,0)),"-")</f>
        <v>-</v>
      </c>
      <c r="J3311" s="1">
        <v>0</v>
      </c>
      <c r="K3311" s="1">
        <v>0</v>
      </c>
      <c r="L3311" s="1">
        <v>0</v>
      </c>
      <c r="M3311" s="66">
        <f t="shared" si="315"/>
        <v>0</v>
      </c>
      <c r="R3311" s="43" t="str">
        <f t="shared" si="313"/>
        <v>-</v>
      </c>
    </row>
    <row r="3312" spans="1:19" x14ac:dyDescent="0.15">
      <c r="A3312" s="1">
        <v>3311</v>
      </c>
      <c r="B3312" s="29" t="str">
        <f>TRIM(基本信息!B3312)</f>
        <v/>
      </c>
      <c r="C3312" s="1" t="str">
        <f>TRIM(基本信息!C3312)</f>
        <v/>
      </c>
      <c r="D3312" s="1">
        <f t="shared" si="314"/>
        <v>0</v>
      </c>
      <c r="E3312" s="1" t="str">
        <f>IFERROR(INDEX(股票涨跌!E:E,MATCH(B3312,股票涨跌!B:B,0)),"-")</f>
        <v>-</v>
      </c>
      <c r="F3312" s="1" t="str">
        <f>IFERROR(INDEX(股票涨跌!F:F,MATCH(B3312,股票涨跌!B:B,0)),"-")</f>
        <v>-</v>
      </c>
      <c r="G3312" s="1" t="str">
        <f>TRIM(基本信息!O3312)</f>
        <v/>
      </c>
      <c r="H3312" s="1" t="str">
        <f>IFERROR(INDEX(行业涨跌!F:F,MATCH(G3312,行业涨跌!C:C,0)),"-")</f>
        <v>-</v>
      </c>
      <c r="I3312" s="1" t="str">
        <f>IFERROR(INDEX(行业涨跌!E:E,MATCH(G3312,行业涨跌!C:C,0)),"-")</f>
        <v>-</v>
      </c>
      <c r="J3312" s="1">
        <v>0</v>
      </c>
      <c r="K3312" s="1">
        <v>0</v>
      </c>
      <c r="L3312" s="1">
        <v>0</v>
      </c>
      <c r="M3312" s="66">
        <f t="shared" si="315"/>
        <v>0</v>
      </c>
      <c r="R3312" s="43" t="str">
        <f t="shared" si="313"/>
        <v>-</v>
      </c>
    </row>
    <row r="3313" spans="1:19" x14ac:dyDescent="0.15">
      <c r="A3313" s="1">
        <v>3312</v>
      </c>
      <c r="B3313" s="29" t="str">
        <f>TRIM(基本信息!B3313)</f>
        <v/>
      </c>
      <c r="C3313" s="1" t="str">
        <f>TRIM(基本信息!C3313)</f>
        <v/>
      </c>
      <c r="D3313" s="1">
        <f t="shared" si="314"/>
        <v>0</v>
      </c>
      <c r="E3313" s="1" t="str">
        <f>IFERROR(INDEX(股票涨跌!E:E,MATCH(B3313,股票涨跌!B:B,0)),"-")</f>
        <v>-</v>
      </c>
      <c r="F3313" s="1" t="str">
        <f>IFERROR(INDEX(股票涨跌!F:F,MATCH(B3313,股票涨跌!B:B,0)),"-")</f>
        <v>-</v>
      </c>
      <c r="G3313" s="1" t="str">
        <f>TRIM(基本信息!O3313)</f>
        <v/>
      </c>
      <c r="H3313" s="1" t="str">
        <f>IFERROR(INDEX(行业涨跌!F:F,MATCH(G3313,行业涨跌!C:C,0)),"-")</f>
        <v>-</v>
      </c>
      <c r="I3313" s="1" t="str">
        <f>IFERROR(INDEX(行业涨跌!E:E,MATCH(G3313,行业涨跌!C:C,0)),"-")</f>
        <v>-</v>
      </c>
      <c r="J3313" s="1">
        <v>0</v>
      </c>
      <c r="K3313" s="1">
        <v>0</v>
      </c>
      <c r="L3313" s="1">
        <v>0</v>
      </c>
      <c r="M3313" s="66">
        <f t="shared" si="315"/>
        <v>0</v>
      </c>
      <c r="R3313" s="43" t="str">
        <f t="shared" si="313"/>
        <v>-</v>
      </c>
    </row>
    <row r="3314" spans="1:19" x14ac:dyDescent="0.15">
      <c r="A3314" s="1">
        <v>3313</v>
      </c>
      <c r="B3314" s="29" t="str">
        <f>TRIM(基本信息!B3314)</f>
        <v/>
      </c>
      <c r="C3314" s="1" t="str">
        <f>TRIM(基本信息!C3314)</f>
        <v/>
      </c>
      <c r="D3314" s="1">
        <f t="shared" si="314"/>
        <v>0</v>
      </c>
      <c r="E3314" s="1" t="str">
        <f>IFERROR(INDEX(股票涨跌!E:E,MATCH(B3314,股票涨跌!B:B,0)),"-")</f>
        <v>-</v>
      </c>
      <c r="F3314" s="1" t="str">
        <f>IFERROR(INDEX(股票涨跌!F:F,MATCH(B3314,股票涨跌!B:B,0)),"-")</f>
        <v>-</v>
      </c>
      <c r="G3314" s="1" t="str">
        <f>TRIM(基本信息!O3314)</f>
        <v/>
      </c>
      <c r="H3314" s="1" t="str">
        <f>IFERROR(INDEX(行业涨跌!F:F,MATCH(G3314,行业涨跌!C:C,0)),"-")</f>
        <v>-</v>
      </c>
      <c r="I3314" s="1" t="str">
        <f>IFERROR(INDEX(行业涨跌!E:E,MATCH(G3314,行业涨跌!C:C,0)),"-")</f>
        <v>-</v>
      </c>
      <c r="J3314" s="1">
        <v>0</v>
      </c>
      <c r="K3314" s="1">
        <v>0</v>
      </c>
      <c r="L3314" s="1">
        <v>0</v>
      </c>
      <c r="M3314" s="66">
        <f t="shared" si="315"/>
        <v>0</v>
      </c>
      <c r="R3314" s="43" t="str">
        <f t="shared" si="313"/>
        <v>-</v>
      </c>
    </row>
    <row r="3315" spans="1:19" x14ac:dyDescent="0.15">
      <c r="A3315" s="1">
        <v>3314</v>
      </c>
      <c r="B3315" s="29" t="str">
        <f>TRIM(基本信息!B3315)</f>
        <v/>
      </c>
      <c r="C3315" s="1" t="str">
        <f>TRIM(基本信息!C3315)</f>
        <v/>
      </c>
      <c r="D3315" s="1">
        <f t="shared" si="314"/>
        <v>0</v>
      </c>
      <c r="E3315" s="1" t="str">
        <f>IFERROR(INDEX(股票涨跌!E:E,MATCH(B3315,股票涨跌!B:B,0)),"-")</f>
        <v>-</v>
      </c>
      <c r="F3315" s="1" t="str">
        <f>IFERROR(INDEX(股票涨跌!F:F,MATCH(B3315,股票涨跌!B:B,0)),"-")</f>
        <v>-</v>
      </c>
      <c r="G3315" s="1" t="str">
        <f>TRIM(基本信息!O3315)</f>
        <v/>
      </c>
      <c r="H3315" s="1" t="str">
        <f>IFERROR(INDEX(行业涨跌!F:F,MATCH(G3315,行业涨跌!C:C,0)),"-")</f>
        <v>-</v>
      </c>
      <c r="I3315" s="1" t="str">
        <f>IFERROR(INDEX(行业涨跌!E:E,MATCH(G3315,行业涨跌!C:C,0)),"-")</f>
        <v>-</v>
      </c>
      <c r="J3315" s="1">
        <v>0</v>
      </c>
      <c r="K3315" s="1">
        <v>0</v>
      </c>
      <c r="L3315" s="1">
        <v>0</v>
      </c>
      <c r="M3315" s="66">
        <f t="shared" si="315"/>
        <v>0</v>
      </c>
      <c r="R3315" s="43" t="str">
        <f t="shared" si="313"/>
        <v>-</v>
      </c>
    </row>
    <row r="3316" spans="1:19" x14ac:dyDescent="0.15">
      <c r="A3316" s="1">
        <v>3315</v>
      </c>
      <c r="B3316" s="29" t="str">
        <f>TRIM(基本信息!B3316)</f>
        <v/>
      </c>
      <c r="C3316" s="1" t="str">
        <f>TRIM(基本信息!C3316)</f>
        <v/>
      </c>
      <c r="D3316" s="1">
        <f t="shared" si="314"/>
        <v>0</v>
      </c>
      <c r="E3316" s="1" t="str">
        <f>IFERROR(INDEX(股票涨跌!E:E,MATCH(B3316,股票涨跌!B:B,0)),"-")</f>
        <v>-</v>
      </c>
      <c r="F3316" s="1" t="str">
        <f>IFERROR(INDEX(股票涨跌!F:F,MATCH(B3316,股票涨跌!B:B,0)),"-")</f>
        <v>-</v>
      </c>
      <c r="G3316" s="1" t="str">
        <f>TRIM(基本信息!O3316)</f>
        <v/>
      </c>
      <c r="H3316" s="1" t="str">
        <f>IFERROR(INDEX(行业涨跌!F:F,MATCH(G3316,行业涨跌!C:C,0)),"-")</f>
        <v>-</v>
      </c>
      <c r="I3316" s="1" t="str">
        <f>IFERROR(INDEX(行业涨跌!E:E,MATCH(G3316,行业涨跌!C:C,0)),"-")</f>
        <v>-</v>
      </c>
      <c r="J3316" s="1">
        <v>0</v>
      </c>
      <c r="K3316" s="1">
        <v>0</v>
      </c>
      <c r="L3316" s="1">
        <v>0</v>
      </c>
      <c r="M3316" s="66">
        <f t="shared" si="315"/>
        <v>0</v>
      </c>
      <c r="R3316" s="43" t="str">
        <f t="shared" si="313"/>
        <v>-</v>
      </c>
    </row>
    <row r="3317" spans="1:19" x14ac:dyDescent="0.15">
      <c r="A3317" s="1">
        <v>3316</v>
      </c>
      <c r="B3317" s="29" t="str">
        <f>TRIM(基本信息!B3317)</f>
        <v/>
      </c>
      <c r="C3317" s="1" t="str">
        <f>TRIM(基本信息!C3317)</f>
        <v/>
      </c>
      <c r="D3317" s="1">
        <f t="shared" si="314"/>
        <v>0</v>
      </c>
      <c r="E3317" s="1" t="str">
        <f>IFERROR(INDEX(股票涨跌!E:E,MATCH(B3317,股票涨跌!B:B,0)),"-")</f>
        <v>-</v>
      </c>
      <c r="F3317" s="1" t="str">
        <f>IFERROR(INDEX(股票涨跌!F:F,MATCH(B3317,股票涨跌!B:B,0)),"-")</f>
        <v>-</v>
      </c>
      <c r="G3317" s="1" t="str">
        <f>TRIM(基本信息!O3317)</f>
        <v/>
      </c>
      <c r="H3317" s="1" t="str">
        <f>IFERROR(INDEX(行业涨跌!F:F,MATCH(G3317,行业涨跌!C:C,0)),"-")</f>
        <v>-</v>
      </c>
      <c r="I3317" s="1" t="str">
        <f>IFERROR(INDEX(行业涨跌!E:E,MATCH(G3317,行业涨跌!C:C,0)),"-")</f>
        <v>-</v>
      </c>
      <c r="J3317" s="1">
        <v>0</v>
      </c>
      <c r="K3317" s="1">
        <v>0</v>
      </c>
      <c r="L3317" s="1">
        <v>0</v>
      </c>
      <c r="M3317" s="66">
        <f t="shared" si="315"/>
        <v>0</v>
      </c>
      <c r="R3317" s="43" t="str">
        <f t="shared" si="313"/>
        <v>-</v>
      </c>
    </row>
    <row r="3318" spans="1:19" x14ac:dyDescent="0.15">
      <c r="A3318" s="1">
        <v>3317</v>
      </c>
      <c r="B3318" s="29" t="str">
        <f>TRIM(基本信息!B3318)</f>
        <v/>
      </c>
      <c r="C3318" s="1" t="str">
        <f>TRIM(基本信息!C3318)</f>
        <v/>
      </c>
      <c r="D3318" s="1">
        <f t="shared" si="314"/>
        <v>0</v>
      </c>
      <c r="E3318" s="1" t="str">
        <f>IFERROR(INDEX(股票涨跌!E:E,MATCH(B3318,股票涨跌!B:B,0)),"-")</f>
        <v>-</v>
      </c>
      <c r="F3318" s="1" t="str">
        <f>IFERROR(INDEX(股票涨跌!F:F,MATCH(B3318,股票涨跌!B:B,0)),"-")</f>
        <v>-</v>
      </c>
      <c r="G3318" s="1" t="str">
        <f>TRIM(基本信息!O3318)</f>
        <v/>
      </c>
      <c r="H3318" s="1" t="str">
        <f>IFERROR(INDEX(行业涨跌!F:F,MATCH(G3318,行业涨跌!C:C,0)),"-")</f>
        <v>-</v>
      </c>
      <c r="I3318" s="1" t="str">
        <f>IFERROR(INDEX(行业涨跌!E:E,MATCH(G3318,行业涨跌!C:C,0)),"-")</f>
        <v>-</v>
      </c>
      <c r="J3318" s="1">
        <v>0</v>
      </c>
      <c r="K3318" s="1">
        <v>0</v>
      </c>
      <c r="L3318" s="1">
        <v>0</v>
      </c>
      <c r="M3318" s="66">
        <f t="shared" si="315"/>
        <v>0</v>
      </c>
      <c r="R3318" s="43" t="str">
        <f t="shared" si="313"/>
        <v>-</v>
      </c>
    </row>
    <row r="3319" spans="1:19" x14ac:dyDescent="0.15">
      <c r="A3319" s="1">
        <v>3318</v>
      </c>
      <c r="B3319" s="29" t="str">
        <f>TRIM(基本信息!B3319)</f>
        <v/>
      </c>
      <c r="C3319" s="1" t="str">
        <f>TRIM(基本信息!C3319)</f>
        <v/>
      </c>
      <c r="D3319" s="1">
        <f t="shared" si="314"/>
        <v>0</v>
      </c>
      <c r="E3319" s="1" t="str">
        <f>IFERROR(INDEX(股票涨跌!E:E,MATCH(B3319,股票涨跌!B:B,0)),"-")</f>
        <v>-</v>
      </c>
      <c r="F3319" s="1" t="str">
        <f>IFERROR(INDEX(股票涨跌!F:F,MATCH(B3319,股票涨跌!B:B,0)),"-")</f>
        <v>-</v>
      </c>
      <c r="G3319" s="1" t="str">
        <f>TRIM(基本信息!O3319)</f>
        <v/>
      </c>
      <c r="H3319" s="1" t="str">
        <f>IFERROR(INDEX(行业涨跌!F:F,MATCH(G3319,行业涨跌!C:C,0)),"-")</f>
        <v>-</v>
      </c>
      <c r="I3319" s="1" t="str">
        <f>IFERROR(INDEX(行业涨跌!E:E,MATCH(G3319,行业涨跌!C:C,0)),"-")</f>
        <v>-</v>
      </c>
      <c r="J3319" s="1">
        <v>1</v>
      </c>
      <c r="K3319" s="1">
        <v>0</v>
      </c>
      <c r="L3319" s="1">
        <v>0</v>
      </c>
      <c r="M3319" s="66">
        <f t="shared" si="315"/>
        <v>0.5</v>
      </c>
      <c r="N3319" s="1">
        <v>0</v>
      </c>
      <c r="O3319" s="1">
        <v>1</v>
      </c>
      <c r="P3319" s="1">
        <v>0</v>
      </c>
      <c r="Q3319" s="1">
        <v>0</v>
      </c>
      <c r="R3319" s="43" t="str">
        <f t="shared" si="313"/>
        <v>-</v>
      </c>
      <c r="S3319" s="11">
        <v>43630.625</v>
      </c>
    </row>
    <row r="3320" spans="1:19" x14ac:dyDescent="0.15">
      <c r="A3320" s="1">
        <v>3319</v>
      </c>
      <c r="B3320" s="29" t="str">
        <f>TRIM(基本信息!B3320)</f>
        <v/>
      </c>
      <c r="C3320" s="1" t="str">
        <f>TRIM(基本信息!C3320)</f>
        <v/>
      </c>
      <c r="D3320" s="1">
        <f t="shared" si="314"/>
        <v>0</v>
      </c>
      <c r="E3320" s="1" t="str">
        <f>IFERROR(INDEX(股票涨跌!E:E,MATCH(B3320,股票涨跌!B:B,0)),"-")</f>
        <v>-</v>
      </c>
      <c r="F3320" s="1" t="str">
        <f>IFERROR(INDEX(股票涨跌!F:F,MATCH(B3320,股票涨跌!B:B,0)),"-")</f>
        <v>-</v>
      </c>
      <c r="G3320" s="1" t="str">
        <f>TRIM(基本信息!O3320)</f>
        <v/>
      </c>
      <c r="H3320" s="1" t="str">
        <f>IFERROR(INDEX(行业涨跌!F:F,MATCH(G3320,行业涨跌!C:C,0)),"-")</f>
        <v>-</v>
      </c>
      <c r="I3320" s="1" t="str">
        <f>IFERROR(INDEX(行业涨跌!E:E,MATCH(G3320,行业涨跌!C:C,0)),"-")</f>
        <v>-</v>
      </c>
      <c r="J3320" s="1">
        <v>0</v>
      </c>
      <c r="K3320" s="1">
        <v>0</v>
      </c>
      <c r="L3320" s="1">
        <v>0</v>
      </c>
      <c r="M3320" s="66">
        <f t="shared" si="315"/>
        <v>0</v>
      </c>
      <c r="R3320" s="43" t="str">
        <f t="shared" si="313"/>
        <v>-</v>
      </c>
    </row>
    <row r="3321" spans="1:19" x14ac:dyDescent="0.15">
      <c r="A3321" s="1">
        <v>3320</v>
      </c>
      <c r="B3321" s="29" t="str">
        <f>TRIM(基本信息!B3321)</f>
        <v/>
      </c>
      <c r="C3321" s="1" t="str">
        <f>TRIM(基本信息!C3321)</f>
        <v/>
      </c>
      <c r="D3321" s="1">
        <f t="shared" si="314"/>
        <v>0</v>
      </c>
      <c r="E3321" s="1" t="str">
        <f>IFERROR(INDEX(股票涨跌!E:E,MATCH(B3321,股票涨跌!B:B,0)),"-")</f>
        <v>-</v>
      </c>
      <c r="F3321" s="1" t="str">
        <f>IFERROR(INDEX(股票涨跌!F:F,MATCH(B3321,股票涨跌!B:B,0)),"-")</f>
        <v>-</v>
      </c>
      <c r="G3321" s="1" t="str">
        <f>TRIM(基本信息!O3321)</f>
        <v/>
      </c>
      <c r="H3321" s="1" t="str">
        <f>IFERROR(INDEX(行业涨跌!F:F,MATCH(G3321,行业涨跌!C:C,0)),"-")</f>
        <v>-</v>
      </c>
      <c r="I3321" s="1" t="str">
        <f>IFERROR(INDEX(行业涨跌!E:E,MATCH(G3321,行业涨跌!C:C,0)),"-")</f>
        <v>-</v>
      </c>
      <c r="J3321" s="1">
        <v>0</v>
      </c>
      <c r="K3321" s="1">
        <v>1</v>
      </c>
      <c r="L3321" s="1">
        <v>0</v>
      </c>
      <c r="M3321" s="66">
        <f t="shared" si="315"/>
        <v>1</v>
      </c>
      <c r="R3321" s="43" t="str">
        <f t="shared" si="313"/>
        <v>-</v>
      </c>
      <c r="S3321" s="11">
        <v>43630.625</v>
      </c>
    </row>
    <row r="3322" spans="1:19" x14ac:dyDescent="0.15">
      <c r="A3322" s="1">
        <v>3321</v>
      </c>
      <c r="B3322" s="29" t="str">
        <f>TRIM(基本信息!B3322)</f>
        <v/>
      </c>
      <c r="C3322" s="1" t="str">
        <f>TRIM(基本信息!C3322)</f>
        <v/>
      </c>
      <c r="D3322" s="1">
        <f t="shared" si="314"/>
        <v>0</v>
      </c>
      <c r="E3322" s="1" t="str">
        <f>IFERROR(INDEX(股票涨跌!E:E,MATCH(B3322,股票涨跌!B:B,0)),"-")</f>
        <v>-</v>
      </c>
      <c r="F3322" s="1" t="str">
        <f>IFERROR(INDEX(股票涨跌!F:F,MATCH(B3322,股票涨跌!B:B,0)),"-")</f>
        <v>-</v>
      </c>
      <c r="G3322" s="1" t="str">
        <f>TRIM(基本信息!O3322)</f>
        <v/>
      </c>
      <c r="H3322" s="1" t="str">
        <f>IFERROR(INDEX(行业涨跌!F:F,MATCH(G3322,行业涨跌!C:C,0)),"-")</f>
        <v>-</v>
      </c>
      <c r="I3322" s="1" t="str">
        <f>IFERROR(INDEX(行业涨跌!E:E,MATCH(G3322,行业涨跌!C:C,0)),"-")</f>
        <v>-</v>
      </c>
      <c r="J3322" s="1">
        <v>0</v>
      </c>
      <c r="K3322" s="1">
        <v>0</v>
      </c>
      <c r="L3322" s="1">
        <v>0</v>
      </c>
      <c r="M3322" s="66">
        <f t="shared" si="315"/>
        <v>0</v>
      </c>
      <c r="R3322" s="43" t="str">
        <f t="shared" si="313"/>
        <v>-</v>
      </c>
    </row>
    <row r="3323" spans="1:19" x14ac:dyDescent="0.15">
      <c r="A3323" s="1">
        <v>3322</v>
      </c>
      <c r="B3323" s="29" t="str">
        <f>TRIM(基本信息!B3323)</f>
        <v/>
      </c>
      <c r="C3323" s="1" t="str">
        <f>TRIM(基本信息!C3323)</f>
        <v/>
      </c>
      <c r="D3323" s="1">
        <f t="shared" si="314"/>
        <v>0</v>
      </c>
      <c r="E3323" s="1" t="str">
        <f>IFERROR(INDEX(股票涨跌!E:E,MATCH(B3323,股票涨跌!B:B,0)),"-")</f>
        <v>-</v>
      </c>
      <c r="F3323" s="1" t="str">
        <f>IFERROR(INDEX(股票涨跌!F:F,MATCH(B3323,股票涨跌!B:B,0)),"-")</f>
        <v>-</v>
      </c>
      <c r="G3323" s="1" t="str">
        <f>TRIM(基本信息!O3323)</f>
        <v/>
      </c>
      <c r="H3323" s="1" t="str">
        <f>IFERROR(INDEX(行业涨跌!F:F,MATCH(G3323,行业涨跌!C:C,0)),"-")</f>
        <v>-</v>
      </c>
      <c r="I3323" s="1" t="str">
        <f>IFERROR(INDEX(行业涨跌!E:E,MATCH(G3323,行业涨跌!C:C,0)),"-")</f>
        <v>-</v>
      </c>
      <c r="J3323" s="1">
        <v>0</v>
      </c>
      <c r="K3323" s="1">
        <v>0</v>
      </c>
      <c r="L3323" s="1">
        <v>0</v>
      </c>
      <c r="M3323" s="66">
        <f t="shared" si="315"/>
        <v>0</v>
      </c>
      <c r="R3323" s="43" t="str">
        <f t="shared" si="313"/>
        <v>-</v>
      </c>
    </row>
    <row r="3324" spans="1:19" x14ac:dyDescent="0.15">
      <c r="A3324" s="1">
        <v>3323</v>
      </c>
      <c r="B3324" s="29" t="str">
        <f>TRIM(基本信息!B3324)</f>
        <v/>
      </c>
      <c r="C3324" s="1" t="str">
        <f>TRIM(基本信息!C3324)</f>
        <v/>
      </c>
      <c r="D3324" s="1">
        <f t="shared" si="314"/>
        <v>0</v>
      </c>
      <c r="E3324" s="1" t="str">
        <f>IFERROR(INDEX(股票涨跌!E:E,MATCH(B3324,股票涨跌!B:B,0)),"-")</f>
        <v>-</v>
      </c>
      <c r="F3324" s="1" t="str">
        <f>IFERROR(INDEX(股票涨跌!F:F,MATCH(B3324,股票涨跌!B:B,0)),"-")</f>
        <v>-</v>
      </c>
      <c r="G3324" s="1" t="str">
        <f>TRIM(基本信息!O3324)</f>
        <v/>
      </c>
      <c r="H3324" s="1" t="str">
        <f>IFERROR(INDEX(行业涨跌!F:F,MATCH(G3324,行业涨跌!C:C,0)),"-")</f>
        <v>-</v>
      </c>
      <c r="I3324" s="1" t="str">
        <f>IFERROR(INDEX(行业涨跌!E:E,MATCH(G3324,行业涨跌!C:C,0)),"-")</f>
        <v>-</v>
      </c>
      <c r="J3324" s="1">
        <v>0</v>
      </c>
      <c r="K3324" s="1">
        <v>0</v>
      </c>
      <c r="L3324" s="1">
        <v>0</v>
      </c>
      <c r="M3324" s="66">
        <f t="shared" si="315"/>
        <v>0</v>
      </c>
      <c r="R3324" s="43" t="str">
        <f t="shared" si="313"/>
        <v>-</v>
      </c>
    </row>
    <row r="3325" spans="1:19" x14ac:dyDescent="0.15">
      <c r="A3325" s="1">
        <v>3324</v>
      </c>
      <c r="B3325" s="29" t="str">
        <f>TRIM(基本信息!B3325)</f>
        <v/>
      </c>
      <c r="C3325" s="1" t="str">
        <f>TRIM(基本信息!C3325)</f>
        <v/>
      </c>
      <c r="D3325" s="1">
        <f t="shared" si="314"/>
        <v>0</v>
      </c>
      <c r="E3325" s="1" t="str">
        <f>IFERROR(INDEX(股票涨跌!E:E,MATCH(B3325,股票涨跌!B:B,0)),"-")</f>
        <v>-</v>
      </c>
      <c r="F3325" s="1" t="str">
        <f>IFERROR(INDEX(股票涨跌!F:F,MATCH(B3325,股票涨跌!B:B,0)),"-")</f>
        <v>-</v>
      </c>
      <c r="G3325" s="1" t="str">
        <f>TRIM(基本信息!O3325)</f>
        <v/>
      </c>
      <c r="H3325" s="1" t="str">
        <f>IFERROR(INDEX(行业涨跌!F:F,MATCH(G3325,行业涨跌!C:C,0)),"-")</f>
        <v>-</v>
      </c>
      <c r="I3325" s="1" t="str">
        <f>IFERROR(INDEX(行业涨跌!E:E,MATCH(G3325,行业涨跌!C:C,0)),"-")</f>
        <v>-</v>
      </c>
      <c r="J3325" s="1">
        <v>0</v>
      </c>
      <c r="K3325" s="1">
        <v>1</v>
      </c>
      <c r="L3325" s="1">
        <v>0</v>
      </c>
      <c r="M3325" s="66">
        <f t="shared" si="315"/>
        <v>1</v>
      </c>
      <c r="R3325" s="43" t="str">
        <f t="shared" si="313"/>
        <v>-</v>
      </c>
      <c r="S3325" s="11">
        <v>43630.625</v>
      </c>
    </row>
    <row r="3326" spans="1:19" x14ac:dyDescent="0.15">
      <c r="A3326" s="1">
        <v>3325</v>
      </c>
      <c r="B3326" s="29" t="str">
        <f>TRIM(基本信息!B3326)</f>
        <v/>
      </c>
      <c r="C3326" s="1" t="str">
        <f>TRIM(基本信息!C3326)</f>
        <v/>
      </c>
      <c r="D3326" s="1">
        <f t="shared" si="314"/>
        <v>0</v>
      </c>
      <c r="E3326" s="1" t="str">
        <f>IFERROR(INDEX(股票涨跌!E:E,MATCH(B3326,股票涨跌!B:B,0)),"-")</f>
        <v>-</v>
      </c>
      <c r="F3326" s="1" t="str">
        <f>IFERROR(INDEX(股票涨跌!F:F,MATCH(B3326,股票涨跌!B:B,0)),"-")</f>
        <v>-</v>
      </c>
      <c r="G3326" s="1" t="str">
        <f>TRIM(基本信息!O3326)</f>
        <v/>
      </c>
      <c r="H3326" s="1" t="str">
        <f>IFERROR(INDEX(行业涨跌!F:F,MATCH(G3326,行业涨跌!C:C,0)),"-")</f>
        <v>-</v>
      </c>
      <c r="I3326" s="1" t="str">
        <f>IFERROR(INDEX(行业涨跌!E:E,MATCH(G3326,行业涨跌!C:C,0)),"-")</f>
        <v>-</v>
      </c>
      <c r="J3326" s="1">
        <v>0</v>
      </c>
      <c r="K3326" s="1">
        <v>0</v>
      </c>
      <c r="L3326" s="1">
        <v>0</v>
      </c>
      <c r="M3326" s="66">
        <f t="shared" si="315"/>
        <v>0</v>
      </c>
      <c r="R3326" s="43" t="str">
        <f t="shared" si="313"/>
        <v>-</v>
      </c>
    </row>
    <row r="3327" spans="1:19" x14ac:dyDescent="0.15">
      <c r="A3327" s="1">
        <v>3326</v>
      </c>
      <c r="B3327" s="29" t="str">
        <f>TRIM(基本信息!B3327)</f>
        <v/>
      </c>
      <c r="C3327" s="1" t="str">
        <f>TRIM(基本信息!C3327)</f>
        <v/>
      </c>
      <c r="D3327" s="1">
        <f t="shared" si="314"/>
        <v>0</v>
      </c>
      <c r="E3327" s="1" t="str">
        <f>IFERROR(INDEX(股票涨跌!E:E,MATCH(B3327,股票涨跌!B:B,0)),"-")</f>
        <v>-</v>
      </c>
      <c r="F3327" s="1" t="str">
        <f>IFERROR(INDEX(股票涨跌!F:F,MATCH(B3327,股票涨跌!B:B,0)),"-")</f>
        <v>-</v>
      </c>
      <c r="G3327" s="1" t="str">
        <f>TRIM(基本信息!O3327)</f>
        <v/>
      </c>
      <c r="H3327" s="1" t="str">
        <f>IFERROR(INDEX(行业涨跌!F:F,MATCH(G3327,行业涨跌!C:C,0)),"-")</f>
        <v>-</v>
      </c>
      <c r="I3327" s="1" t="str">
        <f>IFERROR(INDEX(行业涨跌!E:E,MATCH(G3327,行业涨跌!C:C,0)),"-")</f>
        <v>-</v>
      </c>
      <c r="J3327" s="1">
        <v>0</v>
      </c>
      <c r="K3327" s="1">
        <v>0</v>
      </c>
      <c r="L3327" s="1">
        <v>0</v>
      </c>
      <c r="M3327" s="66">
        <f t="shared" si="315"/>
        <v>0</v>
      </c>
      <c r="R3327" s="43" t="str">
        <f t="shared" si="313"/>
        <v>-</v>
      </c>
    </row>
    <row r="3328" spans="1:19" x14ac:dyDescent="0.15">
      <c r="A3328" s="1">
        <v>3327</v>
      </c>
      <c r="B3328" s="29" t="str">
        <f>TRIM(基本信息!B3328)</f>
        <v/>
      </c>
      <c r="C3328" s="1" t="str">
        <f>TRIM(基本信息!C3328)</f>
        <v/>
      </c>
      <c r="D3328" s="1">
        <f t="shared" si="314"/>
        <v>0</v>
      </c>
      <c r="E3328" s="1" t="str">
        <f>IFERROR(INDEX(股票涨跌!E:E,MATCH(B3328,股票涨跌!B:B,0)),"-")</f>
        <v>-</v>
      </c>
      <c r="F3328" s="1" t="str">
        <f>IFERROR(INDEX(股票涨跌!F:F,MATCH(B3328,股票涨跌!B:B,0)),"-")</f>
        <v>-</v>
      </c>
      <c r="G3328" s="1" t="str">
        <f>TRIM(基本信息!O3328)</f>
        <v/>
      </c>
      <c r="H3328" s="1" t="str">
        <f>IFERROR(INDEX(行业涨跌!F:F,MATCH(G3328,行业涨跌!C:C,0)),"-")</f>
        <v>-</v>
      </c>
      <c r="I3328" s="1" t="str">
        <f>IFERROR(INDEX(行业涨跌!E:E,MATCH(G3328,行业涨跌!C:C,0)),"-")</f>
        <v>-</v>
      </c>
      <c r="J3328" s="1">
        <v>0</v>
      </c>
      <c r="K3328" s="1">
        <v>1</v>
      </c>
      <c r="L3328" s="1">
        <v>0</v>
      </c>
      <c r="M3328" s="66">
        <f t="shared" si="315"/>
        <v>1</v>
      </c>
      <c r="R3328" s="43" t="str">
        <f t="shared" si="313"/>
        <v>-</v>
      </c>
      <c r="S3328" s="11">
        <v>43630.625</v>
      </c>
    </row>
    <row r="3329" spans="1:19" x14ac:dyDescent="0.15">
      <c r="A3329" s="1">
        <v>3328</v>
      </c>
      <c r="B3329" s="29" t="str">
        <f>TRIM(基本信息!B3329)</f>
        <v/>
      </c>
      <c r="C3329" s="1" t="str">
        <f>TRIM(基本信息!C3329)</f>
        <v/>
      </c>
      <c r="D3329" s="1">
        <f t="shared" si="314"/>
        <v>0</v>
      </c>
      <c r="E3329" s="1" t="str">
        <f>IFERROR(INDEX(股票涨跌!E:E,MATCH(B3329,股票涨跌!B:B,0)),"-")</f>
        <v>-</v>
      </c>
      <c r="F3329" s="1" t="str">
        <f>IFERROR(INDEX(股票涨跌!F:F,MATCH(B3329,股票涨跌!B:B,0)),"-")</f>
        <v>-</v>
      </c>
      <c r="G3329" s="1" t="str">
        <f>TRIM(基本信息!O3329)</f>
        <v/>
      </c>
      <c r="H3329" s="1" t="str">
        <f>IFERROR(INDEX(行业涨跌!F:F,MATCH(G3329,行业涨跌!C:C,0)),"-")</f>
        <v>-</v>
      </c>
      <c r="I3329" s="1" t="str">
        <f>IFERROR(INDEX(行业涨跌!E:E,MATCH(G3329,行业涨跌!C:C,0)),"-")</f>
        <v>-</v>
      </c>
      <c r="J3329" s="1">
        <v>0</v>
      </c>
      <c r="K3329" s="1">
        <v>0</v>
      </c>
      <c r="L3329" s="1">
        <v>0</v>
      </c>
      <c r="M3329" s="66">
        <f t="shared" si="315"/>
        <v>0</v>
      </c>
      <c r="R3329" s="43" t="str">
        <f t="shared" si="313"/>
        <v>-</v>
      </c>
    </row>
    <row r="3330" spans="1:19" x14ac:dyDescent="0.15">
      <c r="A3330" s="1">
        <v>3329</v>
      </c>
      <c r="B3330" s="29" t="str">
        <f>TRIM(基本信息!B3330)</f>
        <v/>
      </c>
      <c r="C3330" s="1" t="str">
        <f>TRIM(基本信息!C3330)</f>
        <v/>
      </c>
      <c r="D3330" s="1">
        <f t="shared" si="314"/>
        <v>0</v>
      </c>
      <c r="E3330" s="1" t="str">
        <f>IFERROR(INDEX(股票涨跌!E:E,MATCH(B3330,股票涨跌!B:B,0)),"-")</f>
        <v>-</v>
      </c>
      <c r="F3330" s="1" t="str">
        <f>IFERROR(INDEX(股票涨跌!F:F,MATCH(B3330,股票涨跌!B:B,0)),"-")</f>
        <v>-</v>
      </c>
      <c r="G3330" s="1" t="str">
        <f>TRIM(基本信息!O3330)</f>
        <v/>
      </c>
      <c r="H3330" s="1" t="str">
        <f>IFERROR(INDEX(行业涨跌!F:F,MATCH(G3330,行业涨跌!C:C,0)),"-")</f>
        <v>-</v>
      </c>
      <c r="I3330" s="1" t="str">
        <f>IFERROR(INDEX(行业涨跌!E:E,MATCH(G3330,行业涨跌!C:C,0)),"-")</f>
        <v>-</v>
      </c>
      <c r="J3330" s="1">
        <v>0</v>
      </c>
      <c r="K3330" s="1">
        <v>0</v>
      </c>
      <c r="L3330" s="1">
        <v>0</v>
      </c>
      <c r="M3330" s="66">
        <f t="shared" si="315"/>
        <v>0</v>
      </c>
      <c r="R3330" s="43" t="str">
        <f t="shared" ref="R3330:R3393" si="316">IF(D3330&gt;0,IF(J3330&gt;0,$J$1,"")&amp;IF(K3330&gt;0,$K$1,"")&amp;IF(L3330&gt;0,$L$1,"")&amp;"+"&amp;IF(N3330&gt;0,$N$1,"")&amp;IF(O3330&gt;0,$O$1,"")&amp;IF(P3330&gt;0,$P$1,"")&amp;IF(Q3330&gt;0,$Q$1,""),"-")</f>
        <v>-</v>
      </c>
    </row>
    <row r="3331" spans="1:19" x14ac:dyDescent="0.15">
      <c r="A3331" s="1">
        <v>3330</v>
      </c>
      <c r="B3331" s="29" t="str">
        <f>TRIM(基本信息!B3331)</f>
        <v/>
      </c>
      <c r="C3331" s="1" t="str">
        <f>TRIM(基本信息!C3331)</f>
        <v/>
      </c>
      <c r="D3331" s="1">
        <f t="shared" ref="D3331:D3394" si="317">IF(LEN(B3331)&gt;2,OR(M3331=1,(M3331=0.5)*(N3331+O3331+P3331+Q3331)&gt;0)+0,0)</f>
        <v>0</v>
      </c>
      <c r="E3331" s="1" t="str">
        <f>IFERROR(INDEX(股票涨跌!E:E,MATCH(B3331,股票涨跌!B:B,0)),"-")</f>
        <v>-</v>
      </c>
      <c r="F3331" s="1" t="str">
        <f>IFERROR(INDEX(股票涨跌!F:F,MATCH(B3331,股票涨跌!B:B,0)),"-")</f>
        <v>-</v>
      </c>
      <c r="G3331" s="1" t="str">
        <f>TRIM(基本信息!O3331)</f>
        <v/>
      </c>
      <c r="H3331" s="1" t="str">
        <f>IFERROR(INDEX(行业涨跌!F:F,MATCH(G3331,行业涨跌!C:C,0)),"-")</f>
        <v>-</v>
      </c>
      <c r="I3331" s="1" t="str">
        <f>IFERROR(INDEX(行业涨跌!E:E,MATCH(G3331,行业涨跌!C:C,0)),"-")</f>
        <v>-</v>
      </c>
      <c r="J3331" s="1">
        <v>0</v>
      </c>
      <c r="K3331" s="1">
        <v>0</v>
      </c>
      <c r="L3331" s="1">
        <v>0</v>
      </c>
      <c r="M3331" s="66">
        <f t="shared" ref="M3331:M3394" si="318">IF(K3331&gt;0,1,IF(J3331&gt;0,0.5,0))</f>
        <v>0</v>
      </c>
      <c r="R3331" s="43" t="str">
        <f t="shared" si="316"/>
        <v>-</v>
      </c>
    </row>
    <row r="3332" spans="1:19" x14ac:dyDescent="0.15">
      <c r="A3332" s="1">
        <v>3331</v>
      </c>
      <c r="B3332" s="29" t="str">
        <f>TRIM(基本信息!B3332)</f>
        <v/>
      </c>
      <c r="C3332" s="1" t="str">
        <f>TRIM(基本信息!C3332)</f>
        <v/>
      </c>
      <c r="D3332" s="1">
        <f t="shared" si="317"/>
        <v>0</v>
      </c>
      <c r="E3332" s="1" t="str">
        <f>IFERROR(INDEX(股票涨跌!E:E,MATCH(B3332,股票涨跌!B:B,0)),"-")</f>
        <v>-</v>
      </c>
      <c r="F3332" s="1" t="str">
        <f>IFERROR(INDEX(股票涨跌!F:F,MATCH(B3332,股票涨跌!B:B,0)),"-")</f>
        <v>-</v>
      </c>
      <c r="G3332" s="1" t="str">
        <f>TRIM(基本信息!O3332)</f>
        <v/>
      </c>
      <c r="H3332" s="1" t="str">
        <f>IFERROR(INDEX(行业涨跌!F:F,MATCH(G3332,行业涨跌!C:C,0)),"-")</f>
        <v>-</v>
      </c>
      <c r="I3332" s="1" t="str">
        <f>IFERROR(INDEX(行业涨跌!E:E,MATCH(G3332,行业涨跌!C:C,0)),"-")</f>
        <v>-</v>
      </c>
      <c r="J3332" s="1">
        <v>0</v>
      </c>
      <c r="K3332" s="1">
        <v>0</v>
      </c>
      <c r="L3332" s="1">
        <v>0</v>
      </c>
      <c r="M3332" s="66">
        <f t="shared" si="318"/>
        <v>0</v>
      </c>
      <c r="R3332" s="43" t="str">
        <f t="shared" si="316"/>
        <v>-</v>
      </c>
    </row>
    <row r="3333" spans="1:19" x14ac:dyDescent="0.15">
      <c r="A3333" s="1">
        <v>3332</v>
      </c>
      <c r="B3333" s="29" t="str">
        <f>TRIM(基本信息!B3333)</f>
        <v/>
      </c>
      <c r="C3333" s="1" t="str">
        <f>TRIM(基本信息!C3333)</f>
        <v/>
      </c>
      <c r="D3333" s="1">
        <f t="shared" si="317"/>
        <v>0</v>
      </c>
      <c r="E3333" s="1" t="str">
        <f>IFERROR(INDEX(股票涨跌!E:E,MATCH(B3333,股票涨跌!B:B,0)),"-")</f>
        <v>-</v>
      </c>
      <c r="F3333" s="1" t="str">
        <f>IFERROR(INDEX(股票涨跌!F:F,MATCH(B3333,股票涨跌!B:B,0)),"-")</f>
        <v>-</v>
      </c>
      <c r="G3333" s="1" t="str">
        <f>TRIM(基本信息!O3333)</f>
        <v/>
      </c>
      <c r="H3333" s="1" t="str">
        <f>IFERROR(INDEX(行业涨跌!F:F,MATCH(G3333,行业涨跌!C:C,0)),"-")</f>
        <v>-</v>
      </c>
      <c r="I3333" s="1" t="str">
        <f>IFERROR(INDEX(行业涨跌!E:E,MATCH(G3333,行业涨跌!C:C,0)),"-")</f>
        <v>-</v>
      </c>
      <c r="J3333" s="1">
        <v>0</v>
      </c>
      <c r="K3333" s="1">
        <v>0</v>
      </c>
      <c r="L3333" s="1">
        <v>0</v>
      </c>
      <c r="M3333" s="66">
        <f t="shared" si="318"/>
        <v>0</v>
      </c>
      <c r="R3333" s="43" t="str">
        <f t="shared" si="316"/>
        <v>-</v>
      </c>
    </row>
    <row r="3334" spans="1:19" x14ac:dyDescent="0.15">
      <c r="A3334" s="1">
        <v>3333</v>
      </c>
      <c r="B3334" s="29" t="str">
        <f>TRIM(基本信息!B3334)</f>
        <v/>
      </c>
      <c r="C3334" s="1" t="str">
        <f>TRIM(基本信息!C3334)</f>
        <v/>
      </c>
      <c r="D3334" s="1">
        <f t="shared" si="317"/>
        <v>0</v>
      </c>
      <c r="E3334" s="1" t="str">
        <f>IFERROR(INDEX(股票涨跌!E:E,MATCH(B3334,股票涨跌!B:B,0)),"-")</f>
        <v>-</v>
      </c>
      <c r="F3334" s="1" t="str">
        <f>IFERROR(INDEX(股票涨跌!F:F,MATCH(B3334,股票涨跌!B:B,0)),"-")</f>
        <v>-</v>
      </c>
      <c r="G3334" s="1" t="str">
        <f>TRIM(基本信息!O3334)</f>
        <v/>
      </c>
      <c r="H3334" s="1" t="str">
        <f>IFERROR(INDEX(行业涨跌!F:F,MATCH(G3334,行业涨跌!C:C,0)),"-")</f>
        <v>-</v>
      </c>
      <c r="I3334" s="1" t="str">
        <f>IFERROR(INDEX(行业涨跌!E:E,MATCH(G3334,行业涨跌!C:C,0)),"-")</f>
        <v>-</v>
      </c>
      <c r="J3334" s="1">
        <v>0</v>
      </c>
      <c r="K3334" s="1">
        <v>1</v>
      </c>
      <c r="L3334" s="1">
        <v>0</v>
      </c>
      <c r="M3334" s="66">
        <f t="shared" si="318"/>
        <v>1</v>
      </c>
      <c r="R3334" s="43" t="str">
        <f t="shared" si="316"/>
        <v>-</v>
      </c>
      <c r="S3334" s="11">
        <v>43630.625</v>
      </c>
    </row>
    <row r="3335" spans="1:19" x14ac:dyDescent="0.15">
      <c r="A3335" s="1">
        <v>3334</v>
      </c>
      <c r="B3335" s="29" t="str">
        <f>TRIM(基本信息!B3335)</f>
        <v/>
      </c>
      <c r="C3335" s="1" t="str">
        <f>TRIM(基本信息!C3335)</f>
        <v/>
      </c>
      <c r="D3335" s="1">
        <f t="shared" si="317"/>
        <v>0</v>
      </c>
      <c r="E3335" s="1" t="str">
        <f>IFERROR(INDEX(股票涨跌!E:E,MATCH(B3335,股票涨跌!B:B,0)),"-")</f>
        <v>-</v>
      </c>
      <c r="F3335" s="1" t="str">
        <f>IFERROR(INDEX(股票涨跌!F:F,MATCH(B3335,股票涨跌!B:B,0)),"-")</f>
        <v>-</v>
      </c>
      <c r="G3335" s="1" t="str">
        <f>TRIM(基本信息!O3335)</f>
        <v/>
      </c>
      <c r="H3335" s="1" t="str">
        <f>IFERROR(INDEX(行业涨跌!F:F,MATCH(G3335,行业涨跌!C:C,0)),"-")</f>
        <v>-</v>
      </c>
      <c r="I3335" s="1" t="str">
        <f>IFERROR(INDEX(行业涨跌!E:E,MATCH(G3335,行业涨跌!C:C,0)),"-")</f>
        <v>-</v>
      </c>
      <c r="J3335" s="1">
        <v>0</v>
      </c>
      <c r="K3335" s="1">
        <v>0</v>
      </c>
      <c r="L3335" s="1">
        <v>0</v>
      </c>
      <c r="M3335" s="66">
        <f t="shared" si="318"/>
        <v>0</v>
      </c>
      <c r="R3335" s="43" t="str">
        <f t="shared" si="316"/>
        <v>-</v>
      </c>
    </row>
    <row r="3336" spans="1:19" x14ac:dyDescent="0.15">
      <c r="A3336" s="1">
        <v>3335</v>
      </c>
      <c r="B3336" s="29" t="str">
        <f>TRIM(基本信息!B3336)</f>
        <v/>
      </c>
      <c r="C3336" s="1" t="str">
        <f>TRIM(基本信息!C3336)</f>
        <v/>
      </c>
      <c r="D3336" s="1">
        <f t="shared" si="317"/>
        <v>0</v>
      </c>
      <c r="E3336" s="1" t="str">
        <f>IFERROR(INDEX(股票涨跌!E:E,MATCH(B3336,股票涨跌!B:B,0)),"-")</f>
        <v>-</v>
      </c>
      <c r="F3336" s="1" t="str">
        <f>IFERROR(INDEX(股票涨跌!F:F,MATCH(B3336,股票涨跌!B:B,0)),"-")</f>
        <v>-</v>
      </c>
      <c r="G3336" s="1" t="str">
        <f>TRIM(基本信息!O3336)</f>
        <v/>
      </c>
      <c r="H3336" s="1" t="str">
        <f>IFERROR(INDEX(行业涨跌!F:F,MATCH(G3336,行业涨跌!C:C,0)),"-")</f>
        <v>-</v>
      </c>
      <c r="I3336" s="1" t="str">
        <f>IFERROR(INDEX(行业涨跌!E:E,MATCH(G3336,行业涨跌!C:C,0)),"-")</f>
        <v>-</v>
      </c>
      <c r="J3336" s="1">
        <v>0</v>
      </c>
      <c r="K3336" s="1">
        <v>0</v>
      </c>
      <c r="L3336" s="1">
        <v>0</v>
      </c>
      <c r="M3336" s="66">
        <f t="shared" si="318"/>
        <v>0</v>
      </c>
      <c r="R3336" s="43" t="str">
        <f t="shared" si="316"/>
        <v>-</v>
      </c>
    </row>
    <row r="3337" spans="1:19" x14ac:dyDescent="0.15">
      <c r="A3337" s="1">
        <v>3336</v>
      </c>
      <c r="B3337" s="29" t="str">
        <f>TRIM(基本信息!B3337)</f>
        <v/>
      </c>
      <c r="C3337" s="1" t="str">
        <f>TRIM(基本信息!C3337)</f>
        <v/>
      </c>
      <c r="D3337" s="1">
        <f t="shared" si="317"/>
        <v>0</v>
      </c>
      <c r="E3337" s="1" t="str">
        <f>IFERROR(INDEX(股票涨跌!E:E,MATCH(B3337,股票涨跌!B:B,0)),"-")</f>
        <v>-</v>
      </c>
      <c r="F3337" s="1" t="str">
        <f>IFERROR(INDEX(股票涨跌!F:F,MATCH(B3337,股票涨跌!B:B,0)),"-")</f>
        <v>-</v>
      </c>
      <c r="G3337" s="1" t="str">
        <f>TRIM(基本信息!O3337)</f>
        <v/>
      </c>
      <c r="H3337" s="1" t="str">
        <f>IFERROR(INDEX(行业涨跌!F:F,MATCH(G3337,行业涨跌!C:C,0)),"-")</f>
        <v>-</v>
      </c>
      <c r="I3337" s="1" t="str">
        <f>IFERROR(INDEX(行业涨跌!E:E,MATCH(G3337,行业涨跌!C:C,0)),"-")</f>
        <v>-</v>
      </c>
      <c r="J3337" s="1">
        <v>0</v>
      </c>
      <c r="K3337" s="1">
        <v>1</v>
      </c>
      <c r="L3337" s="1">
        <v>0</v>
      </c>
      <c r="M3337" s="66">
        <f t="shared" si="318"/>
        <v>1</v>
      </c>
      <c r="R3337" s="43" t="str">
        <f t="shared" si="316"/>
        <v>-</v>
      </c>
      <c r="S3337" s="11">
        <v>43630.625</v>
      </c>
    </row>
    <row r="3338" spans="1:19" x14ac:dyDescent="0.15">
      <c r="A3338" s="1">
        <v>3337</v>
      </c>
      <c r="B3338" s="29" t="str">
        <f>TRIM(基本信息!B3338)</f>
        <v/>
      </c>
      <c r="C3338" s="1" t="str">
        <f>TRIM(基本信息!C3338)</f>
        <v/>
      </c>
      <c r="D3338" s="1">
        <f t="shared" si="317"/>
        <v>0</v>
      </c>
      <c r="E3338" s="1" t="str">
        <f>IFERROR(INDEX(股票涨跌!E:E,MATCH(B3338,股票涨跌!B:B,0)),"-")</f>
        <v>-</v>
      </c>
      <c r="F3338" s="1" t="str">
        <f>IFERROR(INDEX(股票涨跌!F:F,MATCH(B3338,股票涨跌!B:B,0)),"-")</f>
        <v>-</v>
      </c>
      <c r="G3338" s="1" t="str">
        <f>TRIM(基本信息!O3338)</f>
        <v/>
      </c>
      <c r="H3338" s="1" t="str">
        <f>IFERROR(INDEX(行业涨跌!F:F,MATCH(G3338,行业涨跌!C:C,0)),"-")</f>
        <v>-</v>
      </c>
      <c r="I3338" s="1" t="str">
        <f>IFERROR(INDEX(行业涨跌!E:E,MATCH(G3338,行业涨跌!C:C,0)),"-")</f>
        <v>-</v>
      </c>
      <c r="J3338" s="1">
        <v>0</v>
      </c>
      <c r="K3338" s="1">
        <v>0</v>
      </c>
      <c r="L3338" s="1">
        <v>0</v>
      </c>
      <c r="M3338" s="66">
        <f t="shared" si="318"/>
        <v>0</v>
      </c>
      <c r="R3338" s="43" t="str">
        <f t="shared" si="316"/>
        <v>-</v>
      </c>
    </row>
    <row r="3339" spans="1:19" x14ac:dyDescent="0.15">
      <c r="A3339" s="1">
        <v>3338</v>
      </c>
      <c r="B3339" s="29" t="str">
        <f>TRIM(基本信息!B3339)</f>
        <v/>
      </c>
      <c r="C3339" s="1" t="str">
        <f>TRIM(基本信息!C3339)</f>
        <v/>
      </c>
      <c r="D3339" s="1">
        <f t="shared" si="317"/>
        <v>0</v>
      </c>
      <c r="E3339" s="1" t="str">
        <f>IFERROR(INDEX(股票涨跌!E:E,MATCH(B3339,股票涨跌!B:B,0)),"-")</f>
        <v>-</v>
      </c>
      <c r="F3339" s="1" t="str">
        <f>IFERROR(INDEX(股票涨跌!F:F,MATCH(B3339,股票涨跌!B:B,0)),"-")</f>
        <v>-</v>
      </c>
      <c r="G3339" s="1" t="str">
        <f>TRIM(基本信息!O3339)</f>
        <v/>
      </c>
      <c r="H3339" s="1" t="str">
        <f>IFERROR(INDEX(行业涨跌!F:F,MATCH(G3339,行业涨跌!C:C,0)),"-")</f>
        <v>-</v>
      </c>
      <c r="I3339" s="1" t="str">
        <f>IFERROR(INDEX(行业涨跌!E:E,MATCH(G3339,行业涨跌!C:C,0)),"-")</f>
        <v>-</v>
      </c>
      <c r="J3339" s="1">
        <v>0</v>
      </c>
      <c r="K3339" s="1">
        <v>0</v>
      </c>
      <c r="L3339" s="1">
        <v>0</v>
      </c>
      <c r="M3339" s="66">
        <f t="shared" si="318"/>
        <v>0</v>
      </c>
      <c r="R3339" s="43" t="str">
        <f t="shared" si="316"/>
        <v>-</v>
      </c>
    </row>
    <row r="3340" spans="1:19" x14ac:dyDescent="0.15">
      <c r="A3340" s="1">
        <v>3339</v>
      </c>
      <c r="B3340" s="29" t="str">
        <f>TRIM(基本信息!B3340)</f>
        <v/>
      </c>
      <c r="C3340" s="1" t="str">
        <f>TRIM(基本信息!C3340)</f>
        <v/>
      </c>
      <c r="D3340" s="1">
        <f t="shared" si="317"/>
        <v>0</v>
      </c>
      <c r="E3340" s="1" t="str">
        <f>IFERROR(INDEX(股票涨跌!E:E,MATCH(B3340,股票涨跌!B:B,0)),"-")</f>
        <v>-</v>
      </c>
      <c r="F3340" s="1" t="str">
        <f>IFERROR(INDEX(股票涨跌!F:F,MATCH(B3340,股票涨跌!B:B,0)),"-")</f>
        <v>-</v>
      </c>
      <c r="G3340" s="1" t="str">
        <f>TRIM(基本信息!O3340)</f>
        <v/>
      </c>
      <c r="H3340" s="1" t="str">
        <f>IFERROR(INDEX(行业涨跌!F:F,MATCH(G3340,行业涨跌!C:C,0)),"-")</f>
        <v>-</v>
      </c>
      <c r="I3340" s="1" t="str">
        <f>IFERROR(INDEX(行业涨跌!E:E,MATCH(G3340,行业涨跌!C:C,0)),"-")</f>
        <v>-</v>
      </c>
      <c r="J3340" s="1">
        <v>0</v>
      </c>
      <c r="K3340" s="1">
        <v>0</v>
      </c>
      <c r="L3340" s="1">
        <v>0</v>
      </c>
      <c r="M3340" s="66">
        <f t="shared" si="318"/>
        <v>0</v>
      </c>
      <c r="R3340" s="43" t="str">
        <f t="shared" si="316"/>
        <v>-</v>
      </c>
    </row>
    <row r="3341" spans="1:19" x14ac:dyDescent="0.15">
      <c r="A3341" s="1">
        <v>3340</v>
      </c>
      <c r="B3341" s="29" t="str">
        <f>TRIM(基本信息!B3341)</f>
        <v/>
      </c>
      <c r="C3341" s="1" t="str">
        <f>TRIM(基本信息!C3341)</f>
        <v/>
      </c>
      <c r="D3341" s="1">
        <f t="shared" si="317"/>
        <v>0</v>
      </c>
      <c r="E3341" s="1" t="str">
        <f>IFERROR(INDEX(股票涨跌!E:E,MATCH(B3341,股票涨跌!B:B,0)),"-")</f>
        <v>-</v>
      </c>
      <c r="F3341" s="1" t="str">
        <f>IFERROR(INDEX(股票涨跌!F:F,MATCH(B3341,股票涨跌!B:B,0)),"-")</f>
        <v>-</v>
      </c>
      <c r="G3341" s="1" t="str">
        <f>TRIM(基本信息!O3341)</f>
        <v/>
      </c>
      <c r="H3341" s="1" t="str">
        <f>IFERROR(INDEX(行业涨跌!F:F,MATCH(G3341,行业涨跌!C:C,0)),"-")</f>
        <v>-</v>
      </c>
      <c r="I3341" s="1" t="str">
        <f>IFERROR(INDEX(行业涨跌!E:E,MATCH(G3341,行业涨跌!C:C,0)),"-")</f>
        <v>-</v>
      </c>
      <c r="J3341" s="1">
        <v>1</v>
      </c>
      <c r="K3341" s="1">
        <v>0</v>
      </c>
      <c r="L3341" s="1">
        <v>0</v>
      </c>
      <c r="M3341" s="66">
        <f t="shared" si="318"/>
        <v>0.5</v>
      </c>
      <c r="N3341" s="1">
        <v>0</v>
      </c>
      <c r="O3341" s="1">
        <v>1</v>
      </c>
      <c r="P3341" s="1">
        <v>0</v>
      </c>
      <c r="Q3341" s="1">
        <v>0</v>
      </c>
      <c r="R3341" s="43" t="str">
        <f t="shared" si="316"/>
        <v>-</v>
      </c>
      <c r="S3341" s="11">
        <v>43630.625</v>
      </c>
    </row>
    <row r="3342" spans="1:19" x14ac:dyDescent="0.15">
      <c r="A3342" s="1">
        <v>3341</v>
      </c>
      <c r="B3342" s="29" t="str">
        <f>TRIM(基本信息!B3342)</f>
        <v/>
      </c>
      <c r="C3342" s="1" t="str">
        <f>TRIM(基本信息!C3342)</f>
        <v/>
      </c>
      <c r="D3342" s="1">
        <f t="shared" si="317"/>
        <v>0</v>
      </c>
      <c r="E3342" s="1" t="str">
        <f>IFERROR(INDEX(股票涨跌!E:E,MATCH(B3342,股票涨跌!B:B,0)),"-")</f>
        <v>-</v>
      </c>
      <c r="F3342" s="1" t="str">
        <f>IFERROR(INDEX(股票涨跌!F:F,MATCH(B3342,股票涨跌!B:B,0)),"-")</f>
        <v>-</v>
      </c>
      <c r="G3342" s="1" t="str">
        <f>TRIM(基本信息!O3342)</f>
        <v/>
      </c>
      <c r="H3342" s="1" t="str">
        <f>IFERROR(INDEX(行业涨跌!F:F,MATCH(G3342,行业涨跌!C:C,0)),"-")</f>
        <v>-</v>
      </c>
      <c r="I3342" s="1" t="str">
        <f>IFERROR(INDEX(行业涨跌!E:E,MATCH(G3342,行业涨跌!C:C,0)),"-")</f>
        <v>-</v>
      </c>
      <c r="J3342" s="1">
        <v>0</v>
      </c>
      <c r="K3342" s="1">
        <v>0</v>
      </c>
      <c r="L3342" s="1">
        <v>0</v>
      </c>
      <c r="M3342" s="66">
        <f t="shared" si="318"/>
        <v>0</v>
      </c>
      <c r="R3342" s="43" t="str">
        <f t="shared" si="316"/>
        <v>-</v>
      </c>
    </row>
    <row r="3343" spans="1:19" x14ac:dyDescent="0.15">
      <c r="A3343" s="1">
        <v>3342</v>
      </c>
      <c r="B3343" s="29" t="str">
        <f>TRIM(基本信息!B3343)</f>
        <v/>
      </c>
      <c r="C3343" s="1" t="str">
        <f>TRIM(基本信息!C3343)</f>
        <v/>
      </c>
      <c r="D3343" s="1">
        <f t="shared" si="317"/>
        <v>0</v>
      </c>
      <c r="E3343" s="1" t="str">
        <f>IFERROR(INDEX(股票涨跌!E:E,MATCH(B3343,股票涨跌!B:B,0)),"-")</f>
        <v>-</v>
      </c>
      <c r="F3343" s="1" t="str">
        <f>IFERROR(INDEX(股票涨跌!F:F,MATCH(B3343,股票涨跌!B:B,0)),"-")</f>
        <v>-</v>
      </c>
      <c r="G3343" s="1" t="str">
        <f>TRIM(基本信息!O3343)</f>
        <v/>
      </c>
      <c r="H3343" s="1" t="str">
        <f>IFERROR(INDEX(行业涨跌!F:F,MATCH(G3343,行业涨跌!C:C,0)),"-")</f>
        <v>-</v>
      </c>
      <c r="I3343" s="1" t="str">
        <f>IFERROR(INDEX(行业涨跌!E:E,MATCH(G3343,行业涨跌!C:C,0)),"-")</f>
        <v>-</v>
      </c>
      <c r="J3343" s="1">
        <v>0</v>
      </c>
      <c r="K3343" s="1">
        <v>0</v>
      </c>
      <c r="L3343" s="1">
        <v>0</v>
      </c>
      <c r="M3343" s="66">
        <f t="shared" si="318"/>
        <v>0</v>
      </c>
      <c r="R3343" s="43" t="str">
        <f t="shared" si="316"/>
        <v>-</v>
      </c>
    </row>
    <row r="3344" spans="1:19" x14ac:dyDescent="0.15">
      <c r="A3344" s="1">
        <v>3343</v>
      </c>
      <c r="B3344" s="29" t="str">
        <f>TRIM(基本信息!B3344)</f>
        <v/>
      </c>
      <c r="C3344" s="1" t="str">
        <f>TRIM(基本信息!C3344)</f>
        <v/>
      </c>
      <c r="D3344" s="1">
        <f t="shared" si="317"/>
        <v>0</v>
      </c>
      <c r="E3344" s="1" t="str">
        <f>IFERROR(INDEX(股票涨跌!E:E,MATCH(B3344,股票涨跌!B:B,0)),"-")</f>
        <v>-</v>
      </c>
      <c r="F3344" s="1" t="str">
        <f>IFERROR(INDEX(股票涨跌!F:F,MATCH(B3344,股票涨跌!B:B,0)),"-")</f>
        <v>-</v>
      </c>
      <c r="G3344" s="1" t="str">
        <f>TRIM(基本信息!O3344)</f>
        <v/>
      </c>
      <c r="H3344" s="1" t="str">
        <f>IFERROR(INDEX(行业涨跌!F:F,MATCH(G3344,行业涨跌!C:C,0)),"-")</f>
        <v>-</v>
      </c>
      <c r="I3344" s="1" t="str">
        <f>IFERROR(INDEX(行业涨跌!E:E,MATCH(G3344,行业涨跌!C:C,0)),"-")</f>
        <v>-</v>
      </c>
      <c r="J3344" s="1">
        <v>0</v>
      </c>
      <c r="K3344" s="1">
        <v>1</v>
      </c>
      <c r="L3344" s="1">
        <v>0</v>
      </c>
      <c r="M3344" s="66">
        <f t="shared" si="318"/>
        <v>1</v>
      </c>
      <c r="R3344" s="43" t="str">
        <f t="shared" si="316"/>
        <v>-</v>
      </c>
      <c r="S3344" s="11">
        <v>43630.625</v>
      </c>
    </row>
    <row r="3345" spans="1:19" x14ac:dyDescent="0.15">
      <c r="A3345" s="1">
        <v>3344</v>
      </c>
      <c r="B3345" s="29" t="str">
        <f>TRIM(基本信息!B3345)</f>
        <v/>
      </c>
      <c r="C3345" s="1" t="str">
        <f>TRIM(基本信息!C3345)</f>
        <v/>
      </c>
      <c r="D3345" s="1">
        <f t="shared" si="317"/>
        <v>0</v>
      </c>
      <c r="E3345" s="1" t="str">
        <f>IFERROR(INDEX(股票涨跌!E:E,MATCH(B3345,股票涨跌!B:B,0)),"-")</f>
        <v>-</v>
      </c>
      <c r="F3345" s="1" t="str">
        <f>IFERROR(INDEX(股票涨跌!F:F,MATCH(B3345,股票涨跌!B:B,0)),"-")</f>
        <v>-</v>
      </c>
      <c r="G3345" s="1" t="str">
        <f>TRIM(基本信息!O3345)</f>
        <v/>
      </c>
      <c r="H3345" s="1" t="str">
        <f>IFERROR(INDEX(行业涨跌!F:F,MATCH(G3345,行业涨跌!C:C,0)),"-")</f>
        <v>-</v>
      </c>
      <c r="I3345" s="1" t="str">
        <f>IFERROR(INDEX(行业涨跌!E:E,MATCH(G3345,行业涨跌!C:C,0)),"-")</f>
        <v>-</v>
      </c>
      <c r="J3345" s="1">
        <v>0</v>
      </c>
      <c r="K3345" s="1">
        <v>0</v>
      </c>
      <c r="L3345" s="1">
        <v>0</v>
      </c>
      <c r="M3345" s="66">
        <f t="shared" si="318"/>
        <v>0</v>
      </c>
      <c r="R3345" s="43" t="str">
        <f t="shared" si="316"/>
        <v>-</v>
      </c>
    </row>
    <row r="3346" spans="1:19" x14ac:dyDescent="0.15">
      <c r="A3346" s="1">
        <v>3345</v>
      </c>
      <c r="B3346" s="29" t="str">
        <f>TRIM(基本信息!B3346)</f>
        <v/>
      </c>
      <c r="C3346" s="1" t="str">
        <f>TRIM(基本信息!C3346)</f>
        <v/>
      </c>
      <c r="D3346" s="1">
        <f t="shared" si="317"/>
        <v>0</v>
      </c>
      <c r="E3346" s="1" t="str">
        <f>IFERROR(INDEX(股票涨跌!E:E,MATCH(B3346,股票涨跌!B:B,0)),"-")</f>
        <v>-</v>
      </c>
      <c r="F3346" s="1" t="str">
        <f>IFERROR(INDEX(股票涨跌!F:F,MATCH(B3346,股票涨跌!B:B,0)),"-")</f>
        <v>-</v>
      </c>
      <c r="G3346" s="1" t="str">
        <f>TRIM(基本信息!O3346)</f>
        <v/>
      </c>
      <c r="H3346" s="1" t="str">
        <f>IFERROR(INDEX(行业涨跌!F:F,MATCH(G3346,行业涨跌!C:C,0)),"-")</f>
        <v>-</v>
      </c>
      <c r="I3346" s="1" t="str">
        <f>IFERROR(INDEX(行业涨跌!E:E,MATCH(G3346,行业涨跌!C:C,0)),"-")</f>
        <v>-</v>
      </c>
      <c r="J3346" s="1">
        <v>0</v>
      </c>
      <c r="K3346" s="1">
        <v>0</v>
      </c>
      <c r="L3346" s="1">
        <v>0</v>
      </c>
      <c r="M3346" s="66">
        <f t="shared" si="318"/>
        <v>0</v>
      </c>
      <c r="R3346" s="43" t="str">
        <f t="shared" si="316"/>
        <v>-</v>
      </c>
    </row>
    <row r="3347" spans="1:19" x14ac:dyDescent="0.15">
      <c r="A3347" s="1">
        <v>3346</v>
      </c>
      <c r="B3347" s="29" t="str">
        <f>TRIM(基本信息!B3347)</f>
        <v/>
      </c>
      <c r="C3347" s="1" t="str">
        <f>TRIM(基本信息!C3347)</f>
        <v/>
      </c>
      <c r="D3347" s="1">
        <f t="shared" si="317"/>
        <v>0</v>
      </c>
      <c r="E3347" s="1" t="str">
        <f>IFERROR(INDEX(股票涨跌!E:E,MATCH(B3347,股票涨跌!B:B,0)),"-")</f>
        <v>-</v>
      </c>
      <c r="F3347" s="1" t="str">
        <f>IFERROR(INDEX(股票涨跌!F:F,MATCH(B3347,股票涨跌!B:B,0)),"-")</f>
        <v>-</v>
      </c>
      <c r="G3347" s="1" t="str">
        <f>TRIM(基本信息!O3347)</f>
        <v/>
      </c>
      <c r="H3347" s="1" t="str">
        <f>IFERROR(INDEX(行业涨跌!F:F,MATCH(G3347,行业涨跌!C:C,0)),"-")</f>
        <v>-</v>
      </c>
      <c r="I3347" s="1" t="str">
        <f>IFERROR(INDEX(行业涨跌!E:E,MATCH(G3347,行业涨跌!C:C,0)),"-")</f>
        <v>-</v>
      </c>
      <c r="J3347" s="1">
        <v>0</v>
      </c>
      <c r="K3347" s="1">
        <v>1</v>
      </c>
      <c r="L3347" s="1">
        <v>0</v>
      </c>
      <c r="M3347" s="66">
        <f t="shared" si="318"/>
        <v>1</v>
      </c>
      <c r="R3347" s="43" t="str">
        <f t="shared" si="316"/>
        <v>-</v>
      </c>
      <c r="S3347" s="11">
        <v>43630.625</v>
      </c>
    </row>
    <row r="3348" spans="1:19" x14ac:dyDescent="0.15">
      <c r="A3348" s="1">
        <v>3347</v>
      </c>
      <c r="B3348" s="29" t="str">
        <f>TRIM(基本信息!B3348)</f>
        <v/>
      </c>
      <c r="C3348" s="1" t="str">
        <f>TRIM(基本信息!C3348)</f>
        <v/>
      </c>
      <c r="D3348" s="1">
        <f t="shared" si="317"/>
        <v>0</v>
      </c>
      <c r="E3348" s="1" t="str">
        <f>IFERROR(INDEX(股票涨跌!E:E,MATCH(B3348,股票涨跌!B:B,0)),"-")</f>
        <v>-</v>
      </c>
      <c r="F3348" s="1" t="str">
        <f>IFERROR(INDEX(股票涨跌!F:F,MATCH(B3348,股票涨跌!B:B,0)),"-")</f>
        <v>-</v>
      </c>
      <c r="G3348" s="1" t="str">
        <f>TRIM(基本信息!O3348)</f>
        <v/>
      </c>
      <c r="H3348" s="1" t="str">
        <f>IFERROR(INDEX(行业涨跌!F:F,MATCH(G3348,行业涨跌!C:C,0)),"-")</f>
        <v>-</v>
      </c>
      <c r="I3348" s="1" t="str">
        <f>IFERROR(INDEX(行业涨跌!E:E,MATCH(G3348,行业涨跌!C:C,0)),"-")</f>
        <v>-</v>
      </c>
      <c r="J3348" s="1">
        <v>0</v>
      </c>
      <c r="K3348" s="1">
        <v>0</v>
      </c>
      <c r="L3348" s="1">
        <v>0</v>
      </c>
      <c r="M3348" s="66">
        <f t="shared" si="318"/>
        <v>0</v>
      </c>
      <c r="R3348" s="43" t="str">
        <f t="shared" si="316"/>
        <v>-</v>
      </c>
    </row>
    <row r="3349" spans="1:19" x14ac:dyDescent="0.15">
      <c r="A3349" s="1">
        <v>3348</v>
      </c>
      <c r="B3349" s="29" t="str">
        <f>TRIM(基本信息!B3349)</f>
        <v/>
      </c>
      <c r="C3349" s="1" t="str">
        <f>TRIM(基本信息!C3349)</f>
        <v/>
      </c>
      <c r="D3349" s="1">
        <f t="shared" si="317"/>
        <v>0</v>
      </c>
      <c r="E3349" s="1" t="str">
        <f>IFERROR(INDEX(股票涨跌!E:E,MATCH(B3349,股票涨跌!B:B,0)),"-")</f>
        <v>-</v>
      </c>
      <c r="F3349" s="1" t="str">
        <f>IFERROR(INDEX(股票涨跌!F:F,MATCH(B3349,股票涨跌!B:B,0)),"-")</f>
        <v>-</v>
      </c>
      <c r="G3349" s="1" t="str">
        <f>TRIM(基本信息!O3349)</f>
        <v/>
      </c>
      <c r="H3349" s="1" t="str">
        <f>IFERROR(INDEX(行业涨跌!F:F,MATCH(G3349,行业涨跌!C:C,0)),"-")</f>
        <v>-</v>
      </c>
      <c r="I3349" s="1" t="str">
        <f>IFERROR(INDEX(行业涨跌!E:E,MATCH(G3349,行业涨跌!C:C,0)),"-")</f>
        <v>-</v>
      </c>
      <c r="J3349" s="1">
        <v>0</v>
      </c>
      <c r="K3349" s="1">
        <v>1</v>
      </c>
      <c r="L3349" s="1">
        <v>0</v>
      </c>
      <c r="M3349" s="66">
        <f t="shared" si="318"/>
        <v>1</v>
      </c>
      <c r="R3349" s="43" t="str">
        <f t="shared" si="316"/>
        <v>-</v>
      </c>
      <c r="S3349" s="11">
        <v>43630.625</v>
      </c>
    </row>
    <row r="3350" spans="1:19" x14ac:dyDescent="0.15">
      <c r="A3350" s="1">
        <v>3349</v>
      </c>
      <c r="B3350" s="29" t="str">
        <f>TRIM(基本信息!B3350)</f>
        <v/>
      </c>
      <c r="C3350" s="1" t="str">
        <f>TRIM(基本信息!C3350)</f>
        <v/>
      </c>
      <c r="D3350" s="1">
        <f t="shared" si="317"/>
        <v>0</v>
      </c>
      <c r="E3350" s="1" t="str">
        <f>IFERROR(INDEX(股票涨跌!E:E,MATCH(B3350,股票涨跌!B:B,0)),"-")</f>
        <v>-</v>
      </c>
      <c r="F3350" s="1" t="str">
        <f>IFERROR(INDEX(股票涨跌!F:F,MATCH(B3350,股票涨跌!B:B,0)),"-")</f>
        <v>-</v>
      </c>
      <c r="G3350" s="1" t="str">
        <f>TRIM(基本信息!O3350)</f>
        <v/>
      </c>
      <c r="H3350" s="1" t="str">
        <f>IFERROR(INDEX(行业涨跌!F:F,MATCH(G3350,行业涨跌!C:C,0)),"-")</f>
        <v>-</v>
      </c>
      <c r="I3350" s="1" t="str">
        <f>IFERROR(INDEX(行业涨跌!E:E,MATCH(G3350,行业涨跌!C:C,0)),"-")</f>
        <v>-</v>
      </c>
      <c r="J3350" s="1">
        <v>0</v>
      </c>
      <c r="K3350" s="1">
        <v>0</v>
      </c>
      <c r="L3350" s="1">
        <v>0</v>
      </c>
      <c r="M3350" s="66">
        <f t="shared" si="318"/>
        <v>0</v>
      </c>
      <c r="R3350" s="43" t="str">
        <f t="shared" si="316"/>
        <v>-</v>
      </c>
    </row>
    <row r="3351" spans="1:19" x14ac:dyDescent="0.15">
      <c r="A3351" s="1">
        <v>3350</v>
      </c>
      <c r="B3351" s="29" t="str">
        <f>TRIM(基本信息!B3351)</f>
        <v/>
      </c>
      <c r="C3351" s="1" t="str">
        <f>TRIM(基本信息!C3351)</f>
        <v/>
      </c>
      <c r="D3351" s="1">
        <f t="shared" si="317"/>
        <v>0</v>
      </c>
      <c r="E3351" s="1" t="str">
        <f>IFERROR(INDEX(股票涨跌!E:E,MATCH(B3351,股票涨跌!B:B,0)),"-")</f>
        <v>-</v>
      </c>
      <c r="F3351" s="1" t="str">
        <f>IFERROR(INDEX(股票涨跌!F:F,MATCH(B3351,股票涨跌!B:B,0)),"-")</f>
        <v>-</v>
      </c>
      <c r="G3351" s="1" t="str">
        <f>TRIM(基本信息!O3351)</f>
        <v/>
      </c>
      <c r="H3351" s="1" t="str">
        <f>IFERROR(INDEX(行业涨跌!F:F,MATCH(G3351,行业涨跌!C:C,0)),"-")</f>
        <v>-</v>
      </c>
      <c r="I3351" s="1" t="str">
        <f>IFERROR(INDEX(行业涨跌!E:E,MATCH(G3351,行业涨跌!C:C,0)),"-")</f>
        <v>-</v>
      </c>
      <c r="J3351" s="1">
        <v>0</v>
      </c>
      <c r="K3351" s="1">
        <v>0</v>
      </c>
      <c r="L3351" s="1">
        <v>0</v>
      </c>
      <c r="M3351" s="66">
        <f t="shared" si="318"/>
        <v>0</v>
      </c>
      <c r="R3351" s="43" t="str">
        <f t="shared" si="316"/>
        <v>-</v>
      </c>
    </row>
    <row r="3352" spans="1:19" x14ac:dyDescent="0.15">
      <c r="A3352" s="1">
        <v>3351</v>
      </c>
      <c r="B3352" s="29" t="str">
        <f>TRIM(基本信息!B3352)</f>
        <v/>
      </c>
      <c r="C3352" s="1" t="str">
        <f>TRIM(基本信息!C3352)</f>
        <v/>
      </c>
      <c r="D3352" s="1">
        <f t="shared" si="317"/>
        <v>0</v>
      </c>
      <c r="E3352" s="1" t="str">
        <f>IFERROR(INDEX(股票涨跌!E:E,MATCH(B3352,股票涨跌!B:B,0)),"-")</f>
        <v>-</v>
      </c>
      <c r="F3352" s="1" t="str">
        <f>IFERROR(INDEX(股票涨跌!F:F,MATCH(B3352,股票涨跌!B:B,0)),"-")</f>
        <v>-</v>
      </c>
      <c r="G3352" s="1" t="str">
        <f>TRIM(基本信息!O3352)</f>
        <v/>
      </c>
      <c r="H3352" s="1" t="str">
        <f>IFERROR(INDEX(行业涨跌!F:F,MATCH(G3352,行业涨跌!C:C,0)),"-")</f>
        <v>-</v>
      </c>
      <c r="I3352" s="1" t="str">
        <f>IFERROR(INDEX(行业涨跌!E:E,MATCH(G3352,行业涨跌!C:C,0)),"-")</f>
        <v>-</v>
      </c>
      <c r="J3352" s="1">
        <v>0</v>
      </c>
      <c r="K3352" s="1">
        <v>1</v>
      </c>
      <c r="L3352" s="1">
        <v>0</v>
      </c>
      <c r="M3352" s="66">
        <f t="shared" si="318"/>
        <v>1</v>
      </c>
      <c r="R3352" s="43" t="str">
        <f t="shared" si="316"/>
        <v>-</v>
      </c>
      <c r="S3352" s="11">
        <v>43630.625</v>
      </c>
    </row>
    <row r="3353" spans="1:19" x14ac:dyDescent="0.15">
      <c r="A3353" s="1">
        <v>3352</v>
      </c>
      <c r="B3353" s="29" t="str">
        <f>TRIM(基本信息!B3353)</f>
        <v/>
      </c>
      <c r="C3353" s="1" t="str">
        <f>TRIM(基本信息!C3353)</f>
        <v/>
      </c>
      <c r="D3353" s="1">
        <f t="shared" si="317"/>
        <v>0</v>
      </c>
      <c r="E3353" s="1" t="str">
        <f>IFERROR(INDEX(股票涨跌!E:E,MATCH(B3353,股票涨跌!B:B,0)),"-")</f>
        <v>-</v>
      </c>
      <c r="F3353" s="1" t="str">
        <f>IFERROR(INDEX(股票涨跌!F:F,MATCH(B3353,股票涨跌!B:B,0)),"-")</f>
        <v>-</v>
      </c>
      <c r="G3353" s="1" t="str">
        <f>TRIM(基本信息!O3353)</f>
        <v/>
      </c>
      <c r="H3353" s="1" t="str">
        <f>IFERROR(INDEX(行业涨跌!F:F,MATCH(G3353,行业涨跌!C:C,0)),"-")</f>
        <v>-</v>
      </c>
      <c r="I3353" s="1" t="str">
        <f>IFERROR(INDEX(行业涨跌!E:E,MATCH(G3353,行业涨跌!C:C,0)),"-")</f>
        <v>-</v>
      </c>
      <c r="J3353" s="1">
        <v>0</v>
      </c>
      <c r="K3353" s="1">
        <v>0</v>
      </c>
      <c r="L3353" s="1">
        <v>0</v>
      </c>
      <c r="M3353" s="66">
        <f t="shared" si="318"/>
        <v>0</v>
      </c>
      <c r="R3353" s="43" t="str">
        <f t="shared" si="316"/>
        <v>-</v>
      </c>
    </row>
    <row r="3354" spans="1:19" x14ac:dyDescent="0.15">
      <c r="A3354" s="1">
        <v>3353</v>
      </c>
      <c r="B3354" s="29" t="str">
        <f>TRIM(基本信息!B3354)</f>
        <v/>
      </c>
      <c r="C3354" s="1" t="str">
        <f>TRIM(基本信息!C3354)</f>
        <v/>
      </c>
      <c r="D3354" s="1">
        <f t="shared" si="317"/>
        <v>0</v>
      </c>
      <c r="E3354" s="1" t="str">
        <f>IFERROR(INDEX(股票涨跌!E:E,MATCH(B3354,股票涨跌!B:B,0)),"-")</f>
        <v>-</v>
      </c>
      <c r="F3354" s="1" t="str">
        <f>IFERROR(INDEX(股票涨跌!F:F,MATCH(B3354,股票涨跌!B:B,0)),"-")</f>
        <v>-</v>
      </c>
      <c r="G3354" s="1" t="str">
        <f>TRIM(基本信息!O3354)</f>
        <v/>
      </c>
      <c r="H3354" s="1" t="str">
        <f>IFERROR(INDEX(行业涨跌!F:F,MATCH(G3354,行业涨跌!C:C,0)),"-")</f>
        <v>-</v>
      </c>
      <c r="I3354" s="1" t="str">
        <f>IFERROR(INDEX(行业涨跌!E:E,MATCH(G3354,行业涨跌!C:C,0)),"-")</f>
        <v>-</v>
      </c>
      <c r="J3354" s="1">
        <v>1</v>
      </c>
      <c r="K3354" s="1">
        <v>0</v>
      </c>
      <c r="L3354" s="1">
        <v>0</v>
      </c>
      <c r="M3354" s="66">
        <f t="shared" si="318"/>
        <v>0.5</v>
      </c>
      <c r="N3354" s="1">
        <v>0</v>
      </c>
      <c r="O3354" s="1">
        <v>0</v>
      </c>
      <c r="P3354" s="1">
        <v>1</v>
      </c>
      <c r="Q3354" s="1">
        <v>0</v>
      </c>
      <c r="R3354" s="43" t="str">
        <f t="shared" si="316"/>
        <v>-</v>
      </c>
      <c r="S3354" s="11">
        <v>43630.625</v>
      </c>
    </row>
    <row r="3355" spans="1:19" x14ac:dyDescent="0.15">
      <c r="A3355" s="1">
        <v>3354</v>
      </c>
      <c r="B3355" s="29" t="str">
        <f>TRIM(基本信息!B3355)</f>
        <v/>
      </c>
      <c r="C3355" s="1" t="str">
        <f>TRIM(基本信息!C3355)</f>
        <v/>
      </c>
      <c r="D3355" s="1">
        <f t="shared" si="317"/>
        <v>0</v>
      </c>
      <c r="E3355" s="1" t="str">
        <f>IFERROR(INDEX(股票涨跌!E:E,MATCH(B3355,股票涨跌!B:B,0)),"-")</f>
        <v>-</v>
      </c>
      <c r="F3355" s="1" t="str">
        <f>IFERROR(INDEX(股票涨跌!F:F,MATCH(B3355,股票涨跌!B:B,0)),"-")</f>
        <v>-</v>
      </c>
      <c r="G3355" s="1" t="str">
        <f>TRIM(基本信息!O3355)</f>
        <v/>
      </c>
      <c r="H3355" s="1" t="str">
        <f>IFERROR(INDEX(行业涨跌!F:F,MATCH(G3355,行业涨跌!C:C,0)),"-")</f>
        <v>-</v>
      </c>
      <c r="I3355" s="1" t="str">
        <f>IFERROR(INDEX(行业涨跌!E:E,MATCH(G3355,行业涨跌!C:C,0)),"-")</f>
        <v>-</v>
      </c>
      <c r="J3355" s="1">
        <v>0</v>
      </c>
      <c r="K3355" s="1">
        <v>0</v>
      </c>
      <c r="L3355" s="1">
        <v>0</v>
      </c>
      <c r="M3355" s="66">
        <f t="shared" si="318"/>
        <v>0</v>
      </c>
      <c r="R3355" s="43" t="str">
        <f t="shared" si="316"/>
        <v>-</v>
      </c>
    </row>
    <row r="3356" spans="1:19" x14ac:dyDescent="0.15">
      <c r="A3356" s="1">
        <v>3355</v>
      </c>
      <c r="B3356" s="29" t="str">
        <f>TRIM(基本信息!B3356)</f>
        <v/>
      </c>
      <c r="C3356" s="1" t="str">
        <f>TRIM(基本信息!C3356)</f>
        <v/>
      </c>
      <c r="D3356" s="1">
        <f t="shared" si="317"/>
        <v>0</v>
      </c>
      <c r="E3356" s="1" t="str">
        <f>IFERROR(INDEX(股票涨跌!E:E,MATCH(B3356,股票涨跌!B:B,0)),"-")</f>
        <v>-</v>
      </c>
      <c r="F3356" s="1" t="str">
        <f>IFERROR(INDEX(股票涨跌!F:F,MATCH(B3356,股票涨跌!B:B,0)),"-")</f>
        <v>-</v>
      </c>
      <c r="G3356" s="1" t="str">
        <f>TRIM(基本信息!O3356)</f>
        <v/>
      </c>
      <c r="H3356" s="1" t="str">
        <f>IFERROR(INDEX(行业涨跌!F:F,MATCH(G3356,行业涨跌!C:C,0)),"-")</f>
        <v>-</v>
      </c>
      <c r="I3356" s="1" t="str">
        <f>IFERROR(INDEX(行业涨跌!E:E,MATCH(G3356,行业涨跌!C:C,0)),"-")</f>
        <v>-</v>
      </c>
      <c r="J3356" s="1">
        <v>0</v>
      </c>
      <c r="K3356" s="1">
        <v>0</v>
      </c>
      <c r="L3356" s="1">
        <v>0</v>
      </c>
      <c r="M3356" s="66">
        <f t="shared" si="318"/>
        <v>0</v>
      </c>
      <c r="R3356" s="43" t="str">
        <f t="shared" si="316"/>
        <v>-</v>
      </c>
    </row>
    <row r="3357" spans="1:19" x14ac:dyDescent="0.15">
      <c r="A3357" s="1">
        <v>3356</v>
      </c>
      <c r="B3357" s="29" t="str">
        <f>TRIM(基本信息!B3357)</f>
        <v/>
      </c>
      <c r="C3357" s="1" t="str">
        <f>TRIM(基本信息!C3357)</f>
        <v/>
      </c>
      <c r="D3357" s="1">
        <f t="shared" si="317"/>
        <v>0</v>
      </c>
      <c r="E3357" s="1" t="str">
        <f>IFERROR(INDEX(股票涨跌!E:E,MATCH(B3357,股票涨跌!B:B,0)),"-")</f>
        <v>-</v>
      </c>
      <c r="F3357" s="1" t="str">
        <f>IFERROR(INDEX(股票涨跌!F:F,MATCH(B3357,股票涨跌!B:B,0)),"-")</f>
        <v>-</v>
      </c>
      <c r="G3357" s="1" t="str">
        <f>TRIM(基本信息!O3357)</f>
        <v/>
      </c>
      <c r="H3357" s="1" t="str">
        <f>IFERROR(INDEX(行业涨跌!F:F,MATCH(G3357,行业涨跌!C:C,0)),"-")</f>
        <v>-</v>
      </c>
      <c r="I3357" s="1" t="str">
        <f>IFERROR(INDEX(行业涨跌!E:E,MATCH(G3357,行业涨跌!C:C,0)),"-")</f>
        <v>-</v>
      </c>
      <c r="J3357" s="1">
        <v>0</v>
      </c>
      <c r="K3357" s="1">
        <v>0</v>
      </c>
      <c r="L3357" s="1">
        <v>0</v>
      </c>
      <c r="M3357" s="66">
        <f t="shared" si="318"/>
        <v>0</v>
      </c>
      <c r="R3357" s="43" t="str">
        <f t="shared" si="316"/>
        <v>-</v>
      </c>
    </row>
    <row r="3358" spans="1:19" x14ac:dyDescent="0.15">
      <c r="A3358" s="1">
        <v>3357</v>
      </c>
      <c r="B3358" s="29" t="str">
        <f>TRIM(基本信息!B3358)</f>
        <v/>
      </c>
      <c r="C3358" s="1" t="str">
        <f>TRIM(基本信息!C3358)</f>
        <v/>
      </c>
      <c r="D3358" s="1">
        <f t="shared" si="317"/>
        <v>0</v>
      </c>
      <c r="E3358" s="1" t="str">
        <f>IFERROR(INDEX(股票涨跌!E:E,MATCH(B3358,股票涨跌!B:B,0)),"-")</f>
        <v>-</v>
      </c>
      <c r="F3358" s="1" t="str">
        <f>IFERROR(INDEX(股票涨跌!F:F,MATCH(B3358,股票涨跌!B:B,0)),"-")</f>
        <v>-</v>
      </c>
      <c r="G3358" s="1" t="str">
        <f>TRIM(基本信息!O3358)</f>
        <v/>
      </c>
      <c r="H3358" s="1" t="str">
        <f>IFERROR(INDEX(行业涨跌!F:F,MATCH(G3358,行业涨跌!C:C,0)),"-")</f>
        <v>-</v>
      </c>
      <c r="I3358" s="1" t="str">
        <f>IFERROR(INDEX(行业涨跌!E:E,MATCH(G3358,行业涨跌!C:C,0)),"-")</f>
        <v>-</v>
      </c>
      <c r="J3358" s="1">
        <v>0</v>
      </c>
      <c r="K3358" s="1">
        <v>0</v>
      </c>
      <c r="L3358" s="1">
        <v>0</v>
      </c>
      <c r="M3358" s="66">
        <f t="shared" si="318"/>
        <v>0</v>
      </c>
      <c r="R3358" s="43" t="str">
        <f t="shared" si="316"/>
        <v>-</v>
      </c>
    </row>
    <row r="3359" spans="1:19" x14ac:dyDescent="0.15">
      <c r="A3359" s="1">
        <v>3358</v>
      </c>
      <c r="B3359" s="29" t="str">
        <f>TRIM(基本信息!B3359)</f>
        <v/>
      </c>
      <c r="C3359" s="1" t="str">
        <f>TRIM(基本信息!C3359)</f>
        <v/>
      </c>
      <c r="D3359" s="1">
        <f t="shared" si="317"/>
        <v>0</v>
      </c>
      <c r="E3359" s="1" t="str">
        <f>IFERROR(INDEX(股票涨跌!E:E,MATCH(B3359,股票涨跌!B:B,0)),"-")</f>
        <v>-</v>
      </c>
      <c r="F3359" s="1" t="str">
        <f>IFERROR(INDEX(股票涨跌!F:F,MATCH(B3359,股票涨跌!B:B,0)),"-")</f>
        <v>-</v>
      </c>
      <c r="G3359" s="1" t="str">
        <f>TRIM(基本信息!O3359)</f>
        <v/>
      </c>
      <c r="H3359" s="1" t="str">
        <f>IFERROR(INDEX(行业涨跌!F:F,MATCH(G3359,行业涨跌!C:C,0)),"-")</f>
        <v>-</v>
      </c>
      <c r="I3359" s="1" t="str">
        <f>IFERROR(INDEX(行业涨跌!E:E,MATCH(G3359,行业涨跌!C:C,0)),"-")</f>
        <v>-</v>
      </c>
      <c r="J3359" s="1">
        <v>0</v>
      </c>
      <c r="K3359" s="1">
        <v>1</v>
      </c>
      <c r="L3359" s="1">
        <v>0</v>
      </c>
      <c r="M3359" s="66">
        <f t="shared" si="318"/>
        <v>1</v>
      </c>
      <c r="R3359" s="43" t="str">
        <f t="shared" si="316"/>
        <v>-</v>
      </c>
      <c r="S3359" s="11">
        <v>43630.625</v>
      </c>
    </row>
    <row r="3360" spans="1:19" x14ac:dyDescent="0.15">
      <c r="A3360" s="1">
        <v>3359</v>
      </c>
      <c r="B3360" s="29" t="str">
        <f>TRIM(基本信息!B3360)</f>
        <v/>
      </c>
      <c r="C3360" s="1" t="str">
        <f>TRIM(基本信息!C3360)</f>
        <v/>
      </c>
      <c r="D3360" s="1">
        <f t="shared" si="317"/>
        <v>0</v>
      </c>
      <c r="E3360" s="1" t="str">
        <f>IFERROR(INDEX(股票涨跌!E:E,MATCH(B3360,股票涨跌!B:B,0)),"-")</f>
        <v>-</v>
      </c>
      <c r="F3360" s="1" t="str">
        <f>IFERROR(INDEX(股票涨跌!F:F,MATCH(B3360,股票涨跌!B:B,0)),"-")</f>
        <v>-</v>
      </c>
      <c r="G3360" s="1" t="str">
        <f>TRIM(基本信息!O3360)</f>
        <v/>
      </c>
      <c r="H3360" s="1" t="str">
        <f>IFERROR(INDEX(行业涨跌!F:F,MATCH(G3360,行业涨跌!C:C,0)),"-")</f>
        <v>-</v>
      </c>
      <c r="I3360" s="1" t="str">
        <f>IFERROR(INDEX(行业涨跌!E:E,MATCH(G3360,行业涨跌!C:C,0)),"-")</f>
        <v>-</v>
      </c>
      <c r="J3360" s="1">
        <v>0</v>
      </c>
      <c r="K3360" s="1">
        <v>0</v>
      </c>
      <c r="L3360" s="1">
        <v>0</v>
      </c>
      <c r="M3360" s="66">
        <f t="shared" si="318"/>
        <v>0</v>
      </c>
      <c r="R3360" s="43" t="str">
        <f t="shared" si="316"/>
        <v>-</v>
      </c>
    </row>
    <row r="3361" spans="1:19" x14ac:dyDescent="0.15">
      <c r="A3361" s="1">
        <v>3360</v>
      </c>
      <c r="B3361" s="29" t="str">
        <f>TRIM(基本信息!B3361)</f>
        <v/>
      </c>
      <c r="C3361" s="1" t="str">
        <f>TRIM(基本信息!C3361)</f>
        <v/>
      </c>
      <c r="D3361" s="1">
        <f t="shared" si="317"/>
        <v>0</v>
      </c>
      <c r="E3361" s="1" t="str">
        <f>IFERROR(INDEX(股票涨跌!E:E,MATCH(B3361,股票涨跌!B:B,0)),"-")</f>
        <v>-</v>
      </c>
      <c r="F3361" s="1" t="str">
        <f>IFERROR(INDEX(股票涨跌!F:F,MATCH(B3361,股票涨跌!B:B,0)),"-")</f>
        <v>-</v>
      </c>
      <c r="G3361" s="1" t="str">
        <f>TRIM(基本信息!O3361)</f>
        <v/>
      </c>
      <c r="H3361" s="1" t="str">
        <f>IFERROR(INDEX(行业涨跌!F:F,MATCH(G3361,行业涨跌!C:C,0)),"-")</f>
        <v>-</v>
      </c>
      <c r="I3361" s="1" t="str">
        <f>IFERROR(INDEX(行业涨跌!E:E,MATCH(G3361,行业涨跌!C:C,0)),"-")</f>
        <v>-</v>
      </c>
      <c r="J3361" s="1">
        <v>0</v>
      </c>
      <c r="K3361" s="1">
        <v>0</v>
      </c>
      <c r="L3361" s="1">
        <v>0</v>
      </c>
      <c r="M3361" s="66">
        <f t="shared" si="318"/>
        <v>0</v>
      </c>
      <c r="R3361" s="43" t="str">
        <f t="shared" si="316"/>
        <v>-</v>
      </c>
    </row>
    <row r="3362" spans="1:19" x14ac:dyDescent="0.15">
      <c r="A3362" s="1">
        <v>3361</v>
      </c>
      <c r="B3362" s="29" t="str">
        <f>TRIM(基本信息!B3362)</f>
        <v/>
      </c>
      <c r="C3362" s="1" t="str">
        <f>TRIM(基本信息!C3362)</f>
        <v/>
      </c>
      <c r="D3362" s="1">
        <f t="shared" si="317"/>
        <v>0</v>
      </c>
      <c r="E3362" s="1" t="str">
        <f>IFERROR(INDEX(股票涨跌!E:E,MATCH(B3362,股票涨跌!B:B,0)),"-")</f>
        <v>-</v>
      </c>
      <c r="F3362" s="1" t="str">
        <f>IFERROR(INDEX(股票涨跌!F:F,MATCH(B3362,股票涨跌!B:B,0)),"-")</f>
        <v>-</v>
      </c>
      <c r="G3362" s="1" t="str">
        <f>TRIM(基本信息!O3362)</f>
        <v/>
      </c>
      <c r="H3362" s="1" t="str">
        <f>IFERROR(INDEX(行业涨跌!F:F,MATCH(G3362,行业涨跌!C:C,0)),"-")</f>
        <v>-</v>
      </c>
      <c r="I3362" s="1" t="str">
        <f>IFERROR(INDEX(行业涨跌!E:E,MATCH(G3362,行业涨跌!C:C,0)),"-")</f>
        <v>-</v>
      </c>
      <c r="J3362" s="1">
        <v>0</v>
      </c>
      <c r="K3362" s="1">
        <v>1</v>
      </c>
      <c r="L3362" s="1">
        <v>0</v>
      </c>
      <c r="M3362" s="66">
        <f t="shared" si="318"/>
        <v>1</v>
      </c>
      <c r="R3362" s="43" t="str">
        <f t="shared" si="316"/>
        <v>-</v>
      </c>
      <c r="S3362" s="11">
        <v>43630.625</v>
      </c>
    </row>
    <row r="3363" spans="1:19" x14ac:dyDescent="0.15">
      <c r="A3363" s="1">
        <v>3362</v>
      </c>
      <c r="B3363" s="29" t="str">
        <f>TRIM(基本信息!B3363)</f>
        <v/>
      </c>
      <c r="C3363" s="1" t="str">
        <f>TRIM(基本信息!C3363)</f>
        <v/>
      </c>
      <c r="D3363" s="1">
        <f t="shared" si="317"/>
        <v>0</v>
      </c>
      <c r="E3363" s="1" t="str">
        <f>IFERROR(INDEX(股票涨跌!E:E,MATCH(B3363,股票涨跌!B:B,0)),"-")</f>
        <v>-</v>
      </c>
      <c r="F3363" s="1" t="str">
        <f>IFERROR(INDEX(股票涨跌!F:F,MATCH(B3363,股票涨跌!B:B,0)),"-")</f>
        <v>-</v>
      </c>
      <c r="G3363" s="1" t="str">
        <f>TRIM(基本信息!O3363)</f>
        <v/>
      </c>
      <c r="H3363" s="1" t="str">
        <f>IFERROR(INDEX(行业涨跌!F:F,MATCH(G3363,行业涨跌!C:C,0)),"-")</f>
        <v>-</v>
      </c>
      <c r="I3363" s="1" t="str">
        <f>IFERROR(INDEX(行业涨跌!E:E,MATCH(G3363,行业涨跌!C:C,0)),"-")</f>
        <v>-</v>
      </c>
      <c r="J3363" s="1">
        <v>0</v>
      </c>
      <c r="K3363" s="1">
        <v>0</v>
      </c>
      <c r="L3363" s="1">
        <v>0</v>
      </c>
      <c r="M3363" s="66">
        <f t="shared" si="318"/>
        <v>0</v>
      </c>
      <c r="R3363" s="43" t="str">
        <f t="shared" si="316"/>
        <v>-</v>
      </c>
    </row>
    <row r="3364" spans="1:19" x14ac:dyDescent="0.15">
      <c r="A3364" s="1">
        <v>3363</v>
      </c>
      <c r="B3364" s="29" t="str">
        <f>TRIM(基本信息!B3364)</f>
        <v/>
      </c>
      <c r="C3364" s="1" t="str">
        <f>TRIM(基本信息!C3364)</f>
        <v/>
      </c>
      <c r="D3364" s="1">
        <f t="shared" si="317"/>
        <v>0</v>
      </c>
      <c r="E3364" s="1" t="str">
        <f>IFERROR(INDEX(股票涨跌!E:E,MATCH(B3364,股票涨跌!B:B,0)),"-")</f>
        <v>-</v>
      </c>
      <c r="F3364" s="1" t="str">
        <f>IFERROR(INDEX(股票涨跌!F:F,MATCH(B3364,股票涨跌!B:B,0)),"-")</f>
        <v>-</v>
      </c>
      <c r="G3364" s="1" t="str">
        <f>TRIM(基本信息!O3364)</f>
        <v/>
      </c>
      <c r="H3364" s="1" t="str">
        <f>IFERROR(INDEX(行业涨跌!F:F,MATCH(G3364,行业涨跌!C:C,0)),"-")</f>
        <v>-</v>
      </c>
      <c r="I3364" s="1" t="str">
        <f>IFERROR(INDEX(行业涨跌!E:E,MATCH(G3364,行业涨跌!C:C,0)),"-")</f>
        <v>-</v>
      </c>
      <c r="J3364" s="1">
        <v>0</v>
      </c>
      <c r="K3364" s="1">
        <v>0</v>
      </c>
      <c r="L3364" s="1">
        <v>0</v>
      </c>
      <c r="M3364" s="66">
        <f t="shared" si="318"/>
        <v>0</v>
      </c>
      <c r="R3364" s="43" t="str">
        <f t="shared" si="316"/>
        <v>-</v>
      </c>
    </row>
    <row r="3365" spans="1:19" x14ac:dyDescent="0.15">
      <c r="A3365" s="1">
        <v>3364</v>
      </c>
      <c r="B3365" s="29" t="str">
        <f>TRIM(基本信息!B3365)</f>
        <v/>
      </c>
      <c r="C3365" s="1" t="str">
        <f>TRIM(基本信息!C3365)</f>
        <v/>
      </c>
      <c r="D3365" s="1">
        <f t="shared" si="317"/>
        <v>0</v>
      </c>
      <c r="E3365" s="1" t="str">
        <f>IFERROR(INDEX(股票涨跌!E:E,MATCH(B3365,股票涨跌!B:B,0)),"-")</f>
        <v>-</v>
      </c>
      <c r="F3365" s="1" t="str">
        <f>IFERROR(INDEX(股票涨跌!F:F,MATCH(B3365,股票涨跌!B:B,0)),"-")</f>
        <v>-</v>
      </c>
      <c r="G3365" s="1" t="str">
        <f>TRIM(基本信息!O3365)</f>
        <v/>
      </c>
      <c r="H3365" s="1" t="str">
        <f>IFERROR(INDEX(行业涨跌!F:F,MATCH(G3365,行业涨跌!C:C,0)),"-")</f>
        <v>-</v>
      </c>
      <c r="I3365" s="1" t="str">
        <f>IFERROR(INDEX(行业涨跌!E:E,MATCH(G3365,行业涨跌!C:C,0)),"-")</f>
        <v>-</v>
      </c>
      <c r="J3365" s="1">
        <v>0</v>
      </c>
      <c r="K3365" s="1">
        <v>0</v>
      </c>
      <c r="L3365" s="1">
        <v>0</v>
      </c>
      <c r="M3365" s="66">
        <f t="shared" si="318"/>
        <v>0</v>
      </c>
      <c r="R3365" s="43" t="str">
        <f t="shared" si="316"/>
        <v>-</v>
      </c>
    </row>
    <row r="3366" spans="1:19" x14ac:dyDescent="0.15">
      <c r="A3366" s="1">
        <v>3365</v>
      </c>
      <c r="B3366" s="29" t="str">
        <f>TRIM(基本信息!B3366)</f>
        <v/>
      </c>
      <c r="C3366" s="1" t="str">
        <f>TRIM(基本信息!C3366)</f>
        <v/>
      </c>
      <c r="D3366" s="1">
        <f t="shared" si="317"/>
        <v>0</v>
      </c>
      <c r="E3366" s="1" t="str">
        <f>IFERROR(INDEX(股票涨跌!E:E,MATCH(B3366,股票涨跌!B:B,0)),"-")</f>
        <v>-</v>
      </c>
      <c r="F3366" s="1" t="str">
        <f>IFERROR(INDEX(股票涨跌!F:F,MATCH(B3366,股票涨跌!B:B,0)),"-")</f>
        <v>-</v>
      </c>
      <c r="G3366" s="1" t="str">
        <f>TRIM(基本信息!O3366)</f>
        <v/>
      </c>
      <c r="H3366" s="1" t="str">
        <f>IFERROR(INDEX(行业涨跌!F:F,MATCH(G3366,行业涨跌!C:C,0)),"-")</f>
        <v>-</v>
      </c>
      <c r="I3366" s="1" t="str">
        <f>IFERROR(INDEX(行业涨跌!E:E,MATCH(G3366,行业涨跌!C:C,0)),"-")</f>
        <v>-</v>
      </c>
      <c r="J3366" s="1">
        <v>0</v>
      </c>
      <c r="K3366" s="1">
        <v>0</v>
      </c>
      <c r="L3366" s="1">
        <v>0</v>
      </c>
      <c r="M3366" s="66">
        <f t="shared" si="318"/>
        <v>0</v>
      </c>
      <c r="R3366" s="43" t="str">
        <f t="shared" si="316"/>
        <v>-</v>
      </c>
    </row>
    <row r="3367" spans="1:19" x14ac:dyDescent="0.15">
      <c r="A3367" s="1">
        <v>3366</v>
      </c>
      <c r="B3367" s="29" t="str">
        <f>TRIM(基本信息!B3367)</f>
        <v/>
      </c>
      <c r="C3367" s="1" t="str">
        <f>TRIM(基本信息!C3367)</f>
        <v/>
      </c>
      <c r="D3367" s="1">
        <f t="shared" si="317"/>
        <v>0</v>
      </c>
      <c r="E3367" s="1" t="str">
        <f>IFERROR(INDEX(股票涨跌!E:E,MATCH(B3367,股票涨跌!B:B,0)),"-")</f>
        <v>-</v>
      </c>
      <c r="F3367" s="1" t="str">
        <f>IFERROR(INDEX(股票涨跌!F:F,MATCH(B3367,股票涨跌!B:B,0)),"-")</f>
        <v>-</v>
      </c>
      <c r="G3367" s="1" t="str">
        <f>TRIM(基本信息!O3367)</f>
        <v/>
      </c>
      <c r="H3367" s="1" t="str">
        <f>IFERROR(INDEX(行业涨跌!F:F,MATCH(G3367,行业涨跌!C:C,0)),"-")</f>
        <v>-</v>
      </c>
      <c r="I3367" s="1" t="str">
        <f>IFERROR(INDEX(行业涨跌!E:E,MATCH(G3367,行业涨跌!C:C,0)),"-")</f>
        <v>-</v>
      </c>
      <c r="J3367" s="1">
        <v>0</v>
      </c>
      <c r="K3367" s="1">
        <v>0</v>
      </c>
      <c r="L3367" s="1">
        <v>0</v>
      </c>
      <c r="M3367" s="66">
        <f t="shared" si="318"/>
        <v>0</v>
      </c>
      <c r="R3367" s="43" t="str">
        <f t="shared" si="316"/>
        <v>-</v>
      </c>
    </row>
    <row r="3368" spans="1:19" x14ac:dyDescent="0.15">
      <c r="A3368" s="1">
        <v>3367</v>
      </c>
      <c r="B3368" s="29" t="str">
        <f>TRIM(基本信息!B3368)</f>
        <v/>
      </c>
      <c r="C3368" s="1" t="str">
        <f>TRIM(基本信息!C3368)</f>
        <v/>
      </c>
      <c r="D3368" s="1">
        <f t="shared" si="317"/>
        <v>0</v>
      </c>
      <c r="E3368" s="1" t="str">
        <f>IFERROR(INDEX(股票涨跌!E:E,MATCH(B3368,股票涨跌!B:B,0)),"-")</f>
        <v>-</v>
      </c>
      <c r="F3368" s="1" t="str">
        <f>IFERROR(INDEX(股票涨跌!F:F,MATCH(B3368,股票涨跌!B:B,0)),"-")</f>
        <v>-</v>
      </c>
      <c r="G3368" s="1" t="str">
        <f>TRIM(基本信息!O3368)</f>
        <v/>
      </c>
      <c r="H3368" s="1" t="str">
        <f>IFERROR(INDEX(行业涨跌!F:F,MATCH(G3368,行业涨跌!C:C,0)),"-")</f>
        <v>-</v>
      </c>
      <c r="I3368" s="1" t="str">
        <f>IFERROR(INDEX(行业涨跌!E:E,MATCH(G3368,行业涨跌!C:C,0)),"-")</f>
        <v>-</v>
      </c>
      <c r="J3368" s="1">
        <v>0</v>
      </c>
      <c r="K3368" s="1">
        <v>0</v>
      </c>
      <c r="L3368" s="1">
        <v>0</v>
      </c>
      <c r="M3368" s="66">
        <f t="shared" si="318"/>
        <v>0</v>
      </c>
      <c r="R3368" s="43" t="str">
        <f t="shared" si="316"/>
        <v>-</v>
      </c>
    </row>
    <row r="3369" spans="1:19" x14ac:dyDescent="0.15">
      <c r="A3369" s="1">
        <v>3368</v>
      </c>
      <c r="B3369" s="29" t="str">
        <f>TRIM(基本信息!B3369)</f>
        <v/>
      </c>
      <c r="C3369" s="1" t="str">
        <f>TRIM(基本信息!C3369)</f>
        <v/>
      </c>
      <c r="D3369" s="1">
        <f t="shared" si="317"/>
        <v>0</v>
      </c>
      <c r="E3369" s="1" t="str">
        <f>IFERROR(INDEX(股票涨跌!E:E,MATCH(B3369,股票涨跌!B:B,0)),"-")</f>
        <v>-</v>
      </c>
      <c r="F3369" s="1" t="str">
        <f>IFERROR(INDEX(股票涨跌!F:F,MATCH(B3369,股票涨跌!B:B,0)),"-")</f>
        <v>-</v>
      </c>
      <c r="G3369" s="1" t="str">
        <f>TRIM(基本信息!O3369)</f>
        <v/>
      </c>
      <c r="H3369" s="1" t="str">
        <f>IFERROR(INDEX(行业涨跌!F:F,MATCH(G3369,行业涨跌!C:C,0)),"-")</f>
        <v>-</v>
      </c>
      <c r="I3369" s="1" t="str">
        <f>IFERROR(INDEX(行业涨跌!E:E,MATCH(G3369,行业涨跌!C:C,0)),"-")</f>
        <v>-</v>
      </c>
      <c r="J3369" s="1">
        <v>0</v>
      </c>
      <c r="K3369" s="1">
        <v>0</v>
      </c>
      <c r="L3369" s="1">
        <v>0</v>
      </c>
      <c r="M3369" s="66">
        <f t="shared" si="318"/>
        <v>0</v>
      </c>
      <c r="R3369" s="43" t="str">
        <f t="shared" si="316"/>
        <v>-</v>
      </c>
    </row>
    <row r="3370" spans="1:19" x14ac:dyDescent="0.15">
      <c r="A3370" s="1">
        <v>3369</v>
      </c>
      <c r="B3370" s="29" t="str">
        <f>TRIM(基本信息!B3370)</f>
        <v/>
      </c>
      <c r="C3370" s="1" t="str">
        <f>TRIM(基本信息!C3370)</f>
        <v/>
      </c>
      <c r="D3370" s="1">
        <f t="shared" si="317"/>
        <v>0</v>
      </c>
      <c r="E3370" s="1" t="str">
        <f>IFERROR(INDEX(股票涨跌!E:E,MATCH(B3370,股票涨跌!B:B,0)),"-")</f>
        <v>-</v>
      </c>
      <c r="F3370" s="1" t="str">
        <f>IFERROR(INDEX(股票涨跌!F:F,MATCH(B3370,股票涨跌!B:B,0)),"-")</f>
        <v>-</v>
      </c>
      <c r="G3370" s="1" t="str">
        <f>TRIM(基本信息!O3370)</f>
        <v/>
      </c>
      <c r="H3370" s="1" t="str">
        <f>IFERROR(INDEX(行业涨跌!F:F,MATCH(G3370,行业涨跌!C:C,0)),"-")</f>
        <v>-</v>
      </c>
      <c r="I3370" s="1" t="str">
        <f>IFERROR(INDEX(行业涨跌!E:E,MATCH(G3370,行业涨跌!C:C,0)),"-")</f>
        <v>-</v>
      </c>
      <c r="J3370" s="1">
        <v>0</v>
      </c>
      <c r="K3370" s="1">
        <v>0</v>
      </c>
      <c r="L3370" s="1">
        <v>0</v>
      </c>
      <c r="M3370" s="66">
        <f t="shared" si="318"/>
        <v>0</v>
      </c>
      <c r="R3370" s="43" t="str">
        <f t="shared" si="316"/>
        <v>-</v>
      </c>
    </row>
    <row r="3371" spans="1:19" x14ac:dyDescent="0.15">
      <c r="A3371" s="1">
        <v>3370</v>
      </c>
      <c r="B3371" s="29" t="str">
        <f>TRIM(基本信息!B3371)</f>
        <v/>
      </c>
      <c r="C3371" s="1" t="str">
        <f>TRIM(基本信息!C3371)</f>
        <v/>
      </c>
      <c r="D3371" s="1">
        <f t="shared" si="317"/>
        <v>0</v>
      </c>
      <c r="E3371" s="1" t="str">
        <f>IFERROR(INDEX(股票涨跌!E:E,MATCH(B3371,股票涨跌!B:B,0)),"-")</f>
        <v>-</v>
      </c>
      <c r="F3371" s="1" t="str">
        <f>IFERROR(INDEX(股票涨跌!F:F,MATCH(B3371,股票涨跌!B:B,0)),"-")</f>
        <v>-</v>
      </c>
      <c r="G3371" s="1" t="str">
        <f>TRIM(基本信息!O3371)</f>
        <v/>
      </c>
      <c r="H3371" s="1" t="str">
        <f>IFERROR(INDEX(行业涨跌!F:F,MATCH(G3371,行业涨跌!C:C,0)),"-")</f>
        <v>-</v>
      </c>
      <c r="I3371" s="1" t="str">
        <f>IFERROR(INDEX(行业涨跌!E:E,MATCH(G3371,行业涨跌!C:C,0)),"-")</f>
        <v>-</v>
      </c>
      <c r="J3371" s="1">
        <v>0</v>
      </c>
      <c r="K3371" s="1">
        <v>1</v>
      </c>
      <c r="L3371" s="1">
        <v>0</v>
      </c>
      <c r="M3371" s="66">
        <f t="shared" si="318"/>
        <v>1</v>
      </c>
      <c r="R3371" s="43" t="str">
        <f t="shared" si="316"/>
        <v>-</v>
      </c>
      <c r="S3371" s="11">
        <v>43630.625</v>
      </c>
    </row>
    <row r="3372" spans="1:19" x14ac:dyDescent="0.15">
      <c r="A3372" s="1">
        <v>3371</v>
      </c>
      <c r="B3372" s="29" t="str">
        <f>TRIM(基本信息!B3372)</f>
        <v/>
      </c>
      <c r="C3372" s="1" t="str">
        <f>TRIM(基本信息!C3372)</f>
        <v/>
      </c>
      <c r="D3372" s="1">
        <f t="shared" si="317"/>
        <v>0</v>
      </c>
      <c r="E3372" s="1" t="str">
        <f>IFERROR(INDEX(股票涨跌!E:E,MATCH(B3372,股票涨跌!B:B,0)),"-")</f>
        <v>-</v>
      </c>
      <c r="F3372" s="1" t="str">
        <f>IFERROR(INDEX(股票涨跌!F:F,MATCH(B3372,股票涨跌!B:B,0)),"-")</f>
        <v>-</v>
      </c>
      <c r="G3372" s="1" t="str">
        <f>TRIM(基本信息!O3372)</f>
        <v/>
      </c>
      <c r="H3372" s="1" t="str">
        <f>IFERROR(INDEX(行业涨跌!F:F,MATCH(G3372,行业涨跌!C:C,0)),"-")</f>
        <v>-</v>
      </c>
      <c r="I3372" s="1" t="str">
        <f>IFERROR(INDEX(行业涨跌!E:E,MATCH(G3372,行业涨跌!C:C,0)),"-")</f>
        <v>-</v>
      </c>
      <c r="J3372" s="1">
        <v>0</v>
      </c>
      <c r="K3372" s="1">
        <v>0</v>
      </c>
      <c r="L3372" s="1">
        <v>0</v>
      </c>
      <c r="M3372" s="66">
        <f t="shared" si="318"/>
        <v>0</v>
      </c>
      <c r="R3372" s="43" t="str">
        <f t="shared" si="316"/>
        <v>-</v>
      </c>
    </row>
    <row r="3373" spans="1:19" x14ac:dyDescent="0.15">
      <c r="A3373" s="1">
        <v>3372</v>
      </c>
      <c r="B3373" s="29" t="str">
        <f>TRIM(基本信息!B3373)</f>
        <v/>
      </c>
      <c r="C3373" s="1" t="str">
        <f>TRIM(基本信息!C3373)</f>
        <v/>
      </c>
      <c r="D3373" s="1">
        <f t="shared" si="317"/>
        <v>0</v>
      </c>
      <c r="E3373" s="1" t="str">
        <f>IFERROR(INDEX(股票涨跌!E:E,MATCH(B3373,股票涨跌!B:B,0)),"-")</f>
        <v>-</v>
      </c>
      <c r="F3373" s="1" t="str">
        <f>IFERROR(INDEX(股票涨跌!F:F,MATCH(B3373,股票涨跌!B:B,0)),"-")</f>
        <v>-</v>
      </c>
      <c r="G3373" s="1" t="str">
        <f>TRIM(基本信息!O3373)</f>
        <v/>
      </c>
      <c r="H3373" s="1" t="str">
        <f>IFERROR(INDEX(行业涨跌!F:F,MATCH(G3373,行业涨跌!C:C,0)),"-")</f>
        <v>-</v>
      </c>
      <c r="I3373" s="1" t="str">
        <f>IFERROR(INDEX(行业涨跌!E:E,MATCH(G3373,行业涨跌!C:C,0)),"-")</f>
        <v>-</v>
      </c>
      <c r="J3373" s="1">
        <v>0</v>
      </c>
      <c r="K3373" s="1">
        <v>0</v>
      </c>
      <c r="L3373" s="1">
        <v>0</v>
      </c>
      <c r="M3373" s="66">
        <f t="shared" si="318"/>
        <v>0</v>
      </c>
      <c r="R3373" s="43" t="str">
        <f t="shared" si="316"/>
        <v>-</v>
      </c>
    </row>
    <row r="3374" spans="1:19" x14ac:dyDescent="0.15">
      <c r="A3374" s="1">
        <v>3373</v>
      </c>
      <c r="B3374" s="29" t="str">
        <f>TRIM(基本信息!B3374)</f>
        <v/>
      </c>
      <c r="C3374" s="1" t="str">
        <f>TRIM(基本信息!C3374)</f>
        <v/>
      </c>
      <c r="D3374" s="1">
        <f t="shared" si="317"/>
        <v>0</v>
      </c>
      <c r="E3374" s="1" t="str">
        <f>IFERROR(INDEX(股票涨跌!E:E,MATCH(B3374,股票涨跌!B:B,0)),"-")</f>
        <v>-</v>
      </c>
      <c r="F3374" s="1" t="str">
        <f>IFERROR(INDEX(股票涨跌!F:F,MATCH(B3374,股票涨跌!B:B,0)),"-")</f>
        <v>-</v>
      </c>
      <c r="G3374" s="1" t="str">
        <f>TRIM(基本信息!O3374)</f>
        <v/>
      </c>
      <c r="H3374" s="1" t="str">
        <f>IFERROR(INDEX(行业涨跌!F:F,MATCH(G3374,行业涨跌!C:C,0)),"-")</f>
        <v>-</v>
      </c>
      <c r="I3374" s="1" t="str">
        <f>IFERROR(INDEX(行业涨跌!E:E,MATCH(G3374,行业涨跌!C:C,0)),"-")</f>
        <v>-</v>
      </c>
      <c r="J3374" s="1">
        <v>0</v>
      </c>
      <c r="K3374" s="1">
        <v>0</v>
      </c>
      <c r="L3374" s="1">
        <v>0</v>
      </c>
      <c r="M3374" s="66">
        <f t="shared" si="318"/>
        <v>0</v>
      </c>
      <c r="R3374" s="43" t="str">
        <f t="shared" si="316"/>
        <v>-</v>
      </c>
    </row>
    <row r="3375" spans="1:19" x14ac:dyDescent="0.15">
      <c r="A3375" s="1">
        <v>3374</v>
      </c>
      <c r="B3375" s="29" t="str">
        <f>TRIM(基本信息!B3375)</f>
        <v/>
      </c>
      <c r="C3375" s="1" t="str">
        <f>TRIM(基本信息!C3375)</f>
        <v/>
      </c>
      <c r="D3375" s="1">
        <f t="shared" si="317"/>
        <v>0</v>
      </c>
      <c r="E3375" s="1" t="str">
        <f>IFERROR(INDEX(股票涨跌!E:E,MATCH(B3375,股票涨跌!B:B,0)),"-")</f>
        <v>-</v>
      </c>
      <c r="F3375" s="1" t="str">
        <f>IFERROR(INDEX(股票涨跌!F:F,MATCH(B3375,股票涨跌!B:B,0)),"-")</f>
        <v>-</v>
      </c>
      <c r="G3375" s="1" t="str">
        <f>TRIM(基本信息!O3375)</f>
        <v/>
      </c>
      <c r="H3375" s="1" t="str">
        <f>IFERROR(INDEX(行业涨跌!F:F,MATCH(G3375,行业涨跌!C:C,0)),"-")</f>
        <v>-</v>
      </c>
      <c r="I3375" s="1" t="str">
        <f>IFERROR(INDEX(行业涨跌!E:E,MATCH(G3375,行业涨跌!C:C,0)),"-")</f>
        <v>-</v>
      </c>
      <c r="J3375" s="1">
        <v>0</v>
      </c>
      <c r="K3375" s="1">
        <v>0</v>
      </c>
      <c r="L3375" s="1">
        <v>0</v>
      </c>
      <c r="M3375" s="66">
        <f t="shared" si="318"/>
        <v>0</v>
      </c>
      <c r="R3375" s="43" t="str">
        <f t="shared" si="316"/>
        <v>-</v>
      </c>
    </row>
    <row r="3376" spans="1:19" x14ac:dyDescent="0.15">
      <c r="A3376" s="1">
        <v>3375</v>
      </c>
      <c r="B3376" s="29" t="str">
        <f>TRIM(基本信息!B3376)</f>
        <v/>
      </c>
      <c r="C3376" s="1" t="str">
        <f>TRIM(基本信息!C3376)</f>
        <v/>
      </c>
      <c r="D3376" s="1">
        <f t="shared" si="317"/>
        <v>0</v>
      </c>
      <c r="E3376" s="1" t="str">
        <f>IFERROR(INDEX(股票涨跌!E:E,MATCH(B3376,股票涨跌!B:B,0)),"-")</f>
        <v>-</v>
      </c>
      <c r="F3376" s="1" t="str">
        <f>IFERROR(INDEX(股票涨跌!F:F,MATCH(B3376,股票涨跌!B:B,0)),"-")</f>
        <v>-</v>
      </c>
      <c r="G3376" s="1" t="str">
        <f>TRIM(基本信息!O3376)</f>
        <v/>
      </c>
      <c r="H3376" s="1" t="str">
        <f>IFERROR(INDEX(行业涨跌!F:F,MATCH(G3376,行业涨跌!C:C,0)),"-")</f>
        <v>-</v>
      </c>
      <c r="I3376" s="1" t="str">
        <f>IFERROR(INDEX(行业涨跌!E:E,MATCH(G3376,行业涨跌!C:C,0)),"-")</f>
        <v>-</v>
      </c>
      <c r="J3376" s="1">
        <v>0</v>
      </c>
      <c r="K3376" s="1">
        <v>0</v>
      </c>
      <c r="L3376" s="1">
        <v>0</v>
      </c>
      <c r="M3376" s="66">
        <f t="shared" si="318"/>
        <v>0</v>
      </c>
      <c r="R3376" s="43" t="str">
        <f t="shared" si="316"/>
        <v>-</v>
      </c>
    </row>
    <row r="3377" spans="1:18" x14ac:dyDescent="0.15">
      <c r="A3377" s="1">
        <v>3376</v>
      </c>
      <c r="B3377" s="29" t="str">
        <f>TRIM(基本信息!B3377)</f>
        <v/>
      </c>
      <c r="C3377" s="1" t="str">
        <f>TRIM(基本信息!C3377)</f>
        <v/>
      </c>
      <c r="D3377" s="1">
        <f t="shared" si="317"/>
        <v>0</v>
      </c>
      <c r="E3377" s="1" t="str">
        <f>IFERROR(INDEX(股票涨跌!E:E,MATCH(B3377,股票涨跌!B:B,0)),"-")</f>
        <v>-</v>
      </c>
      <c r="F3377" s="1" t="str">
        <f>IFERROR(INDEX(股票涨跌!F:F,MATCH(B3377,股票涨跌!B:B,0)),"-")</f>
        <v>-</v>
      </c>
      <c r="G3377" s="1" t="str">
        <f>TRIM(基本信息!O3377)</f>
        <v/>
      </c>
      <c r="H3377" s="1" t="str">
        <f>IFERROR(INDEX(行业涨跌!F:F,MATCH(G3377,行业涨跌!C:C,0)),"-")</f>
        <v>-</v>
      </c>
      <c r="I3377" s="1" t="str">
        <f>IFERROR(INDEX(行业涨跌!E:E,MATCH(G3377,行业涨跌!C:C,0)),"-")</f>
        <v>-</v>
      </c>
      <c r="J3377" s="1">
        <v>0</v>
      </c>
      <c r="K3377" s="1">
        <v>0</v>
      </c>
      <c r="L3377" s="1">
        <v>0</v>
      </c>
      <c r="M3377" s="66">
        <f t="shared" si="318"/>
        <v>0</v>
      </c>
      <c r="R3377" s="43" t="str">
        <f t="shared" si="316"/>
        <v>-</v>
      </c>
    </row>
    <row r="3378" spans="1:18" x14ac:dyDescent="0.15">
      <c r="A3378" s="1">
        <v>3377</v>
      </c>
      <c r="B3378" s="29" t="str">
        <f>TRIM(基本信息!B3378)</f>
        <v/>
      </c>
      <c r="C3378" s="1" t="str">
        <f>TRIM(基本信息!C3378)</f>
        <v/>
      </c>
      <c r="D3378" s="1">
        <f t="shared" si="317"/>
        <v>0</v>
      </c>
      <c r="E3378" s="1" t="str">
        <f>IFERROR(INDEX(股票涨跌!E:E,MATCH(B3378,股票涨跌!B:B,0)),"-")</f>
        <v>-</v>
      </c>
      <c r="F3378" s="1" t="str">
        <f>IFERROR(INDEX(股票涨跌!F:F,MATCH(B3378,股票涨跌!B:B,0)),"-")</f>
        <v>-</v>
      </c>
      <c r="G3378" s="1" t="str">
        <f>TRIM(基本信息!O3378)</f>
        <v/>
      </c>
      <c r="H3378" s="1" t="str">
        <f>IFERROR(INDEX(行业涨跌!F:F,MATCH(G3378,行业涨跌!C:C,0)),"-")</f>
        <v>-</v>
      </c>
      <c r="I3378" s="1" t="str">
        <f>IFERROR(INDEX(行业涨跌!E:E,MATCH(G3378,行业涨跌!C:C,0)),"-")</f>
        <v>-</v>
      </c>
      <c r="J3378" s="1">
        <v>0</v>
      </c>
      <c r="K3378" s="1">
        <v>0</v>
      </c>
      <c r="L3378" s="1">
        <v>0</v>
      </c>
      <c r="M3378" s="66">
        <f t="shared" si="318"/>
        <v>0</v>
      </c>
      <c r="R3378" s="43" t="str">
        <f t="shared" si="316"/>
        <v>-</v>
      </c>
    </row>
    <row r="3379" spans="1:18" x14ac:dyDescent="0.15">
      <c r="A3379" s="1">
        <v>3378</v>
      </c>
      <c r="B3379" s="29" t="str">
        <f>TRIM(基本信息!B3379)</f>
        <v/>
      </c>
      <c r="C3379" s="1" t="str">
        <f>TRIM(基本信息!C3379)</f>
        <v/>
      </c>
      <c r="D3379" s="1">
        <f t="shared" si="317"/>
        <v>0</v>
      </c>
      <c r="E3379" s="1" t="str">
        <f>IFERROR(INDEX(股票涨跌!E:E,MATCH(B3379,股票涨跌!B:B,0)),"-")</f>
        <v>-</v>
      </c>
      <c r="F3379" s="1" t="str">
        <f>IFERROR(INDEX(股票涨跌!F:F,MATCH(B3379,股票涨跌!B:B,0)),"-")</f>
        <v>-</v>
      </c>
      <c r="G3379" s="1" t="str">
        <f>TRIM(基本信息!O3379)</f>
        <v/>
      </c>
      <c r="H3379" s="1" t="str">
        <f>IFERROR(INDEX(行业涨跌!F:F,MATCH(G3379,行业涨跌!C:C,0)),"-")</f>
        <v>-</v>
      </c>
      <c r="I3379" s="1" t="str">
        <f>IFERROR(INDEX(行业涨跌!E:E,MATCH(G3379,行业涨跌!C:C,0)),"-")</f>
        <v>-</v>
      </c>
      <c r="J3379" s="1">
        <v>0</v>
      </c>
      <c r="K3379" s="1">
        <v>0</v>
      </c>
      <c r="L3379" s="1">
        <v>0</v>
      </c>
      <c r="M3379" s="66">
        <f t="shared" si="318"/>
        <v>0</v>
      </c>
      <c r="R3379" s="43" t="str">
        <f t="shared" si="316"/>
        <v>-</v>
      </c>
    </row>
    <row r="3380" spans="1:18" x14ac:dyDescent="0.15">
      <c r="A3380" s="1">
        <v>3379</v>
      </c>
      <c r="B3380" s="29" t="str">
        <f>TRIM(基本信息!B3380)</f>
        <v/>
      </c>
      <c r="C3380" s="1" t="str">
        <f>TRIM(基本信息!C3380)</f>
        <v/>
      </c>
      <c r="D3380" s="1">
        <f t="shared" si="317"/>
        <v>0</v>
      </c>
      <c r="E3380" s="1" t="str">
        <f>IFERROR(INDEX(股票涨跌!E:E,MATCH(B3380,股票涨跌!B:B,0)),"-")</f>
        <v>-</v>
      </c>
      <c r="F3380" s="1" t="str">
        <f>IFERROR(INDEX(股票涨跌!F:F,MATCH(B3380,股票涨跌!B:B,0)),"-")</f>
        <v>-</v>
      </c>
      <c r="G3380" s="1" t="str">
        <f>TRIM(基本信息!O3380)</f>
        <v/>
      </c>
      <c r="H3380" s="1" t="str">
        <f>IFERROR(INDEX(行业涨跌!F:F,MATCH(G3380,行业涨跌!C:C,0)),"-")</f>
        <v>-</v>
      </c>
      <c r="I3380" s="1" t="str">
        <f>IFERROR(INDEX(行业涨跌!E:E,MATCH(G3380,行业涨跌!C:C,0)),"-")</f>
        <v>-</v>
      </c>
      <c r="J3380" s="1">
        <v>0</v>
      </c>
      <c r="K3380" s="1">
        <v>0</v>
      </c>
      <c r="L3380" s="1">
        <v>0</v>
      </c>
      <c r="M3380" s="66">
        <f t="shared" si="318"/>
        <v>0</v>
      </c>
      <c r="R3380" s="43" t="str">
        <f t="shared" si="316"/>
        <v>-</v>
      </c>
    </row>
    <row r="3381" spans="1:18" x14ac:dyDescent="0.15">
      <c r="A3381" s="1">
        <v>3380</v>
      </c>
      <c r="B3381" s="29" t="str">
        <f>TRIM(基本信息!B3381)</f>
        <v/>
      </c>
      <c r="C3381" s="1" t="str">
        <f>TRIM(基本信息!C3381)</f>
        <v/>
      </c>
      <c r="D3381" s="1">
        <f t="shared" si="317"/>
        <v>0</v>
      </c>
      <c r="E3381" s="1" t="str">
        <f>IFERROR(INDEX(股票涨跌!E:E,MATCH(B3381,股票涨跌!B:B,0)),"-")</f>
        <v>-</v>
      </c>
      <c r="F3381" s="1" t="str">
        <f>IFERROR(INDEX(股票涨跌!F:F,MATCH(B3381,股票涨跌!B:B,0)),"-")</f>
        <v>-</v>
      </c>
      <c r="G3381" s="1" t="str">
        <f>TRIM(基本信息!O3381)</f>
        <v/>
      </c>
      <c r="H3381" s="1" t="str">
        <f>IFERROR(INDEX(行业涨跌!F:F,MATCH(G3381,行业涨跌!C:C,0)),"-")</f>
        <v>-</v>
      </c>
      <c r="I3381" s="1" t="str">
        <f>IFERROR(INDEX(行业涨跌!E:E,MATCH(G3381,行业涨跌!C:C,0)),"-")</f>
        <v>-</v>
      </c>
      <c r="J3381" s="1">
        <v>0</v>
      </c>
      <c r="K3381" s="1">
        <v>0</v>
      </c>
      <c r="L3381" s="1">
        <v>0</v>
      </c>
      <c r="M3381" s="66">
        <f t="shared" si="318"/>
        <v>0</v>
      </c>
      <c r="R3381" s="43" t="str">
        <f t="shared" si="316"/>
        <v>-</v>
      </c>
    </row>
    <row r="3382" spans="1:18" x14ac:dyDescent="0.15">
      <c r="A3382" s="1">
        <v>3381</v>
      </c>
      <c r="B3382" s="29" t="str">
        <f>TRIM(基本信息!B3382)</f>
        <v/>
      </c>
      <c r="C3382" s="1" t="str">
        <f>TRIM(基本信息!C3382)</f>
        <v/>
      </c>
      <c r="D3382" s="1">
        <f t="shared" si="317"/>
        <v>0</v>
      </c>
      <c r="E3382" s="1" t="str">
        <f>IFERROR(INDEX(股票涨跌!E:E,MATCH(B3382,股票涨跌!B:B,0)),"-")</f>
        <v>-</v>
      </c>
      <c r="F3382" s="1" t="str">
        <f>IFERROR(INDEX(股票涨跌!F:F,MATCH(B3382,股票涨跌!B:B,0)),"-")</f>
        <v>-</v>
      </c>
      <c r="G3382" s="1" t="str">
        <f>TRIM(基本信息!O3382)</f>
        <v/>
      </c>
      <c r="H3382" s="1" t="str">
        <f>IFERROR(INDEX(行业涨跌!F:F,MATCH(G3382,行业涨跌!C:C,0)),"-")</f>
        <v>-</v>
      </c>
      <c r="I3382" s="1" t="str">
        <f>IFERROR(INDEX(行业涨跌!E:E,MATCH(G3382,行业涨跌!C:C,0)),"-")</f>
        <v>-</v>
      </c>
      <c r="J3382" s="1">
        <v>0</v>
      </c>
      <c r="K3382" s="1">
        <v>0</v>
      </c>
      <c r="L3382" s="1">
        <v>0</v>
      </c>
      <c r="M3382" s="66">
        <f t="shared" si="318"/>
        <v>0</v>
      </c>
      <c r="R3382" s="43" t="str">
        <f t="shared" si="316"/>
        <v>-</v>
      </c>
    </row>
    <row r="3383" spans="1:18" x14ac:dyDescent="0.15">
      <c r="A3383" s="1">
        <v>3382</v>
      </c>
      <c r="B3383" s="29" t="str">
        <f>TRIM(基本信息!B3383)</f>
        <v/>
      </c>
      <c r="C3383" s="1" t="str">
        <f>TRIM(基本信息!C3383)</f>
        <v/>
      </c>
      <c r="D3383" s="1">
        <f t="shared" si="317"/>
        <v>0</v>
      </c>
      <c r="E3383" s="1" t="str">
        <f>IFERROR(INDEX(股票涨跌!E:E,MATCH(B3383,股票涨跌!B:B,0)),"-")</f>
        <v>-</v>
      </c>
      <c r="F3383" s="1" t="str">
        <f>IFERROR(INDEX(股票涨跌!F:F,MATCH(B3383,股票涨跌!B:B,0)),"-")</f>
        <v>-</v>
      </c>
      <c r="G3383" s="1" t="str">
        <f>TRIM(基本信息!O3383)</f>
        <v/>
      </c>
      <c r="H3383" s="1" t="str">
        <f>IFERROR(INDEX(行业涨跌!F:F,MATCH(G3383,行业涨跌!C:C,0)),"-")</f>
        <v>-</v>
      </c>
      <c r="I3383" s="1" t="str">
        <f>IFERROR(INDEX(行业涨跌!E:E,MATCH(G3383,行业涨跌!C:C,0)),"-")</f>
        <v>-</v>
      </c>
      <c r="J3383" s="1">
        <v>0</v>
      </c>
      <c r="K3383" s="1">
        <v>0</v>
      </c>
      <c r="L3383" s="1">
        <v>0</v>
      </c>
      <c r="M3383" s="66">
        <f t="shared" si="318"/>
        <v>0</v>
      </c>
      <c r="R3383" s="43" t="str">
        <f t="shared" si="316"/>
        <v>-</v>
      </c>
    </row>
    <row r="3384" spans="1:18" x14ac:dyDescent="0.15">
      <c r="A3384" s="1">
        <v>3383</v>
      </c>
      <c r="B3384" s="29" t="str">
        <f>TRIM(基本信息!B3384)</f>
        <v/>
      </c>
      <c r="C3384" s="1" t="str">
        <f>TRIM(基本信息!C3384)</f>
        <v/>
      </c>
      <c r="D3384" s="1">
        <f t="shared" si="317"/>
        <v>0</v>
      </c>
      <c r="E3384" s="1" t="str">
        <f>IFERROR(INDEX(股票涨跌!E:E,MATCH(B3384,股票涨跌!B:B,0)),"-")</f>
        <v>-</v>
      </c>
      <c r="F3384" s="1" t="str">
        <f>IFERROR(INDEX(股票涨跌!F:F,MATCH(B3384,股票涨跌!B:B,0)),"-")</f>
        <v>-</v>
      </c>
      <c r="G3384" s="1" t="str">
        <f>TRIM(基本信息!O3384)</f>
        <v/>
      </c>
      <c r="H3384" s="1" t="str">
        <f>IFERROR(INDEX(行业涨跌!F:F,MATCH(G3384,行业涨跌!C:C,0)),"-")</f>
        <v>-</v>
      </c>
      <c r="I3384" s="1" t="str">
        <f>IFERROR(INDEX(行业涨跌!E:E,MATCH(G3384,行业涨跌!C:C,0)),"-")</f>
        <v>-</v>
      </c>
      <c r="J3384" s="1">
        <v>0</v>
      </c>
      <c r="K3384" s="1">
        <v>0</v>
      </c>
      <c r="L3384" s="1">
        <v>0</v>
      </c>
      <c r="M3384" s="66">
        <f t="shared" si="318"/>
        <v>0</v>
      </c>
      <c r="R3384" s="43" t="str">
        <f t="shared" si="316"/>
        <v>-</v>
      </c>
    </row>
    <row r="3385" spans="1:18" x14ac:dyDescent="0.15">
      <c r="A3385" s="1">
        <v>3384</v>
      </c>
      <c r="B3385" s="29" t="str">
        <f>TRIM(基本信息!B3385)</f>
        <v/>
      </c>
      <c r="C3385" s="1" t="str">
        <f>TRIM(基本信息!C3385)</f>
        <v/>
      </c>
      <c r="D3385" s="1">
        <f t="shared" si="317"/>
        <v>0</v>
      </c>
      <c r="E3385" s="1" t="str">
        <f>IFERROR(INDEX(股票涨跌!E:E,MATCH(B3385,股票涨跌!B:B,0)),"-")</f>
        <v>-</v>
      </c>
      <c r="F3385" s="1" t="str">
        <f>IFERROR(INDEX(股票涨跌!F:F,MATCH(B3385,股票涨跌!B:B,0)),"-")</f>
        <v>-</v>
      </c>
      <c r="G3385" s="1" t="str">
        <f>TRIM(基本信息!O3385)</f>
        <v/>
      </c>
      <c r="H3385" s="1" t="str">
        <f>IFERROR(INDEX(行业涨跌!F:F,MATCH(G3385,行业涨跌!C:C,0)),"-")</f>
        <v>-</v>
      </c>
      <c r="I3385" s="1" t="str">
        <f>IFERROR(INDEX(行业涨跌!E:E,MATCH(G3385,行业涨跌!C:C,0)),"-")</f>
        <v>-</v>
      </c>
      <c r="M3385" s="66">
        <f t="shared" si="318"/>
        <v>0</v>
      </c>
      <c r="R3385" s="43" t="str">
        <f t="shared" si="316"/>
        <v>-</v>
      </c>
    </row>
    <row r="3386" spans="1:18" x14ac:dyDescent="0.15">
      <c r="A3386" s="1">
        <v>3385</v>
      </c>
      <c r="B3386" s="29" t="str">
        <f>TRIM(基本信息!B3386)</f>
        <v/>
      </c>
      <c r="C3386" s="1" t="str">
        <f>TRIM(基本信息!C3386)</f>
        <v/>
      </c>
      <c r="D3386" s="1">
        <f t="shared" si="317"/>
        <v>0</v>
      </c>
      <c r="E3386" s="1" t="str">
        <f>IFERROR(INDEX(股票涨跌!E:E,MATCH(B3386,股票涨跌!B:B,0)),"-")</f>
        <v>-</v>
      </c>
      <c r="F3386" s="1" t="str">
        <f>IFERROR(INDEX(股票涨跌!F:F,MATCH(B3386,股票涨跌!B:B,0)),"-")</f>
        <v>-</v>
      </c>
      <c r="G3386" s="1" t="str">
        <f>TRIM(基本信息!O3386)</f>
        <v/>
      </c>
      <c r="H3386" s="1" t="str">
        <f>IFERROR(INDEX(行业涨跌!F:F,MATCH(G3386,行业涨跌!C:C,0)),"-")</f>
        <v>-</v>
      </c>
      <c r="I3386" s="1" t="str">
        <f>IFERROR(INDEX(行业涨跌!E:E,MATCH(G3386,行业涨跌!C:C,0)),"-")</f>
        <v>-</v>
      </c>
      <c r="M3386" s="66">
        <f t="shared" si="318"/>
        <v>0</v>
      </c>
      <c r="R3386" s="43" t="str">
        <f t="shared" si="316"/>
        <v>-</v>
      </c>
    </row>
    <row r="3387" spans="1:18" x14ac:dyDescent="0.15">
      <c r="A3387" s="1">
        <v>3386</v>
      </c>
      <c r="B3387" s="29" t="str">
        <f>TRIM(基本信息!B3387)</f>
        <v/>
      </c>
      <c r="C3387" s="1" t="str">
        <f>TRIM(基本信息!C3387)</f>
        <v/>
      </c>
      <c r="D3387" s="1">
        <f t="shared" si="317"/>
        <v>0</v>
      </c>
      <c r="E3387" s="1" t="str">
        <f>IFERROR(INDEX(股票涨跌!E:E,MATCH(B3387,股票涨跌!B:B,0)),"-")</f>
        <v>-</v>
      </c>
      <c r="F3387" s="1" t="str">
        <f>IFERROR(INDEX(股票涨跌!F:F,MATCH(B3387,股票涨跌!B:B,0)),"-")</f>
        <v>-</v>
      </c>
      <c r="G3387" s="1" t="str">
        <f>TRIM(基本信息!O3387)</f>
        <v/>
      </c>
      <c r="H3387" s="1" t="str">
        <f>IFERROR(INDEX(行业涨跌!F:F,MATCH(G3387,行业涨跌!C:C,0)),"-")</f>
        <v>-</v>
      </c>
      <c r="I3387" s="1" t="str">
        <f>IFERROR(INDEX(行业涨跌!E:E,MATCH(G3387,行业涨跌!C:C,0)),"-")</f>
        <v>-</v>
      </c>
      <c r="M3387" s="66">
        <f t="shared" si="318"/>
        <v>0</v>
      </c>
      <c r="R3387" s="43" t="str">
        <f t="shared" si="316"/>
        <v>-</v>
      </c>
    </row>
    <row r="3388" spans="1:18" x14ac:dyDescent="0.15">
      <c r="A3388" s="1">
        <v>3387</v>
      </c>
      <c r="B3388" s="29" t="str">
        <f>TRIM(基本信息!B3388)</f>
        <v/>
      </c>
      <c r="C3388" s="1" t="str">
        <f>TRIM(基本信息!C3388)</f>
        <v/>
      </c>
      <c r="D3388" s="1">
        <f t="shared" si="317"/>
        <v>0</v>
      </c>
      <c r="E3388" s="1" t="str">
        <f>IFERROR(INDEX(股票涨跌!E:E,MATCH(B3388,股票涨跌!B:B,0)),"-")</f>
        <v>-</v>
      </c>
      <c r="F3388" s="1" t="str">
        <f>IFERROR(INDEX(股票涨跌!F:F,MATCH(B3388,股票涨跌!B:B,0)),"-")</f>
        <v>-</v>
      </c>
      <c r="G3388" s="1" t="str">
        <f>TRIM(基本信息!O3388)</f>
        <v/>
      </c>
      <c r="H3388" s="1" t="str">
        <f>IFERROR(INDEX(行业涨跌!F:F,MATCH(G3388,行业涨跌!C:C,0)),"-")</f>
        <v>-</v>
      </c>
      <c r="I3388" s="1" t="str">
        <f>IFERROR(INDEX(行业涨跌!E:E,MATCH(G3388,行业涨跌!C:C,0)),"-")</f>
        <v>-</v>
      </c>
      <c r="M3388" s="66">
        <f t="shared" si="318"/>
        <v>0</v>
      </c>
      <c r="R3388" s="43" t="str">
        <f t="shared" si="316"/>
        <v>-</v>
      </c>
    </row>
    <row r="3389" spans="1:18" x14ac:dyDescent="0.15">
      <c r="A3389" s="1">
        <v>3388</v>
      </c>
      <c r="B3389" s="29" t="str">
        <f>TRIM(基本信息!B3389)</f>
        <v/>
      </c>
      <c r="C3389" s="1" t="str">
        <f>TRIM(基本信息!C3389)</f>
        <v/>
      </c>
      <c r="D3389" s="1">
        <f t="shared" si="317"/>
        <v>0</v>
      </c>
      <c r="E3389" s="1" t="str">
        <f>IFERROR(INDEX(股票涨跌!E:E,MATCH(B3389,股票涨跌!B:B,0)),"-")</f>
        <v>-</v>
      </c>
      <c r="F3389" s="1" t="str">
        <f>IFERROR(INDEX(股票涨跌!F:F,MATCH(B3389,股票涨跌!B:B,0)),"-")</f>
        <v>-</v>
      </c>
      <c r="G3389" s="1" t="str">
        <f>TRIM(基本信息!O3389)</f>
        <v/>
      </c>
      <c r="H3389" s="1" t="str">
        <f>IFERROR(INDEX(行业涨跌!F:F,MATCH(G3389,行业涨跌!C:C,0)),"-")</f>
        <v>-</v>
      </c>
      <c r="I3389" s="1" t="str">
        <f>IFERROR(INDEX(行业涨跌!E:E,MATCH(G3389,行业涨跌!C:C,0)),"-")</f>
        <v>-</v>
      </c>
      <c r="M3389" s="66">
        <f t="shared" si="318"/>
        <v>0</v>
      </c>
      <c r="R3389" s="43" t="str">
        <f t="shared" si="316"/>
        <v>-</v>
      </c>
    </row>
    <row r="3390" spans="1:18" x14ac:dyDescent="0.15">
      <c r="A3390" s="1">
        <v>3389</v>
      </c>
      <c r="B3390" s="29" t="str">
        <f>TRIM(基本信息!B3390)</f>
        <v/>
      </c>
      <c r="C3390" s="1" t="str">
        <f>TRIM(基本信息!C3390)</f>
        <v/>
      </c>
      <c r="D3390" s="1">
        <f t="shared" si="317"/>
        <v>0</v>
      </c>
      <c r="E3390" s="1" t="str">
        <f>IFERROR(INDEX(股票涨跌!E:E,MATCH(B3390,股票涨跌!B:B,0)),"-")</f>
        <v>-</v>
      </c>
      <c r="F3390" s="1" t="str">
        <f>IFERROR(INDEX(股票涨跌!F:F,MATCH(B3390,股票涨跌!B:B,0)),"-")</f>
        <v>-</v>
      </c>
      <c r="G3390" s="1" t="str">
        <f>TRIM(基本信息!O3390)</f>
        <v/>
      </c>
      <c r="H3390" s="1" t="str">
        <f>IFERROR(INDEX(行业涨跌!F:F,MATCH(G3390,行业涨跌!C:C,0)),"-")</f>
        <v>-</v>
      </c>
      <c r="I3390" s="1" t="str">
        <f>IFERROR(INDEX(行业涨跌!E:E,MATCH(G3390,行业涨跌!C:C,0)),"-")</f>
        <v>-</v>
      </c>
      <c r="M3390" s="66">
        <f t="shared" si="318"/>
        <v>0</v>
      </c>
      <c r="R3390" s="43" t="str">
        <f t="shared" si="316"/>
        <v>-</v>
      </c>
    </row>
    <row r="3391" spans="1:18" x14ac:dyDescent="0.15">
      <c r="A3391" s="1">
        <v>3390</v>
      </c>
      <c r="B3391" s="29" t="str">
        <f>TRIM(基本信息!B3391)</f>
        <v/>
      </c>
      <c r="C3391" s="1" t="str">
        <f>TRIM(基本信息!C3391)</f>
        <v/>
      </c>
      <c r="D3391" s="1">
        <f t="shared" si="317"/>
        <v>0</v>
      </c>
      <c r="E3391" s="1" t="str">
        <f>IFERROR(INDEX(股票涨跌!E:E,MATCH(B3391,股票涨跌!B:B,0)),"-")</f>
        <v>-</v>
      </c>
      <c r="F3391" s="1" t="str">
        <f>IFERROR(INDEX(股票涨跌!F:F,MATCH(B3391,股票涨跌!B:B,0)),"-")</f>
        <v>-</v>
      </c>
      <c r="G3391" s="1" t="str">
        <f>TRIM(基本信息!O3391)</f>
        <v/>
      </c>
      <c r="H3391" s="1" t="str">
        <f>IFERROR(INDEX(行业涨跌!F:F,MATCH(G3391,行业涨跌!C:C,0)),"-")</f>
        <v>-</v>
      </c>
      <c r="I3391" s="1" t="str">
        <f>IFERROR(INDEX(行业涨跌!E:E,MATCH(G3391,行业涨跌!C:C,0)),"-")</f>
        <v>-</v>
      </c>
      <c r="M3391" s="66">
        <f t="shared" si="318"/>
        <v>0</v>
      </c>
      <c r="R3391" s="43" t="str">
        <f t="shared" si="316"/>
        <v>-</v>
      </c>
    </row>
    <row r="3392" spans="1:18" x14ac:dyDescent="0.15">
      <c r="A3392" s="1">
        <v>3391</v>
      </c>
      <c r="B3392" s="29" t="str">
        <f>TRIM(基本信息!B3392)</f>
        <v/>
      </c>
      <c r="C3392" s="1" t="str">
        <f>TRIM(基本信息!C3392)</f>
        <v/>
      </c>
      <c r="D3392" s="1">
        <f t="shared" si="317"/>
        <v>0</v>
      </c>
      <c r="E3392" s="1" t="str">
        <f>IFERROR(INDEX(股票涨跌!E:E,MATCH(B3392,股票涨跌!B:B,0)),"-")</f>
        <v>-</v>
      </c>
      <c r="F3392" s="1" t="str">
        <f>IFERROR(INDEX(股票涨跌!F:F,MATCH(B3392,股票涨跌!B:B,0)),"-")</f>
        <v>-</v>
      </c>
      <c r="G3392" s="1" t="str">
        <f>TRIM(基本信息!O3392)</f>
        <v/>
      </c>
      <c r="H3392" s="1" t="str">
        <f>IFERROR(INDEX(行业涨跌!F:F,MATCH(G3392,行业涨跌!C:C,0)),"-")</f>
        <v>-</v>
      </c>
      <c r="I3392" s="1" t="str">
        <f>IFERROR(INDEX(行业涨跌!E:E,MATCH(G3392,行业涨跌!C:C,0)),"-")</f>
        <v>-</v>
      </c>
      <c r="M3392" s="66">
        <f t="shared" si="318"/>
        <v>0</v>
      </c>
      <c r="R3392" s="43" t="str">
        <f t="shared" si="316"/>
        <v>-</v>
      </c>
    </row>
    <row r="3393" spans="1:18" x14ac:dyDescent="0.15">
      <c r="A3393" s="1">
        <v>3392</v>
      </c>
      <c r="B3393" s="29" t="str">
        <f>TRIM(基本信息!B3393)</f>
        <v/>
      </c>
      <c r="C3393" s="1" t="str">
        <f>TRIM(基本信息!C3393)</f>
        <v/>
      </c>
      <c r="D3393" s="1">
        <f t="shared" si="317"/>
        <v>0</v>
      </c>
      <c r="E3393" s="1" t="str">
        <f>IFERROR(INDEX(股票涨跌!E:E,MATCH(B3393,股票涨跌!B:B,0)),"-")</f>
        <v>-</v>
      </c>
      <c r="F3393" s="1" t="str">
        <f>IFERROR(INDEX(股票涨跌!F:F,MATCH(B3393,股票涨跌!B:B,0)),"-")</f>
        <v>-</v>
      </c>
      <c r="G3393" s="1" t="str">
        <f>TRIM(基本信息!O3393)</f>
        <v/>
      </c>
      <c r="H3393" s="1" t="str">
        <f>IFERROR(INDEX(行业涨跌!F:F,MATCH(G3393,行业涨跌!C:C,0)),"-")</f>
        <v>-</v>
      </c>
      <c r="I3393" s="1" t="str">
        <f>IFERROR(INDEX(行业涨跌!E:E,MATCH(G3393,行业涨跌!C:C,0)),"-")</f>
        <v>-</v>
      </c>
      <c r="M3393" s="66">
        <f t="shared" si="318"/>
        <v>0</v>
      </c>
      <c r="R3393" s="43" t="str">
        <f t="shared" si="316"/>
        <v>-</v>
      </c>
    </row>
    <row r="3394" spans="1:18" x14ac:dyDescent="0.15">
      <c r="A3394" s="1">
        <v>3393</v>
      </c>
      <c r="B3394" s="29" t="str">
        <f>TRIM(基本信息!B3394)</f>
        <v/>
      </c>
      <c r="C3394" s="1" t="str">
        <f>TRIM(基本信息!C3394)</f>
        <v/>
      </c>
      <c r="D3394" s="1">
        <f t="shared" si="317"/>
        <v>0</v>
      </c>
      <c r="E3394" s="1" t="str">
        <f>IFERROR(INDEX(股票涨跌!E:E,MATCH(B3394,股票涨跌!B:B,0)),"-")</f>
        <v>-</v>
      </c>
      <c r="F3394" s="1" t="str">
        <f>IFERROR(INDEX(股票涨跌!F:F,MATCH(B3394,股票涨跌!B:B,0)),"-")</f>
        <v>-</v>
      </c>
      <c r="G3394" s="1" t="str">
        <f>TRIM(基本信息!O3394)</f>
        <v/>
      </c>
      <c r="H3394" s="1" t="str">
        <f>IFERROR(INDEX(行业涨跌!F:F,MATCH(G3394,行业涨跌!C:C,0)),"-")</f>
        <v>-</v>
      </c>
      <c r="I3394" s="1" t="str">
        <f>IFERROR(INDEX(行业涨跌!E:E,MATCH(G3394,行业涨跌!C:C,0)),"-")</f>
        <v>-</v>
      </c>
      <c r="M3394" s="66">
        <f t="shared" si="318"/>
        <v>0</v>
      </c>
      <c r="R3394" s="43" t="str">
        <f t="shared" ref="R3394:R3457" si="319">IF(D3394&gt;0,IF(J3394&gt;0,$J$1,"")&amp;IF(K3394&gt;0,$K$1,"")&amp;IF(L3394&gt;0,$L$1,"")&amp;"+"&amp;IF(N3394&gt;0,$N$1,"")&amp;IF(O3394&gt;0,$O$1,"")&amp;IF(P3394&gt;0,$P$1,"")&amp;IF(Q3394&gt;0,$Q$1,""),"-")</f>
        <v>-</v>
      </c>
    </row>
    <row r="3395" spans="1:18" x14ac:dyDescent="0.15">
      <c r="A3395" s="1">
        <v>3394</v>
      </c>
      <c r="B3395" s="29" t="str">
        <f>TRIM(基本信息!B3395)</f>
        <v/>
      </c>
      <c r="C3395" s="1" t="str">
        <f>TRIM(基本信息!C3395)</f>
        <v/>
      </c>
      <c r="D3395" s="1">
        <f t="shared" ref="D3395:D3458" si="320">IF(LEN(B3395)&gt;2,OR(M3395=1,(M3395=0.5)*(N3395+O3395+P3395+Q3395)&gt;0)+0,0)</f>
        <v>0</v>
      </c>
      <c r="E3395" s="1" t="str">
        <f>IFERROR(INDEX(股票涨跌!E:E,MATCH(B3395,股票涨跌!B:B,0)),"-")</f>
        <v>-</v>
      </c>
      <c r="F3395" s="1" t="str">
        <f>IFERROR(INDEX(股票涨跌!F:F,MATCH(B3395,股票涨跌!B:B,0)),"-")</f>
        <v>-</v>
      </c>
      <c r="G3395" s="1" t="str">
        <f>TRIM(基本信息!O3395)</f>
        <v/>
      </c>
      <c r="H3395" s="1" t="str">
        <f>IFERROR(INDEX(行业涨跌!F:F,MATCH(G3395,行业涨跌!C:C,0)),"-")</f>
        <v>-</v>
      </c>
      <c r="I3395" s="1" t="str">
        <f>IFERROR(INDEX(行业涨跌!E:E,MATCH(G3395,行业涨跌!C:C,0)),"-")</f>
        <v>-</v>
      </c>
      <c r="M3395" s="66">
        <f t="shared" ref="M3395:M3458" si="321">IF(K3395&gt;0,1,IF(J3395&gt;0,0.5,0))</f>
        <v>0</v>
      </c>
      <c r="R3395" s="43" t="str">
        <f t="shared" si="319"/>
        <v>-</v>
      </c>
    </row>
    <row r="3396" spans="1:18" x14ac:dyDescent="0.15">
      <c r="A3396" s="1">
        <v>3395</v>
      </c>
      <c r="B3396" s="29" t="str">
        <f>TRIM(基本信息!B3396)</f>
        <v/>
      </c>
      <c r="C3396" s="1" t="str">
        <f>TRIM(基本信息!C3396)</f>
        <v/>
      </c>
      <c r="D3396" s="1">
        <f t="shared" si="320"/>
        <v>0</v>
      </c>
      <c r="E3396" s="1" t="str">
        <f>IFERROR(INDEX(股票涨跌!E:E,MATCH(B3396,股票涨跌!B:B,0)),"-")</f>
        <v>-</v>
      </c>
      <c r="F3396" s="1" t="str">
        <f>IFERROR(INDEX(股票涨跌!F:F,MATCH(B3396,股票涨跌!B:B,0)),"-")</f>
        <v>-</v>
      </c>
      <c r="G3396" s="1" t="str">
        <f>TRIM(基本信息!O3396)</f>
        <v/>
      </c>
      <c r="H3396" s="1" t="str">
        <f>IFERROR(INDEX(行业涨跌!F:F,MATCH(G3396,行业涨跌!C:C,0)),"-")</f>
        <v>-</v>
      </c>
      <c r="I3396" s="1" t="str">
        <f>IFERROR(INDEX(行业涨跌!E:E,MATCH(G3396,行业涨跌!C:C,0)),"-")</f>
        <v>-</v>
      </c>
      <c r="M3396" s="66">
        <f t="shared" si="321"/>
        <v>0</v>
      </c>
      <c r="R3396" s="43" t="str">
        <f t="shared" si="319"/>
        <v>-</v>
      </c>
    </row>
    <row r="3397" spans="1:18" x14ac:dyDescent="0.15">
      <c r="A3397" s="1">
        <v>3396</v>
      </c>
      <c r="B3397" s="29" t="str">
        <f>TRIM(基本信息!B3397)</f>
        <v/>
      </c>
      <c r="C3397" s="1" t="str">
        <f>TRIM(基本信息!C3397)</f>
        <v/>
      </c>
      <c r="D3397" s="1">
        <f t="shared" si="320"/>
        <v>0</v>
      </c>
      <c r="E3397" s="1" t="str">
        <f>IFERROR(INDEX(股票涨跌!E:E,MATCH(B3397,股票涨跌!B:B,0)),"-")</f>
        <v>-</v>
      </c>
      <c r="F3397" s="1" t="str">
        <f>IFERROR(INDEX(股票涨跌!F:F,MATCH(B3397,股票涨跌!B:B,0)),"-")</f>
        <v>-</v>
      </c>
      <c r="G3397" s="1" t="str">
        <f>TRIM(基本信息!O3397)</f>
        <v/>
      </c>
      <c r="H3397" s="1" t="str">
        <f>IFERROR(INDEX(行业涨跌!F:F,MATCH(G3397,行业涨跌!C:C,0)),"-")</f>
        <v>-</v>
      </c>
      <c r="I3397" s="1" t="str">
        <f>IFERROR(INDEX(行业涨跌!E:E,MATCH(G3397,行业涨跌!C:C,0)),"-")</f>
        <v>-</v>
      </c>
      <c r="M3397" s="66">
        <f t="shared" si="321"/>
        <v>0</v>
      </c>
      <c r="R3397" s="43" t="str">
        <f t="shared" si="319"/>
        <v>-</v>
      </c>
    </row>
    <row r="3398" spans="1:18" x14ac:dyDescent="0.15">
      <c r="A3398" s="1">
        <v>3397</v>
      </c>
      <c r="B3398" s="29" t="str">
        <f>TRIM(基本信息!B3398)</f>
        <v/>
      </c>
      <c r="C3398" s="1" t="str">
        <f>TRIM(基本信息!C3398)</f>
        <v/>
      </c>
      <c r="D3398" s="1">
        <f t="shared" si="320"/>
        <v>0</v>
      </c>
      <c r="E3398" s="1" t="str">
        <f>IFERROR(INDEX(股票涨跌!E:E,MATCH(B3398,股票涨跌!B:B,0)),"-")</f>
        <v>-</v>
      </c>
      <c r="F3398" s="1" t="str">
        <f>IFERROR(INDEX(股票涨跌!F:F,MATCH(B3398,股票涨跌!B:B,0)),"-")</f>
        <v>-</v>
      </c>
      <c r="G3398" s="1" t="str">
        <f>TRIM(基本信息!O3398)</f>
        <v/>
      </c>
      <c r="H3398" s="1" t="str">
        <f>IFERROR(INDEX(行业涨跌!F:F,MATCH(G3398,行业涨跌!C:C,0)),"-")</f>
        <v>-</v>
      </c>
      <c r="I3398" s="1" t="str">
        <f>IFERROR(INDEX(行业涨跌!E:E,MATCH(G3398,行业涨跌!C:C,0)),"-")</f>
        <v>-</v>
      </c>
      <c r="M3398" s="66">
        <f t="shared" si="321"/>
        <v>0</v>
      </c>
      <c r="R3398" s="43" t="str">
        <f t="shared" si="319"/>
        <v>-</v>
      </c>
    </row>
    <row r="3399" spans="1:18" x14ac:dyDescent="0.15">
      <c r="A3399" s="1">
        <v>3398</v>
      </c>
      <c r="B3399" s="29" t="str">
        <f>TRIM(基本信息!B3399)</f>
        <v/>
      </c>
      <c r="C3399" s="1" t="str">
        <f>TRIM(基本信息!C3399)</f>
        <v/>
      </c>
      <c r="D3399" s="1">
        <f t="shared" si="320"/>
        <v>0</v>
      </c>
      <c r="E3399" s="1" t="str">
        <f>IFERROR(INDEX(股票涨跌!E:E,MATCH(B3399,股票涨跌!B:B,0)),"-")</f>
        <v>-</v>
      </c>
      <c r="F3399" s="1" t="str">
        <f>IFERROR(INDEX(股票涨跌!F:F,MATCH(B3399,股票涨跌!B:B,0)),"-")</f>
        <v>-</v>
      </c>
      <c r="G3399" s="1" t="str">
        <f>TRIM(基本信息!O3399)</f>
        <v/>
      </c>
      <c r="H3399" s="1" t="str">
        <f>IFERROR(INDEX(行业涨跌!F:F,MATCH(G3399,行业涨跌!C:C,0)),"-")</f>
        <v>-</v>
      </c>
      <c r="I3399" s="1" t="str">
        <f>IFERROR(INDEX(行业涨跌!E:E,MATCH(G3399,行业涨跌!C:C,0)),"-")</f>
        <v>-</v>
      </c>
      <c r="M3399" s="66">
        <f t="shared" si="321"/>
        <v>0</v>
      </c>
      <c r="R3399" s="43" t="str">
        <f t="shared" si="319"/>
        <v>-</v>
      </c>
    </row>
    <row r="3400" spans="1:18" x14ac:dyDescent="0.15">
      <c r="A3400" s="1">
        <v>3399</v>
      </c>
      <c r="B3400" s="29" t="str">
        <f>TRIM(基本信息!B3400)</f>
        <v/>
      </c>
      <c r="C3400" s="1" t="str">
        <f>TRIM(基本信息!C3400)</f>
        <v/>
      </c>
      <c r="D3400" s="1">
        <f t="shared" si="320"/>
        <v>0</v>
      </c>
      <c r="E3400" s="1" t="str">
        <f>IFERROR(INDEX(股票涨跌!E:E,MATCH(B3400,股票涨跌!B:B,0)),"-")</f>
        <v>-</v>
      </c>
      <c r="F3400" s="1" t="str">
        <f>IFERROR(INDEX(股票涨跌!F:F,MATCH(B3400,股票涨跌!B:B,0)),"-")</f>
        <v>-</v>
      </c>
      <c r="G3400" s="1" t="str">
        <f>TRIM(基本信息!O3400)</f>
        <v/>
      </c>
      <c r="H3400" s="1" t="str">
        <f>IFERROR(INDEX(行业涨跌!F:F,MATCH(G3400,行业涨跌!C:C,0)),"-")</f>
        <v>-</v>
      </c>
      <c r="I3400" s="1" t="str">
        <f>IFERROR(INDEX(行业涨跌!E:E,MATCH(G3400,行业涨跌!C:C,0)),"-")</f>
        <v>-</v>
      </c>
      <c r="M3400" s="66">
        <f t="shared" si="321"/>
        <v>0</v>
      </c>
      <c r="R3400" s="43" t="str">
        <f t="shared" si="319"/>
        <v>-</v>
      </c>
    </row>
    <row r="3401" spans="1:18" x14ac:dyDescent="0.15">
      <c r="A3401" s="1">
        <v>3400</v>
      </c>
      <c r="B3401" s="29" t="str">
        <f>TRIM(基本信息!B3401)</f>
        <v/>
      </c>
      <c r="C3401" s="1" t="str">
        <f>TRIM(基本信息!C3401)</f>
        <v/>
      </c>
      <c r="D3401" s="1">
        <f t="shared" si="320"/>
        <v>0</v>
      </c>
      <c r="E3401" s="1" t="str">
        <f>IFERROR(INDEX(股票涨跌!E:E,MATCH(B3401,股票涨跌!B:B,0)),"-")</f>
        <v>-</v>
      </c>
      <c r="F3401" s="1" t="str">
        <f>IFERROR(INDEX(股票涨跌!F:F,MATCH(B3401,股票涨跌!B:B,0)),"-")</f>
        <v>-</v>
      </c>
      <c r="G3401" s="1" t="str">
        <f>TRIM(基本信息!O3401)</f>
        <v/>
      </c>
      <c r="H3401" s="1" t="str">
        <f>IFERROR(INDEX(行业涨跌!F:F,MATCH(G3401,行业涨跌!C:C,0)),"-")</f>
        <v>-</v>
      </c>
      <c r="I3401" s="1" t="str">
        <f>IFERROR(INDEX(行业涨跌!E:E,MATCH(G3401,行业涨跌!C:C,0)),"-")</f>
        <v>-</v>
      </c>
      <c r="M3401" s="66">
        <f t="shared" si="321"/>
        <v>0</v>
      </c>
      <c r="R3401" s="43" t="str">
        <f t="shared" si="319"/>
        <v>-</v>
      </c>
    </row>
    <row r="3402" spans="1:18" x14ac:dyDescent="0.15">
      <c r="A3402" s="1">
        <v>3401</v>
      </c>
      <c r="B3402" s="29" t="str">
        <f>TRIM(基本信息!B3402)</f>
        <v/>
      </c>
      <c r="C3402" s="1" t="str">
        <f>TRIM(基本信息!C3402)</f>
        <v/>
      </c>
      <c r="D3402" s="1">
        <f t="shared" si="320"/>
        <v>0</v>
      </c>
      <c r="E3402" s="1" t="str">
        <f>IFERROR(INDEX(股票涨跌!E:E,MATCH(B3402,股票涨跌!B:B,0)),"-")</f>
        <v>-</v>
      </c>
      <c r="F3402" s="1" t="str">
        <f>IFERROR(INDEX(股票涨跌!F:F,MATCH(B3402,股票涨跌!B:B,0)),"-")</f>
        <v>-</v>
      </c>
      <c r="G3402" s="1" t="str">
        <f>TRIM(基本信息!O3402)</f>
        <v/>
      </c>
      <c r="H3402" s="1" t="str">
        <f>IFERROR(INDEX(行业涨跌!F:F,MATCH(G3402,行业涨跌!C:C,0)),"-")</f>
        <v>-</v>
      </c>
      <c r="I3402" s="1" t="str">
        <f>IFERROR(INDEX(行业涨跌!E:E,MATCH(G3402,行业涨跌!C:C,0)),"-")</f>
        <v>-</v>
      </c>
      <c r="M3402" s="66">
        <f t="shared" si="321"/>
        <v>0</v>
      </c>
      <c r="R3402" s="43" t="str">
        <f t="shared" si="319"/>
        <v>-</v>
      </c>
    </row>
    <row r="3403" spans="1:18" x14ac:dyDescent="0.15">
      <c r="A3403" s="1">
        <v>3402</v>
      </c>
      <c r="B3403" s="29" t="str">
        <f>TRIM(基本信息!B3403)</f>
        <v/>
      </c>
      <c r="C3403" s="1" t="str">
        <f>TRIM(基本信息!C3403)</f>
        <v/>
      </c>
      <c r="D3403" s="1">
        <f t="shared" si="320"/>
        <v>0</v>
      </c>
      <c r="E3403" s="1" t="str">
        <f>IFERROR(INDEX(股票涨跌!E:E,MATCH(B3403,股票涨跌!B:B,0)),"-")</f>
        <v>-</v>
      </c>
      <c r="F3403" s="1" t="str">
        <f>IFERROR(INDEX(股票涨跌!F:F,MATCH(B3403,股票涨跌!B:B,0)),"-")</f>
        <v>-</v>
      </c>
      <c r="G3403" s="1" t="str">
        <f>TRIM(基本信息!O3403)</f>
        <v/>
      </c>
      <c r="H3403" s="1" t="str">
        <f>IFERROR(INDEX(行业涨跌!F:F,MATCH(G3403,行业涨跌!C:C,0)),"-")</f>
        <v>-</v>
      </c>
      <c r="I3403" s="1" t="str">
        <f>IFERROR(INDEX(行业涨跌!E:E,MATCH(G3403,行业涨跌!C:C,0)),"-")</f>
        <v>-</v>
      </c>
      <c r="M3403" s="66">
        <f t="shared" si="321"/>
        <v>0</v>
      </c>
      <c r="R3403" s="43" t="str">
        <f t="shared" si="319"/>
        <v>-</v>
      </c>
    </row>
    <row r="3404" spans="1:18" x14ac:dyDescent="0.15">
      <c r="A3404" s="1">
        <v>3403</v>
      </c>
      <c r="B3404" s="29" t="str">
        <f>TRIM(基本信息!B3404)</f>
        <v/>
      </c>
      <c r="C3404" s="1" t="str">
        <f>TRIM(基本信息!C3404)</f>
        <v/>
      </c>
      <c r="D3404" s="1">
        <f t="shared" si="320"/>
        <v>0</v>
      </c>
      <c r="E3404" s="1" t="str">
        <f>IFERROR(INDEX(股票涨跌!E:E,MATCH(B3404,股票涨跌!B:B,0)),"-")</f>
        <v>-</v>
      </c>
      <c r="F3404" s="1" t="str">
        <f>IFERROR(INDEX(股票涨跌!F:F,MATCH(B3404,股票涨跌!B:B,0)),"-")</f>
        <v>-</v>
      </c>
      <c r="G3404" s="1" t="str">
        <f>TRIM(基本信息!O3404)</f>
        <v/>
      </c>
      <c r="H3404" s="1" t="str">
        <f>IFERROR(INDEX(行业涨跌!F:F,MATCH(G3404,行业涨跌!C:C,0)),"-")</f>
        <v>-</v>
      </c>
      <c r="I3404" s="1" t="str">
        <f>IFERROR(INDEX(行业涨跌!E:E,MATCH(G3404,行业涨跌!C:C,0)),"-")</f>
        <v>-</v>
      </c>
      <c r="M3404" s="66">
        <f t="shared" si="321"/>
        <v>0</v>
      </c>
      <c r="R3404" s="43" t="str">
        <f t="shared" si="319"/>
        <v>-</v>
      </c>
    </row>
    <row r="3405" spans="1:18" x14ac:dyDescent="0.15">
      <c r="A3405" s="1">
        <v>3404</v>
      </c>
      <c r="B3405" s="29" t="str">
        <f>TRIM(基本信息!B3405)</f>
        <v/>
      </c>
      <c r="C3405" s="1" t="str">
        <f>TRIM(基本信息!C3405)</f>
        <v/>
      </c>
      <c r="D3405" s="1">
        <f t="shared" si="320"/>
        <v>0</v>
      </c>
      <c r="E3405" s="1" t="str">
        <f>IFERROR(INDEX(股票涨跌!E:E,MATCH(B3405,股票涨跌!B:B,0)),"-")</f>
        <v>-</v>
      </c>
      <c r="F3405" s="1" t="str">
        <f>IFERROR(INDEX(股票涨跌!F:F,MATCH(B3405,股票涨跌!B:B,0)),"-")</f>
        <v>-</v>
      </c>
      <c r="G3405" s="1" t="str">
        <f>TRIM(基本信息!O3405)</f>
        <v/>
      </c>
      <c r="H3405" s="1" t="str">
        <f>IFERROR(INDEX(行业涨跌!F:F,MATCH(G3405,行业涨跌!C:C,0)),"-")</f>
        <v>-</v>
      </c>
      <c r="I3405" s="1" t="str">
        <f>IFERROR(INDEX(行业涨跌!E:E,MATCH(G3405,行业涨跌!C:C,0)),"-")</f>
        <v>-</v>
      </c>
      <c r="M3405" s="66">
        <f t="shared" si="321"/>
        <v>0</v>
      </c>
      <c r="R3405" s="43" t="str">
        <f t="shared" si="319"/>
        <v>-</v>
      </c>
    </row>
    <row r="3406" spans="1:18" x14ac:dyDescent="0.15">
      <c r="A3406" s="1">
        <v>3405</v>
      </c>
      <c r="B3406" s="29" t="str">
        <f>TRIM(基本信息!B3406)</f>
        <v/>
      </c>
      <c r="C3406" s="1" t="str">
        <f>TRIM(基本信息!C3406)</f>
        <v/>
      </c>
      <c r="D3406" s="1">
        <f t="shared" si="320"/>
        <v>0</v>
      </c>
      <c r="E3406" s="1" t="str">
        <f>IFERROR(INDEX(股票涨跌!E:E,MATCH(B3406,股票涨跌!B:B,0)),"-")</f>
        <v>-</v>
      </c>
      <c r="F3406" s="1" t="str">
        <f>IFERROR(INDEX(股票涨跌!F:F,MATCH(B3406,股票涨跌!B:B,0)),"-")</f>
        <v>-</v>
      </c>
      <c r="G3406" s="1" t="str">
        <f>TRIM(基本信息!O3406)</f>
        <v/>
      </c>
      <c r="H3406" s="1" t="str">
        <f>IFERROR(INDEX(行业涨跌!F:F,MATCH(G3406,行业涨跌!C:C,0)),"-")</f>
        <v>-</v>
      </c>
      <c r="I3406" s="1" t="str">
        <f>IFERROR(INDEX(行业涨跌!E:E,MATCH(G3406,行业涨跌!C:C,0)),"-")</f>
        <v>-</v>
      </c>
      <c r="M3406" s="66">
        <f t="shared" si="321"/>
        <v>0</v>
      </c>
      <c r="R3406" s="43" t="str">
        <f t="shared" si="319"/>
        <v>-</v>
      </c>
    </row>
    <row r="3407" spans="1:18" x14ac:dyDescent="0.15">
      <c r="A3407" s="1">
        <v>3406</v>
      </c>
      <c r="B3407" s="29" t="str">
        <f>TRIM(基本信息!B3407)</f>
        <v/>
      </c>
      <c r="C3407" s="1" t="str">
        <f>TRIM(基本信息!C3407)</f>
        <v/>
      </c>
      <c r="D3407" s="1">
        <f t="shared" si="320"/>
        <v>0</v>
      </c>
      <c r="E3407" s="1" t="str">
        <f>IFERROR(INDEX(股票涨跌!E:E,MATCH(B3407,股票涨跌!B:B,0)),"-")</f>
        <v>-</v>
      </c>
      <c r="F3407" s="1" t="str">
        <f>IFERROR(INDEX(股票涨跌!F:F,MATCH(B3407,股票涨跌!B:B,0)),"-")</f>
        <v>-</v>
      </c>
      <c r="G3407" s="1" t="str">
        <f>TRIM(基本信息!O3407)</f>
        <v/>
      </c>
      <c r="H3407" s="1" t="str">
        <f>IFERROR(INDEX(行业涨跌!F:F,MATCH(G3407,行业涨跌!C:C,0)),"-")</f>
        <v>-</v>
      </c>
      <c r="I3407" s="1" t="str">
        <f>IFERROR(INDEX(行业涨跌!E:E,MATCH(G3407,行业涨跌!C:C,0)),"-")</f>
        <v>-</v>
      </c>
      <c r="M3407" s="66">
        <f t="shared" si="321"/>
        <v>0</v>
      </c>
      <c r="R3407" s="43" t="str">
        <f t="shared" si="319"/>
        <v>-</v>
      </c>
    </row>
    <row r="3408" spans="1:18" x14ac:dyDescent="0.15">
      <c r="A3408" s="1">
        <v>3407</v>
      </c>
      <c r="B3408" s="29" t="str">
        <f>TRIM(基本信息!B3408)</f>
        <v/>
      </c>
      <c r="C3408" s="1" t="str">
        <f>TRIM(基本信息!C3408)</f>
        <v/>
      </c>
      <c r="D3408" s="1">
        <f t="shared" si="320"/>
        <v>0</v>
      </c>
      <c r="E3408" s="1" t="str">
        <f>IFERROR(INDEX(股票涨跌!E:E,MATCH(B3408,股票涨跌!B:B,0)),"-")</f>
        <v>-</v>
      </c>
      <c r="F3408" s="1" t="str">
        <f>IFERROR(INDEX(股票涨跌!F:F,MATCH(B3408,股票涨跌!B:B,0)),"-")</f>
        <v>-</v>
      </c>
      <c r="G3408" s="1" t="str">
        <f>TRIM(基本信息!O3408)</f>
        <v/>
      </c>
      <c r="H3408" s="1" t="str">
        <f>IFERROR(INDEX(行业涨跌!F:F,MATCH(G3408,行业涨跌!C:C,0)),"-")</f>
        <v>-</v>
      </c>
      <c r="I3408" s="1" t="str">
        <f>IFERROR(INDEX(行业涨跌!E:E,MATCH(G3408,行业涨跌!C:C,0)),"-")</f>
        <v>-</v>
      </c>
      <c r="M3408" s="66">
        <f t="shared" si="321"/>
        <v>0</v>
      </c>
      <c r="R3408" s="43" t="str">
        <f t="shared" si="319"/>
        <v>-</v>
      </c>
    </row>
    <row r="3409" spans="1:18" x14ac:dyDescent="0.15">
      <c r="A3409" s="1">
        <v>3408</v>
      </c>
      <c r="B3409" s="29" t="str">
        <f>TRIM(基本信息!B3409)</f>
        <v/>
      </c>
      <c r="C3409" s="1" t="str">
        <f>TRIM(基本信息!C3409)</f>
        <v/>
      </c>
      <c r="D3409" s="1">
        <f t="shared" si="320"/>
        <v>0</v>
      </c>
      <c r="E3409" s="1" t="str">
        <f>IFERROR(INDEX(股票涨跌!E:E,MATCH(B3409,股票涨跌!B:B,0)),"-")</f>
        <v>-</v>
      </c>
      <c r="F3409" s="1" t="str">
        <f>IFERROR(INDEX(股票涨跌!F:F,MATCH(B3409,股票涨跌!B:B,0)),"-")</f>
        <v>-</v>
      </c>
      <c r="G3409" s="1" t="str">
        <f>TRIM(基本信息!O3409)</f>
        <v/>
      </c>
      <c r="H3409" s="1" t="str">
        <f>IFERROR(INDEX(行业涨跌!F:F,MATCH(G3409,行业涨跌!C:C,0)),"-")</f>
        <v>-</v>
      </c>
      <c r="I3409" s="1" t="str">
        <f>IFERROR(INDEX(行业涨跌!E:E,MATCH(G3409,行业涨跌!C:C,0)),"-")</f>
        <v>-</v>
      </c>
      <c r="M3409" s="66">
        <f t="shared" si="321"/>
        <v>0</v>
      </c>
      <c r="R3409" s="43" t="str">
        <f t="shared" si="319"/>
        <v>-</v>
      </c>
    </row>
    <row r="3410" spans="1:18" x14ac:dyDescent="0.15">
      <c r="A3410" s="1">
        <v>3409</v>
      </c>
      <c r="B3410" s="29" t="str">
        <f>TRIM(基本信息!B3410)</f>
        <v/>
      </c>
      <c r="C3410" s="1" t="str">
        <f>TRIM(基本信息!C3410)</f>
        <v/>
      </c>
      <c r="D3410" s="1">
        <f t="shared" si="320"/>
        <v>0</v>
      </c>
      <c r="E3410" s="1" t="str">
        <f>IFERROR(INDEX(股票涨跌!E:E,MATCH(B3410,股票涨跌!B:B,0)),"-")</f>
        <v>-</v>
      </c>
      <c r="F3410" s="1" t="str">
        <f>IFERROR(INDEX(股票涨跌!F:F,MATCH(B3410,股票涨跌!B:B,0)),"-")</f>
        <v>-</v>
      </c>
      <c r="G3410" s="1" t="str">
        <f>TRIM(基本信息!O3410)</f>
        <v/>
      </c>
      <c r="H3410" s="1" t="str">
        <f>IFERROR(INDEX(行业涨跌!F:F,MATCH(G3410,行业涨跌!C:C,0)),"-")</f>
        <v>-</v>
      </c>
      <c r="I3410" s="1" t="str">
        <f>IFERROR(INDEX(行业涨跌!E:E,MATCH(G3410,行业涨跌!C:C,0)),"-")</f>
        <v>-</v>
      </c>
      <c r="M3410" s="66">
        <f t="shared" si="321"/>
        <v>0</v>
      </c>
      <c r="R3410" s="43" t="str">
        <f t="shared" si="319"/>
        <v>-</v>
      </c>
    </row>
    <row r="3411" spans="1:18" x14ac:dyDescent="0.15">
      <c r="A3411" s="1">
        <v>3410</v>
      </c>
      <c r="B3411" s="29" t="str">
        <f>TRIM(基本信息!B3411)</f>
        <v/>
      </c>
      <c r="C3411" s="1" t="str">
        <f>TRIM(基本信息!C3411)</f>
        <v/>
      </c>
      <c r="D3411" s="1">
        <f t="shared" si="320"/>
        <v>0</v>
      </c>
      <c r="E3411" s="1" t="str">
        <f>IFERROR(INDEX(股票涨跌!E:E,MATCH(B3411,股票涨跌!B:B,0)),"-")</f>
        <v>-</v>
      </c>
      <c r="F3411" s="1" t="str">
        <f>IFERROR(INDEX(股票涨跌!F:F,MATCH(B3411,股票涨跌!B:B,0)),"-")</f>
        <v>-</v>
      </c>
      <c r="G3411" s="1" t="str">
        <f>TRIM(基本信息!O3411)</f>
        <v/>
      </c>
      <c r="H3411" s="1" t="str">
        <f>IFERROR(INDEX(行业涨跌!F:F,MATCH(G3411,行业涨跌!C:C,0)),"-")</f>
        <v>-</v>
      </c>
      <c r="I3411" s="1" t="str">
        <f>IFERROR(INDEX(行业涨跌!E:E,MATCH(G3411,行业涨跌!C:C,0)),"-")</f>
        <v>-</v>
      </c>
      <c r="M3411" s="66">
        <f t="shared" si="321"/>
        <v>0</v>
      </c>
      <c r="R3411" s="43" t="str">
        <f t="shared" si="319"/>
        <v>-</v>
      </c>
    </row>
    <row r="3412" spans="1:18" x14ac:dyDescent="0.15">
      <c r="A3412" s="1">
        <v>3411</v>
      </c>
      <c r="B3412" s="29" t="str">
        <f>TRIM(基本信息!B3412)</f>
        <v/>
      </c>
      <c r="C3412" s="1" t="str">
        <f>TRIM(基本信息!C3412)</f>
        <v/>
      </c>
      <c r="D3412" s="1">
        <f t="shared" si="320"/>
        <v>0</v>
      </c>
      <c r="E3412" s="1" t="str">
        <f>IFERROR(INDEX(股票涨跌!E:E,MATCH(B3412,股票涨跌!B:B,0)),"-")</f>
        <v>-</v>
      </c>
      <c r="F3412" s="1" t="str">
        <f>IFERROR(INDEX(股票涨跌!F:F,MATCH(B3412,股票涨跌!B:B,0)),"-")</f>
        <v>-</v>
      </c>
      <c r="G3412" s="1" t="str">
        <f>TRIM(基本信息!O3412)</f>
        <v/>
      </c>
      <c r="H3412" s="1" t="str">
        <f>IFERROR(INDEX(行业涨跌!F:F,MATCH(G3412,行业涨跌!C:C,0)),"-")</f>
        <v>-</v>
      </c>
      <c r="I3412" s="1" t="str">
        <f>IFERROR(INDEX(行业涨跌!E:E,MATCH(G3412,行业涨跌!C:C,0)),"-")</f>
        <v>-</v>
      </c>
      <c r="M3412" s="66">
        <f t="shared" si="321"/>
        <v>0</v>
      </c>
      <c r="R3412" s="43" t="str">
        <f t="shared" si="319"/>
        <v>-</v>
      </c>
    </row>
    <row r="3413" spans="1:18" x14ac:dyDescent="0.15">
      <c r="A3413" s="1">
        <v>3412</v>
      </c>
      <c r="B3413" s="29" t="str">
        <f>TRIM(基本信息!B3413)</f>
        <v/>
      </c>
      <c r="C3413" s="1" t="str">
        <f>TRIM(基本信息!C3413)</f>
        <v/>
      </c>
      <c r="D3413" s="1">
        <f t="shared" si="320"/>
        <v>0</v>
      </c>
      <c r="E3413" s="1" t="str">
        <f>IFERROR(INDEX(股票涨跌!E:E,MATCH(B3413,股票涨跌!B:B,0)),"-")</f>
        <v>-</v>
      </c>
      <c r="F3413" s="1" t="str">
        <f>IFERROR(INDEX(股票涨跌!F:F,MATCH(B3413,股票涨跌!B:B,0)),"-")</f>
        <v>-</v>
      </c>
      <c r="G3413" s="1" t="str">
        <f>TRIM(基本信息!O3413)</f>
        <v/>
      </c>
      <c r="H3413" s="1" t="str">
        <f>IFERROR(INDEX(行业涨跌!F:F,MATCH(G3413,行业涨跌!C:C,0)),"-")</f>
        <v>-</v>
      </c>
      <c r="I3413" s="1" t="str">
        <f>IFERROR(INDEX(行业涨跌!E:E,MATCH(G3413,行业涨跌!C:C,0)),"-")</f>
        <v>-</v>
      </c>
      <c r="M3413" s="66">
        <f t="shared" si="321"/>
        <v>0</v>
      </c>
      <c r="R3413" s="43" t="str">
        <f t="shared" si="319"/>
        <v>-</v>
      </c>
    </row>
    <row r="3414" spans="1:18" x14ac:dyDescent="0.15">
      <c r="A3414" s="1">
        <v>3413</v>
      </c>
      <c r="B3414" s="29" t="str">
        <f>TRIM(基本信息!B3414)</f>
        <v/>
      </c>
      <c r="C3414" s="1" t="str">
        <f>TRIM(基本信息!C3414)</f>
        <v/>
      </c>
      <c r="D3414" s="1">
        <f t="shared" si="320"/>
        <v>0</v>
      </c>
      <c r="E3414" s="1" t="str">
        <f>IFERROR(INDEX(股票涨跌!E:E,MATCH(B3414,股票涨跌!B:B,0)),"-")</f>
        <v>-</v>
      </c>
      <c r="F3414" s="1" t="str">
        <f>IFERROR(INDEX(股票涨跌!F:F,MATCH(B3414,股票涨跌!B:B,0)),"-")</f>
        <v>-</v>
      </c>
      <c r="G3414" s="1" t="str">
        <f>TRIM(基本信息!O3414)</f>
        <v/>
      </c>
      <c r="H3414" s="1" t="str">
        <f>IFERROR(INDEX(行业涨跌!F:F,MATCH(G3414,行业涨跌!C:C,0)),"-")</f>
        <v>-</v>
      </c>
      <c r="I3414" s="1" t="str">
        <f>IFERROR(INDEX(行业涨跌!E:E,MATCH(G3414,行业涨跌!C:C,0)),"-")</f>
        <v>-</v>
      </c>
      <c r="M3414" s="66">
        <f t="shared" si="321"/>
        <v>0</v>
      </c>
      <c r="R3414" s="43" t="str">
        <f t="shared" si="319"/>
        <v>-</v>
      </c>
    </row>
    <row r="3415" spans="1:18" x14ac:dyDescent="0.15">
      <c r="A3415" s="1">
        <v>3414</v>
      </c>
      <c r="B3415" s="29" t="str">
        <f>TRIM(基本信息!B3415)</f>
        <v/>
      </c>
      <c r="C3415" s="1" t="str">
        <f>TRIM(基本信息!C3415)</f>
        <v/>
      </c>
      <c r="D3415" s="1">
        <f t="shared" si="320"/>
        <v>0</v>
      </c>
      <c r="E3415" s="1" t="str">
        <f>IFERROR(INDEX(股票涨跌!E:E,MATCH(B3415,股票涨跌!B:B,0)),"-")</f>
        <v>-</v>
      </c>
      <c r="F3415" s="1" t="str">
        <f>IFERROR(INDEX(股票涨跌!F:F,MATCH(B3415,股票涨跌!B:B,0)),"-")</f>
        <v>-</v>
      </c>
      <c r="G3415" s="1" t="str">
        <f>TRIM(基本信息!O3415)</f>
        <v/>
      </c>
      <c r="H3415" s="1" t="str">
        <f>IFERROR(INDEX(行业涨跌!F:F,MATCH(G3415,行业涨跌!C:C,0)),"-")</f>
        <v>-</v>
      </c>
      <c r="I3415" s="1" t="str">
        <f>IFERROR(INDEX(行业涨跌!E:E,MATCH(G3415,行业涨跌!C:C,0)),"-")</f>
        <v>-</v>
      </c>
      <c r="M3415" s="66">
        <f t="shared" si="321"/>
        <v>0</v>
      </c>
      <c r="R3415" s="43" t="str">
        <f t="shared" si="319"/>
        <v>-</v>
      </c>
    </row>
    <row r="3416" spans="1:18" x14ac:dyDescent="0.15">
      <c r="A3416" s="1">
        <v>3415</v>
      </c>
      <c r="B3416" s="29" t="str">
        <f>TRIM(基本信息!B3416)</f>
        <v/>
      </c>
      <c r="C3416" s="1" t="str">
        <f>TRIM(基本信息!C3416)</f>
        <v/>
      </c>
      <c r="D3416" s="1">
        <f t="shared" si="320"/>
        <v>0</v>
      </c>
      <c r="E3416" s="1" t="str">
        <f>IFERROR(INDEX(股票涨跌!E:E,MATCH(B3416,股票涨跌!B:B,0)),"-")</f>
        <v>-</v>
      </c>
      <c r="F3416" s="1" t="str">
        <f>IFERROR(INDEX(股票涨跌!F:F,MATCH(B3416,股票涨跌!B:B,0)),"-")</f>
        <v>-</v>
      </c>
      <c r="G3416" s="1" t="str">
        <f>TRIM(基本信息!O3416)</f>
        <v/>
      </c>
      <c r="H3416" s="1" t="str">
        <f>IFERROR(INDEX(行业涨跌!F:F,MATCH(G3416,行业涨跌!C:C,0)),"-")</f>
        <v>-</v>
      </c>
      <c r="I3416" s="1" t="str">
        <f>IFERROR(INDEX(行业涨跌!E:E,MATCH(G3416,行业涨跌!C:C,0)),"-")</f>
        <v>-</v>
      </c>
      <c r="M3416" s="66">
        <f t="shared" si="321"/>
        <v>0</v>
      </c>
      <c r="R3416" s="43" t="str">
        <f t="shared" si="319"/>
        <v>-</v>
      </c>
    </row>
    <row r="3417" spans="1:18" x14ac:dyDescent="0.15">
      <c r="A3417" s="1">
        <v>3416</v>
      </c>
      <c r="B3417" s="29" t="str">
        <f>TRIM(基本信息!B3417)</f>
        <v/>
      </c>
      <c r="C3417" s="1" t="str">
        <f>TRIM(基本信息!C3417)</f>
        <v/>
      </c>
      <c r="D3417" s="1">
        <f t="shared" si="320"/>
        <v>0</v>
      </c>
      <c r="E3417" s="1" t="str">
        <f>IFERROR(INDEX(股票涨跌!E:E,MATCH(B3417,股票涨跌!B:B,0)),"-")</f>
        <v>-</v>
      </c>
      <c r="F3417" s="1" t="str">
        <f>IFERROR(INDEX(股票涨跌!F:F,MATCH(B3417,股票涨跌!B:B,0)),"-")</f>
        <v>-</v>
      </c>
      <c r="G3417" s="1" t="str">
        <f>TRIM(基本信息!O3417)</f>
        <v/>
      </c>
      <c r="H3417" s="1" t="str">
        <f>IFERROR(INDEX(行业涨跌!F:F,MATCH(G3417,行业涨跌!C:C,0)),"-")</f>
        <v>-</v>
      </c>
      <c r="I3417" s="1" t="str">
        <f>IFERROR(INDEX(行业涨跌!E:E,MATCH(G3417,行业涨跌!C:C,0)),"-")</f>
        <v>-</v>
      </c>
      <c r="M3417" s="66">
        <f t="shared" si="321"/>
        <v>0</v>
      </c>
      <c r="R3417" s="43" t="str">
        <f t="shared" si="319"/>
        <v>-</v>
      </c>
    </row>
    <row r="3418" spans="1:18" x14ac:dyDescent="0.15">
      <c r="A3418" s="1">
        <v>3417</v>
      </c>
      <c r="B3418" s="29" t="str">
        <f>TRIM(基本信息!B3418)</f>
        <v/>
      </c>
      <c r="C3418" s="1" t="str">
        <f>TRIM(基本信息!C3418)</f>
        <v/>
      </c>
      <c r="D3418" s="1">
        <f t="shared" si="320"/>
        <v>0</v>
      </c>
      <c r="E3418" s="1" t="str">
        <f>IFERROR(INDEX(股票涨跌!E:E,MATCH(B3418,股票涨跌!B:B,0)),"-")</f>
        <v>-</v>
      </c>
      <c r="F3418" s="1" t="str">
        <f>IFERROR(INDEX(股票涨跌!F:F,MATCH(B3418,股票涨跌!B:B,0)),"-")</f>
        <v>-</v>
      </c>
      <c r="G3418" s="1" t="str">
        <f>TRIM(基本信息!O3418)</f>
        <v/>
      </c>
      <c r="H3418" s="1" t="str">
        <f>IFERROR(INDEX(行业涨跌!F:F,MATCH(G3418,行业涨跌!C:C,0)),"-")</f>
        <v>-</v>
      </c>
      <c r="I3418" s="1" t="str">
        <f>IFERROR(INDEX(行业涨跌!E:E,MATCH(G3418,行业涨跌!C:C,0)),"-")</f>
        <v>-</v>
      </c>
      <c r="M3418" s="66">
        <f t="shared" si="321"/>
        <v>0</v>
      </c>
      <c r="R3418" s="43" t="str">
        <f t="shared" si="319"/>
        <v>-</v>
      </c>
    </row>
    <row r="3419" spans="1:18" x14ac:dyDescent="0.15">
      <c r="A3419" s="1">
        <v>3418</v>
      </c>
      <c r="B3419" s="29" t="str">
        <f>TRIM(基本信息!B3419)</f>
        <v/>
      </c>
      <c r="C3419" s="1" t="str">
        <f>TRIM(基本信息!C3419)</f>
        <v/>
      </c>
      <c r="D3419" s="1">
        <f t="shared" si="320"/>
        <v>0</v>
      </c>
      <c r="E3419" s="1" t="str">
        <f>IFERROR(INDEX(股票涨跌!E:E,MATCH(B3419,股票涨跌!B:B,0)),"-")</f>
        <v>-</v>
      </c>
      <c r="F3419" s="1" t="str">
        <f>IFERROR(INDEX(股票涨跌!F:F,MATCH(B3419,股票涨跌!B:B,0)),"-")</f>
        <v>-</v>
      </c>
      <c r="G3419" s="1" t="str">
        <f>TRIM(基本信息!O3419)</f>
        <v/>
      </c>
      <c r="H3419" s="1" t="str">
        <f>IFERROR(INDEX(行业涨跌!F:F,MATCH(G3419,行业涨跌!C:C,0)),"-")</f>
        <v>-</v>
      </c>
      <c r="I3419" s="1" t="str">
        <f>IFERROR(INDEX(行业涨跌!E:E,MATCH(G3419,行业涨跌!C:C,0)),"-")</f>
        <v>-</v>
      </c>
      <c r="M3419" s="66">
        <f t="shared" si="321"/>
        <v>0</v>
      </c>
      <c r="R3419" s="43" t="str">
        <f t="shared" si="319"/>
        <v>-</v>
      </c>
    </row>
    <row r="3420" spans="1:18" x14ac:dyDescent="0.15">
      <c r="A3420" s="1">
        <v>3419</v>
      </c>
      <c r="B3420" s="29" t="str">
        <f>TRIM(基本信息!B3420)</f>
        <v/>
      </c>
      <c r="C3420" s="1" t="str">
        <f>TRIM(基本信息!C3420)</f>
        <v/>
      </c>
      <c r="D3420" s="1">
        <f t="shared" si="320"/>
        <v>0</v>
      </c>
      <c r="E3420" s="1" t="str">
        <f>IFERROR(INDEX(股票涨跌!E:E,MATCH(B3420,股票涨跌!B:B,0)),"-")</f>
        <v>-</v>
      </c>
      <c r="F3420" s="1" t="str">
        <f>IFERROR(INDEX(股票涨跌!F:F,MATCH(B3420,股票涨跌!B:B,0)),"-")</f>
        <v>-</v>
      </c>
      <c r="G3420" s="1" t="str">
        <f>TRIM(基本信息!O3420)</f>
        <v/>
      </c>
      <c r="H3420" s="1" t="str">
        <f>IFERROR(INDEX(行业涨跌!F:F,MATCH(G3420,行业涨跌!C:C,0)),"-")</f>
        <v>-</v>
      </c>
      <c r="I3420" s="1" t="str">
        <f>IFERROR(INDEX(行业涨跌!E:E,MATCH(G3420,行业涨跌!C:C,0)),"-")</f>
        <v>-</v>
      </c>
      <c r="M3420" s="66">
        <f t="shared" si="321"/>
        <v>0</v>
      </c>
      <c r="R3420" s="43" t="str">
        <f t="shared" si="319"/>
        <v>-</v>
      </c>
    </row>
    <row r="3421" spans="1:18" x14ac:dyDescent="0.15">
      <c r="A3421" s="1">
        <v>3420</v>
      </c>
      <c r="B3421" s="29" t="str">
        <f>TRIM(基本信息!B3421)</f>
        <v/>
      </c>
      <c r="C3421" s="1" t="str">
        <f>TRIM(基本信息!C3421)</f>
        <v/>
      </c>
      <c r="D3421" s="1">
        <f t="shared" si="320"/>
        <v>0</v>
      </c>
      <c r="E3421" s="1" t="str">
        <f>IFERROR(INDEX(股票涨跌!E:E,MATCH(B3421,股票涨跌!B:B,0)),"-")</f>
        <v>-</v>
      </c>
      <c r="F3421" s="1" t="str">
        <f>IFERROR(INDEX(股票涨跌!F:F,MATCH(B3421,股票涨跌!B:B,0)),"-")</f>
        <v>-</v>
      </c>
      <c r="G3421" s="1" t="str">
        <f>TRIM(基本信息!O3421)</f>
        <v/>
      </c>
      <c r="H3421" s="1" t="str">
        <f>IFERROR(INDEX(行业涨跌!F:F,MATCH(G3421,行业涨跌!C:C,0)),"-")</f>
        <v>-</v>
      </c>
      <c r="I3421" s="1" t="str">
        <f>IFERROR(INDEX(行业涨跌!E:E,MATCH(G3421,行业涨跌!C:C,0)),"-")</f>
        <v>-</v>
      </c>
      <c r="M3421" s="66">
        <f t="shared" si="321"/>
        <v>0</v>
      </c>
      <c r="R3421" s="43" t="str">
        <f t="shared" si="319"/>
        <v>-</v>
      </c>
    </row>
    <row r="3422" spans="1:18" x14ac:dyDescent="0.15">
      <c r="A3422" s="1">
        <v>3421</v>
      </c>
      <c r="B3422" s="29" t="str">
        <f>TRIM(基本信息!B3422)</f>
        <v/>
      </c>
      <c r="C3422" s="1" t="str">
        <f>TRIM(基本信息!C3422)</f>
        <v/>
      </c>
      <c r="D3422" s="1">
        <f t="shared" si="320"/>
        <v>0</v>
      </c>
      <c r="E3422" s="1" t="str">
        <f>IFERROR(INDEX(股票涨跌!E:E,MATCH(B3422,股票涨跌!B:B,0)),"-")</f>
        <v>-</v>
      </c>
      <c r="F3422" s="1" t="str">
        <f>IFERROR(INDEX(股票涨跌!F:F,MATCH(B3422,股票涨跌!B:B,0)),"-")</f>
        <v>-</v>
      </c>
      <c r="G3422" s="1" t="str">
        <f>TRIM(基本信息!O3422)</f>
        <v/>
      </c>
      <c r="H3422" s="1" t="str">
        <f>IFERROR(INDEX(行业涨跌!F:F,MATCH(G3422,行业涨跌!C:C,0)),"-")</f>
        <v>-</v>
      </c>
      <c r="I3422" s="1" t="str">
        <f>IFERROR(INDEX(行业涨跌!E:E,MATCH(G3422,行业涨跌!C:C,0)),"-")</f>
        <v>-</v>
      </c>
      <c r="M3422" s="66">
        <f t="shared" si="321"/>
        <v>0</v>
      </c>
      <c r="R3422" s="43" t="str">
        <f t="shared" si="319"/>
        <v>-</v>
      </c>
    </row>
    <row r="3423" spans="1:18" x14ac:dyDescent="0.15">
      <c r="A3423" s="1">
        <v>3422</v>
      </c>
      <c r="B3423" s="29" t="str">
        <f>TRIM(基本信息!B3423)</f>
        <v/>
      </c>
      <c r="C3423" s="1" t="str">
        <f>TRIM(基本信息!C3423)</f>
        <v/>
      </c>
      <c r="D3423" s="1">
        <f t="shared" si="320"/>
        <v>0</v>
      </c>
      <c r="E3423" s="1" t="str">
        <f>IFERROR(INDEX(股票涨跌!E:E,MATCH(B3423,股票涨跌!B:B,0)),"-")</f>
        <v>-</v>
      </c>
      <c r="F3423" s="1" t="str">
        <f>IFERROR(INDEX(股票涨跌!F:F,MATCH(B3423,股票涨跌!B:B,0)),"-")</f>
        <v>-</v>
      </c>
      <c r="G3423" s="1" t="str">
        <f>TRIM(基本信息!O3423)</f>
        <v/>
      </c>
      <c r="H3423" s="1" t="str">
        <f>IFERROR(INDEX(行业涨跌!F:F,MATCH(G3423,行业涨跌!C:C,0)),"-")</f>
        <v>-</v>
      </c>
      <c r="I3423" s="1" t="str">
        <f>IFERROR(INDEX(行业涨跌!E:E,MATCH(G3423,行业涨跌!C:C,0)),"-")</f>
        <v>-</v>
      </c>
      <c r="M3423" s="66">
        <f t="shared" si="321"/>
        <v>0</v>
      </c>
      <c r="R3423" s="43" t="str">
        <f t="shared" si="319"/>
        <v>-</v>
      </c>
    </row>
    <row r="3424" spans="1:18" x14ac:dyDescent="0.15">
      <c r="A3424" s="1">
        <v>3423</v>
      </c>
      <c r="B3424" s="29" t="str">
        <f>TRIM(基本信息!B3424)</f>
        <v/>
      </c>
      <c r="C3424" s="1" t="str">
        <f>TRIM(基本信息!C3424)</f>
        <v/>
      </c>
      <c r="D3424" s="1">
        <f t="shared" si="320"/>
        <v>0</v>
      </c>
      <c r="E3424" s="1" t="str">
        <f>IFERROR(INDEX(股票涨跌!E:E,MATCH(B3424,股票涨跌!B:B,0)),"-")</f>
        <v>-</v>
      </c>
      <c r="F3424" s="1" t="str">
        <f>IFERROR(INDEX(股票涨跌!F:F,MATCH(B3424,股票涨跌!B:B,0)),"-")</f>
        <v>-</v>
      </c>
      <c r="G3424" s="1" t="str">
        <f>TRIM(基本信息!O3424)</f>
        <v/>
      </c>
      <c r="H3424" s="1" t="str">
        <f>IFERROR(INDEX(行业涨跌!F:F,MATCH(G3424,行业涨跌!C:C,0)),"-")</f>
        <v>-</v>
      </c>
      <c r="I3424" s="1" t="str">
        <f>IFERROR(INDEX(行业涨跌!E:E,MATCH(G3424,行业涨跌!C:C,0)),"-")</f>
        <v>-</v>
      </c>
      <c r="M3424" s="66">
        <f t="shared" si="321"/>
        <v>0</v>
      </c>
      <c r="R3424" s="43" t="str">
        <f t="shared" si="319"/>
        <v>-</v>
      </c>
    </row>
    <row r="3425" spans="1:18" x14ac:dyDescent="0.15">
      <c r="A3425" s="1">
        <v>3424</v>
      </c>
      <c r="B3425" s="29" t="str">
        <f>TRIM(基本信息!B3425)</f>
        <v/>
      </c>
      <c r="C3425" s="1" t="str">
        <f>TRIM(基本信息!C3425)</f>
        <v/>
      </c>
      <c r="D3425" s="1">
        <f t="shared" si="320"/>
        <v>0</v>
      </c>
      <c r="E3425" s="1" t="str">
        <f>IFERROR(INDEX(股票涨跌!E:E,MATCH(B3425,股票涨跌!B:B,0)),"-")</f>
        <v>-</v>
      </c>
      <c r="F3425" s="1" t="str">
        <f>IFERROR(INDEX(股票涨跌!F:F,MATCH(B3425,股票涨跌!B:B,0)),"-")</f>
        <v>-</v>
      </c>
      <c r="G3425" s="1" t="str">
        <f>TRIM(基本信息!O3425)</f>
        <v/>
      </c>
      <c r="H3425" s="1" t="str">
        <f>IFERROR(INDEX(行业涨跌!F:F,MATCH(G3425,行业涨跌!C:C,0)),"-")</f>
        <v>-</v>
      </c>
      <c r="I3425" s="1" t="str">
        <f>IFERROR(INDEX(行业涨跌!E:E,MATCH(G3425,行业涨跌!C:C,0)),"-")</f>
        <v>-</v>
      </c>
      <c r="M3425" s="66">
        <f t="shared" si="321"/>
        <v>0</v>
      </c>
      <c r="R3425" s="43" t="str">
        <f t="shared" si="319"/>
        <v>-</v>
      </c>
    </row>
    <row r="3426" spans="1:18" x14ac:dyDescent="0.15">
      <c r="A3426" s="1">
        <v>3425</v>
      </c>
      <c r="B3426" s="29" t="str">
        <f>TRIM(基本信息!B3426)</f>
        <v/>
      </c>
      <c r="C3426" s="1" t="str">
        <f>TRIM(基本信息!C3426)</f>
        <v/>
      </c>
      <c r="D3426" s="1">
        <f t="shared" si="320"/>
        <v>0</v>
      </c>
      <c r="E3426" s="1" t="str">
        <f>IFERROR(INDEX(股票涨跌!E:E,MATCH(B3426,股票涨跌!B:B,0)),"-")</f>
        <v>-</v>
      </c>
      <c r="F3426" s="1" t="str">
        <f>IFERROR(INDEX(股票涨跌!F:F,MATCH(B3426,股票涨跌!B:B,0)),"-")</f>
        <v>-</v>
      </c>
      <c r="G3426" s="1" t="str">
        <f>TRIM(基本信息!O3426)</f>
        <v/>
      </c>
      <c r="H3426" s="1" t="str">
        <f>IFERROR(INDEX(行业涨跌!F:F,MATCH(G3426,行业涨跌!C:C,0)),"-")</f>
        <v>-</v>
      </c>
      <c r="I3426" s="1" t="str">
        <f>IFERROR(INDEX(行业涨跌!E:E,MATCH(G3426,行业涨跌!C:C,0)),"-")</f>
        <v>-</v>
      </c>
      <c r="M3426" s="66">
        <f t="shared" si="321"/>
        <v>0</v>
      </c>
      <c r="R3426" s="43" t="str">
        <f t="shared" si="319"/>
        <v>-</v>
      </c>
    </row>
    <row r="3427" spans="1:18" x14ac:dyDescent="0.15">
      <c r="A3427" s="1">
        <v>3426</v>
      </c>
      <c r="B3427" s="29" t="str">
        <f>TRIM(基本信息!B3427)</f>
        <v/>
      </c>
      <c r="C3427" s="1" t="str">
        <f>TRIM(基本信息!C3427)</f>
        <v/>
      </c>
      <c r="D3427" s="1">
        <f t="shared" si="320"/>
        <v>0</v>
      </c>
      <c r="E3427" s="1" t="str">
        <f>IFERROR(INDEX(股票涨跌!E:E,MATCH(B3427,股票涨跌!B:B,0)),"-")</f>
        <v>-</v>
      </c>
      <c r="F3427" s="1" t="str">
        <f>IFERROR(INDEX(股票涨跌!F:F,MATCH(B3427,股票涨跌!B:B,0)),"-")</f>
        <v>-</v>
      </c>
      <c r="G3427" s="1" t="str">
        <f>TRIM(基本信息!O3427)</f>
        <v/>
      </c>
      <c r="H3427" s="1" t="str">
        <f>IFERROR(INDEX(行业涨跌!F:F,MATCH(G3427,行业涨跌!C:C,0)),"-")</f>
        <v>-</v>
      </c>
      <c r="I3427" s="1" t="str">
        <f>IFERROR(INDEX(行业涨跌!E:E,MATCH(G3427,行业涨跌!C:C,0)),"-")</f>
        <v>-</v>
      </c>
      <c r="M3427" s="66">
        <f t="shared" si="321"/>
        <v>0</v>
      </c>
      <c r="R3427" s="43" t="str">
        <f t="shared" si="319"/>
        <v>-</v>
      </c>
    </row>
    <row r="3428" spans="1:18" x14ac:dyDescent="0.15">
      <c r="A3428" s="1">
        <v>3427</v>
      </c>
      <c r="B3428" s="29" t="str">
        <f>TRIM(基本信息!B3428)</f>
        <v/>
      </c>
      <c r="C3428" s="1" t="str">
        <f>TRIM(基本信息!C3428)</f>
        <v/>
      </c>
      <c r="D3428" s="1">
        <f t="shared" si="320"/>
        <v>0</v>
      </c>
      <c r="E3428" s="1" t="str">
        <f>IFERROR(INDEX(股票涨跌!E:E,MATCH(B3428,股票涨跌!B:B,0)),"-")</f>
        <v>-</v>
      </c>
      <c r="F3428" s="1" t="str">
        <f>IFERROR(INDEX(股票涨跌!F:F,MATCH(B3428,股票涨跌!B:B,0)),"-")</f>
        <v>-</v>
      </c>
      <c r="G3428" s="1" t="str">
        <f>TRIM(基本信息!O3428)</f>
        <v/>
      </c>
      <c r="H3428" s="1" t="str">
        <f>IFERROR(INDEX(行业涨跌!F:F,MATCH(G3428,行业涨跌!C:C,0)),"-")</f>
        <v>-</v>
      </c>
      <c r="I3428" s="1" t="str">
        <f>IFERROR(INDEX(行业涨跌!E:E,MATCH(G3428,行业涨跌!C:C,0)),"-")</f>
        <v>-</v>
      </c>
      <c r="M3428" s="66">
        <f t="shared" si="321"/>
        <v>0</v>
      </c>
      <c r="R3428" s="43" t="str">
        <f t="shared" si="319"/>
        <v>-</v>
      </c>
    </row>
    <row r="3429" spans="1:18" x14ac:dyDescent="0.15">
      <c r="A3429" s="1">
        <v>3428</v>
      </c>
      <c r="B3429" s="29" t="str">
        <f>TRIM(基本信息!B3429)</f>
        <v/>
      </c>
      <c r="C3429" s="1" t="str">
        <f>TRIM(基本信息!C3429)</f>
        <v/>
      </c>
      <c r="D3429" s="1">
        <f t="shared" si="320"/>
        <v>0</v>
      </c>
      <c r="E3429" s="1" t="str">
        <f>IFERROR(INDEX(股票涨跌!E:E,MATCH(B3429,股票涨跌!B:B,0)),"-")</f>
        <v>-</v>
      </c>
      <c r="F3429" s="1" t="str">
        <f>IFERROR(INDEX(股票涨跌!F:F,MATCH(B3429,股票涨跌!B:B,0)),"-")</f>
        <v>-</v>
      </c>
      <c r="G3429" s="1" t="str">
        <f>TRIM(基本信息!O3429)</f>
        <v/>
      </c>
      <c r="H3429" s="1" t="str">
        <f>IFERROR(INDEX(行业涨跌!F:F,MATCH(G3429,行业涨跌!C:C,0)),"-")</f>
        <v>-</v>
      </c>
      <c r="I3429" s="1" t="str">
        <f>IFERROR(INDEX(行业涨跌!E:E,MATCH(G3429,行业涨跌!C:C,0)),"-")</f>
        <v>-</v>
      </c>
      <c r="M3429" s="66">
        <f t="shared" si="321"/>
        <v>0</v>
      </c>
      <c r="R3429" s="43" t="str">
        <f t="shared" si="319"/>
        <v>-</v>
      </c>
    </row>
    <row r="3430" spans="1:18" x14ac:dyDescent="0.15">
      <c r="A3430" s="1">
        <v>3429</v>
      </c>
      <c r="B3430" s="29" t="str">
        <f>TRIM(基本信息!B3430)</f>
        <v/>
      </c>
      <c r="C3430" s="1" t="str">
        <f>TRIM(基本信息!C3430)</f>
        <v/>
      </c>
      <c r="D3430" s="1">
        <f t="shared" si="320"/>
        <v>0</v>
      </c>
      <c r="E3430" s="1" t="str">
        <f>IFERROR(INDEX(股票涨跌!E:E,MATCH(B3430,股票涨跌!B:B,0)),"-")</f>
        <v>-</v>
      </c>
      <c r="F3430" s="1" t="str">
        <f>IFERROR(INDEX(股票涨跌!F:F,MATCH(B3430,股票涨跌!B:B,0)),"-")</f>
        <v>-</v>
      </c>
      <c r="G3430" s="1" t="str">
        <f>TRIM(基本信息!O3430)</f>
        <v/>
      </c>
      <c r="H3430" s="1" t="str">
        <f>IFERROR(INDEX(行业涨跌!F:F,MATCH(G3430,行业涨跌!C:C,0)),"-")</f>
        <v>-</v>
      </c>
      <c r="I3430" s="1" t="str">
        <f>IFERROR(INDEX(行业涨跌!E:E,MATCH(G3430,行业涨跌!C:C,0)),"-")</f>
        <v>-</v>
      </c>
      <c r="M3430" s="66">
        <f t="shared" si="321"/>
        <v>0</v>
      </c>
      <c r="R3430" s="43" t="str">
        <f t="shared" si="319"/>
        <v>-</v>
      </c>
    </row>
    <row r="3431" spans="1:18" x14ac:dyDescent="0.15">
      <c r="A3431" s="1">
        <v>3430</v>
      </c>
      <c r="B3431" s="29" t="str">
        <f>TRIM(基本信息!B3431)</f>
        <v/>
      </c>
      <c r="C3431" s="1" t="str">
        <f>TRIM(基本信息!C3431)</f>
        <v/>
      </c>
      <c r="D3431" s="1">
        <f t="shared" si="320"/>
        <v>0</v>
      </c>
      <c r="E3431" s="1" t="str">
        <f>IFERROR(INDEX(股票涨跌!E:E,MATCH(B3431,股票涨跌!B:B,0)),"-")</f>
        <v>-</v>
      </c>
      <c r="F3431" s="1" t="str">
        <f>IFERROR(INDEX(股票涨跌!F:F,MATCH(B3431,股票涨跌!B:B,0)),"-")</f>
        <v>-</v>
      </c>
      <c r="G3431" s="1" t="str">
        <f>TRIM(基本信息!O3431)</f>
        <v/>
      </c>
      <c r="H3431" s="1" t="str">
        <f>IFERROR(INDEX(行业涨跌!F:F,MATCH(G3431,行业涨跌!C:C,0)),"-")</f>
        <v>-</v>
      </c>
      <c r="I3431" s="1" t="str">
        <f>IFERROR(INDEX(行业涨跌!E:E,MATCH(G3431,行业涨跌!C:C,0)),"-")</f>
        <v>-</v>
      </c>
      <c r="M3431" s="66">
        <f t="shared" si="321"/>
        <v>0</v>
      </c>
      <c r="R3431" s="43" t="str">
        <f t="shared" si="319"/>
        <v>-</v>
      </c>
    </row>
    <row r="3432" spans="1:18" x14ac:dyDescent="0.15">
      <c r="A3432" s="1">
        <v>3431</v>
      </c>
      <c r="B3432" s="29" t="str">
        <f>TRIM(基本信息!B3432)</f>
        <v/>
      </c>
      <c r="C3432" s="1" t="str">
        <f>TRIM(基本信息!C3432)</f>
        <v/>
      </c>
      <c r="D3432" s="1">
        <f t="shared" si="320"/>
        <v>0</v>
      </c>
      <c r="E3432" s="1" t="str">
        <f>IFERROR(INDEX(股票涨跌!E:E,MATCH(B3432,股票涨跌!B:B,0)),"-")</f>
        <v>-</v>
      </c>
      <c r="F3432" s="1" t="str">
        <f>IFERROR(INDEX(股票涨跌!F:F,MATCH(B3432,股票涨跌!B:B,0)),"-")</f>
        <v>-</v>
      </c>
      <c r="G3432" s="1" t="str">
        <f>TRIM(基本信息!O3432)</f>
        <v/>
      </c>
      <c r="H3432" s="1" t="str">
        <f>IFERROR(INDEX(行业涨跌!F:F,MATCH(G3432,行业涨跌!C:C,0)),"-")</f>
        <v>-</v>
      </c>
      <c r="I3432" s="1" t="str">
        <f>IFERROR(INDEX(行业涨跌!E:E,MATCH(G3432,行业涨跌!C:C,0)),"-")</f>
        <v>-</v>
      </c>
      <c r="M3432" s="66">
        <f t="shared" si="321"/>
        <v>0</v>
      </c>
      <c r="R3432" s="43" t="str">
        <f t="shared" si="319"/>
        <v>-</v>
      </c>
    </row>
    <row r="3433" spans="1:18" x14ac:dyDescent="0.15">
      <c r="A3433" s="1">
        <v>3432</v>
      </c>
      <c r="B3433" s="29" t="str">
        <f>TRIM(基本信息!B3433)</f>
        <v/>
      </c>
      <c r="C3433" s="1" t="str">
        <f>TRIM(基本信息!C3433)</f>
        <v/>
      </c>
      <c r="D3433" s="1">
        <f t="shared" si="320"/>
        <v>0</v>
      </c>
      <c r="E3433" s="1" t="str">
        <f>IFERROR(INDEX(股票涨跌!E:E,MATCH(B3433,股票涨跌!B:B,0)),"-")</f>
        <v>-</v>
      </c>
      <c r="F3433" s="1" t="str">
        <f>IFERROR(INDEX(股票涨跌!F:F,MATCH(B3433,股票涨跌!B:B,0)),"-")</f>
        <v>-</v>
      </c>
      <c r="G3433" s="1" t="str">
        <f>TRIM(基本信息!O3433)</f>
        <v/>
      </c>
      <c r="H3433" s="1" t="str">
        <f>IFERROR(INDEX(行业涨跌!F:F,MATCH(G3433,行业涨跌!C:C,0)),"-")</f>
        <v>-</v>
      </c>
      <c r="I3433" s="1" t="str">
        <f>IFERROR(INDEX(行业涨跌!E:E,MATCH(G3433,行业涨跌!C:C,0)),"-")</f>
        <v>-</v>
      </c>
      <c r="M3433" s="66">
        <f t="shared" si="321"/>
        <v>0</v>
      </c>
      <c r="R3433" s="43" t="str">
        <f t="shared" si="319"/>
        <v>-</v>
      </c>
    </row>
    <row r="3434" spans="1:18" x14ac:dyDescent="0.15">
      <c r="A3434" s="1">
        <v>3433</v>
      </c>
      <c r="B3434" s="29" t="str">
        <f>TRIM(基本信息!B3434)</f>
        <v/>
      </c>
      <c r="C3434" s="1" t="str">
        <f>TRIM(基本信息!C3434)</f>
        <v/>
      </c>
      <c r="D3434" s="1">
        <f t="shared" si="320"/>
        <v>0</v>
      </c>
      <c r="E3434" s="1" t="str">
        <f>IFERROR(INDEX(股票涨跌!E:E,MATCH(B3434,股票涨跌!B:B,0)),"-")</f>
        <v>-</v>
      </c>
      <c r="F3434" s="1" t="str">
        <f>IFERROR(INDEX(股票涨跌!F:F,MATCH(B3434,股票涨跌!B:B,0)),"-")</f>
        <v>-</v>
      </c>
      <c r="G3434" s="1" t="str">
        <f>TRIM(基本信息!O3434)</f>
        <v/>
      </c>
      <c r="H3434" s="1" t="str">
        <f>IFERROR(INDEX(行业涨跌!F:F,MATCH(G3434,行业涨跌!C:C,0)),"-")</f>
        <v>-</v>
      </c>
      <c r="I3434" s="1" t="str">
        <f>IFERROR(INDEX(行业涨跌!E:E,MATCH(G3434,行业涨跌!C:C,0)),"-")</f>
        <v>-</v>
      </c>
      <c r="M3434" s="66">
        <f t="shared" si="321"/>
        <v>0</v>
      </c>
      <c r="R3434" s="43" t="str">
        <f t="shared" si="319"/>
        <v>-</v>
      </c>
    </row>
    <row r="3435" spans="1:18" x14ac:dyDescent="0.15">
      <c r="A3435" s="1">
        <v>3434</v>
      </c>
      <c r="B3435" s="29" t="str">
        <f>TRIM(基本信息!B3435)</f>
        <v/>
      </c>
      <c r="C3435" s="1" t="str">
        <f>TRIM(基本信息!C3435)</f>
        <v/>
      </c>
      <c r="D3435" s="1">
        <f t="shared" si="320"/>
        <v>0</v>
      </c>
      <c r="E3435" s="1" t="str">
        <f>IFERROR(INDEX(股票涨跌!E:E,MATCH(B3435,股票涨跌!B:B,0)),"-")</f>
        <v>-</v>
      </c>
      <c r="F3435" s="1" t="str">
        <f>IFERROR(INDEX(股票涨跌!F:F,MATCH(B3435,股票涨跌!B:B,0)),"-")</f>
        <v>-</v>
      </c>
      <c r="G3435" s="1" t="str">
        <f>TRIM(基本信息!O3435)</f>
        <v/>
      </c>
      <c r="H3435" s="1" t="str">
        <f>IFERROR(INDEX(行业涨跌!F:F,MATCH(G3435,行业涨跌!C:C,0)),"-")</f>
        <v>-</v>
      </c>
      <c r="I3435" s="1" t="str">
        <f>IFERROR(INDEX(行业涨跌!E:E,MATCH(G3435,行业涨跌!C:C,0)),"-")</f>
        <v>-</v>
      </c>
      <c r="M3435" s="66">
        <f t="shared" si="321"/>
        <v>0</v>
      </c>
      <c r="R3435" s="43" t="str">
        <f t="shared" si="319"/>
        <v>-</v>
      </c>
    </row>
    <row r="3436" spans="1:18" x14ac:dyDescent="0.15">
      <c r="A3436" s="1">
        <v>3435</v>
      </c>
      <c r="B3436" s="29" t="str">
        <f>TRIM(基本信息!B3436)</f>
        <v/>
      </c>
      <c r="C3436" s="1" t="str">
        <f>TRIM(基本信息!C3436)</f>
        <v/>
      </c>
      <c r="D3436" s="1">
        <f t="shared" si="320"/>
        <v>0</v>
      </c>
      <c r="E3436" s="1" t="str">
        <f>IFERROR(INDEX(股票涨跌!E:E,MATCH(B3436,股票涨跌!B:B,0)),"-")</f>
        <v>-</v>
      </c>
      <c r="F3436" s="1" t="str">
        <f>IFERROR(INDEX(股票涨跌!F:F,MATCH(B3436,股票涨跌!B:B,0)),"-")</f>
        <v>-</v>
      </c>
      <c r="G3436" s="1" t="str">
        <f>TRIM(基本信息!O3436)</f>
        <v/>
      </c>
      <c r="H3436" s="1" t="str">
        <f>IFERROR(INDEX(行业涨跌!F:F,MATCH(G3436,行业涨跌!C:C,0)),"-")</f>
        <v>-</v>
      </c>
      <c r="I3436" s="1" t="str">
        <f>IFERROR(INDEX(行业涨跌!E:E,MATCH(G3436,行业涨跌!C:C,0)),"-")</f>
        <v>-</v>
      </c>
      <c r="M3436" s="66">
        <f t="shared" si="321"/>
        <v>0</v>
      </c>
      <c r="R3436" s="43" t="str">
        <f t="shared" si="319"/>
        <v>-</v>
      </c>
    </row>
    <row r="3437" spans="1:18" x14ac:dyDescent="0.15">
      <c r="A3437" s="1">
        <v>3436</v>
      </c>
      <c r="B3437" s="29" t="str">
        <f>TRIM(基本信息!B3437)</f>
        <v/>
      </c>
      <c r="C3437" s="1" t="str">
        <f>TRIM(基本信息!C3437)</f>
        <v/>
      </c>
      <c r="D3437" s="1">
        <f t="shared" si="320"/>
        <v>0</v>
      </c>
      <c r="E3437" s="1" t="str">
        <f>IFERROR(INDEX(股票涨跌!E:E,MATCH(B3437,股票涨跌!B:B,0)),"-")</f>
        <v>-</v>
      </c>
      <c r="F3437" s="1" t="str">
        <f>IFERROR(INDEX(股票涨跌!F:F,MATCH(B3437,股票涨跌!B:B,0)),"-")</f>
        <v>-</v>
      </c>
      <c r="G3437" s="1" t="str">
        <f>TRIM(基本信息!O3437)</f>
        <v/>
      </c>
      <c r="H3437" s="1" t="str">
        <f>IFERROR(INDEX(行业涨跌!F:F,MATCH(G3437,行业涨跌!C:C,0)),"-")</f>
        <v>-</v>
      </c>
      <c r="I3437" s="1" t="str">
        <f>IFERROR(INDEX(行业涨跌!E:E,MATCH(G3437,行业涨跌!C:C,0)),"-")</f>
        <v>-</v>
      </c>
      <c r="M3437" s="66">
        <f t="shared" si="321"/>
        <v>0</v>
      </c>
      <c r="R3437" s="43" t="str">
        <f t="shared" si="319"/>
        <v>-</v>
      </c>
    </row>
    <row r="3438" spans="1:18" x14ac:dyDescent="0.15">
      <c r="A3438" s="1">
        <v>3437</v>
      </c>
      <c r="B3438" s="29" t="str">
        <f>TRIM(基本信息!B3438)</f>
        <v/>
      </c>
      <c r="C3438" s="1" t="str">
        <f>TRIM(基本信息!C3438)</f>
        <v/>
      </c>
      <c r="D3438" s="1">
        <f t="shared" si="320"/>
        <v>0</v>
      </c>
      <c r="E3438" s="1" t="str">
        <f>IFERROR(INDEX(股票涨跌!E:E,MATCH(B3438,股票涨跌!B:B,0)),"-")</f>
        <v>-</v>
      </c>
      <c r="F3438" s="1" t="str">
        <f>IFERROR(INDEX(股票涨跌!F:F,MATCH(B3438,股票涨跌!B:B,0)),"-")</f>
        <v>-</v>
      </c>
      <c r="G3438" s="1" t="str">
        <f>TRIM(基本信息!O3438)</f>
        <v/>
      </c>
      <c r="H3438" s="1" t="str">
        <f>IFERROR(INDEX(行业涨跌!F:F,MATCH(G3438,行业涨跌!C:C,0)),"-")</f>
        <v>-</v>
      </c>
      <c r="I3438" s="1" t="str">
        <f>IFERROR(INDEX(行业涨跌!E:E,MATCH(G3438,行业涨跌!C:C,0)),"-")</f>
        <v>-</v>
      </c>
      <c r="M3438" s="66">
        <f t="shared" si="321"/>
        <v>0</v>
      </c>
      <c r="R3438" s="43" t="str">
        <f t="shared" si="319"/>
        <v>-</v>
      </c>
    </row>
    <row r="3439" spans="1:18" x14ac:dyDescent="0.15">
      <c r="A3439" s="1">
        <v>3438</v>
      </c>
      <c r="B3439" s="29" t="str">
        <f>TRIM(基本信息!B3439)</f>
        <v/>
      </c>
      <c r="C3439" s="1" t="str">
        <f>TRIM(基本信息!C3439)</f>
        <v/>
      </c>
      <c r="D3439" s="1">
        <f t="shared" si="320"/>
        <v>0</v>
      </c>
      <c r="E3439" s="1" t="str">
        <f>IFERROR(INDEX(股票涨跌!E:E,MATCH(B3439,股票涨跌!B:B,0)),"-")</f>
        <v>-</v>
      </c>
      <c r="F3439" s="1" t="str">
        <f>IFERROR(INDEX(股票涨跌!F:F,MATCH(B3439,股票涨跌!B:B,0)),"-")</f>
        <v>-</v>
      </c>
      <c r="G3439" s="1" t="str">
        <f>TRIM(基本信息!O3439)</f>
        <v/>
      </c>
      <c r="H3439" s="1" t="str">
        <f>IFERROR(INDEX(行业涨跌!F:F,MATCH(G3439,行业涨跌!C:C,0)),"-")</f>
        <v>-</v>
      </c>
      <c r="I3439" s="1" t="str">
        <f>IFERROR(INDEX(行业涨跌!E:E,MATCH(G3439,行业涨跌!C:C,0)),"-")</f>
        <v>-</v>
      </c>
      <c r="M3439" s="66">
        <f t="shared" si="321"/>
        <v>0</v>
      </c>
      <c r="R3439" s="43" t="str">
        <f t="shared" si="319"/>
        <v>-</v>
      </c>
    </row>
    <row r="3440" spans="1:18" x14ac:dyDescent="0.15">
      <c r="A3440" s="1">
        <v>3439</v>
      </c>
      <c r="B3440" s="29" t="str">
        <f>TRIM(基本信息!B3440)</f>
        <v/>
      </c>
      <c r="C3440" s="1" t="str">
        <f>TRIM(基本信息!C3440)</f>
        <v/>
      </c>
      <c r="D3440" s="1">
        <f t="shared" si="320"/>
        <v>0</v>
      </c>
      <c r="E3440" s="1" t="str">
        <f>IFERROR(INDEX(股票涨跌!E:E,MATCH(B3440,股票涨跌!B:B,0)),"-")</f>
        <v>-</v>
      </c>
      <c r="F3440" s="1" t="str">
        <f>IFERROR(INDEX(股票涨跌!F:F,MATCH(B3440,股票涨跌!B:B,0)),"-")</f>
        <v>-</v>
      </c>
      <c r="G3440" s="1" t="str">
        <f>TRIM(基本信息!O3440)</f>
        <v/>
      </c>
      <c r="H3440" s="1" t="str">
        <f>IFERROR(INDEX(行业涨跌!F:F,MATCH(G3440,行业涨跌!C:C,0)),"-")</f>
        <v>-</v>
      </c>
      <c r="I3440" s="1" t="str">
        <f>IFERROR(INDEX(行业涨跌!E:E,MATCH(G3440,行业涨跌!C:C,0)),"-")</f>
        <v>-</v>
      </c>
      <c r="M3440" s="66">
        <f t="shared" si="321"/>
        <v>0</v>
      </c>
      <c r="R3440" s="43" t="str">
        <f t="shared" si="319"/>
        <v>-</v>
      </c>
    </row>
    <row r="3441" spans="1:18" x14ac:dyDescent="0.15">
      <c r="A3441" s="1">
        <v>3440</v>
      </c>
      <c r="B3441" s="29" t="str">
        <f>TRIM(基本信息!B3441)</f>
        <v/>
      </c>
      <c r="C3441" s="1" t="str">
        <f>TRIM(基本信息!C3441)</f>
        <v/>
      </c>
      <c r="D3441" s="1">
        <f t="shared" si="320"/>
        <v>0</v>
      </c>
      <c r="E3441" s="1" t="str">
        <f>IFERROR(INDEX(股票涨跌!E:E,MATCH(B3441,股票涨跌!B:B,0)),"-")</f>
        <v>-</v>
      </c>
      <c r="F3441" s="1" t="str">
        <f>IFERROR(INDEX(股票涨跌!F:F,MATCH(B3441,股票涨跌!B:B,0)),"-")</f>
        <v>-</v>
      </c>
      <c r="G3441" s="1" t="str">
        <f>TRIM(基本信息!O3441)</f>
        <v/>
      </c>
      <c r="H3441" s="1" t="str">
        <f>IFERROR(INDEX(行业涨跌!F:F,MATCH(G3441,行业涨跌!C:C,0)),"-")</f>
        <v>-</v>
      </c>
      <c r="I3441" s="1" t="str">
        <f>IFERROR(INDEX(行业涨跌!E:E,MATCH(G3441,行业涨跌!C:C,0)),"-")</f>
        <v>-</v>
      </c>
      <c r="M3441" s="66">
        <f t="shared" si="321"/>
        <v>0</v>
      </c>
      <c r="R3441" s="43" t="str">
        <f t="shared" si="319"/>
        <v>-</v>
      </c>
    </row>
    <row r="3442" spans="1:18" x14ac:dyDescent="0.15">
      <c r="A3442" s="1">
        <v>3441</v>
      </c>
      <c r="B3442" s="29" t="str">
        <f>TRIM(基本信息!B3442)</f>
        <v/>
      </c>
      <c r="C3442" s="1" t="str">
        <f>TRIM(基本信息!C3442)</f>
        <v/>
      </c>
      <c r="D3442" s="1">
        <f t="shared" si="320"/>
        <v>0</v>
      </c>
      <c r="E3442" s="1" t="str">
        <f>IFERROR(INDEX(股票涨跌!E:E,MATCH(B3442,股票涨跌!B:B,0)),"-")</f>
        <v>-</v>
      </c>
      <c r="F3442" s="1" t="str">
        <f>IFERROR(INDEX(股票涨跌!F:F,MATCH(B3442,股票涨跌!B:B,0)),"-")</f>
        <v>-</v>
      </c>
      <c r="G3442" s="1" t="str">
        <f>TRIM(基本信息!O3442)</f>
        <v/>
      </c>
      <c r="H3442" s="1" t="str">
        <f>IFERROR(INDEX(行业涨跌!F:F,MATCH(G3442,行业涨跌!C:C,0)),"-")</f>
        <v>-</v>
      </c>
      <c r="I3442" s="1" t="str">
        <f>IFERROR(INDEX(行业涨跌!E:E,MATCH(G3442,行业涨跌!C:C,0)),"-")</f>
        <v>-</v>
      </c>
      <c r="M3442" s="66">
        <f t="shared" si="321"/>
        <v>0</v>
      </c>
      <c r="R3442" s="43" t="str">
        <f t="shared" si="319"/>
        <v>-</v>
      </c>
    </row>
    <row r="3443" spans="1:18" x14ac:dyDescent="0.15">
      <c r="A3443" s="1">
        <v>3442</v>
      </c>
      <c r="B3443" s="29" t="str">
        <f>TRIM(基本信息!B3443)</f>
        <v/>
      </c>
      <c r="C3443" s="1" t="str">
        <f>TRIM(基本信息!C3443)</f>
        <v/>
      </c>
      <c r="D3443" s="1">
        <f t="shared" si="320"/>
        <v>0</v>
      </c>
      <c r="E3443" s="1" t="str">
        <f>IFERROR(INDEX(股票涨跌!E:E,MATCH(B3443,股票涨跌!B:B,0)),"-")</f>
        <v>-</v>
      </c>
      <c r="F3443" s="1" t="str">
        <f>IFERROR(INDEX(股票涨跌!F:F,MATCH(B3443,股票涨跌!B:B,0)),"-")</f>
        <v>-</v>
      </c>
      <c r="G3443" s="1" t="str">
        <f>TRIM(基本信息!O3443)</f>
        <v/>
      </c>
      <c r="H3443" s="1" t="str">
        <f>IFERROR(INDEX(行业涨跌!F:F,MATCH(G3443,行业涨跌!C:C,0)),"-")</f>
        <v>-</v>
      </c>
      <c r="I3443" s="1" t="str">
        <f>IFERROR(INDEX(行业涨跌!E:E,MATCH(G3443,行业涨跌!C:C,0)),"-")</f>
        <v>-</v>
      </c>
      <c r="M3443" s="66">
        <f t="shared" si="321"/>
        <v>0</v>
      </c>
      <c r="R3443" s="43" t="str">
        <f t="shared" si="319"/>
        <v>-</v>
      </c>
    </row>
    <row r="3444" spans="1:18" x14ac:dyDescent="0.15">
      <c r="A3444" s="1">
        <v>3443</v>
      </c>
      <c r="B3444" s="29" t="str">
        <f>TRIM(基本信息!B3444)</f>
        <v/>
      </c>
      <c r="C3444" s="1" t="str">
        <f>TRIM(基本信息!C3444)</f>
        <v/>
      </c>
      <c r="D3444" s="1">
        <f t="shared" si="320"/>
        <v>0</v>
      </c>
      <c r="E3444" s="1" t="str">
        <f>IFERROR(INDEX(股票涨跌!E:E,MATCH(B3444,股票涨跌!B:B,0)),"-")</f>
        <v>-</v>
      </c>
      <c r="F3444" s="1" t="str">
        <f>IFERROR(INDEX(股票涨跌!F:F,MATCH(B3444,股票涨跌!B:B,0)),"-")</f>
        <v>-</v>
      </c>
      <c r="G3444" s="1" t="str">
        <f>TRIM(基本信息!O3444)</f>
        <v/>
      </c>
      <c r="H3444" s="1" t="str">
        <f>IFERROR(INDEX(行业涨跌!F:F,MATCH(G3444,行业涨跌!C:C,0)),"-")</f>
        <v>-</v>
      </c>
      <c r="I3444" s="1" t="str">
        <f>IFERROR(INDEX(行业涨跌!E:E,MATCH(G3444,行业涨跌!C:C,0)),"-")</f>
        <v>-</v>
      </c>
      <c r="M3444" s="66">
        <f t="shared" si="321"/>
        <v>0</v>
      </c>
      <c r="R3444" s="43" t="str">
        <f t="shared" si="319"/>
        <v>-</v>
      </c>
    </row>
    <row r="3445" spans="1:18" x14ac:dyDescent="0.15">
      <c r="A3445" s="1">
        <v>3444</v>
      </c>
      <c r="B3445" s="29" t="str">
        <f>TRIM(基本信息!B3445)</f>
        <v/>
      </c>
      <c r="C3445" s="1" t="str">
        <f>TRIM(基本信息!C3445)</f>
        <v/>
      </c>
      <c r="D3445" s="1">
        <f t="shared" si="320"/>
        <v>0</v>
      </c>
      <c r="E3445" s="1" t="str">
        <f>IFERROR(INDEX(股票涨跌!E:E,MATCH(B3445,股票涨跌!B:B,0)),"-")</f>
        <v>-</v>
      </c>
      <c r="F3445" s="1" t="str">
        <f>IFERROR(INDEX(股票涨跌!F:F,MATCH(B3445,股票涨跌!B:B,0)),"-")</f>
        <v>-</v>
      </c>
      <c r="G3445" s="1" t="str">
        <f>TRIM(基本信息!O3445)</f>
        <v/>
      </c>
      <c r="H3445" s="1" t="str">
        <f>IFERROR(INDEX(行业涨跌!F:F,MATCH(G3445,行业涨跌!C:C,0)),"-")</f>
        <v>-</v>
      </c>
      <c r="I3445" s="1" t="str">
        <f>IFERROR(INDEX(行业涨跌!E:E,MATCH(G3445,行业涨跌!C:C,0)),"-")</f>
        <v>-</v>
      </c>
      <c r="M3445" s="66">
        <f t="shared" si="321"/>
        <v>0</v>
      </c>
      <c r="R3445" s="43" t="str">
        <f t="shared" si="319"/>
        <v>-</v>
      </c>
    </row>
    <row r="3446" spans="1:18" x14ac:dyDescent="0.15">
      <c r="A3446" s="1">
        <v>3445</v>
      </c>
      <c r="B3446" s="29" t="str">
        <f>TRIM(基本信息!B3446)</f>
        <v/>
      </c>
      <c r="C3446" s="1" t="str">
        <f>TRIM(基本信息!C3446)</f>
        <v/>
      </c>
      <c r="D3446" s="1">
        <f t="shared" si="320"/>
        <v>0</v>
      </c>
      <c r="E3446" s="1" t="str">
        <f>IFERROR(INDEX(股票涨跌!E:E,MATCH(B3446,股票涨跌!B:B,0)),"-")</f>
        <v>-</v>
      </c>
      <c r="F3446" s="1" t="str">
        <f>IFERROR(INDEX(股票涨跌!F:F,MATCH(B3446,股票涨跌!B:B,0)),"-")</f>
        <v>-</v>
      </c>
      <c r="G3446" s="1" t="str">
        <f>TRIM(基本信息!O3446)</f>
        <v/>
      </c>
      <c r="H3446" s="1" t="str">
        <f>IFERROR(INDEX(行业涨跌!F:F,MATCH(G3446,行业涨跌!C:C,0)),"-")</f>
        <v>-</v>
      </c>
      <c r="I3446" s="1" t="str">
        <f>IFERROR(INDEX(行业涨跌!E:E,MATCH(G3446,行业涨跌!C:C,0)),"-")</f>
        <v>-</v>
      </c>
      <c r="M3446" s="66">
        <f t="shared" si="321"/>
        <v>0</v>
      </c>
      <c r="R3446" s="43" t="str">
        <f t="shared" si="319"/>
        <v>-</v>
      </c>
    </row>
    <row r="3447" spans="1:18" x14ac:dyDescent="0.15">
      <c r="A3447" s="1">
        <v>3446</v>
      </c>
      <c r="B3447" s="29" t="str">
        <f>TRIM(基本信息!B3447)</f>
        <v/>
      </c>
      <c r="C3447" s="1" t="str">
        <f>TRIM(基本信息!C3447)</f>
        <v/>
      </c>
      <c r="D3447" s="1">
        <f t="shared" si="320"/>
        <v>0</v>
      </c>
      <c r="E3447" s="1" t="str">
        <f>IFERROR(INDEX(股票涨跌!E:E,MATCH(B3447,股票涨跌!B:B,0)),"-")</f>
        <v>-</v>
      </c>
      <c r="F3447" s="1" t="str">
        <f>IFERROR(INDEX(股票涨跌!F:F,MATCH(B3447,股票涨跌!B:B,0)),"-")</f>
        <v>-</v>
      </c>
      <c r="G3447" s="1" t="str">
        <f>TRIM(基本信息!O3447)</f>
        <v/>
      </c>
      <c r="H3447" s="1" t="str">
        <f>IFERROR(INDEX(行业涨跌!F:F,MATCH(G3447,行业涨跌!C:C,0)),"-")</f>
        <v>-</v>
      </c>
      <c r="I3447" s="1" t="str">
        <f>IFERROR(INDEX(行业涨跌!E:E,MATCH(G3447,行业涨跌!C:C,0)),"-")</f>
        <v>-</v>
      </c>
      <c r="M3447" s="66">
        <f t="shared" si="321"/>
        <v>0</v>
      </c>
      <c r="R3447" s="43" t="str">
        <f t="shared" si="319"/>
        <v>-</v>
      </c>
    </row>
    <row r="3448" spans="1:18" x14ac:dyDescent="0.15">
      <c r="A3448" s="1">
        <v>3447</v>
      </c>
      <c r="B3448" s="29" t="str">
        <f>TRIM(基本信息!B3448)</f>
        <v/>
      </c>
      <c r="C3448" s="1" t="str">
        <f>TRIM(基本信息!C3448)</f>
        <v/>
      </c>
      <c r="D3448" s="1">
        <f t="shared" si="320"/>
        <v>0</v>
      </c>
      <c r="E3448" s="1" t="str">
        <f>IFERROR(INDEX(股票涨跌!E:E,MATCH(B3448,股票涨跌!B:B,0)),"-")</f>
        <v>-</v>
      </c>
      <c r="F3448" s="1" t="str">
        <f>IFERROR(INDEX(股票涨跌!F:F,MATCH(B3448,股票涨跌!B:B,0)),"-")</f>
        <v>-</v>
      </c>
      <c r="G3448" s="1" t="str">
        <f>TRIM(基本信息!O3448)</f>
        <v/>
      </c>
      <c r="H3448" s="1" t="str">
        <f>IFERROR(INDEX(行业涨跌!F:F,MATCH(G3448,行业涨跌!C:C,0)),"-")</f>
        <v>-</v>
      </c>
      <c r="I3448" s="1" t="str">
        <f>IFERROR(INDEX(行业涨跌!E:E,MATCH(G3448,行业涨跌!C:C,0)),"-")</f>
        <v>-</v>
      </c>
      <c r="M3448" s="66">
        <f t="shared" si="321"/>
        <v>0</v>
      </c>
      <c r="R3448" s="43" t="str">
        <f t="shared" si="319"/>
        <v>-</v>
      </c>
    </row>
    <row r="3449" spans="1:18" x14ac:dyDescent="0.15">
      <c r="A3449" s="1">
        <v>3448</v>
      </c>
      <c r="B3449" s="29" t="str">
        <f>TRIM(基本信息!B3449)</f>
        <v/>
      </c>
      <c r="C3449" s="1" t="str">
        <f>TRIM(基本信息!C3449)</f>
        <v/>
      </c>
      <c r="D3449" s="1">
        <f t="shared" si="320"/>
        <v>0</v>
      </c>
      <c r="E3449" s="1" t="str">
        <f>IFERROR(INDEX(股票涨跌!E:E,MATCH(B3449,股票涨跌!B:B,0)),"-")</f>
        <v>-</v>
      </c>
      <c r="F3449" s="1" t="str">
        <f>IFERROR(INDEX(股票涨跌!F:F,MATCH(B3449,股票涨跌!B:B,0)),"-")</f>
        <v>-</v>
      </c>
      <c r="G3449" s="1" t="str">
        <f>TRIM(基本信息!O3449)</f>
        <v/>
      </c>
      <c r="H3449" s="1" t="str">
        <f>IFERROR(INDEX(行业涨跌!F:F,MATCH(G3449,行业涨跌!C:C,0)),"-")</f>
        <v>-</v>
      </c>
      <c r="I3449" s="1" t="str">
        <f>IFERROR(INDEX(行业涨跌!E:E,MATCH(G3449,行业涨跌!C:C,0)),"-")</f>
        <v>-</v>
      </c>
      <c r="M3449" s="66">
        <f t="shared" si="321"/>
        <v>0</v>
      </c>
      <c r="R3449" s="43" t="str">
        <f t="shared" si="319"/>
        <v>-</v>
      </c>
    </row>
    <row r="3450" spans="1:18" x14ac:dyDescent="0.15">
      <c r="A3450" s="1">
        <v>3449</v>
      </c>
      <c r="B3450" s="29" t="str">
        <f>TRIM(基本信息!B3450)</f>
        <v/>
      </c>
      <c r="C3450" s="1" t="str">
        <f>TRIM(基本信息!C3450)</f>
        <v/>
      </c>
      <c r="D3450" s="1">
        <f t="shared" si="320"/>
        <v>0</v>
      </c>
      <c r="E3450" s="1" t="str">
        <f>IFERROR(INDEX(股票涨跌!E:E,MATCH(B3450,股票涨跌!B:B,0)),"-")</f>
        <v>-</v>
      </c>
      <c r="F3450" s="1" t="str">
        <f>IFERROR(INDEX(股票涨跌!F:F,MATCH(B3450,股票涨跌!B:B,0)),"-")</f>
        <v>-</v>
      </c>
      <c r="G3450" s="1" t="str">
        <f>TRIM(基本信息!O3450)</f>
        <v/>
      </c>
      <c r="H3450" s="1" t="str">
        <f>IFERROR(INDEX(行业涨跌!F:F,MATCH(G3450,行业涨跌!C:C,0)),"-")</f>
        <v>-</v>
      </c>
      <c r="I3450" s="1" t="str">
        <f>IFERROR(INDEX(行业涨跌!E:E,MATCH(G3450,行业涨跌!C:C,0)),"-")</f>
        <v>-</v>
      </c>
      <c r="M3450" s="66">
        <f t="shared" si="321"/>
        <v>0</v>
      </c>
      <c r="R3450" s="43" t="str">
        <f t="shared" si="319"/>
        <v>-</v>
      </c>
    </row>
    <row r="3451" spans="1:18" x14ac:dyDescent="0.15">
      <c r="A3451" s="1">
        <v>3450</v>
      </c>
      <c r="B3451" s="29" t="str">
        <f>TRIM(基本信息!B3451)</f>
        <v/>
      </c>
      <c r="C3451" s="1" t="str">
        <f>TRIM(基本信息!C3451)</f>
        <v/>
      </c>
      <c r="D3451" s="1">
        <f t="shared" si="320"/>
        <v>0</v>
      </c>
      <c r="E3451" s="1" t="str">
        <f>IFERROR(INDEX(股票涨跌!E:E,MATCH(B3451,股票涨跌!B:B,0)),"-")</f>
        <v>-</v>
      </c>
      <c r="F3451" s="1" t="str">
        <f>IFERROR(INDEX(股票涨跌!F:F,MATCH(B3451,股票涨跌!B:B,0)),"-")</f>
        <v>-</v>
      </c>
      <c r="G3451" s="1" t="str">
        <f>TRIM(基本信息!O3451)</f>
        <v/>
      </c>
      <c r="H3451" s="1" t="str">
        <f>IFERROR(INDEX(行业涨跌!F:F,MATCH(G3451,行业涨跌!C:C,0)),"-")</f>
        <v>-</v>
      </c>
      <c r="I3451" s="1" t="str">
        <f>IFERROR(INDEX(行业涨跌!E:E,MATCH(G3451,行业涨跌!C:C,0)),"-")</f>
        <v>-</v>
      </c>
      <c r="M3451" s="66">
        <f t="shared" si="321"/>
        <v>0</v>
      </c>
      <c r="R3451" s="43" t="str">
        <f t="shared" si="319"/>
        <v>-</v>
      </c>
    </row>
    <row r="3452" spans="1:18" x14ac:dyDescent="0.15">
      <c r="A3452" s="1">
        <v>3451</v>
      </c>
      <c r="B3452" s="29" t="str">
        <f>TRIM(基本信息!B3452)</f>
        <v/>
      </c>
      <c r="C3452" s="1" t="str">
        <f>TRIM(基本信息!C3452)</f>
        <v/>
      </c>
      <c r="D3452" s="1">
        <f t="shared" si="320"/>
        <v>0</v>
      </c>
      <c r="E3452" s="1" t="str">
        <f>IFERROR(INDEX(股票涨跌!E:E,MATCH(B3452,股票涨跌!B:B,0)),"-")</f>
        <v>-</v>
      </c>
      <c r="F3452" s="1" t="str">
        <f>IFERROR(INDEX(股票涨跌!F:F,MATCH(B3452,股票涨跌!B:B,0)),"-")</f>
        <v>-</v>
      </c>
      <c r="G3452" s="1" t="str">
        <f>TRIM(基本信息!O3452)</f>
        <v/>
      </c>
      <c r="H3452" s="1" t="str">
        <f>IFERROR(INDEX(行业涨跌!F:F,MATCH(G3452,行业涨跌!C:C,0)),"-")</f>
        <v>-</v>
      </c>
      <c r="I3452" s="1" t="str">
        <f>IFERROR(INDEX(行业涨跌!E:E,MATCH(G3452,行业涨跌!C:C,0)),"-")</f>
        <v>-</v>
      </c>
      <c r="M3452" s="66">
        <f t="shared" si="321"/>
        <v>0</v>
      </c>
      <c r="R3452" s="43" t="str">
        <f t="shared" si="319"/>
        <v>-</v>
      </c>
    </row>
    <row r="3453" spans="1:18" x14ac:dyDescent="0.15">
      <c r="A3453" s="1">
        <v>3452</v>
      </c>
      <c r="B3453" s="29" t="str">
        <f>TRIM(基本信息!B3453)</f>
        <v/>
      </c>
      <c r="C3453" s="1" t="str">
        <f>TRIM(基本信息!C3453)</f>
        <v/>
      </c>
      <c r="D3453" s="1">
        <f t="shared" si="320"/>
        <v>0</v>
      </c>
      <c r="E3453" s="1" t="str">
        <f>IFERROR(INDEX(股票涨跌!E:E,MATCH(B3453,股票涨跌!B:B,0)),"-")</f>
        <v>-</v>
      </c>
      <c r="F3453" s="1" t="str">
        <f>IFERROR(INDEX(股票涨跌!F:F,MATCH(B3453,股票涨跌!B:B,0)),"-")</f>
        <v>-</v>
      </c>
      <c r="G3453" s="1" t="str">
        <f>TRIM(基本信息!O3453)</f>
        <v/>
      </c>
      <c r="H3453" s="1" t="str">
        <f>IFERROR(INDEX(行业涨跌!F:F,MATCH(G3453,行业涨跌!C:C,0)),"-")</f>
        <v>-</v>
      </c>
      <c r="I3453" s="1" t="str">
        <f>IFERROR(INDEX(行业涨跌!E:E,MATCH(G3453,行业涨跌!C:C,0)),"-")</f>
        <v>-</v>
      </c>
      <c r="M3453" s="66">
        <f t="shared" si="321"/>
        <v>0</v>
      </c>
      <c r="R3453" s="43" t="str">
        <f t="shared" si="319"/>
        <v>-</v>
      </c>
    </row>
    <row r="3454" spans="1:18" x14ac:dyDescent="0.15">
      <c r="A3454" s="1">
        <v>3453</v>
      </c>
      <c r="B3454" s="29" t="str">
        <f>TRIM(基本信息!B3454)</f>
        <v/>
      </c>
      <c r="C3454" s="1" t="str">
        <f>TRIM(基本信息!C3454)</f>
        <v/>
      </c>
      <c r="D3454" s="1">
        <f t="shared" si="320"/>
        <v>0</v>
      </c>
      <c r="E3454" s="1" t="str">
        <f>IFERROR(INDEX(股票涨跌!E:E,MATCH(B3454,股票涨跌!B:B,0)),"-")</f>
        <v>-</v>
      </c>
      <c r="F3454" s="1" t="str">
        <f>IFERROR(INDEX(股票涨跌!F:F,MATCH(B3454,股票涨跌!B:B,0)),"-")</f>
        <v>-</v>
      </c>
      <c r="G3454" s="1" t="str">
        <f>TRIM(基本信息!O3454)</f>
        <v/>
      </c>
      <c r="H3454" s="1" t="str">
        <f>IFERROR(INDEX(行业涨跌!F:F,MATCH(G3454,行业涨跌!C:C,0)),"-")</f>
        <v>-</v>
      </c>
      <c r="I3454" s="1" t="str">
        <f>IFERROR(INDEX(行业涨跌!E:E,MATCH(G3454,行业涨跌!C:C,0)),"-")</f>
        <v>-</v>
      </c>
      <c r="M3454" s="66">
        <f t="shared" si="321"/>
        <v>0</v>
      </c>
      <c r="R3454" s="43" t="str">
        <f t="shared" si="319"/>
        <v>-</v>
      </c>
    </row>
    <row r="3455" spans="1:18" x14ac:dyDescent="0.15">
      <c r="A3455" s="1">
        <v>3454</v>
      </c>
      <c r="B3455" s="29" t="str">
        <f>TRIM(基本信息!B3455)</f>
        <v/>
      </c>
      <c r="C3455" s="1" t="str">
        <f>TRIM(基本信息!C3455)</f>
        <v/>
      </c>
      <c r="D3455" s="1">
        <f t="shared" si="320"/>
        <v>0</v>
      </c>
      <c r="E3455" s="1" t="str">
        <f>IFERROR(INDEX(股票涨跌!E:E,MATCH(B3455,股票涨跌!B:B,0)),"-")</f>
        <v>-</v>
      </c>
      <c r="F3455" s="1" t="str">
        <f>IFERROR(INDEX(股票涨跌!F:F,MATCH(B3455,股票涨跌!B:B,0)),"-")</f>
        <v>-</v>
      </c>
      <c r="G3455" s="1" t="str">
        <f>TRIM(基本信息!O3455)</f>
        <v/>
      </c>
      <c r="H3455" s="1" t="str">
        <f>IFERROR(INDEX(行业涨跌!F:F,MATCH(G3455,行业涨跌!C:C,0)),"-")</f>
        <v>-</v>
      </c>
      <c r="I3455" s="1" t="str">
        <f>IFERROR(INDEX(行业涨跌!E:E,MATCH(G3455,行业涨跌!C:C,0)),"-")</f>
        <v>-</v>
      </c>
      <c r="M3455" s="66">
        <f t="shared" si="321"/>
        <v>0</v>
      </c>
      <c r="R3455" s="43" t="str">
        <f t="shared" si="319"/>
        <v>-</v>
      </c>
    </row>
    <row r="3456" spans="1:18" x14ac:dyDescent="0.15">
      <c r="A3456" s="1">
        <v>3455</v>
      </c>
      <c r="B3456" s="29" t="str">
        <f>TRIM(基本信息!B3456)</f>
        <v/>
      </c>
      <c r="C3456" s="1" t="str">
        <f>TRIM(基本信息!C3456)</f>
        <v/>
      </c>
      <c r="D3456" s="1">
        <f t="shared" si="320"/>
        <v>0</v>
      </c>
      <c r="E3456" s="1" t="str">
        <f>IFERROR(INDEX(股票涨跌!E:E,MATCH(B3456,股票涨跌!B:B,0)),"-")</f>
        <v>-</v>
      </c>
      <c r="F3456" s="1" t="str">
        <f>IFERROR(INDEX(股票涨跌!F:F,MATCH(B3456,股票涨跌!B:B,0)),"-")</f>
        <v>-</v>
      </c>
      <c r="G3456" s="1" t="str">
        <f>TRIM(基本信息!O3456)</f>
        <v/>
      </c>
      <c r="H3456" s="1" t="str">
        <f>IFERROR(INDEX(行业涨跌!F:F,MATCH(G3456,行业涨跌!C:C,0)),"-")</f>
        <v>-</v>
      </c>
      <c r="I3456" s="1" t="str">
        <f>IFERROR(INDEX(行业涨跌!E:E,MATCH(G3456,行业涨跌!C:C,0)),"-")</f>
        <v>-</v>
      </c>
      <c r="M3456" s="66">
        <f t="shared" si="321"/>
        <v>0</v>
      </c>
      <c r="R3456" s="43" t="str">
        <f t="shared" si="319"/>
        <v>-</v>
      </c>
    </row>
    <row r="3457" spans="1:18" x14ac:dyDescent="0.15">
      <c r="A3457" s="1">
        <v>3456</v>
      </c>
      <c r="B3457" s="29" t="str">
        <f>TRIM(基本信息!B3457)</f>
        <v/>
      </c>
      <c r="C3457" s="1" t="str">
        <f>TRIM(基本信息!C3457)</f>
        <v/>
      </c>
      <c r="D3457" s="1">
        <f t="shared" si="320"/>
        <v>0</v>
      </c>
      <c r="E3457" s="1" t="str">
        <f>IFERROR(INDEX(股票涨跌!E:E,MATCH(B3457,股票涨跌!B:B,0)),"-")</f>
        <v>-</v>
      </c>
      <c r="F3457" s="1" t="str">
        <f>IFERROR(INDEX(股票涨跌!F:F,MATCH(B3457,股票涨跌!B:B,0)),"-")</f>
        <v>-</v>
      </c>
      <c r="G3457" s="1" t="str">
        <f>TRIM(基本信息!O3457)</f>
        <v/>
      </c>
      <c r="H3457" s="1" t="str">
        <f>IFERROR(INDEX(行业涨跌!F:F,MATCH(G3457,行业涨跌!C:C,0)),"-")</f>
        <v>-</v>
      </c>
      <c r="I3457" s="1" t="str">
        <f>IFERROR(INDEX(行业涨跌!E:E,MATCH(G3457,行业涨跌!C:C,0)),"-")</f>
        <v>-</v>
      </c>
      <c r="M3457" s="66">
        <f t="shared" si="321"/>
        <v>0</v>
      </c>
      <c r="R3457" s="43" t="str">
        <f t="shared" si="319"/>
        <v>-</v>
      </c>
    </row>
    <row r="3458" spans="1:18" x14ac:dyDescent="0.15">
      <c r="A3458" s="1">
        <v>3457</v>
      </c>
      <c r="B3458" s="29" t="str">
        <f>TRIM(基本信息!B3458)</f>
        <v/>
      </c>
      <c r="C3458" s="1" t="str">
        <f>TRIM(基本信息!C3458)</f>
        <v/>
      </c>
      <c r="D3458" s="1">
        <f t="shared" si="320"/>
        <v>0</v>
      </c>
      <c r="E3458" s="1" t="str">
        <f>IFERROR(INDEX(股票涨跌!E:E,MATCH(B3458,股票涨跌!B:B,0)),"-")</f>
        <v>-</v>
      </c>
      <c r="F3458" s="1" t="str">
        <f>IFERROR(INDEX(股票涨跌!F:F,MATCH(B3458,股票涨跌!B:B,0)),"-")</f>
        <v>-</v>
      </c>
      <c r="G3458" s="1" t="str">
        <f>TRIM(基本信息!O3458)</f>
        <v/>
      </c>
      <c r="H3458" s="1" t="str">
        <f>IFERROR(INDEX(行业涨跌!F:F,MATCH(G3458,行业涨跌!C:C,0)),"-")</f>
        <v>-</v>
      </c>
      <c r="I3458" s="1" t="str">
        <f>IFERROR(INDEX(行业涨跌!E:E,MATCH(G3458,行业涨跌!C:C,0)),"-")</f>
        <v>-</v>
      </c>
      <c r="M3458" s="66">
        <f t="shared" si="321"/>
        <v>0</v>
      </c>
      <c r="R3458" s="43" t="str">
        <f t="shared" ref="R3458:R3521" si="322">IF(D3458&gt;0,IF(J3458&gt;0,$J$1,"")&amp;IF(K3458&gt;0,$K$1,"")&amp;IF(L3458&gt;0,$L$1,"")&amp;"+"&amp;IF(N3458&gt;0,$N$1,"")&amp;IF(O3458&gt;0,$O$1,"")&amp;IF(P3458&gt;0,$P$1,"")&amp;IF(Q3458&gt;0,$Q$1,""),"-")</f>
        <v>-</v>
      </c>
    </row>
    <row r="3459" spans="1:18" x14ac:dyDescent="0.15">
      <c r="A3459" s="1">
        <v>3458</v>
      </c>
      <c r="B3459" s="29" t="str">
        <f>TRIM(基本信息!B3459)</f>
        <v/>
      </c>
      <c r="C3459" s="1" t="str">
        <f>TRIM(基本信息!C3459)</f>
        <v/>
      </c>
      <c r="D3459" s="1">
        <f t="shared" ref="D3459:D3522" si="323">IF(LEN(B3459)&gt;2,OR(M3459=1,(M3459=0.5)*(N3459+O3459+P3459+Q3459)&gt;0)+0,0)</f>
        <v>0</v>
      </c>
      <c r="E3459" s="1" t="str">
        <f>IFERROR(INDEX(股票涨跌!E:E,MATCH(B3459,股票涨跌!B:B,0)),"-")</f>
        <v>-</v>
      </c>
      <c r="F3459" s="1" t="str">
        <f>IFERROR(INDEX(股票涨跌!F:F,MATCH(B3459,股票涨跌!B:B,0)),"-")</f>
        <v>-</v>
      </c>
      <c r="G3459" s="1" t="str">
        <f>TRIM(基本信息!O3459)</f>
        <v/>
      </c>
      <c r="H3459" s="1" t="str">
        <f>IFERROR(INDEX(行业涨跌!F:F,MATCH(G3459,行业涨跌!C:C,0)),"-")</f>
        <v>-</v>
      </c>
      <c r="I3459" s="1" t="str">
        <f>IFERROR(INDEX(行业涨跌!E:E,MATCH(G3459,行业涨跌!C:C,0)),"-")</f>
        <v>-</v>
      </c>
      <c r="M3459" s="66">
        <f t="shared" ref="M3459:M3522" si="324">IF(K3459&gt;0,1,IF(J3459&gt;0,0.5,0))</f>
        <v>0</v>
      </c>
      <c r="R3459" s="43" t="str">
        <f t="shared" si="322"/>
        <v>-</v>
      </c>
    </row>
    <row r="3460" spans="1:18" x14ac:dyDescent="0.15">
      <c r="A3460" s="1">
        <v>3459</v>
      </c>
      <c r="B3460" s="29" t="str">
        <f>TRIM(基本信息!B3460)</f>
        <v/>
      </c>
      <c r="C3460" s="1" t="str">
        <f>TRIM(基本信息!C3460)</f>
        <v/>
      </c>
      <c r="D3460" s="1">
        <f t="shared" si="323"/>
        <v>0</v>
      </c>
      <c r="E3460" s="1" t="str">
        <f>IFERROR(INDEX(股票涨跌!E:E,MATCH(B3460,股票涨跌!B:B,0)),"-")</f>
        <v>-</v>
      </c>
      <c r="F3460" s="1" t="str">
        <f>IFERROR(INDEX(股票涨跌!F:F,MATCH(B3460,股票涨跌!B:B,0)),"-")</f>
        <v>-</v>
      </c>
      <c r="G3460" s="1" t="str">
        <f>TRIM(基本信息!O3460)</f>
        <v/>
      </c>
      <c r="H3460" s="1" t="str">
        <f>IFERROR(INDEX(行业涨跌!F:F,MATCH(G3460,行业涨跌!C:C,0)),"-")</f>
        <v>-</v>
      </c>
      <c r="I3460" s="1" t="str">
        <f>IFERROR(INDEX(行业涨跌!E:E,MATCH(G3460,行业涨跌!C:C,0)),"-")</f>
        <v>-</v>
      </c>
      <c r="M3460" s="66">
        <f t="shared" si="324"/>
        <v>0</v>
      </c>
      <c r="R3460" s="43" t="str">
        <f t="shared" si="322"/>
        <v>-</v>
      </c>
    </row>
    <row r="3461" spans="1:18" x14ac:dyDescent="0.15">
      <c r="A3461" s="1">
        <v>3460</v>
      </c>
      <c r="B3461" s="29" t="str">
        <f>TRIM(基本信息!B3461)</f>
        <v/>
      </c>
      <c r="C3461" s="1" t="str">
        <f>TRIM(基本信息!C3461)</f>
        <v/>
      </c>
      <c r="D3461" s="1">
        <f t="shared" si="323"/>
        <v>0</v>
      </c>
      <c r="E3461" s="1" t="str">
        <f>IFERROR(INDEX(股票涨跌!E:E,MATCH(B3461,股票涨跌!B:B,0)),"-")</f>
        <v>-</v>
      </c>
      <c r="F3461" s="1" t="str">
        <f>IFERROR(INDEX(股票涨跌!F:F,MATCH(B3461,股票涨跌!B:B,0)),"-")</f>
        <v>-</v>
      </c>
      <c r="G3461" s="1" t="str">
        <f>TRIM(基本信息!O3461)</f>
        <v/>
      </c>
      <c r="H3461" s="1" t="str">
        <f>IFERROR(INDEX(行业涨跌!F:F,MATCH(G3461,行业涨跌!C:C,0)),"-")</f>
        <v>-</v>
      </c>
      <c r="I3461" s="1" t="str">
        <f>IFERROR(INDEX(行业涨跌!E:E,MATCH(G3461,行业涨跌!C:C,0)),"-")</f>
        <v>-</v>
      </c>
      <c r="M3461" s="66">
        <f t="shared" si="324"/>
        <v>0</v>
      </c>
      <c r="R3461" s="43" t="str">
        <f t="shared" si="322"/>
        <v>-</v>
      </c>
    </row>
    <row r="3462" spans="1:18" x14ac:dyDescent="0.15">
      <c r="A3462" s="1">
        <v>3461</v>
      </c>
      <c r="B3462" s="29" t="str">
        <f>TRIM(基本信息!B3462)</f>
        <v/>
      </c>
      <c r="C3462" s="1" t="str">
        <f>TRIM(基本信息!C3462)</f>
        <v/>
      </c>
      <c r="D3462" s="1">
        <f t="shared" si="323"/>
        <v>0</v>
      </c>
      <c r="E3462" s="1" t="str">
        <f>IFERROR(INDEX(股票涨跌!E:E,MATCH(B3462,股票涨跌!B:B,0)),"-")</f>
        <v>-</v>
      </c>
      <c r="F3462" s="1" t="str">
        <f>IFERROR(INDEX(股票涨跌!F:F,MATCH(B3462,股票涨跌!B:B,0)),"-")</f>
        <v>-</v>
      </c>
      <c r="G3462" s="1" t="str">
        <f>TRIM(基本信息!O3462)</f>
        <v/>
      </c>
      <c r="H3462" s="1" t="str">
        <f>IFERROR(INDEX(行业涨跌!F:F,MATCH(G3462,行业涨跌!C:C,0)),"-")</f>
        <v>-</v>
      </c>
      <c r="I3462" s="1" t="str">
        <f>IFERROR(INDEX(行业涨跌!E:E,MATCH(G3462,行业涨跌!C:C,0)),"-")</f>
        <v>-</v>
      </c>
      <c r="M3462" s="66">
        <f t="shared" si="324"/>
        <v>0</v>
      </c>
      <c r="R3462" s="43" t="str">
        <f t="shared" si="322"/>
        <v>-</v>
      </c>
    </row>
    <row r="3463" spans="1:18" x14ac:dyDescent="0.15">
      <c r="A3463" s="1">
        <v>3462</v>
      </c>
      <c r="B3463" s="29" t="str">
        <f>TRIM(基本信息!B3463)</f>
        <v/>
      </c>
      <c r="C3463" s="1" t="str">
        <f>TRIM(基本信息!C3463)</f>
        <v/>
      </c>
      <c r="D3463" s="1">
        <f t="shared" si="323"/>
        <v>0</v>
      </c>
      <c r="E3463" s="1" t="str">
        <f>IFERROR(INDEX(股票涨跌!E:E,MATCH(B3463,股票涨跌!B:B,0)),"-")</f>
        <v>-</v>
      </c>
      <c r="F3463" s="1" t="str">
        <f>IFERROR(INDEX(股票涨跌!F:F,MATCH(B3463,股票涨跌!B:B,0)),"-")</f>
        <v>-</v>
      </c>
      <c r="G3463" s="1" t="str">
        <f>TRIM(基本信息!O3463)</f>
        <v/>
      </c>
      <c r="H3463" s="1" t="str">
        <f>IFERROR(INDEX(行业涨跌!F:F,MATCH(G3463,行业涨跌!C:C,0)),"-")</f>
        <v>-</v>
      </c>
      <c r="I3463" s="1" t="str">
        <f>IFERROR(INDEX(行业涨跌!E:E,MATCH(G3463,行业涨跌!C:C,0)),"-")</f>
        <v>-</v>
      </c>
      <c r="M3463" s="66">
        <f t="shared" si="324"/>
        <v>0</v>
      </c>
      <c r="R3463" s="43" t="str">
        <f t="shared" si="322"/>
        <v>-</v>
      </c>
    </row>
    <row r="3464" spans="1:18" x14ac:dyDescent="0.15">
      <c r="A3464" s="1">
        <v>3463</v>
      </c>
      <c r="B3464" s="29" t="str">
        <f>TRIM(基本信息!B3464)</f>
        <v/>
      </c>
      <c r="C3464" s="1" t="str">
        <f>TRIM(基本信息!C3464)</f>
        <v/>
      </c>
      <c r="D3464" s="1">
        <f t="shared" si="323"/>
        <v>0</v>
      </c>
      <c r="E3464" s="1" t="str">
        <f>IFERROR(INDEX(股票涨跌!E:E,MATCH(B3464,股票涨跌!B:B,0)),"-")</f>
        <v>-</v>
      </c>
      <c r="F3464" s="1" t="str">
        <f>IFERROR(INDEX(股票涨跌!F:F,MATCH(B3464,股票涨跌!B:B,0)),"-")</f>
        <v>-</v>
      </c>
      <c r="G3464" s="1" t="str">
        <f>TRIM(基本信息!O3464)</f>
        <v/>
      </c>
      <c r="H3464" s="1" t="str">
        <f>IFERROR(INDEX(行业涨跌!F:F,MATCH(G3464,行业涨跌!C:C,0)),"-")</f>
        <v>-</v>
      </c>
      <c r="I3464" s="1" t="str">
        <f>IFERROR(INDEX(行业涨跌!E:E,MATCH(G3464,行业涨跌!C:C,0)),"-")</f>
        <v>-</v>
      </c>
      <c r="M3464" s="66">
        <f t="shared" si="324"/>
        <v>0</v>
      </c>
      <c r="R3464" s="43" t="str">
        <f t="shared" si="322"/>
        <v>-</v>
      </c>
    </row>
    <row r="3465" spans="1:18" x14ac:dyDescent="0.15">
      <c r="A3465" s="1">
        <v>3464</v>
      </c>
      <c r="B3465" s="29" t="str">
        <f>TRIM(基本信息!B3465)</f>
        <v/>
      </c>
      <c r="C3465" s="1" t="str">
        <f>TRIM(基本信息!C3465)</f>
        <v/>
      </c>
      <c r="D3465" s="1">
        <f t="shared" si="323"/>
        <v>0</v>
      </c>
      <c r="E3465" s="1" t="str">
        <f>IFERROR(INDEX(股票涨跌!E:E,MATCH(B3465,股票涨跌!B:B,0)),"-")</f>
        <v>-</v>
      </c>
      <c r="F3465" s="1" t="str">
        <f>IFERROR(INDEX(股票涨跌!F:F,MATCH(B3465,股票涨跌!B:B,0)),"-")</f>
        <v>-</v>
      </c>
      <c r="G3465" s="1" t="str">
        <f>TRIM(基本信息!O3465)</f>
        <v/>
      </c>
      <c r="H3465" s="1" t="str">
        <f>IFERROR(INDEX(行业涨跌!F:F,MATCH(G3465,行业涨跌!C:C,0)),"-")</f>
        <v>-</v>
      </c>
      <c r="I3465" s="1" t="str">
        <f>IFERROR(INDEX(行业涨跌!E:E,MATCH(G3465,行业涨跌!C:C,0)),"-")</f>
        <v>-</v>
      </c>
      <c r="M3465" s="66">
        <f t="shared" si="324"/>
        <v>0</v>
      </c>
      <c r="R3465" s="43" t="str">
        <f t="shared" si="322"/>
        <v>-</v>
      </c>
    </row>
    <row r="3466" spans="1:18" x14ac:dyDescent="0.15">
      <c r="A3466" s="1">
        <v>3465</v>
      </c>
      <c r="B3466" s="29" t="str">
        <f>TRIM(基本信息!B3466)</f>
        <v/>
      </c>
      <c r="C3466" s="1" t="str">
        <f>TRIM(基本信息!C3466)</f>
        <v/>
      </c>
      <c r="D3466" s="1">
        <f t="shared" si="323"/>
        <v>0</v>
      </c>
      <c r="E3466" s="1" t="str">
        <f>IFERROR(INDEX(股票涨跌!E:E,MATCH(B3466,股票涨跌!B:B,0)),"-")</f>
        <v>-</v>
      </c>
      <c r="F3466" s="1" t="str">
        <f>IFERROR(INDEX(股票涨跌!F:F,MATCH(B3466,股票涨跌!B:B,0)),"-")</f>
        <v>-</v>
      </c>
      <c r="G3466" s="1" t="str">
        <f>TRIM(基本信息!O3466)</f>
        <v/>
      </c>
      <c r="H3466" s="1" t="str">
        <f>IFERROR(INDEX(行业涨跌!F:F,MATCH(G3466,行业涨跌!C:C,0)),"-")</f>
        <v>-</v>
      </c>
      <c r="I3466" s="1" t="str">
        <f>IFERROR(INDEX(行业涨跌!E:E,MATCH(G3466,行业涨跌!C:C,0)),"-")</f>
        <v>-</v>
      </c>
      <c r="M3466" s="66">
        <f t="shared" si="324"/>
        <v>0</v>
      </c>
      <c r="R3466" s="43" t="str">
        <f t="shared" si="322"/>
        <v>-</v>
      </c>
    </row>
    <row r="3467" spans="1:18" x14ac:dyDescent="0.15">
      <c r="A3467" s="1">
        <v>3466</v>
      </c>
      <c r="B3467" s="29" t="str">
        <f>TRIM(基本信息!B3467)</f>
        <v/>
      </c>
      <c r="C3467" s="1" t="str">
        <f>TRIM(基本信息!C3467)</f>
        <v/>
      </c>
      <c r="D3467" s="1">
        <f t="shared" si="323"/>
        <v>0</v>
      </c>
      <c r="E3467" s="1" t="str">
        <f>IFERROR(INDEX(股票涨跌!E:E,MATCH(B3467,股票涨跌!B:B,0)),"-")</f>
        <v>-</v>
      </c>
      <c r="F3467" s="1" t="str">
        <f>IFERROR(INDEX(股票涨跌!F:F,MATCH(B3467,股票涨跌!B:B,0)),"-")</f>
        <v>-</v>
      </c>
      <c r="G3467" s="1" t="str">
        <f>TRIM(基本信息!O3467)</f>
        <v/>
      </c>
      <c r="H3467" s="1" t="str">
        <f>IFERROR(INDEX(行业涨跌!F:F,MATCH(G3467,行业涨跌!C:C,0)),"-")</f>
        <v>-</v>
      </c>
      <c r="I3467" s="1" t="str">
        <f>IFERROR(INDEX(行业涨跌!E:E,MATCH(G3467,行业涨跌!C:C,0)),"-")</f>
        <v>-</v>
      </c>
      <c r="M3467" s="66">
        <f t="shared" si="324"/>
        <v>0</v>
      </c>
      <c r="R3467" s="43" t="str">
        <f t="shared" si="322"/>
        <v>-</v>
      </c>
    </row>
    <row r="3468" spans="1:18" x14ac:dyDescent="0.15">
      <c r="A3468" s="1">
        <v>3467</v>
      </c>
      <c r="B3468" s="29" t="str">
        <f>TRIM(基本信息!B3468)</f>
        <v/>
      </c>
      <c r="C3468" s="1" t="str">
        <f>TRIM(基本信息!C3468)</f>
        <v/>
      </c>
      <c r="D3468" s="1">
        <f t="shared" si="323"/>
        <v>0</v>
      </c>
      <c r="E3468" s="1" t="str">
        <f>IFERROR(INDEX(股票涨跌!E:E,MATCH(B3468,股票涨跌!B:B,0)),"-")</f>
        <v>-</v>
      </c>
      <c r="F3468" s="1" t="str">
        <f>IFERROR(INDEX(股票涨跌!F:F,MATCH(B3468,股票涨跌!B:B,0)),"-")</f>
        <v>-</v>
      </c>
      <c r="G3468" s="1" t="str">
        <f>TRIM(基本信息!O3468)</f>
        <v/>
      </c>
      <c r="H3468" s="1" t="str">
        <f>IFERROR(INDEX(行业涨跌!F:F,MATCH(G3468,行业涨跌!C:C,0)),"-")</f>
        <v>-</v>
      </c>
      <c r="I3468" s="1" t="str">
        <f>IFERROR(INDEX(行业涨跌!E:E,MATCH(G3468,行业涨跌!C:C,0)),"-")</f>
        <v>-</v>
      </c>
      <c r="M3468" s="66">
        <f t="shared" si="324"/>
        <v>0</v>
      </c>
      <c r="R3468" s="43" t="str">
        <f t="shared" si="322"/>
        <v>-</v>
      </c>
    </row>
    <row r="3469" spans="1:18" x14ac:dyDescent="0.15">
      <c r="A3469" s="1">
        <v>3468</v>
      </c>
      <c r="B3469" s="29" t="str">
        <f>TRIM(基本信息!B3469)</f>
        <v/>
      </c>
      <c r="C3469" s="1" t="str">
        <f>TRIM(基本信息!C3469)</f>
        <v/>
      </c>
      <c r="D3469" s="1">
        <f t="shared" si="323"/>
        <v>0</v>
      </c>
      <c r="E3469" s="1" t="str">
        <f>IFERROR(INDEX(股票涨跌!E:E,MATCH(B3469,股票涨跌!B:B,0)),"-")</f>
        <v>-</v>
      </c>
      <c r="F3469" s="1" t="str">
        <f>IFERROR(INDEX(股票涨跌!F:F,MATCH(B3469,股票涨跌!B:B,0)),"-")</f>
        <v>-</v>
      </c>
      <c r="G3469" s="1" t="str">
        <f>TRIM(基本信息!O3469)</f>
        <v/>
      </c>
      <c r="H3469" s="1" t="str">
        <f>IFERROR(INDEX(行业涨跌!F:F,MATCH(G3469,行业涨跌!C:C,0)),"-")</f>
        <v>-</v>
      </c>
      <c r="I3469" s="1" t="str">
        <f>IFERROR(INDEX(行业涨跌!E:E,MATCH(G3469,行业涨跌!C:C,0)),"-")</f>
        <v>-</v>
      </c>
      <c r="M3469" s="66">
        <f t="shared" si="324"/>
        <v>0</v>
      </c>
      <c r="R3469" s="43" t="str">
        <f t="shared" si="322"/>
        <v>-</v>
      </c>
    </row>
    <row r="3470" spans="1:18" x14ac:dyDescent="0.15">
      <c r="A3470" s="1">
        <v>3469</v>
      </c>
      <c r="B3470" s="29" t="str">
        <f>TRIM(基本信息!B3470)</f>
        <v/>
      </c>
      <c r="C3470" s="1" t="str">
        <f>TRIM(基本信息!C3470)</f>
        <v/>
      </c>
      <c r="D3470" s="1">
        <f t="shared" si="323"/>
        <v>0</v>
      </c>
      <c r="E3470" s="1" t="str">
        <f>IFERROR(INDEX(股票涨跌!E:E,MATCH(B3470,股票涨跌!B:B,0)),"-")</f>
        <v>-</v>
      </c>
      <c r="F3470" s="1" t="str">
        <f>IFERROR(INDEX(股票涨跌!F:F,MATCH(B3470,股票涨跌!B:B,0)),"-")</f>
        <v>-</v>
      </c>
      <c r="G3470" s="1" t="str">
        <f>TRIM(基本信息!O3470)</f>
        <v/>
      </c>
      <c r="H3470" s="1" t="str">
        <f>IFERROR(INDEX(行业涨跌!F:F,MATCH(G3470,行业涨跌!C:C,0)),"-")</f>
        <v>-</v>
      </c>
      <c r="I3470" s="1" t="str">
        <f>IFERROR(INDEX(行业涨跌!E:E,MATCH(G3470,行业涨跌!C:C,0)),"-")</f>
        <v>-</v>
      </c>
      <c r="M3470" s="66">
        <f t="shared" si="324"/>
        <v>0</v>
      </c>
      <c r="R3470" s="43" t="str">
        <f t="shared" si="322"/>
        <v>-</v>
      </c>
    </row>
    <row r="3471" spans="1:18" x14ac:dyDescent="0.15">
      <c r="A3471" s="1">
        <v>3470</v>
      </c>
      <c r="B3471" s="29" t="str">
        <f>TRIM(基本信息!B3471)</f>
        <v/>
      </c>
      <c r="C3471" s="1" t="str">
        <f>TRIM(基本信息!C3471)</f>
        <v/>
      </c>
      <c r="D3471" s="1">
        <f t="shared" si="323"/>
        <v>0</v>
      </c>
      <c r="E3471" s="1" t="str">
        <f>IFERROR(INDEX(股票涨跌!E:E,MATCH(B3471,股票涨跌!B:B,0)),"-")</f>
        <v>-</v>
      </c>
      <c r="F3471" s="1" t="str">
        <f>IFERROR(INDEX(股票涨跌!F:F,MATCH(B3471,股票涨跌!B:B,0)),"-")</f>
        <v>-</v>
      </c>
      <c r="G3471" s="1" t="str">
        <f>TRIM(基本信息!O3471)</f>
        <v/>
      </c>
      <c r="H3471" s="1" t="str">
        <f>IFERROR(INDEX(行业涨跌!F:F,MATCH(G3471,行业涨跌!C:C,0)),"-")</f>
        <v>-</v>
      </c>
      <c r="I3471" s="1" t="str">
        <f>IFERROR(INDEX(行业涨跌!E:E,MATCH(G3471,行业涨跌!C:C,0)),"-")</f>
        <v>-</v>
      </c>
      <c r="M3471" s="66">
        <f t="shared" si="324"/>
        <v>0</v>
      </c>
      <c r="R3471" s="43" t="str">
        <f t="shared" si="322"/>
        <v>-</v>
      </c>
    </row>
    <row r="3472" spans="1:18" x14ac:dyDescent="0.15">
      <c r="A3472" s="1">
        <v>3471</v>
      </c>
      <c r="B3472" s="29" t="str">
        <f>TRIM(基本信息!B3472)</f>
        <v/>
      </c>
      <c r="C3472" s="1" t="str">
        <f>TRIM(基本信息!C3472)</f>
        <v/>
      </c>
      <c r="D3472" s="1">
        <f t="shared" si="323"/>
        <v>0</v>
      </c>
      <c r="E3472" s="1" t="str">
        <f>IFERROR(INDEX(股票涨跌!E:E,MATCH(B3472,股票涨跌!B:B,0)),"-")</f>
        <v>-</v>
      </c>
      <c r="F3472" s="1" t="str">
        <f>IFERROR(INDEX(股票涨跌!F:F,MATCH(B3472,股票涨跌!B:B,0)),"-")</f>
        <v>-</v>
      </c>
      <c r="G3472" s="1" t="str">
        <f>TRIM(基本信息!O3472)</f>
        <v/>
      </c>
      <c r="H3472" s="1" t="str">
        <f>IFERROR(INDEX(行业涨跌!F:F,MATCH(G3472,行业涨跌!C:C,0)),"-")</f>
        <v>-</v>
      </c>
      <c r="I3472" s="1" t="str">
        <f>IFERROR(INDEX(行业涨跌!E:E,MATCH(G3472,行业涨跌!C:C,0)),"-")</f>
        <v>-</v>
      </c>
      <c r="M3472" s="66">
        <f t="shared" si="324"/>
        <v>0</v>
      </c>
      <c r="R3472" s="43" t="str">
        <f t="shared" si="322"/>
        <v>-</v>
      </c>
    </row>
    <row r="3473" spans="1:18" x14ac:dyDescent="0.15">
      <c r="A3473" s="1">
        <v>3472</v>
      </c>
      <c r="B3473" s="29" t="str">
        <f>TRIM(基本信息!B3473)</f>
        <v/>
      </c>
      <c r="C3473" s="1" t="str">
        <f>TRIM(基本信息!C3473)</f>
        <v/>
      </c>
      <c r="D3473" s="1">
        <f t="shared" si="323"/>
        <v>0</v>
      </c>
      <c r="E3473" s="1" t="str">
        <f>IFERROR(INDEX(股票涨跌!E:E,MATCH(B3473,股票涨跌!B:B,0)),"-")</f>
        <v>-</v>
      </c>
      <c r="F3473" s="1" t="str">
        <f>IFERROR(INDEX(股票涨跌!F:F,MATCH(B3473,股票涨跌!B:B,0)),"-")</f>
        <v>-</v>
      </c>
      <c r="G3473" s="1" t="str">
        <f>TRIM(基本信息!O3473)</f>
        <v/>
      </c>
      <c r="H3473" s="1" t="str">
        <f>IFERROR(INDEX(行业涨跌!F:F,MATCH(G3473,行业涨跌!C:C,0)),"-")</f>
        <v>-</v>
      </c>
      <c r="I3473" s="1" t="str">
        <f>IFERROR(INDEX(行业涨跌!E:E,MATCH(G3473,行业涨跌!C:C,0)),"-")</f>
        <v>-</v>
      </c>
      <c r="M3473" s="66">
        <f t="shared" si="324"/>
        <v>0</v>
      </c>
      <c r="R3473" s="43" t="str">
        <f t="shared" si="322"/>
        <v>-</v>
      </c>
    </row>
    <row r="3474" spans="1:18" x14ac:dyDescent="0.15">
      <c r="A3474" s="1">
        <v>3473</v>
      </c>
      <c r="B3474" s="29" t="str">
        <f>TRIM(基本信息!B3474)</f>
        <v/>
      </c>
      <c r="C3474" s="1" t="str">
        <f>TRIM(基本信息!C3474)</f>
        <v/>
      </c>
      <c r="D3474" s="1">
        <f t="shared" si="323"/>
        <v>0</v>
      </c>
      <c r="E3474" s="1" t="str">
        <f>IFERROR(INDEX(股票涨跌!E:E,MATCH(B3474,股票涨跌!B:B,0)),"-")</f>
        <v>-</v>
      </c>
      <c r="F3474" s="1" t="str">
        <f>IFERROR(INDEX(股票涨跌!F:F,MATCH(B3474,股票涨跌!B:B,0)),"-")</f>
        <v>-</v>
      </c>
      <c r="G3474" s="1" t="str">
        <f>TRIM(基本信息!O3474)</f>
        <v/>
      </c>
      <c r="H3474" s="1" t="str">
        <f>IFERROR(INDEX(行业涨跌!F:F,MATCH(G3474,行业涨跌!C:C,0)),"-")</f>
        <v>-</v>
      </c>
      <c r="I3474" s="1" t="str">
        <f>IFERROR(INDEX(行业涨跌!E:E,MATCH(G3474,行业涨跌!C:C,0)),"-")</f>
        <v>-</v>
      </c>
      <c r="M3474" s="66">
        <f t="shared" si="324"/>
        <v>0</v>
      </c>
      <c r="R3474" s="43" t="str">
        <f t="shared" si="322"/>
        <v>-</v>
      </c>
    </row>
    <row r="3475" spans="1:18" x14ac:dyDescent="0.15">
      <c r="A3475" s="1">
        <v>3474</v>
      </c>
      <c r="B3475" s="29" t="str">
        <f>TRIM(基本信息!B3475)</f>
        <v/>
      </c>
      <c r="C3475" s="1" t="str">
        <f>TRIM(基本信息!C3475)</f>
        <v/>
      </c>
      <c r="D3475" s="1">
        <f t="shared" si="323"/>
        <v>0</v>
      </c>
      <c r="E3475" s="1" t="str">
        <f>IFERROR(INDEX(股票涨跌!E:E,MATCH(B3475,股票涨跌!B:B,0)),"-")</f>
        <v>-</v>
      </c>
      <c r="F3475" s="1" t="str">
        <f>IFERROR(INDEX(股票涨跌!F:F,MATCH(B3475,股票涨跌!B:B,0)),"-")</f>
        <v>-</v>
      </c>
      <c r="G3475" s="1" t="str">
        <f>TRIM(基本信息!O3475)</f>
        <v/>
      </c>
      <c r="H3475" s="1" t="str">
        <f>IFERROR(INDEX(行业涨跌!F:F,MATCH(G3475,行业涨跌!C:C,0)),"-")</f>
        <v>-</v>
      </c>
      <c r="I3475" s="1" t="str">
        <f>IFERROR(INDEX(行业涨跌!E:E,MATCH(G3475,行业涨跌!C:C,0)),"-")</f>
        <v>-</v>
      </c>
      <c r="M3475" s="66">
        <f t="shared" si="324"/>
        <v>0</v>
      </c>
      <c r="R3475" s="43" t="str">
        <f t="shared" si="322"/>
        <v>-</v>
      </c>
    </row>
    <row r="3476" spans="1:18" x14ac:dyDescent="0.15">
      <c r="A3476" s="1">
        <v>3475</v>
      </c>
      <c r="B3476" s="29" t="str">
        <f>TRIM(基本信息!B3476)</f>
        <v/>
      </c>
      <c r="C3476" s="1" t="str">
        <f>TRIM(基本信息!C3476)</f>
        <v/>
      </c>
      <c r="D3476" s="1">
        <f t="shared" si="323"/>
        <v>0</v>
      </c>
      <c r="E3476" s="1" t="str">
        <f>IFERROR(INDEX(股票涨跌!E:E,MATCH(B3476,股票涨跌!B:B,0)),"-")</f>
        <v>-</v>
      </c>
      <c r="F3476" s="1" t="str">
        <f>IFERROR(INDEX(股票涨跌!F:F,MATCH(B3476,股票涨跌!B:B,0)),"-")</f>
        <v>-</v>
      </c>
      <c r="G3476" s="1" t="str">
        <f>TRIM(基本信息!O3476)</f>
        <v/>
      </c>
      <c r="H3476" s="1" t="str">
        <f>IFERROR(INDEX(行业涨跌!F:F,MATCH(G3476,行业涨跌!C:C,0)),"-")</f>
        <v>-</v>
      </c>
      <c r="I3476" s="1" t="str">
        <f>IFERROR(INDEX(行业涨跌!E:E,MATCH(G3476,行业涨跌!C:C,0)),"-")</f>
        <v>-</v>
      </c>
      <c r="M3476" s="66">
        <f t="shared" si="324"/>
        <v>0</v>
      </c>
      <c r="R3476" s="43" t="str">
        <f t="shared" si="322"/>
        <v>-</v>
      </c>
    </row>
    <row r="3477" spans="1:18" x14ac:dyDescent="0.15">
      <c r="A3477" s="1">
        <v>3476</v>
      </c>
      <c r="B3477" s="29" t="str">
        <f>TRIM(基本信息!B3477)</f>
        <v/>
      </c>
      <c r="C3477" s="1" t="str">
        <f>TRIM(基本信息!C3477)</f>
        <v/>
      </c>
      <c r="D3477" s="1">
        <f t="shared" si="323"/>
        <v>0</v>
      </c>
      <c r="E3477" s="1" t="str">
        <f>IFERROR(INDEX(股票涨跌!E:E,MATCH(B3477,股票涨跌!B:B,0)),"-")</f>
        <v>-</v>
      </c>
      <c r="F3477" s="1" t="str">
        <f>IFERROR(INDEX(股票涨跌!F:F,MATCH(B3477,股票涨跌!B:B,0)),"-")</f>
        <v>-</v>
      </c>
      <c r="G3477" s="1" t="str">
        <f>TRIM(基本信息!O3477)</f>
        <v/>
      </c>
      <c r="H3477" s="1" t="str">
        <f>IFERROR(INDEX(行业涨跌!F:F,MATCH(G3477,行业涨跌!C:C,0)),"-")</f>
        <v>-</v>
      </c>
      <c r="I3477" s="1" t="str">
        <f>IFERROR(INDEX(行业涨跌!E:E,MATCH(G3477,行业涨跌!C:C,0)),"-")</f>
        <v>-</v>
      </c>
      <c r="M3477" s="66">
        <f t="shared" si="324"/>
        <v>0</v>
      </c>
      <c r="R3477" s="43" t="str">
        <f t="shared" si="322"/>
        <v>-</v>
      </c>
    </row>
    <row r="3478" spans="1:18" x14ac:dyDescent="0.15">
      <c r="A3478" s="1">
        <v>3477</v>
      </c>
      <c r="B3478" s="29" t="str">
        <f>TRIM(基本信息!B3478)</f>
        <v/>
      </c>
      <c r="C3478" s="1" t="str">
        <f>TRIM(基本信息!C3478)</f>
        <v/>
      </c>
      <c r="D3478" s="1">
        <f t="shared" si="323"/>
        <v>0</v>
      </c>
      <c r="E3478" s="1" t="str">
        <f>IFERROR(INDEX(股票涨跌!E:E,MATCH(B3478,股票涨跌!B:B,0)),"-")</f>
        <v>-</v>
      </c>
      <c r="F3478" s="1" t="str">
        <f>IFERROR(INDEX(股票涨跌!F:F,MATCH(B3478,股票涨跌!B:B,0)),"-")</f>
        <v>-</v>
      </c>
      <c r="G3478" s="1" t="str">
        <f>TRIM(基本信息!O3478)</f>
        <v/>
      </c>
      <c r="H3478" s="1" t="str">
        <f>IFERROR(INDEX(行业涨跌!F:F,MATCH(G3478,行业涨跌!C:C,0)),"-")</f>
        <v>-</v>
      </c>
      <c r="I3478" s="1" t="str">
        <f>IFERROR(INDEX(行业涨跌!E:E,MATCH(G3478,行业涨跌!C:C,0)),"-")</f>
        <v>-</v>
      </c>
      <c r="M3478" s="66">
        <f t="shared" si="324"/>
        <v>0</v>
      </c>
      <c r="R3478" s="43" t="str">
        <f t="shared" si="322"/>
        <v>-</v>
      </c>
    </row>
    <row r="3479" spans="1:18" x14ac:dyDescent="0.15">
      <c r="A3479" s="1">
        <v>3478</v>
      </c>
      <c r="B3479" s="29" t="str">
        <f>TRIM(基本信息!B3479)</f>
        <v/>
      </c>
      <c r="C3479" s="1" t="str">
        <f>TRIM(基本信息!C3479)</f>
        <v/>
      </c>
      <c r="D3479" s="1">
        <f t="shared" si="323"/>
        <v>0</v>
      </c>
      <c r="E3479" s="1" t="str">
        <f>IFERROR(INDEX(股票涨跌!E:E,MATCH(B3479,股票涨跌!B:B,0)),"-")</f>
        <v>-</v>
      </c>
      <c r="F3479" s="1" t="str">
        <f>IFERROR(INDEX(股票涨跌!F:F,MATCH(B3479,股票涨跌!B:B,0)),"-")</f>
        <v>-</v>
      </c>
      <c r="G3479" s="1" t="str">
        <f>TRIM(基本信息!O3479)</f>
        <v/>
      </c>
      <c r="H3479" s="1" t="str">
        <f>IFERROR(INDEX(行业涨跌!F:F,MATCH(G3479,行业涨跌!C:C,0)),"-")</f>
        <v>-</v>
      </c>
      <c r="I3479" s="1" t="str">
        <f>IFERROR(INDEX(行业涨跌!E:E,MATCH(G3479,行业涨跌!C:C,0)),"-")</f>
        <v>-</v>
      </c>
      <c r="M3479" s="66">
        <f t="shared" si="324"/>
        <v>0</v>
      </c>
      <c r="R3479" s="43" t="str">
        <f t="shared" si="322"/>
        <v>-</v>
      </c>
    </row>
    <row r="3480" spans="1:18" x14ac:dyDescent="0.15">
      <c r="A3480" s="1">
        <v>3479</v>
      </c>
      <c r="B3480" s="29" t="str">
        <f>TRIM(基本信息!B3480)</f>
        <v/>
      </c>
      <c r="C3480" s="1" t="str">
        <f>TRIM(基本信息!C3480)</f>
        <v/>
      </c>
      <c r="D3480" s="1">
        <f t="shared" si="323"/>
        <v>0</v>
      </c>
      <c r="E3480" s="1" t="str">
        <f>IFERROR(INDEX(股票涨跌!E:E,MATCH(B3480,股票涨跌!B:B,0)),"-")</f>
        <v>-</v>
      </c>
      <c r="F3480" s="1" t="str">
        <f>IFERROR(INDEX(股票涨跌!F:F,MATCH(B3480,股票涨跌!B:B,0)),"-")</f>
        <v>-</v>
      </c>
      <c r="G3480" s="1" t="str">
        <f>TRIM(基本信息!O3480)</f>
        <v/>
      </c>
      <c r="H3480" s="1" t="str">
        <f>IFERROR(INDEX(行业涨跌!F:F,MATCH(G3480,行业涨跌!C:C,0)),"-")</f>
        <v>-</v>
      </c>
      <c r="I3480" s="1" t="str">
        <f>IFERROR(INDEX(行业涨跌!E:E,MATCH(G3480,行业涨跌!C:C,0)),"-")</f>
        <v>-</v>
      </c>
      <c r="M3480" s="66">
        <f t="shared" si="324"/>
        <v>0</v>
      </c>
      <c r="R3480" s="43" t="str">
        <f t="shared" si="322"/>
        <v>-</v>
      </c>
    </row>
    <row r="3481" spans="1:18" x14ac:dyDescent="0.15">
      <c r="A3481" s="1">
        <v>3480</v>
      </c>
      <c r="B3481" s="29" t="str">
        <f>TRIM(基本信息!B3481)</f>
        <v/>
      </c>
      <c r="C3481" s="1" t="str">
        <f>TRIM(基本信息!C3481)</f>
        <v/>
      </c>
      <c r="D3481" s="1">
        <f t="shared" si="323"/>
        <v>0</v>
      </c>
      <c r="E3481" s="1" t="str">
        <f>IFERROR(INDEX(股票涨跌!E:E,MATCH(B3481,股票涨跌!B:B,0)),"-")</f>
        <v>-</v>
      </c>
      <c r="F3481" s="1" t="str">
        <f>IFERROR(INDEX(股票涨跌!F:F,MATCH(B3481,股票涨跌!B:B,0)),"-")</f>
        <v>-</v>
      </c>
      <c r="G3481" s="1" t="str">
        <f>TRIM(基本信息!O3481)</f>
        <v/>
      </c>
      <c r="H3481" s="1" t="str">
        <f>IFERROR(INDEX(行业涨跌!F:F,MATCH(G3481,行业涨跌!C:C,0)),"-")</f>
        <v>-</v>
      </c>
      <c r="I3481" s="1" t="str">
        <f>IFERROR(INDEX(行业涨跌!E:E,MATCH(G3481,行业涨跌!C:C,0)),"-")</f>
        <v>-</v>
      </c>
      <c r="M3481" s="66">
        <f t="shared" si="324"/>
        <v>0</v>
      </c>
      <c r="R3481" s="43" t="str">
        <f t="shared" si="322"/>
        <v>-</v>
      </c>
    </row>
    <row r="3482" spans="1:18" x14ac:dyDescent="0.15">
      <c r="A3482" s="1">
        <v>3481</v>
      </c>
      <c r="B3482" s="29" t="str">
        <f>TRIM(基本信息!B3482)</f>
        <v/>
      </c>
      <c r="C3482" s="1" t="str">
        <f>TRIM(基本信息!C3482)</f>
        <v/>
      </c>
      <c r="D3482" s="1">
        <f t="shared" si="323"/>
        <v>0</v>
      </c>
      <c r="E3482" s="1" t="str">
        <f>IFERROR(INDEX(股票涨跌!E:E,MATCH(B3482,股票涨跌!B:B,0)),"-")</f>
        <v>-</v>
      </c>
      <c r="F3482" s="1" t="str">
        <f>IFERROR(INDEX(股票涨跌!F:F,MATCH(B3482,股票涨跌!B:B,0)),"-")</f>
        <v>-</v>
      </c>
      <c r="G3482" s="1" t="str">
        <f>TRIM(基本信息!O3482)</f>
        <v/>
      </c>
      <c r="H3482" s="1" t="str">
        <f>IFERROR(INDEX(行业涨跌!F:F,MATCH(G3482,行业涨跌!C:C,0)),"-")</f>
        <v>-</v>
      </c>
      <c r="I3482" s="1" t="str">
        <f>IFERROR(INDEX(行业涨跌!E:E,MATCH(G3482,行业涨跌!C:C,0)),"-")</f>
        <v>-</v>
      </c>
      <c r="M3482" s="66">
        <f t="shared" si="324"/>
        <v>0</v>
      </c>
      <c r="R3482" s="43" t="str">
        <f t="shared" si="322"/>
        <v>-</v>
      </c>
    </row>
    <row r="3483" spans="1:18" x14ac:dyDescent="0.15">
      <c r="A3483" s="1">
        <v>3482</v>
      </c>
      <c r="B3483" s="29" t="str">
        <f>TRIM(基本信息!B3483)</f>
        <v/>
      </c>
      <c r="C3483" s="1" t="str">
        <f>TRIM(基本信息!C3483)</f>
        <v/>
      </c>
      <c r="D3483" s="1">
        <f t="shared" si="323"/>
        <v>0</v>
      </c>
      <c r="E3483" s="1" t="str">
        <f>IFERROR(INDEX(股票涨跌!E:E,MATCH(B3483,股票涨跌!B:B,0)),"-")</f>
        <v>-</v>
      </c>
      <c r="F3483" s="1" t="str">
        <f>IFERROR(INDEX(股票涨跌!F:F,MATCH(B3483,股票涨跌!B:B,0)),"-")</f>
        <v>-</v>
      </c>
      <c r="G3483" s="1" t="str">
        <f>TRIM(基本信息!O3483)</f>
        <v/>
      </c>
      <c r="H3483" s="1" t="str">
        <f>IFERROR(INDEX(行业涨跌!F:F,MATCH(G3483,行业涨跌!C:C,0)),"-")</f>
        <v>-</v>
      </c>
      <c r="I3483" s="1" t="str">
        <f>IFERROR(INDEX(行业涨跌!E:E,MATCH(G3483,行业涨跌!C:C,0)),"-")</f>
        <v>-</v>
      </c>
      <c r="M3483" s="66">
        <f t="shared" si="324"/>
        <v>0</v>
      </c>
      <c r="R3483" s="43" t="str">
        <f t="shared" si="322"/>
        <v>-</v>
      </c>
    </row>
    <row r="3484" spans="1:18" x14ac:dyDescent="0.15">
      <c r="A3484" s="1">
        <v>3483</v>
      </c>
      <c r="B3484" s="29" t="str">
        <f>TRIM(基本信息!B3484)</f>
        <v/>
      </c>
      <c r="C3484" s="1" t="str">
        <f>TRIM(基本信息!C3484)</f>
        <v/>
      </c>
      <c r="D3484" s="1">
        <f t="shared" si="323"/>
        <v>0</v>
      </c>
      <c r="E3484" s="1" t="str">
        <f>IFERROR(INDEX(股票涨跌!E:E,MATCH(B3484,股票涨跌!B:B,0)),"-")</f>
        <v>-</v>
      </c>
      <c r="F3484" s="1" t="str">
        <f>IFERROR(INDEX(股票涨跌!F:F,MATCH(B3484,股票涨跌!B:B,0)),"-")</f>
        <v>-</v>
      </c>
      <c r="G3484" s="1" t="str">
        <f>TRIM(基本信息!O3484)</f>
        <v/>
      </c>
      <c r="H3484" s="1" t="str">
        <f>IFERROR(INDEX(行业涨跌!F:F,MATCH(G3484,行业涨跌!C:C,0)),"-")</f>
        <v>-</v>
      </c>
      <c r="I3484" s="1" t="str">
        <f>IFERROR(INDEX(行业涨跌!E:E,MATCH(G3484,行业涨跌!C:C,0)),"-")</f>
        <v>-</v>
      </c>
      <c r="M3484" s="66">
        <f t="shared" si="324"/>
        <v>0</v>
      </c>
      <c r="R3484" s="43" t="str">
        <f t="shared" si="322"/>
        <v>-</v>
      </c>
    </row>
    <row r="3485" spans="1:18" x14ac:dyDescent="0.15">
      <c r="A3485" s="1">
        <v>3484</v>
      </c>
      <c r="B3485" s="29" t="str">
        <f>TRIM(基本信息!B3485)</f>
        <v/>
      </c>
      <c r="C3485" s="1" t="str">
        <f>TRIM(基本信息!C3485)</f>
        <v/>
      </c>
      <c r="D3485" s="1">
        <f t="shared" si="323"/>
        <v>0</v>
      </c>
      <c r="E3485" s="1" t="str">
        <f>IFERROR(INDEX(股票涨跌!E:E,MATCH(B3485,股票涨跌!B:B,0)),"-")</f>
        <v>-</v>
      </c>
      <c r="F3485" s="1" t="str">
        <f>IFERROR(INDEX(股票涨跌!F:F,MATCH(B3485,股票涨跌!B:B,0)),"-")</f>
        <v>-</v>
      </c>
      <c r="G3485" s="1" t="str">
        <f>TRIM(基本信息!O3485)</f>
        <v/>
      </c>
      <c r="H3485" s="1" t="str">
        <f>IFERROR(INDEX(行业涨跌!F:F,MATCH(G3485,行业涨跌!C:C,0)),"-")</f>
        <v>-</v>
      </c>
      <c r="I3485" s="1" t="str">
        <f>IFERROR(INDEX(行业涨跌!E:E,MATCH(G3485,行业涨跌!C:C,0)),"-")</f>
        <v>-</v>
      </c>
      <c r="M3485" s="66">
        <f t="shared" si="324"/>
        <v>0</v>
      </c>
      <c r="R3485" s="43" t="str">
        <f t="shared" si="322"/>
        <v>-</v>
      </c>
    </row>
    <row r="3486" spans="1:18" x14ac:dyDescent="0.15">
      <c r="A3486" s="1">
        <v>3485</v>
      </c>
      <c r="B3486" s="29" t="str">
        <f>TRIM(基本信息!B3486)</f>
        <v/>
      </c>
      <c r="C3486" s="1" t="str">
        <f>TRIM(基本信息!C3486)</f>
        <v/>
      </c>
      <c r="D3486" s="1">
        <f t="shared" si="323"/>
        <v>0</v>
      </c>
      <c r="E3486" s="1" t="str">
        <f>IFERROR(INDEX(股票涨跌!E:E,MATCH(B3486,股票涨跌!B:B,0)),"-")</f>
        <v>-</v>
      </c>
      <c r="F3486" s="1" t="str">
        <f>IFERROR(INDEX(股票涨跌!F:F,MATCH(B3486,股票涨跌!B:B,0)),"-")</f>
        <v>-</v>
      </c>
      <c r="G3486" s="1" t="str">
        <f>TRIM(基本信息!O3486)</f>
        <v/>
      </c>
      <c r="H3486" s="1" t="str">
        <f>IFERROR(INDEX(行业涨跌!F:F,MATCH(G3486,行业涨跌!C:C,0)),"-")</f>
        <v>-</v>
      </c>
      <c r="I3486" s="1" t="str">
        <f>IFERROR(INDEX(行业涨跌!E:E,MATCH(G3486,行业涨跌!C:C,0)),"-")</f>
        <v>-</v>
      </c>
      <c r="M3486" s="66">
        <f t="shared" si="324"/>
        <v>0</v>
      </c>
      <c r="R3486" s="43" t="str">
        <f t="shared" si="322"/>
        <v>-</v>
      </c>
    </row>
    <row r="3487" spans="1:18" x14ac:dyDescent="0.15">
      <c r="A3487" s="1">
        <v>3486</v>
      </c>
      <c r="B3487" s="29" t="str">
        <f>TRIM(基本信息!B3487)</f>
        <v/>
      </c>
      <c r="C3487" s="1" t="str">
        <f>TRIM(基本信息!C3487)</f>
        <v/>
      </c>
      <c r="D3487" s="1">
        <f t="shared" si="323"/>
        <v>0</v>
      </c>
      <c r="E3487" s="1" t="str">
        <f>IFERROR(INDEX(股票涨跌!E:E,MATCH(B3487,股票涨跌!B:B,0)),"-")</f>
        <v>-</v>
      </c>
      <c r="F3487" s="1" t="str">
        <f>IFERROR(INDEX(股票涨跌!F:F,MATCH(B3487,股票涨跌!B:B,0)),"-")</f>
        <v>-</v>
      </c>
      <c r="G3487" s="1" t="str">
        <f>TRIM(基本信息!O3487)</f>
        <v/>
      </c>
      <c r="H3487" s="1" t="str">
        <f>IFERROR(INDEX(行业涨跌!F:F,MATCH(G3487,行业涨跌!C:C,0)),"-")</f>
        <v>-</v>
      </c>
      <c r="I3487" s="1" t="str">
        <f>IFERROR(INDEX(行业涨跌!E:E,MATCH(G3487,行业涨跌!C:C,0)),"-")</f>
        <v>-</v>
      </c>
      <c r="M3487" s="66">
        <f t="shared" si="324"/>
        <v>0</v>
      </c>
      <c r="R3487" s="43" t="str">
        <f t="shared" si="322"/>
        <v>-</v>
      </c>
    </row>
    <row r="3488" spans="1:18" x14ac:dyDescent="0.15">
      <c r="A3488" s="1">
        <v>3487</v>
      </c>
      <c r="B3488" s="29" t="str">
        <f>TRIM(基本信息!B3488)</f>
        <v/>
      </c>
      <c r="C3488" s="1" t="str">
        <f>TRIM(基本信息!C3488)</f>
        <v/>
      </c>
      <c r="D3488" s="1">
        <f t="shared" si="323"/>
        <v>0</v>
      </c>
      <c r="E3488" s="1" t="str">
        <f>IFERROR(INDEX(股票涨跌!E:E,MATCH(B3488,股票涨跌!B:B,0)),"-")</f>
        <v>-</v>
      </c>
      <c r="F3488" s="1" t="str">
        <f>IFERROR(INDEX(股票涨跌!F:F,MATCH(B3488,股票涨跌!B:B,0)),"-")</f>
        <v>-</v>
      </c>
      <c r="G3488" s="1" t="str">
        <f>TRIM(基本信息!O3488)</f>
        <v/>
      </c>
      <c r="H3488" s="1" t="str">
        <f>IFERROR(INDEX(行业涨跌!F:F,MATCH(G3488,行业涨跌!C:C,0)),"-")</f>
        <v>-</v>
      </c>
      <c r="I3488" s="1" t="str">
        <f>IFERROR(INDEX(行业涨跌!E:E,MATCH(G3488,行业涨跌!C:C,0)),"-")</f>
        <v>-</v>
      </c>
      <c r="M3488" s="66">
        <f t="shared" si="324"/>
        <v>0</v>
      </c>
      <c r="R3488" s="43" t="str">
        <f t="shared" si="322"/>
        <v>-</v>
      </c>
    </row>
    <row r="3489" spans="1:18" x14ac:dyDescent="0.15">
      <c r="A3489" s="1">
        <v>3488</v>
      </c>
      <c r="B3489" s="29" t="str">
        <f>TRIM(基本信息!B3489)</f>
        <v/>
      </c>
      <c r="C3489" s="1" t="str">
        <f>TRIM(基本信息!C3489)</f>
        <v/>
      </c>
      <c r="D3489" s="1">
        <f t="shared" si="323"/>
        <v>0</v>
      </c>
      <c r="E3489" s="1" t="str">
        <f>IFERROR(INDEX(股票涨跌!E:E,MATCH(B3489,股票涨跌!B:B,0)),"-")</f>
        <v>-</v>
      </c>
      <c r="F3489" s="1" t="str">
        <f>IFERROR(INDEX(股票涨跌!F:F,MATCH(B3489,股票涨跌!B:B,0)),"-")</f>
        <v>-</v>
      </c>
      <c r="G3489" s="1" t="str">
        <f>TRIM(基本信息!O3489)</f>
        <v/>
      </c>
      <c r="H3489" s="1" t="str">
        <f>IFERROR(INDEX(行业涨跌!F:F,MATCH(G3489,行业涨跌!C:C,0)),"-")</f>
        <v>-</v>
      </c>
      <c r="I3489" s="1" t="str">
        <f>IFERROR(INDEX(行业涨跌!E:E,MATCH(G3489,行业涨跌!C:C,0)),"-")</f>
        <v>-</v>
      </c>
      <c r="M3489" s="66">
        <f t="shared" si="324"/>
        <v>0</v>
      </c>
      <c r="R3489" s="43" t="str">
        <f t="shared" si="322"/>
        <v>-</v>
      </c>
    </row>
    <row r="3490" spans="1:18" x14ac:dyDescent="0.15">
      <c r="A3490" s="1">
        <v>3489</v>
      </c>
      <c r="B3490" s="29" t="str">
        <f>TRIM(基本信息!B3490)</f>
        <v/>
      </c>
      <c r="C3490" s="1" t="str">
        <f>TRIM(基本信息!C3490)</f>
        <v/>
      </c>
      <c r="D3490" s="1">
        <f t="shared" si="323"/>
        <v>0</v>
      </c>
      <c r="E3490" s="1" t="str">
        <f>IFERROR(INDEX(股票涨跌!E:E,MATCH(B3490,股票涨跌!B:B,0)),"-")</f>
        <v>-</v>
      </c>
      <c r="F3490" s="1" t="str">
        <f>IFERROR(INDEX(股票涨跌!F:F,MATCH(B3490,股票涨跌!B:B,0)),"-")</f>
        <v>-</v>
      </c>
      <c r="G3490" s="1" t="str">
        <f>TRIM(基本信息!O3490)</f>
        <v/>
      </c>
      <c r="H3490" s="1" t="str">
        <f>IFERROR(INDEX(行业涨跌!F:F,MATCH(G3490,行业涨跌!C:C,0)),"-")</f>
        <v>-</v>
      </c>
      <c r="I3490" s="1" t="str">
        <f>IFERROR(INDEX(行业涨跌!E:E,MATCH(G3490,行业涨跌!C:C,0)),"-")</f>
        <v>-</v>
      </c>
      <c r="M3490" s="66">
        <f t="shared" si="324"/>
        <v>0</v>
      </c>
      <c r="R3490" s="43" t="str">
        <f t="shared" si="322"/>
        <v>-</v>
      </c>
    </row>
    <row r="3491" spans="1:18" x14ac:dyDescent="0.15">
      <c r="A3491" s="1">
        <v>3490</v>
      </c>
      <c r="B3491" s="29" t="str">
        <f>TRIM(基本信息!B3491)</f>
        <v/>
      </c>
      <c r="C3491" s="1" t="str">
        <f>TRIM(基本信息!C3491)</f>
        <v/>
      </c>
      <c r="D3491" s="1">
        <f t="shared" si="323"/>
        <v>0</v>
      </c>
      <c r="E3491" s="1" t="str">
        <f>IFERROR(INDEX(股票涨跌!E:E,MATCH(B3491,股票涨跌!B:B,0)),"-")</f>
        <v>-</v>
      </c>
      <c r="F3491" s="1" t="str">
        <f>IFERROR(INDEX(股票涨跌!F:F,MATCH(B3491,股票涨跌!B:B,0)),"-")</f>
        <v>-</v>
      </c>
      <c r="G3491" s="1" t="str">
        <f>TRIM(基本信息!O3491)</f>
        <v/>
      </c>
      <c r="H3491" s="1" t="str">
        <f>IFERROR(INDEX(行业涨跌!F:F,MATCH(G3491,行业涨跌!C:C,0)),"-")</f>
        <v>-</v>
      </c>
      <c r="I3491" s="1" t="str">
        <f>IFERROR(INDEX(行业涨跌!E:E,MATCH(G3491,行业涨跌!C:C,0)),"-")</f>
        <v>-</v>
      </c>
      <c r="M3491" s="66">
        <f t="shared" si="324"/>
        <v>0</v>
      </c>
      <c r="R3491" s="43" t="str">
        <f t="shared" si="322"/>
        <v>-</v>
      </c>
    </row>
    <row r="3492" spans="1:18" x14ac:dyDescent="0.15">
      <c r="A3492" s="1">
        <v>3491</v>
      </c>
      <c r="B3492" s="29" t="str">
        <f>TRIM(基本信息!B3492)</f>
        <v/>
      </c>
      <c r="C3492" s="1" t="str">
        <f>TRIM(基本信息!C3492)</f>
        <v/>
      </c>
      <c r="D3492" s="1">
        <f t="shared" si="323"/>
        <v>0</v>
      </c>
      <c r="E3492" s="1" t="str">
        <f>IFERROR(INDEX(股票涨跌!E:E,MATCH(B3492,股票涨跌!B:B,0)),"-")</f>
        <v>-</v>
      </c>
      <c r="F3492" s="1" t="str">
        <f>IFERROR(INDEX(股票涨跌!F:F,MATCH(B3492,股票涨跌!B:B,0)),"-")</f>
        <v>-</v>
      </c>
      <c r="G3492" s="1" t="str">
        <f>TRIM(基本信息!O3492)</f>
        <v/>
      </c>
      <c r="H3492" s="1" t="str">
        <f>IFERROR(INDEX(行业涨跌!F:F,MATCH(G3492,行业涨跌!C:C,0)),"-")</f>
        <v>-</v>
      </c>
      <c r="I3492" s="1" t="str">
        <f>IFERROR(INDEX(行业涨跌!E:E,MATCH(G3492,行业涨跌!C:C,0)),"-")</f>
        <v>-</v>
      </c>
      <c r="M3492" s="66">
        <f t="shared" si="324"/>
        <v>0</v>
      </c>
      <c r="R3492" s="43" t="str">
        <f t="shared" si="322"/>
        <v>-</v>
      </c>
    </row>
    <row r="3493" spans="1:18" x14ac:dyDescent="0.15">
      <c r="A3493" s="1">
        <v>3492</v>
      </c>
      <c r="B3493" s="29" t="str">
        <f>TRIM(基本信息!B3493)</f>
        <v/>
      </c>
      <c r="C3493" s="1" t="str">
        <f>TRIM(基本信息!C3493)</f>
        <v/>
      </c>
      <c r="D3493" s="1">
        <f t="shared" si="323"/>
        <v>0</v>
      </c>
      <c r="E3493" s="1" t="str">
        <f>IFERROR(INDEX(股票涨跌!E:E,MATCH(B3493,股票涨跌!B:B,0)),"-")</f>
        <v>-</v>
      </c>
      <c r="F3493" s="1" t="str">
        <f>IFERROR(INDEX(股票涨跌!F:F,MATCH(B3493,股票涨跌!B:B,0)),"-")</f>
        <v>-</v>
      </c>
      <c r="G3493" s="1" t="str">
        <f>TRIM(基本信息!O3493)</f>
        <v/>
      </c>
      <c r="H3493" s="1" t="str">
        <f>IFERROR(INDEX(行业涨跌!F:F,MATCH(G3493,行业涨跌!C:C,0)),"-")</f>
        <v>-</v>
      </c>
      <c r="I3493" s="1" t="str">
        <f>IFERROR(INDEX(行业涨跌!E:E,MATCH(G3493,行业涨跌!C:C,0)),"-")</f>
        <v>-</v>
      </c>
      <c r="M3493" s="66">
        <f t="shared" si="324"/>
        <v>0</v>
      </c>
      <c r="R3493" s="43" t="str">
        <f t="shared" si="322"/>
        <v>-</v>
      </c>
    </row>
    <row r="3494" spans="1:18" x14ac:dyDescent="0.15">
      <c r="A3494" s="1">
        <v>3493</v>
      </c>
      <c r="B3494" s="29" t="str">
        <f>TRIM(基本信息!B3494)</f>
        <v/>
      </c>
      <c r="C3494" s="1" t="str">
        <f>TRIM(基本信息!C3494)</f>
        <v/>
      </c>
      <c r="D3494" s="1">
        <f t="shared" si="323"/>
        <v>0</v>
      </c>
      <c r="E3494" s="1" t="str">
        <f>IFERROR(INDEX(股票涨跌!E:E,MATCH(B3494,股票涨跌!B:B,0)),"-")</f>
        <v>-</v>
      </c>
      <c r="F3494" s="1" t="str">
        <f>IFERROR(INDEX(股票涨跌!F:F,MATCH(B3494,股票涨跌!B:B,0)),"-")</f>
        <v>-</v>
      </c>
      <c r="G3494" s="1" t="str">
        <f>TRIM(基本信息!O3494)</f>
        <v/>
      </c>
      <c r="H3494" s="1" t="str">
        <f>IFERROR(INDEX(行业涨跌!F:F,MATCH(G3494,行业涨跌!C:C,0)),"-")</f>
        <v>-</v>
      </c>
      <c r="I3494" s="1" t="str">
        <f>IFERROR(INDEX(行业涨跌!E:E,MATCH(G3494,行业涨跌!C:C,0)),"-")</f>
        <v>-</v>
      </c>
      <c r="M3494" s="66">
        <f t="shared" si="324"/>
        <v>0</v>
      </c>
      <c r="R3494" s="43" t="str">
        <f t="shared" si="322"/>
        <v>-</v>
      </c>
    </row>
    <row r="3495" spans="1:18" x14ac:dyDescent="0.15">
      <c r="A3495" s="1">
        <v>3494</v>
      </c>
      <c r="B3495" s="29" t="str">
        <f>TRIM(基本信息!B3495)</f>
        <v/>
      </c>
      <c r="C3495" s="1" t="str">
        <f>TRIM(基本信息!C3495)</f>
        <v/>
      </c>
      <c r="D3495" s="1">
        <f t="shared" si="323"/>
        <v>0</v>
      </c>
      <c r="E3495" s="1" t="str">
        <f>IFERROR(INDEX(股票涨跌!E:E,MATCH(B3495,股票涨跌!B:B,0)),"-")</f>
        <v>-</v>
      </c>
      <c r="F3495" s="1" t="str">
        <f>IFERROR(INDEX(股票涨跌!F:F,MATCH(B3495,股票涨跌!B:B,0)),"-")</f>
        <v>-</v>
      </c>
      <c r="G3495" s="1" t="str">
        <f>TRIM(基本信息!O3495)</f>
        <v/>
      </c>
      <c r="H3495" s="1" t="str">
        <f>IFERROR(INDEX(行业涨跌!F:F,MATCH(G3495,行业涨跌!C:C,0)),"-")</f>
        <v>-</v>
      </c>
      <c r="I3495" s="1" t="str">
        <f>IFERROR(INDEX(行业涨跌!E:E,MATCH(G3495,行业涨跌!C:C,0)),"-")</f>
        <v>-</v>
      </c>
      <c r="M3495" s="66">
        <f t="shared" si="324"/>
        <v>0</v>
      </c>
      <c r="R3495" s="43" t="str">
        <f t="shared" si="322"/>
        <v>-</v>
      </c>
    </row>
    <row r="3496" spans="1:18" x14ac:dyDescent="0.15">
      <c r="A3496" s="1">
        <v>3495</v>
      </c>
      <c r="B3496" s="29" t="str">
        <f>TRIM(基本信息!B3496)</f>
        <v/>
      </c>
      <c r="C3496" s="1" t="str">
        <f>TRIM(基本信息!C3496)</f>
        <v/>
      </c>
      <c r="D3496" s="1">
        <f t="shared" si="323"/>
        <v>0</v>
      </c>
      <c r="E3496" s="1" t="str">
        <f>IFERROR(INDEX(股票涨跌!E:E,MATCH(B3496,股票涨跌!B:B,0)),"-")</f>
        <v>-</v>
      </c>
      <c r="F3496" s="1" t="str">
        <f>IFERROR(INDEX(股票涨跌!F:F,MATCH(B3496,股票涨跌!B:B,0)),"-")</f>
        <v>-</v>
      </c>
      <c r="G3496" s="1" t="str">
        <f>TRIM(基本信息!O3496)</f>
        <v/>
      </c>
      <c r="H3496" s="1" t="str">
        <f>IFERROR(INDEX(行业涨跌!F:F,MATCH(G3496,行业涨跌!C:C,0)),"-")</f>
        <v>-</v>
      </c>
      <c r="I3496" s="1" t="str">
        <f>IFERROR(INDEX(行业涨跌!E:E,MATCH(G3496,行业涨跌!C:C,0)),"-")</f>
        <v>-</v>
      </c>
      <c r="M3496" s="66">
        <f t="shared" si="324"/>
        <v>0</v>
      </c>
      <c r="R3496" s="43" t="str">
        <f t="shared" si="322"/>
        <v>-</v>
      </c>
    </row>
    <row r="3497" spans="1:18" x14ac:dyDescent="0.15">
      <c r="A3497" s="1">
        <v>3496</v>
      </c>
      <c r="B3497" s="29" t="str">
        <f>TRIM(基本信息!B3497)</f>
        <v/>
      </c>
      <c r="C3497" s="1" t="str">
        <f>TRIM(基本信息!C3497)</f>
        <v/>
      </c>
      <c r="D3497" s="1">
        <f t="shared" si="323"/>
        <v>0</v>
      </c>
      <c r="E3497" s="1" t="str">
        <f>IFERROR(INDEX(股票涨跌!E:E,MATCH(B3497,股票涨跌!B:B,0)),"-")</f>
        <v>-</v>
      </c>
      <c r="F3497" s="1" t="str">
        <f>IFERROR(INDEX(股票涨跌!F:F,MATCH(B3497,股票涨跌!B:B,0)),"-")</f>
        <v>-</v>
      </c>
      <c r="G3497" s="1" t="str">
        <f>TRIM(基本信息!O3497)</f>
        <v/>
      </c>
      <c r="H3497" s="1" t="str">
        <f>IFERROR(INDEX(行业涨跌!F:F,MATCH(G3497,行业涨跌!C:C,0)),"-")</f>
        <v>-</v>
      </c>
      <c r="I3497" s="1" t="str">
        <f>IFERROR(INDEX(行业涨跌!E:E,MATCH(G3497,行业涨跌!C:C,0)),"-")</f>
        <v>-</v>
      </c>
      <c r="M3497" s="66">
        <f t="shared" si="324"/>
        <v>0</v>
      </c>
      <c r="R3497" s="43" t="str">
        <f t="shared" si="322"/>
        <v>-</v>
      </c>
    </row>
    <row r="3498" spans="1:18" x14ac:dyDescent="0.15">
      <c r="A3498" s="1">
        <v>3497</v>
      </c>
      <c r="B3498" s="29" t="str">
        <f>TRIM(基本信息!B3498)</f>
        <v/>
      </c>
      <c r="C3498" s="1" t="str">
        <f>TRIM(基本信息!C3498)</f>
        <v/>
      </c>
      <c r="D3498" s="1">
        <f t="shared" si="323"/>
        <v>0</v>
      </c>
      <c r="E3498" s="1" t="str">
        <f>IFERROR(INDEX(股票涨跌!E:E,MATCH(B3498,股票涨跌!B:B,0)),"-")</f>
        <v>-</v>
      </c>
      <c r="F3498" s="1" t="str">
        <f>IFERROR(INDEX(股票涨跌!F:F,MATCH(B3498,股票涨跌!B:B,0)),"-")</f>
        <v>-</v>
      </c>
      <c r="G3498" s="1" t="str">
        <f>TRIM(基本信息!O3498)</f>
        <v/>
      </c>
      <c r="H3498" s="1" t="str">
        <f>IFERROR(INDEX(行业涨跌!F:F,MATCH(G3498,行业涨跌!C:C,0)),"-")</f>
        <v>-</v>
      </c>
      <c r="I3498" s="1" t="str">
        <f>IFERROR(INDEX(行业涨跌!E:E,MATCH(G3498,行业涨跌!C:C,0)),"-")</f>
        <v>-</v>
      </c>
      <c r="M3498" s="66">
        <f t="shared" si="324"/>
        <v>0</v>
      </c>
      <c r="R3498" s="43" t="str">
        <f t="shared" si="322"/>
        <v>-</v>
      </c>
    </row>
    <row r="3499" spans="1:18" x14ac:dyDescent="0.15">
      <c r="A3499" s="1">
        <v>3498</v>
      </c>
      <c r="B3499" s="29" t="str">
        <f>TRIM(基本信息!B3499)</f>
        <v/>
      </c>
      <c r="C3499" s="1" t="str">
        <f>TRIM(基本信息!C3499)</f>
        <v/>
      </c>
      <c r="D3499" s="1">
        <f t="shared" si="323"/>
        <v>0</v>
      </c>
      <c r="E3499" s="1" t="str">
        <f>IFERROR(INDEX(股票涨跌!E:E,MATCH(B3499,股票涨跌!B:B,0)),"-")</f>
        <v>-</v>
      </c>
      <c r="F3499" s="1" t="str">
        <f>IFERROR(INDEX(股票涨跌!F:F,MATCH(B3499,股票涨跌!B:B,0)),"-")</f>
        <v>-</v>
      </c>
      <c r="G3499" s="1" t="str">
        <f>TRIM(基本信息!O3499)</f>
        <v/>
      </c>
      <c r="H3499" s="1" t="str">
        <f>IFERROR(INDEX(行业涨跌!F:F,MATCH(G3499,行业涨跌!C:C,0)),"-")</f>
        <v>-</v>
      </c>
      <c r="I3499" s="1" t="str">
        <f>IFERROR(INDEX(行业涨跌!E:E,MATCH(G3499,行业涨跌!C:C,0)),"-")</f>
        <v>-</v>
      </c>
      <c r="M3499" s="66">
        <f t="shared" si="324"/>
        <v>0</v>
      </c>
      <c r="R3499" s="43" t="str">
        <f t="shared" si="322"/>
        <v>-</v>
      </c>
    </row>
    <row r="3500" spans="1:18" x14ac:dyDescent="0.15">
      <c r="A3500" s="1">
        <v>3499</v>
      </c>
      <c r="B3500" s="29" t="str">
        <f>TRIM(基本信息!B3500)</f>
        <v/>
      </c>
      <c r="C3500" s="1" t="str">
        <f>TRIM(基本信息!C3500)</f>
        <v/>
      </c>
      <c r="D3500" s="1">
        <f t="shared" si="323"/>
        <v>0</v>
      </c>
      <c r="E3500" s="1" t="str">
        <f>IFERROR(INDEX(股票涨跌!E:E,MATCH(B3500,股票涨跌!B:B,0)),"-")</f>
        <v>-</v>
      </c>
      <c r="F3500" s="1" t="str">
        <f>IFERROR(INDEX(股票涨跌!F:F,MATCH(B3500,股票涨跌!B:B,0)),"-")</f>
        <v>-</v>
      </c>
      <c r="G3500" s="1" t="str">
        <f>TRIM(基本信息!O3500)</f>
        <v/>
      </c>
      <c r="H3500" s="1" t="str">
        <f>IFERROR(INDEX(行业涨跌!F:F,MATCH(G3500,行业涨跌!C:C,0)),"-")</f>
        <v>-</v>
      </c>
      <c r="I3500" s="1" t="str">
        <f>IFERROR(INDEX(行业涨跌!E:E,MATCH(G3500,行业涨跌!C:C,0)),"-")</f>
        <v>-</v>
      </c>
      <c r="M3500" s="66">
        <f t="shared" si="324"/>
        <v>0</v>
      </c>
      <c r="R3500" s="43" t="str">
        <f t="shared" si="322"/>
        <v>-</v>
      </c>
    </row>
    <row r="3501" spans="1:18" x14ac:dyDescent="0.15">
      <c r="A3501" s="1">
        <v>3500</v>
      </c>
      <c r="B3501" s="29" t="str">
        <f>TRIM(基本信息!B3501)</f>
        <v/>
      </c>
      <c r="C3501" s="1" t="str">
        <f>TRIM(基本信息!C3501)</f>
        <v/>
      </c>
      <c r="D3501" s="1">
        <f t="shared" si="323"/>
        <v>0</v>
      </c>
      <c r="E3501" s="1" t="str">
        <f>IFERROR(INDEX(股票涨跌!E:E,MATCH(B3501,股票涨跌!B:B,0)),"-")</f>
        <v>-</v>
      </c>
      <c r="F3501" s="1" t="str">
        <f>IFERROR(INDEX(股票涨跌!F:F,MATCH(B3501,股票涨跌!B:B,0)),"-")</f>
        <v>-</v>
      </c>
      <c r="G3501" s="1" t="str">
        <f>TRIM(基本信息!O3501)</f>
        <v/>
      </c>
      <c r="H3501" s="1" t="str">
        <f>IFERROR(INDEX(行业涨跌!F:F,MATCH(G3501,行业涨跌!C:C,0)),"-")</f>
        <v>-</v>
      </c>
      <c r="I3501" s="1" t="str">
        <f>IFERROR(INDEX(行业涨跌!E:E,MATCH(G3501,行业涨跌!C:C,0)),"-")</f>
        <v>-</v>
      </c>
      <c r="M3501" s="66">
        <f t="shared" si="324"/>
        <v>0</v>
      </c>
      <c r="R3501" s="43" t="str">
        <f t="shared" si="322"/>
        <v>-</v>
      </c>
    </row>
    <row r="3502" spans="1:18" x14ac:dyDescent="0.15">
      <c r="A3502" s="1">
        <v>3501</v>
      </c>
      <c r="B3502" s="29" t="str">
        <f>TRIM(基本信息!B3502)</f>
        <v/>
      </c>
      <c r="C3502" s="1" t="str">
        <f>TRIM(基本信息!C3502)</f>
        <v/>
      </c>
      <c r="D3502" s="1">
        <f t="shared" si="323"/>
        <v>0</v>
      </c>
      <c r="E3502" s="1" t="str">
        <f>IFERROR(INDEX(股票涨跌!E:E,MATCH(B3502,股票涨跌!B:B,0)),"-")</f>
        <v>-</v>
      </c>
      <c r="F3502" s="1" t="str">
        <f>IFERROR(INDEX(股票涨跌!F:F,MATCH(B3502,股票涨跌!B:B,0)),"-")</f>
        <v>-</v>
      </c>
      <c r="G3502" s="1" t="str">
        <f>TRIM(基本信息!O3502)</f>
        <v/>
      </c>
      <c r="H3502" s="1" t="str">
        <f>IFERROR(INDEX(行业涨跌!F:F,MATCH(G3502,行业涨跌!C:C,0)),"-")</f>
        <v>-</v>
      </c>
      <c r="I3502" s="1" t="str">
        <f>IFERROR(INDEX(行业涨跌!E:E,MATCH(G3502,行业涨跌!C:C,0)),"-")</f>
        <v>-</v>
      </c>
      <c r="M3502" s="66">
        <f t="shared" si="324"/>
        <v>0</v>
      </c>
      <c r="R3502" s="43" t="str">
        <f t="shared" si="322"/>
        <v>-</v>
      </c>
    </row>
    <row r="3503" spans="1:18" x14ac:dyDescent="0.15">
      <c r="A3503" s="1">
        <v>3502</v>
      </c>
      <c r="B3503" s="29" t="str">
        <f>TRIM(基本信息!B3503)</f>
        <v/>
      </c>
      <c r="C3503" s="1" t="str">
        <f>TRIM(基本信息!C3503)</f>
        <v/>
      </c>
      <c r="D3503" s="1">
        <f t="shared" si="323"/>
        <v>0</v>
      </c>
      <c r="E3503" s="1" t="str">
        <f>IFERROR(INDEX(股票涨跌!E:E,MATCH(B3503,股票涨跌!B:B,0)),"-")</f>
        <v>-</v>
      </c>
      <c r="F3503" s="1" t="str">
        <f>IFERROR(INDEX(股票涨跌!F:F,MATCH(B3503,股票涨跌!B:B,0)),"-")</f>
        <v>-</v>
      </c>
      <c r="G3503" s="1" t="str">
        <f>TRIM(基本信息!O3503)</f>
        <v/>
      </c>
      <c r="H3503" s="1" t="str">
        <f>IFERROR(INDEX(行业涨跌!F:F,MATCH(G3503,行业涨跌!C:C,0)),"-")</f>
        <v>-</v>
      </c>
      <c r="I3503" s="1" t="str">
        <f>IFERROR(INDEX(行业涨跌!E:E,MATCH(G3503,行业涨跌!C:C,0)),"-")</f>
        <v>-</v>
      </c>
      <c r="M3503" s="66">
        <f t="shared" si="324"/>
        <v>0</v>
      </c>
      <c r="R3503" s="43" t="str">
        <f t="shared" si="322"/>
        <v>-</v>
      </c>
    </row>
    <row r="3504" spans="1:18" x14ac:dyDescent="0.15">
      <c r="A3504" s="1">
        <v>3503</v>
      </c>
      <c r="B3504" s="29" t="str">
        <f>TRIM(基本信息!B3504)</f>
        <v/>
      </c>
      <c r="C3504" s="1" t="str">
        <f>TRIM(基本信息!C3504)</f>
        <v/>
      </c>
      <c r="D3504" s="1">
        <f t="shared" si="323"/>
        <v>0</v>
      </c>
      <c r="E3504" s="1" t="str">
        <f>IFERROR(INDEX(股票涨跌!E:E,MATCH(B3504,股票涨跌!B:B,0)),"-")</f>
        <v>-</v>
      </c>
      <c r="F3504" s="1" t="str">
        <f>IFERROR(INDEX(股票涨跌!F:F,MATCH(B3504,股票涨跌!B:B,0)),"-")</f>
        <v>-</v>
      </c>
      <c r="G3504" s="1" t="str">
        <f>TRIM(基本信息!O3504)</f>
        <v/>
      </c>
      <c r="H3504" s="1" t="str">
        <f>IFERROR(INDEX(行业涨跌!F:F,MATCH(G3504,行业涨跌!C:C,0)),"-")</f>
        <v>-</v>
      </c>
      <c r="I3504" s="1" t="str">
        <f>IFERROR(INDEX(行业涨跌!E:E,MATCH(G3504,行业涨跌!C:C,0)),"-")</f>
        <v>-</v>
      </c>
      <c r="M3504" s="66">
        <f t="shared" si="324"/>
        <v>0</v>
      </c>
      <c r="R3504" s="43" t="str">
        <f t="shared" si="322"/>
        <v>-</v>
      </c>
    </row>
    <row r="3505" spans="1:18" x14ac:dyDescent="0.15">
      <c r="A3505" s="1">
        <v>3504</v>
      </c>
      <c r="B3505" s="29" t="str">
        <f>TRIM(基本信息!B3505)</f>
        <v/>
      </c>
      <c r="C3505" s="1" t="str">
        <f>TRIM(基本信息!C3505)</f>
        <v/>
      </c>
      <c r="D3505" s="1">
        <f t="shared" si="323"/>
        <v>0</v>
      </c>
      <c r="E3505" s="1" t="str">
        <f>IFERROR(INDEX(股票涨跌!E:E,MATCH(B3505,股票涨跌!B:B,0)),"-")</f>
        <v>-</v>
      </c>
      <c r="F3505" s="1" t="str">
        <f>IFERROR(INDEX(股票涨跌!F:F,MATCH(B3505,股票涨跌!B:B,0)),"-")</f>
        <v>-</v>
      </c>
      <c r="G3505" s="1" t="str">
        <f>TRIM(基本信息!O3505)</f>
        <v/>
      </c>
      <c r="H3505" s="1" t="str">
        <f>IFERROR(INDEX(行业涨跌!F:F,MATCH(G3505,行业涨跌!C:C,0)),"-")</f>
        <v>-</v>
      </c>
      <c r="I3505" s="1" t="str">
        <f>IFERROR(INDEX(行业涨跌!E:E,MATCH(G3505,行业涨跌!C:C,0)),"-")</f>
        <v>-</v>
      </c>
      <c r="M3505" s="66">
        <f t="shared" si="324"/>
        <v>0</v>
      </c>
      <c r="R3505" s="43" t="str">
        <f t="shared" si="322"/>
        <v>-</v>
      </c>
    </row>
    <row r="3506" spans="1:18" x14ac:dyDescent="0.15">
      <c r="A3506" s="1">
        <v>3505</v>
      </c>
      <c r="B3506" s="29" t="str">
        <f>TRIM(基本信息!B3506)</f>
        <v/>
      </c>
      <c r="C3506" s="1" t="str">
        <f>TRIM(基本信息!C3506)</f>
        <v/>
      </c>
      <c r="D3506" s="1">
        <f t="shared" si="323"/>
        <v>0</v>
      </c>
      <c r="E3506" s="1" t="str">
        <f>IFERROR(INDEX(股票涨跌!E:E,MATCH(B3506,股票涨跌!B:B,0)),"-")</f>
        <v>-</v>
      </c>
      <c r="F3506" s="1" t="str">
        <f>IFERROR(INDEX(股票涨跌!F:F,MATCH(B3506,股票涨跌!B:B,0)),"-")</f>
        <v>-</v>
      </c>
      <c r="G3506" s="1" t="str">
        <f>TRIM(基本信息!O3506)</f>
        <v/>
      </c>
      <c r="H3506" s="1" t="str">
        <f>IFERROR(INDEX(行业涨跌!F:F,MATCH(G3506,行业涨跌!C:C,0)),"-")</f>
        <v>-</v>
      </c>
      <c r="I3506" s="1" t="str">
        <f>IFERROR(INDEX(行业涨跌!E:E,MATCH(G3506,行业涨跌!C:C,0)),"-")</f>
        <v>-</v>
      </c>
      <c r="M3506" s="66">
        <f t="shared" si="324"/>
        <v>0</v>
      </c>
      <c r="R3506" s="43" t="str">
        <f t="shared" si="322"/>
        <v>-</v>
      </c>
    </row>
    <row r="3507" spans="1:18" x14ac:dyDescent="0.15">
      <c r="A3507" s="1">
        <v>3506</v>
      </c>
      <c r="B3507" s="29" t="str">
        <f>TRIM(基本信息!B3507)</f>
        <v/>
      </c>
      <c r="C3507" s="1" t="str">
        <f>TRIM(基本信息!C3507)</f>
        <v/>
      </c>
      <c r="D3507" s="1">
        <f t="shared" si="323"/>
        <v>0</v>
      </c>
      <c r="E3507" s="1" t="str">
        <f>IFERROR(INDEX(股票涨跌!E:E,MATCH(B3507,股票涨跌!B:B,0)),"-")</f>
        <v>-</v>
      </c>
      <c r="F3507" s="1" t="str">
        <f>IFERROR(INDEX(股票涨跌!F:F,MATCH(B3507,股票涨跌!B:B,0)),"-")</f>
        <v>-</v>
      </c>
      <c r="G3507" s="1" t="str">
        <f>TRIM(基本信息!O3507)</f>
        <v/>
      </c>
      <c r="H3507" s="1" t="str">
        <f>IFERROR(INDEX(行业涨跌!F:F,MATCH(G3507,行业涨跌!C:C,0)),"-")</f>
        <v>-</v>
      </c>
      <c r="I3507" s="1" t="str">
        <f>IFERROR(INDEX(行业涨跌!E:E,MATCH(G3507,行业涨跌!C:C,0)),"-")</f>
        <v>-</v>
      </c>
      <c r="M3507" s="66">
        <f t="shared" si="324"/>
        <v>0</v>
      </c>
      <c r="R3507" s="43" t="str">
        <f t="shared" si="322"/>
        <v>-</v>
      </c>
    </row>
    <row r="3508" spans="1:18" x14ac:dyDescent="0.15">
      <c r="A3508" s="1">
        <v>3507</v>
      </c>
      <c r="B3508" s="29" t="str">
        <f>TRIM(基本信息!B3508)</f>
        <v/>
      </c>
      <c r="C3508" s="1" t="str">
        <f>TRIM(基本信息!C3508)</f>
        <v/>
      </c>
      <c r="D3508" s="1">
        <f t="shared" si="323"/>
        <v>0</v>
      </c>
      <c r="E3508" s="1" t="str">
        <f>IFERROR(INDEX(股票涨跌!E:E,MATCH(B3508,股票涨跌!B:B,0)),"-")</f>
        <v>-</v>
      </c>
      <c r="F3508" s="1" t="str">
        <f>IFERROR(INDEX(股票涨跌!F:F,MATCH(B3508,股票涨跌!B:B,0)),"-")</f>
        <v>-</v>
      </c>
      <c r="G3508" s="1" t="str">
        <f>TRIM(基本信息!O3508)</f>
        <v/>
      </c>
      <c r="H3508" s="1" t="str">
        <f>IFERROR(INDEX(行业涨跌!F:F,MATCH(G3508,行业涨跌!C:C,0)),"-")</f>
        <v>-</v>
      </c>
      <c r="I3508" s="1" t="str">
        <f>IFERROR(INDEX(行业涨跌!E:E,MATCH(G3508,行业涨跌!C:C,0)),"-")</f>
        <v>-</v>
      </c>
      <c r="M3508" s="66">
        <f t="shared" si="324"/>
        <v>0</v>
      </c>
      <c r="R3508" s="43" t="str">
        <f t="shared" si="322"/>
        <v>-</v>
      </c>
    </row>
    <row r="3509" spans="1:18" x14ac:dyDescent="0.15">
      <c r="A3509" s="1">
        <v>3508</v>
      </c>
      <c r="B3509" s="29" t="str">
        <f>TRIM(基本信息!B3509)</f>
        <v/>
      </c>
      <c r="C3509" s="1" t="str">
        <f>TRIM(基本信息!C3509)</f>
        <v/>
      </c>
      <c r="D3509" s="1">
        <f t="shared" si="323"/>
        <v>0</v>
      </c>
      <c r="E3509" s="1" t="str">
        <f>IFERROR(INDEX(股票涨跌!E:E,MATCH(B3509,股票涨跌!B:B,0)),"-")</f>
        <v>-</v>
      </c>
      <c r="F3509" s="1" t="str">
        <f>IFERROR(INDEX(股票涨跌!F:F,MATCH(B3509,股票涨跌!B:B,0)),"-")</f>
        <v>-</v>
      </c>
      <c r="G3509" s="1" t="str">
        <f>TRIM(基本信息!O3509)</f>
        <v/>
      </c>
      <c r="H3509" s="1" t="str">
        <f>IFERROR(INDEX(行业涨跌!F:F,MATCH(G3509,行业涨跌!C:C,0)),"-")</f>
        <v>-</v>
      </c>
      <c r="I3509" s="1" t="str">
        <f>IFERROR(INDEX(行业涨跌!E:E,MATCH(G3509,行业涨跌!C:C,0)),"-")</f>
        <v>-</v>
      </c>
      <c r="M3509" s="66">
        <f t="shared" si="324"/>
        <v>0</v>
      </c>
      <c r="R3509" s="43" t="str">
        <f t="shared" si="322"/>
        <v>-</v>
      </c>
    </row>
    <row r="3510" spans="1:18" x14ac:dyDescent="0.15">
      <c r="A3510" s="1">
        <v>3509</v>
      </c>
      <c r="B3510" s="29" t="str">
        <f>TRIM(基本信息!B3510)</f>
        <v/>
      </c>
      <c r="C3510" s="1" t="str">
        <f>TRIM(基本信息!C3510)</f>
        <v/>
      </c>
      <c r="D3510" s="1">
        <f t="shared" si="323"/>
        <v>0</v>
      </c>
      <c r="E3510" s="1" t="str">
        <f>IFERROR(INDEX(股票涨跌!E:E,MATCH(B3510,股票涨跌!B:B,0)),"-")</f>
        <v>-</v>
      </c>
      <c r="F3510" s="1" t="str">
        <f>IFERROR(INDEX(股票涨跌!F:F,MATCH(B3510,股票涨跌!B:B,0)),"-")</f>
        <v>-</v>
      </c>
      <c r="G3510" s="1" t="str">
        <f>TRIM(基本信息!O3510)</f>
        <v/>
      </c>
      <c r="H3510" s="1" t="str">
        <f>IFERROR(INDEX(行业涨跌!F:F,MATCH(G3510,行业涨跌!C:C,0)),"-")</f>
        <v>-</v>
      </c>
      <c r="I3510" s="1" t="str">
        <f>IFERROR(INDEX(行业涨跌!E:E,MATCH(G3510,行业涨跌!C:C,0)),"-")</f>
        <v>-</v>
      </c>
      <c r="M3510" s="66">
        <f t="shared" si="324"/>
        <v>0</v>
      </c>
      <c r="R3510" s="43" t="str">
        <f t="shared" si="322"/>
        <v>-</v>
      </c>
    </row>
    <row r="3511" spans="1:18" x14ac:dyDescent="0.15">
      <c r="A3511" s="1">
        <v>3510</v>
      </c>
      <c r="B3511" s="29" t="str">
        <f>TRIM(基本信息!B3511)</f>
        <v/>
      </c>
      <c r="C3511" s="1" t="str">
        <f>TRIM(基本信息!C3511)</f>
        <v/>
      </c>
      <c r="D3511" s="1">
        <f t="shared" si="323"/>
        <v>0</v>
      </c>
      <c r="E3511" s="1" t="str">
        <f>IFERROR(INDEX(股票涨跌!E:E,MATCH(B3511,股票涨跌!B:B,0)),"-")</f>
        <v>-</v>
      </c>
      <c r="F3511" s="1" t="str">
        <f>IFERROR(INDEX(股票涨跌!F:F,MATCH(B3511,股票涨跌!B:B,0)),"-")</f>
        <v>-</v>
      </c>
      <c r="G3511" s="1" t="str">
        <f>TRIM(基本信息!O3511)</f>
        <v/>
      </c>
      <c r="H3511" s="1" t="str">
        <f>IFERROR(INDEX(行业涨跌!F:F,MATCH(G3511,行业涨跌!C:C,0)),"-")</f>
        <v>-</v>
      </c>
      <c r="I3511" s="1" t="str">
        <f>IFERROR(INDEX(行业涨跌!E:E,MATCH(G3511,行业涨跌!C:C,0)),"-")</f>
        <v>-</v>
      </c>
      <c r="M3511" s="66">
        <f t="shared" si="324"/>
        <v>0</v>
      </c>
      <c r="R3511" s="43" t="str">
        <f t="shared" si="322"/>
        <v>-</v>
      </c>
    </row>
    <row r="3512" spans="1:18" x14ac:dyDescent="0.15">
      <c r="A3512" s="1">
        <v>3511</v>
      </c>
      <c r="B3512" s="29" t="str">
        <f>TRIM(基本信息!B3512)</f>
        <v/>
      </c>
      <c r="C3512" s="1" t="str">
        <f>TRIM(基本信息!C3512)</f>
        <v/>
      </c>
      <c r="D3512" s="1">
        <f t="shared" si="323"/>
        <v>0</v>
      </c>
      <c r="E3512" s="1" t="str">
        <f>IFERROR(INDEX(股票涨跌!E:E,MATCH(B3512,股票涨跌!B:B,0)),"-")</f>
        <v>-</v>
      </c>
      <c r="F3512" s="1" t="str">
        <f>IFERROR(INDEX(股票涨跌!F:F,MATCH(B3512,股票涨跌!B:B,0)),"-")</f>
        <v>-</v>
      </c>
      <c r="G3512" s="1" t="str">
        <f>TRIM(基本信息!O3512)</f>
        <v/>
      </c>
      <c r="H3512" s="1" t="str">
        <f>IFERROR(INDEX(行业涨跌!F:F,MATCH(G3512,行业涨跌!C:C,0)),"-")</f>
        <v>-</v>
      </c>
      <c r="I3512" s="1" t="str">
        <f>IFERROR(INDEX(行业涨跌!E:E,MATCH(G3512,行业涨跌!C:C,0)),"-")</f>
        <v>-</v>
      </c>
      <c r="M3512" s="66">
        <f t="shared" si="324"/>
        <v>0</v>
      </c>
      <c r="R3512" s="43" t="str">
        <f t="shared" si="322"/>
        <v>-</v>
      </c>
    </row>
    <row r="3513" spans="1:18" x14ac:dyDescent="0.15">
      <c r="A3513" s="1">
        <v>3512</v>
      </c>
      <c r="B3513" s="29" t="str">
        <f>TRIM(基本信息!B3513)</f>
        <v/>
      </c>
      <c r="C3513" s="1" t="str">
        <f>TRIM(基本信息!C3513)</f>
        <v/>
      </c>
      <c r="D3513" s="1">
        <f t="shared" si="323"/>
        <v>0</v>
      </c>
      <c r="E3513" s="1" t="str">
        <f>IFERROR(INDEX(股票涨跌!E:E,MATCH(B3513,股票涨跌!B:B,0)),"-")</f>
        <v>-</v>
      </c>
      <c r="F3513" s="1" t="str">
        <f>IFERROR(INDEX(股票涨跌!F:F,MATCH(B3513,股票涨跌!B:B,0)),"-")</f>
        <v>-</v>
      </c>
      <c r="G3513" s="1" t="str">
        <f>TRIM(基本信息!O3513)</f>
        <v/>
      </c>
      <c r="H3513" s="1" t="str">
        <f>IFERROR(INDEX(行业涨跌!F:F,MATCH(G3513,行业涨跌!C:C,0)),"-")</f>
        <v>-</v>
      </c>
      <c r="I3513" s="1" t="str">
        <f>IFERROR(INDEX(行业涨跌!E:E,MATCH(G3513,行业涨跌!C:C,0)),"-")</f>
        <v>-</v>
      </c>
      <c r="M3513" s="66">
        <f t="shared" si="324"/>
        <v>0</v>
      </c>
      <c r="R3513" s="43" t="str">
        <f t="shared" si="322"/>
        <v>-</v>
      </c>
    </row>
    <row r="3514" spans="1:18" x14ac:dyDescent="0.15">
      <c r="A3514" s="1">
        <v>3513</v>
      </c>
      <c r="B3514" s="29" t="str">
        <f>TRIM(基本信息!B3514)</f>
        <v/>
      </c>
      <c r="C3514" s="1" t="str">
        <f>TRIM(基本信息!C3514)</f>
        <v/>
      </c>
      <c r="D3514" s="1">
        <f t="shared" si="323"/>
        <v>0</v>
      </c>
      <c r="E3514" s="1" t="str">
        <f>IFERROR(INDEX(股票涨跌!E:E,MATCH(B3514,股票涨跌!B:B,0)),"-")</f>
        <v>-</v>
      </c>
      <c r="F3514" s="1" t="str">
        <f>IFERROR(INDEX(股票涨跌!F:F,MATCH(B3514,股票涨跌!B:B,0)),"-")</f>
        <v>-</v>
      </c>
      <c r="G3514" s="1" t="str">
        <f>TRIM(基本信息!O3514)</f>
        <v/>
      </c>
      <c r="H3514" s="1" t="str">
        <f>IFERROR(INDEX(行业涨跌!F:F,MATCH(G3514,行业涨跌!C:C,0)),"-")</f>
        <v>-</v>
      </c>
      <c r="I3514" s="1" t="str">
        <f>IFERROR(INDEX(行业涨跌!E:E,MATCH(G3514,行业涨跌!C:C,0)),"-")</f>
        <v>-</v>
      </c>
      <c r="M3514" s="66">
        <f t="shared" si="324"/>
        <v>0</v>
      </c>
      <c r="R3514" s="43" t="str">
        <f t="shared" si="322"/>
        <v>-</v>
      </c>
    </row>
    <row r="3515" spans="1:18" x14ac:dyDescent="0.15">
      <c r="A3515" s="1">
        <v>3514</v>
      </c>
      <c r="B3515" s="29" t="str">
        <f>TRIM(基本信息!B3515)</f>
        <v/>
      </c>
      <c r="C3515" s="1" t="str">
        <f>TRIM(基本信息!C3515)</f>
        <v/>
      </c>
      <c r="D3515" s="1">
        <f t="shared" si="323"/>
        <v>0</v>
      </c>
      <c r="E3515" s="1" t="str">
        <f>IFERROR(INDEX(股票涨跌!E:E,MATCH(B3515,股票涨跌!B:B,0)),"-")</f>
        <v>-</v>
      </c>
      <c r="F3515" s="1" t="str">
        <f>IFERROR(INDEX(股票涨跌!F:F,MATCH(B3515,股票涨跌!B:B,0)),"-")</f>
        <v>-</v>
      </c>
      <c r="G3515" s="1" t="str">
        <f>TRIM(基本信息!O3515)</f>
        <v/>
      </c>
      <c r="H3515" s="1" t="str">
        <f>IFERROR(INDEX(行业涨跌!F:F,MATCH(G3515,行业涨跌!C:C,0)),"-")</f>
        <v>-</v>
      </c>
      <c r="I3515" s="1" t="str">
        <f>IFERROR(INDEX(行业涨跌!E:E,MATCH(G3515,行业涨跌!C:C,0)),"-")</f>
        <v>-</v>
      </c>
      <c r="M3515" s="66">
        <f t="shared" si="324"/>
        <v>0</v>
      </c>
      <c r="R3515" s="43" t="str">
        <f t="shared" si="322"/>
        <v>-</v>
      </c>
    </row>
    <row r="3516" spans="1:18" x14ac:dyDescent="0.15">
      <c r="A3516" s="1">
        <v>3515</v>
      </c>
      <c r="B3516" s="29" t="str">
        <f>TRIM(基本信息!B3516)</f>
        <v/>
      </c>
      <c r="C3516" s="1" t="str">
        <f>TRIM(基本信息!C3516)</f>
        <v/>
      </c>
      <c r="D3516" s="1">
        <f t="shared" si="323"/>
        <v>0</v>
      </c>
      <c r="E3516" s="1" t="str">
        <f>IFERROR(INDEX(股票涨跌!E:E,MATCH(B3516,股票涨跌!B:B,0)),"-")</f>
        <v>-</v>
      </c>
      <c r="F3516" s="1" t="str">
        <f>IFERROR(INDEX(股票涨跌!F:F,MATCH(B3516,股票涨跌!B:B,0)),"-")</f>
        <v>-</v>
      </c>
      <c r="G3516" s="1" t="str">
        <f>TRIM(基本信息!O3516)</f>
        <v/>
      </c>
      <c r="H3516" s="1" t="str">
        <f>IFERROR(INDEX(行业涨跌!F:F,MATCH(G3516,行业涨跌!C:C,0)),"-")</f>
        <v>-</v>
      </c>
      <c r="I3516" s="1" t="str">
        <f>IFERROR(INDEX(行业涨跌!E:E,MATCH(G3516,行业涨跌!C:C,0)),"-")</f>
        <v>-</v>
      </c>
      <c r="M3516" s="66">
        <f t="shared" si="324"/>
        <v>0</v>
      </c>
      <c r="R3516" s="43" t="str">
        <f t="shared" si="322"/>
        <v>-</v>
      </c>
    </row>
    <row r="3517" spans="1:18" x14ac:dyDescent="0.15">
      <c r="A3517" s="1">
        <v>3516</v>
      </c>
      <c r="B3517" s="29" t="str">
        <f>TRIM(基本信息!B3517)</f>
        <v/>
      </c>
      <c r="C3517" s="1" t="str">
        <f>TRIM(基本信息!C3517)</f>
        <v/>
      </c>
      <c r="D3517" s="1">
        <f t="shared" si="323"/>
        <v>0</v>
      </c>
      <c r="E3517" s="1" t="str">
        <f>IFERROR(INDEX(股票涨跌!E:E,MATCH(B3517,股票涨跌!B:B,0)),"-")</f>
        <v>-</v>
      </c>
      <c r="F3517" s="1" t="str">
        <f>IFERROR(INDEX(股票涨跌!F:F,MATCH(B3517,股票涨跌!B:B,0)),"-")</f>
        <v>-</v>
      </c>
      <c r="G3517" s="1" t="str">
        <f>TRIM(基本信息!O3517)</f>
        <v/>
      </c>
      <c r="H3517" s="1" t="str">
        <f>IFERROR(INDEX(行业涨跌!F:F,MATCH(G3517,行业涨跌!C:C,0)),"-")</f>
        <v>-</v>
      </c>
      <c r="I3517" s="1" t="str">
        <f>IFERROR(INDEX(行业涨跌!E:E,MATCH(G3517,行业涨跌!C:C,0)),"-")</f>
        <v>-</v>
      </c>
      <c r="M3517" s="66">
        <f t="shared" si="324"/>
        <v>0</v>
      </c>
      <c r="R3517" s="43" t="str">
        <f t="shared" si="322"/>
        <v>-</v>
      </c>
    </row>
    <row r="3518" spans="1:18" x14ac:dyDescent="0.15">
      <c r="A3518" s="1">
        <v>3517</v>
      </c>
      <c r="B3518" s="29" t="str">
        <f>TRIM(基本信息!B3518)</f>
        <v/>
      </c>
      <c r="C3518" s="1" t="str">
        <f>TRIM(基本信息!C3518)</f>
        <v/>
      </c>
      <c r="D3518" s="1">
        <f t="shared" si="323"/>
        <v>0</v>
      </c>
      <c r="E3518" s="1" t="str">
        <f>IFERROR(INDEX(股票涨跌!E:E,MATCH(B3518,股票涨跌!B:B,0)),"-")</f>
        <v>-</v>
      </c>
      <c r="F3518" s="1" t="str">
        <f>IFERROR(INDEX(股票涨跌!F:F,MATCH(B3518,股票涨跌!B:B,0)),"-")</f>
        <v>-</v>
      </c>
      <c r="G3518" s="1" t="str">
        <f>TRIM(基本信息!O3518)</f>
        <v/>
      </c>
      <c r="H3518" s="1" t="str">
        <f>IFERROR(INDEX(行业涨跌!F:F,MATCH(G3518,行业涨跌!C:C,0)),"-")</f>
        <v>-</v>
      </c>
      <c r="I3518" s="1" t="str">
        <f>IFERROR(INDEX(行业涨跌!E:E,MATCH(G3518,行业涨跌!C:C,0)),"-")</f>
        <v>-</v>
      </c>
      <c r="M3518" s="66">
        <f t="shared" si="324"/>
        <v>0</v>
      </c>
      <c r="R3518" s="43" t="str">
        <f t="shared" si="322"/>
        <v>-</v>
      </c>
    </row>
    <row r="3519" spans="1:18" x14ac:dyDescent="0.15">
      <c r="A3519" s="1">
        <v>3518</v>
      </c>
      <c r="B3519" s="29" t="str">
        <f>TRIM(基本信息!B3519)</f>
        <v/>
      </c>
      <c r="C3519" s="1" t="str">
        <f>TRIM(基本信息!C3519)</f>
        <v/>
      </c>
      <c r="D3519" s="1">
        <f t="shared" si="323"/>
        <v>0</v>
      </c>
      <c r="E3519" s="1" t="str">
        <f>IFERROR(INDEX(股票涨跌!E:E,MATCH(B3519,股票涨跌!B:B,0)),"-")</f>
        <v>-</v>
      </c>
      <c r="F3519" s="1" t="str">
        <f>IFERROR(INDEX(股票涨跌!F:F,MATCH(B3519,股票涨跌!B:B,0)),"-")</f>
        <v>-</v>
      </c>
      <c r="G3519" s="1" t="str">
        <f>TRIM(基本信息!O3519)</f>
        <v/>
      </c>
      <c r="H3519" s="1" t="str">
        <f>IFERROR(INDEX(行业涨跌!F:F,MATCH(G3519,行业涨跌!C:C,0)),"-")</f>
        <v>-</v>
      </c>
      <c r="I3519" s="1" t="str">
        <f>IFERROR(INDEX(行业涨跌!E:E,MATCH(G3519,行业涨跌!C:C,0)),"-")</f>
        <v>-</v>
      </c>
      <c r="M3519" s="66">
        <f t="shared" si="324"/>
        <v>0</v>
      </c>
      <c r="R3519" s="43" t="str">
        <f t="shared" si="322"/>
        <v>-</v>
      </c>
    </row>
    <row r="3520" spans="1:18" x14ac:dyDescent="0.15">
      <c r="A3520" s="1">
        <v>3519</v>
      </c>
      <c r="B3520" s="29" t="str">
        <f>TRIM(基本信息!B3520)</f>
        <v/>
      </c>
      <c r="C3520" s="1" t="str">
        <f>TRIM(基本信息!C3520)</f>
        <v/>
      </c>
      <c r="D3520" s="1">
        <f t="shared" si="323"/>
        <v>0</v>
      </c>
      <c r="E3520" s="1" t="str">
        <f>IFERROR(INDEX(股票涨跌!E:E,MATCH(B3520,股票涨跌!B:B,0)),"-")</f>
        <v>-</v>
      </c>
      <c r="F3520" s="1" t="str">
        <f>IFERROR(INDEX(股票涨跌!F:F,MATCH(B3520,股票涨跌!B:B,0)),"-")</f>
        <v>-</v>
      </c>
      <c r="G3520" s="1" t="str">
        <f>TRIM(基本信息!O3520)</f>
        <v/>
      </c>
      <c r="H3520" s="1" t="str">
        <f>IFERROR(INDEX(行业涨跌!F:F,MATCH(G3520,行业涨跌!C:C,0)),"-")</f>
        <v>-</v>
      </c>
      <c r="I3520" s="1" t="str">
        <f>IFERROR(INDEX(行业涨跌!E:E,MATCH(G3520,行业涨跌!C:C,0)),"-")</f>
        <v>-</v>
      </c>
      <c r="M3520" s="66">
        <f t="shared" si="324"/>
        <v>0</v>
      </c>
      <c r="R3520" s="43" t="str">
        <f t="shared" si="322"/>
        <v>-</v>
      </c>
    </row>
    <row r="3521" spans="1:18" x14ac:dyDescent="0.15">
      <c r="A3521" s="1">
        <v>3520</v>
      </c>
      <c r="B3521" s="29" t="str">
        <f>TRIM(基本信息!B3521)</f>
        <v/>
      </c>
      <c r="C3521" s="1" t="str">
        <f>TRIM(基本信息!C3521)</f>
        <v/>
      </c>
      <c r="D3521" s="1">
        <f t="shared" si="323"/>
        <v>0</v>
      </c>
      <c r="E3521" s="1" t="str">
        <f>IFERROR(INDEX(股票涨跌!E:E,MATCH(B3521,股票涨跌!B:B,0)),"-")</f>
        <v>-</v>
      </c>
      <c r="F3521" s="1" t="str">
        <f>IFERROR(INDEX(股票涨跌!F:F,MATCH(B3521,股票涨跌!B:B,0)),"-")</f>
        <v>-</v>
      </c>
      <c r="G3521" s="1" t="str">
        <f>TRIM(基本信息!O3521)</f>
        <v/>
      </c>
      <c r="H3521" s="1" t="str">
        <f>IFERROR(INDEX(行业涨跌!F:F,MATCH(G3521,行业涨跌!C:C,0)),"-")</f>
        <v>-</v>
      </c>
      <c r="I3521" s="1" t="str">
        <f>IFERROR(INDEX(行业涨跌!E:E,MATCH(G3521,行业涨跌!C:C,0)),"-")</f>
        <v>-</v>
      </c>
      <c r="M3521" s="66">
        <f t="shared" si="324"/>
        <v>0</v>
      </c>
      <c r="R3521" s="43" t="str">
        <f t="shared" si="322"/>
        <v>-</v>
      </c>
    </row>
    <row r="3522" spans="1:18" x14ac:dyDescent="0.15">
      <c r="A3522" s="1">
        <v>3521</v>
      </c>
      <c r="B3522" s="29" t="str">
        <f>TRIM(基本信息!B3522)</f>
        <v/>
      </c>
      <c r="C3522" s="1" t="str">
        <f>TRIM(基本信息!C3522)</f>
        <v/>
      </c>
      <c r="D3522" s="1">
        <f t="shared" si="323"/>
        <v>0</v>
      </c>
      <c r="E3522" s="1" t="str">
        <f>IFERROR(INDEX(股票涨跌!E:E,MATCH(B3522,股票涨跌!B:B,0)),"-")</f>
        <v>-</v>
      </c>
      <c r="F3522" s="1" t="str">
        <f>IFERROR(INDEX(股票涨跌!F:F,MATCH(B3522,股票涨跌!B:B,0)),"-")</f>
        <v>-</v>
      </c>
      <c r="G3522" s="1" t="str">
        <f>TRIM(基本信息!O3522)</f>
        <v/>
      </c>
      <c r="H3522" s="1" t="str">
        <f>IFERROR(INDEX(行业涨跌!F:F,MATCH(G3522,行业涨跌!C:C,0)),"-")</f>
        <v>-</v>
      </c>
      <c r="I3522" s="1" t="str">
        <f>IFERROR(INDEX(行业涨跌!E:E,MATCH(G3522,行业涨跌!C:C,0)),"-")</f>
        <v>-</v>
      </c>
      <c r="M3522" s="66">
        <f t="shared" si="324"/>
        <v>0</v>
      </c>
      <c r="R3522" s="43" t="str">
        <f t="shared" ref="R3522:R3585" si="325">IF(D3522&gt;0,IF(J3522&gt;0,$J$1,"")&amp;IF(K3522&gt;0,$K$1,"")&amp;IF(L3522&gt;0,$L$1,"")&amp;"+"&amp;IF(N3522&gt;0,$N$1,"")&amp;IF(O3522&gt;0,$O$1,"")&amp;IF(P3522&gt;0,$P$1,"")&amp;IF(Q3522&gt;0,$Q$1,""),"-")</f>
        <v>-</v>
      </c>
    </row>
    <row r="3523" spans="1:18" x14ac:dyDescent="0.15">
      <c r="A3523" s="1">
        <v>3522</v>
      </c>
      <c r="B3523" s="29" t="str">
        <f>TRIM(基本信息!B3523)</f>
        <v/>
      </c>
      <c r="C3523" s="1" t="str">
        <f>TRIM(基本信息!C3523)</f>
        <v/>
      </c>
      <c r="D3523" s="1">
        <f t="shared" ref="D3523:D3586" si="326">IF(LEN(B3523)&gt;2,OR(M3523=1,(M3523=0.5)*(N3523+O3523+P3523+Q3523)&gt;0)+0,0)</f>
        <v>0</v>
      </c>
      <c r="E3523" s="1" t="str">
        <f>IFERROR(INDEX(股票涨跌!E:E,MATCH(B3523,股票涨跌!B:B,0)),"-")</f>
        <v>-</v>
      </c>
      <c r="F3523" s="1" t="str">
        <f>IFERROR(INDEX(股票涨跌!F:F,MATCH(B3523,股票涨跌!B:B,0)),"-")</f>
        <v>-</v>
      </c>
      <c r="G3523" s="1" t="str">
        <f>TRIM(基本信息!O3523)</f>
        <v/>
      </c>
      <c r="H3523" s="1" t="str">
        <f>IFERROR(INDEX(行业涨跌!F:F,MATCH(G3523,行业涨跌!C:C,0)),"-")</f>
        <v>-</v>
      </c>
      <c r="I3523" s="1" t="str">
        <f>IFERROR(INDEX(行业涨跌!E:E,MATCH(G3523,行业涨跌!C:C,0)),"-")</f>
        <v>-</v>
      </c>
      <c r="M3523" s="66">
        <f t="shared" ref="M3523:M3586" si="327">IF(K3523&gt;0,1,IF(J3523&gt;0,0.5,0))</f>
        <v>0</v>
      </c>
      <c r="R3523" s="43" t="str">
        <f t="shared" si="325"/>
        <v>-</v>
      </c>
    </row>
    <row r="3524" spans="1:18" x14ac:dyDescent="0.15">
      <c r="A3524" s="1">
        <v>3523</v>
      </c>
      <c r="B3524" s="29" t="str">
        <f>TRIM(基本信息!B3524)</f>
        <v/>
      </c>
      <c r="C3524" s="1" t="str">
        <f>TRIM(基本信息!C3524)</f>
        <v/>
      </c>
      <c r="D3524" s="1">
        <f t="shared" si="326"/>
        <v>0</v>
      </c>
      <c r="E3524" s="1" t="str">
        <f>IFERROR(INDEX(股票涨跌!E:E,MATCH(B3524,股票涨跌!B:B,0)),"-")</f>
        <v>-</v>
      </c>
      <c r="F3524" s="1" t="str">
        <f>IFERROR(INDEX(股票涨跌!F:F,MATCH(B3524,股票涨跌!B:B,0)),"-")</f>
        <v>-</v>
      </c>
      <c r="G3524" s="1" t="str">
        <f>TRIM(基本信息!O3524)</f>
        <v/>
      </c>
      <c r="H3524" s="1" t="str">
        <f>IFERROR(INDEX(行业涨跌!F:F,MATCH(G3524,行业涨跌!C:C,0)),"-")</f>
        <v>-</v>
      </c>
      <c r="I3524" s="1" t="str">
        <f>IFERROR(INDEX(行业涨跌!E:E,MATCH(G3524,行业涨跌!C:C,0)),"-")</f>
        <v>-</v>
      </c>
      <c r="M3524" s="66">
        <f t="shared" si="327"/>
        <v>0</v>
      </c>
      <c r="R3524" s="43" t="str">
        <f t="shared" si="325"/>
        <v>-</v>
      </c>
    </row>
    <row r="3525" spans="1:18" x14ac:dyDescent="0.15">
      <c r="A3525" s="1">
        <v>3524</v>
      </c>
      <c r="B3525" s="29" t="str">
        <f>TRIM(基本信息!B3525)</f>
        <v/>
      </c>
      <c r="C3525" s="1" t="str">
        <f>TRIM(基本信息!C3525)</f>
        <v/>
      </c>
      <c r="D3525" s="1">
        <f t="shared" si="326"/>
        <v>0</v>
      </c>
      <c r="E3525" s="1" t="str">
        <f>IFERROR(INDEX(股票涨跌!E:E,MATCH(B3525,股票涨跌!B:B,0)),"-")</f>
        <v>-</v>
      </c>
      <c r="F3525" s="1" t="str">
        <f>IFERROR(INDEX(股票涨跌!F:F,MATCH(B3525,股票涨跌!B:B,0)),"-")</f>
        <v>-</v>
      </c>
      <c r="G3525" s="1" t="str">
        <f>TRIM(基本信息!O3525)</f>
        <v/>
      </c>
      <c r="H3525" s="1" t="str">
        <f>IFERROR(INDEX(行业涨跌!F:F,MATCH(G3525,行业涨跌!C:C,0)),"-")</f>
        <v>-</v>
      </c>
      <c r="I3525" s="1" t="str">
        <f>IFERROR(INDEX(行业涨跌!E:E,MATCH(G3525,行业涨跌!C:C,0)),"-")</f>
        <v>-</v>
      </c>
      <c r="M3525" s="66">
        <f t="shared" si="327"/>
        <v>0</v>
      </c>
      <c r="R3525" s="43" t="str">
        <f t="shared" si="325"/>
        <v>-</v>
      </c>
    </row>
    <row r="3526" spans="1:18" x14ac:dyDescent="0.15">
      <c r="A3526" s="1">
        <v>3525</v>
      </c>
      <c r="B3526" s="29" t="str">
        <f>TRIM(基本信息!B3526)</f>
        <v/>
      </c>
      <c r="C3526" s="1" t="str">
        <f>TRIM(基本信息!C3526)</f>
        <v/>
      </c>
      <c r="D3526" s="1">
        <f t="shared" si="326"/>
        <v>0</v>
      </c>
      <c r="E3526" s="1" t="str">
        <f>IFERROR(INDEX(股票涨跌!E:E,MATCH(B3526,股票涨跌!B:B,0)),"-")</f>
        <v>-</v>
      </c>
      <c r="F3526" s="1" t="str">
        <f>IFERROR(INDEX(股票涨跌!F:F,MATCH(B3526,股票涨跌!B:B,0)),"-")</f>
        <v>-</v>
      </c>
      <c r="G3526" s="1" t="str">
        <f>TRIM(基本信息!O3526)</f>
        <v/>
      </c>
      <c r="H3526" s="1" t="str">
        <f>IFERROR(INDEX(行业涨跌!F:F,MATCH(G3526,行业涨跌!C:C,0)),"-")</f>
        <v>-</v>
      </c>
      <c r="I3526" s="1" t="str">
        <f>IFERROR(INDEX(行业涨跌!E:E,MATCH(G3526,行业涨跌!C:C,0)),"-")</f>
        <v>-</v>
      </c>
      <c r="M3526" s="66">
        <f t="shared" si="327"/>
        <v>0</v>
      </c>
      <c r="R3526" s="43" t="str">
        <f t="shared" si="325"/>
        <v>-</v>
      </c>
    </row>
    <row r="3527" spans="1:18" x14ac:dyDescent="0.15">
      <c r="A3527" s="1">
        <v>3526</v>
      </c>
      <c r="B3527" s="29" t="str">
        <f>TRIM(基本信息!B3527)</f>
        <v/>
      </c>
      <c r="C3527" s="1" t="str">
        <f>TRIM(基本信息!C3527)</f>
        <v/>
      </c>
      <c r="D3527" s="1">
        <f t="shared" si="326"/>
        <v>0</v>
      </c>
      <c r="E3527" s="1" t="str">
        <f>IFERROR(INDEX(股票涨跌!E:E,MATCH(B3527,股票涨跌!B:B,0)),"-")</f>
        <v>-</v>
      </c>
      <c r="F3527" s="1" t="str">
        <f>IFERROR(INDEX(股票涨跌!F:F,MATCH(B3527,股票涨跌!B:B,0)),"-")</f>
        <v>-</v>
      </c>
      <c r="G3527" s="1" t="str">
        <f>TRIM(基本信息!O3527)</f>
        <v/>
      </c>
      <c r="H3527" s="1" t="str">
        <f>IFERROR(INDEX(行业涨跌!F:F,MATCH(G3527,行业涨跌!C:C,0)),"-")</f>
        <v>-</v>
      </c>
      <c r="I3527" s="1" t="str">
        <f>IFERROR(INDEX(行业涨跌!E:E,MATCH(G3527,行业涨跌!C:C,0)),"-")</f>
        <v>-</v>
      </c>
      <c r="M3527" s="66">
        <f t="shared" si="327"/>
        <v>0</v>
      </c>
      <c r="R3527" s="43" t="str">
        <f t="shared" si="325"/>
        <v>-</v>
      </c>
    </row>
    <row r="3528" spans="1:18" x14ac:dyDescent="0.15">
      <c r="A3528" s="1">
        <v>3527</v>
      </c>
      <c r="B3528" s="29" t="str">
        <f>TRIM(基本信息!B3528)</f>
        <v/>
      </c>
      <c r="C3528" s="1" t="str">
        <f>TRIM(基本信息!C3528)</f>
        <v/>
      </c>
      <c r="D3528" s="1">
        <f t="shared" si="326"/>
        <v>0</v>
      </c>
      <c r="E3528" s="1" t="str">
        <f>IFERROR(INDEX(股票涨跌!E:E,MATCH(B3528,股票涨跌!B:B,0)),"-")</f>
        <v>-</v>
      </c>
      <c r="F3528" s="1" t="str">
        <f>IFERROR(INDEX(股票涨跌!F:F,MATCH(B3528,股票涨跌!B:B,0)),"-")</f>
        <v>-</v>
      </c>
      <c r="G3528" s="1" t="str">
        <f>TRIM(基本信息!O3528)</f>
        <v/>
      </c>
      <c r="H3528" s="1" t="str">
        <f>IFERROR(INDEX(行业涨跌!F:F,MATCH(G3528,行业涨跌!C:C,0)),"-")</f>
        <v>-</v>
      </c>
      <c r="I3528" s="1" t="str">
        <f>IFERROR(INDEX(行业涨跌!E:E,MATCH(G3528,行业涨跌!C:C,0)),"-")</f>
        <v>-</v>
      </c>
      <c r="M3528" s="66">
        <f t="shared" si="327"/>
        <v>0</v>
      </c>
      <c r="R3528" s="43" t="str">
        <f t="shared" si="325"/>
        <v>-</v>
      </c>
    </row>
    <row r="3529" spans="1:18" x14ac:dyDescent="0.15">
      <c r="A3529" s="1">
        <v>3528</v>
      </c>
      <c r="B3529" s="29" t="str">
        <f>TRIM(基本信息!B3529)</f>
        <v/>
      </c>
      <c r="C3529" s="1" t="str">
        <f>TRIM(基本信息!C3529)</f>
        <v/>
      </c>
      <c r="D3529" s="1">
        <f t="shared" si="326"/>
        <v>0</v>
      </c>
      <c r="E3529" s="1" t="str">
        <f>IFERROR(INDEX(股票涨跌!E:E,MATCH(B3529,股票涨跌!B:B,0)),"-")</f>
        <v>-</v>
      </c>
      <c r="F3529" s="1" t="str">
        <f>IFERROR(INDEX(股票涨跌!F:F,MATCH(B3529,股票涨跌!B:B,0)),"-")</f>
        <v>-</v>
      </c>
      <c r="G3529" s="1" t="str">
        <f>TRIM(基本信息!O3529)</f>
        <v/>
      </c>
      <c r="H3529" s="1" t="str">
        <f>IFERROR(INDEX(行业涨跌!F:F,MATCH(G3529,行业涨跌!C:C,0)),"-")</f>
        <v>-</v>
      </c>
      <c r="I3529" s="1" t="str">
        <f>IFERROR(INDEX(行业涨跌!E:E,MATCH(G3529,行业涨跌!C:C,0)),"-")</f>
        <v>-</v>
      </c>
      <c r="M3529" s="66">
        <f t="shared" si="327"/>
        <v>0</v>
      </c>
      <c r="R3529" s="43" t="str">
        <f t="shared" si="325"/>
        <v>-</v>
      </c>
    </row>
    <row r="3530" spans="1:18" x14ac:dyDescent="0.15">
      <c r="A3530" s="1">
        <v>3529</v>
      </c>
      <c r="B3530" s="29" t="str">
        <f>TRIM(基本信息!B3530)</f>
        <v/>
      </c>
      <c r="C3530" s="1" t="str">
        <f>TRIM(基本信息!C3530)</f>
        <v/>
      </c>
      <c r="D3530" s="1">
        <f t="shared" si="326"/>
        <v>0</v>
      </c>
      <c r="E3530" s="1" t="str">
        <f>IFERROR(INDEX(股票涨跌!E:E,MATCH(B3530,股票涨跌!B:B,0)),"-")</f>
        <v>-</v>
      </c>
      <c r="F3530" s="1" t="str">
        <f>IFERROR(INDEX(股票涨跌!F:F,MATCH(B3530,股票涨跌!B:B,0)),"-")</f>
        <v>-</v>
      </c>
      <c r="G3530" s="1" t="str">
        <f>TRIM(基本信息!O3530)</f>
        <v/>
      </c>
      <c r="H3530" s="1" t="str">
        <f>IFERROR(INDEX(行业涨跌!F:F,MATCH(G3530,行业涨跌!C:C,0)),"-")</f>
        <v>-</v>
      </c>
      <c r="I3530" s="1" t="str">
        <f>IFERROR(INDEX(行业涨跌!E:E,MATCH(G3530,行业涨跌!C:C,0)),"-")</f>
        <v>-</v>
      </c>
      <c r="M3530" s="66">
        <f t="shared" si="327"/>
        <v>0</v>
      </c>
      <c r="R3530" s="43" t="str">
        <f t="shared" si="325"/>
        <v>-</v>
      </c>
    </row>
    <row r="3531" spans="1:18" x14ac:dyDescent="0.15">
      <c r="A3531" s="1">
        <v>3530</v>
      </c>
      <c r="B3531" s="29" t="str">
        <f>TRIM(基本信息!B3531)</f>
        <v/>
      </c>
      <c r="C3531" s="1" t="str">
        <f>TRIM(基本信息!C3531)</f>
        <v/>
      </c>
      <c r="D3531" s="1">
        <f t="shared" si="326"/>
        <v>0</v>
      </c>
      <c r="E3531" s="1" t="str">
        <f>IFERROR(INDEX(股票涨跌!E:E,MATCH(B3531,股票涨跌!B:B,0)),"-")</f>
        <v>-</v>
      </c>
      <c r="F3531" s="1" t="str">
        <f>IFERROR(INDEX(股票涨跌!F:F,MATCH(B3531,股票涨跌!B:B,0)),"-")</f>
        <v>-</v>
      </c>
      <c r="G3531" s="1" t="str">
        <f>TRIM(基本信息!O3531)</f>
        <v/>
      </c>
      <c r="H3531" s="1" t="str">
        <f>IFERROR(INDEX(行业涨跌!F:F,MATCH(G3531,行业涨跌!C:C,0)),"-")</f>
        <v>-</v>
      </c>
      <c r="I3531" s="1" t="str">
        <f>IFERROR(INDEX(行业涨跌!E:E,MATCH(G3531,行业涨跌!C:C,0)),"-")</f>
        <v>-</v>
      </c>
      <c r="M3531" s="66">
        <f t="shared" si="327"/>
        <v>0</v>
      </c>
      <c r="R3531" s="43" t="str">
        <f t="shared" si="325"/>
        <v>-</v>
      </c>
    </row>
    <row r="3532" spans="1:18" x14ac:dyDescent="0.15">
      <c r="A3532" s="1">
        <v>3531</v>
      </c>
      <c r="B3532" s="29" t="str">
        <f>TRIM(基本信息!B3532)</f>
        <v/>
      </c>
      <c r="C3532" s="1" t="str">
        <f>TRIM(基本信息!C3532)</f>
        <v/>
      </c>
      <c r="D3532" s="1">
        <f t="shared" si="326"/>
        <v>0</v>
      </c>
      <c r="E3532" s="1" t="str">
        <f>IFERROR(INDEX(股票涨跌!E:E,MATCH(B3532,股票涨跌!B:B,0)),"-")</f>
        <v>-</v>
      </c>
      <c r="F3532" s="1" t="str">
        <f>IFERROR(INDEX(股票涨跌!F:F,MATCH(B3532,股票涨跌!B:B,0)),"-")</f>
        <v>-</v>
      </c>
      <c r="G3532" s="1" t="str">
        <f>TRIM(基本信息!O3532)</f>
        <v/>
      </c>
      <c r="H3532" s="1" t="str">
        <f>IFERROR(INDEX(行业涨跌!F:F,MATCH(G3532,行业涨跌!C:C,0)),"-")</f>
        <v>-</v>
      </c>
      <c r="I3532" s="1" t="str">
        <f>IFERROR(INDEX(行业涨跌!E:E,MATCH(G3532,行业涨跌!C:C,0)),"-")</f>
        <v>-</v>
      </c>
      <c r="M3532" s="66">
        <f t="shared" si="327"/>
        <v>0</v>
      </c>
      <c r="R3532" s="43" t="str">
        <f t="shared" si="325"/>
        <v>-</v>
      </c>
    </row>
    <row r="3533" spans="1:18" x14ac:dyDescent="0.15">
      <c r="A3533" s="1">
        <v>3532</v>
      </c>
      <c r="B3533" s="29" t="str">
        <f>TRIM(基本信息!B3533)</f>
        <v/>
      </c>
      <c r="C3533" s="1" t="str">
        <f>TRIM(基本信息!C3533)</f>
        <v/>
      </c>
      <c r="D3533" s="1">
        <f t="shared" si="326"/>
        <v>0</v>
      </c>
      <c r="E3533" s="1" t="str">
        <f>IFERROR(INDEX(股票涨跌!E:E,MATCH(B3533,股票涨跌!B:B,0)),"-")</f>
        <v>-</v>
      </c>
      <c r="F3533" s="1" t="str">
        <f>IFERROR(INDEX(股票涨跌!F:F,MATCH(B3533,股票涨跌!B:B,0)),"-")</f>
        <v>-</v>
      </c>
      <c r="G3533" s="1" t="str">
        <f>TRIM(基本信息!O3533)</f>
        <v/>
      </c>
      <c r="H3533" s="1" t="str">
        <f>IFERROR(INDEX(行业涨跌!F:F,MATCH(G3533,行业涨跌!C:C,0)),"-")</f>
        <v>-</v>
      </c>
      <c r="I3533" s="1" t="str">
        <f>IFERROR(INDEX(行业涨跌!E:E,MATCH(G3533,行业涨跌!C:C,0)),"-")</f>
        <v>-</v>
      </c>
      <c r="M3533" s="66">
        <f t="shared" si="327"/>
        <v>0</v>
      </c>
      <c r="R3533" s="43" t="str">
        <f t="shared" si="325"/>
        <v>-</v>
      </c>
    </row>
    <row r="3534" spans="1:18" x14ac:dyDescent="0.15">
      <c r="A3534" s="1">
        <v>3533</v>
      </c>
      <c r="B3534" s="29" t="str">
        <f>TRIM(基本信息!B3534)</f>
        <v/>
      </c>
      <c r="C3534" s="1" t="str">
        <f>TRIM(基本信息!C3534)</f>
        <v/>
      </c>
      <c r="D3534" s="1">
        <f t="shared" si="326"/>
        <v>0</v>
      </c>
      <c r="E3534" s="1" t="str">
        <f>IFERROR(INDEX(股票涨跌!E:E,MATCH(B3534,股票涨跌!B:B,0)),"-")</f>
        <v>-</v>
      </c>
      <c r="F3534" s="1" t="str">
        <f>IFERROR(INDEX(股票涨跌!F:F,MATCH(B3534,股票涨跌!B:B,0)),"-")</f>
        <v>-</v>
      </c>
      <c r="G3534" s="1" t="str">
        <f>TRIM(基本信息!O3534)</f>
        <v/>
      </c>
      <c r="H3534" s="1" t="str">
        <f>IFERROR(INDEX(行业涨跌!F:F,MATCH(G3534,行业涨跌!C:C,0)),"-")</f>
        <v>-</v>
      </c>
      <c r="I3534" s="1" t="str">
        <f>IFERROR(INDEX(行业涨跌!E:E,MATCH(G3534,行业涨跌!C:C,0)),"-")</f>
        <v>-</v>
      </c>
      <c r="M3534" s="66">
        <f t="shared" si="327"/>
        <v>0</v>
      </c>
      <c r="R3534" s="43" t="str">
        <f t="shared" si="325"/>
        <v>-</v>
      </c>
    </row>
    <row r="3535" spans="1:18" x14ac:dyDescent="0.15">
      <c r="A3535" s="1">
        <v>3534</v>
      </c>
      <c r="B3535" s="29" t="str">
        <f>TRIM(基本信息!B3535)</f>
        <v/>
      </c>
      <c r="C3535" s="1" t="str">
        <f>TRIM(基本信息!C3535)</f>
        <v/>
      </c>
      <c r="D3535" s="1">
        <f t="shared" si="326"/>
        <v>0</v>
      </c>
      <c r="E3535" s="1" t="str">
        <f>IFERROR(INDEX(股票涨跌!E:E,MATCH(B3535,股票涨跌!B:B,0)),"-")</f>
        <v>-</v>
      </c>
      <c r="F3535" s="1" t="str">
        <f>IFERROR(INDEX(股票涨跌!F:F,MATCH(B3535,股票涨跌!B:B,0)),"-")</f>
        <v>-</v>
      </c>
      <c r="G3535" s="1" t="str">
        <f>TRIM(基本信息!O3535)</f>
        <v/>
      </c>
      <c r="H3535" s="1" t="str">
        <f>IFERROR(INDEX(行业涨跌!F:F,MATCH(G3535,行业涨跌!C:C,0)),"-")</f>
        <v>-</v>
      </c>
      <c r="I3535" s="1" t="str">
        <f>IFERROR(INDEX(行业涨跌!E:E,MATCH(G3535,行业涨跌!C:C,0)),"-")</f>
        <v>-</v>
      </c>
      <c r="M3535" s="66">
        <f t="shared" si="327"/>
        <v>0</v>
      </c>
      <c r="R3535" s="43" t="str">
        <f t="shared" si="325"/>
        <v>-</v>
      </c>
    </row>
    <row r="3536" spans="1:18" x14ac:dyDescent="0.15">
      <c r="A3536" s="1">
        <v>3535</v>
      </c>
      <c r="B3536" s="29" t="str">
        <f>TRIM(基本信息!B3536)</f>
        <v/>
      </c>
      <c r="C3536" s="1" t="str">
        <f>TRIM(基本信息!C3536)</f>
        <v/>
      </c>
      <c r="D3536" s="1">
        <f t="shared" si="326"/>
        <v>0</v>
      </c>
      <c r="E3536" s="1" t="str">
        <f>IFERROR(INDEX(股票涨跌!E:E,MATCH(B3536,股票涨跌!B:B,0)),"-")</f>
        <v>-</v>
      </c>
      <c r="F3536" s="1" t="str">
        <f>IFERROR(INDEX(股票涨跌!F:F,MATCH(B3536,股票涨跌!B:B,0)),"-")</f>
        <v>-</v>
      </c>
      <c r="G3536" s="1" t="str">
        <f>TRIM(基本信息!O3536)</f>
        <v/>
      </c>
      <c r="H3536" s="1" t="str">
        <f>IFERROR(INDEX(行业涨跌!F:F,MATCH(G3536,行业涨跌!C:C,0)),"-")</f>
        <v>-</v>
      </c>
      <c r="I3536" s="1" t="str">
        <f>IFERROR(INDEX(行业涨跌!E:E,MATCH(G3536,行业涨跌!C:C,0)),"-")</f>
        <v>-</v>
      </c>
      <c r="M3536" s="66">
        <f t="shared" si="327"/>
        <v>0</v>
      </c>
      <c r="R3536" s="43" t="str">
        <f t="shared" si="325"/>
        <v>-</v>
      </c>
    </row>
    <row r="3537" spans="1:18" x14ac:dyDescent="0.15">
      <c r="A3537" s="1">
        <v>3536</v>
      </c>
      <c r="B3537" s="29" t="str">
        <f>TRIM(基本信息!B3537)</f>
        <v/>
      </c>
      <c r="C3537" s="1" t="str">
        <f>TRIM(基本信息!C3537)</f>
        <v/>
      </c>
      <c r="D3537" s="1">
        <f t="shared" si="326"/>
        <v>0</v>
      </c>
      <c r="E3537" s="1" t="str">
        <f>IFERROR(INDEX(股票涨跌!E:E,MATCH(B3537,股票涨跌!B:B,0)),"-")</f>
        <v>-</v>
      </c>
      <c r="F3537" s="1" t="str">
        <f>IFERROR(INDEX(股票涨跌!F:F,MATCH(B3537,股票涨跌!B:B,0)),"-")</f>
        <v>-</v>
      </c>
      <c r="G3537" s="1" t="str">
        <f>TRIM(基本信息!O3537)</f>
        <v/>
      </c>
      <c r="H3537" s="1" t="str">
        <f>IFERROR(INDEX(行业涨跌!F:F,MATCH(G3537,行业涨跌!C:C,0)),"-")</f>
        <v>-</v>
      </c>
      <c r="I3537" s="1" t="str">
        <f>IFERROR(INDEX(行业涨跌!E:E,MATCH(G3537,行业涨跌!C:C,0)),"-")</f>
        <v>-</v>
      </c>
      <c r="M3537" s="66">
        <f t="shared" si="327"/>
        <v>0</v>
      </c>
      <c r="R3537" s="43" t="str">
        <f t="shared" si="325"/>
        <v>-</v>
      </c>
    </row>
    <row r="3538" spans="1:18" x14ac:dyDescent="0.15">
      <c r="A3538" s="1">
        <v>3537</v>
      </c>
      <c r="B3538" s="29" t="str">
        <f>TRIM(基本信息!B3538)</f>
        <v/>
      </c>
      <c r="C3538" s="1" t="str">
        <f>TRIM(基本信息!C3538)</f>
        <v/>
      </c>
      <c r="D3538" s="1">
        <f t="shared" si="326"/>
        <v>0</v>
      </c>
      <c r="E3538" s="1" t="str">
        <f>IFERROR(INDEX(股票涨跌!E:E,MATCH(B3538,股票涨跌!B:B,0)),"-")</f>
        <v>-</v>
      </c>
      <c r="F3538" s="1" t="str">
        <f>IFERROR(INDEX(股票涨跌!F:F,MATCH(B3538,股票涨跌!B:B,0)),"-")</f>
        <v>-</v>
      </c>
      <c r="G3538" s="1" t="str">
        <f>TRIM(基本信息!O3538)</f>
        <v/>
      </c>
      <c r="H3538" s="1" t="str">
        <f>IFERROR(INDEX(行业涨跌!F:F,MATCH(G3538,行业涨跌!C:C,0)),"-")</f>
        <v>-</v>
      </c>
      <c r="I3538" s="1" t="str">
        <f>IFERROR(INDEX(行业涨跌!E:E,MATCH(G3538,行业涨跌!C:C,0)),"-")</f>
        <v>-</v>
      </c>
      <c r="M3538" s="66">
        <f t="shared" si="327"/>
        <v>0</v>
      </c>
      <c r="R3538" s="43" t="str">
        <f t="shared" si="325"/>
        <v>-</v>
      </c>
    </row>
    <row r="3539" spans="1:18" x14ac:dyDescent="0.15">
      <c r="A3539" s="1">
        <v>3538</v>
      </c>
      <c r="B3539" s="29" t="str">
        <f>TRIM(基本信息!B3539)</f>
        <v/>
      </c>
      <c r="C3539" s="1" t="str">
        <f>TRIM(基本信息!C3539)</f>
        <v/>
      </c>
      <c r="D3539" s="1">
        <f t="shared" si="326"/>
        <v>0</v>
      </c>
      <c r="E3539" s="1" t="str">
        <f>IFERROR(INDEX(股票涨跌!E:E,MATCH(B3539,股票涨跌!B:B,0)),"-")</f>
        <v>-</v>
      </c>
      <c r="F3539" s="1" t="str">
        <f>IFERROR(INDEX(股票涨跌!F:F,MATCH(B3539,股票涨跌!B:B,0)),"-")</f>
        <v>-</v>
      </c>
      <c r="G3539" s="1" t="str">
        <f>TRIM(基本信息!O3539)</f>
        <v/>
      </c>
      <c r="H3539" s="1" t="str">
        <f>IFERROR(INDEX(行业涨跌!F:F,MATCH(G3539,行业涨跌!C:C,0)),"-")</f>
        <v>-</v>
      </c>
      <c r="I3539" s="1" t="str">
        <f>IFERROR(INDEX(行业涨跌!E:E,MATCH(G3539,行业涨跌!C:C,0)),"-")</f>
        <v>-</v>
      </c>
      <c r="M3539" s="66">
        <f t="shared" si="327"/>
        <v>0</v>
      </c>
      <c r="R3539" s="43" t="str">
        <f t="shared" si="325"/>
        <v>-</v>
      </c>
    </row>
    <row r="3540" spans="1:18" x14ac:dyDescent="0.15">
      <c r="A3540" s="1">
        <v>3539</v>
      </c>
      <c r="B3540" s="29" t="str">
        <f>TRIM(基本信息!B3540)</f>
        <v/>
      </c>
      <c r="C3540" s="1" t="str">
        <f>TRIM(基本信息!C3540)</f>
        <v/>
      </c>
      <c r="D3540" s="1">
        <f t="shared" si="326"/>
        <v>0</v>
      </c>
      <c r="E3540" s="1" t="str">
        <f>IFERROR(INDEX(股票涨跌!E:E,MATCH(B3540,股票涨跌!B:B,0)),"-")</f>
        <v>-</v>
      </c>
      <c r="F3540" s="1" t="str">
        <f>IFERROR(INDEX(股票涨跌!F:F,MATCH(B3540,股票涨跌!B:B,0)),"-")</f>
        <v>-</v>
      </c>
      <c r="G3540" s="1" t="str">
        <f>TRIM(基本信息!O3540)</f>
        <v/>
      </c>
      <c r="H3540" s="1" t="str">
        <f>IFERROR(INDEX(行业涨跌!F:F,MATCH(G3540,行业涨跌!C:C,0)),"-")</f>
        <v>-</v>
      </c>
      <c r="I3540" s="1" t="str">
        <f>IFERROR(INDEX(行业涨跌!E:E,MATCH(G3540,行业涨跌!C:C,0)),"-")</f>
        <v>-</v>
      </c>
      <c r="M3540" s="66">
        <f t="shared" si="327"/>
        <v>0</v>
      </c>
      <c r="R3540" s="43" t="str">
        <f t="shared" si="325"/>
        <v>-</v>
      </c>
    </row>
    <row r="3541" spans="1:18" x14ac:dyDescent="0.15">
      <c r="A3541" s="1">
        <v>3540</v>
      </c>
      <c r="B3541" s="29" t="str">
        <f>TRIM(基本信息!B3541)</f>
        <v/>
      </c>
      <c r="C3541" s="1" t="str">
        <f>TRIM(基本信息!C3541)</f>
        <v/>
      </c>
      <c r="D3541" s="1">
        <f t="shared" si="326"/>
        <v>0</v>
      </c>
      <c r="E3541" s="1" t="str">
        <f>IFERROR(INDEX(股票涨跌!E:E,MATCH(B3541,股票涨跌!B:B,0)),"-")</f>
        <v>-</v>
      </c>
      <c r="F3541" s="1" t="str">
        <f>IFERROR(INDEX(股票涨跌!F:F,MATCH(B3541,股票涨跌!B:B,0)),"-")</f>
        <v>-</v>
      </c>
      <c r="G3541" s="1" t="str">
        <f>TRIM(基本信息!O3541)</f>
        <v/>
      </c>
      <c r="H3541" s="1" t="str">
        <f>IFERROR(INDEX(行业涨跌!F:F,MATCH(G3541,行业涨跌!C:C,0)),"-")</f>
        <v>-</v>
      </c>
      <c r="I3541" s="1" t="str">
        <f>IFERROR(INDEX(行业涨跌!E:E,MATCH(G3541,行业涨跌!C:C,0)),"-")</f>
        <v>-</v>
      </c>
      <c r="M3541" s="66">
        <f t="shared" si="327"/>
        <v>0</v>
      </c>
      <c r="R3541" s="43" t="str">
        <f t="shared" si="325"/>
        <v>-</v>
      </c>
    </row>
    <row r="3542" spans="1:18" x14ac:dyDescent="0.15">
      <c r="A3542" s="1">
        <v>3541</v>
      </c>
      <c r="B3542" s="29" t="str">
        <f>TRIM(基本信息!B3542)</f>
        <v/>
      </c>
      <c r="C3542" s="1" t="str">
        <f>TRIM(基本信息!C3542)</f>
        <v/>
      </c>
      <c r="D3542" s="1">
        <f t="shared" si="326"/>
        <v>0</v>
      </c>
      <c r="E3542" s="1" t="str">
        <f>IFERROR(INDEX(股票涨跌!E:E,MATCH(B3542,股票涨跌!B:B,0)),"-")</f>
        <v>-</v>
      </c>
      <c r="F3542" s="1" t="str">
        <f>IFERROR(INDEX(股票涨跌!F:F,MATCH(B3542,股票涨跌!B:B,0)),"-")</f>
        <v>-</v>
      </c>
      <c r="G3542" s="1" t="str">
        <f>TRIM(基本信息!O3542)</f>
        <v/>
      </c>
      <c r="H3542" s="1" t="str">
        <f>IFERROR(INDEX(行业涨跌!F:F,MATCH(G3542,行业涨跌!C:C,0)),"-")</f>
        <v>-</v>
      </c>
      <c r="I3542" s="1" t="str">
        <f>IFERROR(INDEX(行业涨跌!E:E,MATCH(G3542,行业涨跌!C:C,0)),"-")</f>
        <v>-</v>
      </c>
      <c r="M3542" s="66">
        <f t="shared" si="327"/>
        <v>0</v>
      </c>
      <c r="R3542" s="43" t="str">
        <f t="shared" si="325"/>
        <v>-</v>
      </c>
    </row>
    <row r="3543" spans="1:18" x14ac:dyDescent="0.15">
      <c r="A3543" s="1">
        <v>3542</v>
      </c>
      <c r="B3543" s="29" t="str">
        <f>TRIM(基本信息!B3543)</f>
        <v/>
      </c>
      <c r="C3543" s="1" t="str">
        <f>TRIM(基本信息!C3543)</f>
        <v/>
      </c>
      <c r="D3543" s="1">
        <f t="shared" si="326"/>
        <v>0</v>
      </c>
      <c r="E3543" s="1" t="str">
        <f>IFERROR(INDEX(股票涨跌!E:E,MATCH(B3543,股票涨跌!B:B,0)),"-")</f>
        <v>-</v>
      </c>
      <c r="F3543" s="1" t="str">
        <f>IFERROR(INDEX(股票涨跌!F:F,MATCH(B3543,股票涨跌!B:B,0)),"-")</f>
        <v>-</v>
      </c>
      <c r="G3543" s="1" t="str">
        <f>TRIM(基本信息!O3543)</f>
        <v/>
      </c>
      <c r="H3543" s="1" t="str">
        <f>IFERROR(INDEX(行业涨跌!F:F,MATCH(G3543,行业涨跌!C:C,0)),"-")</f>
        <v>-</v>
      </c>
      <c r="I3543" s="1" t="str">
        <f>IFERROR(INDEX(行业涨跌!E:E,MATCH(G3543,行业涨跌!C:C,0)),"-")</f>
        <v>-</v>
      </c>
      <c r="M3543" s="66">
        <f t="shared" si="327"/>
        <v>0</v>
      </c>
      <c r="R3543" s="43" t="str">
        <f t="shared" si="325"/>
        <v>-</v>
      </c>
    </row>
    <row r="3544" spans="1:18" x14ac:dyDescent="0.15">
      <c r="A3544" s="1">
        <v>3543</v>
      </c>
      <c r="B3544" s="29" t="str">
        <f>TRIM(基本信息!B3544)</f>
        <v/>
      </c>
      <c r="C3544" s="1" t="str">
        <f>TRIM(基本信息!C3544)</f>
        <v/>
      </c>
      <c r="D3544" s="1">
        <f t="shared" si="326"/>
        <v>0</v>
      </c>
      <c r="E3544" s="1" t="str">
        <f>IFERROR(INDEX(股票涨跌!E:E,MATCH(B3544,股票涨跌!B:B,0)),"-")</f>
        <v>-</v>
      </c>
      <c r="F3544" s="1" t="str">
        <f>IFERROR(INDEX(股票涨跌!F:F,MATCH(B3544,股票涨跌!B:B,0)),"-")</f>
        <v>-</v>
      </c>
      <c r="G3544" s="1" t="str">
        <f>TRIM(基本信息!O3544)</f>
        <v/>
      </c>
      <c r="H3544" s="1" t="str">
        <f>IFERROR(INDEX(行业涨跌!F:F,MATCH(G3544,行业涨跌!C:C,0)),"-")</f>
        <v>-</v>
      </c>
      <c r="I3544" s="1" t="str">
        <f>IFERROR(INDEX(行业涨跌!E:E,MATCH(G3544,行业涨跌!C:C,0)),"-")</f>
        <v>-</v>
      </c>
      <c r="M3544" s="66">
        <f t="shared" si="327"/>
        <v>0</v>
      </c>
      <c r="R3544" s="43" t="str">
        <f t="shared" si="325"/>
        <v>-</v>
      </c>
    </row>
    <row r="3545" spans="1:18" x14ac:dyDescent="0.15">
      <c r="A3545" s="1">
        <v>3544</v>
      </c>
      <c r="B3545" s="29" t="str">
        <f>TRIM(基本信息!B3545)</f>
        <v/>
      </c>
      <c r="C3545" s="1" t="str">
        <f>TRIM(基本信息!C3545)</f>
        <v/>
      </c>
      <c r="D3545" s="1">
        <f t="shared" si="326"/>
        <v>0</v>
      </c>
      <c r="E3545" s="1" t="str">
        <f>IFERROR(INDEX(股票涨跌!E:E,MATCH(B3545,股票涨跌!B:B,0)),"-")</f>
        <v>-</v>
      </c>
      <c r="F3545" s="1" t="str">
        <f>IFERROR(INDEX(股票涨跌!F:F,MATCH(B3545,股票涨跌!B:B,0)),"-")</f>
        <v>-</v>
      </c>
      <c r="G3545" s="1" t="str">
        <f>TRIM(基本信息!O3545)</f>
        <v/>
      </c>
      <c r="H3545" s="1" t="str">
        <f>IFERROR(INDEX(行业涨跌!F:F,MATCH(G3545,行业涨跌!C:C,0)),"-")</f>
        <v>-</v>
      </c>
      <c r="I3545" s="1" t="str">
        <f>IFERROR(INDEX(行业涨跌!E:E,MATCH(G3545,行业涨跌!C:C,0)),"-")</f>
        <v>-</v>
      </c>
      <c r="M3545" s="66">
        <f t="shared" si="327"/>
        <v>0</v>
      </c>
      <c r="R3545" s="43" t="str">
        <f t="shared" si="325"/>
        <v>-</v>
      </c>
    </row>
    <row r="3546" spans="1:18" x14ac:dyDescent="0.15">
      <c r="A3546" s="1">
        <v>3545</v>
      </c>
      <c r="B3546" s="29" t="str">
        <f>TRIM(基本信息!B3546)</f>
        <v/>
      </c>
      <c r="C3546" s="1" t="str">
        <f>TRIM(基本信息!C3546)</f>
        <v/>
      </c>
      <c r="D3546" s="1">
        <f t="shared" si="326"/>
        <v>0</v>
      </c>
      <c r="E3546" s="1" t="str">
        <f>IFERROR(INDEX(股票涨跌!E:E,MATCH(B3546,股票涨跌!B:B,0)),"-")</f>
        <v>-</v>
      </c>
      <c r="F3546" s="1" t="str">
        <f>IFERROR(INDEX(股票涨跌!F:F,MATCH(B3546,股票涨跌!B:B,0)),"-")</f>
        <v>-</v>
      </c>
      <c r="G3546" s="1" t="str">
        <f>TRIM(基本信息!O3546)</f>
        <v/>
      </c>
      <c r="H3546" s="1" t="str">
        <f>IFERROR(INDEX(行业涨跌!F:F,MATCH(G3546,行业涨跌!C:C,0)),"-")</f>
        <v>-</v>
      </c>
      <c r="I3546" s="1" t="str">
        <f>IFERROR(INDEX(行业涨跌!E:E,MATCH(G3546,行业涨跌!C:C,0)),"-")</f>
        <v>-</v>
      </c>
      <c r="M3546" s="66">
        <f t="shared" si="327"/>
        <v>0</v>
      </c>
      <c r="R3546" s="43" t="str">
        <f t="shared" si="325"/>
        <v>-</v>
      </c>
    </row>
    <row r="3547" spans="1:18" x14ac:dyDescent="0.15">
      <c r="A3547" s="1">
        <v>3546</v>
      </c>
      <c r="B3547" s="29" t="str">
        <f>TRIM(基本信息!B3547)</f>
        <v/>
      </c>
      <c r="C3547" s="1" t="str">
        <f>TRIM(基本信息!C3547)</f>
        <v/>
      </c>
      <c r="D3547" s="1">
        <f t="shared" si="326"/>
        <v>0</v>
      </c>
      <c r="E3547" s="1" t="str">
        <f>IFERROR(INDEX(股票涨跌!E:E,MATCH(B3547,股票涨跌!B:B,0)),"-")</f>
        <v>-</v>
      </c>
      <c r="F3547" s="1" t="str">
        <f>IFERROR(INDEX(股票涨跌!F:F,MATCH(B3547,股票涨跌!B:B,0)),"-")</f>
        <v>-</v>
      </c>
      <c r="G3547" s="1" t="str">
        <f>TRIM(基本信息!O3547)</f>
        <v/>
      </c>
      <c r="H3547" s="1" t="str">
        <f>IFERROR(INDEX(行业涨跌!F:F,MATCH(G3547,行业涨跌!C:C,0)),"-")</f>
        <v>-</v>
      </c>
      <c r="I3547" s="1" t="str">
        <f>IFERROR(INDEX(行业涨跌!E:E,MATCH(G3547,行业涨跌!C:C,0)),"-")</f>
        <v>-</v>
      </c>
      <c r="M3547" s="66">
        <f t="shared" si="327"/>
        <v>0</v>
      </c>
      <c r="R3547" s="43" t="str">
        <f t="shared" si="325"/>
        <v>-</v>
      </c>
    </row>
    <row r="3548" spans="1:18" x14ac:dyDescent="0.15">
      <c r="A3548" s="1">
        <v>3547</v>
      </c>
      <c r="B3548" s="29" t="str">
        <f>TRIM(基本信息!B3548)</f>
        <v/>
      </c>
      <c r="C3548" s="1" t="str">
        <f>TRIM(基本信息!C3548)</f>
        <v/>
      </c>
      <c r="D3548" s="1">
        <f t="shared" si="326"/>
        <v>0</v>
      </c>
      <c r="E3548" s="1" t="str">
        <f>IFERROR(INDEX(股票涨跌!E:E,MATCH(B3548,股票涨跌!B:B,0)),"-")</f>
        <v>-</v>
      </c>
      <c r="F3548" s="1" t="str">
        <f>IFERROR(INDEX(股票涨跌!F:F,MATCH(B3548,股票涨跌!B:B,0)),"-")</f>
        <v>-</v>
      </c>
      <c r="G3548" s="1" t="str">
        <f>TRIM(基本信息!O3548)</f>
        <v/>
      </c>
      <c r="H3548" s="1" t="str">
        <f>IFERROR(INDEX(行业涨跌!F:F,MATCH(G3548,行业涨跌!C:C,0)),"-")</f>
        <v>-</v>
      </c>
      <c r="I3548" s="1" t="str">
        <f>IFERROR(INDEX(行业涨跌!E:E,MATCH(G3548,行业涨跌!C:C,0)),"-")</f>
        <v>-</v>
      </c>
      <c r="M3548" s="66">
        <f t="shared" si="327"/>
        <v>0</v>
      </c>
      <c r="R3548" s="43" t="str">
        <f t="shared" si="325"/>
        <v>-</v>
      </c>
    </row>
    <row r="3549" spans="1:18" x14ac:dyDescent="0.15">
      <c r="A3549" s="1">
        <v>3548</v>
      </c>
      <c r="B3549" s="29" t="str">
        <f>TRIM(基本信息!B3549)</f>
        <v/>
      </c>
      <c r="C3549" s="1" t="str">
        <f>TRIM(基本信息!C3549)</f>
        <v/>
      </c>
      <c r="D3549" s="1">
        <f t="shared" si="326"/>
        <v>0</v>
      </c>
      <c r="E3549" s="1" t="str">
        <f>IFERROR(INDEX(股票涨跌!E:E,MATCH(B3549,股票涨跌!B:B,0)),"-")</f>
        <v>-</v>
      </c>
      <c r="F3549" s="1" t="str">
        <f>IFERROR(INDEX(股票涨跌!F:F,MATCH(B3549,股票涨跌!B:B,0)),"-")</f>
        <v>-</v>
      </c>
      <c r="G3549" s="1" t="str">
        <f>TRIM(基本信息!O3549)</f>
        <v/>
      </c>
      <c r="H3549" s="1" t="str">
        <f>IFERROR(INDEX(行业涨跌!F:F,MATCH(G3549,行业涨跌!C:C,0)),"-")</f>
        <v>-</v>
      </c>
      <c r="I3549" s="1" t="str">
        <f>IFERROR(INDEX(行业涨跌!E:E,MATCH(G3549,行业涨跌!C:C,0)),"-")</f>
        <v>-</v>
      </c>
      <c r="M3549" s="66">
        <f t="shared" si="327"/>
        <v>0</v>
      </c>
      <c r="R3549" s="43" t="str">
        <f t="shared" si="325"/>
        <v>-</v>
      </c>
    </row>
    <row r="3550" spans="1:18" x14ac:dyDescent="0.15">
      <c r="A3550" s="1">
        <v>3549</v>
      </c>
      <c r="B3550" s="29" t="str">
        <f>TRIM(基本信息!B3550)</f>
        <v/>
      </c>
      <c r="C3550" s="1" t="str">
        <f>TRIM(基本信息!C3550)</f>
        <v/>
      </c>
      <c r="D3550" s="1">
        <f t="shared" si="326"/>
        <v>0</v>
      </c>
      <c r="E3550" s="1" t="str">
        <f>IFERROR(INDEX(股票涨跌!E:E,MATCH(B3550,股票涨跌!B:B,0)),"-")</f>
        <v>-</v>
      </c>
      <c r="F3550" s="1" t="str">
        <f>IFERROR(INDEX(股票涨跌!F:F,MATCH(B3550,股票涨跌!B:B,0)),"-")</f>
        <v>-</v>
      </c>
      <c r="G3550" s="1" t="str">
        <f>TRIM(基本信息!O3550)</f>
        <v/>
      </c>
      <c r="H3550" s="1" t="str">
        <f>IFERROR(INDEX(行业涨跌!F:F,MATCH(G3550,行业涨跌!C:C,0)),"-")</f>
        <v>-</v>
      </c>
      <c r="I3550" s="1" t="str">
        <f>IFERROR(INDEX(行业涨跌!E:E,MATCH(G3550,行业涨跌!C:C,0)),"-")</f>
        <v>-</v>
      </c>
      <c r="M3550" s="66">
        <f t="shared" si="327"/>
        <v>0</v>
      </c>
      <c r="R3550" s="43" t="str">
        <f t="shared" si="325"/>
        <v>-</v>
      </c>
    </row>
    <row r="3551" spans="1:18" x14ac:dyDescent="0.15">
      <c r="A3551" s="1">
        <v>3550</v>
      </c>
      <c r="B3551" s="29" t="str">
        <f>TRIM(基本信息!B3551)</f>
        <v/>
      </c>
      <c r="C3551" s="1" t="str">
        <f>TRIM(基本信息!C3551)</f>
        <v/>
      </c>
      <c r="D3551" s="1">
        <f t="shared" si="326"/>
        <v>0</v>
      </c>
      <c r="E3551" s="1" t="str">
        <f>IFERROR(INDEX(股票涨跌!E:E,MATCH(B3551,股票涨跌!B:B,0)),"-")</f>
        <v>-</v>
      </c>
      <c r="F3551" s="1" t="str">
        <f>IFERROR(INDEX(股票涨跌!F:F,MATCH(B3551,股票涨跌!B:B,0)),"-")</f>
        <v>-</v>
      </c>
      <c r="G3551" s="1" t="str">
        <f>TRIM(基本信息!O3551)</f>
        <v/>
      </c>
      <c r="H3551" s="1" t="str">
        <f>IFERROR(INDEX(行业涨跌!F:F,MATCH(G3551,行业涨跌!C:C,0)),"-")</f>
        <v>-</v>
      </c>
      <c r="I3551" s="1" t="str">
        <f>IFERROR(INDEX(行业涨跌!E:E,MATCH(G3551,行业涨跌!C:C,0)),"-")</f>
        <v>-</v>
      </c>
      <c r="M3551" s="66">
        <f t="shared" si="327"/>
        <v>0</v>
      </c>
      <c r="R3551" s="43" t="str">
        <f t="shared" si="325"/>
        <v>-</v>
      </c>
    </row>
    <row r="3552" spans="1:18" x14ac:dyDescent="0.15">
      <c r="A3552" s="1">
        <v>3551</v>
      </c>
      <c r="B3552" s="29" t="str">
        <f>TRIM(基本信息!B3552)</f>
        <v/>
      </c>
      <c r="C3552" s="1" t="str">
        <f>TRIM(基本信息!C3552)</f>
        <v/>
      </c>
      <c r="D3552" s="1">
        <f t="shared" si="326"/>
        <v>0</v>
      </c>
      <c r="E3552" s="1" t="str">
        <f>IFERROR(INDEX(股票涨跌!E:E,MATCH(B3552,股票涨跌!B:B,0)),"-")</f>
        <v>-</v>
      </c>
      <c r="F3552" s="1" t="str">
        <f>IFERROR(INDEX(股票涨跌!F:F,MATCH(B3552,股票涨跌!B:B,0)),"-")</f>
        <v>-</v>
      </c>
      <c r="G3552" s="1" t="str">
        <f>TRIM(基本信息!O3552)</f>
        <v/>
      </c>
      <c r="H3552" s="1" t="str">
        <f>IFERROR(INDEX(行业涨跌!F:F,MATCH(G3552,行业涨跌!C:C,0)),"-")</f>
        <v>-</v>
      </c>
      <c r="I3552" s="1" t="str">
        <f>IFERROR(INDEX(行业涨跌!E:E,MATCH(G3552,行业涨跌!C:C,0)),"-")</f>
        <v>-</v>
      </c>
      <c r="M3552" s="66">
        <f t="shared" si="327"/>
        <v>0</v>
      </c>
      <c r="R3552" s="43" t="str">
        <f t="shared" si="325"/>
        <v>-</v>
      </c>
    </row>
    <row r="3553" spans="1:18" x14ac:dyDescent="0.15">
      <c r="A3553" s="1">
        <v>3552</v>
      </c>
      <c r="B3553" s="29" t="str">
        <f>TRIM(基本信息!B3553)</f>
        <v/>
      </c>
      <c r="C3553" s="1" t="str">
        <f>TRIM(基本信息!C3553)</f>
        <v/>
      </c>
      <c r="D3553" s="1">
        <f t="shared" si="326"/>
        <v>0</v>
      </c>
      <c r="E3553" s="1" t="str">
        <f>IFERROR(INDEX(股票涨跌!E:E,MATCH(B3553,股票涨跌!B:B,0)),"-")</f>
        <v>-</v>
      </c>
      <c r="F3553" s="1" t="str">
        <f>IFERROR(INDEX(股票涨跌!F:F,MATCH(B3553,股票涨跌!B:B,0)),"-")</f>
        <v>-</v>
      </c>
      <c r="G3553" s="1" t="str">
        <f>TRIM(基本信息!O3553)</f>
        <v/>
      </c>
      <c r="H3553" s="1" t="str">
        <f>IFERROR(INDEX(行业涨跌!F:F,MATCH(G3553,行业涨跌!C:C,0)),"-")</f>
        <v>-</v>
      </c>
      <c r="I3553" s="1" t="str">
        <f>IFERROR(INDEX(行业涨跌!E:E,MATCH(G3553,行业涨跌!C:C,0)),"-")</f>
        <v>-</v>
      </c>
      <c r="M3553" s="66">
        <f t="shared" si="327"/>
        <v>0</v>
      </c>
      <c r="R3553" s="43" t="str">
        <f t="shared" si="325"/>
        <v>-</v>
      </c>
    </row>
    <row r="3554" spans="1:18" x14ac:dyDescent="0.15">
      <c r="A3554" s="1">
        <v>3553</v>
      </c>
      <c r="B3554" s="29" t="str">
        <f>TRIM(基本信息!B3554)</f>
        <v/>
      </c>
      <c r="C3554" s="1" t="str">
        <f>TRIM(基本信息!C3554)</f>
        <v/>
      </c>
      <c r="D3554" s="1">
        <f t="shared" si="326"/>
        <v>0</v>
      </c>
      <c r="E3554" s="1" t="str">
        <f>IFERROR(INDEX(股票涨跌!E:E,MATCH(B3554,股票涨跌!B:B,0)),"-")</f>
        <v>-</v>
      </c>
      <c r="F3554" s="1" t="str">
        <f>IFERROR(INDEX(股票涨跌!F:F,MATCH(B3554,股票涨跌!B:B,0)),"-")</f>
        <v>-</v>
      </c>
      <c r="G3554" s="1" t="str">
        <f>TRIM(基本信息!O3554)</f>
        <v/>
      </c>
      <c r="H3554" s="1" t="str">
        <f>IFERROR(INDEX(行业涨跌!F:F,MATCH(G3554,行业涨跌!C:C,0)),"-")</f>
        <v>-</v>
      </c>
      <c r="I3554" s="1" t="str">
        <f>IFERROR(INDEX(行业涨跌!E:E,MATCH(G3554,行业涨跌!C:C,0)),"-")</f>
        <v>-</v>
      </c>
      <c r="M3554" s="66">
        <f t="shared" si="327"/>
        <v>0</v>
      </c>
      <c r="R3554" s="43" t="str">
        <f t="shared" si="325"/>
        <v>-</v>
      </c>
    </row>
    <row r="3555" spans="1:18" x14ac:dyDescent="0.15">
      <c r="A3555" s="1">
        <v>3554</v>
      </c>
      <c r="B3555" s="29" t="str">
        <f>TRIM(基本信息!B3555)</f>
        <v/>
      </c>
      <c r="C3555" s="1" t="str">
        <f>TRIM(基本信息!C3555)</f>
        <v/>
      </c>
      <c r="D3555" s="1">
        <f t="shared" si="326"/>
        <v>0</v>
      </c>
      <c r="E3555" s="1" t="str">
        <f>IFERROR(INDEX(股票涨跌!E:E,MATCH(B3555,股票涨跌!B:B,0)),"-")</f>
        <v>-</v>
      </c>
      <c r="F3555" s="1" t="str">
        <f>IFERROR(INDEX(股票涨跌!F:F,MATCH(B3555,股票涨跌!B:B,0)),"-")</f>
        <v>-</v>
      </c>
      <c r="G3555" s="1" t="str">
        <f>TRIM(基本信息!O3555)</f>
        <v/>
      </c>
      <c r="H3555" s="1" t="str">
        <f>IFERROR(INDEX(行业涨跌!F:F,MATCH(G3555,行业涨跌!C:C,0)),"-")</f>
        <v>-</v>
      </c>
      <c r="I3555" s="1" t="str">
        <f>IFERROR(INDEX(行业涨跌!E:E,MATCH(G3555,行业涨跌!C:C,0)),"-")</f>
        <v>-</v>
      </c>
      <c r="M3555" s="66">
        <f t="shared" si="327"/>
        <v>0</v>
      </c>
      <c r="R3555" s="43" t="str">
        <f t="shared" si="325"/>
        <v>-</v>
      </c>
    </row>
    <row r="3556" spans="1:18" x14ac:dyDescent="0.15">
      <c r="A3556" s="1">
        <v>3555</v>
      </c>
      <c r="B3556" s="29" t="str">
        <f>TRIM(基本信息!B3556)</f>
        <v/>
      </c>
      <c r="C3556" s="1" t="str">
        <f>TRIM(基本信息!C3556)</f>
        <v/>
      </c>
      <c r="D3556" s="1">
        <f t="shared" si="326"/>
        <v>0</v>
      </c>
      <c r="E3556" s="1" t="str">
        <f>IFERROR(INDEX(股票涨跌!E:E,MATCH(B3556,股票涨跌!B:B,0)),"-")</f>
        <v>-</v>
      </c>
      <c r="F3556" s="1" t="str">
        <f>IFERROR(INDEX(股票涨跌!F:F,MATCH(B3556,股票涨跌!B:B,0)),"-")</f>
        <v>-</v>
      </c>
      <c r="G3556" s="1" t="str">
        <f>TRIM(基本信息!O3556)</f>
        <v/>
      </c>
      <c r="H3556" s="1" t="str">
        <f>IFERROR(INDEX(行业涨跌!F:F,MATCH(G3556,行业涨跌!C:C,0)),"-")</f>
        <v>-</v>
      </c>
      <c r="I3556" s="1" t="str">
        <f>IFERROR(INDEX(行业涨跌!E:E,MATCH(G3556,行业涨跌!C:C,0)),"-")</f>
        <v>-</v>
      </c>
      <c r="M3556" s="66">
        <f t="shared" si="327"/>
        <v>0</v>
      </c>
      <c r="R3556" s="43" t="str">
        <f t="shared" si="325"/>
        <v>-</v>
      </c>
    </row>
    <row r="3557" spans="1:18" x14ac:dyDescent="0.15">
      <c r="A3557" s="1">
        <v>3556</v>
      </c>
      <c r="B3557" s="29" t="str">
        <f>TRIM(基本信息!B3557)</f>
        <v/>
      </c>
      <c r="C3557" s="1" t="str">
        <f>TRIM(基本信息!C3557)</f>
        <v/>
      </c>
      <c r="D3557" s="1">
        <f t="shared" si="326"/>
        <v>0</v>
      </c>
      <c r="E3557" s="1" t="str">
        <f>IFERROR(INDEX(股票涨跌!E:E,MATCH(B3557,股票涨跌!B:B,0)),"-")</f>
        <v>-</v>
      </c>
      <c r="F3557" s="1" t="str">
        <f>IFERROR(INDEX(股票涨跌!F:F,MATCH(B3557,股票涨跌!B:B,0)),"-")</f>
        <v>-</v>
      </c>
      <c r="G3557" s="1" t="str">
        <f>TRIM(基本信息!O3557)</f>
        <v/>
      </c>
      <c r="H3557" s="1" t="str">
        <f>IFERROR(INDEX(行业涨跌!F:F,MATCH(G3557,行业涨跌!C:C,0)),"-")</f>
        <v>-</v>
      </c>
      <c r="I3557" s="1" t="str">
        <f>IFERROR(INDEX(行业涨跌!E:E,MATCH(G3557,行业涨跌!C:C,0)),"-")</f>
        <v>-</v>
      </c>
      <c r="M3557" s="66">
        <f t="shared" si="327"/>
        <v>0</v>
      </c>
      <c r="R3557" s="43" t="str">
        <f t="shared" si="325"/>
        <v>-</v>
      </c>
    </row>
    <row r="3558" spans="1:18" x14ac:dyDescent="0.15">
      <c r="A3558" s="1">
        <v>3557</v>
      </c>
      <c r="B3558" s="29" t="str">
        <f>TRIM(基本信息!B3558)</f>
        <v/>
      </c>
      <c r="C3558" s="1" t="str">
        <f>TRIM(基本信息!C3558)</f>
        <v/>
      </c>
      <c r="D3558" s="1">
        <f t="shared" si="326"/>
        <v>0</v>
      </c>
      <c r="E3558" s="1" t="str">
        <f>IFERROR(INDEX(股票涨跌!E:E,MATCH(B3558,股票涨跌!B:B,0)),"-")</f>
        <v>-</v>
      </c>
      <c r="F3558" s="1" t="str">
        <f>IFERROR(INDEX(股票涨跌!F:F,MATCH(B3558,股票涨跌!B:B,0)),"-")</f>
        <v>-</v>
      </c>
      <c r="G3558" s="1" t="str">
        <f>TRIM(基本信息!O3558)</f>
        <v/>
      </c>
      <c r="H3558" s="1" t="str">
        <f>IFERROR(INDEX(行业涨跌!F:F,MATCH(G3558,行业涨跌!C:C,0)),"-")</f>
        <v>-</v>
      </c>
      <c r="I3558" s="1" t="str">
        <f>IFERROR(INDEX(行业涨跌!E:E,MATCH(G3558,行业涨跌!C:C,0)),"-")</f>
        <v>-</v>
      </c>
      <c r="M3558" s="66">
        <f t="shared" si="327"/>
        <v>0</v>
      </c>
      <c r="R3558" s="43" t="str">
        <f t="shared" si="325"/>
        <v>-</v>
      </c>
    </row>
    <row r="3559" spans="1:18" x14ac:dyDescent="0.15">
      <c r="A3559" s="1">
        <v>3558</v>
      </c>
      <c r="B3559" s="29" t="str">
        <f>TRIM(基本信息!B3559)</f>
        <v/>
      </c>
      <c r="C3559" s="1" t="str">
        <f>TRIM(基本信息!C3559)</f>
        <v/>
      </c>
      <c r="D3559" s="1">
        <f t="shared" si="326"/>
        <v>0</v>
      </c>
      <c r="E3559" s="1" t="str">
        <f>IFERROR(INDEX(股票涨跌!E:E,MATCH(B3559,股票涨跌!B:B,0)),"-")</f>
        <v>-</v>
      </c>
      <c r="F3559" s="1" t="str">
        <f>IFERROR(INDEX(股票涨跌!F:F,MATCH(B3559,股票涨跌!B:B,0)),"-")</f>
        <v>-</v>
      </c>
      <c r="G3559" s="1" t="str">
        <f>TRIM(基本信息!O3559)</f>
        <v/>
      </c>
      <c r="H3559" s="1" t="str">
        <f>IFERROR(INDEX(行业涨跌!F:F,MATCH(G3559,行业涨跌!C:C,0)),"-")</f>
        <v>-</v>
      </c>
      <c r="I3559" s="1" t="str">
        <f>IFERROR(INDEX(行业涨跌!E:E,MATCH(G3559,行业涨跌!C:C,0)),"-")</f>
        <v>-</v>
      </c>
      <c r="M3559" s="66">
        <f t="shared" si="327"/>
        <v>0</v>
      </c>
      <c r="R3559" s="43" t="str">
        <f t="shared" si="325"/>
        <v>-</v>
      </c>
    </row>
    <row r="3560" spans="1:18" x14ac:dyDescent="0.15">
      <c r="A3560" s="1">
        <v>3559</v>
      </c>
      <c r="B3560" s="29" t="str">
        <f>TRIM(基本信息!B3560)</f>
        <v/>
      </c>
      <c r="C3560" s="1" t="str">
        <f>TRIM(基本信息!C3560)</f>
        <v/>
      </c>
      <c r="D3560" s="1">
        <f t="shared" si="326"/>
        <v>0</v>
      </c>
      <c r="E3560" s="1" t="str">
        <f>IFERROR(INDEX(股票涨跌!E:E,MATCH(B3560,股票涨跌!B:B,0)),"-")</f>
        <v>-</v>
      </c>
      <c r="F3560" s="1" t="str">
        <f>IFERROR(INDEX(股票涨跌!F:F,MATCH(B3560,股票涨跌!B:B,0)),"-")</f>
        <v>-</v>
      </c>
      <c r="G3560" s="1" t="str">
        <f>TRIM(基本信息!O3560)</f>
        <v/>
      </c>
      <c r="H3560" s="1" t="str">
        <f>IFERROR(INDEX(行业涨跌!F:F,MATCH(G3560,行业涨跌!C:C,0)),"-")</f>
        <v>-</v>
      </c>
      <c r="I3560" s="1" t="str">
        <f>IFERROR(INDEX(行业涨跌!E:E,MATCH(G3560,行业涨跌!C:C,0)),"-")</f>
        <v>-</v>
      </c>
      <c r="M3560" s="66">
        <f t="shared" si="327"/>
        <v>0</v>
      </c>
      <c r="R3560" s="43" t="str">
        <f t="shared" si="325"/>
        <v>-</v>
      </c>
    </row>
    <row r="3561" spans="1:18" x14ac:dyDescent="0.15">
      <c r="A3561" s="1">
        <v>3560</v>
      </c>
      <c r="B3561" s="29" t="str">
        <f>TRIM(基本信息!B3561)</f>
        <v/>
      </c>
      <c r="C3561" s="1" t="str">
        <f>TRIM(基本信息!C3561)</f>
        <v/>
      </c>
      <c r="D3561" s="1">
        <f t="shared" si="326"/>
        <v>0</v>
      </c>
      <c r="E3561" s="1" t="str">
        <f>IFERROR(INDEX(股票涨跌!E:E,MATCH(B3561,股票涨跌!B:B,0)),"-")</f>
        <v>-</v>
      </c>
      <c r="F3561" s="1" t="str">
        <f>IFERROR(INDEX(股票涨跌!F:F,MATCH(B3561,股票涨跌!B:B,0)),"-")</f>
        <v>-</v>
      </c>
      <c r="G3561" s="1" t="str">
        <f>TRIM(基本信息!O3561)</f>
        <v/>
      </c>
      <c r="H3561" s="1" t="str">
        <f>IFERROR(INDEX(行业涨跌!F:F,MATCH(G3561,行业涨跌!C:C,0)),"-")</f>
        <v>-</v>
      </c>
      <c r="I3561" s="1" t="str">
        <f>IFERROR(INDEX(行业涨跌!E:E,MATCH(G3561,行业涨跌!C:C,0)),"-")</f>
        <v>-</v>
      </c>
      <c r="M3561" s="66">
        <f t="shared" si="327"/>
        <v>0</v>
      </c>
      <c r="R3561" s="43" t="str">
        <f t="shared" si="325"/>
        <v>-</v>
      </c>
    </row>
    <row r="3562" spans="1:18" x14ac:dyDescent="0.15">
      <c r="A3562" s="1">
        <v>3561</v>
      </c>
      <c r="B3562" s="29" t="str">
        <f>TRIM(基本信息!B3562)</f>
        <v/>
      </c>
      <c r="C3562" s="1" t="str">
        <f>TRIM(基本信息!C3562)</f>
        <v/>
      </c>
      <c r="D3562" s="1">
        <f t="shared" si="326"/>
        <v>0</v>
      </c>
      <c r="E3562" s="1" t="str">
        <f>IFERROR(INDEX(股票涨跌!E:E,MATCH(B3562,股票涨跌!B:B,0)),"-")</f>
        <v>-</v>
      </c>
      <c r="F3562" s="1" t="str">
        <f>IFERROR(INDEX(股票涨跌!F:F,MATCH(B3562,股票涨跌!B:B,0)),"-")</f>
        <v>-</v>
      </c>
      <c r="G3562" s="1" t="str">
        <f>TRIM(基本信息!O3562)</f>
        <v/>
      </c>
      <c r="H3562" s="1" t="str">
        <f>IFERROR(INDEX(行业涨跌!F:F,MATCH(G3562,行业涨跌!C:C,0)),"-")</f>
        <v>-</v>
      </c>
      <c r="I3562" s="1" t="str">
        <f>IFERROR(INDEX(行业涨跌!E:E,MATCH(G3562,行业涨跌!C:C,0)),"-")</f>
        <v>-</v>
      </c>
      <c r="M3562" s="66">
        <f t="shared" si="327"/>
        <v>0</v>
      </c>
      <c r="R3562" s="43" t="str">
        <f t="shared" si="325"/>
        <v>-</v>
      </c>
    </row>
    <row r="3563" spans="1:18" x14ac:dyDescent="0.15">
      <c r="A3563" s="1">
        <v>3562</v>
      </c>
      <c r="B3563" s="29" t="str">
        <f>TRIM(基本信息!B3563)</f>
        <v/>
      </c>
      <c r="C3563" s="1" t="str">
        <f>TRIM(基本信息!C3563)</f>
        <v/>
      </c>
      <c r="D3563" s="1">
        <f t="shared" si="326"/>
        <v>0</v>
      </c>
      <c r="E3563" s="1" t="str">
        <f>IFERROR(INDEX(股票涨跌!E:E,MATCH(B3563,股票涨跌!B:B,0)),"-")</f>
        <v>-</v>
      </c>
      <c r="F3563" s="1" t="str">
        <f>IFERROR(INDEX(股票涨跌!F:F,MATCH(B3563,股票涨跌!B:B,0)),"-")</f>
        <v>-</v>
      </c>
      <c r="G3563" s="1" t="str">
        <f>TRIM(基本信息!O3563)</f>
        <v/>
      </c>
      <c r="H3563" s="1" t="str">
        <f>IFERROR(INDEX(行业涨跌!F:F,MATCH(G3563,行业涨跌!C:C,0)),"-")</f>
        <v>-</v>
      </c>
      <c r="I3563" s="1" t="str">
        <f>IFERROR(INDEX(行业涨跌!E:E,MATCH(G3563,行业涨跌!C:C,0)),"-")</f>
        <v>-</v>
      </c>
      <c r="M3563" s="66">
        <f t="shared" si="327"/>
        <v>0</v>
      </c>
      <c r="R3563" s="43" t="str">
        <f t="shared" si="325"/>
        <v>-</v>
      </c>
    </row>
    <row r="3564" spans="1:18" x14ac:dyDescent="0.15">
      <c r="A3564" s="1">
        <v>3563</v>
      </c>
      <c r="B3564" s="29" t="str">
        <f>TRIM(基本信息!B3564)</f>
        <v/>
      </c>
      <c r="C3564" s="1" t="str">
        <f>TRIM(基本信息!C3564)</f>
        <v/>
      </c>
      <c r="D3564" s="1">
        <f t="shared" si="326"/>
        <v>0</v>
      </c>
      <c r="E3564" s="1" t="str">
        <f>IFERROR(INDEX(股票涨跌!E:E,MATCH(B3564,股票涨跌!B:B,0)),"-")</f>
        <v>-</v>
      </c>
      <c r="F3564" s="1" t="str">
        <f>IFERROR(INDEX(股票涨跌!F:F,MATCH(B3564,股票涨跌!B:B,0)),"-")</f>
        <v>-</v>
      </c>
      <c r="G3564" s="1" t="str">
        <f>TRIM(基本信息!O3564)</f>
        <v/>
      </c>
      <c r="H3564" s="1" t="str">
        <f>IFERROR(INDEX(行业涨跌!F:F,MATCH(G3564,行业涨跌!C:C,0)),"-")</f>
        <v>-</v>
      </c>
      <c r="I3564" s="1" t="str">
        <f>IFERROR(INDEX(行业涨跌!E:E,MATCH(G3564,行业涨跌!C:C,0)),"-")</f>
        <v>-</v>
      </c>
      <c r="M3564" s="66">
        <f t="shared" si="327"/>
        <v>0</v>
      </c>
      <c r="R3564" s="43" t="str">
        <f t="shared" si="325"/>
        <v>-</v>
      </c>
    </row>
    <row r="3565" spans="1:18" x14ac:dyDescent="0.15">
      <c r="A3565" s="1">
        <v>3564</v>
      </c>
      <c r="B3565" s="29" t="str">
        <f>TRIM(基本信息!B3565)</f>
        <v/>
      </c>
      <c r="C3565" s="1" t="str">
        <f>TRIM(基本信息!C3565)</f>
        <v/>
      </c>
      <c r="D3565" s="1">
        <f t="shared" si="326"/>
        <v>0</v>
      </c>
      <c r="E3565" s="1" t="str">
        <f>IFERROR(INDEX(股票涨跌!E:E,MATCH(B3565,股票涨跌!B:B,0)),"-")</f>
        <v>-</v>
      </c>
      <c r="F3565" s="1" t="str">
        <f>IFERROR(INDEX(股票涨跌!F:F,MATCH(B3565,股票涨跌!B:B,0)),"-")</f>
        <v>-</v>
      </c>
      <c r="G3565" s="1" t="str">
        <f>TRIM(基本信息!O3565)</f>
        <v/>
      </c>
      <c r="H3565" s="1" t="str">
        <f>IFERROR(INDEX(行业涨跌!F:F,MATCH(G3565,行业涨跌!C:C,0)),"-")</f>
        <v>-</v>
      </c>
      <c r="I3565" s="1" t="str">
        <f>IFERROR(INDEX(行业涨跌!E:E,MATCH(G3565,行业涨跌!C:C,0)),"-")</f>
        <v>-</v>
      </c>
      <c r="M3565" s="66">
        <f t="shared" si="327"/>
        <v>0</v>
      </c>
      <c r="R3565" s="43" t="str">
        <f t="shared" si="325"/>
        <v>-</v>
      </c>
    </row>
    <row r="3566" spans="1:18" x14ac:dyDescent="0.15">
      <c r="A3566" s="1">
        <v>3565</v>
      </c>
      <c r="B3566" s="29" t="str">
        <f>TRIM(基本信息!B3566)</f>
        <v/>
      </c>
      <c r="C3566" s="1" t="str">
        <f>TRIM(基本信息!C3566)</f>
        <v/>
      </c>
      <c r="D3566" s="1">
        <f t="shared" si="326"/>
        <v>0</v>
      </c>
      <c r="E3566" s="1" t="str">
        <f>IFERROR(INDEX(股票涨跌!E:E,MATCH(B3566,股票涨跌!B:B,0)),"-")</f>
        <v>-</v>
      </c>
      <c r="F3566" s="1" t="str">
        <f>IFERROR(INDEX(股票涨跌!F:F,MATCH(B3566,股票涨跌!B:B,0)),"-")</f>
        <v>-</v>
      </c>
      <c r="G3566" s="1" t="str">
        <f>TRIM(基本信息!O3566)</f>
        <v/>
      </c>
      <c r="H3566" s="1" t="str">
        <f>IFERROR(INDEX(行业涨跌!F:F,MATCH(G3566,行业涨跌!C:C,0)),"-")</f>
        <v>-</v>
      </c>
      <c r="I3566" s="1" t="str">
        <f>IFERROR(INDEX(行业涨跌!E:E,MATCH(G3566,行业涨跌!C:C,0)),"-")</f>
        <v>-</v>
      </c>
      <c r="M3566" s="66">
        <f t="shared" si="327"/>
        <v>0</v>
      </c>
      <c r="R3566" s="43" t="str">
        <f t="shared" si="325"/>
        <v>-</v>
      </c>
    </row>
    <row r="3567" spans="1:18" x14ac:dyDescent="0.15">
      <c r="A3567" s="1">
        <v>3566</v>
      </c>
      <c r="B3567" s="29" t="str">
        <f>TRIM(基本信息!B3567)</f>
        <v/>
      </c>
      <c r="C3567" s="1" t="str">
        <f>TRIM(基本信息!C3567)</f>
        <v/>
      </c>
      <c r="D3567" s="1">
        <f t="shared" si="326"/>
        <v>0</v>
      </c>
      <c r="E3567" s="1" t="str">
        <f>IFERROR(INDEX(股票涨跌!E:E,MATCH(B3567,股票涨跌!B:B,0)),"-")</f>
        <v>-</v>
      </c>
      <c r="F3567" s="1" t="str">
        <f>IFERROR(INDEX(股票涨跌!F:F,MATCH(B3567,股票涨跌!B:B,0)),"-")</f>
        <v>-</v>
      </c>
      <c r="G3567" s="1" t="str">
        <f>TRIM(基本信息!O3567)</f>
        <v/>
      </c>
      <c r="H3567" s="1" t="str">
        <f>IFERROR(INDEX(行业涨跌!F:F,MATCH(G3567,行业涨跌!C:C,0)),"-")</f>
        <v>-</v>
      </c>
      <c r="I3567" s="1" t="str">
        <f>IFERROR(INDEX(行业涨跌!E:E,MATCH(G3567,行业涨跌!C:C,0)),"-")</f>
        <v>-</v>
      </c>
      <c r="M3567" s="66">
        <f t="shared" si="327"/>
        <v>0</v>
      </c>
      <c r="R3567" s="43" t="str">
        <f t="shared" si="325"/>
        <v>-</v>
      </c>
    </row>
    <row r="3568" spans="1:18" x14ac:dyDescent="0.15">
      <c r="A3568" s="1">
        <v>3567</v>
      </c>
      <c r="B3568" s="29" t="str">
        <f>TRIM(基本信息!B3568)</f>
        <v/>
      </c>
      <c r="C3568" s="1" t="str">
        <f>TRIM(基本信息!C3568)</f>
        <v/>
      </c>
      <c r="D3568" s="1">
        <f t="shared" si="326"/>
        <v>0</v>
      </c>
      <c r="E3568" s="1" t="str">
        <f>IFERROR(INDEX(股票涨跌!E:E,MATCH(B3568,股票涨跌!B:B,0)),"-")</f>
        <v>-</v>
      </c>
      <c r="F3568" s="1" t="str">
        <f>IFERROR(INDEX(股票涨跌!F:F,MATCH(B3568,股票涨跌!B:B,0)),"-")</f>
        <v>-</v>
      </c>
      <c r="G3568" s="1" t="str">
        <f>TRIM(基本信息!O3568)</f>
        <v/>
      </c>
      <c r="H3568" s="1" t="str">
        <f>IFERROR(INDEX(行业涨跌!F:F,MATCH(G3568,行业涨跌!C:C,0)),"-")</f>
        <v>-</v>
      </c>
      <c r="I3568" s="1" t="str">
        <f>IFERROR(INDEX(行业涨跌!E:E,MATCH(G3568,行业涨跌!C:C,0)),"-")</f>
        <v>-</v>
      </c>
      <c r="M3568" s="66">
        <f t="shared" si="327"/>
        <v>0</v>
      </c>
      <c r="R3568" s="43" t="str">
        <f t="shared" si="325"/>
        <v>-</v>
      </c>
    </row>
    <row r="3569" spans="1:18" x14ac:dyDescent="0.15">
      <c r="A3569" s="1">
        <v>3568</v>
      </c>
      <c r="B3569" s="29" t="str">
        <f>TRIM(基本信息!B3569)</f>
        <v/>
      </c>
      <c r="C3569" s="1" t="str">
        <f>TRIM(基本信息!C3569)</f>
        <v/>
      </c>
      <c r="D3569" s="1">
        <f t="shared" si="326"/>
        <v>0</v>
      </c>
      <c r="E3569" s="1" t="str">
        <f>IFERROR(INDEX(股票涨跌!E:E,MATCH(B3569,股票涨跌!B:B,0)),"-")</f>
        <v>-</v>
      </c>
      <c r="F3569" s="1" t="str">
        <f>IFERROR(INDEX(股票涨跌!F:F,MATCH(B3569,股票涨跌!B:B,0)),"-")</f>
        <v>-</v>
      </c>
      <c r="G3569" s="1" t="str">
        <f>TRIM(基本信息!O3569)</f>
        <v/>
      </c>
      <c r="H3569" s="1" t="str">
        <f>IFERROR(INDEX(行业涨跌!F:F,MATCH(G3569,行业涨跌!C:C,0)),"-")</f>
        <v>-</v>
      </c>
      <c r="I3569" s="1" t="str">
        <f>IFERROR(INDEX(行业涨跌!E:E,MATCH(G3569,行业涨跌!C:C,0)),"-")</f>
        <v>-</v>
      </c>
      <c r="M3569" s="66">
        <f t="shared" si="327"/>
        <v>0</v>
      </c>
      <c r="R3569" s="43" t="str">
        <f t="shared" si="325"/>
        <v>-</v>
      </c>
    </row>
    <row r="3570" spans="1:18" x14ac:dyDescent="0.15">
      <c r="A3570" s="1">
        <v>3569</v>
      </c>
      <c r="B3570" s="29" t="str">
        <f>TRIM(基本信息!B3570)</f>
        <v/>
      </c>
      <c r="C3570" s="1" t="str">
        <f>TRIM(基本信息!C3570)</f>
        <v/>
      </c>
      <c r="D3570" s="1">
        <f t="shared" si="326"/>
        <v>0</v>
      </c>
      <c r="E3570" s="1" t="str">
        <f>IFERROR(INDEX(股票涨跌!E:E,MATCH(B3570,股票涨跌!B:B,0)),"-")</f>
        <v>-</v>
      </c>
      <c r="F3570" s="1" t="str">
        <f>IFERROR(INDEX(股票涨跌!F:F,MATCH(B3570,股票涨跌!B:B,0)),"-")</f>
        <v>-</v>
      </c>
      <c r="G3570" s="1" t="str">
        <f>TRIM(基本信息!O3570)</f>
        <v/>
      </c>
      <c r="H3570" s="1" t="str">
        <f>IFERROR(INDEX(行业涨跌!F:F,MATCH(G3570,行业涨跌!C:C,0)),"-")</f>
        <v>-</v>
      </c>
      <c r="I3570" s="1" t="str">
        <f>IFERROR(INDEX(行业涨跌!E:E,MATCH(G3570,行业涨跌!C:C,0)),"-")</f>
        <v>-</v>
      </c>
      <c r="M3570" s="66">
        <f t="shared" si="327"/>
        <v>0</v>
      </c>
      <c r="R3570" s="43" t="str">
        <f t="shared" si="325"/>
        <v>-</v>
      </c>
    </row>
    <row r="3571" spans="1:18" x14ac:dyDescent="0.15">
      <c r="A3571" s="1">
        <v>3570</v>
      </c>
      <c r="B3571" s="29" t="str">
        <f>TRIM(基本信息!B3571)</f>
        <v/>
      </c>
      <c r="C3571" s="1" t="str">
        <f>TRIM(基本信息!C3571)</f>
        <v/>
      </c>
      <c r="D3571" s="1">
        <f t="shared" si="326"/>
        <v>0</v>
      </c>
      <c r="E3571" s="1" t="str">
        <f>IFERROR(INDEX(股票涨跌!E:E,MATCH(B3571,股票涨跌!B:B,0)),"-")</f>
        <v>-</v>
      </c>
      <c r="F3571" s="1" t="str">
        <f>IFERROR(INDEX(股票涨跌!F:F,MATCH(B3571,股票涨跌!B:B,0)),"-")</f>
        <v>-</v>
      </c>
      <c r="G3571" s="1" t="str">
        <f>TRIM(基本信息!O3571)</f>
        <v/>
      </c>
      <c r="H3571" s="1" t="str">
        <f>IFERROR(INDEX(行业涨跌!F:F,MATCH(G3571,行业涨跌!C:C,0)),"-")</f>
        <v>-</v>
      </c>
      <c r="I3571" s="1" t="str">
        <f>IFERROR(INDEX(行业涨跌!E:E,MATCH(G3571,行业涨跌!C:C,0)),"-")</f>
        <v>-</v>
      </c>
      <c r="M3571" s="66">
        <f t="shared" si="327"/>
        <v>0</v>
      </c>
      <c r="R3571" s="43" t="str">
        <f t="shared" si="325"/>
        <v>-</v>
      </c>
    </row>
    <row r="3572" spans="1:18" x14ac:dyDescent="0.15">
      <c r="A3572" s="1">
        <v>3571</v>
      </c>
      <c r="B3572" s="29" t="str">
        <f>TRIM(基本信息!B3572)</f>
        <v/>
      </c>
      <c r="C3572" s="1" t="str">
        <f>TRIM(基本信息!C3572)</f>
        <v/>
      </c>
      <c r="D3572" s="1">
        <f t="shared" si="326"/>
        <v>0</v>
      </c>
      <c r="E3572" s="1" t="str">
        <f>IFERROR(INDEX(股票涨跌!E:E,MATCH(B3572,股票涨跌!B:B,0)),"-")</f>
        <v>-</v>
      </c>
      <c r="F3572" s="1" t="str">
        <f>IFERROR(INDEX(股票涨跌!F:F,MATCH(B3572,股票涨跌!B:B,0)),"-")</f>
        <v>-</v>
      </c>
      <c r="G3572" s="1" t="str">
        <f>TRIM(基本信息!O3572)</f>
        <v/>
      </c>
      <c r="H3572" s="1" t="str">
        <f>IFERROR(INDEX(行业涨跌!F:F,MATCH(G3572,行业涨跌!C:C,0)),"-")</f>
        <v>-</v>
      </c>
      <c r="I3572" s="1" t="str">
        <f>IFERROR(INDEX(行业涨跌!E:E,MATCH(G3572,行业涨跌!C:C,0)),"-")</f>
        <v>-</v>
      </c>
      <c r="M3572" s="66">
        <f t="shared" si="327"/>
        <v>0</v>
      </c>
      <c r="R3572" s="43" t="str">
        <f t="shared" si="325"/>
        <v>-</v>
      </c>
    </row>
    <row r="3573" spans="1:18" x14ac:dyDescent="0.15">
      <c r="A3573" s="1">
        <v>3572</v>
      </c>
      <c r="B3573" s="29" t="str">
        <f>TRIM(基本信息!B3573)</f>
        <v/>
      </c>
      <c r="C3573" s="1" t="str">
        <f>TRIM(基本信息!C3573)</f>
        <v/>
      </c>
      <c r="D3573" s="1">
        <f t="shared" si="326"/>
        <v>0</v>
      </c>
      <c r="E3573" s="1" t="str">
        <f>IFERROR(INDEX(股票涨跌!E:E,MATCH(B3573,股票涨跌!B:B,0)),"-")</f>
        <v>-</v>
      </c>
      <c r="F3573" s="1" t="str">
        <f>IFERROR(INDEX(股票涨跌!F:F,MATCH(B3573,股票涨跌!B:B,0)),"-")</f>
        <v>-</v>
      </c>
      <c r="G3573" s="1" t="str">
        <f>TRIM(基本信息!O3573)</f>
        <v/>
      </c>
      <c r="H3573" s="1" t="str">
        <f>IFERROR(INDEX(行业涨跌!F:F,MATCH(G3573,行业涨跌!C:C,0)),"-")</f>
        <v>-</v>
      </c>
      <c r="I3573" s="1" t="str">
        <f>IFERROR(INDEX(行业涨跌!E:E,MATCH(G3573,行业涨跌!C:C,0)),"-")</f>
        <v>-</v>
      </c>
      <c r="M3573" s="66">
        <f t="shared" si="327"/>
        <v>0</v>
      </c>
      <c r="R3573" s="43" t="str">
        <f t="shared" si="325"/>
        <v>-</v>
      </c>
    </row>
    <row r="3574" spans="1:18" x14ac:dyDescent="0.15">
      <c r="A3574" s="1">
        <v>3573</v>
      </c>
      <c r="B3574" s="29" t="str">
        <f>TRIM(基本信息!B3574)</f>
        <v/>
      </c>
      <c r="C3574" s="1" t="str">
        <f>TRIM(基本信息!C3574)</f>
        <v/>
      </c>
      <c r="D3574" s="1">
        <f t="shared" si="326"/>
        <v>0</v>
      </c>
      <c r="E3574" s="1" t="str">
        <f>IFERROR(INDEX(股票涨跌!E:E,MATCH(B3574,股票涨跌!B:B,0)),"-")</f>
        <v>-</v>
      </c>
      <c r="F3574" s="1" t="str">
        <f>IFERROR(INDEX(股票涨跌!F:F,MATCH(B3574,股票涨跌!B:B,0)),"-")</f>
        <v>-</v>
      </c>
      <c r="G3574" s="1" t="str">
        <f>TRIM(基本信息!O3574)</f>
        <v/>
      </c>
      <c r="H3574" s="1" t="str">
        <f>IFERROR(INDEX(行业涨跌!F:F,MATCH(G3574,行业涨跌!C:C,0)),"-")</f>
        <v>-</v>
      </c>
      <c r="I3574" s="1" t="str">
        <f>IFERROR(INDEX(行业涨跌!E:E,MATCH(G3574,行业涨跌!C:C,0)),"-")</f>
        <v>-</v>
      </c>
      <c r="M3574" s="66">
        <f t="shared" si="327"/>
        <v>0</v>
      </c>
      <c r="R3574" s="43" t="str">
        <f t="shared" si="325"/>
        <v>-</v>
      </c>
    </row>
    <row r="3575" spans="1:18" x14ac:dyDescent="0.15">
      <c r="A3575" s="1">
        <v>3574</v>
      </c>
      <c r="B3575" s="29" t="str">
        <f>TRIM(基本信息!B3575)</f>
        <v/>
      </c>
      <c r="C3575" s="1" t="str">
        <f>TRIM(基本信息!C3575)</f>
        <v/>
      </c>
      <c r="D3575" s="1">
        <f t="shared" si="326"/>
        <v>0</v>
      </c>
      <c r="E3575" s="1" t="str">
        <f>IFERROR(INDEX(股票涨跌!E:E,MATCH(B3575,股票涨跌!B:B,0)),"-")</f>
        <v>-</v>
      </c>
      <c r="F3575" s="1" t="str">
        <f>IFERROR(INDEX(股票涨跌!F:F,MATCH(B3575,股票涨跌!B:B,0)),"-")</f>
        <v>-</v>
      </c>
      <c r="G3575" s="1" t="str">
        <f>TRIM(基本信息!O3575)</f>
        <v/>
      </c>
      <c r="H3575" s="1" t="str">
        <f>IFERROR(INDEX(行业涨跌!F:F,MATCH(G3575,行业涨跌!C:C,0)),"-")</f>
        <v>-</v>
      </c>
      <c r="I3575" s="1" t="str">
        <f>IFERROR(INDEX(行业涨跌!E:E,MATCH(G3575,行业涨跌!C:C,0)),"-")</f>
        <v>-</v>
      </c>
      <c r="M3575" s="66">
        <f t="shared" si="327"/>
        <v>0</v>
      </c>
      <c r="R3575" s="43" t="str">
        <f t="shared" si="325"/>
        <v>-</v>
      </c>
    </row>
    <row r="3576" spans="1:18" x14ac:dyDescent="0.15">
      <c r="A3576" s="1">
        <v>3575</v>
      </c>
      <c r="B3576" s="29" t="str">
        <f>TRIM(基本信息!B3576)</f>
        <v/>
      </c>
      <c r="C3576" s="1" t="str">
        <f>TRIM(基本信息!C3576)</f>
        <v/>
      </c>
      <c r="D3576" s="1">
        <f t="shared" si="326"/>
        <v>0</v>
      </c>
      <c r="E3576" s="1" t="str">
        <f>IFERROR(INDEX(股票涨跌!E:E,MATCH(B3576,股票涨跌!B:B,0)),"-")</f>
        <v>-</v>
      </c>
      <c r="F3576" s="1" t="str">
        <f>IFERROR(INDEX(股票涨跌!F:F,MATCH(B3576,股票涨跌!B:B,0)),"-")</f>
        <v>-</v>
      </c>
      <c r="G3576" s="1" t="str">
        <f>TRIM(基本信息!O3576)</f>
        <v/>
      </c>
      <c r="H3576" s="1" t="str">
        <f>IFERROR(INDEX(行业涨跌!F:F,MATCH(G3576,行业涨跌!C:C,0)),"-")</f>
        <v>-</v>
      </c>
      <c r="I3576" s="1" t="str">
        <f>IFERROR(INDEX(行业涨跌!E:E,MATCH(G3576,行业涨跌!C:C,0)),"-")</f>
        <v>-</v>
      </c>
      <c r="M3576" s="66">
        <f t="shared" si="327"/>
        <v>0</v>
      </c>
      <c r="R3576" s="43" t="str">
        <f t="shared" si="325"/>
        <v>-</v>
      </c>
    </row>
    <row r="3577" spans="1:18" x14ac:dyDescent="0.15">
      <c r="A3577" s="1">
        <v>3576</v>
      </c>
      <c r="B3577" s="29" t="str">
        <f>TRIM(基本信息!B3577)</f>
        <v/>
      </c>
      <c r="C3577" s="1" t="str">
        <f>TRIM(基本信息!C3577)</f>
        <v/>
      </c>
      <c r="D3577" s="1">
        <f t="shared" si="326"/>
        <v>0</v>
      </c>
      <c r="E3577" s="1" t="str">
        <f>IFERROR(INDEX(股票涨跌!E:E,MATCH(B3577,股票涨跌!B:B,0)),"-")</f>
        <v>-</v>
      </c>
      <c r="F3577" s="1" t="str">
        <f>IFERROR(INDEX(股票涨跌!F:F,MATCH(B3577,股票涨跌!B:B,0)),"-")</f>
        <v>-</v>
      </c>
      <c r="G3577" s="1" t="str">
        <f>TRIM(基本信息!O3577)</f>
        <v/>
      </c>
      <c r="H3577" s="1" t="str">
        <f>IFERROR(INDEX(行业涨跌!F:F,MATCH(G3577,行业涨跌!C:C,0)),"-")</f>
        <v>-</v>
      </c>
      <c r="I3577" s="1" t="str">
        <f>IFERROR(INDEX(行业涨跌!E:E,MATCH(G3577,行业涨跌!C:C,0)),"-")</f>
        <v>-</v>
      </c>
      <c r="M3577" s="66">
        <f t="shared" si="327"/>
        <v>0</v>
      </c>
      <c r="R3577" s="43" t="str">
        <f t="shared" si="325"/>
        <v>-</v>
      </c>
    </row>
    <row r="3578" spans="1:18" x14ac:dyDescent="0.15">
      <c r="A3578" s="1">
        <v>3577</v>
      </c>
      <c r="B3578" s="29" t="str">
        <f>TRIM(基本信息!B3578)</f>
        <v/>
      </c>
      <c r="C3578" s="1" t="str">
        <f>TRIM(基本信息!C3578)</f>
        <v/>
      </c>
      <c r="D3578" s="1">
        <f t="shared" si="326"/>
        <v>0</v>
      </c>
      <c r="E3578" s="1" t="str">
        <f>IFERROR(INDEX(股票涨跌!E:E,MATCH(B3578,股票涨跌!B:B,0)),"-")</f>
        <v>-</v>
      </c>
      <c r="F3578" s="1" t="str">
        <f>IFERROR(INDEX(股票涨跌!F:F,MATCH(B3578,股票涨跌!B:B,0)),"-")</f>
        <v>-</v>
      </c>
      <c r="G3578" s="1" t="str">
        <f>TRIM(基本信息!O3578)</f>
        <v/>
      </c>
      <c r="H3578" s="1" t="str">
        <f>IFERROR(INDEX(行业涨跌!F:F,MATCH(G3578,行业涨跌!C:C,0)),"-")</f>
        <v>-</v>
      </c>
      <c r="I3578" s="1" t="str">
        <f>IFERROR(INDEX(行业涨跌!E:E,MATCH(G3578,行业涨跌!C:C,0)),"-")</f>
        <v>-</v>
      </c>
      <c r="M3578" s="66">
        <f t="shared" si="327"/>
        <v>0</v>
      </c>
      <c r="R3578" s="43" t="str">
        <f t="shared" si="325"/>
        <v>-</v>
      </c>
    </row>
    <row r="3579" spans="1:18" x14ac:dyDescent="0.15">
      <c r="A3579" s="1">
        <v>3578</v>
      </c>
      <c r="B3579" s="29" t="str">
        <f>TRIM(基本信息!B3579)</f>
        <v/>
      </c>
      <c r="C3579" s="1" t="str">
        <f>TRIM(基本信息!C3579)</f>
        <v/>
      </c>
      <c r="D3579" s="1">
        <f t="shared" si="326"/>
        <v>0</v>
      </c>
      <c r="E3579" s="1" t="str">
        <f>IFERROR(INDEX(股票涨跌!E:E,MATCH(B3579,股票涨跌!B:B,0)),"-")</f>
        <v>-</v>
      </c>
      <c r="F3579" s="1" t="str">
        <f>IFERROR(INDEX(股票涨跌!F:F,MATCH(B3579,股票涨跌!B:B,0)),"-")</f>
        <v>-</v>
      </c>
      <c r="G3579" s="1" t="str">
        <f>TRIM(基本信息!O3579)</f>
        <v/>
      </c>
      <c r="H3579" s="1" t="str">
        <f>IFERROR(INDEX(行业涨跌!F:F,MATCH(G3579,行业涨跌!C:C,0)),"-")</f>
        <v>-</v>
      </c>
      <c r="I3579" s="1" t="str">
        <f>IFERROR(INDEX(行业涨跌!E:E,MATCH(G3579,行业涨跌!C:C,0)),"-")</f>
        <v>-</v>
      </c>
      <c r="M3579" s="66">
        <f t="shared" si="327"/>
        <v>0</v>
      </c>
      <c r="R3579" s="43" t="str">
        <f t="shared" si="325"/>
        <v>-</v>
      </c>
    </row>
    <row r="3580" spans="1:18" x14ac:dyDescent="0.15">
      <c r="A3580" s="1">
        <v>3579</v>
      </c>
      <c r="B3580" s="29" t="str">
        <f>TRIM(基本信息!B3580)</f>
        <v/>
      </c>
      <c r="C3580" s="1" t="str">
        <f>TRIM(基本信息!C3580)</f>
        <v/>
      </c>
      <c r="D3580" s="1">
        <f t="shared" si="326"/>
        <v>0</v>
      </c>
      <c r="E3580" s="1" t="str">
        <f>IFERROR(INDEX(股票涨跌!E:E,MATCH(B3580,股票涨跌!B:B,0)),"-")</f>
        <v>-</v>
      </c>
      <c r="F3580" s="1" t="str">
        <f>IFERROR(INDEX(股票涨跌!F:F,MATCH(B3580,股票涨跌!B:B,0)),"-")</f>
        <v>-</v>
      </c>
      <c r="G3580" s="1" t="str">
        <f>TRIM(基本信息!O3580)</f>
        <v/>
      </c>
      <c r="H3580" s="1" t="str">
        <f>IFERROR(INDEX(行业涨跌!F:F,MATCH(G3580,行业涨跌!C:C,0)),"-")</f>
        <v>-</v>
      </c>
      <c r="I3580" s="1" t="str">
        <f>IFERROR(INDEX(行业涨跌!E:E,MATCH(G3580,行业涨跌!C:C,0)),"-")</f>
        <v>-</v>
      </c>
      <c r="M3580" s="66">
        <f t="shared" si="327"/>
        <v>0</v>
      </c>
      <c r="R3580" s="43" t="str">
        <f t="shared" si="325"/>
        <v>-</v>
      </c>
    </row>
    <row r="3581" spans="1:18" x14ac:dyDescent="0.15">
      <c r="A3581" s="1">
        <v>3580</v>
      </c>
      <c r="B3581" s="29" t="str">
        <f>TRIM(基本信息!B3581)</f>
        <v/>
      </c>
      <c r="C3581" s="1" t="str">
        <f>TRIM(基本信息!C3581)</f>
        <v/>
      </c>
      <c r="D3581" s="1">
        <f t="shared" si="326"/>
        <v>0</v>
      </c>
      <c r="E3581" s="1" t="str">
        <f>IFERROR(INDEX(股票涨跌!E:E,MATCH(B3581,股票涨跌!B:B,0)),"-")</f>
        <v>-</v>
      </c>
      <c r="F3581" s="1" t="str">
        <f>IFERROR(INDEX(股票涨跌!F:F,MATCH(B3581,股票涨跌!B:B,0)),"-")</f>
        <v>-</v>
      </c>
      <c r="G3581" s="1" t="str">
        <f>TRIM(基本信息!O3581)</f>
        <v/>
      </c>
      <c r="H3581" s="1" t="str">
        <f>IFERROR(INDEX(行业涨跌!F:F,MATCH(G3581,行业涨跌!C:C,0)),"-")</f>
        <v>-</v>
      </c>
      <c r="I3581" s="1" t="str">
        <f>IFERROR(INDEX(行业涨跌!E:E,MATCH(G3581,行业涨跌!C:C,0)),"-")</f>
        <v>-</v>
      </c>
      <c r="M3581" s="66">
        <f t="shared" si="327"/>
        <v>0</v>
      </c>
      <c r="R3581" s="43" t="str">
        <f t="shared" si="325"/>
        <v>-</v>
      </c>
    </row>
    <row r="3582" spans="1:18" x14ac:dyDescent="0.15">
      <c r="A3582" s="1">
        <v>3581</v>
      </c>
      <c r="B3582" s="29" t="str">
        <f>TRIM(基本信息!B3582)</f>
        <v/>
      </c>
      <c r="C3582" s="1" t="str">
        <f>TRIM(基本信息!C3582)</f>
        <v/>
      </c>
      <c r="D3582" s="1">
        <f t="shared" si="326"/>
        <v>0</v>
      </c>
      <c r="E3582" s="1" t="str">
        <f>IFERROR(INDEX(股票涨跌!E:E,MATCH(B3582,股票涨跌!B:B,0)),"-")</f>
        <v>-</v>
      </c>
      <c r="F3582" s="1" t="str">
        <f>IFERROR(INDEX(股票涨跌!F:F,MATCH(B3582,股票涨跌!B:B,0)),"-")</f>
        <v>-</v>
      </c>
      <c r="G3582" s="1" t="str">
        <f>TRIM(基本信息!O3582)</f>
        <v/>
      </c>
      <c r="H3582" s="1" t="str">
        <f>IFERROR(INDEX(行业涨跌!F:F,MATCH(G3582,行业涨跌!C:C,0)),"-")</f>
        <v>-</v>
      </c>
      <c r="I3582" s="1" t="str">
        <f>IFERROR(INDEX(行业涨跌!E:E,MATCH(G3582,行业涨跌!C:C,0)),"-")</f>
        <v>-</v>
      </c>
      <c r="M3582" s="66">
        <f t="shared" si="327"/>
        <v>0</v>
      </c>
      <c r="R3582" s="43" t="str">
        <f t="shared" si="325"/>
        <v>-</v>
      </c>
    </row>
    <row r="3583" spans="1:18" x14ac:dyDescent="0.15">
      <c r="A3583" s="1">
        <v>3582</v>
      </c>
      <c r="B3583" s="29" t="str">
        <f>TRIM(基本信息!B3583)</f>
        <v/>
      </c>
      <c r="C3583" s="1" t="str">
        <f>TRIM(基本信息!C3583)</f>
        <v/>
      </c>
      <c r="D3583" s="1">
        <f t="shared" si="326"/>
        <v>0</v>
      </c>
      <c r="E3583" s="1" t="str">
        <f>IFERROR(INDEX(股票涨跌!E:E,MATCH(B3583,股票涨跌!B:B,0)),"-")</f>
        <v>-</v>
      </c>
      <c r="F3583" s="1" t="str">
        <f>IFERROR(INDEX(股票涨跌!F:F,MATCH(B3583,股票涨跌!B:B,0)),"-")</f>
        <v>-</v>
      </c>
      <c r="G3583" s="1" t="str">
        <f>TRIM(基本信息!O3583)</f>
        <v/>
      </c>
      <c r="H3583" s="1" t="str">
        <f>IFERROR(INDEX(行业涨跌!F:F,MATCH(G3583,行业涨跌!C:C,0)),"-")</f>
        <v>-</v>
      </c>
      <c r="I3583" s="1" t="str">
        <f>IFERROR(INDEX(行业涨跌!E:E,MATCH(G3583,行业涨跌!C:C,0)),"-")</f>
        <v>-</v>
      </c>
      <c r="M3583" s="66">
        <f t="shared" si="327"/>
        <v>0</v>
      </c>
      <c r="R3583" s="43" t="str">
        <f t="shared" si="325"/>
        <v>-</v>
      </c>
    </row>
    <row r="3584" spans="1:18" x14ac:dyDescent="0.15">
      <c r="A3584" s="1">
        <v>3583</v>
      </c>
      <c r="B3584" s="29" t="str">
        <f>TRIM(基本信息!B3584)</f>
        <v/>
      </c>
      <c r="C3584" s="1" t="str">
        <f>TRIM(基本信息!C3584)</f>
        <v/>
      </c>
      <c r="D3584" s="1">
        <f t="shared" si="326"/>
        <v>0</v>
      </c>
      <c r="E3584" s="1" t="str">
        <f>IFERROR(INDEX(股票涨跌!E:E,MATCH(B3584,股票涨跌!B:B,0)),"-")</f>
        <v>-</v>
      </c>
      <c r="F3584" s="1" t="str">
        <f>IFERROR(INDEX(股票涨跌!F:F,MATCH(B3584,股票涨跌!B:B,0)),"-")</f>
        <v>-</v>
      </c>
      <c r="G3584" s="1" t="str">
        <f>TRIM(基本信息!O3584)</f>
        <v/>
      </c>
      <c r="H3584" s="1" t="str">
        <f>IFERROR(INDEX(行业涨跌!F:F,MATCH(G3584,行业涨跌!C:C,0)),"-")</f>
        <v>-</v>
      </c>
      <c r="I3584" s="1" t="str">
        <f>IFERROR(INDEX(行业涨跌!E:E,MATCH(G3584,行业涨跌!C:C,0)),"-")</f>
        <v>-</v>
      </c>
      <c r="M3584" s="66">
        <f t="shared" si="327"/>
        <v>0</v>
      </c>
      <c r="R3584" s="43" t="str">
        <f t="shared" si="325"/>
        <v>-</v>
      </c>
    </row>
    <row r="3585" spans="1:18" x14ac:dyDescent="0.15">
      <c r="A3585" s="1">
        <v>3584</v>
      </c>
      <c r="B3585" s="29" t="str">
        <f>TRIM(基本信息!B3585)</f>
        <v/>
      </c>
      <c r="C3585" s="1" t="str">
        <f>TRIM(基本信息!C3585)</f>
        <v/>
      </c>
      <c r="D3585" s="1">
        <f t="shared" si="326"/>
        <v>0</v>
      </c>
      <c r="E3585" s="1" t="str">
        <f>IFERROR(INDEX(股票涨跌!E:E,MATCH(B3585,股票涨跌!B:B,0)),"-")</f>
        <v>-</v>
      </c>
      <c r="F3585" s="1" t="str">
        <f>IFERROR(INDEX(股票涨跌!F:F,MATCH(B3585,股票涨跌!B:B,0)),"-")</f>
        <v>-</v>
      </c>
      <c r="G3585" s="1" t="str">
        <f>TRIM(基本信息!O3585)</f>
        <v/>
      </c>
      <c r="H3585" s="1" t="str">
        <f>IFERROR(INDEX(行业涨跌!F:F,MATCH(G3585,行业涨跌!C:C,0)),"-")</f>
        <v>-</v>
      </c>
      <c r="I3585" s="1" t="str">
        <f>IFERROR(INDEX(行业涨跌!E:E,MATCH(G3585,行业涨跌!C:C,0)),"-")</f>
        <v>-</v>
      </c>
      <c r="M3585" s="66">
        <f t="shared" si="327"/>
        <v>0</v>
      </c>
      <c r="R3585" s="43" t="str">
        <f t="shared" si="325"/>
        <v>-</v>
      </c>
    </row>
    <row r="3586" spans="1:18" x14ac:dyDescent="0.15">
      <c r="A3586" s="1">
        <v>3585</v>
      </c>
      <c r="B3586" s="29" t="str">
        <f>TRIM(基本信息!B3586)</f>
        <v/>
      </c>
      <c r="C3586" s="1" t="str">
        <f>TRIM(基本信息!C3586)</f>
        <v/>
      </c>
      <c r="D3586" s="1">
        <f t="shared" si="326"/>
        <v>0</v>
      </c>
      <c r="E3586" s="1" t="str">
        <f>IFERROR(INDEX(股票涨跌!E:E,MATCH(B3586,股票涨跌!B:B,0)),"-")</f>
        <v>-</v>
      </c>
      <c r="F3586" s="1" t="str">
        <f>IFERROR(INDEX(股票涨跌!F:F,MATCH(B3586,股票涨跌!B:B,0)),"-")</f>
        <v>-</v>
      </c>
      <c r="G3586" s="1" t="str">
        <f>TRIM(基本信息!O3586)</f>
        <v/>
      </c>
      <c r="H3586" s="1" t="str">
        <f>IFERROR(INDEX(行业涨跌!F:F,MATCH(G3586,行业涨跌!C:C,0)),"-")</f>
        <v>-</v>
      </c>
      <c r="I3586" s="1" t="str">
        <f>IFERROR(INDEX(行业涨跌!E:E,MATCH(G3586,行业涨跌!C:C,0)),"-")</f>
        <v>-</v>
      </c>
      <c r="M3586" s="66">
        <f t="shared" si="327"/>
        <v>0</v>
      </c>
      <c r="R3586" s="43" t="str">
        <f t="shared" ref="R3586:R3649" si="328">IF(D3586&gt;0,IF(J3586&gt;0,$J$1,"")&amp;IF(K3586&gt;0,$K$1,"")&amp;IF(L3586&gt;0,$L$1,"")&amp;"+"&amp;IF(N3586&gt;0,$N$1,"")&amp;IF(O3586&gt;0,$O$1,"")&amp;IF(P3586&gt;0,$P$1,"")&amp;IF(Q3586&gt;0,$Q$1,""),"-")</f>
        <v>-</v>
      </c>
    </row>
    <row r="3587" spans="1:18" x14ac:dyDescent="0.15">
      <c r="A3587" s="1">
        <v>3586</v>
      </c>
      <c r="B3587" s="29" t="str">
        <f>TRIM(基本信息!B3587)</f>
        <v/>
      </c>
      <c r="C3587" s="1" t="str">
        <f>TRIM(基本信息!C3587)</f>
        <v/>
      </c>
      <c r="D3587" s="1">
        <f t="shared" ref="D3587:D3650" si="329">IF(LEN(B3587)&gt;2,OR(M3587=1,(M3587=0.5)*(N3587+O3587+P3587+Q3587)&gt;0)+0,0)</f>
        <v>0</v>
      </c>
      <c r="E3587" s="1" t="str">
        <f>IFERROR(INDEX(股票涨跌!E:E,MATCH(B3587,股票涨跌!B:B,0)),"-")</f>
        <v>-</v>
      </c>
      <c r="F3587" s="1" t="str">
        <f>IFERROR(INDEX(股票涨跌!F:F,MATCH(B3587,股票涨跌!B:B,0)),"-")</f>
        <v>-</v>
      </c>
      <c r="G3587" s="1" t="str">
        <f>TRIM(基本信息!O3587)</f>
        <v/>
      </c>
      <c r="H3587" s="1" t="str">
        <f>IFERROR(INDEX(行业涨跌!F:F,MATCH(G3587,行业涨跌!C:C,0)),"-")</f>
        <v>-</v>
      </c>
      <c r="I3587" s="1" t="str">
        <f>IFERROR(INDEX(行业涨跌!E:E,MATCH(G3587,行业涨跌!C:C,0)),"-")</f>
        <v>-</v>
      </c>
      <c r="M3587" s="66">
        <f t="shared" ref="M3587:M3650" si="330">IF(K3587&gt;0,1,IF(J3587&gt;0,0.5,0))</f>
        <v>0</v>
      </c>
      <c r="R3587" s="43" t="str">
        <f t="shared" si="328"/>
        <v>-</v>
      </c>
    </row>
    <row r="3588" spans="1:18" x14ac:dyDescent="0.15">
      <c r="A3588" s="1">
        <v>3587</v>
      </c>
      <c r="B3588" s="29" t="str">
        <f>TRIM(基本信息!B3588)</f>
        <v/>
      </c>
      <c r="C3588" s="1" t="str">
        <f>TRIM(基本信息!C3588)</f>
        <v/>
      </c>
      <c r="D3588" s="1">
        <f t="shared" si="329"/>
        <v>0</v>
      </c>
      <c r="E3588" s="1" t="str">
        <f>IFERROR(INDEX(股票涨跌!E:E,MATCH(B3588,股票涨跌!B:B,0)),"-")</f>
        <v>-</v>
      </c>
      <c r="F3588" s="1" t="str">
        <f>IFERROR(INDEX(股票涨跌!F:F,MATCH(B3588,股票涨跌!B:B,0)),"-")</f>
        <v>-</v>
      </c>
      <c r="G3588" s="1" t="str">
        <f>TRIM(基本信息!O3588)</f>
        <v/>
      </c>
      <c r="H3588" s="1" t="str">
        <f>IFERROR(INDEX(行业涨跌!F:F,MATCH(G3588,行业涨跌!C:C,0)),"-")</f>
        <v>-</v>
      </c>
      <c r="I3588" s="1" t="str">
        <f>IFERROR(INDEX(行业涨跌!E:E,MATCH(G3588,行业涨跌!C:C,0)),"-")</f>
        <v>-</v>
      </c>
      <c r="M3588" s="66">
        <f t="shared" si="330"/>
        <v>0</v>
      </c>
      <c r="R3588" s="43" t="str">
        <f t="shared" si="328"/>
        <v>-</v>
      </c>
    </row>
    <row r="3589" spans="1:18" x14ac:dyDescent="0.15">
      <c r="A3589" s="1">
        <v>3588</v>
      </c>
      <c r="B3589" s="29" t="str">
        <f>TRIM(基本信息!B3589)</f>
        <v/>
      </c>
      <c r="C3589" s="1" t="str">
        <f>TRIM(基本信息!C3589)</f>
        <v/>
      </c>
      <c r="D3589" s="1">
        <f t="shared" si="329"/>
        <v>0</v>
      </c>
      <c r="E3589" s="1" t="str">
        <f>IFERROR(INDEX(股票涨跌!E:E,MATCH(B3589,股票涨跌!B:B,0)),"-")</f>
        <v>-</v>
      </c>
      <c r="F3589" s="1" t="str">
        <f>IFERROR(INDEX(股票涨跌!F:F,MATCH(B3589,股票涨跌!B:B,0)),"-")</f>
        <v>-</v>
      </c>
      <c r="G3589" s="1" t="str">
        <f>TRIM(基本信息!O3589)</f>
        <v/>
      </c>
      <c r="H3589" s="1" t="str">
        <f>IFERROR(INDEX(行业涨跌!F:F,MATCH(G3589,行业涨跌!C:C,0)),"-")</f>
        <v>-</v>
      </c>
      <c r="I3589" s="1" t="str">
        <f>IFERROR(INDEX(行业涨跌!E:E,MATCH(G3589,行业涨跌!C:C,0)),"-")</f>
        <v>-</v>
      </c>
      <c r="M3589" s="66">
        <f t="shared" si="330"/>
        <v>0</v>
      </c>
      <c r="R3589" s="43" t="str">
        <f t="shared" si="328"/>
        <v>-</v>
      </c>
    </row>
    <row r="3590" spans="1:18" x14ac:dyDescent="0.15">
      <c r="A3590" s="1">
        <v>3589</v>
      </c>
      <c r="B3590" s="29" t="str">
        <f>TRIM(基本信息!B3590)</f>
        <v/>
      </c>
      <c r="C3590" s="1" t="str">
        <f>TRIM(基本信息!C3590)</f>
        <v/>
      </c>
      <c r="D3590" s="1">
        <f t="shared" si="329"/>
        <v>0</v>
      </c>
      <c r="E3590" s="1" t="str">
        <f>IFERROR(INDEX(股票涨跌!E:E,MATCH(B3590,股票涨跌!B:B,0)),"-")</f>
        <v>-</v>
      </c>
      <c r="F3590" s="1" t="str">
        <f>IFERROR(INDEX(股票涨跌!F:F,MATCH(B3590,股票涨跌!B:B,0)),"-")</f>
        <v>-</v>
      </c>
      <c r="G3590" s="1" t="str">
        <f>TRIM(基本信息!O3590)</f>
        <v/>
      </c>
      <c r="H3590" s="1" t="str">
        <f>IFERROR(INDEX(行业涨跌!F:F,MATCH(G3590,行业涨跌!C:C,0)),"-")</f>
        <v>-</v>
      </c>
      <c r="I3590" s="1" t="str">
        <f>IFERROR(INDEX(行业涨跌!E:E,MATCH(G3590,行业涨跌!C:C,0)),"-")</f>
        <v>-</v>
      </c>
      <c r="M3590" s="66">
        <f t="shared" si="330"/>
        <v>0</v>
      </c>
      <c r="R3590" s="43" t="str">
        <f t="shared" si="328"/>
        <v>-</v>
      </c>
    </row>
    <row r="3591" spans="1:18" x14ac:dyDescent="0.15">
      <c r="A3591" s="1">
        <v>3590</v>
      </c>
      <c r="B3591" s="29" t="str">
        <f>TRIM(基本信息!B3591)</f>
        <v/>
      </c>
      <c r="C3591" s="1" t="str">
        <f>TRIM(基本信息!C3591)</f>
        <v/>
      </c>
      <c r="D3591" s="1">
        <f t="shared" si="329"/>
        <v>0</v>
      </c>
      <c r="E3591" s="1" t="str">
        <f>IFERROR(INDEX(股票涨跌!E:E,MATCH(B3591,股票涨跌!B:B,0)),"-")</f>
        <v>-</v>
      </c>
      <c r="F3591" s="1" t="str">
        <f>IFERROR(INDEX(股票涨跌!F:F,MATCH(B3591,股票涨跌!B:B,0)),"-")</f>
        <v>-</v>
      </c>
      <c r="G3591" s="1" t="str">
        <f>TRIM(基本信息!O3591)</f>
        <v/>
      </c>
      <c r="H3591" s="1" t="str">
        <f>IFERROR(INDEX(行业涨跌!F:F,MATCH(G3591,行业涨跌!C:C,0)),"-")</f>
        <v>-</v>
      </c>
      <c r="I3591" s="1" t="str">
        <f>IFERROR(INDEX(行业涨跌!E:E,MATCH(G3591,行业涨跌!C:C,0)),"-")</f>
        <v>-</v>
      </c>
      <c r="M3591" s="66">
        <f t="shared" si="330"/>
        <v>0</v>
      </c>
      <c r="R3591" s="43" t="str">
        <f t="shared" si="328"/>
        <v>-</v>
      </c>
    </row>
    <row r="3592" spans="1:18" x14ac:dyDescent="0.15">
      <c r="A3592" s="1">
        <v>3591</v>
      </c>
      <c r="B3592" s="29" t="str">
        <f>TRIM(基本信息!B3592)</f>
        <v/>
      </c>
      <c r="C3592" s="1" t="str">
        <f>TRIM(基本信息!C3592)</f>
        <v/>
      </c>
      <c r="D3592" s="1">
        <f t="shared" si="329"/>
        <v>0</v>
      </c>
      <c r="E3592" s="1" t="str">
        <f>IFERROR(INDEX(股票涨跌!E:E,MATCH(B3592,股票涨跌!B:B,0)),"-")</f>
        <v>-</v>
      </c>
      <c r="F3592" s="1" t="str">
        <f>IFERROR(INDEX(股票涨跌!F:F,MATCH(B3592,股票涨跌!B:B,0)),"-")</f>
        <v>-</v>
      </c>
      <c r="G3592" s="1" t="str">
        <f>TRIM(基本信息!O3592)</f>
        <v/>
      </c>
      <c r="H3592" s="1" t="str">
        <f>IFERROR(INDEX(行业涨跌!F:F,MATCH(G3592,行业涨跌!C:C,0)),"-")</f>
        <v>-</v>
      </c>
      <c r="I3592" s="1" t="str">
        <f>IFERROR(INDEX(行业涨跌!E:E,MATCH(G3592,行业涨跌!C:C,0)),"-")</f>
        <v>-</v>
      </c>
      <c r="M3592" s="66">
        <f t="shared" si="330"/>
        <v>0</v>
      </c>
      <c r="R3592" s="43" t="str">
        <f t="shared" si="328"/>
        <v>-</v>
      </c>
    </row>
    <row r="3593" spans="1:18" x14ac:dyDescent="0.15">
      <c r="A3593" s="1">
        <v>3592</v>
      </c>
      <c r="B3593" s="29" t="str">
        <f>TRIM(基本信息!B3593)</f>
        <v/>
      </c>
      <c r="C3593" s="1" t="str">
        <f>TRIM(基本信息!C3593)</f>
        <v/>
      </c>
      <c r="D3593" s="1">
        <f t="shared" si="329"/>
        <v>0</v>
      </c>
      <c r="E3593" s="1" t="str">
        <f>IFERROR(INDEX(股票涨跌!E:E,MATCH(B3593,股票涨跌!B:B,0)),"-")</f>
        <v>-</v>
      </c>
      <c r="F3593" s="1" t="str">
        <f>IFERROR(INDEX(股票涨跌!F:F,MATCH(B3593,股票涨跌!B:B,0)),"-")</f>
        <v>-</v>
      </c>
      <c r="G3593" s="1" t="str">
        <f>TRIM(基本信息!O3593)</f>
        <v/>
      </c>
      <c r="H3593" s="1" t="str">
        <f>IFERROR(INDEX(行业涨跌!F:F,MATCH(G3593,行业涨跌!C:C,0)),"-")</f>
        <v>-</v>
      </c>
      <c r="I3593" s="1" t="str">
        <f>IFERROR(INDEX(行业涨跌!E:E,MATCH(G3593,行业涨跌!C:C,0)),"-")</f>
        <v>-</v>
      </c>
      <c r="M3593" s="66">
        <f t="shared" si="330"/>
        <v>0</v>
      </c>
      <c r="R3593" s="43" t="str">
        <f t="shared" si="328"/>
        <v>-</v>
      </c>
    </row>
    <row r="3594" spans="1:18" x14ac:dyDescent="0.15">
      <c r="A3594" s="1">
        <v>3593</v>
      </c>
      <c r="B3594" s="29" t="str">
        <f>TRIM(基本信息!B3594)</f>
        <v/>
      </c>
      <c r="C3594" s="1" t="str">
        <f>TRIM(基本信息!C3594)</f>
        <v/>
      </c>
      <c r="D3594" s="1">
        <f t="shared" si="329"/>
        <v>0</v>
      </c>
      <c r="E3594" s="1" t="str">
        <f>IFERROR(INDEX(股票涨跌!E:E,MATCH(B3594,股票涨跌!B:B,0)),"-")</f>
        <v>-</v>
      </c>
      <c r="F3594" s="1" t="str">
        <f>IFERROR(INDEX(股票涨跌!F:F,MATCH(B3594,股票涨跌!B:B,0)),"-")</f>
        <v>-</v>
      </c>
      <c r="G3594" s="1" t="str">
        <f>TRIM(基本信息!O3594)</f>
        <v/>
      </c>
      <c r="H3594" s="1" t="str">
        <f>IFERROR(INDEX(行业涨跌!F:F,MATCH(G3594,行业涨跌!C:C,0)),"-")</f>
        <v>-</v>
      </c>
      <c r="I3594" s="1" t="str">
        <f>IFERROR(INDEX(行业涨跌!E:E,MATCH(G3594,行业涨跌!C:C,0)),"-")</f>
        <v>-</v>
      </c>
      <c r="M3594" s="66">
        <f t="shared" si="330"/>
        <v>0</v>
      </c>
      <c r="R3594" s="43" t="str">
        <f t="shared" si="328"/>
        <v>-</v>
      </c>
    </row>
    <row r="3595" spans="1:18" x14ac:dyDescent="0.15">
      <c r="A3595" s="1">
        <v>3594</v>
      </c>
      <c r="B3595" s="29" t="str">
        <f>TRIM(基本信息!B3595)</f>
        <v/>
      </c>
      <c r="C3595" s="1" t="str">
        <f>TRIM(基本信息!C3595)</f>
        <v/>
      </c>
      <c r="D3595" s="1">
        <f t="shared" si="329"/>
        <v>0</v>
      </c>
      <c r="E3595" s="1" t="str">
        <f>IFERROR(INDEX(股票涨跌!E:E,MATCH(B3595,股票涨跌!B:B,0)),"-")</f>
        <v>-</v>
      </c>
      <c r="F3595" s="1" t="str">
        <f>IFERROR(INDEX(股票涨跌!F:F,MATCH(B3595,股票涨跌!B:B,0)),"-")</f>
        <v>-</v>
      </c>
      <c r="G3595" s="1" t="str">
        <f>TRIM(基本信息!O3595)</f>
        <v/>
      </c>
      <c r="H3595" s="1" t="str">
        <f>IFERROR(INDEX(行业涨跌!F:F,MATCH(G3595,行业涨跌!C:C,0)),"-")</f>
        <v>-</v>
      </c>
      <c r="I3595" s="1" t="str">
        <f>IFERROR(INDEX(行业涨跌!E:E,MATCH(G3595,行业涨跌!C:C,0)),"-")</f>
        <v>-</v>
      </c>
      <c r="M3595" s="66">
        <f t="shared" si="330"/>
        <v>0</v>
      </c>
      <c r="R3595" s="43" t="str">
        <f t="shared" si="328"/>
        <v>-</v>
      </c>
    </row>
    <row r="3596" spans="1:18" x14ac:dyDescent="0.15">
      <c r="A3596" s="1">
        <v>3595</v>
      </c>
      <c r="B3596" s="29" t="str">
        <f>TRIM(基本信息!B3596)</f>
        <v/>
      </c>
      <c r="C3596" s="1" t="str">
        <f>TRIM(基本信息!C3596)</f>
        <v/>
      </c>
      <c r="D3596" s="1">
        <f t="shared" si="329"/>
        <v>0</v>
      </c>
      <c r="E3596" s="1" t="str">
        <f>IFERROR(INDEX(股票涨跌!E:E,MATCH(B3596,股票涨跌!B:B,0)),"-")</f>
        <v>-</v>
      </c>
      <c r="F3596" s="1" t="str">
        <f>IFERROR(INDEX(股票涨跌!F:F,MATCH(B3596,股票涨跌!B:B,0)),"-")</f>
        <v>-</v>
      </c>
      <c r="G3596" s="1" t="str">
        <f>TRIM(基本信息!O3596)</f>
        <v/>
      </c>
      <c r="H3596" s="1" t="str">
        <f>IFERROR(INDEX(行业涨跌!F:F,MATCH(G3596,行业涨跌!C:C,0)),"-")</f>
        <v>-</v>
      </c>
      <c r="I3596" s="1" t="str">
        <f>IFERROR(INDEX(行业涨跌!E:E,MATCH(G3596,行业涨跌!C:C,0)),"-")</f>
        <v>-</v>
      </c>
      <c r="M3596" s="66">
        <f t="shared" si="330"/>
        <v>0</v>
      </c>
      <c r="R3596" s="43" t="str">
        <f t="shared" si="328"/>
        <v>-</v>
      </c>
    </row>
    <row r="3597" spans="1:18" x14ac:dyDescent="0.15">
      <c r="A3597" s="1">
        <v>3596</v>
      </c>
      <c r="B3597" s="29" t="str">
        <f>TRIM(基本信息!B3597)</f>
        <v/>
      </c>
      <c r="C3597" s="1" t="str">
        <f>TRIM(基本信息!C3597)</f>
        <v/>
      </c>
      <c r="D3597" s="1">
        <f t="shared" si="329"/>
        <v>0</v>
      </c>
      <c r="E3597" s="1" t="str">
        <f>IFERROR(INDEX(股票涨跌!E:E,MATCH(B3597,股票涨跌!B:B,0)),"-")</f>
        <v>-</v>
      </c>
      <c r="F3597" s="1" t="str">
        <f>IFERROR(INDEX(股票涨跌!F:F,MATCH(B3597,股票涨跌!B:B,0)),"-")</f>
        <v>-</v>
      </c>
      <c r="G3597" s="1" t="str">
        <f>TRIM(基本信息!O3597)</f>
        <v/>
      </c>
      <c r="H3597" s="1" t="str">
        <f>IFERROR(INDEX(行业涨跌!F:F,MATCH(G3597,行业涨跌!C:C,0)),"-")</f>
        <v>-</v>
      </c>
      <c r="I3597" s="1" t="str">
        <f>IFERROR(INDEX(行业涨跌!E:E,MATCH(G3597,行业涨跌!C:C,0)),"-")</f>
        <v>-</v>
      </c>
      <c r="M3597" s="66">
        <f t="shared" si="330"/>
        <v>0</v>
      </c>
      <c r="R3597" s="43" t="str">
        <f t="shared" si="328"/>
        <v>-</v>
      </c>
    </row>
    <row r="3598" spans="1:18" x14ac:dyDescent="0.15">
      <c r="A3598" s="1">
        <v>3597</v>
      </c>
      <c r="B3598" s="29" t="str">
        <f>TRIM(基本信息!B3598)</f>
        <v/>
      </c>
      <c r="C3598" s="1" t="str">
        <f>TRIM(基本信息!C3598)</f>
        <v/>
      </c>
      <c r="D3598" s="1">
        <f t="shared" si="329"/>
        <v>0</v>
      </c>
      <c r="E3598" s="1" t="str">
        <f>IFERROR(INDEX(股票涨跌!E:E,MATCH(B3598,股票涨跌!B:B,0)),"-")</f>
        <v>-</v>
      </c>
      <c r="F3598" s="1" t="str">
        <f>IFERROR(INDEX(股票涨跌!F:F,MATCH(B3598,股票涨跌!B:B,0)),"-")</f>
        <v>-</v>
      </c>
      <c r="G3598" s="1" t="str">
        <f>TRIM(基本信息!O3598)</f>
        <v/>
      </c>
      <c r="H3598" s="1" t="str">
        <f>IFERROR(INDEX(行业涨跌!F:F,MATCH(G3598,行业涨跌!C:C,0)),"-")</f>
        <v>-</v>
      </c>
      <c r="I3598" s="1" t="str">
        <f>IFERROR(INDEX(行业涨跌!E:E,MATCH(G3598,行业涨跌!C:C,0)),"-")</f>
        <v>-</v>
      </c>
      <c r="M3598" s="66">
        <f t="shared" si="330"/>
        <v>0</v>
      </c>
      <c r="R3598" s="43" t="str">
        <f t="shared" si="328"/>
        <v>-</v>
      </c>
    </row>
    <row r="3599" spans="1:18" x14ac:dyDescent="0.15">
      <c r="A3599" s="1">
        <v>3598</v>
      </c>
      <c r="B3599" s="29" t="str">
        <f>TRIM(基本信息!B3599)</f>
        <v/>
      </c>
      <c r="C3599" s="1" t="str">
        <f>TRIM(基本信息!C3599)</f>
        <v/>
      </c>
      <c r="D3599" s="1">
        <f t="shared" si="329"/>
        <v>0</v>
      </c>
      <c r="E3599" s="1" t="str">
        <f>IFERROR(INDEX(股票涨跌!E:E,MATCH(B3599,股票涨跌!B:B,0)),"-")</f>
        <v>-</v>
      </c>
      <c r="F3599" s="1" t="str">
        <f>IFERROR(INDEX(股票涨跌!F:F,MATCH(B3599,股票涨跌!B:B,0)),"-")</f>
        <v>-</v>
      </c>
      <c r="G3599" s="1" t="str">
        <f>TRIM(基本信息!O3599)</f>
        <v/>
      </c>
      <c r="H3599" s="1" t="str">
        <f>IFERROR(INDEX(行业涨跌!F:F,MATCH(G3599,行业涨跌!C:C,0)),"-")</f>
        <v>-</v>
      </c>
      <c r="I3599" s="1" t="str">
        <f>IFERROR(INDEX(行业涨跌!E:E,MATCH(G3599,行业涨跌!C:C,0)),"-")</f>
        <v>-</v>
      </c>
      <c r="M3599" s="66">
        <f t="shared" si="330"/>
        <v>0</v>
      </c>
      <c r="R3599" s="43" t="str">
        <f t="shared" si="328"/>
        <v>-</v>
      </c>
    </row>
    <row r="3600" spans="1:18" x14ac:dyDescent="0.15">
      <c r="A3600" s="1">
        <v>3599</v>
      </c>
      <c r="B3600" s="29" t="str">
        <f>TRIM(基本信息!B3600)</f>
        <v/>
      </c>
      <c r="C3600" s="1" t="str">
        <f>TRIM(基本信息!C3600)</f>
        <v/>
      </c>
      <c r="D3600" s="1">
        <f t="shared" si="329"/>
        <v>0</v>
      </c>
      <c r="E3600" s="1" t="str">
        <f>IFERROR(INDEX(股票涨跌!E:E,MATCH(B3600,股票涨跌!B:B,0)),"-")</f>
        <v>-</v>
      </c>
      <c r="F3600" s="1" t="str">
        <f>IFERROR(INDEX(股票涨跌!F:F,MATCH(B3600,股票涨跌!B:B,0)),"-")</f>
        <v>-</v>
      </c>
      <c r="G3600" s="1" t="str">
        <f>TRIM(基本信息!O3600)</f>
        <v/>
      </c>
      <c r="H3600" s="1" t="str">
        <f>IFERROR(INDEX(行业涨跌!F:F,MATCH(G3600,行业涨跌!C:C,0)),"-")</f>
        <v>-</v>
      </c>
      <c r="I3600" s="1" t="str">
        <f>IFERROR(INDEX(行业涨跌!E:E,MATCH(G3600,行业涨跌!C:C,0)),"-")</f>
        <v>-</v>
      </c>
      <c r="M3600" s="66">
        <f t="shared" si="330"/>
        <v>0</v>
      </c>
      <c r="R3600" s="43" t="str">
        <f t="shared" si="328"/>
        <v>-</v>
      </c>
    </row>
    <row r="3601" spans="1:18" x14ac:dyDescent="0.15">
      <c r="A3601" s="1">
        <v>3600</v>
      </c>
      <c r="B3601" s="29" t="str">
        <f>TRIM(基本信息!B3601)</f>
        <v/>
      </c>
      <c r="C3601" s="1" t="str">
        <f>TRIM(基本信息!C3601)</f>
        <v/>
      </c>
      <c r="D3601" s="1">
        <f t="shared" si="329"/>
        <v>0</v>
      </c>
      <c r="E3601" s="1" t="str">
        <f>IFERROR(INDEX(股票涨跌!E:E,MATCH(B3601,股票涨跌!B:B,0)),"-")</f>
        <v>-</v>
      </c>
      <c r="F3601" s="1" t="str">
        <f>IFERROR(INDEX(股票涨跌!F:F,MATCH(B3601,股票涨跌!B:B,0)),"-")</f>
        <v>-</v>
      </c>
      <c r="G3601" s="1" t="str">
        <f>TRIM(基本信息!O3601)</f>
        <v/>
      </c>
      <c r="H3601" s="1" t="str">
        <f>IFERROR(INDEX(行业涨跌!F:F,MATCH(G3601,行业涨跌!C:C,0)),"-")</f>
        <v>-</v>
      </c>
      <c r="I3601" s="1" t="str">
        <f>IFERROR(INDEX(行业涨跌!E:E,MATCH(G3601,行业涨跌!C:C,0)),"-")</f>
        <v>-</v>
      </c>
      <c r="M3601" s="66">
        <f t="shared" si="330"/>
        <v>0</v>
      </c>
      <c r="R3601" s="43" t="str">
        <f t="shared" si="328"/>
        <v>-</v>
      </c>
    </row>
    <row r="3602" spans="1:18" x14ac:dyDescent="0.15">
      <c r="A3602" s="1">
        <v>3601</v>
      </c>
      <c r="B3602" s="29" t="str">
        <f>TRIM(基本信息!B3602)</f>
        <v/>
      </c>
      <c r="C3602" s="1" t="str">
        <f>TRIM(基本信息!C3602)</f>
        <v/>
      </c>
      <c r="D3602" s="1">
        <f t="shared" si="329"/>
        <v>0</v>
      </c>
      <c r="E3602" s="1" t="str">
        <f>IFERROR(INDEX(股票涨跌!E:E,MATCH(B3602,股票涨跌!B:B,0)),"-")</f>
        <v>-</v>
      </c>
      <c r="F3602" s="1" t="str">
        <f>IFERROR(INDEX(股票涨跌!F:F,MATCH(B3602,股票涨跌!B:B,0)),"-")</f>
        <v>-</v>
      </c>
      <c r="G3602" s="1" t="str">
        <f>TRIM(基本信息!O3602)</f>
        <v/>
      </c>
      <c r="H3602" s="1" t="str">
        <f>IFERROR(INDEX(行业涨跌!F:F,MATCH(G3602,行业涨跌!C:C,0)),"-")</f>
        <v>-</v>
      </c>
      <c r="I3602" s="1" t="str">
        <f>IFERROR(INDEX(行业涨跌!E:E,MATCH(G3602,行业涨跌!C:C,0)),"-")</f>
        <v>-</v>
      </c>
      <c r="M3602" s="66">
        <f t="shared" si="330"/>
        <v>0</v>
      </c>
      <c r="R3602" s="43" t="str">
        <f t="shared" si="328"/>
        <v>-</v>
      </c>
    </row>
    <row r="3603" spans="1:18" x14ac:dyDescent="0.15">
      <c r="A3603" s="1">
        <v>3602</v>
      </c>
      <c r="B3603" s="29" t="str">
        <f>TRIM(基本信息!B3603)</f>
        <v/>
      </c>
      <c r="C3603" s="1" t="str">
        <f>TRIM(基本信息!C3603)</f>
        <v/>
      </c>
      <c r="D3603" s="1">
        <f t="shared" si="329"/>
        <v>0</v>
      </c>
      <c r="E3603" s="1" t="str">
        <f>IFERROR(INDEX(股票涨跌!E:E,MATCH(B3603,股票涨跌!B:B,0)),"-")</f>
        <v>-</v>
      </c>
      <c r="F3603" s="1" t="str">
        <f>IFERROR(INDEX(股票涨跌!F:F,MATCH(B3603,股票涨跌!B:B,0)),"-")</f>
        <v>-</v>
      </c>
      <c r="G3603" s="1" t="str">
        <f>TRIM(基本信息!O3603)</f>
        <v/>
      </c>
      <c r="H3603" s="1" t="str">
        <f>IFERROR(INDEX(行业涨跌!F:F,MATCH(G3603,行业涨跌!C:C,0)),"-")</f>
        <v>-</v>
      </c>
      <c r="I3603" s="1" t="str">
        <f>IFERROR(INDEX(行业涨跌!E:E,MATCH(G3603,行业涨跌!C:C,0)),"-")</f>
        <v>-</v>
      </c>
      <c r="M3603" s="66">
        <f t="shared" si="330"/>
        <v>0</v>
      </c>
      <c r="R3603" s="43" t="str">
        <f t="shared" si="328"/>
        <v>-</v>
      </c>
    </row>
    <row r="3604" spans="1:18" x14ac:dyDescent="0.15">
      <c r="A3604" s="1">
        <v>3603</v>
      </c>
      <c r="B3604" s="29" t="str">
        <f>TRIM(基本信息!B3604)</f>
        <v/>
      </c>
      <c r="C3604" s="1" t="str">
        <f>TRIM(基本信息!C3604)</f>
        <v/>
      </c>
      <c r="D3604" s="1">
        <f t="shared" si="329"/>
        <v>0</v>
      </c>
      <c r="E3604" s="1" t="str">
        <f>IFERROR(INDEX(股票涨跌!E:E,MATCH(B3604,股票涨跌!B:B,0)),"-")</f>
        <v>-</v>
      </c>
      <c r="F3604" s="1" t="str">
        <f>IFERROR(INDEX(股票涨跌!F:F,MATCH(B3604,股票涨跌!B:B,0)),"-")</f>
        <v>-</v>
      </c>
      <c r="G3604" s="1" t="str">
        <f>TRIM(基本信息!O3604)</f>
        <v/>
      </c>
      <c r="H3604" s="1" t="str">
        <f>IFERROR(INDEX(行业涨跌!F:F,MATCH(G3604,行业涨跌!C:C,0)),"-")</f>
        <v>-</v>
      </c>
      <c r="I3604" s="1" t="str">
        <f>IFERROR(INDEX(行业涨跌!E:E,MATCH(G3604,行业涨跌!C:C,0)),"-")</f>
        <v>-</v>
      </c>
      <c r="M3604" s="66">
        <f t="shared" si="330"/>
        <v>0</v>
      </c>
      <c r="R3604" s="43" t="str">
        <f t="shared" si="328"/>
        <v>-</v>
      </c>
    </row>
    <row r="3605" spans="1:18" x14ac:dyDescent="0.15">
      <c r="A3605" s="1">
        <v>3604</v>
      </c>
      <c r="B3605" s="29" t="str">
        <f>TRIM(基本信息!B3605)</f>
        <v/>
      </c>
      <c r="C3605" s="1" t="str">
        <f>TRIM(基本信息!C3605)</f>
        <v/>
      </c>
      <c r="D3605" s="1">
        <f t="shared" si="329"/>
        <v>0</v>
      </c>
      <c r="E3605" s="1" t="str">
        <f>IFERROR(INDEX(股票涨跌!E:E,MATCH(B3605,股票涨跌!B:B,0)),"-")</f>
        <v>-</v>
      </c>
      <c r="F3605" s="1" t="str">
        <f>IFERROR(INDEX(股票涨跌!F:F,MATCH(B3605,股票涨跌!B:B,0)),"-")</f>
        <v>-</v>
      </c>
      <c r="G3605" s="1" t="str">
        <f>TRIM(基本信息!O3605)</f>
        <v/>
      </c>
      <c r="H3605" s="1" t="str">
        <f>IFERROR(INDEX(行业涨跌!F:F,MATCH(G3605,行业涨跌!C:C,0)),"-")</f>
        <v>-</v>
      </c>
      <c r="I3605" s="1" t="str">
        <f>IFERROR(INDEX(行业涨跌!E:E,MATCH(G3605,行业涨跌!C:C,0)),"-")</f>
        <v>-</v>
      </c>
      <c r="M3605" s="66">
        <f t="shared" si="330"/>
        <v>0</v>
      </c>
      <c r="R3605" s="43" t="str">
        <f t="shared" si="328"/>
        <v>-</v>
      </c>
    </row>
    <row r="3606" spans="1:18" x14ac:dyDescent="0.15">
      <c r="A3606" s="1">
        <v>3605</v>
      </c>
      <c r="B3606" s="29" t="str">
        <f>TRIM(基本信息!B3606)</f>
        <v/>
      </c>
      <c r="C3606" s="1" t="str">
        <f>TRIM(基本信息!C3606)</f>
        <v/>
      </c>
      <c r="D3606" s="1">
        <f t="shared" si="329"/>
        <v>0</v>
      </c>
      <c r="E3606" s="1" t="str">
        <f>IFERROR(INDEX(股票涨跌!E:E,MATCH(B3606,股票涨跌!B:B,0)),"-")</f>
        <v>-</v>
      </c>
      <c r="F3606" s="1" t="str">
        <f>IFERROR(INDEX(股票涨跌!F:F,MATCH(B3606,股票涨跌!B:B,0)),"-")</f>
        <v>-</v>
      </c>
      <c r="G3606" s="1" t="str">
        <f>TRIM(基本信息!O3606)</f>
        <v/>
      </c>
      <c r="H3606" s="1" t="str">
        <f>IFERROR(INDEX(行业涨跌!F:F,MATCH(G3606,行业涨跌!C:C,0)),"-")</f>
        <v>-</v>
      </c>
      <c r="I3606" s="1" t="str">
        <f>IFERROR(INDEX(行业涨跌!E:E,MATCH(G3606,行业涨跌!C:C,0)),"-")</f>
        <v>-</v>
      </c>
      <c r="M3606" s="66">
        <f t="shared" si="330"/>
        <v>0</v>
      </c>
      <c r="R3606" s="43" t="str">
        <f t="shared" si="328"/>
        <v>-</v>
      </c>
    </row>
    <row r="3607" spans="1:18" x14ac:dyDescent="0.15">
      <c r="A3607" s="1">
        <v>3606</v>
      </c>
      <c r="B3607" s="29" t="str">
        <f>TRIM(基本信息!B3607)</f>
        <v/>
      </c>
      <c r="C3607" s="1" t="str">
        <f>TRIM(基本信息!C3607)</f>
        <v/>
      </c>
      <c r="D3607" s="1">
        <f t="shared" si="329"/>
        <v>0</v>
      </c>
      <c r="E3607" s="1" t="str">
        <f>IFERROR(INDEX(股票涨跌!E:E,MATCH(B3607,股票涨跌!B:B,0)),"-")</f>
        <v>-</v>
      </c>
      <c r="F3607" s="1" t="str">
        <f>IFERROR(INDEX(股票涨跌!F:F,MATCH(B3607,股票涨跌!B:B,0)),"-")</f>
        <v>-</v>
      </c>
      <c r="G3607" s="1" t="str">
        <f>TRIM(基本信息!O3607)</f>
        <v/>
      </c>
      <c r="H3607" s="1" t="str">
        <f>IFERROR(INDEX(行业涨跌!F:F,MATCH(G3607,行业涨跌!C:C,0)),"-")</f>
        <v>-</v>
      </c>
      <c r="I3607" s="1" t="str">
        <f>IFERROR(INDEX(行业涨跌!E:E,MATCH(G3607,行业涨跌!C:C,0)),"-")</f>
        <v>-</v>
      </c>
      <c r="M3607" s="66">
        <f t="shared" si="330"/>
        <v>0</v>
      </c>
      <c r="R3607" s="43" t="str">
        <f t="shared" si="328"/>
        <v>-</v>
      </c>
    </row>
    <row r="3608" spans="1:18" x14ac:dyDescent="0.15">
      <c r="A3608" s="1">
        <v>3607</v>
      </c>
      <c r="B3608" s="29" t="str">
        <f>TRIM(基本信息!B3608)</f>
        <v/>
      </c>
      <c r="C3608" s="1" t="str">
        <f>TRIM(基本信息!C3608)</f>
        <v/>
      </c>
      <c r="D3608" s="1">
        <f t="shared" si="329"/>
        <v>0</v>
      </c>
      <c r="E3608" s="1" t="str">
        <f>IFERROR(INDEX(股票涨跌!E:E,MATCH(B3608,股票涨跌!B:B,0)),"-")</f>
        <v>-</v>
      </c>
      <c r="F3608" s="1" t="str">
        <f>IFERROR(INDEX(股票涨跌!F:F,MATCH(B3608,股票涨跌!B:B,0)),"-")</f>
        <v>-</v>
      </c>
      <c r="G3608" s="1" t="str">
        <f>TRIM(基本信息!O3608)</f>
        <v/>
      </c>
      <c r="H3608" s="1" t="str">
        <f>IFERROR(INDEX(行业涨跌!F:F,MATCH(G3608,行业涨跌!C:C,0)),"-")</f>
        <v>-</v>
      </c>
      <c r="I3608" s="1" t="str">
        <f>IFERROR(INDEX(行业涨跌!E:E,MATCH(G3608,行业涨跌!C:C,0)),"-")</f>
        <v>-</v>
      </c>
      <c r="M3608" s="66">
        <f t="shared" si="330"/>
        <v>0</v>
      </c>
      <c r="R3608" s="43" t="str">
        <f t="shared" si="328"/>
        <v>-</v>
      </c>
    </row>
    <row r="3609" spans="1:18" x14ac:dyDescent="0.15">
      <c r="A3609" s="1">
        <v>3608</v>
      </c>
      <c r="B3609" s="29" t="str">
        <f>TRIM(基本信息!B3609)</f>
        <v/>
      </c>
      <c r="C3609" s="1" t="str">
        <f>TRIM(基本信息!C3609)</f>
        <v/>
      </c>
      <c r="D3609" s="1">
        <f t="shared" si="329"/>
        <v>0</v>
      </c>
      <c r="E3609" s="1" t="str">
        <f>IFERROR(INDEX(股票涨跌!E:E,MATCH(B3609,股票涨跌!B:B,0)),"-")</f>
        <v>-</v>
      </c>
      <c r="F3609" s="1" t="str">
        <f>IFERROR(INDEX(股票涨跌!F:F,MATCH(B3609,股票涨跌!B:B,0)),"-")</f>
        <v>-</v>
      </c>
      <c r="G3609" s="1" t="str">
        <f>TRIM(基本信息!O3609)</f>
        <v/>
      </c>
      <c r="H3609" s="1" t="str">
        <f>IFERROR(INDEX(行业涨跌!F:F,MATCH(G3609,行业涨跌!C:C,0)),"-")</f>
        <v>-</v>
      </c>
      <c r="I3609" s="1" t="str">
        <f>IFERROR(INDEX(行业涨跌!E:E,MATCH(G3609,行业涨跌!C:C,0)),"-")</f>
        <v>-</v>
      </c>
      <c r="M3609" s="66">
        <f t="shared" si="330"/>
        <v>0</v>
      </c>
      <c r="R3609" s="43" t="str">
        <f t="shared" si="328"/>
        <v>-</v>
      </c>
    </row>
    <row r="3610" spans="1:18" x14ac:dyDescent="0.15">
      <c r="A3610" s="1">
        <v>3609</v>
      </c>
      <c r="B3610" s="29" t="str">
        <f>TRIM(基本信息!B3610)</f>
        <v/>
      </c>
      <c r="C3610" s="1" t="str">
        <f>TRIM(基本信息!C3610)</f>
        <v/>
      </c>
      <c r="D3610" s="1">
        <f t="shared" si="329"/>
        <v>0</v>
      </c>
      <c r="E3610" s="1" t="str">
        <f>IFERROR(INDEX(股票涨跌!E:E,MATCH(B3610,股票涨跌!B:B,0)),"-")</f>
        <v>-</v>
      </c>
      <c r="F3610" s="1" t="str">
        <f>IFERROR(INDEX(股票涨跌!F:F,MATCH(B3610,股票涨跌!B:B,0)),"-")</f>
        <v>-</v>
      </c>
      <c r="G3610" s="1" t="str">
        <f>TRIM(基本信息!O3610)</f>
        <v/>
      </c>
      <c r="H3610" s="1" t="str">
        <f>IFERROR(INDEX(行业涨跌!F:F,MATCH(G3610,行业涨跌!C:C,0)),"-")</f>
        <v>-</v>
      </c>
      <c r="I3610" s="1" t="str">
        <f>IFERROR(INDEX(行业涨跌!E:E,MATCH(G3610,行业涨跌!C:C,0)),"-")</f>
        <v>-</v>
      </c>
      <c r="M3610" s="66">
        <f t="shared" si="330"/>
        <v>0</v>
      </c>
      <c r="R3610" s="43" t="str">
        <f t="shared" si="328"/>
        <v>-</v>
      </c>
    </row>
    <row r="3611" spans="1:18" x14ac:dyDescent="0.15">
      <c r="A3611" s="1">
        <v>3610</v>
      </c>
      <c r="B3611" s="29" t="str">
        <f>TRIM(基本信息!B3611)</f>
        <v/>
      </c>
      <c r="C3611" s="1" t="str">
        <f>TRIM(基本信息!C3611)</f>
        <v/>
      </c>
      <c r="D3611" s="1">
        <f t="shared" si="329"/>
        <v>0</v>
      </c>
      <c r="E3611" s="1" t="str">
        <f>IFERROR(INDEX(股票涨跌!E:E,MATCH(B3611,股票涨跌!B:B,0)),"-")</f>
        <v>-</v>
      </c>
      <c r="F3611" s="1" t="str">
        <f>IFERROR(INDEX(股票涨跌!F:F,MATCH(B3611,股票涨跌!B:B,0)),"-")</f>
        <v>-</v>
      </c>
      <c r="G3611" s="1" t="str">
        <f>TRIM(基本信息!O3611)</f>
        <v/>
      </c>
      <c r="H3611" s="1" t="str">
        <f>IFERROR(INDEX(行业涨跌!F:F,MATCH(G3611,行业涨跌!C:C,0)),"-")</f>
        <v>-</v>
      </c>
      <c r="I3611" s="1" t="str">
        <f>IFERROR(INDEX(行业涨跌!E:E,MATCH(G3611,行业涨跌!C:C,0)),"-")</f>
        <v>-</v>
      </c>
      <c r="M3611" s="66">
        <f t="shared" si="330"/>
        <v>0</v>
      </c>
      <c r="R3611" s="43" t="str">
        <f t="shared" si="328"/>
        <v>-</v>
      </c>
    </row>
    <row r="3612" spans="1:18" x14ac:dyDescent="0.15">
      <c r="A3612" s="1">
        <v>3611</v>
      </c>
      <c r="B3612" s="29" t="str">
        <f>TRIM(基本信息!B3612)</f>
        <v/>
      </c>
      <c r="C3612" s="1" t="str">
        <f>TRIM(基本信息!C3612)</f>
        <v/>
      </c>
      <c r="D3612" s="1">
        <f t="shared" si="329"/>
        <v>0</v>
      </c>
      <c r="E3612" s="1" t="str">
        <f>IFERROR(INDEX(股票涨跌!E:E,MATCH(B3612,股票涨跌!B:B,0)),"-")</f>
        <v>-</v>
      </c>
      <c r="F3612" s="1" t="str">
        <f>IFERROR(INDEX(股票涨跌!F:F,MATCH(B3612,股票涨跌!B:B,0)),"-")</f>
        <v>-</v>
      </c>
      <c r="G3612" s="1" t="str">
        <f>TRIM(基本信息!O3612)</f>
        <v/>
      </c>
      <c r="H3612" s="1" t="str">
        <f>IFERROR(INDEX(行业涨跌!F:F,MATCH(G3612,行业涨跌!C:C,0)),"-")</f>
        <v>-</v>
      </c>
      <c r="I3612" s="1" t="str">
        <f>IFERROR(INDEX(行业涨跌!E:E,MATCH(G3612,行业涨跌!C:C,0)),"-")</f>
        <v>-</v>
      </c>
      <c r="M3612" s="66">
        <f t="shared" si="330"/>
        <v>0</v>
      </c>
      <c r="R3612" s="43" t="str">
        <f t="shared" si="328"/>
        <v>-</v>
      </c>
    </row>
    <row r="3613" spans="1:18" x14ac:dyDescent="0.15">
      <c r="A3613" s="1">
        <v>3612</v>
      </c>
      <c r="B3613" s="29" t="str">
        <f>TRIM(基本信息!B3613)</f>
        <v/>
      </c>
      <c r="C3613" s="1" t="str">
        <f>TRIM(基本信息!C3613)</f>
        <v/>
      </c>
      <c r="D3613" s="1">
        <f t="shared" si="329"/>
        <v>0</v>
      </c>
      <c r="E3613" s="1" t="str">
        <f>IFERROR(INDEX(股票涨跌!E:E,MATCH(B3613,股票涨跌!B:B,0)),"-")</f>
        <v>-</v>
      </c>
      <c r="F3613" s="1" t="str">
        <f>IFERROR(INDEX(股票涨跌!F:F,MATCH(B3613,股票涨跌!B:B,0)),"-")</f>
        <v>-</v>
      </c>
      <c r="G3613" s="1" t="str">
        <f>TRIM(基本信息!O3613)</f>
        <v/>
      </c>
      <c r="H3613" s="1" t="str">
        <f>IFERROR(INDEX(行业涨跌!F:F,MATCH(G3613,行业涨跌!C:C,0)),"-")</f>
        <v>-</v>
      </c>
      <c r="I3613" s="1" t="str">
        <f>IFERROR(INDEX(行业涨跌!E:E,MATCH(G3613,行业涨跌!C:C,0)),"-")</f>
        <v>-</v>
      </c>
      <c r="M3613" s="66">
        <f t="shared" si="330"/>
        <v>0</v>
      </c>
      <c r="R3613" s="43" t="str">
        <f t="shared" si="328"/>
        <v>-</v>
      </c>
    </row>
    <row r="3614" spans="1:18" x14ac:dyDescent="0.15">
      <c r="A3614" s="1">
        <v>3613</v>
      </c>
      <c r="B3614" s="29" t="str">
        <f>TRIM(基本信息!B3614)</f>
        <v/>
      </c>
      <c r="C3614" s="1" t="str">
        <f>TRIM(基本信息!C3614)</f>
        <v/>
      </c>
      <c r="D3614" s="1">
        <f t="shared" si="329"/>
        <v>0</v>
      </c>
      <c r="E3614" s="1" t="str">
        <f>IFERROR(INDEX(股票涨跌!E:E,MATCH(B3614,股票涨跌!B:B,0)),"-")</f>
        <v>-</v>
      </c>
      <c r="F3614" s="1" t="str">
        <f>IFERROR(INDEX(股票涨跌!F:F,MATCH(B3614,股票涨跌!B:B,0)),"-")</f>
        <v>-</v>
      </c>
      <c r="G3614" s="1" t="str">
        <f>TRIM(基本信息!O3614)</f>
        <v/>
      </c>
      <c r="H3614" s="1" t="str">
        <f>IFERROR(INDEX(行业涨跌!F:F,MATCH(G3614,行业涨跌!C:C,0)),"-")</f>
        <v>-</v>
      </c>
      <c r="I3614" s="1" t="str">
        <f>IFERROR(INDEX(行业涨跌!E:E,MATCH(G3614,行业涨跌!C:C,0)),"-")</f>
        <v>-</v>
      </c>
      <c r="M3614" s="66">
        <f t="shared" si="330"/>
        <v>0</v>
      </c>
      <c r="R3614" s="43" t="str">
        <f t="shared" si="328"/>
        <v>-</v>
      </c>
    </row>
    <row r="3615" spans="1:18" x14ac:dyDescent="0.15">
      <c r="A3615" s="1">
        <v>3614</v>
      </c>
      <c r="B3615" s="29" t="str">
        <f>TRIM(基本信息!B3615)</f>
        <v/>
      </c>
      <c r="C3615" s="1" t="str">
        <f>TRIM(基本信息!C3615)</f>
        <v/>
      </c>
      <c r="D3615" s="1">
        <f t="shared" si="329"/>
        <v>0</v>
      </c>
      <c r="E3615" s="1" t="str">
        <f>IFERROR(INDEX(股票涨跌!E:E,MATCH(B3615,股票涨跌!B:B,0)),"-")</f>
        <v>-</v>
      </c>
      <c r="F3615" s="1" t="str">
        <f>IFERROR(INDEX(股票涨跌!F:F,MATCH(B3615,股票涨跌!B:B,0)),"-")</f>
        <v>-</v>
      </c>
      <c r="G3615" s="1" t="str">
        <f>TRIM(基本信息!O3615)</f>
        <v/>
      </c>
      <c r="H3615" s="1" t="str">
        <f>IFERROR(INDEX(行业涨跌!F:F,MATCH(G3615,行业涨跌!C:C,0)),"-")</f>
        <v>-</v>
      </c>
      <c r="I3615" s="1" t="str">
        <f>IFERROR(INDEX(行业涨跌!E:E,MATCH(G3615,行业涨跌!C:C,0)),"-")</f>
        <v>-</v>
      </c>
      <c r="M3615" s="66">
        <f t="shared" si="330"/>
        <v>0</v>
      </c>
      <c r="R3615" s="43" t="str">
        <f t="shared" si="328"/>
        <v>-</v>
      </c>
    </row>
    <row r="3616" spans="1:18" x14ac:dyDescent="0.15">
      <c r="A3616" s="1">
        <v>3615</v>
      </c>
      <c r="B3616" s="29" t="str">
        <f>TRIM(基本信息!B3616)</f>
        <v/>
      </c>
      <c r="C3616" s="1" t="str">
        <f>TRIM(基本信息!C3616)</f>
        <v/>
      </c>
      <c r="D3616" s="1">
        <f t="shared" si="329"/>
        <v>0</v>
      </c>
      <c r="E3616" s="1" t="str">
        <f>IFERROR(INDEX(股票涨跌!E:E,MATCH(B3616,股票涨跌!B:B,0)),"-")</f>
        <v>-</v>
      </c>
      <c r="F3616" s="1" t="str">
        <f>IFERROR(INDEX(股票涨跌!F:F,MATCH(B3616,股票涨跌!B:B,0)),"-")</f>
        <v>-</v>
      </c>
      <c r="G3616" s="1" t="str">
        <f>TRIM(基本信息!O3616)</f>
        <v/>
      </c>
      <c r="H3616" s="1" t="str">
        <f>IFERROR(INDEX(行业涨跌!F:F,MATCH(G3616,行业涨跌!C:C,0)),"-")</f>
        <v>-</v>
      </c>
      <c r="I3616" s="1" t="str">
        <f>IFERROR(INDEX(行业涨跌!E:E,MATCH(G3616,行业涨跌!C:C,0)),"-")</f>
        <v>-</v>
      </c>
      <c r="M3616" s="66">
        <f t="shared" si="330"/>
        <v>0</v>
      </c>
      <c r="R3616" s="43" t="str">
        <f t="shared" si="328"/>
        <v>-</v>
      </c>
    </row>
    <row r="3617" spans="1:18" x14ac:dyDescent="0.15">
      <c r="A3617" s="1">
        <v>3616</v>
      </c>
      <c r="B3617" s="29" t="str">
        <f>TRIM(基本信息!B3617)</f>
        <v/>
      </c>
      <c r="C3617" s="1" t="str">
        <f>TRIM(基本信息!C3617)</f>
        <v/>
      </c>
      <c r="D3617" s="1">
        <f t="shared" si="329"/>
        <v>0</v>
      </c>
      <c r="E3617" s="1" t="str">
        <f>IFERROR(INDEX(股票涨跌!E:E,MATCH(B3617,股票涨跌!B:B,0)),"-")</f>
        <v>-</v>
      </c>
      <c r="F3617" s="1" t="str">
        <f>IFERROR(INDEX(股票涨跌!F:F,MATCH(B3617,股票涨跌!B:B,0)),"-")</f>
        <v>-</v>
      </c>
      <c r="G3617" s="1" t="str">
        <f>TRIM(基本信息!O3617)</f>
        <v/>
      </c>
      <c r="H3617" s="1" t="str">
        <f>IFERROR(INDEX(行业涨跌!F:F,MATCH(G3617,行业涨跌!C:C,0)),"-")</f>
        <v>-</v>
      </c>
      <c r="I3617" s="1" t="str">
        <f>IFERROR(INDEX(行业涨跌!E:E,MATCH(G3617,行业涨跌!C:C,0)),"-")</f>
        <v>-</v>
      </c>
      <c r="M3617" s="66">
        <f t="shared" si="330"/>
        <v>0</v>
      </c>
      <c r="R3617" s="43" t="str">
        <f t="shared" si="328"/>
        <v>-</v>
      </c>
    </row>
    <row r="3618" spans="1:18" x14ac:dyDescent="0.15">
      <c r="A3618" s="1">
        <v>3617</v>
      </c>
      <c r="B3618" s="29" t="str">
        <f>TRIM(基本信息!B3618)</f>
        <v/>
      </c>
      <c r="C3618" s="1" t="str">
        <f>TRIM(基本信息!C3618)</f>
        <v/>
      </c>
      <c r="D3618" s="1">
        <f t="shared" si="329"/>
        <v>0</v>
      </c>
      <c r="E3618" s="1" t="str">
        <f>IFERROR(INDEX(股票涨跌!E:E,MATCH(B3618,股票涨跌!B:B,0)),"-")</f>
        <v>-</v>
      </c>
      <c r="F3618" s="1" t="str">
        <f>IFERROR(INDEX(股票涨跌!F:F,MATCH(B3618,股票涨跌!B:B,0)),"-")</f>
        <v>-</v>
      </c>
      <c r="G3618" s="1" t="str">
        <f>TRIM(基本信息!O3618)</f>
        <v/>
      </c>
      <c r="H3618" s="1" t="str">
        <f>IFERROR(INDEX(行业涨跌!F:F,MATCH(G3618,行业涨跌!C:C,0)),"-")</f>
        <v>-</v>
      </c>
      <c r="I3618" s="1" t="str">
        <f>IFERROR(INDEX(行业涨跌!E:E,MATCH(G3618,行业涨跌!C:C,0)),"-")</f>
        <v>-</v>
      </c>
      <c r="M3618" s="66">
        <f t="shared" si="330"/>
        <v>0</v>
      </c>
      <c r="R3618" s="43" t="str">
        <f t="shared" si="328"/>
        <v>-</v>
      </c>
    </row>
    <row r="3619" spans="1:18" x14ac:dyDescent="0.15">
      <c r="A3619" s="1">
        <v>3618</v>
      </c>
      <c r="B3619" s="29" t="str">
        <f>TRIM(基本信息!B3619)</f>
        <v/>
      </c>
      <c r="C3619" s="1" t="str">
        <f>TRIM(基本信息!C3619)</f>
        <v/>
      </c>
      <c r="D3619" s="1">
        <f t="shared" si="329"/>
        <v>0</v>
      </c>
      <c r="E3619" s="1" t="str">
        <f>IFERROR(INDEX(股票涨跌!E:E,MATCH(B3619,股票涨跌!B:B,0)),"-")</f>
        <v>-</v>
      </c>
      <c r="F3619" s="1" t="str">
        <f>IFERROR(INDEX(股票涨跌!F:F,MATCH(B3619,股票涨跌!B:B,0)),"-")</f>
        <v>-</v>
      </c>
      <c r="G3619" s="1" t="str">
        <f>TRIM(基本信息!O3619)</f>
        <v/>
      </c>
      <c r="H3619" s="1" t="str">
        <f>IFERROR(INDEX(行业涨跌!F:F,MATCH(G3619,行业涨跌!C:C,0)),"-")</f>
        <v>-</v>
      </c>
      <c r="I3619" s="1" t="str">
        <f>IFERROR(INDEX(行业涨跌!E:E,MATCH(G3619,行业涨跌!C:C,0)),"-")</f>
        <v>-</v>
      </c>
      <c r="M3619" s="66">
        <f t="shared" si="330"/>
        <v>0</v>
      </c>
      <c r="R3619" s="43" t="str">
        <f t="shared" si="328"/>
        <v>-</v>
      </c>
    </row>
    <row r="3620" spans="1:18" x14ac:dyDescent="0.15">
      <c r="A3620" s="1">
        <v>3619</v>
      </c>
      <c r="B3620" s="29" t="str">
        <f>TRIM(基本信息!B3620)</f>
        <v/>
      </c>
      <c r="C3620" s="1" t="str">
        <f>TRIM(基本信息!C3620)</f>
        <v/>
      </c>
      <c r="D3620" s="1">
        <f t="shared" si="329"/>
        <v>0</v>
      </c>
      <c r="E3620" s="1" t="str">
        <f>IFERROR(INDEX(股票涨跌!E:E,MATCH(B3620,股票涨跌!B:B,0)),"-")</f>
        <v>-</v>
      </c>
      <c r="F3620" s="1" t="str">
        <f>IFERROR(INDEX(股票涨跌!F:F,MATCH(B3620,股票涨跌!B:B,0)),"-")</f>
        <v>-</v>
      </c>
      <c r="G3620" s="1" t="str">
        <f>TRIM(基本信息!O3620)</f>
        <v/>
      </c>
      <c r="H3620" s="1" t="str">
        <f>IFERROR(INDEX(行业涨跌!F:F,MATCH(G3620,行业涨跌!C:C,0)),"-")</f>
        <v>-</v>
      </c>
      <c r="I3620" s="1" t="str">
        <f>IFERROR(INDEX(行业涨跌!E:E,MATCH(G3620,行业涨跌!C:C,0)),"-")</f>
        <v>-</v>
      </c>
      <c r="M3620" s="66">
        <f t="shared" si="330"/>
        <v>0</v>
      </c>
      <c r="R3620" s="43" t="str">
        <f t="shared" si="328"/>
        <v>-</v>
      </c>
    </row>
    <row r="3621" spans="1:18" x14ac:dyDescent="0.15">
      <c r="A3621" s="1">
        <v>3620</v>
      </c>
      <c r="B3621" s="29" t="str">
        <f>TRIM(基本信息!B3621)</f>
        <v/>
      </c>
      <c r="C3621" s="1" t="str">
        <f>TRIM(基本信息!C3621)</f>
        <v/>
      </c>
      <c r="D3621" s="1">
        <f t="shared" si="329"/>
        <v>0</v>
      </c>
      <c r="E3621" s="1" t="str">
        <f>IFERROR(INDEX(股票涨跌!E:E,MATCH(B3621,股票涨跌!B:B,0)),"-")</f>
        <v>-</v>
      </c>
      <c r="F3621" s="1" t="str">
        <f>IFERROR(INDEX(股票涨跌!F:F,MATCH(B3621,股票涨跌!B:B,0)),"-")</f>
        <v>-</v>
      </c>
      <c r="G3621" s="1" t="str">
        <f>TRIM(基本信息!O3621)</f>
        <v/>
      </c>
      <c r="H3621" s="1" t="str">
        <f>IFERROR(INDEX(行业涨跌!F:F,MATCH(G3621,行业涨跌!C:C,0)),"-")</f>
        <v>-</v>
      </c>
      <c r="I3621" s="1" t="str">
        <f>IFERROR(INDEX(行业涨跌!E:E,MATCH(G3621,行业涨跌!C:C,0)),"-")</f>
        <v>-</v>
      </c>
      <c r="M3621" s="66">
        <f t="shared" si="330"/>
        <v>0</v>
      </c>
      <c r="R3621" s="43" t="str">
        <f t="shared" si="328"/>
        <v>-</v>
      </c>
    </row>
    <row r="3622" spans="1:18" x14ac:dyDescent="0.15">
      <c r="A3622" s="1">
        <v>3621</v>
      </c>
      <c r="B3622" s="29" t="str">
        <f>TRIM(基本信息!B3622)</f>
        <v/>
      </c>
      <c r="C3622" s="1" t="str">
        <f>TRIM(基本信息!C3622)</f>
        <v/>
      </c>
      <c r="D3622" s="1">
        <f t="shared" si="329"/>
        <v>0</v>
      </c>
      <c r="E3622" s="1" t="str">
        <f>IFERROR(INDEX(股票涨跌!E:E,MATCH(B3622,股票涨跌!B:B,0)),"-")</f>
        <v>-</v>
      </c>
      <c r="F3622" s="1" t="str">
        <f>IFERROR(INDEX(股票涨跌!F:F,MATCH(B3622,股票涨跌!B:B,0)),"-")</f>
        <v>-</v>
      </c>
      <c r="G3622" s="1" t="str">
        <f>TRIM(基本信息!O3622)</f>
        <v/>
      </c>
      <c r="H3622" s="1" t="str">
        <f>IFERROR(INDEX(行业涨跌!F:F,MATCH(G3622,行业涨跌!C:C,0)),"-")</f>
        <v>-</v>
      </c>
      <c r="I3622" s="1" t="str">
        <f>IFERROR(INDEX(行业涨跌!E:E,MATCH(G3622,行业涨跌!C:C,0)),"-")</f>
        <v>-</v>
      </c>
      <c r="M3622" s="66">
        <f t="shared" si="330"/>
        <v>0</v>
      </c>
      <c r="R3622" s="43" t="str">
        <f t="shared" si="328"/>
        <v>-</v>
      </c>
    </row>
    <row r="3623" spans="1:18" x14ac:dyDescent="0.15">
      <c r="A3623" s="1">
        <v>3622</v>
      </c>
      <c r="B3623" s="29" t="str">
        <f>TRIM(基本信息!B3623)</f>
        <v/>
      </c>
      <c r="C3623" s="1" t="str">
        <f>TRIM(基本信息!C3623)</f>
        <v/>
      </c>
      <c r="D3623" s="1">
        <f t="shared" si="329"/>
        <v>0</v>
      </c>
      <c r="E3623" s="1" t="str">
        <f>IFERROR(INDEX(股票涨跌!E:E,MATCH(B3623,股票涨跌!B:B,0)),"-")</f>
        <v>-</v>
      </c>
      <c r="F3623" s="1" t="str">
        <f>IFERROR(INDEX(股票涨跌!F:F,MATCH(B3623,股票涨跌!B:B,0)),"-")</f>
        <v>-</v>
      </c>
      <c r="G3623" s="1" t="str">
        <f>TRIM(基本信息!O3623)</f>
        <v/>
      </c>
      <c r="H3623" s="1" t="str">
        <f>IFERROR(INDEX(行业涨跌!F:F,MATCH(G3623,行业涨跌!C:C,0)),"-")</f>
        <v>-</v>
      </c>
      <c r="I3623" s="1" t="str">
        <f>IFERROR(INDEX(行业涨跌!E:E,MATCH(G3623,行业涨跌!C:C,0)),"-")</f>
        <v>-</v>
      </c>
      <c r="M3623" s="66">
        <f t="shared" si="330"/>
        <v>0</v>
      </c>
      <c r="R3623" s="43" t="str">
        <f t="shared" si="328"/>
        <v>-</v>
      </c>
    </row>
    <row r="3624" spans="1:18" x14ac:dyDescent="0.15">
      <c r="A3624" s="1">
        <v>3623</v>
      </c>
      <c r="B3624" s="29" t="str">
        <f>TRIM(基本信息!B3624)</f>
        <v/>
      </c>
      <c r="C3624" s="1" t="str">
        <f>TRIM(基本信息!C3624)</f>
        <v/>
      </c>
      <c r="D3624" s="1">
        <f t="shared" si="329"/>
        <v>0</v>
      </c>
      <c r="E3624" s="1" t="str">
        <f>IFERROR(INDEX(股票涨跌!E:E,MATCH(B3624,股票涨跌!B:B,0)),"-")</f>
        <v>-</v>
      </c>
      <c r="F3624" s="1" t="str">
        <f>IFERROR(INDEX(股票涨跌!F:F,MATCH(B3624,股票涨跌!B:B,0)),"-")</f>
        <v>-</v>
      </c>
      <c r="G3624" s="1" t="str">
        <f>TRIM(基本信息!O3624)</f>
        <v/>
      </c>
      <c r="H3624" s="1" t="str">
        <f>IFERROR(INDEX(行业涨跌!F:F,MATCH(G3624,行业涨跌!C:C,0)),"-")</f>
        <v>-</v>
      </c>
      <c r="I3624" s="1" t="str">
        <f>IFERROR(INDEX(行业涨跌!E:E,MATCH(G3624,行业涨跌!C:C,0)),"-")</f>
        <v>-</v>
      </c>
      <c r="M3624" s="66">
        <f t="shared" si="330"/>
        <v>0</v>
      </c>
      <c r="R3624" s="43" t="str">
        <f t="shared" si="328"/>
        <v>-</v>
      </c>
    </row>
    <row r="3625" spans="1:18" x14ac:dyDescent="0.15">
      <c r="A3625" s="1">
        <v>3624</v>
      </c>
      <c r="B3625" s="29" t="str">
        <f>TRIM(基本信息!B3625)</f>
        <v/>
      </c>
      <c r="C3625" s="1" t="str">
        <f>TRIM(基本信息!C3625)</f>
        <v/>
      </c>
      <c r="D3625" s="1">
        <f t="shared" si="329"/>
        <v>0</v>
      </c>
      <c r="E3625" s="1" t="str">
        <f>IFERROR(INDEX(股票涨跌!E:E,MATCH(B3625,股票涨跌!B:B,0)),"-")</f>
        <v>-</v>
      </c>
      <c r="F3625" s="1" t="str">
        <f>IFERROR(INDEX(股票涨跌!F:F,MATCH(B3625,股票涨跌!B:B,0)),"-")</f>
        <v>-</v>
      </c>
      <c r="G3625" s="1" t="str">
        <f>TRIM(基本信息!O3625)</f>
        <v/>
      </c>
      <c r="H3625" s="1" t="str">
        <f>IFERROR(INDEX(行业涨跌!F:F,MATCH(G3625,行业涨跌!C:C,0)),"-")</f>
        <v>-</v>
      </c>
      <c r="I3625" s="1" t="str">
        <f>IFERROR(INDEX(行业涨跌!E:E,MATCH(G3625,行业涨跌!C:C,0)),"-")</f>
        <v>-</v>
      </c>
      <c r="M3625" s="66">
        <f t="shared" si="330"/>
        <v>0</v>
      </c>
      <c r="R3625" s="43" t="str">
        <f t="shared" si="328"/>
        <v>-</v>
      </c>
    </row>
    <row r="3626" spans="1:18" x14ac:dyDescent="0.15">
      <c r="A3626" s="1">
        <v>3625</v>
      </c>
      <c r="B3626" s="29" t="str">
        <f>TRIM(基本信息!B3626)</f>
        <v/>
      </c>
      <c r="C3626" s="1" t="str">
        <f>TRIM(基本信息!C3626)</f>
        <v/>
      </c>
      <c r="D3626" s="1">
        <f t="shared" si="329"/>
        <v>0</v>
      </c>
      <c r="E3626" s="1" t="str">
        <f>IFERROR(INDEX(股票涨跌!E:E,MATCH(B3626,股票涨跌!B:B,0)),"-")</f>
        <v>-</v>
      </c>
      <c r="F3626" s="1" t="str">
        <f>IFERROR(INDEX(股票涨跌!F:F,MATCH(B3626,股票涨跌!B:B,0)),"-")</f>
        <v>-</v>
      </c>
      <c r="G3626" s="1" t="str">
        <f>TRIM(基本信息!O3626)</f>
        <v/>
      </c>
      <c r="H3626" s="1" t="str">
        <f>IFERROR(INDEX(行业涨跌!F:F,MATCH(G3626,行业涨跌!C:C,0)),"-")</f>
        <v>-</v>
      </c>
      <c r="I3626" s="1" t="str">
        <f>IFERROR(INDEX(行业涨跌!E:E,MATCH(G3626,行业涨跌!C:C,0)),"-")</f>
        <v>-</v>
      </c>
      <c r="M3626" s="66">
        <f t="shared" si="330"/>
        <v>0</v>
      </c>
      <c r="R3626" s="43" t="str">
        <f t="shared" si="328"/>
        <v>-</v>
      </c>
    </row>
    <row r="3627" spans="1:18" x14ac:dyDescent="0.15">
      <c r="A3627" s="1">
        <v>3626</v>
      </c>
      <c r="B3627" s="29" t="str">
        <f>TRIM(基本信息!B3627)</f>
        <v/>
      </c>
      <c r="C3627" s="1" t="str">
        <f>TRIM(基本信息!C3627)</f>
        <v/>
      </c>
      <c r="D3627" s="1">
        <f t="shared" si="329"/>
        <v>0</v>
      </c>
      <c r="E3627" s="1" t="str">
        <f>IFERROR(INDEX(股票涨跌!E:E,MATCH(B3627,股票涨跌!B:B,0)),"-")</f>
        <v>-</v>
      </c>
      <c r="F3627" s="1" t="str">
        <f>IFERROR(INDEX(股票涨跌!F:F,MATCH(B3627,股票涨跌!B:B,0)),"-")</f>
        <v>-</v>
      </c>
      <c r="G3627" s="1" t="str">
        <f>TRIM(基本信息!O3627)</f>
        <v/>
      </c>
      <c r="H3627" s="1" t="str">
        <f>IFERROR(INDEX(行业涨跌!F:F,MATCH(G3627,行业涨跌!C:C,0)),"-")</f>
        <v>-</v>
      </c>
      <c r="I3627" s="1" t="str">
        <f>IFERROR(INDEX(行业涨跌!E:E,MATCH(G3627,行业涨跌!C:C,0)),"-")</f>
        <v>-</v>
      </c>
      <c r="M3627" s="66">
        <f t="shared" si="330"/>
        <v>0</v>
      </c>
      <c r="R3627" s="43" t="str">
        <f t="shared" si="328"/>
        <v>-</v>
      </c>
    </row>
    <row r="3628" spans="1:18" x14ac:dyDescent="0.15">
      <c r="A3628" s="1">
        <v>3627</v>
      </c>
      <c r="B3628" s="29" t="str">
        <f>TRIM(基本信息!B3628)</f>
        <v/>
      </c>
      <c r="C3628" s="1" t="str">
        <f>TRIM(基本信息!C3628)</f>
        <v/>
      </c>
      <c r="D3628" s="1">
        <f t="shared" si="329"/>
        <v>0</v>
      </c>
      <c r="E3628" s="1" t="str">
        <f>IFERROR(INDEX(股票涨跌!E:E,MATCH(B3628,股票涨跌!B:B,0)),"-")</f>
        <v>-</v>
      </c>
      <c r="F3628" s="1" t="str">
        <f>IFERROR(INDEX(股票涨跌!F:F,MATCH(B3628,股票涨跌!B:B,0)),"-")</f>
        <v>-</v>
      </c>
      <c r="G3628" s="1" t="str">
        <f>TRIM(基本信息!O3628)</f>
        <v/>
      </c>
      <c r="H3628" s="1" t="str">
        <f>IFERROR(INDEX(行业涨跌!F:F,MATCH(G3628,行业涨跌!C:C,0)),"-")</f>
        <v>-</v>
      </c>
      <c r="I3628" s="1" t="str">
        <f>IFERROR(INDEX(行业涨跌!E:E,MATCH(G3628,行业涨跌!C:C,0)),"-")</f>
        <v>-</v>
      </c>
      <c r="M3628" s="66">
        <f t="shared" si="330"/>
        <v>0</v>
      </c>
      <c r="R3628" s="43" t="str">
        <f t="shared" si="328"/>
        <v>-</v>
      </c>
    </row>
    <row r="3629" spans="1:18" x14ac:dyDescent="0.15">
      <c r="A3629" s="1">
        <v>3628</v>
      </c>
      <c r="B3629" s="29" t="str">
        <f>TRIM(基本信息!B3629)</f>
        <v/>
      </c>
      <c r="C3629" s="1" t="str">
        <f>TRIM(基本信息!C3629)</f>
        <v/>
      </c>
      <c r="D3629" s="1">
        <f t="shared" si="329"/>
        <v>0</v>
      </c>
      <c r="E3629" s="1" t="str">
        <f>IFERROR(INDEX(股票涨跌!E:E,MATCH(B3629,股票涨跌!B:B,0)),"-")</f>
        <v>-</v>
      </c>
      <c r="F3629" s="1" t="str">
        <f>IFERROR(INDEX(股票涨跌!F:F,MATCH(B3629,股票涨跌!B:B,0)),"-")</f>
        <v>-</v>
      </c>
      <c r="G3629" s="1" t="str">
        <f>TRIM(基本信息!O3629)</f>
        <v/>
      </c>
      <c r="H3629" s="1" t="str">
        <f>IFERROR(INDEX(行业涨跌!F:F,MATCH(G3629,行业涨跌!C:C,0)),"-")</f>
        <v>-</v>
      </c>
      <c r="I3629" s="1" t="str">
        <f>IFERROR(INDEX(行业涨跌!E:E,MATCH(G3629,行业涨跌!C:C,0)),"-")</f>
        <v>-</v>
      </c>
      <c r="M3629" s="66">
        <f t="shared" si="330"/>
        <v>0</v>
      </c>
      <c r="R3629" s="43" t="str">
        <f t="shared" si="328"/>
        <v>-</v>
      </c>
    </row>
    <row r="3630" spans="1:18" x14ac:dyDescent="0.15">
      <c r="A3630" s="1">
        <v>3629</v>
      </c>
      <c r="B3630" s="29" t="str">
        <f>TRIM(基本信息!B3630)</f>
        <v/>
      </c>
      <c r="C3630" s="1" t="str">
        <f>TRIM(基本信息!C3630)</f>
        <v/>
      </c>
      <c r="D3630" s="1">
        <f t="shared" si="329"/>
        <v>0</v>
      </c>
      <c r="E3630" s="1" t="str">
        <f>IFERROR(INDEX(股票涨跌!E:E,MATCH(B3630,股票涨跌!B:B,0)),"-")</f>
        <v>-</v>
      </c>
      <c r="F3630" s="1" t="str">
        <f>IFERROR(INDEX(股票涨跌!F:F,MATCH(B3630,股票涨跌!B:B,0)),"-")</f>
        <v>-</v>
      </c>
      <c r="G3630" s="1" t="str">
        <f>TRIM(基本信息!O3630)</f>
        <v/>
      </c>
      <c r="H3630" s="1" t="str">
        <f>IFERROR(INDEX(行业涨跌!F:F,MATCH(G3630,行业涨跌!C:C,0)),"-")</f>
        <v>-</v>
      </c>
      <c r="I3630" s="1" t="str">
        <f>IFERROR(INDEX(行业涨跌!E:E,MATCH(G3630,行业涨跌!C:C,0)),"-")</f>
        <v>-</v>
      </c>
      <c r="M3630" s="66">
        <f t="shared" si="330"/>
        <v>0</v>
      </c>
      <c r="R3630" s="43" t="str">
        <f t="shared" si="328"/>
        <v>-</v>
      </c>
    </row>
    <row r="3631" spans="1:18" x14ac:dyDescent="0.15">
      <c r="A3631" s="1">
        <v>3630</v>
      </c>
      <c r="B3631" s="29" t="str">
        <f>TRIM(基本信息!B3631)</f>
        <v/>
      </c>
      <c r="C3631" s="1" t="str">
        <f>TRIM(基本信息!C3631)</f>
        <v/>
      </c>
      <c r="D3631" s="1">
        <f t="shared" si="329"/>
        <v>0</v>
      </c>
      <c r="E3631" s="1" t="str">
        <f>IFERROR(INDEX(股票涨跌!E:E,MATCH(B3631,股票涨跌!B:B,0)),"-")</f>
        <v>-</v>
      </c>
      <c r="F3631" s="1" t="str">
        <f>IFERROR(INDEX(股票涨跌!F:F,MATCH(B3631,股票涨跌!B:B,0)),"-")</f>
        <v>-</v>
      </c>
      <c r="G3631" s="1" t="str">
        <f>TRIM(基本信息!O3631)</f>
        <v/>
      </c>
      <c r="H3631" s="1" t="str">
        <f>IFERROR(INDEX(行业涨跌!F:F,MATCH(G3631,行业涨跌!C:C,0)),"-")</f>
        <v>-</v>
      </c>
      <c r="I3631" s="1" t="str">
        <f>IFERROR(INDEX(行业涨跌!E:E,MATCH(G3631,行业涨跌!C:C,0)),"-")</f>
        <v>-</v>
      </c>
      <c r="M3631" s="66">
        <f t="shared" si="330"/>
        <v>0</v>
      </c>
      <c r="R3631" s="43" t="str">
        <f t="shared" si="328"/>
        <v>-</v>
      </c>
    </row>
    <row r="3632" spans="1:18" x14ac:dyDescent="0.15">
      <c r="A3632" s="1">
        <v>3631</v>
      </c>
      <c r="B3632" s="29" t="str">
        <f>TRIM(基本信息!B3632)</f>
        <v/>
      </c>
      <c r="C3632" s="1" t="str">
        <f>TRIM(基本信息!C3632)</f>
        <v/>
      </c>
      <c r="D3632" s="1">
        <f t="shared" si="329"/>
        <v>0</v>
      </c>
      <c r="E3632" s="1" t="str">
        <f>IFERROR(INDEX(股票涨跌!E:E,MATCH(B3632,股票涨跌!B:B,0)),"-")</f>
        <v>-</v>
      </c>
      <c r="F3632" s="1" t="str">
        <f>IFERROR(INDEX(股票涨跌!F:F,MATCH(B3632,股票涨跌!B:B,0)),"-")</f>
        <v>-</v>
      </c>
      <c r="G3632" s="1" t="str">
        <f>TRIM(基本信息!O3632)</f>
        <v/>
      </c>
      <c r="H3632" s="1" t="str">
        <f>IFERROR(INDEX(行业涨跌!F:F,MATCH(G3632,行业涨跌!C:C,0)),"-")</f>
        <v>-</v>
      </c>
      <c r="I3632" s="1" t="str">
        <f>IFERROR(INDEX(行业涨跌!E:E,MATCH(G3632,行业涨跌!C:C,0)),"-")</f>
        <v>-</v>
      </c>
      <c r="M3632" s="66">
        <f t="shared" si="330"/>
        <v>0</v>
      </c>
      <c r="R3632" s="43" t="str">
        <f t="shared" si="328"/>
        <v>-</v>
      </c>
    </row>
    <row r="3633" spans="1:18" x14ac:dyDescent="0.15">
      <c r="A3633" s="1">
        <v>3632</v>
      </c>
      <c r="B3633" s="29" t="str">
        <f>TRIM(基本信息!B3633)</f>
        <v/>
      </c>
      <c r="C3633" s="1" t="str">
        <f>TRIM(基本信息!C3633)</f>
        <v/>
      </c>
      <c r="D3633" s="1">
        <f t="shared" si="329"/>
        <v>0</v>
      </c>
      <c r="E3633" s="1" t="str">
        <f>IFERROR(INDEX(股票涨跌!E:E,MATCH(B3633,股票涨跌!B:B,0)),"-")</f>
        <v>-</v>
      </c>
      <c r="F3633" s="1" t="str">
        <f>IFERROR(INDEX(股票涨跌!F:F,MATCH(B3633,股票涨跌!B:B,0)),"-")</f>
        <v>-</v>
      </c>
      <c r="G3633" s="1" t="str">
        <f>TRIM(基本信息!O3633)</f>
        <v/>
      </c>
      <c r="H3633" s="1" t="str">
        <f>IFERROR(INDEX(行业涨跌!F:F,MATCH(G3633,行业涨跌!C:C,0)),"-")</f>
        <v>-</v>
      </c>
      <c r="I3633" s="1" t="str">
        <f>IFERROR(INDEX(行业涨跌!E:E,MATCH(G3633,行业涨跌!C:C,0)),"-")</f>
        <v>-</v>
      </c>
      <c r="M3633" s="66">
        <f t="shared" si="330"/>
        <v>0</v>
      </c>
      <c r="R3633" s="43" t="str">
        <f t="shared" si="328"/>
        <v>-</v>
      </c>
    </row>
    <row r="3634" spans="1:18" x14ac:dyDescent="0.15">
      <c r="A3634" s="1">
        <v>3633</v>
      </c>
      <c r="B3634" s="29" t="str">
        <f>TRIM(基本信息!B3634)</f>
        <v/>
      </c>
      <c r="C3634" s="1" t="str">
        <f>TRIM(基本信息!C3634)</f>
        <v/>
      </c>
      <c r="D3634" s="1">
        <f t="shared" si="329"/>
        <v>0</v>
      </c>
      <c r="E3634" s="1" t="str">
        <f>IFERROR(INDEX(股票涨跌!E:E,MATCH(B3634,股票涨跌!B:B,0)),"-")</f>
        <v>-</v>
      </c>
      <c r="F3634" s="1" t="str">
        <f>IFERROR(INDEX(股票涨跌!F:F,MATCH(B3634,股票涨跌!B:B,0)),"-")</f>
        <v>-</v>
      </c>
      <c r="G3634" s="1" t="str">
        <f>TRIM(基本信息!O3634)</f>
        <v/>
      </c>
      <c r="H3634" s="1" t="str">
        <f>IFERROR(INDEX(行业涨跌!F:F,MATCH(G3634,行业涨跌!C:C,0)),"-")</f>
        <v>-</v>
      </c>
      <c r="I3634" s="1" t="str">
        <f>IFERROR(INDEX(行业涨跌!E:E,MATCH(G3634,行业涨跌!C:C,0)),"-")</f>
        <v>-</v>
      </c>
      <c r="M3634" s="66">
        <f t="shared" si="330"/>
        <v>0</v>
      </c>
      <c r="R3634" s="43" t="str">
        <f t="shared" si="328"/>
        <v>-</v>
      </c>
    </row>
    <row r="3635" spans="1:18" x14ac:dyDescent="0.15">
      <c r="A3635" s="1">
        <v>3634</v>
      </c>
      <c r="B3635" s="29" t="str">
        <f>TRIM(基本信息!B3635)</f>
        <v/>
      </c>
      <c r="C3635" s="1" t="str">
        <f>TRIM(基本信息!C3635)</f>
        <v/>
      </c>
      <c r="D3635" s="1">
        <f t="shared" si="329"/>
        <v>0</v>
      </c>
      <c r="E3635" s="1" t="str">
        <f>IFERROR(INDEX(股票涨跌!E:E,MATCH(B3635,股票涨跌!B:B,0)),"-")</f>
        <v>-</v>
      </c>
      <c r="F3635" s="1" t="str">
        <f>IFERROR(INDEX(股票涨跌!F:F,MATCH(B3635,股票涨跌!B:B,0)),"-")</f>
        <v>-</v>
      </c>
      <c r="G3635" s="1" t="str">
        <f>TRIM(基本信息!O3635)</f>
        <v/>
      </c>
      <c r="H3635" s="1" t="str">
        <f>IFERROR(INDEX(行业涨跌!F:F,MATCH(G3635,行业涨跌!C:C,0)),"-")</f>
        <v>-</v>
      </c>
      <c r="I3635" s="1" t="str">
        <f>IFERROR(INDEX(行业涨跌!E:E,MATCH(G3635,行业涨跌!C:C,0)),"-")</f>
        <v>-</v>
      </c>
      <c r="M3635" s="66">
        <f t="shared" si="330"/>
        <v>0</v>
      </c>
      <c r="R3635" s="43" t="str">
        <f t="shared" si="328"/>
        <v>-</v>
      </c>
    </row>
    <row r="3636" spans="1:18" x14ac:dyDescent="0.15">
      <c r="A3636" s="1">
        <v>3635</v>
      </c>
      <c r="B3636" s="29" t="str">
        <f>TRIM(基本信息!B3636)</f>
        <v/>
      </c>
      <c r="C3636" s="1" t="str">
        <f>TRIM(基本信息!C3636)</f>
        <v/>
      </c>
      <c r="D3636" s="1">
        <f t="shared" si="329"/>
        <v>0</v>
      </c>
      <c r="E3636" s="1" t="str">
        <f>IFERROR(INDEX(股票涨跌!E:E,MATCH(B3636,股票涨跌!B:B,0)),"-")</f>
        <v>-</v>
      </c>
      <c r="F3636" s="1" t="str">
        <f>IFERROR(INDEX(股票涨跌!F:F,MATCH(B3636,股票涨跌!B:B,0)),"-")</f>
        <v>-</v>
      </c>
      <c r="G3636" s="1" t="str">
        <f>TRIM(基本信息!O3636)</f>
        <v/>
      </c>
      <c r="H3636" s="1" t="str">
        <f>IFERROR(INDEX(行业涨跌!F:F,MATCH(G3636,行业涨跌!C:C,0)),"-")</f>
        <v>-</v>
      </c>
      <c r="I3636" s="1" t="str">
        <f>IFERROR(INDEX(行业涨跌!E:E,MATCH(G3636,行业涨跌!C:C,0)),"-")</f>
        <v>-</v>
      </c>
      <c r="M3636" s="66">
        <f t="shared" si="330"/>
        <v>0</v>
      </c>
      <c r="R3636" s="43" t="str">
        <f t="shared" si="328"/>
        <v>-</v>
      </c>
    </row>
    <row r="3637" spans="1:18" x14ac:dyDescent="0.15">
      <c r="A3637" s="1">
        <v>3636</v>
      </c>
      <c r="B3637" s="29" t="str">
        <f>TRIM(基本信息!B3637)</f>
        <v/>
      </c>
      <c r="C3637" s="1" t="str">
        <f>TRIM(基本信息!C3637)</f>
        <v/>
      </c>
      <c r="D3637" s="1">
        <f t="shared" si="329"/>
        <v>0</v>
      </c>
      <c r="E3637" s="1" t="str">
        <f>IFERROR(INDEX(股票涨跌!E:E,MATCH(B3637,股票涨跌!B:B,0)),"-")</f>
        <v>-</v>
      </c>
      <c r="F3637" s="1" t="str">
        <f>IFERROR(INDEX(股票涨跌!F:F,MATCH(B3637,股票涨跌!B:B,0)),"-")</f>
        <v>-</v>
      </c>
      <c r="G3637" s="1" t="str">
        <f>TRIM(基本信息!O3637)</f>
        <v/>
      </c>
      <c r="H3637" s="1" t="str">
        <f>IFERROR(INDEX(行业涨跌!F:F,MATCH(G3637,行业涨跌!C:C,0)),"-")</f>
        <v>-</v>
      </c>
      <c r="I3637" s="1" t="str">
        <f>IFERROR(INDEX(行业涨跌!E:E,MATCH(G3637,行业涨跌!C:C,0)),"-")</f>
        <v>-</v>
      </c>
      <c r="M3637" s="66">
        <f t="shared" si="330"/>
        <v>0</v>
      </c>
      <c r="R3637" s="43" t="str">
        <f t="shared" si="328"/>
        <v>-</v>
      </c>
    </row>
    <row r="3638" spans="1:18" x14ac:dyDescent="0.15">
      <c r="A3638" s="1">
        <v>3637</v>
      </c>
      <c r="B3638" s="29" t="str">
        <f>TRIM(基本信息!B3638)</f>
        <v/>
      </c>
      <c r="C3638" s="1" t="str">
        <f>TRIM(基本信息!C3638)</f>
        <v/>
      </c>
      <c r="D3638" s="1">
        <f t="shared" si="329"/>
        <v>0</v>
      </c>
      <c r="E3638" s="1" t="str">
        <f>IFERROR(INDEX(股票涨跌!E:E,MATCH(B3638,股票涨跌!B:B,0)),"-")</f>
        <v>-</v>
      </c>
      <c r="F3638" s="1" t="str">
        <f>IFERROR(INDEX(股票涨跌!F:F,MATCH(B3638,股票涨跌!B:B,0)),"-")</f>
        <v>-</v>
      </c>
      <c r="G3638" s="1" t="str">
        <f>TRIM(基本信息!O3638)</f>
        <v/>
      </c>
      <c r="H3638" s="1" t="str">
        <f>IFERROR(INDEX(行业涨跌!F:F,MATCH(G3638,行业涨跌!C:C,0)),"-")</f>
        <v>-</v>
      </c>
      <c r="I3638" s="1" t="str">
        <f>IFERROR(INDEX(行业涨跌!E:E,MATCH(G3638,行业涨跌!C:C,0)),"-")</f>
        <v>-</v>
      </c>
      <c r="M3638" s="66">
        <f t="shared" si="330"/>
        <v>0</v>
      </c>
      <c r="R3638" s="43" t="str">
        <f t="shared" si="328"/>
        <v>-</v>
      </c>
    </row>
    <row r="3639" spans="1:18" x14ac:dyDescent="0.15">
      <c r="A3639" s="1">
        <v>3638</v>
      </c>
      <c r="B3639" s="29" t="str">
        <f>TRIM(基本信息!B3639)</f>
        <v/>
      </c>
      <c r="C3639" s="1" t="str">
        <f>TRIM(基本信息!C3639)</f>
        <v/>
      </c>
      <c r="D3639" s="1">
        <f t="shared" si="329"/>
        <v>0</v>
      </c>
      <c r="E3639" s="1" t="str">
        <f>IFERROR(INDEX(股票涨跌!E:E,MATCH(B3639,股票涨跌!B:B,0)),"-")</f>
        <v>-</v>
      </c>
      <c r="F3639" s="1" t="str">
        <f>IFERROR(INDEX(股票涨跌!F:F,MATCH(B3639,股票涨跌!B:B,0)),"-")</f>
        <v>-</v>
      </c>
      <c r="G3639" s="1" t="str">
        <f>TRIM(基本信息!O3639)</f>
        <v/>
      </c>
      <c r="H3639" s="1" t="str">
        <f>IFERROR(INDEX(行业涨跌!F:F,MATCH(G3639,行业涨跌!C:C,0)),"-")</f>
        <v>-</v>
      </c>
      <c r="I3639" s="1" t="str">
        <f>IFERROR(INDEX(行业涨跌!E:E,MATCH(G3639,行业涨跌!C:C,0)),"-")</f>
        <v>-</v>
      </c>
      <c r="M3639" s="66">
        <f t="shared" si="330"/>
        <v>0</v>
      </c>
      <c r="R3639" s="43" t="str">
        <f t="shared" si="328"/>
        <v>-</v>
      </c>
    </row>
    <row r="3640" spans="1:18" x14ac:dyDescent="0.15">
      <c r="A3640" s="1">
        <v>3639</v>
      </c>
      <c r="B3640" s="29" t="str">
        <f>TRIM(基本信息!B3640)</f>
        <v/>
      </c>
      <c r="C3640" s="1" t="str">
        <f>TRIM(基本信息!C3640)</f>
        <v/>
      </c>
      <c r="D3640" s="1">
        <f t="shared" si="329"/>
        <v>0</v>
      </c>
      <c r="E3640" s="1" t="str">
        <f>IFERROR(INDEX(股票涨跌!E:E,MATCH(B3640,股票涨跌!B:B,0)),"-")</f>
        <v>-</v>
      </c>
      <c r="F3640" s="1" t="str">
        <f>IFERROR(INDEX(股票涨跌!F:F,MATCH(B3640,股票涨跌!B:B,0)),"-")</f>
        <v>-</v>
      </c>
      <c r="G3640" s="1" t="str">
        <f>TRIM(基本信息!O3640)</f>
        <v/>
      </c>
      <c r="H3640" s="1" t="str">
        <f>IFERROR(INDEX(行业涨跌!F:F,MATCH(G3640,行业涨跌!C:C,0)),"-")</f>
        <v>-</v>
      </c>
      <c r="I3640" s="1" t="str">
        <f>IFERROR(INDEX(行业涨跌!E:E,MATCH(G3640,行业涨跌!C:C,0)),"-")</f>
        <v>-</v>
      </c>
      <c r="M3640" s="66">
        <f t="shared" si="330"/>
        <v>0</v>
      </c>
      <c r="R3640" s="43" t="str">
        <f t="shared" si="328"/>
        <v>-</v>
      </c>
    </row>
    <row r="3641" spans="1:18" x14ac:dyDescent="0.15">
      <c r="A3641" s="1">
        <v>3640</v>
      </c>
      <c r="B3641" s="29" t="str">
        <f>TRIM(基本信息!B3641)</f>
        <v/>
      </c>
      <c r="C3641" s="1" t="str">
        <f>TRIM(基本信息!C3641)</f>
        <v/>
      </c>
      <c r="D3641" s="1">
        <f t="shared" si="329"/>
        <v>0</v>
      </c>
      <c r="E3641" s="1" t="str">
        <f>IFERROR(INDEX(股票涨跌!E:E,MATCH(B3641,股票涨跌!B:B,0)),"-")</f>
        <v>-</v>
      </c>
      <c r="F3641" s="1" t="str">
        <f>IFERROR(INDEX(股票涨跌!F:F,MATCH(B3641,股票涨跌!B:B,0)),"-")</f>
        <v>-</v>
      </c>
      <c r="G3641" s="1" t="str">
        <f>TRIM(基本信息!O3641)</f>
        <v/>
      </c>
      <c r="H3641" s="1" t="str">
        <f>IFERROR(INDEX(行业涨跌!F:F,MATCH(G3641,行业涨跌!C:C,0)),"-")</f>
        <v>-</v>
      </c>
      <c r="I3641" s="1" t="str">
        <f>IFERROR(INDEX(行业涨跌!E:E,MATCH(G3641,行业涨跌!C:C,0)),"-")</f>
        <v>-</v>
      </c>
      <c r="M3641" s="66">
        <f t="shared" si="330"/>
        <v>0</v>
      </c>
      <c r="R3641" s="43" t="str">
        <f t="shared" si="328"/>
        <v>-</v>
      </c>
    </row>
    <row r="3642" spans="1:18" x14ac:dyDescent="0.15">
      <c r="A3642" s="1">
        <v>3641</v>
      </c>
      <c r="B3642" s="29" t="str">
        <f>TRIM(基本信息!B3642)</f>
        <v/>
      </c>
      <c r="C3642" s="1" t="str">
        <f>TRIM(基本信息!C3642)</f>
        <v/>
      </c>
      <c r="D3642" s="1">
        <f t="shared" si="329"/>
        <v>0</v>
      </c>
      <c r="E3642" s="1" t="str">
        <f>IFERROR(INDEX(股票涨跌!E:E,MATCH(B3642,股票涨跌!B:B,0)),"-")</f>
        <v>-</v>
      </c>
      <c r="F3642" s="1" t="str">
        <f>IFERROR(INDEX(股票涨跌!F:F,MATCH(B3642,股票涨跌!B:B,0)),"-")</f>
        <v>-</v>
      </c>
      <c r="G3642" s="1" t="str">
        <f>TRIM(基本信息!O3642)</f>
        <v/>
      </c>
      <c r="H3642" s="1" t="str">
        <f>IFERROR(INDEX(行业涨跌!F:F,MATCH(G3642,行业涨跌!C:C,0)),"-")</f>
        <v>-</v>
      </c>
      <c r="I3642" s="1" t="str">
        <f>IFERROR(INDEX(行业涨跌!E:E,MATCH(G3642,行业涨跌!C:C,0)),"-")</f>
        <v>-</v>
      </c>
      <c r="M3642" s="66">
        <f t="shared" si="330"/>
        <v>0</v>
      </c>
      <c r="R3642" s="43" t="str">
        <f t="shared" si="328"/>
        <v>-</v>
      </c>
    </row>
    <row r="3643" spans="1:18" x14ac:dyDescent="0.15">
      <c r="A3643" s="1">
        <v>3642</v>
      </c>
      <c r="B3643" s="29" t="str">
        <f>TRIM(基本信息!B3643)</f>
        <v/>
      </c>
      <c r="C3643" s="1" t="str">
        <f>TRIM(基本信息!C3643)</f>
        <v/>
      </c>
      <c r="D3643" s="1">
        <f t="shared" si="329"/>
        <v>0</v>
      </c>
      <c r="E3643" s="1" t="str">
        <f>IFERROR(INDEX(股票涨跌!E:E,MATCH(B3643,股票涨跌!B:B,0)),"-")</f>
        <v>-</v>
      </c>
      <c r="F3643" s="1" t="str">
        <f>IFERROR(INDEX(股票涨跌!F:F,MATCH(B3643,股票涨跌!B:B,0)),"-")</f>
        <v>-</v>
      </c>
      <c r="G3643" s="1" t="str">
        <f>TRIM(基本信息!O3643)</f>
        <v/>
      </c>
      <c r="H3643" s="1" t="str">
        <f>IFERROR(INDEX(行业涨跌!F:F,MATCH(G3643,行业涨跌!C:C,0)),"-")</f>
        <v>-</v>
      </c>
      <c r="I3643" s="1" t="str">
        <f>IFERROR(INDEX(行业涨跌!E:E,MATCH(G3643,行业涨跌!C:C,0)),"-")</f>
        <v>-</v>
      </c>
      <c r="M3643" s="66">
        <f t="shared" si="330"/>
        <v>0</v>
      </c>
      <c r="R3643" s="43" t="str">
        <f t="shared" si="328"/>
        <v>-</v>
      </c>
    </row>
    <row r="3644" spans="1:18" x14ac:dyDescent="0.15">
      <c r="A3644" s="1">
        <v>3643</v>
      </c>
      <c r="B3644" s="29" t="str">
        <f>TRIM(基本信息!B3644)</f>
        <v/>
      </c>
      <c r="C3644" s="1" t="str">
        <f>TRIM(基本信息!C3644)</f>
        <v/>
      </c>
      <c r="D3644" s="1">
        <f t="shared" si="329"/>
        <v>0</v>
      </c>
      <c r="E3644" s="1" t="str">
        <f>IFERROR(INDEX(股票涨跌!E:E,MATCH(B3644,股票涨跌!B:B,0)),"-")</f>
        <v>-</v>
      </c>
      <c r="F3644" s="1" t="str">
        <f>IFERROR(INDEX(股票涨跌!F:F,MATCH(B3644,股票涨跌!B:B,0)),"-")</f>
        <v>-</v>
      </c>
      <c r="G3644" s="1" t="str">
        <f>TRIM(基本信息!O3644)</f>
        <v/>
      </c>
      <c r="H3644" s="1" t="str">
        <f>IFERROR(INDEX(行业涨跌!F:F,MATCH(G3644,行业涨跌!C:C,0)),"-")</f>
        <v>-</v>
      </c>
      <c r="I3644" s="1" t="str">
        <f>IFERROR(INDEX(行业涨跌!E:E,MATCH(G3644,行业涨跌!C:C,0)),"-")</f>
        <v>-</v>
      </c>
      <c r="M3644" s="66">
        <f t="shared" si="330"/>
        <v>0</v>
      </c>
      <c r="R3644" s="43" t="str">
        <f t="shared" si="328"/>
        <v>-</v>
      </c>
    </row>
    <row r="3645" spans="1:18" x14ac:dyDescent="0.15">
      <c r="A3645" s="1">
        <v>3644</v>
      </c>
      <c r="B3645" s="29" t="str">
        <f>TRIM(基本信息!B3645)</f>
        <v/>
      </c>
      <c r="C3645" s="1" t="str">
        <f>TRIM(基本信息!C3645)</f>
        <v/>
      </c>
      <c r="D3645" s="1">
        <f t="shared" si="329"/>
        <v>0</v>
      </c>
      <c r="E3645" s="1" t="str">
        <f>IFERROR(INDEX(股票涨跌!E:E,MATCH(B3645,股票涨跌!B:B,0)),"-")</f>
        <v>-</v>
      </c>
      <c r="F3645" s="1" t="str">
        <f>IFERROR(INDEX(股票涨跌!F:F,MATCH(B3645,股票涨跌!B:B,0)),"-")</f>
        <v>-</v>
      </c>
      <c r="G3645" s="1" t="str">
        <f>TRIM(基本信息!O3645)</f>
        <v/>
      </c>
      <c r="H3645" s="1" t="str">
        <f>IFERROR(INDEX(行业涨跌!F:F,MATCH(G3645,行业涨跌!C:C,0)),"-")</f>
        <v>-</v>
      </c>
      <c r="I3645" s="1" t="str">
        <f>IFERROR(INDEX(行业涨跌!E:E,MATCH(G3645,行业涨跌!C:C,0)),"-")</f>
        <v>-</v>
      </c>
      <c r="M3645" s="66">
        <f t="shared" si="330"/>
        <v>0</v>
      </c>
      <c r="R3645" s="43" t="str">
        <f t="shared" si="328"/>
        <v>-</v>
      </c>
    </row>
    <row r="3646" spans="1:18" x14ac:dyDescent="0.15">
      <c r="A3646" s="1">
        <v>3645</v>
      </c>
      <c r="B3646" s="29" t="str">
        <f>TRIM(基本信息!B3646)</f>
        <v/>
      </c>
      <c r="C3646" s="1" t="str">
        <f>TRIM(基本信息!C3646)</f>
        <v/>
      </c>
      <c r="D3646" s="1">
        <f t="shared" si="329"/>
        <v>0</v>
      </c>
      <c r="E3646" s="1" t="str">
        <f>IFERROR(INDEX(股票涨跌!E:E,MATCH(B3646,股票涨跌!B:B,0)),"-")</f>
        <v>-</v>
      </c>
      <c r="F3646" s="1" t="str">
        <f>IFERROR(INDEX(股票涨跌!F:F,MATCH(B3646,股票涨跌!B:B,0)),"-")</f>
        <v>-</v>
      </c>
      <c r="G3646" s="1" t="str">
        <f>TRIM(基本信息!O3646)</f>
        <v/>
      </c>
      <c r="H3646" s="1" t="str">
        <f>IFERROR(INDEX(行业涨跌!F:F,MATCH(G3646,行业涨跌!C:C,0)),"-")</f>
        <v>-</v>
      </c>
      <c r="I3646" s="1" t="str">
        <f>IFERROR(INDEX(行业涨跌!E:E,MATCH(G3646,行业涨跌!C:C,0)),"-")</f>
        <v>-</v>
      </c>
      <c r="M3646" s="66">
        <f t="shared" si="330"/>
        <v>0</v>
      </c>
      <c r="R3646" s="43" t="str">
        <f t="shared" si="328"/>
        <v>-</v>
      </c>
    </row>
    <row r="3647" spans="1:18" x14ac:dyDescent="0.15">
      <c r="A3647" s="1">
        <v>3646</v>
      </c>
      <c r="B3647" s="29" t="str">
        <f>TRIM(基本信息!B3647)</f>
        <v/>
      </c>
      <c r="C3647" s="1" t="str">
        <f>TRIM(基本信息!C3647)</f>
        <v/>
      </c>
      <c r="D3647" s="1">
        <f t="shared" si="329"/>
        <v>0</v>
      </c>
      <c r="E3647" s="1" t="str">
        <f>IFERROR(INDEX(股票涨跌!E:E,MATCH(B3647,股票涨跌!B:B,0)),"-")</f>
        <v>-</v>
      </c>
      <c r="F3647" s="1" t="str">
        <f>IFERROR(INDEX(股票涨跌!F:F,MATCH(B3647,股票涨跌!B:B,0)),"-")</f>
        <v>-</v>
      </c>
      <c r="G3647" s="1" t="str">
        <f>TRIM(基本信息!O3647)</f>
        <v/>
      </c>
      <c r="H3647" s="1" t="str">
        <f>IFERROR(INDEX(行业涨跌!F:F,MATCH(G3647,行业涨跌!C:C,0)),"-")</f>
        <v>-</v>
      </c>
      <c r="I3647" s="1" t="str">
        <f>IFERROR(INDEX(行业涨跌!E:E,MATCH(G3647,行业涨跌!C:C,0)),"-")</f>
        <v>-</v>
      </c>
      <c r="M3647" s="66">
        <f t="shared" si="330"/>
        <v>0</v>
      </c>
      <c r="R3647" s="43" t="str">
        <f t="shared" si="328"/>
        <v>-</v>
      </c>
    </row>
    <row r="3648" spans="1:18" x14ac:dyDescent="0.15">
      <c r="A3648" s="1">
        <v>3647</v>
      </c>
      <c r="B3648" s="29" t="str">
        <f>TRIM(基本信息!B3648)</f>
        <v/>
      </c>
      <c r="C3648" s="1" t="str">
        <f>TRIM(基本信息!C3648)</f>
        <v/>
      </c>
      <c r="D3648" s="1">
        <f t="shared" si="329"/>
        <v>0</v>
      </c>
      <c r="E3648" s="1" t="str">
        <f>IFERROR(INDEX(股票涨跌!E:E,MATCH(B3648,股票涨跌!B:B,0)),"-")</f>
        <v>-</v>
      </c>
      <c r="F3648" s="1" t="str">
        <f>IFERROR(INDEX(股票涨跌!F:F,MATCH(B3648,股票涨跌!B:B,0)),"-")</f>
        <v>-</v>
      </c>
      <c r="G3648" s="1" t="str">
        <f>TRIM(基本信息!O3648)</f>
        <v/>
      </c>
      <c r="H3648" s="1" t="str">
        <f>IFERROR(INDEX(行业涨跌!F:F,MATCH(G3648,行业涨跌!C:C,0)),"-")</f>
        <v>-</v>
      </c>
      <c r="I3648" s="1" t="str">
        <f>IFERROR(INDEX(行业涨跌!E:E,MATCH(G3648,行业涨跌!C:C,0)),"-")</f>
        <v>-</v>
      </c>
      <c r="M3648" s="66">
        <f t="shared" si="330"/>
        <v>0</v>
      </c>
      <c r="R3648" s="43" t="str">
        <f t="shared" si="328"/>
        <v>-</v>
      </c>
    </row>
    <row r="3649" spans="1:18" x14ac:dyDescent="0.15">
      <c r="A3649" s="1">
        <v>3648</v>
      </c>
      <c r="B3649" s="29" t="str">
        <f>TRIM(基本信息!B3649)</f>
        <v/>
      </c>
      <c r="C3649" s="1" t="str">
        <f>TRIM(基本信息!C3649)</f>
        <v/>
      </c>
      <c r="D3649" s="1">
        <f t="shared" si="329"/>
        <v>0</v>
      </c>
      <c r="E3649" s="1" t="str">
        <f>IFERROR(INDEX(股票涨跌!E:E,MATCH(B3649,股票涨跌!B:B,0)),"-")</f>
        <v>-</v>
      </c>
      <c r="F3649" s="1" t="str">
        <f>IFERROR(INDEX(股票涨跌!F:F,MATCH(B3649,股票涨跌!B:B,0)),"-")</f>
        <v>-</v>
      </c>
      <c r="G3649" s="1" t="str">
        <f>TRIM(基本信息!O3649)</f>
        <v/>
      </c>
      <c r="H3649" s="1" t="str">
        <f>IFERROR(INDEX(行业涨跌!F:F,MATCH(G3649,行业涨跌!C:C,0)),"-")</f>
        <v>-</v>
      </c>
      <c r="I3649" s="1" t="str">
        <f>IFERROR(INDEX(行业涨跌!E:E,MATCH(G3649,行业涨跌!C:C,0)),"-")</f>
        <v>-</v>
      </c>
      <c r="M3649" s="66">
        <f t="shared" si="330"/>
        <v>0</v>
      </c>
      <c r="R3649" s="43" t="str">
        <f t="shared" si="328"/>
        <v>-</v>
      </c>
    </row>
    <row r="3650" spans="1:18" x14ac:dyDescent="0.15">
      <c r="A3650" s="1">
        <v>3649</v>
      </c>
      <c r="B3650" s="29" t="str">
        <f>TRIM(基本信息!B3650)</f>
        <v/>
      </c>
      <c r="C3650" s="1" t="str">
        <f>TRIM(基本信息!C3650)</f>
        <v/>
      </c>
      <c r="D3650" s="1">
        <f t="shared" si="329"/>
        <v>0</v>
      </c>
      <c r="E3650" s="1" t="str">
        <f>IFERROR(INDEX(股票涨跌!E:E,MATCH(B3650,股票涨跌!B:B,0)),"-")</f>
        <v>-</v>
      </c>
      <c r="F3650" s="1" t="str">
        <f>IFERROR(INDEX(股票涨跌!F:F,MATCH(B3650,股票涨跌!B:B,0)),"-")</f>
        <v>-</v>
      </c>
      <c r="G3650" s="1" t="str">
        <f>TRIM(基本信息!O3650)</f>
        <v/>
      </c>
      <c r="H3650" s="1" t="str">
        <f>IFERROR(INDEX(行业涨跌!F:F,MATCH(G3650,行业涨跌!C:C,0)),"-")</f>
        <v>-</v>
      </c>
      <c r="I3650" s="1" t="str">
        <f>IFERROR(INDEX(行业涨跌!E:E,MATCH(G3650,行业涨跌!C:C,0)),"-")</f>
        <v>-</v>
      </c>
      <c r="M3650" s="66">
        <f t="shared" si="330"/>
        <v>0</v>
      </c>
      <c r="R3650" s="43" t="str">
        <f t="shared" ref="R3650:R3713" si="331">IF(D3650&gt;0,IF(J3650&gt;0,$J$1,"")&amp;IF(K3650&gt;0,$K$1,"")&amp;IF(L3650&gt;0,$L$1,"")&amp;"+"&amp;IF(N3650&gt;0,$N$1,"")&amp;IF(O3650&gt;0,$O$1,"")&amp;IF(P3650&gt;0,$P$1,"")&amp;IF(Q3650&gt;0,$Q$1,""),"-")</f>
        <v>-</v>
      </c>
    </row>
    <row r="3651" spans="1:18" x14ac:dyDescent="0.15">
      <c r="A3651" s="1">
        <v>3650</v>
      </c>
      <c r="B3651" s="29" t="str">
        <f>TRIM(基本信息!B3651)</f>
        <v/>
      </c>
      <c r="C3651" s="1" t="str">
        <f>TRIM(基本信息!C3651)</f>
        <v/>
      </c>
      <c r="D3651" s="1">
        <f t="shared" ref="D3651:D3714" si="332">IF(LEN(B3651)&gt;2,OR(M3651=1,(M3651=0.5)*(N3651+O3651+P3651+Q3651)&gt;0)+0,0)</f>
        <v>0</v>
      </c>
      <c r="E3651" s="1" t="str">
        <f>IFERROR(INDEX(股票涨跌!E:E,MATCH(B3651,股票涨跌!B:B,0)),"-")</f>
        <v>-</v>
      </c>
      <c r="F3651" s="1" t="str">
        <f>IFERROR(INDEX(股票涨跌!F:F,MATCH(B3651,股票涨跌!B:B,0)),"-")</f>
        <v>-</v>
      </c>
      <c r="G3651" s="1" t="str">
        <f>TRIM(基本信息!O3651)</f>
        <v/>
      </c>
      <c r="H3651" s="1" t="str">
        <f>IFERROR(INDEX(行业涨跌!F:F,MATCH(G3651,行业涨跌!C:C,0)),"-")</f>
        <v>-</v>
      </c>
      <c r="I3651" s="1" t="str">
        <f>IFERROR(INDEX(行业涨跌!E:E,MATCH(G3651,行业涨跌!C:C,0)),"-")</f>
        <v>-</v>
      </c>
      <c r="M3651" s="66">
        <f t="shared" ref="M3651:M3714" si="333">IF(K3651&gt;0,1,IF(J3651&gt;0,0.5,0))</f>
        <v>0</v>
      </c>
      <c r="R3651" s="43" t="str">
        <f t="shared" si="331"/>
        <v>-</v>
      </c>
    </row>
    <row r="3652" spans="1:18" x14ac:dyDescent="0.15">
      <c r="A3652" s="1">
        <v>3651</v>
      </c>
      <c r="B3652" s="29" t="str">
        <f>TRIM(基本信息!B3652)</f>
        <v/>
      </c>
      <c r="C3652" s="1" t="str">
        <f>TRIM(基本信息!C3652)</f>
        <v/>
      </c>
      <c r="D3652" s="1">
        <f t="shared" si="332"/>
        <v>0</v>
      </c>
      <c r="E3652" s="1" t="str">
        <f>IFERROR(INDEX(股票涨跌!E:E,MATCH(B3652,股票涨跌!B:B,0)),"-")</f>
        <v>-</v>
      </c>
      <c r="F3652" s="1" t="str">
        <f>IFERROR(INDEX(股票涨跌!F:F,MATCH(B3652,股票涨跌!B:B,0)),"-")</f>
        <v>-</v>
      </c>
      <c r="G3652" s="1" t="str">
        <f>TRIM(基本信息!O3652)</f>
        <v/>
      </c>
      <c r="H3652" s="1" t="str">
        <f>IFERROR(INDEX(行业涨跌!F:F,MATCH(G3652,行业涨跌!C:C,0)),"-")</f>
        <v>-</v>
      </c>
      <c r="I3652" s="1" t="str">
        <f>IFERROR(INDEX(行业涨跌!E:E,MATCH(G3652,行业涨跌!C:C,0)),"-")</f>
        <v>-</v>
      </c>
      <c r="M3652" s="66">
        <f t="shared" si="333"/>
        <v>0</v>
      </c>
      <c r="R3652" s="43" t="str">
        <f t="shared" si="331"/>
        <v>-</v>
      </c>
    </row>
    <row r="3653" spans="1:18" x14ac:dyDescent="0.15">
      <c r="A3653" s="1">
        <v>3652</v>
      </c>
      <c r="B3653" s="29" t="str">
        <f>TRIM(基本信息!B3653)</f>
        <v/>
      </c>
      <c r="C3653" s="1" t="str">
        <f>TRIM(基本信息!C3653)</f>
        <v/>
      </c>
      <c r="D3653" s="1">
        <f t="shared" si="332"/>
        <v>0</v>
      </c>
      <c r="E3653" s="1" t="str">
        <f>IFERROR(INDEX(股票涨跌!E:E,MATCH(B3653,股票涨跌!B:B,0)),"-")</f>
        <v>-</v>
      </c>
      <c r="F3653" s="1" t="str">
        <f>IFERROR(INDEX(股票涨跌!F:F,MATCH(B3653,股票涨跌!B:B,0)),"-")</f>
        <v>-</v>
      </c>
      <c r="G3653" s="1" t="str">
        <f>TRIM(基本信息!O3653)</f>
        <v/>
      </c>
      <c r="H3653" s="1" t="str">
        <f>IFERROR(INDEX(行业涨跌!F:F,MATCH(G3653,行业涨跌!C:C,0)),"-")</f>
        <v>-</v>
      </c>
      <c r="I3653" s="1" t="str">
        <f>IFERROR(INDEX(行业涨跌!E:E,MATCH(G3653,行业涨跌!C:C,0)),"-")</f>
        <v>-</v>
      </c>
      <c r="M3653" s="66">
        <f t="shared" si="333"/>
        <v>0</v>
      </c>
      <c r="R3653" s="43" t="str">
        <f t="shared" si="331"/>
        <v>-</v>
      </c>
    </row>
    <row r="3654" spans="1:18" x14ac:dyDescent="0.15">
      <c r="A3654" s="1">
        <v>3653</v>
      </c>
      <c r="B3654" s="29" t="str">
        <f>TRIM(基本信息!B3654)</f>
        <v/>
      </c>
      <c r="C3654" s="1" t="str">
        <f>TRIM(基本信息!C3654)</f>
        <v/>
      </c>
      <c r="D3654" s="1">
        <f t="shared" si="332"/>
        <v>0</v>
      </c>
      <c r="E3654" s="1" t="str">
        <f>IFERROR(INDEX(股票涨跌!E:E,MATCH(B3654,股票涨跌!B:B,0)),"-")</f>
        <v>-</v>
      </c>
      <c r="F3654" s="1" t="str">
        <f>IFERROR(INDEX(股票涨跌!F:F,MATCH(B3654,股票涨跌!B:B,0)),"-")</f>
        <v>-</v>
      </c>
      <c r="G3654" s="1" t="str">
        <f>TRIM(基本信息!O3654)</f>
        <v/>
      </c>
      <c r="H3654" s="1" t="str">
        <f>IFERROR(INDEX(行业涨跌!F:F,MATCH(G3654,行业涨跌!C:C,0)),"-")</f>
        <v>-</v>
      </c>
      <c r="I3654" s="1" t="str">
        <f>IFERROR(INDEX(行业涨跌!E:E,MATCH(G3654,行业涨跌!C:C,0)),"-")</f>
        <v>-</v>
      </c>
      <c r="M3654" s="66">
        <f t="shared" si="333"/>
        <v>0</v>
      </c>
      <c r="R3654" s="43" t="str">
        <f t="shared" si="331"/>
        <v>-</v>
      </c>
    </row>
    <row r="3655" spans="1:18" x14ac:dyDescent="0.15">
      <c r="A3655" s="1">
        <v>3654</v>
      </c>
      <c r="B3655" s="29" t="str">
        <f>TRIM(基本信息!B3655)</f>
        <v/>
      </c>
      <c r="C3655" s="1" t="str">
        <f>TRIM(基本信息!C3655)</f>
        <v/>
      </c>
      <c r="D3655" s="1">
        <f t="shared" si="332"/>
        <v>0</v>
      </c>
      <c r="E3655" s="1" t="str">
        <f>IFERROR(INDEX(股票涨跌!E:E,MATCH(B3655,股票涨跌!B:B,0)),"-")</f>
        <v>-</v>
      </c>
      <c r="F3655" s="1" t="str">
        <f>IFERROR(INDEX(股票涨跌!F:F,MATCH(B3655,股票涨跌!B:B,0)),"-")</f>
        <v>-</v>
      </c>
      <c r="G3655" s="1" t="str">
        <f>TRIM(基本信息!O3655)</f>
        <v/>
      </c>
      <c r="H3655" s="1" t="str">
        <f>IFERROR(INDEX(行业涨跌!F:F,MATCH(G3655,行业涨跌!C:C,0)),"-")</f>
        <v>-</v>
      </c>
      <c r="I3655" s="1" t="str">
        <f>IFERROR(INDEX(行业涨跌!E:E,MATCH(G3655,行业涨跌!C:C,0)),"-")</f>
        <v>-</v>
      </c>
      <c r="M3655" s="66">
        <f t="shared" si="333"/>
        <v>0</v>
      </c>
      <c r="R3655" s="43" t="str">
        <f t="shared" si="331"/>
        <v>-</v>
      </c>
    </row>
    <row r="3656" spans="1:18" x14ac:dyDescent="0.15">
      <c r="A3656" s="1">
        <v>3655</v>
      </c>
      <c r="B3656" s="29" t="str">
        <f>TRIM(基本信息!B3656)</f>
        <v/>
      </c>
      <c r="C3656" s="1" t="str">
        <f>TRIM(基本信息!C3656)</f>
        <v/>
      </c>
      <c r="D3656" s="1">
        <f t="shared" si="332"/>
        <v>0</v>
      </c>
      <c r="E3656" s="1" t="str">
        <f>IFERROR(INDEX(股票涨跌!E:E,MATCH(B3656,股票涨跌!B:B,0)),"-")</f>
        <v>-</v>
      </c>
      <c r="F3656" s="1" t="str">
        <f>IFERROR(INDEX(股票涨跌!F:F,MATCH(B3656,股票涨跌!B:B,0)),"-")</f>
        <v>-</v>
      </c>
      <c r="G3656" s="1" t="str">
        <f>TRIM(基本信息!O3656)</f>
        <v/>
      </c>
      <c r="H3656" s="1" t="str">
        <f>IFERROR(INDEX(行业涨跌!F:F,MATCH(G3656,行业涨跌!C:C,0)),"-")</f>
        <v>-</v>
      </c>
      <c r="I3656" s="1" t="str">
        <f>IFERROR(INDEX(行业涨跌!E:E,MATCH(G3656,行业涨跌!C:C,0)),"-")</f>
        <v>-</v>
      </c>
      <c r="M3656" s="66">
        <f t="shared" si="333"/>
        <v>0</v>
      </c>
      <c r="R3656" s="43" t="str">
        <f t="shared" si="331"/>
        <v>-</v>
      </c>
    </row>
    <row r="3657" spans="1:18" x14ac:dyDescent="0.15">
      <c r="A3657" s="1">
        <v>3656</v>
      </c>
      <c r="B3657" s="29" t="str">
        <f>TRIM(基本信息!B3657)</f>
        <v/>
      </c>
      <c r="C3657" s="1" t="str">
        <f>TRIM(基本信息!C3657)</f>
        <v/>
      </c>
      <c r="D3657" s="1">
        <f t="shared" si="332"/>
        <v>0</v>
      </c>
      <c r="E3657" s="1" t="str">
        <f>IFERROR(INDEX(股票涨跌!E:E,MATCH(B3657,股票涨跌!B:B,0)),"-")</f>
        <v>-</v>
      </c>
      <c r="F3657" s="1" t="str">
        <f>IFERROR(INDEX(股票涨跌!F:F,MATCH(B3657,股票涨跌!B:B,0)),"-")</f>
        <v>-</v>
      </c>
      <c r="G3657" s="1" t="str">
        <f>TRIM(基本信息!O3657)</f>
        <v/>
      </c>
      <c r="H3657" s="1" t="str">
        <f>IFERROR(INDEX(行业涨跌!F:F,MATCH(G3657,行业涨跌!C:C,0)),"-")</f>
        <v>-</v>
      </c>
      <c r="I3657" s="1" t="str">
        <f>IFERROR(INDEX(行业涨跌!E:E,MATCH(G3657,行业涨跌!C:C,0)),"-")</f>
        <v>-</v>
      </c>
      <c r="M3657" s="66">
        <f t="shared" si="333"/>
        <v>0</v>
      </c>
      <c r="R3657" s="43" t="str">
        <f t="shared" si="331"/>
        <v>-</v>
      </c>
    </row>
    <row r="3658" spans="1:18" x14ac:dyDescent="0.15">
      <c r="A3658" s="1">
        <v>3657</v>
      </c>
      <c r="B3658" s="29" t="str">
        <f>TRIM(基本信息!B3658)</f>
        <v/>
      </c>
      <c r="C3658" s="1" t="str">
        <f>TRIM(基本信息!C3658)</f>
        <v/>
      </c>
      <c r="D3658" s="1">
        <f t="shared" si="332"/>
        <v>0</v>
      </c>
      <c r="E3658" s="1" t="str">
        <f>IFERROR(INDEX(股票涨跌!E:E,MATCH(B3658,股票涨跌!B:B,0)),"-")</f>
        <v>-</v>
      </c>
      <c r="F3658" s="1" t="str">
        <f>IFERROR(INDEX(股票涨跌!F:F,MATCH(B3658,股票涨跌!B:B,0)),"-")</f>
        <v>-</v>
      </c>
      <c r="G3658" s="1" t="str">
        <f>TRIM(基本信息!O3658)</f>
        <v/>
      </c>
      <c r="H3658" s="1" t="str">
        <f>IFERROR(INDEX(行业涨跌!F:F,MATCH(G3658,行业涨跌!C:C,0)),"-")</f>
        <v>-</v>
      </c>
      <c r="I3658" s="1" t="str">
        <f>IFERROR(INDEX(行业涨跌!E:E,MATCH(G3658,行业涨跌!C:C,0)),"-")</f>
        <v>-</v>
      </c>
      <c r="M3658" s="66">
        <f t="shared" si="333"/>
        <v>0</v>
      </c>
      <c r="R3658" s="43" t="str">
        <f t="shared" si="331"/>
        <v>-</v>
      </c>
    </row>
    <row r="3659" spans="1:18" x14ac:dyDescent="0.15">
      <c r="A3659" s="1">
        <v>3658</v>
      </c>
      <c r="B3659" s="29" t="str">
        <f>TRIM(基本信息!B3659)</f>
        <v/>
      </c>
      <c r="C3659" s="1" t="str">
        <f>TRIM(基本信息!C3659)</f>
        <v/>
      </c>
      <c r="D3659" s="1">
        <f t="shared" si="332"/>
        <v>0</v>
      </c>
      <c r="E3659" s="1" t="str">
        <f>IFERROR(INDEX(股票涨跌!E:E,MATCH(B3659,股票涨跌!B:B,0)),"-")</f>
        <v>-</v>
      </c>
      <c r="F3659" s="1" t="str">
        <f>IFERROR(INDEX(股票涨跌!F:F,MATCH(B3659,股票涨跌!B:B,0)),"-")</f>
        <v>-</v>
      </c>
      <c r="G3659" s="1" t="str">
        <f>TRIM(基本信息!O3659)</f>
        <v/>
      </c>
      <c r="H3659" s="1" t="str">
        <f>IFERROR(INDEX(行业涨跌!F:F,MATCH(G3659,行业涨跌!C:C,0)),"-")</f>
        <v>-</v>
      </c>
      <c r="I3659" s="1" t="str">
        <f>IFERROR(INDEX(行业涨跌!E:E,MATCH(G3659,行业涨跌!C:C,0)),"-")</f>
        <v>-</v>
      </c>
      <c r="M3659" s="66">
        <f t="shared" si="333"/>
        <v>0</v>
      </c>
      <c r="R3659" s="43" t="str">
        <f t="shared" si="331"/>
        <v>-</v>
      </c>
    </row>
    <row r="3660" spans="1:18" x14ac:dyDescent="0.15">
      <c r="A3660" s="1">
        <v>3659</v>
      </c>
      <c r="B3660" s="29" t="str">
        <f>TRIM(基本信息!B3660)</f>
        <v/>
      </c>
      <c r="C3660" s="1" t="str">
        <f>TRIM(基本信息!C3660)</f>
        <v/>
      </c>
      <c r="D3660" s="1">
        <f t="shared" si="332"/>
        <v>0</v>
      </c>
      <c r="E3660" s="1" t="str">
        <f>IFERROR(INDEX(股票涨跌!E:E,MATCH(B3660,股票涨跌!B:B,0)),"-")</f>
        <v>-</v>
      </c>
      <c r="F3660" s="1" t="str">
        <f>IFERROR(INDEX(股票涨跌!F:F,MATCH(B3660,股票涨跌!B:B,0)),"-")</f>
        <v>-</v>
      </c>
      <c r="G3660" s="1" t="str">
        <f>TRIM(基本信息!O3660)</f>
        <v/>
      </c>
      <c r="H3660" s="1" t="str">
        <f>IFERROR(INDEX(行业涨跌!F:F,MATCH(G3660,行业涨跌!C:C,0)),"-")</f>
        <v>-</v>
      </c>
      <c r="I3660" s="1" t="str">
        <f>IFERROR(INDEX(行业涨跌!E:E,MATCH(G3660,行业涨跌!C:C,0)),"-")</f>
        <v>-</v>
      </c>
      <c r="M3660" s="66">
        <f t="shared" si="333"/>
        <v>0</v>
      </c>
      <c r="R3660" s="43" t="str">
        <f t="shared" si="331"/>
        <v>-</v>
      </c>
    </row>
    <row r="3661" spans="1:18" x14ac:dyDescent="0.15">
      <c r="A3661" s="1">
        <v>3660</v>
      </c>
      <c r="B3661" s="29" t="str">
        <f>TRIM(基本信息!B3661)</f>
        <v/>
      </c>
      <c r="C3661" s="1" t="str">
        <f>TRIM(基本信息!C3661)</f>
        <v/>
      </c>
      <c r="D3661" s="1">
        <f t="shared" si="332"/>
        <v>0</v>
      </c>
      <c r="E3661" s="1" t="str">
        <f>IFERROR(INDEX(股票涨跌!E:E,MATCH(B3661,股票涨跌!B:B,0)),"-")</f>
        <v>-</v>
      </c>
      <c r="F3661" s="1" t="str">
        <f>IFERROR(INDEX(股票涨跌!F:F,MATCH(B3661,股票涨跌!B:B,0)),"-")</f>
        <v>-</v>
      </c>
      <c r="G3661" s="1" t="str">
        <f>TRIM(基本信息!O3661)</f>
        <v/>
      </c>
      <c r="H3661" s="1" t="str">
        <f>IFERROR(INDEX(行业涨跌!F:F,MATCH(G3661,行业涨跌!C:C,0)),"-")</f>
        <v>-</v>
      </c>
      <c r="I3661" s="1" t="str">
        <f>IFERROR(INDEX(行业涨跌!E:E,MATCH(G3661,行业涨跌!C:C,0)),"-")</f>
        <v>-</v>
      </c>
      <c r="M3661" s="66">
        <f t="shared" si="333"/>
        <v>0</v>
      </c>
      <c r="R3661" s="43" t="str">
        <f t="shared" si="331"/>
        <v>-</v>
      </c>
    </row>
    <row r="3662" spans="1:18" x14ac:dyDescent="0.15">
      <c r="A3662" s="1">
        <v>3661</v>
      </c>
      <c r="B3662" s="29" t="str">
        <f>TRIM(基本信息!B3662)</f>
        <v/>
      </c>
      <c r="C3662" s="1" t="str">
        <f>TRIM(基本信息!C3662)</f>
        <v/>
      </c>
      <c r="D3662" s="1">
        <f t="shared" si="332"/>
        <v>0</v>
      </c>
      <c r="E3662" s="1" t="str">
        <f>IFERROR(INDEX(股票涨跌!E:E,MATCH(B3662,股票涨跌!B:B,0)),"-")</f>
        <v>-</v>
      </c>
      <c r="F3662" s="1" t="str">
        <f>IFERROR(INDEX(股票涨跌!F:F,MATCH(B3662,股票涨跌!B:B,0)),"-")</f>
        <v>-</v>
      </c>
      <c r="G3662" s="1" t="str">
        <f>TRIM(基本信息!O3662)</f>
        <v/>
      </c>
      <c r="H3662" s="1" t="str">
        <f>IFERROR(INDEX(行业涨跌!F:F,MATCH(G3662,行业涨跌!C:C,0)),"-")</f>
        <v>-</v>
      </c>
      <c r="I3662" s="1" t="str">
        <f>IFERROR(INDEX(行业涨跌!E:E,MATCH(G3662,行业涨跌!C:C,0)),"-")</f>
        <v>-</v>
      </c>
      <c r="M3662" s="66">
        <f t="shared" si="333"/>
        <v>0</v>
      </c>
      <c r="R3662" s="43" t="str">
        <f t="shared" si="331"/>
        <v>-</v>
      </c>
    </row>
    <row r="3663" spans="1:18" x14ac:dyDescent="0.15">
      <c r="A3663" s="1">
        <v>3662</v>
      </c>
      <c r="B3663" s="29" t="str">
        <f>TRIM(基本信息!B3663)</f>
        <v/>
      </c>
      <c r="C3663" s="1" t="str">
        <f>TRIM(基本信息!C3663)</f>
        <v/>
      </c>
      <c r="D3663" s="1">
        <f t="shared" si="332"/>
        <v>0</v>
      </c>
      <c r="E3663" s="1" t="str">
        <f>IFERROR(INDEX(股票涨跌!E:E,MATCH(B3663,股票涨跌!B:B,0)),"-")</f>
        <v>-</v>
      </c>
      <c r="F3663" s="1" t="str">
        <f>IFERROR(INDEX(股票涨跌!F:F,MATCH(B3663,股票涨跌!B:B,0)),"-")</f>
        <v>-</v>
      </c>
      <c r="G3663" s="1" t="str">
        <f>TRIM(基本信息!O3663)</f>
        <v/>
      </c>
      <c r="H3663" s="1" t="str">
        <f>IFERROR(INDEX(行业涨跌!F:F,MATCH(G3663,行业涨跌!C:C,0)),"-")</f>
        <v>-</v>
      </c>
      <c r="I3663" s="1" t="str">
        <f>IFERROR(INDEX(行业涨跌!E:E,MATCH(G3663,行业涨跌!C:C,0)),"-")</f>
        <v>-</v>
      </c>
      <c r="M3663" s="66">
        <f t="shared" si="333"/>
        <v>0</v>
      </c>
      <c r="R3663" s="43" t="str">
        <f t="shared" si="331"/>
        <v>-</v>
      </c>
    </row>
    <row r="3664" spans="1:18" x14ac:dyDescent="0.15">
      <c r="A3664" s="1">
        <v>3663</v>
      </c>
      <c r="B3664" s="29" t="str">
        <f>TRIM(基本信息!B3664)</f>
        <v/>
      </c>
      <c r="C3664" s="1" t="str">
        <f>TRIM(基本信息!C3664)</f>
        <v/>
      </c>
      <c r="D3664" s="1">
        <f t="shared" si="332"/>
        <v>0</v>
      </c>
      <c r="E3664" s="1" t="str">
        <f>IFERROR(INDEX(股票涨跌!E:E,MATCH(B3664,股票涨跌!B:B,0)),"-")</f>
        <v>-</v>
      </c>
      <c r="F3664" s="1" t="str">
        <f>IFERROR(INDEX(股票涨跌!F:F,MATCH(B3664,股票涨跌!B:B,0)),"-")</f>
        <v>-</v>
      </c>
      <c r="G3664" s="1" t="str">
        <f>TRIM(基本信息!O3664)</f>
        <v/>
      </c>
      <c r="H3664" s="1" t="str">
        <f>IFERROR(INDEX(行业涨跌!F:F,MATCH(G3664,行业涨跌!C:C,0)),"-")</f>
        <v>-</v>
      </c>
      <c r="I3664" s="1" t="str">
        <f>IFERROR(INDEX(行业涨跌!E:E,MATCH(G3664,行业涨跌!C:C,0)),"-")</f>
        <v>-</v>
      </c>
      <c r="M3664" s="66">
        <f t="shared" si="333"/>
        <v>0</v>
      </c>
      <c r="R3664" s="43" t="str">
        <f t="shared" si="331"/>
        <v>-</v>
      </c>
    </row>
    <row r="3665" spans="1:18" x14ac:dyDescent="0.15">
      <c r="A3665" s="1">
        <v>3664</v>
      </c>
      <c r="B3665" s="29" t="str">
        <f>TRIM(基本信息!B3665)</f>
        <v/>
      </c>
      <c r="C3665" s="1" t="str">
        <f>TRIM(基本信息!C3665)</f>
        <v/>
      </c>
      <c r="D3665" s="1">
        <f t="shared" si="332"/>
        <v>0</v>
      </c>
      <c r="E3665" s="1" t="str">
        <f>IFERROR(INDEX(股票涨跌!E:E,MATCH(B3665,股票涨跌!B:B,0)),"-")</f>
        <v>-</v>
      </c>
      <c r="F3665" s="1" t="str">
        <f>IFERROR(INDEX(股票涨跌!F:F,MATCH(B3665,股票涨跌!B:B,0)),"-")</f>
        <v>-</v>
      </c>
      <c r="G3665" s="1" t="str">
        <f>TRIM(基本信息!O3665)</f>
        <v/>
      </c>
      <c r="H3665" s="1" t="str">
        <f>IFERROR(INDEX(行业涨跌!F:F,MATCH(G3665,行业涨跌!C:C,0)),"-")</f>
        <v>-</v>
      </c>
      <c r="I3665" s="1" t="str">
        <f>IFERROR(INDEX(行业涨跌!E:E,MATCH(G3665,行业涨跌!C:C,0)),"-")</f>
        <v>-</v>
      </c>
      <c r="M3665" s="66">
        <f t="shared" si="333"/>
        <v>0</v>
      </c>
      <c r="R3665" s="43" t="str">
        <f t="shared" si="331"/>
        <v>-</v>
      </c>
    </row>
    <row r="3666" spans="1:18" x14ac:dyDescent="0.15">
      <c r="A3666" s="1">
        <v>3665</v>
      </c>
      <c r="B3666" s="29" t="str">
        <f>TRIM(基本信息!B3666)</f>
        <v/>
      </c>
      <c r="C3666" s="1" t="str">
        <f>TRIM(基本信息!C3666)</f>
        <v/>
      </c>
      <c r="D3666" s="1">
        <f t="shared" si="332"/>
        <v>0</v>
      </c>
      <c r="E3666" s="1" t="str">
        <f>IFERROR(INDEX(股票涨跌!E:E,MATCH(B3666,股票涨跌!B:B,0)),"-")</f>
        <v>-</v>
      </c>
      <c r="F3666" s="1" t="str">
        <f>IFERROR(INDEX(股票涨跌!F:F,MATCH(B3666,股票涨跌!B:B,0)),"-")</f>
        <v>-</v>
      </c>
      <c r="G3666" s="1" t="str">
        <f>TRIM(基本信息!O3666)</f>
        <v/>
      </c>
      <c r="H3666" s="1" t="str">
        <f>IFERROR(INDEX(行业涨跌!F:F,MATCH(G3666,行业涨跌!C:C,0)),"-")</f>
        <v>-</v>
      </c>
      <c r="I3666" s="1" t="str">
        <f>IFERROR(INDEX(行业涨跌!E:E,MATCH(G3666,行业涨跌!C:C,0)),"-")</f>
        <v>-</v>
      </c>
      <c r="M3666" s="66">
        <f t="shared" si="333"/>
        <v>0</v>
      </c>
      <c r="R3666" s="43" t="str">
        <f t="shared" si="331"/>
        <v>-</v>
      </c>
    </row>
    <row r="3667" spans="1:18" x14ac:dyDescent="0.15">
      <c r="A3667" s="1">
        <v>3666</v>
      </c>
      <c r="B3667" s="29" t="str">
        <f>TRIM(基本信息!B3667)</f>
        <v/>
      </c>
      <c r="C3667" s="1" t="str">
        <f>TRIM(基本信息!C3667)</f>
        <v/>
      </c>
      <c r="D3667" s="1">
        <f t="shared" si="332"/>
        <v>0</v>
      </c>
      <c r="E3667" s="1" t="str">
        <f>IFERROR(INDEX(股票涨跌!E:E,MATCH(B3667,股票涨跌!B:B,0)),"-")</f>
        <v>-</v>
      </c>
      <c r="F3667" s="1" t="str">
        <f>IFERROR(INDEX(股票涨跌!F:F,MATCH(B3667,股票涨跌!B:B,0)),"-")</f>
        <v>-</v>
      </c>
      <c r="G3667" s="1" t="str">
        <f>TRIM(基本信息!O3667)</f>
        <v/>
      </c>
      <c r="H3667" s="1" t="str">
        <f>IFERROR(INDEX(行业涨跌!F:F,MATCH(G3667,行业涨跌!C:C,0)),"-")</f>
        <v>-</v>
      </c>
      <c r="I3667" s="1" t="str">
        <f>IFERROR(INDEX(行业涨跌!E:E,MATCH(G3667,行业涨跌!C:C,0)),"-")</f>
        <v>-</v>
      </c>
      <c r="M3667" s="66">
        <f t="shared" si="333"/>
        <v>0</v>
      </c>
      <c r="R3667" s="43" t="str">
        <f t="shared" si="331"/>
        <v>-</v>
      </c>
    </row>
    <row r="3668" spans="1:18" x14ac:dyDescent="0.15">
      <c r="A3668" s="1">
        <v>3667</v>
      </c>
      <c r="B3668" s="29" t="str">
        <f>TRIM(基本信息!B3668)</f>
        <v/>
      </c>
      <c r="C3668" s="1" t="str">
        <f>TRIM(基本信息!C3668)</f>
        <v/>
      </c>
      <c r="D3668" s="1">
        <f t="shared" si="332"/>
        <v>0</v>
      </c>
      <c r="E3668" s="1" t="str">
        <f>IFERROR(INDEX(股票涨跌!E:E,MATCH(B3668,股票涨跌!B:B,0)),"-")</f>
        <v>-</v>
      </c>
      <c r="F3668" s="1" t="str">
        <f>IFERROR(INDEX(股票涨跌!F:F,MATCH(B3668,股票涨跌!B:B,0)),"-")</f>
        <v>-</v>
      </c>
      <c r="G3668" s="1" t="str">
        <f>TRIM(基本信息!O3668)</f>
        <v/>
      </c>
      <c r="H3668" s="1" t="str">
        <f>IFERROR(INDEX(行业涨跌!F:F,MATCH(G3668,行业涨跌!C:C,0)),"-")</f>
        <v>-</v>
      </c>
      <c r="I3668" s="1" t="str">
        <f>IFERROR(INDEX(行业涨跌!E:E,MATCH(G3668,行业涨跌!C:C,0)),"-")</f>
        <v>-</v>
      </c>
      <c r="M3668" s="66">
        <f t="shared" si="333"/>
        <v>0</v>
      </c>
      <c r="R3668" s="43" t="str">
        <f t="shared" si="331"/>
        <v>-</v>
      </c>
    </row>
    <row r="3669" spans="1:18" x14ac:dyDescent="0.15">
      <c r="A3669" s="1">
        <v>3668</v>
      </c>
      <c r="B3669" s="29" t="str">
        <f>TRIM(基本信息!B3669)</f>
        <v/>
      </c>
      <c r="C3669" s="1" t="str">
        <f>TRIM(基本信息!C3669)</f>
        <v/>
      </c>
      <c r="D3669" s="1">
        <f t="shared" si="332"/>
        <v>0</v>
      </c>
      <c r="E3669" s="1" t="str">
        <f>IFERROR(INDEX(股票涨跌!E:E,MATCH(B3669,股票涨跌!B:B,0)),"-")</f>
        <v>-</v>
      </c>
      <c r="F3669" s="1" t="str">
        <f>IFERROR(INDEX(股票涨跌!F:F,MATCH(B3669,股票涨跌!B:B,0)),"-")</f>
        <v>-</v>
      </c>
      <c r="G3669" s="1" t="str">
        <f>TRIM(基本信息!O3669)</f>
        <v/>
      </c>
      <c r="H3669" s="1" t="str">
        <f>IFERROR(INDEX(行业涨跌!F:F,MATCH(G3669,行业涨跌!C:C,0)),"-")</f>
        <v>-</v>
      </c>
      <c r="I3669" s="1" t="str">
        <f>IFERROR(INDEX(行业涨跌!E:E,MATCH(G3669,行业涨跌!C:C,0)),"-")</f>
        <v>-</v>
      </c>
      <c r="M3669" s="66">
        <f t="shared" si="333"/>
        <v>0</v>
      </c>
      <c r="R3669" s="43" t="str">
        <f t="shared" si="331"/>
        <v>-</v>
      </c>
    </row>
    <row r="3670" spans="1:18" x14ac:dyDescent="0.15">
      <c r="A3670" s="1">
        <v>3669</v>
      </c>
      <c r="B3670" s="29" t="str">
        <f>TRIM(基本信息!B3670)</f>
        <v/>
      </c>
      <c r="C3670" s="1" t="str">
        <f>TRIM(基本信息!C3670)</f>
        <v/>
      </c>
      <c r="D3670" s="1">
        <f t="shared" si="332"/>
        <v>0</v>
      </c>
      <c r="E3670" s="1" t="str">
        <f>IFERROR(INDEX(股票涨跌!E:E,MATCH(B3670,股票涨跌!B:B,0)),"-")</f>
        <v>-</v>
      </c>
      <c r="F3670" s="1" t="str">
        <f>IFERROR(INDEX(股票涨跌!F:F,MATCH(B3670,股票涨跌!B:B,0)),"-")</f>
        <v>-</v>
      </c>
      <c r="G3670" s="1" t="str">
        <f>TRIM(基本信息!O3670)</f>
        <v/>
      </c>
      <c r="H3670" s="1" t="str">
        <f>IFERROR(INDEX(行业涨跌!F:F,MATCH(G3670,行业涨跌!C:C,0)),"-")</f>
        <v>-</v>
      </c>
      <c r="I3670" s="1" t="str">
        <f>IFERROR(INDEX(行业涨跌!E:E,MATCH(G3670,行业涨跌!C:C,0)),"-")</f>
        <v>-</v>
      </c>
      <c r="M3670" s="66">
        <f t="shared" si="333"/>
        <v>0</v>
      </c>
      <c r="R3670" s="43" t="str">
        <f t="shared" si="331"/>
        <v>-</v>
      </c>
    </row>
    <row r="3671" spans="1:18" x14ac:dyDescent="0.15">
      <c r="A3671" s="1">
        <v>3670</v>
      </c>
      <c r="B3671" s="29" t="str">
        <f>TRIM(基本信息!B3671)</f>
        <v/>
      </c>
      <c r="C3671" s="1" t="str">
        <f>TRIM(基本信息!C3671)</f>
        <v/>
      </c>
      <c r="D3671" s="1">
        <f t="shared" si="332"/>
        <v>0</v>
      </c>
      <c r="E3671" s="1" t="str">
        <f>IFERROR(INDEX(股票涨跌!E:E,MATCH(B3671,股票涨跌!B:B,0)),"-")</f>
        <v>-</v>
      </c>
      <c r="F3671" s="1" t="str">
        <f>IFERROR(INDEX(股票涨跌!F:F,MATCH(B3671,股票涨跌!B:B,0)),"-")</f>
        <v>-</v>
      </c>
      <c r="G3671" s="1" t="str">
        <f>TRIM(基本信息!O3671)</f>
        <v/>
      </c>
      <c r="H3671" s="1" t="str">
        <f>IFERROR(INDEX(行业涨跌!F:F,MATCH(G3671,行业涨跌!C:C,0)),"-")</f>
        <v>-</v>
      </c>
      <c r="I3671" s="1" t="str">
        <f>IFERROR(INDEX(行业涨跌!E:E,MATCH(G3671,行业涨跌!C:C,0)),"-")</f>
        <v>-</v>
      </c>
      <c r="M3671" s="66">
        <f t="shared" si="333"/>
        <v>0</v>
      </c>
      <c r="R3671" s="43" t="str">
        <f t="shared" si="331"/>
        <v>-</v>
      </c>
    </row>
    <row r="3672" spans="1:18" x14ac:dyDescent="0.15">
      <c r="A3672" s="1">
        <v>3671</v>
      </c>
      <c r="B3672" s="29" t="str">
        <f>TRIM(基本信息!B3672)</f>
        <v/>
      </c>
      <c r="C3672" s="1" t="str">
        <f>TRIM(基本信息!C3672)</f>
        <v/>
      </c>
      <c r="D3672" s="1">
        <f t="shared" si="332"/>
        <v>0</v>
      </c>
      <c r="E3672" s="1" t="str">
        <f>IFERROR(INDEX(股票涨跌!E:E,MATCH(B3672,股票涨跌!B:B,0)),"-")</f>
        <v>-</v>
      </c>
      <c r="F3672" s="1" t="str">
        <f>IFERROR(INDEX(股票涨跌!F:F,MATCH(B3672,股票涨跌!B:B,0)),"-")</f>
        <v>-</v>
      </c>
      <c r="G3672" s="1" t="str">
        <f>TRIM(基本信息!O3672)</f>
        <v/>
      </c>
      <c r="H3672" s="1" t="str">
        <f>IFERROR(INDEX(行业涨跌!F:F,MATCH(G3672,行业涨跌!C:C,0)),"-")</f>
        <v>-</v>
      </c>
      <c r="I3672" s="1" t="str">
        <f>IFERROR(INDEX(行业涨跌!E:E,MATCH(G3672,行业涨跌!C:C,0)),"-")</f>
        <v>-</v>
      </c>
      <c r="M3672" s="66">
        <f t="shared" si="333"/>
        <v>0</v>
      </c>
      <c r="R3672" s="43" t="str">
        <f t="shared" si="331"/>
        <v>-</v>
      </c>
    </row>
    <row r="3673" spans="1:18" x14ac:dyDescent="0.15">
      <c r="A3673" s="1">
        <v>3672</v>
      </c>
      <c r="B3673" s="29" t="str">
        <f>TRIM(基本信息!B3673)</f>
        <v/>
      </c>
      <c r="C3673" s="1" t="str">
        <f>TRIM(基本信息!C3673)</f>
        <v/>
      </c>
      <c r="D3673" s="1">
        <f t="shared" si="332"/>
        <v>0</v>
      </c>
      <c r="E3673" s="1" t="str">
        <f>IFERROR(INDEX(股票涨跌!E:E,MATCH(B3673,股票涨跌!B:B,0)),"-")</f>
        <v>-</v>
      </c>
      <c r="F3673" s="1" t="str">
        <f>IFERROR(INDEX(股票涨跌!F:F,MATCH(B3673,股票涨跌!B:B,0)),"-")</f>
        <v>-</v>
      </c>
      <c r="G3673" s="1" t="str">
        <f>TRIM(基本信息!O3673)</f>
        <v/>
      </c>
      <c r="H3673" s="1" t="str">
        <f>IFERROR(INDEX(行业涨跌!F:F,MATCH(G3673,行业涨跌!C:C,0)),"-")</f>
        <v>-</v>
      </c>
      <c r="I3673" s="1" t="str">
        <f>IFERROR(INDEX(行业涨跌!E:E,MATCH(G3673,行业涨跌!C:C,0)),"-")</f>
        <v>-</v>
      </c>
      <c r="M3673" s="66">
        <f t="shared" si="333"/>
        <v>0</v>
      </c>
      <c r="R3673" s="43" t="str">
        <f t="shared" si="331"/>
        <v>-</v>
      </c>
    </row>
    <row r="3674" spans="1:18" x14ac:dyDescent="0.15">
      <c r="A3674" s="1">
        <v>3673</v>
      </c>
      <c r="B3674" s="29" t="str">
        <f>TRIM(基本信息!B3674)</f>
        <v/>
      </c>
      <c r="C3674" s="1" t="str">
        <f>TRIM(基本信息!C3674)</f>
        <v/>
      </c>
      <c r="D3674" s="1">
        <f t="shared" si="332"/>
        <v>0</v>
      </c>
      <c r="E3674" s="1" t="str">
        <f>IFERROR(INDEX(股票涨跌!E:E,MATCH(B3674,股票涨跌!B:B,0)),"-")</f>
        <v>-</v>
      </c>
      <c r="F3674" s="1" t="str">
        <f>IFERROR(INDEX(股票涨跌!F:F,MATCH(B3674,股票涨跌!B:B,0)),"-")</f>
        <v>-</v>
      </c>
      <c r="G3674" s="1" t="str">
        <f>TRIM(基本信息!O3674)</f>
        <v/>
      </c>
      <c r="H3674" s="1" t="str">
        <f>IFERROR(INDEX(行业涨跌!F:F,MATCH(G3674,行业涨跌!C:C,0)),"-")</f>
        <v>-</v>
      </c>
      <c r="I3674" s="1" t="str">
        <f>IFERROR(INDEX(行业涨跌!E:E,MATCH(G3674,行业涨跌!C:C,0)),"-")</f>
        <v>-</v>
      </c>
      <c r="M3674" s="66">
        <f t="shared" si="333"/>
        <v>0</v>
      </c>
      <c r="R3674" s="43" t="str">
        <f t="shared" si="331"/>
        <v>-</v>
      </c>
    </row>
    <row r="3675" spans="1:18" x14ac:dyDescent="0.15">
      <c r="A3675" s="1">
        <v>3674</v>
      </c>
      <c r="B3675" s="29" t="str">
        <f>TRIM(基本信息!B3675)</f>
        <v/>
      </c>
      <c r="C3675" s="1" t="str">
        <f>TRIM(基本信息!C3675)</f>
        <v/>
      </c>
      <c r="D3675" s="1">
        <f t="shared" si="332"/>
        <v>0</v>
      </c>
      <c r="E3675" s="1" t="str">
        <f>IFERROR(INDEX(股票涨跌!E:E,MATCH(B3675,股票涨跌!B:B,0)),"-")</f>
        <v>-</v>
      </c>
      <c r="F3675" s="1" t="str">
        <f>IFERROR(INDEX(股票涨跌!F:F,MATCH(B3675,股票涨跌!B:B,0)),"-")</f>
        <v>-</v>
      </c>
      <c r="G3675" s="1" t="str">
        <f>TRIM(基本信息!O3675)</f>
        <v/>
      </c>
      <c r="H3675" s="1" t="str">
        <f>IFERROR(INDEX(行业涨跌!F:F,MATCH(G3675,行业涨跌!C:C,0)),"-")</f>
        <v>-</v>
      </c>
      <c r="I3675" s="1" t="str">
        <f>IFERROR(INDEX(行业涨跌!E:E,MATCH(G3675,行业涨跌!C:C,0)),"-")</f>
        <v>-</v>
      </c>
      <c r="M3675" s="66">
        <f t="shared" si="333"/>
        <v>0</v>
      </c>
      <c r="R3675" s="43" t="str">
        <f t="shared" si="331"/>
        <v>-</v>
      </c>
    </row>
    <row r="3676" spans="1:18" x14ac:dyDescent="0.15">
      <c r="A3676" s="1">
        <v>3675</v>
      </c>
      <c r="B3676" s="29" t="str">
        <f>TRIM(基本信息!B3676)</f>
        <v/>
      </c>
      <c r="C3676" s="1" t="str">
        <f>TRIM(基本信息!C3676)</f>
        <v/>
      </c>
      <c r="D3676" s="1">
        <f t="shared" si="332"/>
        <v>0</v>
      </c>
      <c r="E3676" s="1" t="str">
        <f>IFERROR(INDEX(股票涨跌!E:E,MATCH(B3676,股票涨跌!B:B,0)),"-")</f>
        <v>-</v>
      </c>
      <c r="F3676" s="1" t="str">
        <f>IFERROR(INDEX(股票涨跌!F:F,MATCH(B3676,股票涨跌!B:B,0)),"-")</f>
        <v>-</v>
      </c>
      <c r="G3676" s="1" t="str">
        <f>TRIM(基本信息!O3676)</f>
        <v/>
      </c>
      <c r="H3676" s="1" t="str">
        <f>IFERROR(INDEX(行业涨跌!F:F,MATCH(G3676,行业涨跌!C:C,0)),"-")</f>
        <v>-</v>
      </c>
      <c r="I3676" s="1" t="str">
        <f>IFERROR(INDEX(行业涨跌!E:E,MATCH(G3676,行业涨跌!C:C,0)),"-")</f>
        <v>-</v>
      </c>
      <c r="M3676" s="66">
        <f t="shared" si="333"/>
        <v>0</v>
      </c>
      <c r="R3676" s="43" t="str">
        <f t="shared" si="331"/>
        <v>-</v>
      </c>
    </row>
    <row r="3677" spans="1:18" x14ac:dyDescent="0.15">
      <c r="A3677" s="1">
        <v>3676</v>
      </c>
      <c r="B3677" s="29" t="str">
        <f>TRIM(基本信息!B3677)</f>
        <v/>
      </c>
      <c r="C3677" s="1" t="str">
        <f>TRIM(基本信息!C3677)</f>
        <v/>
      </c>
      <c r="D3677" s="1">
        <f t="shared" si="332"/>
        <v>0</v>
      </c>
      <c r="E3677" s="1" t="str">
        <f>IFERROR(INDEX(股票涨跌!E:E,MATCH(B3677,股票涨跌!B:B,0)),"-")</f>
        <v>-</v>
      </c>
      <c r="F3677" s="1" t="str">
        <f>IFERROR(INDEX(股票涨跌!F:F,MATCH(B3677,股票涨跌!B:B,0)),"-")</f>
        <v>-</v>
      </c>
      <c r="G3677" s="1" t="str">
        <f>TRIM(基本信息!O3677)</f>
        <v/>
      </c>
      <c r="H3677" s="1" t="str">
        <f>IFERROR(INDEX(行业涨跌!F:F,MATCH(G3677,行业涨跌!C:C,0)),"-")</f>
        <v>-</v>
      </c>
      <c r="I3677" s="1" t="str">
        <f>IFERROR(INDEX(行业涨跌!E:E,MATCH(G3677,行业涨跌!C:C,0)),"-")</f>
        <v>-</v>
      </c>
      <c r="M3677" s="66">
        <f t="shared" si="333"/>
        <v>0</v>
      </c>
      <c r="R3677" s="43" t="str">
        <f t="shared" si="331"/>
        <v>-</v>
      </c>
    </row>
    <row r="3678" spans="1:18" x14ac:dyDescent="0.15">
      <c r="A3678" s="1">
        <v>3677</v>
      </c>
      <c r="B3678" s="29" t="str">
        <f>TRIM(基本信息!B3678)</f>
        <v/>
      </c>
      <c r="C3678" s="1" t="str">
        <f>TRIM(基本信息!C3678)</f>
        <v/>
      </c>
      <c r="D3678" s="1">
        <f t="shared" si="332"/>
        <v>0</v>
      </c>
      <c r="E3678" s="1" t="str">
        <f>IFERROR(INDEX(股票涨跌!E:E,MATCH(B3678,股票涨跌!B:B,0)),"-")</f>
        <v>-</v>
      </c>
      <c r="F3678" s="1" t="str">
        <f>IFERROR(INDEX(股票涨跌!F:F,MATCH(B3678,股票涨跌!B:B,0)),"-")</f>
        <v>-</v>
      </c>
      <c r="G3678" s="1" t="str">
        <f>TRIM(基本信息!O3678)</f>
        <v/>
      </c>
      <c r="H3678" s="1" t="str">
        <f>IFERROR(INDEX(行业涨跌!F:F,MATCH(G3678,行业涨跌!C:C,0)),"-")</f>
        <v>-</v>
      </c>
      <c r="I3678" s="1" t="str">
        <f>IFERROR(INDEX(行业涨跌!E:E,MATCH(G3678,行业涨跌!C:C,0)),"-")</f>
        <v>-</v>
      </c>
      <c r="M3678" s="66">
        <f t="shared" si="333"/>
        <v>0</v>
      </c>
      <c r="R3678" s="43" t="str">
        <f t="shared" si="331"/>
        <v>-</v>
      </c>
    </row>
    <row r="3679" spans="1:18" x14ac:dyDescent="0.15">
      <c r="A3679" s="1">
        <v>3678</v>
      </c>
      <c r="B3679" s="29" t="str">
        <f>TRIM(基本信息!B3679)</f>
        <v/>
      </c>
      <c r="C3679" s="1" t="str">
        <f>TRIM(基本信息!C3679)</f>
        <v/>
      </c>
      <c r="D3679" s="1">
        <f t="shared" si="332"/>
        <v>0</v>
      </c>
      <c r="E3679" s="1" t="str">
        <f>IFERROR(INDEX(股票涨跌!E:E,MATCH(B3679,股票涨跌!B:B,0)),"-")</f>
        <v>-</v>
      </c>
      <c r="F3679" s="1" t="str">
        <f>IFERROR(INDEX(股票涨跌!F:F,MATCH(B3679,股票涨跌!B:B,0)),"-")</f>
        <v>-</v>
      </c>
      <c r="G3679" s="1" t="str">
        <f>TRIM(基本信息!O3679)</f>
        <v/>
      </c>
      <c r="H3679" s="1" t="str">
        <f>IFERROR(INDEX(行业涨跌!F:F,MATCH(G3679,行业涨跌!C:C,0)),"-")</f>
        <v>-</v>
      </c>
      <c r="I3679" s="1" t="str">
        <f>IFERROR(INDEX(行业涨跌!E:E,MATCH(G3679,行业涨跌!C:C,0)),"-")</f>
        <v>-</v>
      </c>
      <c r="M3679" s="66">
        <f t="shared" si="333"/>
        <v>0</v>
      </c>
      <c r="R3679" s="43" t="str">
        <f t="shared" si="331"/>
        <v>-</v>
      </c>
    </row>
    <row r="3680" spans="1:18" x14ac:dyDescent="0.15">
      <c r="A3680" s="1">
        <v>3679</v>
      </c>
      <c r="B3680" s="29" t="str">
        <f>TRIM(基本信息!B3680)</f>
        <v/>
      </c>
      <c r="C3680" s="1" t="str">
        <f>TRIM(基本信息!C3680)</f>
        <v/>
      </c>
      <c r="D3680" s="1">
        <f t="shared" si="332"/>
        <v>0</v>
      </c>
      <c r="E3680" s="1" t="str">
        <f>IFERROR(INDEX(股票涨跌!E:E,MATCH(B3680,股票涨跌!B:B,0)),"-")</f>
        <v>-</v>
      </c>
      <c r="F3680" s="1" t="str">
        <f>IFERROR(INDEX(股票涨跌!F:F,MATCH(B3680,股票涨跌!B:B,0)),"-")</f>
        <v>-</v>
      </c>
      <c r="G3680" s="1" t="str">
        <f>TRIM(基本信息!O3680)</f>
        <v/>
      </c>
      <c r="H3680" s="1" t="str">
        <f>IFERROR(INDEX(行业涨跌!F:F,MATCH(G3680,行业涨跌!C:C,0)),"-")</f>
        <v>-</v>
      </c>
      <c r="I3680" s="1" t="str">
        <f>IFERROR(INDEX(行业涨跌!E:E,MATCH(G3680,行业涨跌!C:C,0)),"-")</f>
        <v>-</v>
      </c>
      <c r="M3680" s="66">
        <f t="shared" si="333"/>
        <v>0</v>
      </c>
      <c r="R3680" s="43" t="str">
        <f t="shared" si="331"/>
        <v>-</v>
      </c>
    </row>
    <row r="3681" spans="1:18" x14ac:dyDescent="0.15">
      <c r="A3681" s="1">
        <v>3680</v>
      </c>
      <c r="B3681" s="29" t="str">
        <f>TRIM(基本信息!B3681)</f>
        <v/>
      </c>
      <c r="C3681" s="1" t="str">
        <f>TRIM(基本信息!C3681)</f>
        <v/>
      </c>
      <c r="D3681" s="1">
        <f t="shared" si="332"/>
        <v>0</v>
      </c>
      <c r="E3681" s="1" t="str">
        <f>IFERROR(INDEX(股票涨跌!E:E,MATCH(B3681,股票涨跌!B:B,0)),"-")</f>
        <v>-</v>
      </c>
      <c r="F3681" s="1" t="str">
        <f>IFERROR(INDEX(股票涨跌!F:F,MATCH(B3681,股票涨跌!B:B,0)),"-")</f>
        <v>-</v>
      </c>
      <c r="G3681" s="1" t="str">
        <f>TRIM(基本信息!O3681)</f>
        <v/>
      </c>
      <c r="H3681" s="1" t="str">
        <f>IFERROR(INDEX(行业涨跌!F:F,MATCH(G3681,行业涨跌!C:C,0)),"-")</f>
        <v>-</v>
      </c>
      <c r="I3681" s="1" t="str">
        <f>IFERROR(INDEX(行业涨跌!E:E,MATCH(G3681,行业涨跌!C:C,0)),"-")</f>
        <v>-</v>
      </c>
      <c r="M3681" s="66">
        <f t="shared" si="333"/>
        <v>0</v>
      </c>
      <c r="R3681" s="43" t="str">
        <f t="shared" si="331"/>
        <v>-</v>
      </c>
    </row>
    <row r="3682" spans="1:18" x14ac:dyDescent="0.15">
      <c r="A3682" s="1">
        <v>3681</v>
      </c>
      <c r="B3682" s="29" t="str">
        <f>TRIM(基本信息!B3682)</f>
        <v/>
      </c>
      <c r="C3682" s="1" t="str">
        <f>TRIM(基本信息!C3682)</f>
        <v/>
      </c>
      <c r="D3682" s="1">
        <f t="shared" si="332"/>
        <v>0</v>
      </c>
      <c r="E3682" s="1" t="str">
        <f>IFERROR(INDEX(股票涨跌!E:E,MATCH(B3682,股票涨跌!B:B,0)),"-")</f>
        <v>-</v>
      </c>
      <c r="F3682" s="1" t="str">
        <f>IFERROR(INDEX(股票涨跌!F:F,MATCH(B3682,股票涨跌!B:B,0)),"-")</f>
        <v>-</v>
      </c>
      <c r="G3682" s="1" t="str">
        <f>TRIM(基本信息!O3682)</f>
        <v/>
      </c>
      <c r="H3682" s="1" t="str">
        <f>IFERROR(INDEX(行业涨跌!F:F,MATCH(G3682,行业涨跌!C:C,0)),"-")</f>
        <v>-</v>
      </c>
      <c r="I3682" s="1" t="str">
        <f>IFERROR(INDEX(行业涨跌!E:E,MATCH(G3682,行业涨跌!C:C,0)),"-")</f>
        <v>-</v>
      </c>
      <c r="M3682" s="66">
        <f t="shared" si="333"/>
        <v>0</v>
      </c>
      <c r="R3682" s="43" t="str">
        <f t="shared" si="331"/>
        <v>-</v>
      </c>
    </row>
    <row r="3683" spans="1:18" x14ac:dyDescent="0.15">
      <c r="A3683" s="1">
        <v>3682</v>
      </c>
      <c r="B3683" s="29" t="str">
        <f>TRIM(基本信息!B3683)</f>
        <v/>
      </c>
      <c r="C3683" s="1" t="str">
        <f>TRIM(基本信息!C3683)</f>
        <v/>
      </c>
      <c r="D3683" s="1">
        <f t="shared" si="332"/>
        <v>0</v>
      </c>
      <c r="E3683" s="1" t="str">
        <f>IFERROR(INDEX(股票涨跌!E:E,MATCH(B3683,股票涨跌!B:B,0)),"-")</f>
        <v>-</v>
      </c>
      <c r="F3683" s="1" t="str">
        <f>IFERROR(INDEX(股票涨跌!F:F,MATCH(B3683,股票涨跌!B:B,0)),"-")</f>
        <v>-</v>
      </c>
      <c r="G3683" s="1" t="str">
        <f>TRIM(基本信息!O3683)</f>
        <v/>
      </c>
      <c r="H3683" s="1" t="str">
        <f>IFERROR(INDEX(行业涨跌!F:F,MATCH(G3683,行业涨跌!C:C,0)),"-")</f>
        <v>-</v>
      </c>
      <c r="I3683" s="1" t="str">
        <f>IFERROR(INDEX(行业涨跌!E:E,MATCH(G3683,行业涨跌!C:C,0)),"-")</f>
        <v>-</v>
      </c>
      <c r="M3683" s="66">
        <f t="shared" si="333"/>
        <v>0</v>
      </c>
      <c r="R3683" s="43" t="str">
        <f t="shared" si="331"/>
        <v>-</v>
      </c>
    </row>
    <row r="3684" spans="1:18" x14ac:dyDescent="0.15">
      <c r="A3684" s="1">
        <v>3683</v>
      </c>
      <c r="B3684" s="29" t="str">
        <f>TRIM(基本信息!B3684)</f>
        <v/>
      </c>
      <c r="C3684" s="1" t="str">
        <f>TRIM(基本信息!C3684)</f>
        <v/>
      </c>
      <c r="D3684" s="1">
        <f t="shared" si="332"/>
        <v>0</v>
      </c>
      <c r="E3684" s="1" t="str">
        <f>IFERROR(INDEX(股票涨跌!E:E,MATCH(B3684,股票涨跌!B:B,0)),"-")</f>
        <v>-</v>
      </c>
      <c r="F3684" s="1" t="str">
        <f>IFERROR(INDEX(股票涨跌!F:F,MATCH(B3684,股票涨跌!B:B,0)),"-")</f>
        <v>-</v>
      </c>
      <c r="G3684" s="1" t="str">
        <f>TRIM(基本信息!O3684)</f>
        <v/>
      </c>
      <c r="H3684" s="1" t="str">
        <f>IFERROR(INDEX(行业涨跌!F:F,MATCH(G3684,行业涨跌!C:C,0)),"-")</f>
        <v>-</v>
      </c>
      <c r="I3684" s="1" t="str">
        <f>IFERROR(INDEX(行业涨跌!E:E,MATCH(G3684,行业涨跌!C:C,0)),"-")</f>
        <v>-</v>
      </c>
      <c r="M3684" s="66">
        <f t="shared" si="333"/>
        <v>0</v>
      </c>
      <c r="R3684" s="43" t="str">
        <f t="shared" si="331"/>
        <v>-</v>
      </c>
    </row>
    <row r="3685" spans="1:18" x14ac:dyDescent="0.15">
      <c r="A3685" s="1">
        <v>3684</v>
      </c>
      <c r="B3685" s="29" t="str">
        <f>TRIM(基本信息!B3685)</f>
        <v/>
      </c>
      <c r="C3685" s="1" t="str">
        <f>TRIM(基本信息!C3685)</f>
        <v/>
      </c>
      <c r="D3685" s="1">
        <f t="shared" si="332"/>
        <v>0</v>
      </c>
      <c r="E3685" s="1" t="str">
        <f>IFERROR(INDEX(股票涨跌!E:E,MATCH(B3685,股票涨跌!B:B,0)),"-")</f>
        <v>-</v>
      </c>
      <c r="F3685" s="1" t="str">
        <f>IFERROR(INDEX(股票涨跌!F:F,MATCH(B3685,股票涨跌!B:B,0)),"-")</f>
        <v>-</v>
      </c>
      <c r="G3685" s="1" t="str">
        <f>TRIM(基本信息!O3685)</f>
        <v/>
      </c>
      <c r="H3685" s="1" t="str">
        <f>IFERROR(INDEX(行业涨跌!F:F,MATCH(G3685,行业涨跌!C:C,0)),"-")</f>
        <v>-</v>
      </c>
      <c r="I3685" s="1" t="str">
        <f>IFERROR(INDEX(行业涨跌!E:E,MATCH(G3685,行业涨跌!C:C,0)),"-")</f>
        <v>-</v>
      </c>
      <c r="M3685" s="66">
        <f t="shared" si="333"/>
        <v>0</v>
      </c>
      <c r="R3685" s="43" t="str">
        <f t="shared" si="331"/>
        <v>-</v>
      </c>
    </row>
    <row r="3686" spans="1:18" x14ac:dyDescent="0.15">
      <c r="A3686" s="1">
        <v>3685</v>
      </c>
      <c r="B3686" s="29" t="str">
        <f>TRIM(基本信息!B3686)</f>
        <v/>
      </c>
      <c r="C3686" s="1" t="str">
        <f>TRIM(基本信息!C3686)</f>
        <v/>
      </c>
      <c r="D3686" s="1">
        <f t="shared" si="332"/>
        <v>0</v>
      </c>
      <c r="E3686" s="1" t="str">
        <f>IFERROR(INDEX(股票涨跌!E:E,MATCH(B3686,股票涨跌!B:B,0)),"-")</f>
        <v>-</v>
      </c>
      <c r="F3686" s="1" t="str">
        <f>IFERROR(INDEX(股票涨跌!F:F,MATCH(B3686,股票涨跌!B:B,0)),"-")</f>
        <v>-</v>
      </c>
      <c r="G3686" s="1" t="str">
        <f>TRIM(基本信息!O3686)</f>
        <v/>
      </c>
      <c r="H3686" s="1" t="str">
        <f>IFERROR(INDEX(行业涨跌!F:F,MATCH(G3686,行业涨跌!C:C,0)),"-")</f>
        <v>-</v>
      </c>
      <c r="I3686" s="1" t="str">
        <f>IFERROR(INDEX(行业涨跌!E:E,MATCH(G3686,行业涨跌!C:C,0)),"-")</f>
        <v>-</v>
      </c>
      <c r="M3686" s="66">
        <f t="shared" si="333"/>
        <v>0</v>
      </c>
      <c r="R3686" s="43" t="str">
        <f t="shared" si="331"/>
        <v>-</v>
      </c>
    </row>
    <row r="3687" spans="1:18" x14ac:dyDescent="0.15">
      <c r="A3687" s="1">
        <v>3686</v>
      </c>
      <c r="B3687" s="29" t="str">
        <f>TRIM(基本信息!B3687)</f>
        <v/>
      </c>
      <c r="C3687" s="1" t="str">
        <f>TRIM(基本信息!C3687)</f>
        <v/>
      </c>
      <c r="D3687" s="1">
        <f t="shared" si="332"/>
        <v>0</v>
      </c>
      <c r="E3687" s="1" t="str">
        <f>IFERROR(INDEX(股票涨跌!E:E,MATCH(B3687,股票涨跌!B:B,0)),"-")</f>
        <v>-</v>
      </c>
      <c r="F3687" s="1" t="str">
        <f>IFERROR(INDEX(股票涨跌!F:F,MATCH(B3687,股票涨跌!B:B,0)),"-")</f>
        <v>-</v>
      </c>
      <c r="G3687" s="1" t="str">
        <f>TRIM(基本信息!O3687)</f>
        <v/>
      </c>
      <c r="H3687" s="1" t="str">
        <f>IFERROR(INDEX(行业涨跌!F:F,MATCH(G3687,行业涨跌!C:C,0)),"-")</f>
        <v>-</v>
      </c>
      <c r="I3687" s="1" t="str">
        <f>IFERROR(INDEX(行业涨跌!E:E,MATCH(G3687,行业涨跌!C:C,0)),"-")</f>
        <v>-</v>
      </c>
      <c r="M3687" s="66">
        <f t="shared" si="333"/>
        <v>0</v>
      </c>
      <c r="R3687" s="43" t="str">
        <f t="shared" si="331"/>
        <v>-</v>
      </c>
    </row>
    <row r="3688" spans="1:18" x14ac:dyDescent="0.15">
      <c r="A3688" s="1">
        <v>3687</v>
      </c>
      <c r="B3688" s="29" t="str">
        <f>TRIM(基本信息!B3688)</f>
        <v/>
      </c>
      <c r="C3688" s="1" t="str">
        <f>TRIM(基本信息!C3688)</f>
        <v/>
      </c>
      <c r="D3688" s="1">
        <f t="shared" si="332"/>
        <v>0</v>
      </c>
      <c r="E3688" s="1" t="str">
        <f>IFERROR(INDEX(股票涨跌!E:E,MATCH(B3688,股票涨跌!B:B,0)),"-")</f>
        <v>-</v>
      </c>
      <c r="F3688" s="1" t="str">
        <f>IFERROR(INDEX(股票涨跌!F:F,MATCH(B3688,股票涨跌!B:B,0)),"-")</f>
        <v>-</v>
      </c>
      <c r="G3688" s="1" t="str">
        <f>TRIM(基本信息!O3688)</f>
        <v/>
      </c>
      <c r="H3688" s="1" t="str">
        <f>IFERROR(INDEX(行业涨跌!F:F,MATCH(G3688,行业涨跌!C:C,0)),"-")</f>
        <v>-</v>
      </c>
      <c r="I3688" s="1" t="str">
        <f>IFERROR(INDEX(行业涨跌!E:E,MATCH(G3688,行业涨跌!C:C,0)),"-")</f>
        <v>-</v>
      </c>
      <c r="M3688" s="66">
        <f t="shared" si="333"/>
        <v>0</v>
      </c>
      <c r="R3688" s="43" t="str">
        <f t="shared" si="331"/>
        <v>-</v>
      </c>
    </row>
    <row r="3689" spans="1:18" x14ac:dyDescent="0.15">
      <c r="A3689" s="1">
        <v>3688</v>
      </c>
      <c r="B3689" s="29" t="str">
        <f>TRIM(基本信息!B3689)</f>
        <v/>
      </c>
      <c r="C3689" s="1" t="str">
        <f>TRIM(基本信息!C3689)</f>
        <v/>
      </c>
      <c r="D3689" s="1">
        <f t="shared" si="332"/>
        <v>0</v>
      </c>
      <c r="E3689" s="1" t="str">
        <f>IFERROR(INDEX(股票涨跌!E:E,MATCH(B3689,股票涨跌!B:B,0)),"-")</f>
        <v>-</v>
      </c>
      <c r="F3689" s="1" t="str">
        <f>IFERROR(INDEX(股票涨跌!F:F,MATCH(B3689,股票涨跌!B:B,0)),"-")</f>
        <v>-</v>
      </c>
      <c r="G3689" s="1" t="str">
        <f>TRIM(基本信息!O3689)</f>
        <v/>
      </c>
      <c r="H3689" s="1" t="str">
        <f>IFERROR(INDEX(行业涨跌!F:F,MATCH(G3689,行业涨跌!C:C,0)),"-")</f>
        <v>-</v>
      </c>
      <c r="I3689" s="1" t="str">
        <f>IFERROR(INDEX(行业涨跌!E:E,MATCH(G3689,行业涨跌!C:C,0)),"-")</f>
        <v>-</v>
      </c>
      <c r="M3689" s="66">
        <f t="shared" si="333"/>
        <v>0</v>
      </c>
      <c r="R3689" s="43" t="str">
        <f t="shared" si="331"/>
        <v>-</v>
      </c>
    </row>
    <row r="3690" spans="1:18" x14ac:dyDescent="0.15">
      <c r="A3690" s="1">
        <v>3689</v>
      </c>
      <c r="B3690" s="29" t="str">
        <f>TRIM(基本信息!B3690)</f>
        <v/>
      </c>
      <c r="C3690" s="1" t="str">
        <f>TRIM(基本信息!C3690)</f>
        <v/>
      </c>
      <c r="D3690" s="1">
        <f t="shared" si="332"/>
        <v>0</v>
      </c>
      <c r="E3690" s="1" t="str">
        <f>IFERROR(INDEX(股票涨跌!E:E,MATCH(B3690,股票涨跌!B:B,0)),"-")</f>
        <v>-</v>
      </c>
      <c r="F3690" s="1" t="str">
        <f>IFERROR(INDEX(股票涨跌!F:F,MATCH(B3690,股票涨跌!B:B,0)),"-")</f>
        <v>-</v>
      </c>
      <c r="G3690" s="1" t="str">
        <f>TRIM(基本信息!O3690)</f>
        <v/>
      </c>
      <c r="H3690" s="1" t="str">
        <f>IFERROR(INDEX(行业涨跌!F:F,MATCH(G3690,行业涨跌!C:C,0)),"-")</f>
        <v>-</v>
      </c>
      <c r="I3690" s="1" t="str">
        <f>IFERROR(INDEX(行业涨跌!E:E,MATCH(G3690,行业涨跌!C:C,0)),"-")</f>
        <v>-</v>
      </c>
      <c r="M3690" s="66">
        <f t="shared" si="333"/>
        <v>0</v>
      </c>
      <c r="R3690" s="43" t="str">
        <f t="shared" si="331"/>
        <v>-</v>
      </c>
    </row>
    <row r="3691" spans="1:18" x14ac:dyDescent="0.15">
      <c r="A3691" s="1">
        <v>3690</v>
      </c>
      <c r="B3691" s="29" t="str">
        <f>TRIM(基本信息!B3691)</f>
        <v/>
      </c>
      <c r="C3691" s="1" t="str">
        <f>TRIM(基本信息!C3691)</f>
        <v/>
      </c>
      <c r="D3691" s="1">
        <f t="shared" si="332"/>
        <v>0</v>
      </c>
      <c r="E3691" s="1" t="str">
        <f>IFERROR(INDEX(股票涨跌!E:E,MATCH(B3691,股票涨跌!B:B,0)),"-")</f>
        <v>-</v>
      </c>
      <c r="F3691" s="1" t="str">
        <f>IFERROR(INDEX(股票涨跌!F:F,MATCH(B3691,股票涨跌!B:B,0)),"-")</f>
        <v>-</v>
      </c>
      <c r="G3691" s="1" t="str">
        <f>TRIM(基本信息!O3691)</f>
        <v/>
      </c>
      <c r="H3691" s="1" t="str">
        <f>IFERROR(INDEX(行业涨跌!F:F,MATCH(G3691,行业涨跌!C:C,0)),"-")</f>
        <v>-</v>
      </c>
      <c r="I3691" s="1" t="str">
        <f>IFERROR(INDEX(行业涨跌!E:E,MATCH(G3691,行业涨跌!C:C,0)),"-")</f>
        <v>-</v>
      </c>
      <c r="M3691" s="66">
        <f t="shared" si="333"/>
        <v>0</v>
      </c>
      <c r="R3691" s="43" t="str">
        <f t="shared" si="331"/>
        <v>-</v>
      </c>
    </row>
    <row r="3692" spans="1:18" x14ac:dyDescent="0.15">
      <c r="A3692" s="1">
        <v>3691</v>
      </c>
      <c r="B3692" s="29" t="str">
        <f>TRIM(基本信息!B3692)</f>
        <v/>
      </c>
      <c r="C3692" s="1" t="str">
        <f>TRIM(基本信息!C3692)</f>
        <v/>
      </c>
      <c r="D3692" s="1">
        <f t="shared" si="332"/>
        <v>0</v>
      </c>
      <c r="E3692" s="1" t="str">
        <f>IFERROR(INDEX(股票涨跌!E:E,MATCH(B3692,股票涨跌!B:B,0)),"-")</f>
        <v>-</v>
      </c>
      <c r="F3692" s="1" t="str">
        <f>IFERROR(INDEX(股票涨跌!F:F,MATCH(B3692,股票涨跌!B:B,0)),"-")</f>
        <v>-</v>
      </c>
      <c r="G3692" s="1" t="str">
        <f>TRIM(基本信息!O3692)</f>
        <v/>
      </c>
      <c r="H3692" s="1" t="str">
        <f>IFERROR(INDEX(行业涨跌!F:F,MATCH(G3692,行业涨跌!C:C,0)),"-")</f>
        <v>-</v>
      </c>
      <c r="I3692" s="1" t="str">
        <f>IFERROR(INDEX(行业涨跌!E:E,MATCH(G3692,行业涨跌!C:C,0)),"-")</f>
        <v>-</v>
      </c>
      <c r="M3692" s="66">
        <f t="shared" si="333"/>
        <v>0</v>
      </c>
      <c r="R3692" s="43" t="str">
        <f t="shared" si="331"/>
        <v>-</v>
      </c>
    </row>
    <row r="3693" spans="1:18" x14ac:dyDescent="0.15">
      <c r="A3693" s="1">
        <v>3692</v>
      </c>
      <c r="B3693" s="29" t="str">
        <f>TRIM(基本信息!B3693)</f>
        <v/>
      </c>
      <c r="C3693" s="1" t="str">
        <f>TRIM(基本信息!C3693)</f>
        <v/>
      </c>
      <c r="D3693" s="1">
        <f t="shared" si="332"/>
        <v>0</v>
      </c>
      <c r="E3693" s="1" t="str">
        <f>IFERROR(INDEX(股票涨跌!E:E,MATCH(B3693,股票涨跌!B:B,0)),"-")</f>
        <v>-</v>
      </c>
      <c r="F3693" s="1" t="str">
        <f>IFERROR(INDEX(股票涨跌!F:F,MATCH(B3693,股票涨跌!B:B,0)),"-")</f>
        <v>-</v>
      </c>
      <c r="G3693" s="1" t="str">
        <f>TRIM(基本信息!O3693)</f>
        <v/>
      </c>
      <c r="H3693" s="1" t="str">
        <f>IFERROR(INDEX(行业涨跌!F:F,MATCH(G3693,行业涨跌!C:C,0)),"-")</f>
        <v>-</v>
      </c>
      <c r="I3693" s="1" t="str">
        <f>IFERROR(INDEX(行业涨跌!E:E,MATCH(G3693,行业涨跌!C:C,0)),"-")</f>
        <v>-</v>
      </c>
      <c r="M3693" s="66">
        <f t="shared" si="333"/>
        <v>0</v>
      </c>
      <c r="R3693" s="43" t="str">
        <f t="shared" si="331"/>
        <v>-</v>
      </c>
    </row>
    <row r="3694" spans="1:18" x14ac:dyDescent="0.15">
      <c r="A3694" s="1">
        <v>3693</v>
      </c>
      <c r="B3694" s="29" t="str">
        <f>TRIM(基本信息!B3694)</f>
        <v/>
      </c>
      <c r="C3694" s="1" t="str">
        <f>TRIM(基本信息!C3694)</f>
        <v/>
      </c>
      <c r="D3694" s="1">
        <f t="shared" si="332"/>
        <v>0</v>
      </c>
      <c r="E3694" s="1" t="str">
        <f>IFERROR(INDEX(股票涨跌!E:E,MATCH(B3694,股票涨跌!B:B,0)),"-")</f>
        <v>-</v>
      </c>
      <c r="F3694" s="1" t="str">
        <f>IFERROR(INDEX(股票涨跌!F:F,MATCH(B3694,股票涨跌!B:B,0)),"-")</f>
        <v>-</v>
      </c>
      <c r="G3694" s="1" t="str">
        <f>TRIM(基本信息!O3694)</f>
        <v/>
      </c>
      <c r="H3694" s="1" t="str">
        <f>IFERROR(INDEX(行业涨跌!F:F,MATCH(G3694,行业涨跌!C:C,0)),"-")</f>
        <v>-</v>
      </c>
      <c r="I3694" s="1" t="str">
        <f>IFERROR(INDEX(行业涨跌!E:E,MATCH(G3694,行业涨跌!C:C,0)),"-")</f>
        <v>-</v>
      </c>
      <c r="M3694" s="66">
        <f t="shared" si="333"/>
        <v>0</v>
      </c>
      <c r="R3694" s="43" t="str">
        <f t="shared" si="331"/>
        <v>-</v>
      </c>
    </row>
    <row r="3695" spans="1:18" x14ac:dyDescent="0.15">
      <c r="A3695" s="1">
        <v>3694</v>
      </c>
      <c r="B3695" s="29" t="str">
        <f>TRIM(基本信息!B3695)</f>
        <v/>
      </c>
      <c r="C3695" s="1" t="str">
        <f>TRIM(基本信息!C3695)</f>
        <v/>
      </c>
      <c r="D3695" s="1">
        <f t="shared" si="332"/>
        <v>0</v>
      </c>
      <c r="E3695" s="1" t="str">
        <f>IFERROR(INDEX(股票涨跌!E:E,MATCH(B3695,股票涨跌!B:B,0)),"-")</f>
        <v>-</v>
      </c>
      <c r="F3695" s="1" t="str">
        <f>IFERROR(INDEX(股票涨跌!F:F,MATCH(B3695,股票涨跌!B:B,0)),"-")</f>
        <v>-</v>
      </c>
      <c r="G3695" s="1" t="str">
        <f>TRIM(基本信息!O3695)</f>
        <v/>
      </c>
      <c r="H3695" s="1" t="str">
        <f>IFERROR(INDEX(行业涨跌!F:F,MATCH(G3695,行业涨跌!C:C,0)),"-")</f>
        <v>-</v>
      </c>
      <c r="I3695" s="1" t="str">
        <f>IFERROR(INDEX(行业涨跌!E:E,MATCH(G3695,行业涨跌!C:C,0)),"-")</f>
        <v>-</v>
      </c>
      <c r="M3695" s="66">
        <f t="shared" si="333"/>
        <v>0</v>
      </c>
      <c r="R3695" s="43" t="str">
        <f t="shared" si="331"/>
        <v>-</v>
      </c>
    </row>
    <row r="3696" spans="1:18" x14ac:dyDescent="0.15">
      <c r="A3696" s="1">
        <v>3695</v>
      </c>
      <c r="B3696" s="29" t="str">
        <f>TRIM(基本信息!B3696)</f>
        <v/>
      </c>
      <c r="C3696" s="1" t="str">
        <f>TRIM(基本信息!C3696)</f>
        <v/>
      </c>
      <c r="D3696" s="1">
        <f t="shared" si="332"/>
        <v>0</v>
      </c>
      <c r="E3696" s="1" t="str">
        <f>IFERROR(INDEX(股票涨跌!E:E,MATCH(B3696,股票涨跌!B:B,0)),"-")</f>
        <v>-</v>
      </c>
      <c r="F3696" s="1" t="str">
        <f>IFERROR(INDEX(股票涨跌!F:F,MATCH(B3696,股票涨跌!B:B,0)),"-")</f>
        <v>-</v>
      </c>
      <c r="G3696" s="1" t="str">
        <f>TRIM(基本信息!O3696)</f>
        <v/>
      </c>
      <c r="H3696" s="1" t="str">
        <f>IFERROR(INDEX(行业涨跌!F:F,MATCH(G3696,行业涨跌!C:C,0)),"-")</f>
        <v>-</v>
      </c>
      <c r="I3696" s="1" t="str">
        <f>IFERROR(INDEX(行业涨跌!E:E,MATCH(G3696,行业涨跌!C:C,0)),"-")</f>
        <v>-</v>
      </c>
      <c r="M3696" s="66">
        <f t="shared" si="333"/>
        <v>0</v>
      </c>
      <c r="R3696" s="43" t="str">
        <f t="shared" si="331"/>
        <v>-</v>
      </c>
    </row>
    <row r="3697" spans="1:18" x14ac:dyDescent="0.15">
      <c r="A3697" s="1">
        <v>3696</v>
      </c>
      <c r="B3697" s="29" t="str">
        <f>TRIM(基本信息!B3697)</f>
        <v/>
      </c>
      <c r="C3697" s="1" t="str">
        <f>TRIM(基本信息!C3697)</f>
        <v/>
      </c>
      <c r="D3697" s="1">
        <f t="shared" si="332"/>
        <v>0</v>
      </c>
      <c r="E3697" s="1" t="str">
        <f>IFERROR(INDEX(股票涨跌!E:E,MATCH(B3697,股票涨跌!B:B,0)),"-")</f>
        <v>-</v>
      </c>
      <c r="F3697" s="1" t="str">
        <f>IFERROR(INDEX(股票涨跌!F:F,MATCH(B3697,股票涨跌!B:B,0)),"-")</f>
        <v>-</v>
      </c>
      <c r="G3697" s="1" t="str">
        <f>TRIM(基本信息!O3697)</f>
        <v/>
      </c>
      <c r="H3697" s="1" t="str">
        <f>IFERROR(INDEX(行业涨跌!F:F,MATCH(G3697,行业涨跌!C:C,0)),"-")</f>
        <v>-</v>
      </c>
      <c r="I3697" s="1" t="str">
        <f>IFERROR(INDEX(行业涨跌!E:E,MATCH(G3697,行业涨跌!C:C,0)),"-")</f>
        <v>-</v>
      </c>
      <c r="M3697" s="66">
        <f t="shared" si="333"/>
        <v>0</v>
      </c>
      <c r="R3697" s="43" t="str">
        <f t="shared" si="331"/>
        <v>-</v>
      </c>
    </row>
    <row r="3698" spans="1:18" x14ac:dyDescent="0.15">
      <c r="A3698" s="1">
        <v>3697</v>
      </c>
      <c r="B3698" s="29" t="str">
        <f>TRIM(基本信息!B3698)</f>
        <v/>
      </c>
      <c r="C3698" s="1" t="str">
        <f>TRIM(基本信息!C3698)</f>
        <v/>
      </c>
      <c r="D3698" s="1">
        <f t="shared" si="332"/>
        <v>0</v>
      </c>
      <c r="E3698" s="1" t="str">
        <f>IFERROR(INDEX(股票涨跌!E:E,MATCH(B3698,股票涨跌!B:B,0)),"-")</f>
        <v>-</v>
      </c>
      <c r="F3698" s="1" t="str">
        <f>IFERROR(INDEX(股票涨跌!F:F,MATCH(B3698,股票涨跌!B:B,0)),"-")</f>
        <v>-</v>
      </c>
      <c r="G3698" s="1" t="str">
        <f>TRIM(基本信息!O3698)</f>
        <v/>
      </c>
      <c r="H3698" s="1" t="str">
        <f>IFERROR(INDEX(行业涨跌!F:F,MATCH(G3698,行业涨跌!C:C,0)),"-")</f>
        <v>-</v>
      </c>
      <c r="I3698" s="1" t="str">
        <f>IFERROR(INDEX(行业涨跌!E:E,MATCH(G3698,行业涨跌!C:C,0)),"-")</f>
        <v>-</v>
      </c>
      <c r="M3698" s="66">
        <f t="shared" si="333"/>
        <v>0</v>
      </c>
      <c r="R3698" s="43" t="str">
        <f t="shared" si="331"/>
        <v>-</v>
      </c>
    </row>
    <row r="3699" spans="1:18" x14ac:dyDescent="0.15">
      <c r="A3699" s="1">
        <v>3698</v>
      </c>
      <c r="B3699" s="29" t="str">
        <f>TRIM(基本信息!B3699)</f>
        <v/>
      </c>
      <c r="C3699" s="1" t="str">
        <f>TRIM(基本信息!C3699)</f>
        <v/>
      </c>
      <c r="D3699" s="1">
        <f t="shared" si="332"/>
        <v>0</v>
      </c>
      <c r="E3699" s="1" t="str">
        <f>IFERROR(INDEX(股票涨跌!E:E,MATCH(B3699,股票涨跌!B:B,0)),"-")</f>
        <v>-</v>
      </c>
      <c r="F3699" s="1" t="str">
        <f>IFERROR(INDEX(股票涨跌!F:F,MATCH(B3699,股票涨跌!B:B,0)),"-")</f>
        <v>-</v>
      </c>
      <c r="G3699" s="1" t="str">
        <f>TRIM(基本信息!O3699)</f>
        <v/>
      </c>
      <c r="H3699" s="1" t="str">
        <f>IFERROR(INDEX(行业涨跌!F:F,MATCH(G3699,行业涨跌!C:C,0)),"-")</f>
        <v>-</v>
      </c>
      <c r="I3699" s="1" t="str">
        <f>IFERROR(INDEX(行业涨跌!E:E,MATCH(G3699,行业涨跌!C:C,0)),"-")</f>
        <v>-</v>
      </c>
      <c r="M3699" s="66">
        <f t="shared" si="333"/>
        <v>0</v>
      </c>
      <c r="R3699" s="43" t="str">
        <f t="shared" si="331"/>
        <v>-</v>
      </c>
    </row>
    <row r="3700" spans="1:18" x14ac:dyDescent="0.15">
      <c r="A3700" s="1">
        <v>3699</v>
      </c>
      <c r="B3700" s="29" t="str">
        <f>TRIM(基本信息!B3700)</f>
        <v/>
      </c>
      <c r="C3700" s="1" t="str">
        <f>TRIM(基本信息!C3700)</f>
        <v/>
      </c>
      <c r="D3700" s="1">
        <f t="shared" si="332"/>
        <v>0</v>
      </c>
      <c r="E3700" s="1" t="str">
        <f>IFERROR(INDEX(股票涨跌!E:E,MATCH(B3700,股票涨跌!B:B,0)),"-")</f>
        <v>-</v>
      </c>
      <c r="F3700" s="1" t="str">
        <f>IFERROR(INDEX(股票涨跌!F:F,MATCH(B3700,股票涨跌!B:B,0)),"-")</f>
        <v>-</v>
      </c>
      <c r="G3700" s="1" t="str">
        <f>TRIM(基本信息!O3700)</f>
        <v/>
      </c>
      <c r="H3700" s="1" t="str">
        <f>IFERROR(INDEX(行业涨跌!F:F,MATCH(G3700,行业涨跌!C:C,0)),"-")</f>
        <v>-</v>
      </c>
      <c r="I3700" s="1" t="str">
        <f>IFERROR(INDEX(行业涨跌!E:E,MATCH(G3700,行业涨跌!C:C,0)),"-")</f>
        <v>-</v>
      </c>
      <c r="M3700" s="66">
        <f t="shared" si="333"/>
        <v>0</v>
      </c>
      <c r="R3700" s="43" t="str">
        <f t="shared" si="331"/>
        <v>-</v>
      </c>
    </row>
    <row r="3701" spans="1:18" x14ac:dyDescent="0.15">
      <c r="A3701" s="1">
        <v>3700</v>
      </c>
      <c r="B3701" s="29" t="str">
        <f>TRIM(基本信息!B3701)</f>
        <v/>
      </c>
      <c r="C3701" s="1" t="str">
        <f>TRIM(基本信息!C3701)</f>
        <v/>
      </c>
      <c r="D3701" s="1">
        <f t="shared" si="332"/>
        <v>0</v>
      </c>
      <c r="E3701" s="1" t="str">
        <f>IFERROR(INDEX(股票涨跌!E:E,MATCH(B3701,股票涨跌!B:B,0)),"-")</f>
        <v>-</v>
      </c>
      <c r="F3701" s="1" t="str">
        <f>IFERROR(INDEX(股票涨跌!F:F,MATCH(B3701,股票涨跌!B:B,0)),"-")</f>
        <v>-</v>
      </c>
      <c r="G3701" s="1" t="str">
        <f>TRIM(基本信息!O3701)</f>
        <v/>
      </c>
      <c r="H3701" s="1" t="str">
        <f>IFERROR(INDEX(行业涨跌!F:F,MATCH(G3701,行业涨跌!C:C,0)),"-")</f>
        <v>-</v>
      </c>
      <c r="I3701" s="1" t="str">
        <f>IFERROR(INDEX(行业涨跌!E:E,MATCH(G3701,行业涨跌!C:C,0)),"-")</f>
        <v>-</v>
      </c>
      <c r="M3701" s="66">
        <f t="shared" si="333"/>
        <v>0</v>
      </c>
      <c r="R3701" s="43" t="str">
        <f t="shared" si="331"/>
        <v>-</v>
      </c>
    </row>
    <row r="3702" spans="1:18" x14ac:dyDescent="0.15">
      <c r="A3702" s="1">
        <v>3701</v>
      </c>
      <c r="B3702" s="29" t="str">
        <f>TRIM(基本信息!B3702)</f>
        <v/>
      </c>
      <c r="C3702" s="1" t="str">
        <f>TRIM(基本信息!C3702)</f>
        <v/>
      </c>
      <c r="D3702" s="1">
        <f t="shared" si="332"/>
        <v>0</v>
      </c>
      <c r="E3702" s="1" t="str">
        <f>IFERROR(INDEX(股票涨跌!E:E,MATCH(B3702,股票涨跌!B:B,0)),"-")</f>
        <v>-</v>
      </c>
      <c r="F3702" s="1" t="str">
        <f>IFERROR(INDEX(股票涨跌!F:F,MATCH(B3702,股票涨跌!B:B,0)),"-")</f>
        <v>-</v>
      </c>
      <c r="G3702" s="1" t="str">
        <f>TRIM(基本信息!O3702)</f>
        <v/>
      </c>
      <c r="H3702" s="1" t="str">
        <f>IFERROR(INDEX(行业涨跌!F:F,MATCH(G3702,行业涨跌!C:C,0)),"-")</f>
        <v>-</v>
      </c>
      <c r="I3702" s="1" t="str">
        <f>IFERROR(INDEX(行业涨跌!E:E,MATCH(G3702,行业涨跌!C:C,0)),"-")</f>
        <v>-</v>
      </c>
      <c r="M3702" s="66">
        <f t="shared" si="333"/>
        <v>0</v>
      </c>
      <c r="R3702" s="43" t="str">
        <f t="shared" si="331"/>
        <v>-</v>
      </c>
    </row>
    <row r="3703" spans="1:18" x14ac:dyDescent="0.15">
      <c r="A3703" s="1">
        <v>3702</v>
      </c>
      <c r="B3703" s="29" t="str">
        <f>TRIM(基本信息!B3703)</f>
        <v/>
      </c>
      <c r="C3703" s="1" t="str">
        <f>TRIM(基本信息!C3703)</f>
        <v/>
      </c>
      <c r="D3703" s="1">
        <f t="shared" si="332"/>
        <v>0</v>
      </c>
      <c r="E3703" s="1" t="str">
        <f>IFERROR(INDEX(股票涨跌!E:E,MATCH(B3703,股票涨跌!B:B,0)),"-")</f>
        <v>-</v>
      </c>
      <c r="F3703" s="1" t="str">
        <f>IFERROR(INDEX(股票涨跌!F:F,MATCH(B3703,股票涨跌!B:B,0)),"-")</f>
        <v>-</v>
      </c>
      <c r="G3703" s="1" t="str">
        <f>TRIM(基本信息!O3703)</f>
        <v/>
      </c>
      <c r="H3703" s="1" t="str">
        <f>IFERROR(INDEX(行业涨跌!F:F,MATCH(G3703,行业涨跌!C:C,0)),"-")</f>
        <v>-</v>
      </c>
      <c r="I3703" s="1" t="str">
        <f>IFERROR(INDEX(行业涨跌!E:E,MATCH(G3703,行业涨跌!C:C,0)),"-")</f>
        <v>-</v>
      </c>
      <c r="M3703" s="66">
        <f t="shared" si="333"/>
        <v>0</v>
      </c>
      <c r="R3703" s="43" t="str">
        <f t="shared" si="331"/>
        <v>-</v>
      </c>
    </row>
    <row r="3704" spans="1:18" x14ac:dyDescent="0.15">
      <c r="A3704" s="1">
        <v>3703</v>
      </c>
      <c r="B3704" s="29" t="str">
        <f>TRIM(基本信息!B3704)</f>
        <v/>
      </c>
      <c r="C3704" s="1" t="str">
        <f>TRIM(基本信息!C3704)</f>
        <v/>
      </c>
      <c r="D3704" s="1">
        <f t="shared" si="332"/>
        <v>0</v>
      </c>
      <c r="E3704" s="1" t="str">
        <f>IFERROR(INDEX(股票涨跌!E:E,MATCH(B3704,股票涨跌!B:B,0)),"-")</f>
        <v>-</v>
      </c>
      <c r="F3704" s="1" t="str">
        <f>IFERROR(INDEX(股票涨跌!F:F,MATCH(B3704,股票涨跌!B:B,0)),"-")</f>
        <v>-</v>
      </c>
      <c r="G3704" s="1" t="str">
        <f>TRIM(基本信息!O3704)</f>
        <v/>
      </c>
      <c r="H3704" s="1" t="str">
        <f>IFERROR(INDEX(行业涨跌!F:F,MATCH(G3704,行业涨跌!C:C,0)),"-")</f>
        <v>-</v>
      </c>
      <c r="I3704" s="1" t="str">
        <f>IFERROR(INDEX(行业涨跌!E:E,MATCH(G3704,行业涨跌!C:C,0)),"-")</f>
        <v>-</v>
      </c>
      <c r="M3704" s="66">
        <f t="shared" si="333"/>
        <v>0</v>
      </c>
      <c r="R3704" s="43" t="str">
        <f t="shared" si="331"/>
        <v>-</v>
      </c>
    </row>
    <row r="3705" spans="1:18" x14ac:dyDescent="0.15">
      <c r="A3705" s="1">
        <v>3704</v>
      </c>
      <c r="B3705" s="29" t="str">
        <f>TRIM(基本信息!B3705)</f>
        <v/>
      </c>
      <c r="C3705" s="1" t="str">
        <f>TRIM(基本信息!C3705)</f>
        <v/>
      </c>
      <c r="D3705" s="1">
        <f t="shared" si="332"/>
        <v>0</v>
      </c>
      <c r="E3705" s="1" t="str">
        <f>IFERROR(INDEX(股票涨跌!E:E,MATCH(B3705,股票涨跌!B:B,0)),"-")</f>
        <v>-</v>
      </c>
      <c r="F3705" s="1" t="str">
        <f>IFERROR(INDEX(股票涨跌!F:F,MATCH(B3705,股票涨跌!B:B,0)),"-")</f>
        <v>-</v>
      </c>
      <c r="G3705" s="1" t="str">
        <f>TRIM(基本信息!O3705)</f>
        <v/>
      </c>
      <c r="H3705" s="1" t="str">
        <f>IFERROR(INDEX(行业涨跌!F:F,MATCH(G3705,行业涨跌!C:C,0)),"-")</f>
        <v>-</v>
      </c>
      <c r="I3705" s="1" t="str">
        <f>IFERROR(INDEX(行业涨跌!E:E,MATCH(G3705,行业涨跌!C:C,0)),"-")</f>
        <v>-</v>
      </c>
      <c r="M3705" s="66">
        <f t="shared" si="333"/>
        <v>0</v>
      </c>
      <c r="R3705" s="43" t="str">
        <f t="shared" si="331"/>
        <v>-</v>
      </c>
    </row>
    <row r="3706" spans="1:18" x14ac:dyDescent="0.15">
      <c r="A3706" s="1">
        <v>3705</v>
      </c>
      <c r="B3706" s="29" t="str">
        <f>TRIM(基本信息!B3706)</f>
        <v/>
      </c>
      <c r="C3706" s="1" t="str">
        <f>TRIM(基本信息!C3706)</f>
        <v/>
      </c>
      <c r="D3706" s="1">
        <f t="shared" si="332"/>
        <v>0</v>
      </c>
      <c r="E3706" s="1" t="str">
        <f>IFERROR(INDEX(股票涨跌!E:E,MATCH(B3706,股票涨跌!B:B,0)),"-")</f>
        <v>-</v>
      </c>
      <c r="F3706" s="1" t="str">
        <f>IFERROR(INDEX(股票涨跌!F:F,MATCH(B3706,股票涨跌!B:B,0)),"-")</f>
        <v>-</v>
      </c>
      <c r="G3706" s="1" t="str">
        <f>TRIM(基本信息!O3706)</f>
        <v/>
      </c>
      <c r="H3706" s="1" t="str">
        <f>IFERROR(INDEX(行业涨跌!F:F,MATCH(G3706,行业涨跌!C:C,0)),"-")</f>
        <v>-</v>
      </c>
      <c r="I3706" s="1" t="str">
        <f>IFERROR(INDEX(行业涨跌!E:E,MATCH(G3706,行业涨跌!C:C,0)),"-")</f>
        <v>-</v>
      </c>
      <c r="M3706" s="66">
        <f t="shared" si="333"/>
        <v>0</v>
      </c>
      <c r="R3706" s="43" t="str">
        <f t="shared" si="331"/>
        <v>-</v>
      </c>
    </row>
    <row r="3707" spans="1:18" x14ac:dyDescent="0.15">
      <c r="A3707" s="1">
        <v>3706</v>
      </c>
      <c r="B3707" s="29" t="str">
        <f>TRIM(基本信息!B3707)</f>
        <v/>
      </c>
      <c r="C3707" s="1" t="str">
        <f>TRIM(基本信息!C3707)</f>
        <v/>
      </c>
      <c r="D3707" s="1">
        <f t="shared" si="332"/>
        <v>0</v>
      </c>
      <c r="E3707" s="1" t="str">
        <f>IFERROR(INDEX(股票涨跌!E:E,MATCH(B3707,股票涨跌!B:B,0)),"-")</f>
        <v>-</v>
      </c>
      <c r="F3707" s="1" t="str">
        <f>IFERROR(INDEX(股票涨跌!F:F,MATCH(B3707,股票涨跌!B:B,0)),"-")</f>
        <v>-</v>
      </c>
      <c r="G3707" s="1" t="str">
        <f>TRIM(基本信息!O3707)</f>
        <v/>
      </c>
      <c r="H3707" s="1" t="str">
        <f>IFERROR(INDEX(行业涨跌!F:F,MATCH(G3707,行业涨跌!C:C,0)),"-")</f>
        <v>-</v>
      </c>
      <c r="I3707" s="1" t="str">
        <f>IFERROR(INDEX(行业涨跌!E:E,MATCH(G3707,行业涨跌!C:C,0)),"-")</f>
        <v>-</v>
      </c>
      <c r="M3707" s="66">
        <f t="shared" si="333"/>
        <v>0</v>
      </c>
      <c r="R3707" s="43" t="str">
        <f t="shared" si="331"/>
        <v>-</v>
      </c>
    </row>
    <row r="3708" spans="1:18" x14ac:dyDescent="0.15">
      <c r="A3708" s="1">
        <v>3707</v>
      </c>
      <c r="B3708" s="29" t="str">
        <f>TRIM(基本信息!B3708)</f>
        <v/>
      </c>
      <c r="C3708" s="1" t="str">
        <f>TRIM(基本信息!C3708)</f>
        <v/>
      </c>
      <c r="D3708" s="1">
        <f t="shared" si="332"/>
        <v>0</v>
      </c>
      <c r="E3708" s="1" t="str">
        <f>IFERROR(INDEX(股票涨跌!E:E,MATCH(B3708,股票涨跌!B:B,0)),"-")</f>
        <v>-</v>
      </c>
      <c r="F3708" s="1" t="str">
        <f>IFERROR(INDEX(股票涨跌!F:F,MATCH(B3708,股票涨跌!B:B,0)),"-")</f>
        <v>-</v>
      </c>
      <c r="G3708" s="1" t="str">
        <f>TRIM(基本信息!O3708)</f>
        <v/>
      </c>
      <c r="H3708" s="1" t="str">
        <f>IFERROR(INDEX(行业涨跌!F:F,MATCH(G3708,行业涨跌!C:C,0)),"-")</f>
        <v>-</v>
      </c>
      <c r="I3708" s="1" t="str">
        <f>IFERROR(INDEX(行业涨跌!E:E,MATCH(G3708,行业涨跌!C:C,0)),"-")</f>
        <v>-</v>
      </c>
      <c r="M3708" s="66">
        <f t="shared" si="333"/>
        <v>0</v>
      </c>
      <c r="R3708" s="43" t="str">
        <f t="shared" si="331"/>
        <v>-</v>
      </c>
    </row>
    <row r="3709" spans="1:18" x14ac:dyDescent="0.15">
      <c r="A3709" s="1">
        <v>3708</v>
      </c>
      <c r="B3709" s="29" t="str">
        <f>TRIM(基本信息!B3709)</f>
        <v/>
      </c>
      <c r="C3709" s="1" t="str">
        <f>TRIM(基本信息!C3709)</f>
        <v/>
      </c>
      <c r="D3709" s="1">
        <f t="shared" si="332"/>
        <v>0</v>
      </c>
      <c r="E3709" s="1" t="str">
        <f>IFERROR(INDEX(股票涨跌!E:E,MATCH(B3709,股票涨跌!B:B,0)),"-")</f>
        <v>-</v>
      </c>
      <c r="F3709" s="1" t="str">
        <f>IFERROR(INDEX(股票涨跌!F:F,MATCH(B3709,股票涨跌!B:B,0)),"-")</f>
        <v>-</v>
      </c>
      <c r="G3709" s="1" t="str">
        <f>TRIM(基本信息!O3709)</f>
        <v/>
      </c>
      <c r="H3709" s="1" t="str">
        <f>IFERROR(INDEX(行业涨跌!F:F,MATCH(G3709,行业涨跌!C:C,0)),"-")</f>
        <v>-</v>
      </c>
      <c r="I3709" s="1" t="str">
        <f>IFERROR(INDEX(行业涨跌!E:E,MATCH(G3709,行业涨跌!C:C,0)),"-")</f>
        <v>-</v>
      </c>
      <c r="M3709" s="66">
        <f t="shared" si="333"/>
        <v>0</v>
      </c>
      <c r="R3709" s="43" t="str">
        <f t="shared" si="331"/>
        <v>-</v>
      </c>
    </row>
    <row r="3710" spans="1:18" x14ac:dyDescent="0.15">
      <c r="A3710" s="1">
        <v>3709</v>
      </c>
      <c r="B3710" s="29" t="str">
        <f>TRIM(基本信息!B3710)</f>
        <v/>
      </c>
      <c r="C3710" s="1" t="str">
        <f>TRIM(基本信息!C3710)</f>
        <v/>
      </c>
      <c r="D3710" s="1">
        <f t="shared" si="332"/>
        <v>0</v>
      </c>
      <c r="E3710" s="1" t="str">
        <f>IFERROR(INDEX(股票涨跌!E:E,MATCH(B3710,股票涨跌!B:B,0)),"-")</f>
        <v>-</v>
      </c>
      <c r="F3710" s="1" t="str">
        <f>IFERROR(INDEX(股票涨跌!F:F,MATCH(B3710,股票涨跌!B:B,0)),"-")</f>
        <v>-</v>
      </c>
      <c r="G3710" s="1" t="str">
        <f>TRIM(基本信息!O3710)</f>
        <v/>
      </c>
      <c r="H3710" s="1" t="str">
        <f>IFERROR(INDEX(行业涨跌!F:F,MATCH(G3710,行业涨跌!C:C,0)),"-")</f>
        <v>-</v>
      </c>
      <c r="I3710" s="1" t="str">
        <f>IFERROR(INDEX(行业涨跌!E:E,MATCH(G3710,行业涨跌!C:C,0)),"-")</f>
        <v>-</v>
      </c>
      <c r="M3710" s="66">
        <f t="shared" si="333"/>
        <v>0</v>
      </c>
      <c r="R3710" s="43" t="str">
        <f t="shared" si="331"/>
        <v>-</v>
      </c>
    </row>
    <row r="3711" spans="1:18" x14ac:dyDescent="0.15">
      <c r="A3711" s="1">
        <v>3710</v>
      </c>
      <c r="B3711" s="29" t="str">
        <f>TRIM(基本信息!B3711)</f>
        <v/>
      </c>
      <c r="C3711" s="1" t="str">
        <f>TRIM(基本信息!C3711)</f>
        <v/>
      </c>
      <c r="D3711" s="1">
        <f t="shared" si="332"/>
        <v>0</v>
      </c>
      <c r="E3711" s="1" t="str">
        <f>IFERROR(INDEX(股票涨跌!E:E,MATCH(B3711,股票涨跌!B:B,0)),"-")</f>
        <v>-</v>
      </c>
      <c r="F3711" s="1" t="str">
        <f>IFERROR(INDEX(股票涨跌!F:F,MATCH(B3711,股票涨跌!B:B,0)),"-")</f>
        <v>-</v>
      </c>
      <c r="G3711" s="1" t="str">
        <f>TRIM(基本信息!O3711)</f>
        <v/>
      </c>
      <c r="H3711" s="1" t="str">
        <f>IFERROR(INDEX(行业涨跌!F:F,MATCH(G3711,行业涨跌!C:C,0)),"-")</f>
        <v>-</v>
      </c>
      <c r="I3711" s="1" t="str">
        <f>IFERROR(INDEX(行业涨跌!E:E,MATCH(G3711,行业涨跌!C:C,0)),"-")</f>
        <v>-</v>
      </c>
      <c r="M3711" s="66">
        <f t="shared" si="333"/>
        <v>0</v>
      </c>
      <c r="R3711" s="43" t="str">
        <f t="shared" si="331"/>
        <v>-</v>
      </c>
    </row>
    <row r="3712" spans="1:18" x14ac:dyDescent="0.15">
      <c r="A3712" s="1">
        <v>3711</v>
      </c>
      <c r="B3712" s="29" t="str">
        <f>TRIM(基本信息!B3712)</f>
        <v/>
      </c>
      <c r="C3712" s="1" t="str">
        <f>TRIM(基本信息!C3712)</f>
        <v/>
      </c>
      <c r="D3712" s="1">
        <f t="shared" si="332"/>
        <v>0</v>
      </c>
      <c r="E3712" s="1" t="str">
        <f>IFERROR(INDEX(股票涨跌!E:E,MATCH(B3712,股票涨跌!B:B,0)),"-")</f>
        <v>-</v>
      </c>
      <c r="F3712" s="1" t="str">
        <f>IFERROR(INDEX(股票涨跌!F:F,MATCH(B3712,股票涨跌!B:B,0)),"-")</f>
        <v>-</v>
      </c>
      <c r="G3712" s="1" t="str">
        <f>TRIM(基本信息!O3712)</f>
        <v/>
      </c>
      <c r="H3712" s="1" t="str">
        <f>IFERROR(INDEX(行业涨跌!F:F,MATCH(G3712,行业涨跌!C:C,0)),"-")</f>
        <v>-</v>
      </c>
      <c r="I3712" s="1" t="str">
        <f>IFERROR(INDEX(行业涨跌!E:E,MATCH(G3712,行业涨跌!C:C,0)),"-")</f>
        <v>-</v>
      </c>
      <c r="M3712" s="66">
        <f t="shared" si="333"/>
        <v>0</v>
      </c>
      <c r="R3712" s="43" t="str">
        <f t="shared" si="331"/>
        <v>-</v>
      </c>
    </row>
    <row r="3713" spans="1:18" x14ac:dyDescent="0.15">
      <c r="A3713" s="1">
        <v>3712</v>
      </c>
      <c r="B3713" s="29" t="str">
        <f>TRIM(基本信息!B3713)</f>
        <v/>
      </c>
      <c r="C3713" s="1" t="str">
        <f>TRIM(基本信息!C3713)</f>
        <v/>
      </c>
      <c r="D3713" s="1">
        <f t="shared" si="332"/>
        <v>0</v>
      </c>
      <c r="E3713" s="1" t="str">
        <f>IFERROR(INDEX(股票涨跌!E:E,MATCH(B3713,股票涨跌!B:B,0)),"-")</f>
        <v>-</v>
      </c>
      <c r="F3713" s="1" t="str">
        <f>IFERROR(INDEX(股票涨跌!F:F,MATCH(B3713,股票涨跌!B:B,0)),"-")</f>
        <v>-</v>
      </c>
      <c r="G3713" s="1" t="str">
        <f>TRIM(基本信息!O3713)</f>
        <v/>
      </c>
      <c r="H3713" s="1" t="str">
        <f>IFERROR(INDEX(行业涨跌!F:F,MATCH(G3713,行业涨跌!C:C,0)),"-")</f>
        <v>-</v>
      </c>
      <c r="I3713" s="1" t="str">
        <f>IFERROR(INDEX(行业涨跌!E:E,MATCH(G3713,行业涨跌!C:C,0)),"-")</f>
        <v>-</v>
      </c>
      <c r="M3713" s="66">
        <f t="shared" si="333"/>
        <v>0</v>
      </c>
      <c r="R3713" s="43" t="str">
        <f t="shared" si="331"/>
        <v>-</v>
      </c>
    </row>
    <row r="3714" spans="1:18" x14ac:dyDescent="0.15">
      <c r="A3714" s="1">
        <v>3713</v>
      </c>
      <c r="B3714" s="29" t="str">
        <f>TRIM(基本信息!B3714)</f>
        <v/>
      </c>
      <c r="C3714" s="1" t="str">
        <f>TRIM(基本信息!C3714)</f>
        <v/>
      </c>
      <c r="D3714" s="1">
        <f t="shared" si="332"/>
        <v>0</v>
      </c>
      <c r="E3714" s="1" t="str">
        <f>IFERROR(INDEX(股票涨跌!E:E,MATCH(B3714,股票涨跌!B:B,0)),"-")</f>
        <v>-</v>
      </c>
      <c r="F3714" s="1" t="str">
        <f>IFERROR(INDEX(股票涨跌!F:F,MATCH(B3714,股票涨跌!B:B,0)),"-")</f>
        <v>-</v>
      </c>
      <c r="G3714" s="1" t="str">
        <f>TRIM(基本信息!O3714)</f>
        <v/>
      </c>
      <c r="H3714" s="1" t="str">
        <f>IFERROR(INDEX(行业涨跌!F:F,MATCH(G3714,行业涨跌!C:C,0)),"-")</f>
        <v>-</v>
      </c>
      <c r="I3714" s="1" t="str">
        <f>IFERROR(INDEX(行业涨跌!E:E,MATCH(G3714,行业涨跌!C:C,0)),"-")</f>
        <v>-</v>
      </c>
      <c r="M3714" s="66">
        <f t="shared" si="333"/>
        <v>0</v>
      </c>
      <c r="R3714" s="43" t="str">
        <f t="shared" ref="R3714:R3777" si="334">IF(D3714&gt;0,IF(J3714&gt;0,$J$1,"")&amp;IF(K3714&gt;0,$K$1,"")&amp;IF(L3714&gt;0,$L$1,"")&amp;"+"&amp;IF(N3714&gt;0,$N$1,"")&amp;IF(O3714&gt;0,$O$1,"")&amp;IF(P3714&gt;0,$P$1,"")&amp;IF(Q3714&gt;0,$Q$1,""),"-")</f>
        <v>-</v>
      </c>
    </row>
    <row r="3715" spans="1:18" x14ac:dyDescent="0.15">
      <c r="A3715" s="1">
        <v>3714</v>
      </c>
      <c r="B3715" s="29" t="str">
        <f>TRIM(基本信息!B3715)</f>
        <v/>
      </c>
      <c r="C3715" s="1" t="str">
        <f>TRIM(基本信息!C3715)</f>
        <v/>
      </c>
      <c r="D3715" s="1">
        <f t="shared" ref="D3715:D3778" si="335">IF(LEN(B3715)&gt;2,OR(M3715=1,(M3715=0.5)*(N3715+O3715+P3715+Q3715)&gt;0)+0,0)</f>
        <v>0</v>
      </c>
      <c r="E3715" s="1" t="str">
        <f>IFERROR(INDEX(股票涨跌!E:E,MATCH(B3715,股票涨跌!B:B,0)),"-")</f>
        <v>-</v>
      </c>
      <c r="F3715" s="1" t="str">
        <f>IFERROR(INDEX(股票涨跌!F:F,MATCH(B3715,股票涨跌!B:B,0)),"-")</f>
        <v>-</v>
      </c>
      <c r="G3715" s="1" t="str">
        <f>TRIM(基本信息!O3715)</f>
        <v/>
      </c>
      <c r="H3715" s="1" t="str">
        <f>IFERROR(INDEX(行业涨跌!F:F,MATCH(G3715,行业涨跌!C:C,0)),"-")</f>
        <v>-</v>
      </c>
      <c r="I3715" s="1" t="str">
        <f>IFERROR(INDEX(行业涨跌!E:E,MATCH(G3715,行业涨跌!C:C,0)),"-")</f>
        <v>-</v>
      </c>
      <c r="M3715" s="66">
        <f t="shared" ref="M3715:M3778" si="336">IF(K3715&gt;0,1,IF(J3715&gt;0,0.5,0))</f>
        <v>0</v>
      </c>
      <c r="R3715" s="43" t="str">
        <f t="shared" si="334"/>
        <v>-</v>
      </c>
    </row>
    <row r="3716" spans="1:18" x14ac:dyDescent="0.15">
      <c r="A3716" s="1">
        <v>3715</v>
      </c>
      <c r="B3716" s="29" t="str">
        <f>TRIM(基本信息!B3716)</f>
        <v/>
      </c>
      <c r="C3716" s="1" t="str">
        <f>TRIM(基本信息!C3716)</f>
        <v/>
      </c>
      <c r="D3716" s="1">
        <f t="shared" si="335"/>
        <v>0</v>
      </c>
      <c r="E3716" s="1" t="str">
        <f>IFERROR(INDEX(股票涨跌!E:E,MATCH(B3716,股票涨跌!B:B,0)),"-")</f>
        <v>-</v>
      </c>
      <c r="F3716" s="1" t="str">
        <f>IFERROR(INDEX(股票涨跌!F:F,MATCH(B3716,股票涨跌!B:B,0)),"-")</f>
        <v>-</v>
      </c>
      <c r="G3716" s="1" t="str">
        <f>TRIM(基本信息!O3716)</f>
        <v/>
      </c>
      <c r="H3716" s="1" t="str">
        <f>IFERROR(INDEX(行业涨跌!F:F,MATCH(G3716,行业涨跌!C:C,0)),"-")</f>
        <v>-</v>
      </c>
      <c r="I3716" s="1" t="str">
        <f>IFERROR(INDEX(行业涨跌!E:E,MATCH(G3716,行业涨跌!C:C,0)),"-")</f>
        <v>-</v>
      </c>
      <c r="M3716" s="66">
        <f t="shared" si="336"/>
        <v>0</v>
      </c>
      <c r="R3716" s="43" t="str">
        <f t="shared" si="334"/>
        <v>-</v>
      </c>
    </row>
    <row r="3717" spans="1:18" x14ac:dyDescent="0.15">
      <c r="A3717" s="1">
        <v>3716</v>
      </c>
      <c r="B3717" s="29" t="str">
        <f>TRIM(基本信息!B3717)</f>
        <v/>
      </c>
      <c r="C3717" s="1" t="str">
        <f>TRIM(基本信息!C3717)</f>
        <v/>
      </c>
      <c r="D3717" s="1">
        <f t="shared" si="335"/>
        <v>0</v>
      </c>
      <c r="E3717" s="1" t="str">
        <f>IFERROR(INDEX(股票涨跌!E:E,MATCH(B3717,股票涨跌!B:B,0)),"-")</f>
        <v>-</v>
      </c>
      <c r="F3717" s="1" t="str">
        <f>IFERROR(INDEX(股票涨跌!F:F,MATCH(B3717,股票涨跌!B:B,0)),"-")</f>
        <v>-</v>
      </c>
      <c r="G3717" s="1" t="str">
        <f>TRIM(基本信息!O3717)</f>
        <v/>
      </c>
      <c r="H3717" s="1" t="str">
        <f>IFERROR(INDEX(行业涨跌!F:F,MATCH(G3717,行业涨跌!C:C,0)),"-")</f>
        <v>-</v>
      </c>
      <c r="I3717" s="1" t="str">
        <f>IFERROR(INDEX(行业涨跌!E:E,MATCH(G3717,行业涨跌!C:C,0)),"-")</f>
        <v>-</v>
      </c>
      <c r="M3717" s="66">
        <f t="shared" si="336"/>
        <v>0</v>
      </c>
      <c r="R3717" s="43" t="str">
        <f t="shared" si="334"/>
        <v>-</v>
      </c>
    </row>
    <row r="3718" spans="1:18" x14ac:dyDescent="0.15">
      <c r="A3718" s="1">
        <v>3717</v>
      </c>
      <c r="B3718" s="29" t="str">
        <f>TRIM(基本信息!B3718)</f>
        <v/>
      </c>
      <c r="C3718" s="1" t="str">
        <f>TRIM(基本信息!C3718)</f>
        <v/>
      </c>
      <c r="D3718" s="1">
        <f t="shared" si="335"/>
        <v>0</v>
      </c>
      <c r="E3718" s="1" t="str">
        <f>IFERROR(INDEX(股票涨跌!E:E,MATCH(B3718,股票涨跌!B:B,0)),"-")</f>
        <v>-</v>
      </c>
      <c r="F3718" s="1" t="str">
        <f>IFERROR(INDEX(股票涨跌!F:F,MATCH(B3718,股票涨跌!B:B,0)),"-")</f>
        <v>-</v>
      </c>
      <c r="G3718" s="1" t="str">
        <f>TRIM(基本信息!O3718)</f>
        <v/>
      </c>
      <c r="H3718" s="1" t="str">
        <f>IFERROR(INDEX(行业涨跌!F:F,MATCH(G3718,行业涨跌!C:C,0)),"-")</f>
        <v>-</v>
      </c>
      <c r="I3718" s="1" t="str">
        <f>IFERROR(INDEX(行业涨跌!E:E,MATCH(G3718,行业涨跌!C:C,0)),"-")</f>
        <v>-</v>
      </c>
      <c r="M3718" s="66">
        <f t="shared" si="336"/>
        <v>0</v>
      </c>
      <c r="R3718" s="43" t="str">
        <f t="shared" si="334"/>
        <v>-</v>
      </c>
    </row>
    <row r="3719" spans="1:18" x14ac:dyDescent="0.15">
      <c r="A3719" s="1">
        <v>3718</v>
      </c>
      <c r="B3719" s="29" t="str">
        <f>TRIM(基本信息!B3719)</f>
        <v/>
      </c>
      <c r="C3719" s="1" t="str">
        <f>TRIM(基本信息!C3719)</f>
        <v/>
      </c>
      <c r="D3719" s="1">
        <f t="shared" si="335"/>
        <v>0</v>
      </c>
      <c r="E3719" s="1" t="str">
        <f>IFERROR(INDEX(股票涨跌!E:E,MATCH(B3719,股票涨跌!B:B,0)),"-")</f>
        <v>-</v>
      </c>
      <c r="F3719" s="1" t="str">
        <f>IFERROR(INDEX(股票涨跌!F:F,MATCH(B3719,股票涨跌!B:B,0)),"-")</f>
        <v>-</v>
      </c>
      <c r="G3719" s="1" t="str">
        <f>TRIM(基本信息!O3719)</f>
        <v/>
      </c>
      <c r="H3719" s="1" t="str">
        <f>IFERROR(INDEX(行业涨跌!F:F,MATCH(G3719,行业涨跌!C:C,0)),"-")</f>
        <v>-</v>
      </c>
      <c r="I3719" s="1" t="str">
        <f>IFERROR(INDEX(行业涨跌!E:E,MATCH(G3719,行业涨跌!C:C,0)),"-")</f>
        <v>-</v>
      </c>
      <c r="M3719" s="66">
        <f t="shared" si="336"/>
        <v>0</v>
      </c>
      <c r="R3719" s="43" t="str">
        <f t="shared" si="334"/>
        <v>-</v>
      </c>
    </row>
    <row r="3720" spans="1:18" x14ac:dyDescent="0.15">
      <c r="A3720" s="1">
        <v>3719</v>
      </c>
      <c r="B3720" s="29" t="str">
        <f>TRIM(基本信息!B3720)</f>
        <v/>
      </c>
      <c r="C3720" s="1" t="str">
        <f>TRIM(基本信息!C3720)</f>
        <v/>
      </c>
      <c r="D3720" s="1">
        <f t="shared" si="335"/>
        <v>0</v>
      </c>
      <c r="E3720" s="1" t="str">
        <f>IFERROR(INDEX(股票涨跌!E:E,MATCH(B3720,股票涨跌!B:B,0)),"-")</f>
        <v>-</v>
      </c>
      <c r="F3720" s="1" t="str">
        <f>IFERROR(INDEX(股票涨跌!F:F,MATCH(B3720,股票涨跌!B:B,0)),"-")</f>
        <v>-</v>
      </c>
      <c r="G3720" s="1" t="str">
        <f>TRIM(基本信息!O3720)</f>
        <v/>
      </c>
      <c r="H3720" s="1" t="str">
        <f>IFERROR(INDEX(行业涨跌!F:F,MATCH(G3720,行业涨跌!C:C,0)),"-")</f>
        <v>-</v>
      </c>
      <c r="I3720" s="1" t="str">
        <f>IFERROR(INDEX(行业涨跌!E:E,MATCH(G3720,行业涨跌!C:C,0)),"-")</f>
        <v>-</v>
      </c>
      <c r="M3720" s="66">
        <f t="shared" si="336"/>
        <v>0</v>
      </c>
      <c r="R3720" s="43" t="str">
        <f t="shared" si="334"/>
        <v>-</v>
      </c>
    </row>
    <row r="3721" spans="1:18" x14ac:dyDescent="0.15">
      <c r="A3721" s="1">
        <v>3720</v>
      </c>
      <c r="B3721" s="29" t="str">
        <f>TRIM(基本信息!B3721)</f>
        <v/>
      </c>
      <c r="C3721" s="1" t="str">
        <f>TRIM(基本信息!C3721)</f>
        <v/>
      </c>
      <c r="D3721" s="1">
        <f t="shared" si="335"/>
        <v>0</v>
      </c>
      <c r="E3721" s="1" t="str">
        <f>IFERROR(INDEX(股票涨跌!E:E,MATCH(B3721,股票涨跌!B:B,0)),"-")</f>
        <v>-</v>
      </c>
      <c r="F3721" s="1" t="str">
        <f>IFERROR(INDEX(股票涨跌!F:F,MATCH(B3721,股票涨跌!B:B,0)),"-")</f>
        <v>-</v>
      </c>
      <c r="G3721" s="1" t="str">
        <f>TRIM(基本信息!O3721)</f>
        <v/>
      </c>
      <c r="H3721" s="1" t="str">
        <f>IFERROR(INDEX(行业涨跌!F:F,MATCH(G3721,行业涨跌!C:C,0)),"-")</f>
        <v>-</v>
      </c>
      <c r="I3721" s="1" t="str">
        <f>IFERROR(INDEX(行业涨跌!E:E,MATCH(G3721,行业涨跌!C:C,0)),"-")</f>
        <v>-</v>
      </c>
      <c r="M3721" s="66">
        <f t="shared" si="336"/>
        <v>0</v>
      </c>
      <c r="R3721" s="43" t="str">
        <f t="shared" si="334"/>
        <v>-</v>
      </c>
    </row>
    <row r="3722" spans="1:18" x14ac:dyDescent="0.15">
      <c r="A3722" s="1">
        <v>3721</v>
      </c>
      <c r="B3722" s="29" t="str">
        <f>TRIM(基本信息!B3722)</f>
        <v/>
      </c>
      <c r="C3722" s="1" t="str">
        <f>TRIM(基本信息!C3722)</f>
        <v/>
      </c>
      <c r="D3722" s="1">
        <f t="shared" si="335"/>
        <v>0</v>
      </c>
      <c r="E3722" s="1" t="str">
        <f>IFERROR(INDEX(股票涨跌!E:E,MATCH(B3722,股票涨跌!B:B,0)),"-")</f>
        <v>-</v>
      </c>
      <c r="F3722" s="1" t="str">
        <f>IFERROR(INDEX(股票涨跌!F:F,MATCH(B3722,股票涨跌!B:B,0)),"-")</f>
        <v>-</v>
      </c>
      <c r="G3722" s="1" t="str">
        <f>TRIM(基本信息!O3722)</f>
        <v/>
      </c>
      <c r="H3722" s="1" t="str">
        <f>IFERROR(INDEX(行业涨跌!F:F,MATCH(G3722,行业涨跌!C:C,0)),"-")</f>
        <v>-</v>
      </c>
      <c r="I3722" s="1" t="str">
        <f>IFERROR(INDEX(行业涨跌!E:E,MATCH(G3722,行业涨跌!C:C,0)),"-")</f>
        <v>-</v>
      </c>
      <c r="M3722" s="66">
        <f t="shared" si="336"/>
        <v>0</v>
      </c>
      <c r="R3722" s="43" t="str">
        <f t="shared" si="334"/>
        <v>-</v>
      </c>
    </row>
    <row r="3723" spans="1:18" x14ac:dyDescent="0.15">
      <c r="A3723" s="1">
        <v>3722</v>
      </c>
      <c r="B3723" s="29" t="str">
        <f>TRIM(基本信息!B3723)</f>
        <v/>
      </c>
      <c r="C3723" s="1" t="str">
        <f>TRIM(基本信息!C3723)</f>
        <v/>
      </c>
      <c r="D3723" s="1">
        <f t="shared" si="335"/>
        <v>0</v>
      </c>
      <c r="E3723" s="1" t="str">
        <f>IFERROR(INDEX(股票涨跌!E:E,MATCH(B3723,股票涨跌!B:B,0)),"-")</f>
        <v>-</v>
      </c>
      <c r="F3723" s="1" t="str">
        <f>IFERROR(INDEX(股票涨跌!F:F,MATCH(B3723,股票涨跌!B:B,0)),"-")</f>
        <v>-</v>
      </c>
      <c r="G3723" s="1" t="str">
        <f>TRIM(基本信息!O3723)</f>
        <v/>
      </c>
      <c r="H3723" s="1" t="str">
        <f>IFERROR(INDEX(行业涨跌!F:F,MATCH(G3723,行业涨跌!C:C,0)),"-")</f>
        <v>-</v>
      </c>
      <c r="I3723" s="1" t="str">
        <f>IFERROR(INDEX(行业涨跌!E:E,MATCH(G3723,行业涨跌!C:C,0)),"-")</f>
        <v>-</v>
      </c>
      <c r="M3723" s="66">
        <f t="shared" si="336"/>
        <v>0</v>
      </c>
      <c r="R3723" s="43" t="str">
        <f t="shared" si="334"/>
        <v>-</v>
      </c>
    </row>
    <row r="3724" spans="1:18" x14ac:dyDescent="0.15">
      <c r="A3724" s="1">
        <v>3723</v>
      </c>
      <c r="B3724" s="29" t="str">
        <f>TRIM(基本信息!B3724)</f>
        <v/>
      </c>
      <c r="C3724" s="1" t="str">
        <f>TRIM(基本信息!C3724)</f>
        <v/>
      </c>
      <c r="D3724" s="1">
        <f t="shared" si="335"/>
        <v>0</v>
      </c>
      <c r="E3724" s="1" t="str">
        <f>IFERROR(INDEX(股票涨跌!E:E,MATCH(B3724,股票涨跌!B:B,0)),"-")</f>
        <v>-</v>
      </c>
      <c r="F3724" s="1" t="str">
        <f>IFERROR(INDEX(股票涨跌!F:F,MATCH(B3724,股票涨跌!B:B,0)),"-")</f>
        <v>-</v>
      </c>
      <c r="G3724" s="1" t="str">
        <f>TRIM(基本信息!O3724)</f>
        <v/>
      </c>
      <c r="H3724" s="1" t="str">
        <f>IFERROR(INDEX(行业涨跌!F:F,MATCH(G3724,行业涨跌!C:C,0)),"-")</f>
        <v>-</v>
      </c>
      <c r="I3724" s="1" t="str">
        <f>IFERROR(INDEX(行业涨跌!E:E,MATCH(G3724,行业涨跌!C:C,0)),"-")</f>
        <v>-</v>
      </c>
      <c r="M3724" s="66">
        <f t="shared" si="336"/>
        <v>0</v>
      </c>
      <c r="R3724" s="43" t="str">
        <f t="shared" si="334"/>
        <v>-</v>
      </c>
    </row>
    <row r="3725" spans="1:18" x14ac:dyDescent="0.15">
      <c r="A3725" s="1">
        <v>3724</v>
      </c>
      <c r="B3725" s="29" t="str">
        <f>TRIM(基本信息!B3725)</f>
        <v/>
      </c>
      <c r="C3725" s="1" t="str">
        <f>TRIM(基本信息!C3725)</f>
        <v/>
      </c>
      <c r="D3725" s="1">
        <f t="shared" si="335"/>
        <v>0</v>
      </c>
      <c r="E3725" s="1" t="str">
        <f>IFERROR(INDEX(股票涨跌!E:E,MATCH(B3725,股票涨跌!B:B,0)),"-")</f>
        <v>-</v>
      </c>
      <c r="F3725" s="1" t="str">
        <f>IFERROR(INDEX(股票涨跌!F:F,MATCH(B3725,股票涨跌!B:B,0)),"-")</f>
        <v>-</v>
      </c>
      <c r="G3725" s="1" t="str">
        <f>TRIM(基本信息!O3725)</f>
        <v/>
      </c>
      <c r="H3725" s="1" t="str">
        <f>IFERROR(INDEX(行业涨跌!F:F,MATCH(G3725,行业涨跌!C:C,0)),"-")</f>
        <v>-</v>
      </c>
      <c r="I3725" s="1" t="str">
        <f>IFERROR(INDEX(行业涨跌!E:E,MATCH(G3725,行业涨跌!C:C,0)),"-")</f>
        <v>-</v>
      </c>
      <c r="M3725" s="66">
        <f t="shared" si="336"/>
        <v>0</v>
      </c>
      <c r="R3725" s="43" t="str">
        <f t="shared" si="334"/>
        <v>-</v>
      </c>
    </row>
    <row r="3726" spans="1:18" x14ac:dyDescent="0.15">
      <c r="A3726" s="1">
        <v>3725</v>
      </c>
      <c r="B3726" s="29" t="str">
        <f>TRIM(基本信息!B3726)</f>
        <v/>
      </c>
      <c r="C3726" s="1" t="str">
        <f>TRIM(基本信息!C3726)</f>
        <v/>
      </c>
      <c r="D3726" s="1">
        <f t="shared" si="335"/>
        <v>0</v>
      </c>
      <c r="E3726" s="1" t="str">
        <f>IFERROR(INDEX(股票涨跌!E:E,MATCH(B3726,股票涨跌!B:B,0)),"-")</f>
        <v>-</v>
      </c>
      <c r="F3726" s="1" t="str">
        <f>IFERROR(INDEX(股票涨跌!F:F,MATCH(B3726,股票涨跌!B:B,0)),"-")</f>
        <v>-</v>
      </c>
      <c r="G3726" s="1" t="str">
        <f>TRIM(基本信息!O3726)</f>
        <v/>
      </c>
      <c r="H3726" s="1" t="str">
        <f>IFERROR(INDEX(行业涨跌!F:F,MATCH(G3726,行业涨跌!C:C,0)),"-")</f>
        <v>-</v>
      </c>
      <c r="I3726" s="1" t="str">
        <f>IFERROR(INDEX(行业涨跌!E:E,MATCH(G3726,行业涨跌!C:C,0)),"-")</f>
        <v>-</v>
      </c>
      <c r="M3726" s="66">
        <f t="shared" si="336"/>
        <v>0</v>
      </c>
      <c r="R3726" s="43" t="str">
        <f t="shared" si="334"/>
        <v>-</v>
      </c>
    </row>
    <row r="3727" spans="1:18" x14ac:dyDescent="0.15">
      <c r="A3727" s="1">
        <v>3726</v>
      </c>
      <c r="B3727" s="29" t="str">
        <f>TRIM(基本信息!B3727)</f>
        <v/>
      </c>
      <c r="C3727" s="1" t="str">
        <f>TRIM(基本信息!C3727)</f>
        <v/>
      </c>
      <c r="D3727" s="1">
        <f t="shared" si="335"/>
        <v>0</v>
      </c>
      <c r="E3727" s="1" t="str">
        <f>IFERROR(INDEX(股票涨跌!E:E,MATCH(B3727,股票涨跌!B:B,0)),"-")</f>
        <v>-</v>
      </c>
      <c r="F3727" s="1" t="str">
        <f>IFERROR(INDEX(股票涨跌!F:F,MATCH(B3727,股票涨跌!B:B,0)),"-")</f>
        <v>-</v>
      </c>
      <c r="G3727" s="1" t="str">
        <f>TRIM(基本信息!O3727)</f>
        <v/>
      </c>
      <c r="H3727" s="1" t="str">
        <f>IFERROR(INDEX(行业涨跌!F:F,MATCH(G3727,行业涨跌!C:C,0)),"-")</f>
        <v>-</v>
      </c>
      <c r="I3727" s="1" t="str">
        <f>IFERROR(INDEX(行业涨跌!E:E,MATCH(G3727,行业涨跌!C:C,0)),"-")</f>
        <v>-</v>
      </c>
      <c r="M3727" s="66">
        <f t="shared" si="336"/>
        <v>0</v>
      </c>
      <c r="R3727" s="43" t="str">
        <f t="shared" si="334"/>
        <v>-</v>
      </c>
    </row>
    <row r="3728" spans="1:18" x14ac:dyDescent="0.15">
      <c r="A3728" s="1">
        <v>3727</v>
      </c>
      <c r="B3728" s="29" t="str">
        <f>TRIM(基本信息!B3728)</f>
        <v/>
      </c>
      <c r="C3728" s="1" t="str">
        <f>TRIM(基本信息!C3728)</f>
        <v/>
      </c>
      <c r="D3728" s="1">
        <f t="shared" si="335"/>
        <v>0</v>
      </c>
      <c r="E3728" s="1" t="str">
        <f>IFERROR(INDEX(股票涨跌!E:E,MATCH(B3728,股票涨跌!B:B,0)),"-")</f>
        <v>-</v>
      </c>
      <c r="F3728" s="1" t="str">
        <f>IFERROR(INDEX(股票涨跌!F:F,MATCH(B3728,股票涨跌!B:B,0)),"-")</f>
        <v>-</v>
      </c>
      <c r="G3728" s="1" t="str">
        <f>TRIM(基本信息!O3728)</f>
        <v/>
      </c>
      <c r="H3728" s="1" t="str">
        <f>IFERROR(INDEX(行业涨跌!F:F,MATCH(G3728,行业涨跌!C:C,0)),"-")</f>
        <v>-</v>
      </c>
      <c r="I3728" s="1" t="str">
        <f>IFERROR(INDEX(行业涨跌!E:E,MATCH(G3728,行业涨跌!C:C,0)),"-")</f>
        <v>-</v>
      </c>
      <c r="M3728" s="66">
        <f t="shared" si="336"/>
        <v>0</v>
      </c>
      <c r="R3728" s="43" t="str">
        <f t="shared" si="334"/>
        <v>-</v>
      </c>
    </row>
    <row r="3729" spans="1:18" x14ac:dyDescent="0.15">
      <c r="A3729" s="1">
        <v>3728</v>
      </c>
      <c r="B3729" s="29" t="str">
        <f>TRIM(基本信息!B3729)</f>
        <v/>
      </c>
      <c r="C3729" s="1" t="str">
        <f>TRIM(基本信息!C3729)</f>
        <v/>
      </c>
      <c r="D3729" s="1">
        <f t="shared" si="335"/>
        <v>0</v>
      </c>
      <c r="E3729" s="1" t="str">
        <f>IFERROR(INDEX(股票涨跌!E:E,MATCH(B3729,股票涨跌!B:B,0)),"-")</f>
        <v>-</v>
      </c>
      <c r="F3729" s="1" t="str">
        <f>IFERROR(INDEX(股票涨跌!F:F,MATCH(B3729,股票涨跌!B:B,0)),"-")</f>
        <v>-</v>
      </c>
      <c r="G3729" s="1" t="str">
        <f>TRIM(基本信息!O3729)</f>
        <v/>
      </c>
      <c r="H3729" s="1" t="str">
        <f>IFERROR(INDEX(行业涨跌!F:F,MATCH(G3729,行业涨跌!C:C,0)),"-")</f>
        <v>-</v>
      </c>
      <c r="I3729" s="1" t="str">
        <f>IFERROR(INDEX(行业涨跌!E:E,MATCH(G3729,行业涨跌!C:C,0)),"-")</f>
        <v>-</v>
      </c>
      <c r="M3729" s="66">
        <f t="shared" si="336"/>
        <v>0</v>
      </c>
      <c r="R3729" s="43" t="str">
        <f t="shared" si="334"/>
        <v>-</v>
      </c>
    </row>
    <row r="3730" spans="1:18" x14ac:dyDescent="0.15">
      <c r="A3730" s="1">
        <v>3729</v>
      </c>
      <c r="B3730" s="29" t="str">
        <f>TRIM(基本信息!B3730)</f>
        <v/>
      </c>
      <c r="C3730" s="1" t="str">
        <f>TRIM(基本信息!C3730)</f>
        <v/>
      </c>
      <c r="D3730" s="1">
        <f t="shared" si="335"/>
        <v>0</v>
      </c>
      <c r="E3730" s="1" t="str">
        <f>IFERROR(INDEX(股票涨跌!E:E,MATCH(B3730,股票涨跌!B:B,0)),"-")</f>
        <v>-</v>
      </c>
      <c r="F3730" s="1" t="str">
        <f>IFERROR(INDEX(股票涨跌!F:F,MATCH(B3730,股票涨跌!B:B,0)),"-")</f>
        <v>-</v>
      </c>
      <c r="G3730" s="1" t="str">
        <f>TRIM(基本信息!O3730)</f>
        <v/>
      </c>
      <c r="H3730" s="1" t="str">
        <f>IFERROR(INDEX(行业涨跌!F:F,MATCH(G3730,行业涨跌!C:C,0)),"-")</f>
        <v>-</v>
      </c>
      <c r="I3730" s="1" t="str">
        <f>IFERROR(INDEX(行业涨跌!E:E,MATCH(G3730,行业涨跌!C:C,0)),"-")</f>
        <v>-</v>
      </c>
      <c r="M3730" s="66">
        <f t="shared" si="336"/>
        <v>0</v>
      </c>
      <c r="R3730" s="43" t="str">
        <f t="shared" si="334"/>
        <v>-</v>
      </c>
    </row>
    <row r="3731" spans="1:18" x14ac:dyDescent="0.15">
      <c r="A3731" s="1">
        <v>3730</v>
      </c>
      <c r="B3731" s="29" t="str">
        <f>TRIM(基本信息!B3731)</f>
        <v/>
      </c>
      <c r="C3731" s="1" t="str">
        <f>TRIM(基本信息!C3731)</f>
        <v/>
      </c>
      <c r="D3731" s="1">
        <f t="shared" si="335"/>
        <v>0</v>
      </c>
      <c r="E3731" s="1" t="str">
        <f>IFERROR(INDEX(股票涨跌!E:E,MATCH(B3731,股票涨跌!B:B,0)),"-")</f>
        <v>-</v>
      </c>
      <c r="F3731" s="1" t="str">
        <f>IFERROR(INDEX(股票涨跌!F:F,MATCH(B3731,股票涨跌!B:B,0)),"-")</f>
        <v>-</v>
      </c>
      <c r="G3731" s="1" t="str">
        <f>TRIM(基本信息!O3731)</f>
        <v/>
      </c>
      <c r="H3731" s="1" t="str">
        <f>IFERROR(INDEX(行业涨跌!F:F,MATCH(G3731,行业涨跌!C:C,0)),"-")</f>
        <v>-</v>
      </c>
      <c r="I3731" s="1" t="str">
        <f>IFERROR(INDEX(行业涨跌!E:E,MATCH(G3731,行业涨跌!C:C,0)),"-")</f>
        <v>-</v>
      </c>
      <c r="M3731" s="66">
        <f t="shared" si="336"/>
        <v>0</v>
      </c>
      <c r="R3731" s="43" t="str">
        <f t="shared" si="334"/>
        <v>-</v>
      </c>
    </row>
    <row r="3732" spans="1:18" x14ac:dyDescent="0.15">
      <c r="A3732" s="1">
        <v>3731</v>
      </c>
      <c r="B3732" s="29" t="str">
        <f>TRIM(基本信息!B3732)</f>
        <v/>
      </c>
      <c r="C3732" s="1" t="str">
        <f>TRIM(基本信息!C3732)</f>
        <v/>
      </c>
      <c r="D3732" s="1">
        <f t="shared" si="335"/>
        <v>0</v>
      </c>
      <c r="E3732" s="1" t="str">
        <f>IFERROR(INDEX(股票涨跌!E:E,MATCH(B3732,股票涨跌!B:B,0)),"-")</f>
        <v>-</v>
      </c>
      <c r="F3732" s="1" t="str">
        <f>IFERROR(INDEX(股票涨跌!F:F,MATCH(B3732,股票涨跌!B:B,0)),"-")</f>
        <v>-</v>
      </c>
      <c r="G3732" s="1" t="str">
        <f>TRIM(基本信息!O3732)</f>
        <v/>
      </c>
      <c r="H3732" s="1" t="str">
        <f>IFERROR(INDEX(行业涨跌!F:F,MATCH(G3732,行业涨跌!C:C,0)),"-")</f>
        <v>-</v>
      </c>
      <c r="I3732" s="1" t="str">
        <f>IFERROR(INDEX(行业涨跌!E:E,MATCH(G3732,行业涨跌!C:C,0)),"-")</f>
        <v>-</v>
      </c>
      <c r="M3732" s="66">
        <f t="shared" si="336"/>
        <v>0</v>
      </c>
      <c r="R3732" s="43" t="str">
        <f t="shared" si="334"/>
        <v>-</v>
      </c>
    </row>
    <row r="3733" spans="1:18" x14ac:dyDescent="0.15">
      <c r="A3733" s="1">
        <v>3732</v>
      </c>
      <c r="B3733" s="29" t="str">
        <f>TRIM(基本信息!B3733)</f>
        <v/>
      </c>
      <c r="C3733" s="1" t="str">
        <f>TRIM(基本信息!C3733)</f>
        <v/>
      </c>
      <c r="D3733" s="1">
        <f t="shared" si="335"/>
        <v>0</v>
      </c>
      <c r="E3733" s="1" t="str">
        <f>IFERROR(INDEX(股票涨跌!E:E,MATCH(B3733,股票涨跌!B:B,0)),"-")</f>
        <v>-</v>
      </c>
      <c r="F3733" s="1" t="str">
        <f>IFERROR(INDEX(股票涨跌!F:F,MATCH(B3733,股票涨跌!B:B,0)),"-")</f>
        <v>-</v>
      </c>
      <c r="G3733" s="1" t="str">
        <f>TRIM(基本信息!O3733)</f>
        <v/>
      </c>
      <c r="H3733" s="1" t="str">
        <f>IFERROR(INDEX(行业涨跌!F:F,MATCH(G3733,行业涨跌!C:C,0)),"-")</f>
        <v>-</v>
      </c>
      <c r="I3733" s="1" t="str">
        <f>IFERROR(INDEX(行业涨跌!E:E,MATCH(G3733,行业涨跌!C:C,0)),"-")</f>
        <v>-</v>
      </c>
      <c r="M3733" s="66">
        <f t="shared" si="336"/>
        <v>0</v>
      </c>
      <c r="R3733" s="43" t="str">
        <f t="shared" si="334"/>
        <v>-</v>
      </c>
    </row>
    <row r="3734" spans="1:18" x14ac:dyDescent="0.15">
      <c r="A3734" s="1">
        <v>3733</v>
      </c>
      <c r="B3734" s="29" t="str">
        <f>TRIM(基本信息!B3734)</f>
        <v/>
      </c>
      <c r="C3734" s="1" t="str">
        <f>TRIM(基本信息!C3734)</f>
        <v/>
      </c>
      <c r="D3734" s="1">
        <f t="shared" si="335"/>
        <v>0</v>
      </c>
      <c r="E3734" s="1" t="str">
        <f>IFERROR(INDEX(股票涨跌!E:E,MATCH(B3734,股票涨跌!B:B,0)),"-")</f>
        <v>-</v>
      </c>
      <c r="F3734" s="1" t="str">
        <f>IFERROR(INDEX(股票涨跌!F:F,MATCH(B3734,股票涨跌!B:B,0)),"-")</f>
        <v>-</v>
      </c>
      <c r="G3734" s="1" t="str">
        <f>TRIM(基本信息!O3734)</f>
        <v/>
      </c>
      <c r="H3734" s="1" t="str">
        <f>IFERROR(INDEX(行业涨跌!F:F,MATCH(G3734,行业涨跌!C:C,0)),"-")</f>
        <v>-</v>
      </c>
      <c r="I3734" s="1" t="str">
        <f>IFERROR(INDEX(行业涨跌!E:E,MATCH(G3734,行业涨跌!C:C,0)),"-")</f>
        <v>-</v>
      </c>
      <c r="M3734" s="66">
        <f t="shared" si="336"/>
        <v>0</v>
      </c>
      <c r="R3734" s="43" t="str">
        <f t="shared" si="334"/>
        <v>-</v>
      </c>
    </row>
    <row r="3735" spans="1:18" x14ac:dyDescent="0.15">
      <c r="A3735" s="1">
        <v>3734</v>
      </c>
      <c r="B3735" s="29" t="str">
        <f>TRIM(基本信息!B3735)</f>
        <v/>
      </c>
      <c r="C3735" s="1" t="str">
        <f>TRIM(基本信息!C3735)</f>
        <v/>
      </c>
      <c r="D3735" s="1">
        <f t="shared" si="335"/>
        <v>0</v>
      </c>
      <c r="E3735" s="1" t="str">
        <f>IFERROR(INDEX(股票涨跌!E:E,MATCH(B3735,股票涨跌!B:B,0)),"-")</f>
        <v>-</v>
      </c>
      <c r="F3735" s="1" t="str">
        <f>IFERROR(INDEX(股票涨跌!F:F,MATCH(B3735,股票涨跌!B:B,0)),"-")</f>
        <v>-</v>
      </c>
      <c r="G3735" s="1" t="str">
        <f>TRIM(基本信息!O3735)</f>
        <v/>
      </c>
      <c r="H3735" s="1" t="str">
        <f>IFERROR(INDEX(行业涨跌!F:F,MATCH(G3735,行业涨跌!C:C,0)),"-")</f>
        <v>-</v>
      </c>
      <c r="I3735" s="1" t="str">
        <f>IFERROR(INDEX(行业涨跌!E:E,MATCH(G3735,行业涨跌!C:C,0)),"-")</f>
        <v>-</v>
      </c>
      <c r="M3735" s="66">
        <f t="shared" si="336"/>
        <v>0</v>
      </c>
      <c r="R3735" s="43" t="str">
        <f t="shared" si="334"/>
        <v>-</v>
      </c>
    </row>
    <row r="3736" spans="1:18" x14ac:dyDescent="0.15">
      <c r="A3736" s="1">
        <v>3735</v>
      </c>
      <c r="B3736" s="29" t="str">
        <f>TRIM(基本信息!B3736)</f>
        <v/>
      </c>
      <c r="C3736" s="1" t="str">
        <f>TRIM(基本信息!C3736)</f>
        <v/>
      </c>
      <c r="D3736" s="1">
        <f t="shared" si="335"/>
        <v>0</v>
      </c>
      <c r="E3736" s="1" t="str">
        <f>IFERROR(INDEX(股票涨跌!E:E,MATCH(B3736,股票涨跌!B:B,0)),"-")</f>
        <v>-</v>
      </c>
      <c r="F3736" s="1" t="str">
        <f>IFERROR(INDEX(股票涨跌!F:F,MATCH(B3736,股票涨跌!B:B,0)),"-")</f>
        <v>-</v>
      </c>
      <c r="G3736" s="1" t="str">
        <f>TRIM(基本信息!O3736)</f>
        <v/>
      </c>
      <c r="H3736" s="1" t="str">
        <f>IFERROR(INDEX(行业涨跌!F:F,MATCH(G3736,行业涨跌!C:C,0)),"-")</f>
        <v>-</v>
      </c>
      <c r="I3736" s="1" t="str">
        <f>IFERROR(INDEX(行业涨跌!E:E,MATCH(G3736,行业涨跌!C:C,0)),"-")</f>
        <v>-</v>
      </c>
      <c r="M3736" s="66">
        <f t="shared" si="336"/>
        <v>0</v>
      </c>
      <c r="R3736" s="43" t="str">
        <f t="shared" si="334"/>
        <v>-</v>
      </c>
    </row>
    <row r="3737" spans="1:18" x14ac:dyDescent="0.15">
      <c r="A3737" s="1">
        <v>3736</v>
      </c>
      <c r="B3737" s="29" t="str">
        <f>TRIM(基本信息!B3737)</f>
        <v/>
      </c>
      <c r="C3737" s="1" t="str">
        <f>TRIM(基本信息!C3737)</f>
        <v/>
      </c>
      <c r="D3737" s="1">
        <f t="shared" si="335"/>
        <v>0</v>
      </c>
      <c r="E3737" s="1" t="str">
        <f>IFERROR(INDEX(股票涨跌!E:E,MATCH(B3737,股票涨跌!B:B,0)),"-")</f>
        <v>-</v>
      </c>
      <c r="F3737" s="1" t="str">
        <f>IFERROR(INDEX(股票涨跌!F:F,MATCH(B3737,股票涨跌!B:B,0)),"-")</f>
        <v>-</v>
      </c>
      <c r="G3737" s="1" t="str">
        <f>TRIM(基本信息!O3737)</f>
        <v/>
      </c>
      <c r="H3737" s="1" t="str">
        <f>IFERROR(INDEX(行业涨跌!F:F,MATCH(G3737,行业涨跌!C:C,0)),"-")</f>
        <v>-</v>
      </c>
      <c r="I3737" s="1" t="str">
        <f>IFERROR(INDEX(行业涨跌!E:E,MATCH(G3737,行业涨跌!C:C,0)),"-")</f>
        <v>-</v>
      </c>
      <c r="M3737" s="66">
        <f t="shared" si="336"/>
        <v>0</v>
      </c>
      <c r="R3737" s="43" t="str">
        <f t="shared" si="334"/>
        <v>-</v>
      </c>
    </row>
    <row r="3738" spans="1:18" x14ac:dyDescent="0.15">
      <c r="A3738" s="1">
        <v>3737</v>
      </c>
      <c r="B3738" s="29" t="str">
        <f>TRIM(基本信息!B3738)</f>
        <v/>
      </c>
      <c r="C3738" s="1" t="str">
        <f>TRIM(基本信息!C3738)</f>
        <v/>
      </c>
      <c r="D3738" s="1">
        <f t="shared" si="335"/>
        <v>0</v>
      </c>
      <c r="E3738" s="1" t="str">
        <f>IFERROR(INDEX(股票涨跌!E:E,MATCH(B3738,股票涨跌!B:B,0)),"-")</f>
        <v>-</v>
      </c>
      <c r="F3738" s="1" t="str">
        <f>IFERROR(INDEX(股票涨跌!F:F,MATCH(B3738,股票涨跌!B:B,0)),"-")</f>
        <v>-</v>
      </c>
      <c r="G3738" s="1" t="str">
        <f>TRIM(基本信息!O3738)</f>
        <v/>
      </c>
      <c r="H3738" s="1" t="str">
        <f>IFERROR(INDEX(行业涨跌!F:F,MATCH(G3738,行业涨跌!C:C,0)),"-")</f>
        <v>-</v>
      </c>
      <c r="I3738" s="1" t="str">
        <f>IFERROR(INDEX(行业涨跌!E:E,MATCH(G3738,行业涨跌!C:C,0)),"-")</f>
        <v>-</v>
      </c>
      <c r="M3738" s="66">
        <f t="shared" si="336"/>
        <v>0</v>
      </c>
      <c r="R3738" s="43" t="str">
        <f t="shared" si="334"/>
        <v>-</v>
      </c>
    </row>
    <row r="3739" spans="1:18" x14ac:dyDescent="0.15">
      <c r="A3739" s="1">
        <v>3738</v>
      </c>
      <c r="B3739" s="29" t="str">
        <f>TRIM(基本信息!B3739)</f>
        <v/>
      </c>
      <c r="C3739" s="1" t="str">
        <f>TRIM(基本信息!C3739)</f>
        <v/>
      </c>
      <c r="D3739" s="1">
        <f t="shared" si="335"/>
        <v>0</v>
      </c>
      <c r="E3739" s="1" t="str">
        <f>IFERROR(INDEX(股票涨跌!E:E,MATCH(B3739,股票涨跌!B:B,0)),"-")</f>
        <v>-</v>
      </c>
      <c r="F3739" s="1" t="str">
        <f>IFERROR(INDEX(股票涨跌!F:F,MATCH(B3739,股票涨跌!B:B,0)),"-")</f>
        <v>-</v>
      </c>
      <c r="G3739" s="1" t="str">
        <f>TRIM(基本信息!O3739)</f>
        <v/>
      </c>
      <c r="H3739" s="1" t="str">
        <f>IFERROR(INDEX(行业涨跌!F:F,MATCH(G3739,行业涨跌!C:C,0)),"-")</f>
        <v>-</v>
      </c>
      <c r="I3739" s="1" t="str">
        <f>IFERROR(INDEX(行业涨跌!E:E,MATCH(G3739,行业涨跌!C:C,0)),"-")</f>
        <v>-</v>
      </c>
      <c r="M3739" s="66">
        <f t="shared" si="336"/>
        <v>0</v>
      </c>
      <c r="R3739" s="43" t="str">
        <f t="shared" si="334"/>
        <v>-</v>
      </c>
    </row>
    <row r="3740" spans="1:18" x14ac:dyDescent="0.15">
      <c r="A3740" s="1">
        <v>3739</v>
      </c>
      <c r="B3740" s="29" t="str">
        <f>TRIM(基本信息!B3740)</f>
        <v/>
      </c>
      <c r="C3740" s="1" t="str">
        <f>TRIM(基本信息!C3740)</f>
        <v/>
      </c>
      <c r="D3740" s="1">
        <f t="shared" si="335"/>
        <v>0</v>
      </c>
      <c r="E3740" s="1" t="str">
        <f>IFERROR(INDEX(股票涨跌!E:E,MATCH(B3740,股票涨跌!B:B,0)),"-")</f>
        <v>-</v>
      </c>
      <c r="F3740" s="1" t="str">
        <f>IFERROR(INDEX(股票涨跌!F:F,MATCH(B3740,股票涨跌!B:B,0)),"-")</f>
        <v>-</v>
      </c>
      <c r="G3740" s="1" t="str">
        <f>TRIM(基本信息!O3740)</f>
        <v/>
      </c>
      <c r="H3740" s="1" t="str">
        <f>IFERROR(INDEX(行业涨跌!F:F,MATCH(G3740,行业涨跌!C:C,0)),"-")</f>
        <v>-</v>
      </c>
      <c r="I3740" s="1" t="str">
        <f>IFERROR(INDEX(行业涨跌!E:E,MATCH(G3740,行业涨跌!C:C,0)),"-")</f>
        <v>-</v>
      </c>
      <c r="M3740" s="66">
        <f t="shared" si="336"/>
        <v>0</v>
      </c>
      <c r="R3740" s="43" t="str">
        <f t="shared" si="334"/>
        <v>-</v>
      </c>
    </row>
    <row r="3741" spans="1:18" x14ac:dyDescent="0.15">
      <c r="A3741" s="1">
        <v>3740</v>
      </c>
      <c r="B3741" s="29" t="str">
        <f>TRIM(基本信息!B3741)</f>
        <v/>
      </c>
      <c r="C3741" s="1" t="str">
        <f>TRIM(基本信息!C3741)</f>
        <v/>
      </c>
      <c r="D3741" s="1">
        <f t="shared" si="335"/>
        <v>0</v>
      </c>
      <c r="E3741" s="1" t="str">
        <f>IFERROR(INDEX(股票涨跌!E:E,MATCH(B3741,股票涨跌!B:B,0)),"-")</f>
        <v>-</v>
      </c>
      <c r="F3741" s="1" t="str">
        <f>IFERROR(INDEX(股票涨跌!F:F,MATCH(B3741,股票涨跌!B:B,0)),"-")</f>
        <v>-</v>
      </c>
      <c r="G3741" s="1" t="str">
        <f>TRIM(基本信息!O3741)</f>
        <v/>
      </c>
      <c r="H3741" s="1" t="str">
        <f>IFERROR(INDEX(行业涨跌!F:F,MATCH(G3741,行业涨跌!C:C,0)),"-")</f>
        <v>-</v>
      </c>
      <c r="I3741" s="1" t="str">
        <f>IFERROR(INDEX(行业涨跌!E:E,MATCH(G3741,行业涨跌!C:C,0)),"-")</f>
        <v>-</v>
      </c>
      <c r="M3741" s="66">
        <f t="shared" si="336"/>
        <v>0</v>
      </c>
      <c r="R3741" s="43" t="str">
        <f t="shared" si="334"/>
        <v>-</v>
      </c>
    </row>
    <row r="3742" spans="1:18" x14ac:dyDescent="0.15">
      <c r="A3742" s="1">
        <v>3741</v>
      </c>
      <c r="B3742" s="29" t="str">
        <f>TRIM(基本信息!B3742)</f>
        <v/>
      </c>
      <c r="C3742" s="1" t="str">
        <f>TRIM(基本信息!C3742)</f>
        <v/>
      </c>
      <c r="D3742" s="1">
        <f t="shared" si="335"/>
        <v>0</v>
      </c>
      <c r="E3742" s="1" t="str">
        <f>IFERROR(INDEX(股票涨跌!E:E,MATCH(B3742,股票涨跌!B:B,0)),"-")</f>
        <v>-</v>
      </c>
      <c r="F3742" s="1" t="str">
        <f>IFERROR(INDEX(股票涨跌!F:F,MATCH(B3742,股票涨跌!B:B,0)),"-")</f>
        <v>-</v>
      </c>
      <c r="G3742" s="1" t="str">
        <f>TRIM(基本信息!O3742)</f>
        <v/>
      </c>
      <c r="H3742" s="1" t="str">
        <f>IFERROR(INDEX(行业涨跌!F:F,MATCH(G3742,行业涨跌!C:C,0)),"-")</f>
        <v>-</v>
      </c>
      <c r="I3742" s="1" t="str">
        <f>IFERROR(INDEX(行业涨跌!E:E,MATCH(G3742,行业涨跌!C:C,0)),"-")</f>
        <v>-</v>
      </c>
      <c r="M3742" s="66">
        <f t="shared" si="336"/>
        <v>0</v>
      </c>
      <c r="R3742" s="43" t="str">
        <f t="shared" si="334"/>
        <v>-</v>
      </c>
    </row>
    <row r="3743" spans="1:18" x14ac:dyDescent="0.15">
      <c r="A3743" s="1">
        <v>3742</v>
      </c>
      <c r="B3743" s="29" t="str">
        <f>TRIM(基本信息!B3743)</f>
        <v/>
      </c>
      <c r="C3743" s="1" t="str">
        <f>TRIM(基本信息!C3743)</f>
        <v/>
      </c>
      <c r="D3743" s="1">
        <f t="shared" si="335"/>
        <v>0</v>
      </c>
      <c r="E3743" s="1" t="str">
        <f>IFERROR(INDEX(股票涨跌!E:E,MATCH(B3743,股票涨跌!B:B,0)),"-")</f>
        <v>-</v>
      </c>
      <c r="F3743" s="1" t="str">
        <f>IFERROR(INDEX(股票涨跌!F:F,MATCH(B3743,股票涨跌!B:B,0)),"-")</f>
        <v>-</v>
      </c>
      <c r="G3743" s="1" t="str">
        <f>TRIM(基本信息!O3743)</f>
        <v/>
      </c>
      <c r="H3743" s="1" t="str">
        <f>IFERROR(INDEX(行业涨跌!F:F,MATCH(G3743,行业涨跌!C:C,0)),"-")</f>
        <v>-</v>
      </c>
      <c r="I3743" s="1" t="str">
        <f>IFERROR(INDEX(行业涨跌!E:E,MATCH(G3743,行业涨跌!C:C,0)),"-")</f>
        <v>-</v>
      </c>
      <c r="M3743" s="66">
        <f t="shared" si="336"/>
        <v>0</v>
      </c>
      <c r="R3743" s="43" t="str">
        <f t="shared" si="334"/>
        <v>-</v>
      </c>
    </row>
    <row r="3744" spans="1:18" x14ac:dyDescent="0.15">
      <c r="A3744" s="1">
        <v>3743</v>
      </c>
      <c r="B3744" s="29" t="str">
        <f>TRIM(基本信息!B3744)</f>
        <v/>
      </c>
      <c r="C3744" s="1" t="str">
        <f>TRIM(基本信息!C3744)</f>
        <v/>
      </c>
      <c r="D3744" s="1">
        <f t="shared" si="335"/>
        <v>0</v>
      </c>
      <c r="E3744" s="1" t="str">
        <f>IFERROR(INDEX(股票涨跌!E:E,MATCH(B3744,股票涨跌!B:B,0)),"-")</f>
        <v>-</v>
      </c>
      <c r="F3744" s="1" t="str">
        <f>IFERROR(INDEX(股票涨跌!F:F,MATCH(B3744,股票涨跌!B:B,0)),"-")</f>
        <v>-</v>
      </c>
      <c r="G3744" s="1" t="str">
        <f>TRIM(基本信息!O3744)</f>
        <v/>
      </c>
      <c r="H3744" s="1" t="str">
        <f>IFERROR(INDEX(行业涨跌!F:F,MATCH(G3744,行业涨跌!C:C,0)),"-")</f>
        <v>-</v>
      </c>
      <c r="I3744" s="1" t="str">
        <f>IFERROR(INDEX(行业涨跌!E:E,MATCH(G3744,行业涨跌!C:C,0)),"-")</f>
        <v>-</v>
      </c>
      <c r="M3744" s="66">
        <f t="shared" si="336"/>
        <v>0</v>
      </c>
      <c r="R3744" s="43" t="str">
        <f t="shared" si="334"/>
        <v>-</v>
      </c>
    </row>
    <row r="3745" spans="1:18" x14ac:dyDescent="0.15">
      <c r="A3745" s="1">
        <v>3744</v>
      </c>
      <c r="B3745" s="29" t="str">
        <f>TRIM(基本信息!B3745)</f>
        <v/>
      </c>
      <c r="C3745" s="1" t="str">
        <f>TRIM(基本信息!C3745)</f>
        <v/>
      </c>
      <c r="D3745" s="1">
        <f t="shared" si="335"/>
        <v>0</v>
      </c>
      <c r="E3745" s="1" t="str">
        <f>IFERROR(INDEX(股票涨跌!E:E,MATCH(B3745,股票涨跌!B:B,0)),"-")</f>
        <v>-</v>
      </c>
      <c r="F3745" s="1" t="str">
        <f>IFERROR(INDEX(股票涨跌!F:F,MATCH(B3745,股票涨跌!B:B,0)),"-")</f>
        <v>-</v>
      </c>
      <c r="G3745" s="1" t="str">
        <f>TRIM(基本信息!O3745)</f>
        <v/>
      </c>
      <c r="H3745" s="1" t="str">
        <f>IFERROR(INDEX(行业涨跌!F:F,MATCH(G3745,行业涨跌!C:C,0)),"-")</f>
        <v>-</v>
      </c>
      <c r="I3745" s="1" t="str">
        <f>IFERROR(INDEX(行业涨跌!E:E,MATCH(G3745,行业涨跌!C:C,0)),"-")</f>
        <v>-</v>
      </c>
      <c r="M3745" s="66">
        <f t="shared" si="336"/>
        <v>0</v>
      </c>
      <c r="R3745" s="43" t="str">
        <f t="shared" si="334"/>
        <v>-</v>
      </c>
    </row>
    <row r="3746" spans="1:18" x14ac:dyDescent="0.15">
      <c r="A3746" s="1">
        <v>3745</v>
      </c>
      <c r="B3746" s="29" t="str">
        <f>TRIM(基本信息!B3746)</f>
        <v/>
      </c>
      <c r="C3746" s="1" t="str">
        <f>TRIM(基本信息!C3746)</f>
        <v/>
      </c>
      <c r="D3746" s="1">
        <f t="shared" si="335"/>
        <v>0</v>
      </c>
      <c r="E3746" s="1" t="str">
        <f>IFERROR(INDEX(股票涨跌!E:E,MATCH(B3746,股票涨跌!B:B,0)),"-")</f>
        <v>-</v>
      </c>
      <c r="F3746" s="1" t="str">
        <f>IFERROR(INDEX(股票涨跌!F:F,MATCH(B3746,股票涨跌!B:B,0)),"-")</f>
        <v>-</v>
      </c>
      <c r="G3746" s="1" t="str">
        <f>TRIM(基本信息!O3746)</f>
        <v/>
      </c>
      <c r="H3746" s="1" t="str">
        <f>IFERROR(INDEX(行业涨跌!F:F,MATCH(G3746,行业涨跌!C:C,0)),"-")</f>
        <v>-</v>
      </c>
      <c r="I3746" s="1" t="str">
        <f>IFERROR(INDEX(行业涨跌!E:E,MATCH(G3746,行业涨跌!C:C,0)),"-")</f>
        <v>-</v>
      </c>
      <c r="M3746" s="66">
        <f t="shared" si="336"/>
        <v>0</v>
      </c>
      <c r="R3746" s="43" t="str">
        <f t="shared" si="334"/>
        <v>-</v>
      </c>
    </row>
    <row r="3747" spans="1:18" x14ac:dyDescent="0.15">
      <c r="A3747" s="1">
        <v>3746</v>
      </c>
      <c r="B3747" s="29" t="str">
        <f>TRIM(基本信息!B3747)</f>
        <v/>
      </c>
      <c r="C3747" s="1" t="str">
        <f>TRIM(基本信息!C3747)</f>
        <v/>
      </c>
      <c r="D3747" s="1">
        <f t="shared" si="335"/>
        <v>0</v>
      </c>
      <c r="E3747" s="1" t="str">
        <f>IFERROR(INDEX(股票涨跌!E:E,MATCH(B3747,股票涨跌!B:B,0)),"-")</f>
        <v>-</v>
      </c>
      <c r="F3747" s="1" t="str">
        <f>IFERROR(INDEX(股票涨跌!F:F,MATCH(B3747,股票涨跌!B:B,0)),"-")</f>
        <v>-</v>
      </c>
      <c r="G3747" s="1" t="str">
        <f>TRIM(基本信息!O3747)</f>
        <v/>
      </c>
      <c r="H3747" s="1" t="str">
        <f>IFERROR(INDEX(行业涨跌!F:F,MATCH(G3747,行业涨跌!C:C,0)),"-")</f>
        <v>-</v>
      </c>
      <c r="I3747" s="1" t="str">
        <f>IFERROR(INDEX(行业涨跌!E:E,MATCH(G3747,行业涨跌!C:C,0)),"-")</f>
        <v>-</v>
      </c>
      <c r="M3747" s="66">
        <f t="shared" si="336"/>
        <v>0</v>
      </c>
      <c r="R3747" s="43" t="str">
        <f t="shared" si="334"/>
        <v>-</v>
      </c>
    </row>
    <row r="3748" spans="1:18" x14ac:dyDescent="0.15">
      <c r="A3748" s="1">
        <v>3747</v>
      </c>
      <c r="B3748" s="29" t="str">
        <f>TRIM(基本信息!B3748)</f>
        <v/>
      </c>
      <c r="C3748" s="1" t="str">
        <f>TRIM(基本信息!C3748)</f>
        <v/>
      </c>
      <c r="D3748" s="1">
        <f t="shared" si="335"/>
        <v>0</v>
      </c>
      <c r="E3748" s="1" t="str">
        <f>IFERROR(INDEX(股票涨跌!E:E,MATCH(B3748,股票涨跌!B:B,0)),"-")</f>
        <v>-</v>
      </c>
      <c r="F3748" s="1" t="str">
        <f>IFERROR(INDEX(股票涨跌!F:F,MATCH(B3748,股票涨跌!B:B,0)),"-")</f>
        <v>-</v>
      </c>
      <c r="G3748" s="1" t="str">
        <f>TRIM(基本信息!O3748)</f>
        <v/>
      </c>
      <c r="H3748" s="1" t="str">
        <f>IFERROR(INDEX(行业涨跌!F:F,MATCH(G3748,行业涨跌!C:C,0)),"-")</f>
        <v>-</v>
      </c>
      <c r="I3748" s="1" t="str">
        <f>IFERROR(INDEX(行业涨跌!E:E,MATCH(G3748,行业涨跌!C:C,0)),"-")</f>
        <v>-</v>
      </c>
      <c r="M3748" s="66">
        <f t="shared" si="336"/>
        <v>0</v>
      </c>
      <c r="R3748" s="43" t="str">
        <f t="shared" si="334"/>
        <v>-</v>
      </c>
    </row>
    <row r="3749" spans="1:18" x14ac:dyDescent="0.15">
      <c r="A3749" s="1">
        <v>3748</v>
      </c>
      <c r="B3749" s="29" t="str">
        <f>TRIM(基本信息!B3749)</f>
        <v/>
      </c>
      <c r="C3749" s="1" t="str">
        <f>TRIM(基本信息!C3749)</f>
        <v/>
      </c>
      <c r="D3749" s="1">
        <f t="shared" si="335"/>
        <v>0</v>
      </c>
      <c r="E3749" s="1" t="str">
        <f>IFERROR(INDEX(股票涨跌!E:E,MATCH(B3749,股票涨跌!B:B,0)),"-")</f>
        <v>-</v>
      </c>
      <c r="F3749" s="1" t="str">
        <f>IFERROR(INDEX(股票涨跌!F:F,MATCH(B3749,股票涨跌!B:B,0)),"-")</f>
        <v>-</v>
      </c>
      <c r="G3749" s="1" t="str">
        <f>TRIM(基本信息!O3749)</f>
        <v/>
      </c>
      <c r="H3749" s="1" t="str">
        <f>IFERROR(INDEX(行业涨跌!F:F,MATCH(G3749,行业涨跌!C:C,0)),"-")</f>
        <v>-</v>
      </c>
      <c r="I3749" s="1" t="str">
        <f>IFERROR(INDEX(行业涨跌!E:E,MATCH(G3749,行业涨跌!C:C,0)),"-")</f>
        <v>-</v>
      </c>
      <c r="M3749" s="66">
        <f t="shared" si="336"/>
        <v>0</v>
      </c>
      <c r="R3749" s="43" t="str">
        <f t="shared" si="334"/>
        <v>-</v>
      </c>
    </row>
    <row r="3750" spans="1:18" x14ac:dyDescent="0.15">
      <c r="A3750" s="1">
        <v>3749</v>
      </c>
      <c r="B3750" s="29" t="str">
        <f>TRIM(基本信息!B3750)</f>
        <v/>
      </c>
      <c r="C3750" s="1" t="str">
        <f>TRIM(基本信息!C3750)</f>
        <v/>
      </c>
      <c r="D3750" s="1">
        <f t="shared" si="335"/>
        <v>0</v>
      </c>
      <c r="E3750" s="1" t="str">
        <f>IFERROR(INDEX(股票涨跌!E:E,MATCH(B3750,股票涨跌!B:B,0)),"-")</f>
        <v>-</v>
      </c>
      <c r="F3750" s="1" t="str">
        <f>IFERROR(INDEX(股票涨跌!F:F,MATCH(B3750,股票涨跌!B:B,0)),"-")</f>
        <v>-</v>
      </c>
      <c r="G3750" s="1" t="str">
        <f>TRIM(基本信息!O3750)</f>
        <v/>
      </c>
      <c r="H3750" s="1" t="str">
        <f>IFERROR(INDEX(行业涨跌!F:F,MATCH(G3750,行业涨跌!C:C,0)),"-")</f>
        <v>-</v>
      </c>
      <c r="I3750" s="1" t="str">
        <f>IFERROR(INDEX(行业涨跌!E:E,MATCH(G3750,行业涨跌!C:C,0)),"-")</f>
        <v>-</v>
      </c>
      <c r="M3750" s="66">
        <f t="shared" si="336"/>
        <v>0</v>
      </c>
      <c r="R3750" s="43" t="str">
        <f t="shared" si="334"/>
        <v>-</v>
      </c>
    </row>
    <row r="3751" spans="1:18" x14ac:dyDescent="0.15">
      <c r="A3751" s="1">
        <v>3750</v>
      </c>
      <c r="B3751" s="29" t="str">
        <f>TRIM(基本信息!B3751)</f>
        <v/>
      </c>
      <c r="C3751" s="1" t="str">
        <f>TRIM(基本信息!C3751)</f>
        <v/>
      </c>
      <c r="D3751" s="1">
        <f t="shared" si="335"/>
        <v>0</v>
      </c>
      <c r="E3751" s="1" t="str">
        <f>IFERROR(INDEX(股票涨跌!E:E,MATCH(B3751,股票涨跌!B:B,0)),"-")</f>
        <v>-</v>
      </c>
      <c r="F3751" s="1" t="str">
        <f>IFERROR(INDEX(股票涨跌!F:F,MATCH(B3751,股票涨跌!B:B,0)),"-")</f>
        <v>-</v>
      </c>
      <c r="G3751" s="1" t="str">
        <f>TRIM(基本信息!O3751)</f>
        <v/>
      </c>
      <c r="H3751" s="1" t="str">
        <f>IFERROR(INDEX(行业涨跌!F:F,MATCH(G3751,行业涨跌!C:C,0)),"-")</f>
        <v>-</v>
      </c>
      <c r="I3751" s="1" t="str">
        <f>IFERROR(INDEX(行业涨跌!E:E,MATCH(G3751,行业涨跌!C:C,0)),"-")</f>
        <v>-</v>
      </c>
      <c r="M3751" s="66">
        <f t="shared" si="336"/>
        <v>0</v>
      </c>
      <c r="R3751" s="43" t="str">
        <f t="shared" si="334"/>
        <v>-</v>
      </c>
    </row>
    <row r="3752" spans="1:18" x14ac:dyDescent="0.15">
      <c r="A3752" s="1">
        <v>3751</v>
      </c>
      <c r="B3752" s="29" t="str">
        <f>TRIM(基本信息!B3752)</f>
        <v/>
      </c>
      <c r="C3752" s="1" t="str">
        <f>TRIM(基本信息!C3752)</f>
        <v/>
      </c>
      <c r="D3752" s="1">
        <f t="shared" si="335"/>
        <v>0</v>
      </c>
      <c r="E3752" s="1" t="str">
        <f>IFERROR(INDEX(股票涨跌!E:E,MATCH(B3752,股票涨跌!B:B,0)),"-")</f>
        <v>-</v>
      </c>
      <c r="F3752" s="1" t="str">
        <f>IFERROR(INDEX(股票涨跌!F:F,MATCH(B3752,股票涨跌!B:B,0)),"-")</f>
        <v>-</v>
      </c>
      <c r="G3752" s="1" t="str">
        <f>TRIM(基本信息!O3752)</f>
        <v/>
      </c>
      <c r="H3752" s="1" t="str">
        <f>IFERROR(INDEX(行业涨跌!F:F,MATCH(G3752,行业涨跌!C:C,0)),"-")</f>
        <v>-</v>
      </c>
      <c r="I3752" s="1" t="str">
        <f>IFERROR(INDEX(行业涨跌!E:E,MATCH(G3752,行业涨跌!C:C,0)),"-")</f>
        <v>-</v>
      </c>
      <c r="M3752" s="66">
        <f t="shared" si="336"/>
        <v>0</v>
      </c>
      <c r="R3752" s="43" t="str">
        <f t="shared" si="334"/>
        <v>-</v>
      </c>
    </row>
    <row r="3753" spans="1:18" x14ac:dyDescent="0.15">
      <c r="A3753" s="1">
        <v>3752</v>
      </c>
      <c r="B3753" s="29" t="str">
        <f>TRIM(基本信息!B3753)</f>
        <v/>
      </c>
      <c r="C3753" s="1" t="str">
        <f>TRIM(基本信息!C3753)</f>
        <v/>
      </c>
      <c r="D3753" s="1">
        <f t="shared" si="335"/>
        <v>0</v>
      </c>
      <c r="E3753" s="1" t="str">
        <f>IFERROR(INDEX(股票涨跌!E:E,MATCH(B3753,股票涨跌!B:B,0)),"-")</f>
        <v>-</v>
      </c>
      <c r="F3753" s="1" t="str">
        <f>IFERROR(INDEX(股票涨跌!F:F,MATCH(B3753,股票涨跌!B:B,0)),"-")</f>
        <v>-</v>
      </c>
      <c r="G3753" s="1" t="str">
        <f>TRIM(基本信息!O3753)</f>
        <v/>
      </c>
      <c r="H3753" s="1" t="str">
        <f>IFERROR(INDEX(行业涨跌!F:F,MATCH(G3753,行业涨跌!C:C,0)),"-")</f>
        <v>-</v>
      </c>
      <c r="I3753" s="1" t="str">
        <f>IFERROR(INDEX(行业涨跌!E:E,MATCH(G3753,行业涨跌!C:C,0)),"-")</f>
        <v>-</v>
      </c>
      <c r="M3753" s="66">
        <f t="shared" si="336"/>
        <v>0</v>
      </c>
      <c r="R3753" s="43" t="str">
        <f t="shared" si="334"/>
        <v>-</v>
      </c>
    </row>
    <row r="3754" spans="1:18" x14ac:dyDescent="0.15">
      <c r="A3754" s="1">
        <v>3753</v>
      </c>
      <c r="B3754" s="29" t="str">
        <f>TRIM(基本信息!B3754)</f>
        <v/>
      </c>
      <c r="C3754" s="1" t="str">
        <f>TRIM(基本信息!C3754)</f>
        <v/>
      </c>
      <c r="D3754" s="1">
        <f t="shared" si="335"/>
        <v>0</v>
      </c>
      <c r="E3754" s="1" t="str">
        <f>IFERROR(INDEX(股票涨跌!E:E,MATCH(B3754,股票涨跌!B:B,0)),"-")</f>
        <v>-</v>
      </c>
      <c r="F3754" s="1" t="str">
        <f>IFERROR(INDEX(股票涨跌!F:F,MATCH(B3754,股票涨跌!B:B,0)),"-")</f>
        <v>-</v>
      </c>
      <c r="G3754" s="1" t="str">
        <f>TRIM(基本信息!O3754)</f>
        <v/>
      </c>
      <c r="H3754" s="1" t="str">
        <f>IFERROR(INDEX(行业涨跌!F:F,MATCH(G3754,行业涨跌!C:C,0)),"-")</f>
        <v>-</v>
      </c>
      <c r="I3754" s="1" t="str">
        <f>IFERROR(INDEX(行业涨跌!E:E,MATCH(G3754,行业涨跌!C:C,0)),"-")</f>
        <v>-</v>
      </c>
      <c r="M3754" s="66">
        <f t="shared" si="336"/>
        <v>0</v>
      </c>
      <c r="R3754" s="43" t="str">
        <f t="shared" si="334"/>
        <v>-</v>
      </c>
    </row>
    <row r="3755" spans="1:18" x14ac:dyDescent="0.15">
      <c r="A3755" s="1">
        <v>3754</v>
      </c>
      <c r="B3755" s="29" t="str">
        <f>TRIM(基本信息!B3755)</f>
        <v/>
      </c>
      <c r="C3755" s="1" t="str">
        <f>TRIM(基本信息!C3755)</f>
        <v/>
      </c>
      <c r="D3755" s="1">
        <f t="shared" si="335"/>
        <v>0</v>
      </c>
      <c r="E3755" s="1" t="str">
        <f>IFERROR(INDEX(股票涨跌!E:E,MATCH(B3755,股票涨跌!B:B,0)),"-")</f>
        <v>-</v>
      </c>
      <c r="F3755" s="1" t="str">
        <f>IFERROR(INDEX(股票涨跌!F:F,MATCH(B3755,股票涨跌!B:B,0)),"-")</f>
        <v>-</v>
      </c>
      <c r="G3755" s="1" t="str">
        <f>TRIM(基本信息!O3755)</f>
        <v/>
      </c>
      <c r="H3755" s="1" t="str">
        <f>IFERROR(INDEX(行业涨跌!F:F,MATCH(G3755,行业涨跌!C:C,0)),"-")</f>
        <v>-</v>
      </c>
      <c r="I3755" s="1" t="str">
        <f>IFERROR(INDEX(行业涨跌!E:E,MATCH(G3755,行业涨跌!C:C,0)),"-")</f>
        <v>-</v>
      </c>
      <c r="M3755" s="66">
        <f t="shared" si="336"/>
        <v>0</v>
      </c>
      <c r="R3755" s="43" t="str">
        <f t="shared" si="334"/>
        <v>-</v>
      </c>
    </row>
    <row r="3756" spans="1:18" x14ac:dyDescent="0.15">
      <c r="A3756" s="1">
        <v>3755</v>
      </c>
      <c r="B3756" s="29" t="str">
        <f>TRIM(基本信息!B3756)</f>
        <v/>
      </c>
      <c r="C3756" s="1" t="str">
        <f>TRIM(基本信息!C3756)</f>
        <v/>
      </c>
      <c r="D3756" s="1">
        <f t="shared" si="335"/>
        <v>0</v>
      </c>
      <c r="E3756" s="1" t="str">
        <f>IFERROR(INDEX(股票涨跌!E:E,MATCH(B3756,股票涨跌!B:B,0)),"-")</f>
        <v>-</v>
      </c>
      <c r="F3756" s="1" t="str">
        <f>IFERROR(INDEX(股票涨跌!F:F,MATCH(B3756,股票涨跌!B:B,0)),"-")</f>
        <v>-</v>
      </c>
      <c r="G3756" s="1" t="str">
        <f>TRIM(基本信息!O3756)</f>
        <v/>
      </c>
      <c r="H3756" s="1" t="str">
        <f>IFERROR(INDEX(行业涨跌!F:F,MATCH(G3756,行业涨跌!C:C,0)),"-")</f>
        <v>-</v>
      </c>
      <c r="I3756" s="1" t="str">
        <f>IFERROR(INDEX(行业涨跌!E:E,MATCH(G3756,行业涨跌!C:C,0)),"-")</f>
        <v>-</v>
      </c>
      <c r="M3756" s="66">
        <f t="shared" si="336"/>
        <v>0</v>
      </c>
      <c r="R3756" s="43" t="str">
        <f t="shared" si="334"/>
        <v>-</v>
      </c>
    </row>
    <row r="3757" spans="1:18" x14ac:dyDescent="0.15">
      <c r="A3757" s="1">
        <v>3756</v>
      </c>
      <c r="B3757" s="29" t="str">
        <f>TRIM(基本信息!B3757)</f>
        <v/>
      </c>
      <c r="C3757" s="1" t="str">
        <f>TRIM(基本信息!C3757)</f>
        <v/>
      </c>
      <c r="D3757" s="1">
        <f t="shared" si="335"/>
        <v>0</v>
      </c>
      <c r="E3757" s="1" t="str">
        <f>IFERROR(INDEX(股票涨跌!E:E,MATCH(B3757,股票涨跌!B:B,0)),"-")</f>
        <v>-</v>
      </c>
      <c r="F3757" s="1" t="str">
        <f>IFERROR(INDEX(股票涨跌!F:F,MATCH(B3757,股票涨跌!B:B,0)),"-")</f>
        <v>-</v>
      </c>
      <c r="G3757" s="1" t="str">
        <f>TRIM(基本信息!O3757)</f>
        <v/>
      </c>
      <c r="H3757" s="1" t="str">
        <f>IFERROR(INDEX(行业涨跌!F:F,MATCH(G3757,行业涨跌!C:C,0)),"-")</f>
        <v>-</v>
      </c>
      <c r="I3757" s="1" t="str">
        <f>IFERROR(INDEX(行业涨跌!E:E,MATCH(G3757,行业涨跌!C:C,0)),"-")</f>
        <v>-</v>
      </c>
      <c r="M3757" s="66">
        <f t="shared" si="336"/>
        <v>0</v>
      </c>
      <c r="R3757" s="43" t="str">
        <f t="shared" si="334"/>
        <v>-</v>
      </c>
    </row>
    <row r="3758" spans="1:18" x14ac:dyDescent="0.15">
      <c r="A3758" s="1">
        <v>3757</v>
      </c>
      <c r="B3758" s="29" t="str">
        <f>TRIM(基本信息!B3758)</f>
        <v/>
      </c>
      <c r="C3758" s="1" t="str">
        <f>TRIM(基本信息!C3758)</f>
        <v/>
      </c>
      <c r="D3758" s="1">
        <f t="shared" si="335"/>
        <v>0</v>
      </c>
      <c r="E3758" s="1" t="str">
        <f>IFERROR(INDEX(股票涨跌!E:E,MATCH(B3758,股票涨跌!B:B,0)),"-")</f>
        <v>-</v>
      </c>
      <c r="F3758" s="1" t="str">
        <f>IFERROR(INDEX(股票涨跌!F:F,MATCH(B3758,股票涨跌!B:B,0)),"-")</f>
        <v>-</v>
      </c>
      <c r="G3758" s="1" t="str">
        <f>TRIM(基本信息!O3758)</f>
        <v/>
      </c>
      <c r="H3758" s="1" t="str">
        <f>IFERROR(INDEX(行业涨跌!F:F,MATCH(G3758,行业涨跌!C:C,0)),"-")</f>
        <v>-</v>
      </c>
      <c r="I3758" s="1" t="str">
        <f>IFERROR(INDEX(行业涨跌!E:E,MATCH(G3758,行业涨跌!C:C,0)),"-")</f>
        <v>-</v>
      </c>
      <c r="M3758" s="66">
        <f t="shared" si="336"/>
        <v>0</v>
      </c>
      <c r="R3758" s="43" t="str">
        <f t="shared" si="334"/>
        <v>-</v>
      </c>
    </row>
    <row r="3759" spans="1:18" x14ac:dyDescent="0.15">
      <c r="A3759" s="1">
        <v>3758</v>
      </c>
      <c r="B3759" s="29" t="str">
        <f>TRIM(基本信息!B3759)</f>
        <v/>
      </c>
      <c r="C3759" s="1" t="str">
        <f>TRIM(基本信息!C3759)</f>
        <v/>
      </c>
      <c r="D3759" s="1">
        <f t="shared" si="335"/>
        <v>0</v>
      </c>
      <c r="E3759" s="1" t="str">
        <f>IFERROR(INDEX(股票涨跌!E:E,MATCH(B3759,股票涨跌!B:B,0)),"-")</f>
        <v>-</v>
      </c>
      <c r="F3759" s="1" t="str">
        <f>IFERROR(INDEX(股票涨跌!F:F,MATCH(B3759,股票涨跌!B:B,0)),"-")</f>
        <v>-</v>
      </c>
      <c r="G3759" s="1" t="str">
        <f>TRIM(基本信息!O3759)</f>
        <v/>
      </c>
      <c r="H3759" s="1" t="str">
        <f>IFERROR(INDEX(行业涨跌!F:F,MATCH(G3759,行业涨跌!C:C,0)),"-")</f>
        <v>-</v>
      </c>
      <c r="I3759" s="1" t="str">
        <f>IFERROR(INDEX(行业涨跌!E:E,MATCH(G3759,行业涨跌!C:C,0)),"-")</f>
        <v>-</v>
      </c>
      <c r="M3759" s="66">
        <f t="shared" si="336"/>
        <v>0</v>
      </c>
      <c r="R3759" s="43" t="str">
        <f t="shared" si="334"/>
        <v>-</v>
      </c>
    </row>
    <row r="3760" spans="1:18" x14ac:dyDescent="0.15">
      <c r="A3760" s="1">
        <v>3759</v>
      </c>
      <c r="B3760" s="29" t="str">
        <f>TRIM(基本信息!B3760)</f>
        <v/>
      </c>
      <c r="C3760" s="1" t="str">
        <f>TRIM(基本信息!C3760)</f>
        <v/>
      </c>
      <c r="D3760" s="1">
        <f t="shared" si="335"/>
        <v>0</v>
      </c>
      <c r="E3760" s="1" t="str">
        <f>IFERROR(INDEX(股票涨跌!E:E,MATCH(B3760,股票涨跌!B:B,0)),"-")</f>
        <v>-</v>
      </c>
      <c r="F3760" s="1" t="str">
        <f>IFERROR(INDEX(股票涨跌!F:F,MATCH(B3760,股票涨跌!B:B,0)),"-")</f>
        <v>-</v>
      </c>
      <c r="G3760" s="1" t="str">
        <f>TRIM(基本信息!O3760)</f>
        <v/>
      </c>
      <c r="H3760" s="1" t="str">
        <f>IFERROR(INDEX(行业涨跌!F:F,MATCH(G3760,行业涨跌!C:C,0)),"-")</f>
        <v>-</v>
      </c>
      <c r="I3760" s="1" t="str">
        <f>IFERROR(INDEX(行业涨跌!E:E,MATCH(G3760,行业涨跌!C:C,0)),"-")</f>
        <v>-</v>
      </c>
      <c r="M3760" s="66">
        <f t="shared" si="336"/>
        <v>0</v>
      </c>
      <c r="R3760" s="43" t="str">
        <f t="shared" si="334"/>
        <v>-</v>
      </c>
    </row>
    <row r="3761" spans="1:18" x14ac:dyDescent="0.15">
      <c r="A3761" s="1">
        <v>3760</v>
      </c>
      <c r="B3761" s="29" t="str">
        <f>TRIM(基本信息!B3761)</f>
        <v/>
      </c>
      <c r="C3761" s="1" t="str">
        <f>TRIM(基本信息!C3761)</f>
        <v/>
      </c>
      <c r="D3761" s="1">
        <f t="shared" si="335"/>
        <v>0</v>
      </c>
      <c r="E3761" s="1" t="str">
        <f>IFERROR(INDEX(股票涨跌!E:E,MATCH(B3761,股票涨跌!B:B,0)),"-")</f>
        <v>-</v>
      </c>
      <c r="F3761" s="1" t="str">
        <f>IFERROR(INDEX(股票涨跌!F:F,MATCH(B3761,股票涨跌!B:B,0)),"-")</f>
        <v>-</v>
      </c>
      <c r="G3761" s="1" t="str">
        <f>TRIM(基本信息!O3761)</f>
        <v/>
      </c>
      <c r="H3761" s="1" t="str">
        <f>IFERROR(INDEX(行业涨跌!F:F,MATCH(G3761,行业涨跌!C:C,0)),"-")</f>
        <v>-</v>
      </c>
      <c r="I3761" s="1" t="str">
        <f>IFERROR(INDEX(行业涨跌!E:E,MATCH(G3761,行业涨跌!C:C,0)),"-")</f>
        <v>-</v>
      </c>
      <c r="M3761" s="66">
        <f t="shared" si="336"/>
        <v>0</v>
      </c>
      <c r="R3761" s="43" t="str">
        <f t="shared" si="334"/>
        <v>-</v>
      </c>
    </row>
    <row r="3762" spans="1:18" x14ac:dyDescent="0.15">
      <c r="A3762" s="1">
        <v>3761</v>
      </c>
      <c r="B3762" s="29" t="str">
        <f>TRIM(基本信息!B3762)</f>
        <v/>
      </c>
      <c r="C3762" s="1" t="str">
        <f>TRIM(基本信息!C3762)</f>
        <v/>
      </c>
      <c r="D3762" s="1">
        <f t="shared" si="335"/>
        <v>0</v>
      </c>
      <c r="E3762" s="1" t="str">
        <f>IFERROR(INDEX(股票涨跌!E:E,MATCH(B3762,股票涨跌!B:B,0)),"-")</f>
        <v>-</v>
      </c>
      <c r="F3762" s="1" t="str">
        <f>IFERROR(INDEX(股票涨跌!F:F,MATCH(B3762,股票涨跌!B:B,0)),"-")</f>
        <v>-</v>
      </c>
      <c r="G3762" s="1" t="str">
        <f>TRIM(基本信息!O3762)</f>
        <v/>
      </c>
      <c r="H3762" s="1" t="str">
        <f>IFERROR(INDEX(行业涨跌!F:F,MATCH(G3762,行业涨跌!C:C,0)),"-")</f>
        <v>-</v>
      </c>
      <c r="I3762" s="1" t="str">
        <f>IFERROR(INDEX(行业涨跌!E:E,MATCH(G3762,行业涨跌!C:C,0)),"-")</f>
        <v>-</v>
      </c>
      <c r="M3762" s="66">
        <f t="shared" si="336"/>
        <v>0</v>
      </c>
      <c r="R3762" s="43" t="str">
        <f t="shared" si="334"/>
        <v>-</v>
      </c>
    </row>
    <row r="3763" spans="1:18" x14ac:dyDescent="0.15">
      <c r="A3763" s="1">
        <v>3762</v>
      </c>
      <c r="B3763" s="29" t="str">
        <f>TRIM(基本信息!B3763)</f>
        <v/>
      </c>
      <c r="C3763" s="1" t="str">
        <f>TRIM(基本信息!C3763)</f>
        <v/>
      </c>
      <c r="D3763" s="1">
        <f t="shared" si="335"/>
        <v>0</v>
      </c>
      <c r="E3763" s="1" t="str">
        <f>IFERROR(INDEX(股票涨跌!E:E,MATCH(B3763,股票涨跌!B:B,0)),"-")</f>
        <v>-</v>
      </c>
      <c r="F3763" s="1" t="str">
        <f>IFERROR(INDEX(股票涨跌!F:F,MATCH(B3763,股票涨跌!B:B,0)),"-")</f>
        <v>-</v>
      </c>
      <c r="G3763" s="1" t="str">
        <f>TRIM(基本信息!O3763)</f>
        <v/>
      </c>
      <c r="H3763" s="1" t="str">
        <f>IFERROR(INDEX(行业涨跌!F:F,MATCH(G3763,行业涨跌!C:C,0)),"-")</f>
        <v>-</v>
      </c>
      <c r="I3763" s="1" t="str">
        <f>IFERROR(INDEX(行业涨跌!E:E,MATCH(G3763,行业涨跌!C:C,0)),"-")</f>
        <v>-</v>
      </c>
      <c r="M3763" s="66">
        <f t="shared" si="336"/>
        <v>0</v>
      </c>
      <c r="R3763" s="43" t="str">
        <f t="shared" si="334"/>
        <v>-</v>
      </c>
    </row>
    <row r="3764" spans="1:18" x14ac:dyDescent="0.15">
      <c r="A3764" s="1">
        <v>3763</v>
      </c>
      <c r="B3764" s="29" t="str">
        <f>TRIM(基本信息!B3764)</f>
        <v/>
      </c>
      <c r="C3764" s="1" t="str">
        <f>TRIM(基本信息!C3764)</f>
        <v/>
      </c>
      <c r="D3764" s="1">
        <f t="shared" si="335"/>
        <v>0</v>
      </c>
      <c r="E3764" s="1" t="str">
        <f>IFERROR(INDEX(股票涨跌!E:E,MATCH(B3764,股票涨跌!B:B,0)),"-")</f>
        <v>-</v>
      </c>
      <c r="F3764" s="1" t="str">
        <f>IFERROR(INDEX(股票涨跌!F:F,MATCH(B3764,股票涨跌!B:B,0)),"-")</f>
        <v>-</v>
      </c>
      <c r="G3764" s="1" t="str">
        <f>TRIM(基本信息!O3764)</f>
        <v/>
      </c>
      <c r="H3764" s="1" t="str">
        <f>IFERROR(INDEX(行业涨跌!F:F,MATCH(G3764,行业涨跌!C:C,0)),"-")</f>
        <v>-</v>
      </c>
      <c r="I3764" s="1" t="str">
        <f>IFERROR(INDEX(行业涨跌!E:E,MATCH(G3764,行业涨跌!C:C,0)),"-")</f>
        <v>-</v>
      </c>
      <c r="M3764" s="66">
        <f t="shared" si="336"/>
        <v>0</v>
      </c>
      <c r="R3764" s="43" t="str">
        <f t="shared" si="334"/>
        <v>-</v>
      </c>
    </row>
    <row r="3765" spans="1:18" x14ac:dyDescent="0.15">
      <c r="A3765" s="1">
        <v>3764</v>
      </c>
      <c r="B3765" s="29" t="str">
        <f>TRIM(基本信息!B3765)</f>
        <v/>
      </c>
      <c r="C3765" s="1" t="str">
        <f>TRIM(基本信息!C3765)</f>
        <v/>
      </c>
      <c r="D3765" s="1">
        <f t="shared" si="335"/>
        <v>0</v>
      </c>
      <c r="E3765" s="1" t="str">
        <f>IFERROR(INDEX(股票涨跌!E:E,MATCH(B3765,股票涨跌!B:B,0)),"-")</f>
        <v>-</v>
      </c>
      <c r="F3765" s="1" t="str">
        <f>IFERROR(INDEX(股票涨跌!F:F,MATCH(B3765,股票涨跌!B:B,0)),"-")</f>
        <v>-</v>
      </c>
      <c r="G3765" s="1" t="str">
        <f>TRIM(基本信息!O3765)</f>
        <v/>
      </c>
      <c r="H3765" s="1" t="str">
        <f>IFERROR(INDEX(行业涨跌!F:F,MATCH(G3765,行业涨跌!C:C,0)),"-")</f>
        <v>-</v>
      </c>
      <c r="I3765" s="1" t="str">
        <f>IFERROR(INDEX(行业涨跌!E:E,MATCH(G3765,行业涨跌!C:C,0)),"-")</f>
        <v>-</v>
      </c>
      <c r="M3765" s="66">
        <f t="shared" si="336"/>
        <v>0</v>
      </c>
      <c r="R3765" s="43" t="str">
        <f t="shared" si="334"/>
        <v>-</v>
      </c>
    </row>
    <row r="3766" spans="1:18" x14ac:dyDescent="0.15">
      <c r="A3766" s="1">
        <v>3765</v>
      </c>
      <c r="B3766" s="29" t="str">
        <f>TRIM(基本信息!B3766)</f>
        <v/>
      </c>
      <c r="C3766" s="1" t="str">
        <f>TRIM(基本信息!C3766)</f>
        <v/>
      </c>
      <c r="D3766" s="1">
        <f t="shared" si="335"/>
        <v>0</v>
      </c>
      <c r="E3766" s="1" t="str">
        <f>IFERROR(INDEX(股票涨跌!E:E,MATCH(B3766,股票涨跌!B:B,0)),"-")</f>
        <v>-</v>
      </c>
      <c r="F3766" s="1" t="str">
        <f>IFERROR(INDEX(股票涨跌!F:F,MATCH(B3766,股票涨跌!B:B,0)),"-")</f>
        <v>-</v>
      </c>
      <c r="G3766" s="1" t="str">
        <f>TRIM(基本信息!O3766)</f>
        <v/>
      </c>
      <c r="H3766" s="1" t="str">
        <f>IFERROR(INDEX(行业涨跌!F:F,MATCH(G3766,行业涨跌!C:C,0)),"-")</f>
        <v>-</v>
      </c>
      <c r="I3766" s="1" t="str">
        <f>IFERROR(INDEX(行业涨跌!E:E,MATCH(G3766,行业涨跌!C:C,0)),"-")</f>
        <v>-</v>
      </c>
      <c r="M3766" s="66">
        <f t="shared" si="336"/>
        <v>0</v>
      </c>
      <c r="R3766" s="43" t="str">
        <f t="shared" si="334"/>
        <v>-</v>
      </c>
    </row>
    <row r="3767" spans="1:18" x14ac:dyDescent="0.15">
      <c r="A3767" s="1">
        <v>3766</v>
      </c>
      <c r="B3767" s="29" t="str">
        <f>TRIM(基本信息!B3767)</f>
        <v/>
      </c>
      <c r="C3767" s="1" t="str">
        <f>TRIM(基本信息!C3767)</f>
        <v/>
      </c>
      <c r="D3767" s="1">
        <f t="shared" si="335"/>
        <v>0</v>
      </c>
      <c r="E3767" s="1" t="str">
        <f>IFERROR(INDEX(股票涨跌!E:E,MATCH(B3767,股票涨跌!B:B,0)),"-")</f>
        <v>-</v>
      </c>
      <c r="F3767" s="1" t="str">
        <f>IFERROR(INDEX(股票涨跌!F:F,MATCH(B3767,股票涨跌!B:B,0)),"-")</f>
        <v>-</v>
      </c>
      <c r="G3767" s="1" t="str">
        <f>TRIM(基本信息!O3767)</f>
        <v/>
      </c>
      <c r="H3767" s="1" t="str">
        <f>IFERROR(INDEX(行业涨跌!F:F,MATCH(G3767,行业涨跌!C:C,0)),"-")</f>
        <v>-</v>
      </c>
      <c r="I3767" s="1" t="str">
        <f>IFERROR(INDEX(行业涨跌!E:E,MATCH(G3767,行业涨跌!C:C,0)),"-")</f>
        <v>-</v>
      </c>
      <c r="M3767" s="66">
        <f t="shared" si="336"/>
        <v>0</v>
      </c>
      <c r="R3767" s="43" t="str">
        <f t="shared" si="334"/>
        <v>-</v>
      </c>
    </row>
    <row r="3768" spans="1:18" x14ac:dyDescent="0.15">
      <c r="A3768" s="1">
        <v>3767</v>
      </c>
      <c r="B3768" s="29" t="str">
        <f>TRIM(基本信息!B3768)</f>
        <v/>
      </c>
      <c r="C3768" s="1" t="str">
        <f>TRIM(基本信息!C3768)</f>
        <v/>
      </c>
      <c r="D3768" s="1">
        <f t="shared" si="335"/>
        <v>0</v>
      </c>
      <c r="E3768" s="1" t="str">
        <f>IFERROR(INDEX(股票涨跌!E:E,MATCH(B3768,股票涨跌!B:B,0)),"-")</f>
        <v>-</v>
      </c>
      <c r="F3768" s="1" t="str">
        <f>IFERROR(INDEX(股票涨跌!F:F,MATCH(B3768,股票涨跌!B:B,0)),"-")</f>
        <v>-</v>
      </c>
      <c r="G3768" s="1" t="str">
        <f>TRIM(基本信息!O3768)</f>
        <v/>
      </c>
      <c r="H3768" s="1" t="str">
        <f>IFERROR(INDEX(行业涨跌!F:F,MATCH(G3768,行业涨跌!C:C,0)),"-")</f>
        <v>-</v>
      </c>
      <c r="I3768" s="1" t="str">
        <f>IFERROR(INDEX(行业涨跌!E:E,MATCH(G3768,行业涨跌!C:C,0)),"-")</f>
        <v>-</v>
      </c>
      <c r="M3768" s="66">
        <f t="shared" si="336"/>
        <v>0</v>
      </c>
      <c r="R3768" s="43" t="str">
        <f t="shared" si="334"/>
        <v>-</v>
      </c>
    </row>
    <row r="3769" spans="1:18" x14ac:dyDescent="0.15">
      <c r="A3769" s="1">
        <v>3768</v>
      </c>
      <c r="B3769" s="29" t="str">
        <f>TRIM(基本信息!B3769)</f>
        <v/>
      </c>
      <c r="C3769" s="1" t="str">
        <f>TRIM(基本信息!C3769)</f>
        <v/>
      </c>
      <c r="D3769" s="1">
        <f t="shared" si="335"/>
        <v>0</v>
      </c>
      <c r="E3769" s="1" t="str">
        <f>IFERROR(INDEX(股票涨跌!E:E,MATCH(B3769,股票涨跌!B:B,0)),"-")</f>
        <v>-</v>
      </c>
      <c r="F3769" s="1" t="str">
        <f>IFERROR(INDEX(股票涨跌!F:F,MATCH(B3769,股票涨跌!B:B,0)),"-")</f>
        <v>-</v>
      </c>
      <c r="G3769" s="1" t="str">
        <f>TRIM(基本信息!O3769)</f>
        <v/>
      </c>
      <c r="H3769" s="1" t="str">
        <f>IFERROR(INDEX(行业涨跌!F:F,MATCH(G3769,行业涨跌!C:C,0)),"-")</f>
        <v>-</v>
      </c>
      <c r="I3769" s="1" t="str">
        <f>IFERROR(INDEX(行业涨跌!E:E,MATCH(G3769,行业涨跌!C:C,0)),"-")</f>
        <v>-</v>
      </c>
      <c r="M3769" s="66">
        <f t="shared" si="336"/>
        <v>0</v>
      </c>
      <c r="R3769" s="43" t="str">
        <f t="shared" si="334"/>
        <v>-</v>
      </c>
    </row>
    <row r="3770" spans="1:18" x14ac:dyDescent="0.15">
      <c r="A3770" s="1">
        <v>3769</v>
      </c>
      <c r="B3770" s="29" t="str">
        <f>TRIM(基本信息!B3770)</f>
        <v/>
      </c>
      <c r="C3770" s="1" t="str">
        <f>TRIM(基本信息!C3770)</f>
        <v/>
      </c>
      <c r="D3770" s="1">
        <f t="shared" si="335"/>
        <v>0</v>
      </c>
      <c r="E3770" s="1" t="str">
        <f>IFERROR(INDEX(股票涨跌!E:E,MATCH(B3770,股票涨跌!B:B,0)),"-")</f>
        <v>-</v>
      </c>
      <c r="F3770" s="1" t="str">
        <f>IFERROR(INDEX(股票涨跌!F:F,MATCH(B3770,股票涨跌!B:B,0)),"-")</f>
        <v>-</v>
      </c>
      <c r="G3770" s="1" t="str">
        <f>TRIM(基本信息!O3770)</f>
        <v/>
      </c>
      <c r="H3770" s="1" t="str">
        <f>IFERROR(INDEX(行业涨跌!F:F,MATCH(G3770,行业涨跌!C:C,0)),"-")</f>
        <v>-</v>
      </c>
      <c r="I3770" s="1" t="str">
        <f>IFERROR(INDEX(行业涨跌!E:E,MATCH(G3770,行业涨跌!C:C,0)),"-")</f>
        <v>-</v>
      </c>
      <c r="M3770" s="66">
        <f t="shared" si="336"/>
        <v>0</v>
      </c>
      <c r="R3770" s="43" t="str">
        <f t="shared" si="334"/>
        <v>-</v>
      </c>
    </row>
    <row r="3771" spans="1:18" x14ac:dyDescent="0.15">
      <c r="A3771" s="1">
        <v>3770</v>
      </c>
      <c r="B3771" s="29" t="str">
        <f>TRIM(基本信息!B3771)</f>
        <v/>
      </c>
      <c r="C3771" s="1" t="str">
        <f>TRIM(基本信息!C3771)</f>
        <v/>
      </c>
      <c r="D3771" s="1">
        <f t="shared" si="335"/>
        <v>0</v>
      </c>
      <c r="E3771" s="1" t="str">
        <f>IFERROR(INDEX(股票涨跌!E:E,MATCH(B3771,股票涨跌!B:B,0)),"-")</f>
        <v>-</v>
      </c>
      <c r="F3771" s="1" t="str">
        <f>IFERROR(INDEX(股票涨跌!F:F,MATCH(B3771,股票涨跌!B:B,0)),"-")</f>
        <v>-</v>
      </c>
      <c r="G3771" s="1" t="str">
        <f>TRIM(基本信息!O3771)</f>
        <v/>
      </c>
      <c r="H3771" s="1" t="str">
        <f>IFERROR(INDEX(行业涨跌!F:F,MATCH(G3771,行业涨跌!C:C,0)),"-")</f>
        <v>-</v>
      </c>
      <c r="I3771" s="1" t="str">
        <f>IFERROR(INDEX(行业涨跌!E:E,MATCH(G3771,行业涨跌!C:C,0)),"-")</f>
        <v>-</v>
      </c>
      <c r="M3771" s="66">
        <f t="shared" si="336"/>
        <v>0</v>
      </c>
      <c r="R3771" s="43" t="str">
        <f t="shared" si="334"/>
        <v>-</v>
      </c>
    </row>
    <row r="3772" spans="1:18" x14ac:dyDescent="0.15">
      <c r="A3772" s="1">
        <v>3771</v>
      </c>
      <c r="B3772" s="29" t="str">
        <f>TRIM(基本信息!B3772)</f>
        <v/>
      </c>
      <c r="C3772" s="1" t="str">
        <f>TRIM(基本信息!C3772)</f>
        <v/>
      </c>
      <c r="D3772" s="1">
        <f t="shared" si="335"/>
        <v>0</v>
      </c>
      <c r="E3772" s="1" t="str">
        <f>IFERROR(INDEX(股票涨跌!E:E,MATCH(B3772,股票涨跌!B:B,0)),"-")</f>
        <v>-</v>
      </c>
      <c r="F3772" s="1" t="str">
        <f>IFERROR(INDEX(股票涨跌!F:F,MATCH(B3772,股票涨跌!B:B,0)),"-")</f>
        <v>-</v>
      </c>
      <c r="G3772" s="1" t="str">
        <f>TRIM(基本信息!O3772)</f>
        <v/>
      </c>
      <c r="H3772" s="1" t="str">
        <f>IFERROR(INDEX(行业涨跌!F:F,MATCH(G3772,行业涨跌!C:C,0)),"-")</f>
        <v>-</v>
      </c>
      <c r="I3772" s="1" t="str">
        <f>IFERROR(INDEX(行业涨跌!E:E,MATCH(G3772,行业涨跌!C:C,0)),"-")</f>
        <v>-</v>
      </c>
      <c r="M3772" s="66">
        <f t="shared" si="336"/>
        <v>0</v>
      </c>
      <c r="R3772" s="43" t="str">
        <f t="shared" si="334"/>
        <v>-</v>
      </c>
    </row>
    <row r="3773" spans="1:18" x14ac:dyDescent="0.15">
      <c r="A3773" s="1">
        <v>3772</v>
      </c>
      <c r="B3773" s="29" t="str">
        <f>TRIM(基本信息!B3773)</f>
        <v/>
      </c>
      <c r="C3773" s="1" t="str">
        <f>TRIM(基本信息!C3773)</f>
        <v/>
      </c>
      <c r="D3773" s="1">
        <f t="shared" si="335"/>
        <v>0</v>
      </c>
      <c r="E3773" s="1" t="str">
        <f>IFERROR(INDEX(股票涨跌!E:E,MATCH(B3773,股票涨跌!B:B,0)),"-")</f>
        <v>-</v>
      </c>
      <c r="F3773" s="1" t="str">
        <f>IFERROR(INDEX(股票涨跌!F:F,MATCH(B3773,股票涨跌!B:B,0)),"-")</f>
        <v>-</v>
      </c>
      <c r="G3773" s="1" t="str">
        <f>TRIM(基本信息!O3773)</f>
        <v/>
      </c>
      <c r="H3773" s="1" t="str">
        <f>IFERROR(INDEX(行业涨跌!F:F,MATCH(G3773,行业涨跌!C:C,0)),"-")</f>
        <v>-</v>
      </c>
      <c r="I3773" s="1" t="str">
        <f>IFERROR(INDEX(行业涨跌!E:E,MATCH(G3773,行业涨跌!C:C,0)),"-")</f>
        <v>-</v>
      </c>
      <c r="M3773" s="66">
        <f t="shared" si="336"/>
        <v>0</v>
      </c>
      <c r="R3773" s="43" t="str">
        <f t="shared" si="334"/>
        <v>-</v>
      </c>
    </row>
    <row r="3774" spans="1:18" x14ac:dyDescent="0.15">
      <c r="A3774" s="1">
        <v>3773</v>
      </c>
      <c r="B3774" s="29" t="str">
        <f>TRIM(基本信息!B3774)</f>
        <v/>
      </c>
      <c r="C3774" s="1" t="str">
        <f>TRIM(基本信息!C3774)</f>
        <v/>
      </c>
      <c r="D3774" s="1">
        <f t="shared" si="335"/>
        <v>0</v>
      </c>
      <c r="E3774" s="1" t="str">
        <f>IFERROR(INDEX(股票涨跌!E:E,MATCH(B3774,股票涨跌!B:B,0)),"-")</f>
        <v>-</v>
      </c>
      <c r="F3774" s="1" t="str">
        <f>IFERROR(INDEX(股票涨跌!F:F,MATCH(B3774,股票涨跌!B:B,0)),"-")</f>
        <v>-</v>
      </c>
      <c r="G3774" s="1" t="str">
        <f>TRIM(基本信息!O3774)</f>
        <v/>
      </c>
      <c r="H3774" s="1" t="str">
        <f>IFERROR(INDEX(行业涨跌!F:F,MATCH(G3774,行业涨跌!C:C,0)),"-")</f>
        <v>-</v>
      </c>
      <c r="I3774" s="1" t="str">
        <f>IFERROR(INDEX(行业涨跌!E:E,MATCH(G3774,行业涨跌!C:C,0)),"-")</f>
        <v>-</v>
      </c>
      <c r="M3774" s="66">
        <f t="shared" si="336"/>
        <v>0</v>
      </c>
      <c r="R3774" s="43" t="str">
        <f t="shared" si="334"/>
        <v>-</v>
      </c>
    </row>
    <row r="3775" spans="1:18" x14ac:dyDescent="0.15">
      <c r="A3775" s="1">
        <v>3774</v>
      </c>
      <c r="B3775" s="29" t="str">
        <f>TRIM(基本信息!B3775)</f>
        <v/>
      </c>
      <c r="C3775" s="1" t="str">
        <f>TRIM(基本信息!C3775)</f>
        <v/>
      </c>
      <c r="D3775" s="1">
        <f t="shared" si="335"/>
        <v>0</v>
      </c>
      <c r="E3775" s="1" t="str">
        <f>IFERROR(INDEX(股票涨跌!E:E,MATCH(B3775,股票涨跌!B:B,0)),"-")</f>
        <v>-</v>
      </c>
      <c r="F3775" s="1" t="str">
        <f>IFERROR(INDEX(股票涨跌!F:F,MATCH(B3775,股票涨跌!B:B,0)),"-")</f>
        <v>-</v>
      </c>
      <c r="G3775" s="1" t="str">
        <f>TRIM(基本信息!O3775)</f>
        <v/>
      </c>
      <c r="H3775" s="1" t="str">
        <f>IFERROR(INDEX(行业涨跌!F:F,MATCH(G3775,行业涨跌!C:C,0)),"-")</f>
        <v>-</v>
      </c>
      <c r="I3775" s="1" t="str">
        <f>IFERROR(INDEX(行业涨跌!E:E,MATCH(G3775,行业涨跌!C:C,0)),"-")</f>
        <v>-</v>
      </c>
      <c r="M3775" s="66">
        <f t="shared" si="336"/>
        <v>0</v>
      </c>
      <c r="R3775" s="43" t="str">
        <f t="shared" si="334"/>
        <v>-</v>
      </c>
    </row>
    <row r="3776" spans="1:18" x14ac:dyDescent="0.15">
      <c r="A3776" s="1">
        <v>3775</v>
      </c>
      <c r="B3776" s="29" t="str">
        <f>TRIM(基本信息!B3776)</f>
        <v/>
      </c>
      <c r="C3776" s="1" t="str">
        <f>TRIM(基本信息!C3776)</f>
        <v/>
      </c>
      <c r="D3776" s="1">
        <f t="shared" si="335"/>
        <v>0</v>
      </c>
      <c r="E3776" s="1" t="str">
        <f>IFERROR(INDEX(股票涨跌!E:E,MATCH(B3776,股票涨跌!B:B,0)),"-")</f>
        <v>-</v>
      </c>
      <c r="F3776" s="1" t="str">
        <f>IFERROR(INDEX(股票涨跌!F:F,MATCH(B3776,股票涨跌!B:B,0)),"-")</f>
        <v>-</v>
      </c>
      <c r="G3776" s="1" t="str">
        <f>TRIM(基本信息!O3776)</f>
        <v/>
      </c>
      <c r="H3776" s="1" t="str">
        <f>IFERROR(INDEX(行业涨跌!F:F,MATCH(G3776,行业涨跌!C:C,0)),"-")</f>
        <v>-</v>
      </c>
      <c r="I3776" s="1" t="str">
        <f>IFERROR(INDEX(行业涨跌!E:E,MATCH(G3776,行业涨跌!C:C,0)),"-")</f>
        <v>-</v>
      </c>
      <c r="M3776" s="66">
        <f t="shared" si="336"/>
        <v>0</v>
      </c>
      <c r="R3776" s="43" t="str">
        <f t="shared" si="334"/>
        <v>-</v>
      </c>
    </row>
    <row r="3777" spans="1:18" x14ac:dyDescent="0.15">
      <c r="A3777" s="1">
        <v>3776</v>
      </c>
      <c r="B3777" s="29" t="str">
        <f>TRIM(基本信息!B3777)</f>
        <v/>
      </c>
      <c r="C3777" s="1" t="str">
        <f>TRIM(基本信息!C3777)</f>
        <v/>
      </c>
      <c r="D3777" s="1">
        <f t="shared" si="335"/>
        <v>0</v>
      </c>
      <c r="E3777" s="1" t="str">
        <f>IFERROR(INDEX(股票涨跌!E:E,MATCH(B3777,股票涨跌!B:B,0)),"-")</f>
        <v>-</v>
      </c>
      <c r="F3777" s="1" t="str">
        <f>IFERROR(INDEX(股票涨跌!F:F,MATCH(B3777,股票涨跌!B:B,0)),"-")</f>
        <v>-</v>
      </c>
      <c r="G3777" s="1" t="str">
        <f>TRIM(基本信息!O3777)</f>
        <v/>
      </c>
      <c r="H3777" s="1" t="str">
        <f>IFERROR(INDEX(行业涨跌!F:F,MATCH(G3777,行业涨跌!C:C,0)),"-")</f>
        <v>-</v>
      </c>
      <c r="I3777" s="1" t="str">
        <f>IFERROR(INDEX(行业涨跌!E:E,MATCH(G3777,行业涨跌!C:C,0)),"-")</f>
        <v>-</v>
      </c>
      <c r="M3777" s="66">
        <f t="shared" si="336"/>
        <v>0</v>
      </c>
      <c r="R3777" s="43" t="str">
        <f t="shared" si="334"/>
        <v>-</v>
      </c>
    </row>
    <row r="3778" spans="1:18" x14ac:dyDescent="0.15">
      <c r="A3778" s="1">
        <v>3777</v>
      </c>
      <c r="B3778" s="29" t="str">
        <f>TRIM(基本信息!B3778)</f>
        <v/>
      </c>
      <c r="C3778" s="1" t="str">
        <f>TRIM(基本信息!C3778)</f>
        <v/>
      </c>
      <c r="D3778" s="1">
        <f t="shared" si="335"/>
        <v>0</v>
      </c>
      <c r="E3778" s="1" t="str">
        <f>IFERROR(INDEX(股票涨跌!E:E,MATCH(B3778,股票涨跌!B:B,0)),"-")</f>
        <v>-</v>
      </c>
      <c r="F3778" s="1" t="str">
        <f>IFERROR(INDEX(股票涨跌!F:F,MATCH(B3778,股票涨跌!B:B,0)),"-")</f>
        <v>-</v>
      </c>
      <c r="G3778" s="1" t="str">
        <f>TRIM(基本信息!O3778)</f>
        <v/>
      </c>
      <c r="H3778" s="1" t="str">
        <f>IFERROR(INDEX(行业涨跌!F:F,MATCH(G3778,行业涨跌!C:C,0)),"-")</f>
        <v>-</v>
      </c>
      <c r="I3778" s="1" t="str">
        <f>IFERROR(INDEX(行业涨跌!E:E,MATCH(G3778,行业涨跌!C:C,0)),"-")</f>
        <v>-</v>
      </c>
      <c r="M3778" s="66">
        <f t="shared" si="336"/>
        <v>0</v>
      </c>
      <c r="R3778" s="43" t="str">
        <f t="shared" ref="R3778:R3841" si="337">IF(D3778&gt;0,IF(J3778&gt;0,$J$1,"")&amp;IF(K3778&gt;0,$K$1,"")&amp;IF(L3778&gt;0,$L$1,"")&amp;"+"&amp;IF(N3778&gt;0,$N$1,"")&amp;IF(O3778&gt;0,$O$1,"")&amp;IF(P3778&gt;0,$P$1,"")&amp;IF(Q3778&gt;0,$Q$1,""),"-")</f>
        <v>-</v>
      </c>
    </row>
    <row r="3779" spans="1:18" x14ac:dyDescent="0.15">
      <c r="A3779" s="1">
        <v>3778</v>
      </c>
      <c r="B3779" s="29" t="str">
        <f>TRIM(基本信息!B3779)</f>
        <v/>
      </c>
      <c r="C3779" s="1" t="str">
        <f>TRIM(基本信息!C3779)</f>
        <v/>
      </c>
      <c r="D3779" s="1">
        <f t="shared" ref="D3779:D3842" si="338">IF(LEN(B3779)&gt;2,OR(M3779=1,(M3779=0.5)*(N3779+O3779+P3779+Q3779)&gt;0)+0,0)</f>
        <v>0</v>
      </c>
      <c r="E3779" s="1" t="str">
        <f>IFERROR(INDEX(股票涨跌!E:E,MATCH(B3779,股票涨跌!B:B,0)),"-")</f>
        <v>-</v>
      </c>
      <c r="F3779" s="1" t="str">
        <f>IFERROR(INDEX(股票涨跌!F:F,MATCH(B3779,股票涨跌!B:B,0)),"-")</f>
        <v>-</v>
      </c>
      <c r="G3779" s="1" t="str">
        <f>TRIM(基本信息!O3779)</f>
        <v/>
      </c>
      <c r="H3779" s="1" t="str">
        <f>IFERROR(INDEX(行业涨跌!F:F,MATCH(G3779,行业涨跌!C:C,0)),"-")</f>
        <v>-</v>
      </c>
      <c r="I3779" s="1" t="str">
        <f>IFERROR(INDEX(行业涨跌!E:E,MATCH(G3779,行业涨跌!C:C,0)),"-")</f>
        <v>-</v>
      </c>
      <c r="M3779" s="66">
        <f t="shared" ref="M3779:M3842" si="339">IF(K3779&gt;0,1,IF(J3779&gt;0,0.5,0))</f>
        <v>0</v>
      </c>
      <c r="R3779" s="43" t="str">
        <f t="shared" si="337"/>
        <v>-</v>
      </c>
    </row>
    <row r="3780" spans="1:18" x14ac:dyDescent="0.15">
      <c r="A3780" s="1">
        <v>3779</v>
      </c>
      <c r="B3780" s="29" t="str">
        <f>TRIM(基本信息!B3780)</f>
        <v/>
      </c>
      <c r="C3780" s="1" t="str">
        <f>TRIM(基本信息!C3780)</f>
        <v/>
      </c>
      <c r="D3780" s="1">
        <f t="shared" si="338"/>
        <v>0</v>
      </c>
      <c r="E3780" s="1" t="str">
        <f>IFERROR(INDEX(股票涨跌!E:E,MATCH(B3780,股票涨跌!B:B,0)),"-")</f>
        <v>-</v>
      </c>
      <c r="F3780" s="1" t="str">
        <f>IFERROR(INDEX(股票涨跌!F:F,MATCH(B3780,股票涨跌!B:B,0)),"-")</f>
        <v>-</v>
      </c>
      <c r="G3780" s="1" t="str">
        <f>TRIM(基本信息!O3780)</f>
        <v/>
      </c>
      <c r="H3780" s="1" t="str">
        <f>IFERROR(INDEX(行业涨跌!F:F,MATCH(G3780,行业涨跌!C:C,0)),"-")</f>
        <v>-</v>
      </c>
      <c r="I3780" s="1" t="str">
        <f>IFERROR(INDEX(行业涨跌!E:E,MATCH(G3780,行业涨跌!C:C,0)),"-")</f>
        <v>-</v>
      </c>
      <c r="M3780" s="66">
        <f t="shared" si="339"/>
        <v>0</v>
      </c>
      <c r="R3780" s="43" t="str">
        <f t="shared" si="337"/>
        <v>-</v>
      </c>
    </row>
    <row r="3781" spans="1:18" x14ac:dyDescent="0.15">
      <c r="A3781" s="1">
        <v>3780</v>
      </c>
      <c r="B3781" s="29" t="str">
        <f>TRIM(基本信息!B3781)</f>
        <v/>
      </c>
      <c r="C3781" s="1" t="str">
        <f>TRIM(基本信息!C3781)</f>
        <v/>
      </c>
      <c r="D3781" s="1">
        <f t="shared" si="338"/>
        <v>0</v>
      </c>
      <c r="E3781" s="1" t="str">
        <f>IFERROR(INDEX(股票涨跌!E:E,MATCH(B3781,股票涨跌!B:B,0)),"-")</f>
        <v>-</v>
      </c>
      <c r="F3781" s="1" t="str">
        <f>IFERROR(INDEX(股票涨跌!F:F,MATCH(B3781,股票涨跌!B:B,0)),"-")</f>
        <v>-</v>
      </c>
      <c r="G3781" s="1" t="str">
        <f>TRIM(基本信息!O3781)</f>
        <v/>
      </c>
      <c r="H3781" s="1" t="str">
        <f>IFERROR(INDEX(行业涨跌!F:F,MATCH(G3781,行业涨跌!C:C,0)),"-")</f>
        <v>-</v>
      </c>
      <c r="I3781" s="1" t="str">
        <f>IFERROR(INDEX(行业涨跌!E:E,MATCH(G3781,行业涨跌!C:C,0)),"-")</f>
        <v>-</v>
      </c>
      <c r="M3781" s="66">
        <f t="shared" si="339"/>
        <v>0</v>
      </c>
      <c r="R3781" s="43" t="str">
        <f t="shared" si="337"/>
        <v>-</v>
      </c>
    </row>
    <row r="3782" spans="1:18" x14ac:dyDescent="0.15">
      <c r="A3782" s="1">
        <v>3781</v>
      </c>
      <c r="B3782" s="29" t="str">
        <f>TRIM(基本信息!B3782)</f>
        <v/>
      </c>
      <c r="C3782" s="1" t="str">
        <f>TRIM(基本信息!C3782)</f>
        <v/>
      </c>
      <c r="D3782" s="1">
        <f t="shared" si="338"/>
        <v>0</v>
      </c>
      <c r="E3782" s="1" t="str">
        <f>IFERROR(INDEX(股票涨跌!E:E,MATCH(B3782,股票涨跌!B:B,0)),"-")</f>
        <v>-</v>
      </c>
      <c r="F3782" s="1" t="str">
        <f>IFERROR(INDEX(股票涨跌!F:F,MATCH(B3782,股票涨跌!B:B,0)),"-")</f>
        <v>-</v>
      </c>
      <c r="G3782" s="1" t="str">
        <f>TRIM(基本信息!O3782)</f>
        <v/>
      </c>
      <c r="H3782" s="1" t="str">
        <f>IFERROR(INDEX(行业涨跌!F:F,MATCH(G3782,行业涨跌!C:C,0)),"-")</f>
        <v>-</v>
      </c>
      <c r="I3782" s="1" t="str">
        <f>IFERROR(INDEX(行业涨跌!E:E,MATCH(G3782,行业涨跌!C:C,0)),"-")</f>
        <v>-</v>
      </c>
      <c r="M3782" s="66">
        <f t="shared" si="339"/>
        <v>0</v>
      </c>
      <c r="R3782" s="43" t="str">
        <f t="shared" si="337"/>
        <v>-</v>
      </c>
    </row>
    <row r="3783" spans="1:18" x14ac:dyDescent="0.15">
      <c r="A3783" s="1">
        <v>3782</v>
      </c>
      <c r="B3783" s="29" t="str">
        <f>TRIM(基本信息!B3783)</f>
        <v/>
      </c>
      <c r="C3783" s="1" t="str">
        <f>TRIM(基本信息!C3783)</f>
        <v/>
      </c>
      <c r="D3783" s="1">
        <f t="shared" si="338"/>
        <v>0</v>
      </c>
      <c r="E3783" s="1" t="str">
        <f>IFERROR(INDEX(股票涨跌!E:E,MATCH(B3783,股票涨跌!B:B,0)),"-")</f>
        <v>-</v>
      </c>
      <c r="F3783" s="1" t="str">
        <f>IFERROR(INDEX(股票涨跌!F:F,MATCH(B3783,股票涨跌!B:B,0)),"-")</f>
        <v>-</v>
      </c>
      <c r="G3783" s="1" t="str">
        <f>TRIM(基本信息!O3783)</f>
        <v/>
      </c>
      <c r="H3783" s="1" t="str">
        <f>IFERROR(INDEX(行业涨跌!F:F,MATCH(G3783,行业涨跌!C:C,0)),"-")</f>
        <v>-</v>
      </c>
      <c r="I3783" s="1" t="str">
        <f>IFERROR(INDEX(行业涨跌!E:E,MATCH(G3783,行业涨跌!C:C,0)),"-")</f>
        <v>-</v>
      </c>
      <c r="M3783" s="66">
        <f t="shared" si="339"/>
        <v>0</v>
      </c>
      <c r="R3783" s="43" t="str">
        <f t="shared" si="337"/>
        <v>-</v>
      </c>
    </row>
    <row r="3784" spans="1:18" x14ac:dyDescent="0.15">
      <c r="A3784" s="1">
        <v>3783</v>
      </c>
      <c r="B3784" s="29" t="str">
        <f>TRIM(基本信息!B3784)</f>
        <v/>
      </c>
      <c r="C3784" s="1" t="str">
        <f>TRIM(基本信息!C3784)</f>
        <v/>
      </c>
      <c r="D3784" s="1">
        <f t="shared" si="338"/>
        <v>0</v>
      </c>
      <c r="E3784" s="1" t="str">
        <f>IFERROR(INDEX(股票涨跌!E:E,MATCH(B3784,股票涨跌!B:B,0)),"-")</f>
        <v>-</v>
      </c>
      <c r="F3784" s="1" t="str">
        <f>IFERROR(INDEX(股票涨跌!F:F,MATCH(B3784,股票涨跌!B:B,0)),"-")</f>
        <v>-</v>
      </c>
      <c r="G3784" s="1" t="str">
        <f>TRIM(基本信息!O3784)</f>
        <v/>
      </c>
      <c r="H3784" s="1" t="str">
        <f>IFERROR(INDEX(行业涨跌!F:F,MATCH(G3784,行业涨跌!C:C,0)),"-")</f>
        <v>-</v>
      </c>
      <c r="I3784" s="1" t="str">
        <f>IFERROR(INDEX(行业涨跌!E:E,MATCH(G3784,行业涨跌!C:C,0)),"-")</f>
        <v>-</v>
      </c>
      <c r="M3784" s="66">
        <f t="shared" si="339"/>
        <v>0</v>
      </c>
      <c r="R3784" s="43" t="str">
        <f t="shared" si="337"/>
        <v>-</v>
      </c>
    </row>
    <row r="3785" spans="1:18" x14ac:dyDescent="0.15">
      <c r="A3785" s="1">
        <v>3784</v>
      </c>
      <c r="B3785" s="29" t="str">
        <f>TRIM(基本信息!B3785)</f>
        <v/>
      </c>
      <c r="C3785" s="1" t="str">
        <f>TRIM(基本信息!C3785)</f>
        <v/>
      </c>
      <c r="D3785" s="1">
        <f t="shared" si="338"/>
        <v>0</v>
      </c>
      <c r="E3785" s="1" t="str">
        <f>IFERROR(INDEX(股票涨跌!E:E,MATCH(B3785,股票涨跌!B:B,0)),"-")</f>
        <v>-</v>
      </c>
      <c r="F3785" s="1" t="str">
        <f>IFERROR(INDEX(股票涨跌!F:F,MATCH(B3785,股票涨跌!B:B,0)),"-")</f>
        <v>-</v>
      </c>
      <c r="G3785" s="1" t="str">
        <f>TRIM(基本信息!O3785)</f>
        <v/>
      </c>
      <c r="H3785" s="1" t="str">
        <f>IFERROR(INDEX(行业涨跌!F:F,MATCH(G3785,行业涨跌!C:C,0)),"-")</f>
        <v>-</v>
      </c>
      <c r="I3785" s="1" t="str">
        <f>IFERROR(INDEX(行业涨跌!E:E,MATCH(G3785,行业涨跌!C:C,0)),"-")</f>
        <v>-</v>
      </c>
      <c r="M3785" s="66">
        <f t="shared" si="339"/>
        <v>0</v>
      </c>
      <c r="R3785" s="43" t="str">
        <f t="shared" si="337"/>
        <v>-</v>
      </c>
    </row>
    <row r="3786" spans="1:18" x14ac:dyDescent="0.15">
      <c r="A3786" s="1">
        <v>3785</v>
      </c>
      <c r="B3786" s="29" t="str">
        <f>TRIM(基本信息!B3786)</f>
        <v/>
      </c>
      <c r="C3786" s="1" t="str">
        <f>TRIM(基本信息!C3786)</f>
        <v/>
      </c>
      <c r="D3786" s="1">
        <f t="shared" si="338"/>
        <v>0</v>
      </c>
      <c r="E3786" s="1" t="str">
        <f>IFERROR(INDEX(股票涨跌!E:E,MATCH(B3786,股票涨跌!B:B,0)),"-")</f>
        <v>-</v>
      </c>
      <c r="F3786" s="1" t="str">
        <f>IFERROR(INDEX(股票涨跌!F:F,MATCH(B3786,股票涨跌!B:B,0)),"-")</f>
        <v>-</v>
      </c>
      <c r="G3786" s="1" t="str">
        <f>TRIM(基本信息!O3786)</f>
        <v/>
      </c>
      <c r="H3786" s="1" t="str">
        <f>IFERROR(INDEX(行业涨跌!F:F,MATCH(G3786,行业涨跌!C:C,0)),"-")</f>
        <v>-</v>
      </c>
      <c r="I3786" s="1" t="str">
        <f>IFERROR(INDEX(行业涨跌!E:E,MATCH(G3786,行业涨跌!C:C,0)),"-")</f>
        <v>-</v>
      </c>
      <c r="M3786" s="66">
        <f t="shared" si="339"/>
        <v>0</v>
      </c>
      <c r="R3786" s="43" t="str">
        <f t="shared" si="337"/>
        <v>-</v>
      </c>
    </row>
    <row r="3787" spans="1:18" x14ac:dyDescent="0.15">
      <c r="A3787" s="1">
        <v>3786</v>
      </c>
      <c r="B3787" s="29" t="str">
        <f>TRIM(基本信息!B3787)</f>
        <v/>
      </c>
      <c r="C3787" s="1" t="str">
        <f>TRIM(基本信息!C3787)</f>
        <v/>
      </c>
      <c r="D3787" s="1">
        <f t="shared" si="338"/>
        <v>0</v>
      </c>
      <c r="E3787" s="1" t="str">
        <f>IFERROR(INDEX(股票涨跌!E:E,MATCH(B3787,股票涨跌!B:B,0)),"-")</f>
        <v>-</v>
      </c>
      <c r="F3787" s="1" t="str">
        <f>IFERROR(INDEX(股票涨跌!F:F,MATCH(B3787,股票涨跌!B:B,0)),"-")</f>
        <v>-</v>
      </c>
      <c r="G3787" s="1" t="str">
        <f>TRIM(基本信息!O3787)</f>
        <v/>
      </c>
      <c r="H3787" s="1" t="str">
        <f>IFERROR(INDEX(行业涨跌!F:F,MATCH(G3787,行业涨跌!C:C,0)),"-")</f>
        <v>-</v>
      </c>
      <c r="I3787" s="1" t="str">
        <f>IFERROR(INDEX(行业涨跌!E:E,MATCH(G3787,行业涨跌!C:C,0)),"-")</f>
        <v>-</v>
      </c>
      <c r="M3787" s="66">
        <f t="shared" si="339"/>
        <v>0</v>
      </c>
      <c r="R3787" s="43" t="str">
        <f t="shared" si="337"/>
        <v>-</v>
      </c>
    </row>
    <row r="3788" spans="1:18" x14ac:dyDescent="0.15">
      <c r="A3788" s="1">
        <v>3787</v>
      </c>
      <c r="B3788" s="29" t="str">
        <f>TRIM(基本信息!B3788)</f>
        <v/>
      </c>
      <c r="C3788" s="1" t="str">
        <f>TRIM(基本信息!C3788)</f>
        <v/>
      </c>
      <c r="D3788" s="1">
        <f t="shared" si="338"/>
        <v>0</v>
      </c>
      <c r="E3788" s="1" t="str">
        <f>IFERROR(INDEX(股票涨跌!E:E,MATCH(B3788,股票涨跌!B:B,0)),"-")</f>
        <v>-</v>
      </c>
      <c r="F3788" s="1" t="str">
        <f>IFERROR(INDEX(股票涨跌!F:F,MATCH(B3788,股票涨跌!B:B,0)),"-")</f>
        <v>-</v>
      </c>
      <c r="G3788" s="1" t="str">
        <f>TRIM(基本信息!O3788)</f>
        <v/>
      </c>
      <c r="H3788" s="1" t="str">
        <f>IFERROR(INDEX(行业涨跌!F:F,MATCH(G3788,行业涨跌!C:C,0)),"-")</f>
        <v>-</v>
      </c>
      <c r="I3788" s="1" t="str">
        <f>IFERROR(INDEX(行业涨跌!E:E,MATCH(G3788,行业涨跌!C:C,0)),"-")</f>
        <v>-</v>
      </c>
      <c r="M3788" s="66">
        <f t="shared" si="339"/>
        <v>0</v>
      </c>
      <c r="R3788" s="43" t="str">
        <f t="shared" si="337"/>
        <v>-</v>
      </c>
    </row>
    <row r="3789" spans="1:18" x14ac:dyDescent="0.15">
      <c r="A3789" s="1">
        <v>3788</v>
      </c>
      <c r="B3789" s="29" t="str">
        <f>TRIM(基本信息!B3789)</f>
        <v/>
      </c>
      <c r="C3789" s="1" t="str">
        <f>TRIM(基本信息!C3789)</f>
        <v/>
      </c>
      <c r="D3789" s="1">
        <f t="shared" si="338"/>
        <v>0</v>
      </c>
      <c r="E3789" s="1" t="str">
        <f>IFERROR(INDEX(股票涨跌!E:E,MATCH(B3789,股票涨跌!B:B,0)),"-")</f>
        <v>-</v>
      </c>
      <c r="F3789" s="1" t="str">
        <f>IFERROR(INDEX(股票涨跌!F:F,MATCH(B3789,股票涨跌!B:B,0)),"-")</f>
        <v>-</v>
      </c>
      <c r="G3789" s="1" t="str">
        <f>TRIM(基本信息!O3789)</f>
        <v/>
      </c>
      <c r="H3789" s="1" t="str">
        <f>IFERROR(INDEX(行业涨跌!F:F,MATCH(G3789,行业涨跌!C:C,0)),"-")</f>
        <v>-</v>
      </c>
      <c r="I3789" s="1" t="str">
        <f>IFERROR(INDEX(行业涨跌!E:E,MATCH(G3789,行业涨跌!C:C,0)),"-")</f>
        <v>-</v>
      </c>
      <c r="M3789" s="66">
        <f t="shared" si="339"/>
        <v>0</v>
      </c>
      <c r="R3789" s="43" t="str">
        <f t="shared" si="337"/>
        <v>-</v>
      </c>
    </row>
    <row r="3790" spans="1:18" x14ac:dyDescent="0.15">
      <c r="A3790" s="1">
        <v>3789</v>
      </c>
      <c r="B3790" s="29" t="str">
        <f>TRIM(基本信息!B3790)</f>
        <v/>
      </c>
      <c r="C3790" s="1" t="str">
        <f>TRIM(基本信息!C3790)</f>
        <v/>
      </c>
      <c r="D3790" s="1">
        <f t="shared" si="338"/>
        <v>0</v>
      </c>
      <c r="E3790" s="1" t="str">
        <f>IFERROR(INDEX(股票涨跌!E:E,MATCH(B3790,股票涨跌!B:B,0)),"-")</f>
        <v>-</v>
      </c>
      <c r="F3790" s="1" t="str">
        <f>IFERROR(INDEX(股票涨跌!F:F,MATCH(B3790,股票涨跌!B:B,0)),"-")</f>
        <v>-</v>
      </c>
      <c r="G3790" s="1" t="str">
        <f>TRIM(基本信息!O3790)</f>
        <v/>
      </c>
      <c r="H3790" s="1" t="str">
        <f>IFERROR(INDEX(行业涨跌!F:F,MATCH(G3790,行业涨跌!C:C,0)),"-")</f>
        <v>-</v>
      </c>
      <c r="I3790" s="1" t="str">
        <f>IFERROR(INDEX(行业涨跌!E:E,MATCH(G3790,行业涨跌!C:C,0)),"-")</f>
        <v>-</v>
      </c>
      <c r="M3790" s="66">
        <f t="shared" si="339"/>
        <v>0</v>
      </c>
      <c r="R3790" s="43" t="str">
        <f t="shared" si="337"/>
        <v>-</v>
      </c>
    </row>
    <row r="3791" spans="1:18" x14ac:dyDescent="0.15">
      <c r="A3791" s="1">
        <v>3790</v>
      </c>
      <c r="B3791" s="29" t="str">
        <f>TRIM(基本信息!B3791)</f>
        <v/>
      </c>
      <c r="C3791" s="1" t="str">
        <f>TRIM(基本信息!C3791)</f>
        <v/>
      </c>
      <c r="D3791" s="1">
        <f t="shared" si="338"/>
        <v>0</v>
      </c>
      <c r="E3791" s="1" t="str">
        <f>IFERROR(INDEX(股票涨跌!E:E,MATCH(B3791,股票涨跌!B:B,0)),"-")</f>
        <v>-</v>
      </c>
      <c r="F3791" s="1" t="str">
        <f>IFERROR(INDEX(股票涨跌!F:F,MATCH(B3791,股票涨跌!B:B,0)),"-")</f>
        <v>-</v>
      </c>
      <c r="G3791" s="1" t="str">
        <f>TRIM(基本信息!O3791)</f>
        <v/>
      </c>
      <c r="H3791" s="1" t="str">
        <f>IFERROR(INDEX(行业涨跌!F:F,MATCH(G3791,行业涨跌!C:C,0)),"-")</f>
        <v>-</v>
      </c>
      <c r="I3791" s="1" t="str">
        <f>IFERROR(INDEX(行业涨跌!E:E,MATCH(G3791,行业涨跌!C:C,0)),"-")</f>
        <v>-</v>
      </c>
      <c r="M3791" s="66">
        <f t="shared" si="339"/>
        <v>0</v>
      </c>
      <c r="R3791" s="43" t="str">
        <f t="shared" si="337"/>
        <v>-</v>
      </c>
    </row>
    <row r="3792" spans="1:18" x14ac:dyDescent="0.15">
      <c r="A3792" s="1">
        <v>3791</v>
      </c>
      <c r="B3792" s="29" t="str">
        <f>TRIM(基本信息!B3792)</f>
        <v/>
      </c>
      <c r="C3792" s="1" t="str">
        <f>TRIM(基本信息!C3792)</f>
        <v/>
      </c>
      <c r="D3792" s="1">
        <f t="shared" si="338"/>
        <v>0</v>
      </c>
      <c r="E3792" s="1" t="str">
        <f>IFERROR(INDEX(股票涨跌!E:E,MATCH(B3792,股票涨跌!B:B,0)),"-")</f>
        <v>-</v>
      </c>
      <c r="F3792" s="1" t="str">
        <f>IFERROR(INDEX(股票涨跌!F:F,MATCH(B3792,股票涨跌!B:B,0)),"-")</f>
        <v>-</v>
      </c>
      <c r="G3792" s="1" t="str">
        <f>TRIM(基本信息!O3792)</f>
        <v/>
      </c>
      <c r="H3792" s="1" t="str">
        <f>IFERROR(INDEX(行业涨跌!F:F,MATCH(G3792,行业涨跌!C:C,0)),"-")</f>
        <v>-</v>
      </c>
      <c r="I3792" s="1" t="str">
        <f>IFERROR(INDEX(行业涨跌!E:E,MATCH(G3792,行业涨跌!C:C,0)),"-")</f>
        <v>-</v>
      </c>
      <c r="M3792" s="66">
        <f t="shared" si="339"/>
        <v>0</v>
      </c>
      <c r="R3792" s="43" t="str">
        <f t="shared" si="337"/>
        <v>-</v>
      </c>
    </row>
    <row r="3793" spans="1:18" x14ac:dyDescent="0.15">
      <c r="A3793" s="1">
        <v>3792</v>
      </c>
      <c r="B3793" s="29" t="str">
        <f>TRIM(基本信息!B3793)</f>
        <v/>
      </c>
      <c r="C3793" s="1" t="str">
        <f>TRIM(基本信息!C3793)</f>
        <v/>
      </c>
      <c r="D3793" s="1">
        <f t="shared" si="338"/>
        <v>0</v>
      </c>
      <c r="E3793" s="1" t="str">
        <f>IFERROR(INDEX(股票涨跌!E:E,MATCH(B3793,股票涨跌!B:B,0)),"-")</f>
        <v>-</v>
      </c>
      <c r="F3793" s="1" t="str">
        <f>IFERROR(INDEX(股票涨跌!F:F,MATCH(B3793,股票涨跌!B:B,0)),"-")</f>
        <v>-</v>
      </c>
      <c r="G3793" s="1" t="str">
        <f>TRIM(基本信息!O3793)</f>
        <v/>
      </c>
      <c r="H3793" s="1" t="str">
        <f>IFERROR(INDEX(行业涨跌!F:F,MATCH(G3793,行业涨跌!C:C,0)),"-")</f>
        <v>-</v>
      </c>
      <c r="I3793" s="1" t="str">
        <f>IFERROR(INDEX(行业涨跌!E:E,MATCH(G3793,行业涨跌!C:C,0)),"-")</f>
        <v>-</v>
      </c>
      <c r="M3793" s="66">
        <f t="shared" si="339"/>
        <v>0</v>
      </c>
      <c r="R3793" s="43" t="str">
        <f t="shared" si="337"/>
        <v>-</v>
      </c>
    </row>
    <row r="3794" spans="1:18" x14ac:dyDescent="0.15">
      <c r="A3794" s="1">
        <v>3793</v>
      </c>
      <c r="B3794" s="29" t="str">
        <f>TRIM(基本信息!B3794)</f>
        <v/>
      </c>
      <c r="C3794" s="1" t="str">
        <f>TRIM(基本信息!C3794)</f>
        <v/>
      </c>
      <c r="D3794" s="1">
        <f t="shared" si="338"/>
        <v>0</v>
      </c>
      <c r="E3794" s="1" t="str">
        <f>IFERROR(INDEX(股票涨跌!E:E,MATCH(B3794,股票涨跌!B:B,0)),"-")</f>
        <v>-</v>
      </c>
      <c r="F3794" s="1" t="str">
        <f>IFERROR(INDEX(股票涨跌!F:F,MATCH(B3794,股票涨跌!B:B,0)),"-")</f>
        <v>-</v>
      </c>
      <c r="G3794" s="1" t="str">
        <f>TRIM(基本信息!O3794)</f>
        <v/>
      </c>
      <c r="H3794" s="1" t="str">
        <f>IFERROR(INDEX(行业涨跌!F:F,MATCH(G3794,行业涨跌!C:C,0)),"-")</f>
        <v>-</v>
      </c>
      <c r="I3794" s="1" t="str">
        <f>IFERROR(INDEX(行业涨跌!E:E,MATCH(G3794,行业涨跌!C:C,0)),"-")</f>
        <v>-</v>
      </c>
      <c r="M3794" s="66">
        <f t="shared" si="339"/>
        <v>0</v>
      </c>
      <c r="R3794" s="43" t="str">
        <f t="shared" si="337"/>
        <v>-</v>
      </c>
    </row>
    <row r="3795" spans="1:18" x14ac:dyDescent="0.15">
      <c r="A3795" s="1">
        <v>3794</v>
      </c>
      <c r="B3795" s="29" t="str">
        <f>TRIM(基本信息!B3795)</f>
        <v/>
      </c>
      <c r="C3795" s="1" t="str">
        <f>TRIM(基本信息!C3795)</f>
        <v/>
      </c>
      <c r="D3795" s="1">
        <f t="shared" si="338"/>
        <v>0</v>
      </c>
      <c r="E3795" s="1" t="str">
        <f>IFERROR(INDEX(股票涨跌!E:E,MATCH(B3795,股票涨跌!B:B,0)),"-")</f>
        <v>-</v>
      </c>
      <c r="F3795" s="1" t="str">
        <f>IFERROR(INDEX(股票涨跌!F:F,MATCH(B3795,股票涨跌!B:B,0)),"-")</f>
        <v>-</v>
      </c>
      <c r="G3795" s="1" t="str">
        <f>TRIM(基本信息!O3795)</f>
        <v/>
      </c>
      <c r="H3795" s="1" t="str">
        <f>IFERROR(INDEX(行业涨跌!F:F,MATCH(G3795,行业涨跌!C:C,0)),"-")</f>
        <v>-</v>
      </c>
      <c r="I3795" s="1" t="str">
        <f>IFERROR(INDEX(行业涨跌!E:E,MATCH(G3795,行业涨跌!C:C,0)),"-")</f>
        <v>-</v>
      </c>
      <c r="M3795" s="66">
        <f t="shared" si="339"/>
        <v>0</v>
      </c>
      <c r="R3795" s="43" t="str">
        <f t="shared" si="337"/>
        <v>-</v>
      </c>
    </row>
    <row r="3796" spans="1:18" x14ac:dyDescent="0.15">
      <c r="A3796" s="1">
        <v>3795</v>
      </c>
      <c r="B3796" s="29" t="str">
        <f>TRIM(基本信息!B3796)</f>
        <v/>
      </c>
      <c r="C3796" s="1" t="str">
        <f>TRIM(基本信息!C3796)</f>
        <v/>
      </c>
      <c r="D3796" s="1">
        <f t="shared" si="338"/>
        <v>0</v>
      </c>
      <c r="E3796" s="1" t="str">
        <f>IFERROR(INDEX(股票涨跌!E:E,MATCH(B3796,股票涨跌!B:B,0)),"-")</f>
        <v>-</v>
      </c>
      <c r="F3796" s="1" t="str">
        <f>IFERROR(INDEX(股票涨跌!F:F,MATCH(B3796,股票涨跌!B:B,0)),"-")</f>
        <v>-</v>
      </c>
      <c r="G3796" s="1" t="str">
        <f>TRIM(基本信息!O3796)</f>
        <v/>
      </c>
      <c r="H3796" s="1" t="str">
        <f>IFERROR(INDEX(行业涨跌!F:F,MATCH(G3796,行业涨跌!C:C,0)),"-")</f>
        <v>-</v>
      </c>
      <c r="I3796" s="1" t="str">
        <f>IFERROR(INDEX(行业涨跌!E:E,MATCH(G3796,行业涨跌!C:C,0)),"-")</f>
        <v>-</v>
      </c>
      <c r="M3796" s="66">
        <f t="shared" si="339"/>
        <v>0</v>
      </c>
      <c r="R3796" s="43" t="str">
        <f t="shared" si="337"/>
        <v>-</v>
      </c>
    </row>
    <row r="3797" spans="1:18" x14ac:dyDescent="0.15">
      <c r="A3797" s="1">
        <v>3796</v>
      </c>
      <c r="B3797" s="29" t="str">
        <f>TRIM(基本信息!B3797)</f>
        <v/>
      </c>
      <c r="C3797" s="1" t="str">
        <f>TRIM(基本信息!C3797)</f>
        <v/>
      </c>
      <c r="D3797" s="1">
        <f t="shared" si="338"/>
        <v>0</v>
      </c>
      <c r="E3797" s="1" t="str">
        <f>IFERROR(INDEX(股票涨跌!E:E,MATCH(B3797,股票涨跌!B:B,0)),"-")</f>
        <v>-</v>
      </c>
      <c r="F3797" s="1" t="str">
        <f>IFERROR(INDEX(股票涨跌!F:F,MATCH(B3797,股票涨跌!B:B,0)),"-")</f>
        <v>-</v>
      </c>
      <c r="G3797" s="1" t="str">
        <f>TRIM(基本信息!O3797)</f>
        <v/>
      </c>
      <c r="H3797" s="1" t="str">
        <f>IFERROR(INDEX(行业涨跌!F:F,MATCH(G3797,行业涨跌!C:C,0)),"-")</f>
        <v>-</v>
      </c>
      <c r="I3797" s="1" t="str">
        <f>IFERROR(INDEX(行业涨跌!E:E,MATCH(G3797,行业涨跌!C:C,0)),"-")</f>
        <v>-</v>
      </c>
      <c r="M3797" s="66">
        <f t="shared" si="339"/>
        <v>0</v>
      </c>
      <c r="R3797" s="43" t="str">
        <f t="shared" si="337"/>
        <v>-</v>
      </c>
    </row>
    <row r="3798" spans="1:18" x14ac:dyDescent="0.15">
      <c r="A3798" s="1">
        <v>3797</v>
      </c>
      <c r="B3798" s="29" t="str">
        <f>TRIM(基本信息!B3798)</f>
        <v/>
      </c>
      <c r="C3798" s="1" t="str">
        <f>TRIM(基本信息!C3798)</f>
        <v/>
      </c>
      <c r="D3798" s="1">
        <f t="shared" si="338"/>
        <v>0</v>
      </c>
      <c r="E3798" s="1" t="str">
        <f>IFERROR(INDEX(股票涨跌!E:E,MATCH(B3798,股票涨跌!B:B,0)),"-")</f>
        <v>-</v>
      </c>
      <c r="F3798" s="1" t="str">
        <f>IFERROR(INDEX(股票涨跌!F:F,MATCH(B3798,股票涨跌!B:B,0)),"-")</f>
        <v>-</v>
      </c>
      <c r="G3798" s="1" t="str">
        <f>TRIM(基本信息!O3798)</f>
        <v/>
      </c>
      <c r="H3798" s="1" t="str">
        <f>IFERROR(INDEX(行业涨跌!F:F,MATCH(G3798,行业涨跌!C:C,0)),"-")</f>
        <v>-</v>
      </c>
      <c r="I3798" s="1" t="str">
        <f>IFERROR(INDEX(行业涨跌!E:E,MATCH(G3798,行业涨跌!C:C,0)),"-")</f>
        <v>-</v>
      </c>
      <c r="M3798" s="66">
        <f t="shared" si="339"/>
        <v>0</v>
      </c>
      <c r="R3798" s="43" t="str">
        <f t="shared" si="337"/>
        <v>-</v>
      </c>
    </row>
    <row r="3799" spans="1:18" x14ac:dyDescent="0.15">
      <c r="A3799" s="1">
        <v>3798</v>
      </c>
      <c r="B3799" s="29" t="str">
        <f>TRIM(基本信息!B3799)</f>
        <v/>
      </c>
      <c r="C3799" s="1" t="str">
        <f>TRIM(基本信息!C3799)</f>
        <v/>
      </c>
      <c r="D3799" s="1">
        <f t="shared" si="338"/>
        <v>0</v>
      </c>
      <c r="E3799" s="1" t="str">
        <f>IFERROR(INDEX(股票涨跌!E:E,MATCH(B3799,股票涨跌!B:B,0)),"-")</f>
        <v>-</v>
      </c>
      <c r="F3799" s="1" t="str">
        <f>IFERROR(INDEX(股票涨跌!F:F,MATCH(B3799,股票涨跌!B:B,0)),"-")</f>
        <v>-</v>
      </c>
      <c r="G3799" s="1" t="str">
        <f>TRIM(基本信息!O3799)</f>
        <v/>
      </c>
      <c r="H3799" s="1" t="str">
        <f>IFERROR(INDEX(行业涨跌!F:F,MATCH(G3799,行业涨跌!C:C,0)),"-")</f>
        <v>-</v>
      </c>
      <c r="I3799" s="1" t="str">
        <f>IFERROR(INDEX(行业涨跌!E:E,MATCH(G3799,行业涨跌!C:C,0)),"-")</f>
        <v>-</v>
      </c>
      <c r="M3799" s="66">
        <f t="shared" si="339"/>
        <v>0</v>
      </c>
      <c r="R3799" s="43" t="str">
        <f t="shared" si="337"/>
        <v>-</v>
      </c>
    </row>
    <row r="3800" spans="1:18" x14ac:dyDescent="0.15">
      <c r="A3800" s="1">
        <v>3799</v>
      </c>
      <c r="B3800" s="29" t="str">
        <f>TRIM(基本信息!B3800)</f>
        <v/>
      </c>
      <c r="C3800" s="1" t="str">
        <f>TRIM(基本信息!C3800)</f>
        <v/>
      </c>
      <c r="D3800" s="1">
        <f t="shared" si="338"/>
        <v>0</v>
      </c>
      <c r="E3800" s="1" t="str">
        <f>IFERROR(INDEX(股票涨跌!E:E,MATCH(B3800,股票涨跌!B:B,0)),"-")</f>
        <v>-</v>
      </c>
      <c r="F3800" s="1" t="str">
        <f>IFERROR(INDEX(股票涨跌!F:F,MATCH(B3800,股票涨跌!B:B,0)),"-")</f>
        <v>-</v>
      </c>
      <c r="G3800" s="1" t="str">
        <f>TRIM(基本信息!O3800)</f>
        <v/>
      </c>
      <c r="H3800" s="1" t="str">
        <f>IFERROR(INDEX(行业涨跌!F:F,MATCH(G3800,行业涨跌!C:C,0)),"-")</f>
        <v>-</v>
      </c>
      <c r="I3800" s="1" t="str">
        <f>IFERROR(INDEX(行业涨跌!E:E,MATCH(G3800,行业涨跌!C:C,0)),"-")</f>
        <v>-</v>
      </c>
      <c r="M3800" s="66">
        <f t="shared" si="339"/>
        <v>0</v>
      </c>
      <c r="R3800" s="43" t="str">
        <f t="shared" si="337"/>
        <v>-</v>
      </c>
    </row>
    <row r="3801" spans="1:18" x14ac:dyDescent="0.15">
      <c r="A3801" s="1">
        <v>3800</v>
      </c>
      <c r="B3801" s="29" t="str">
        <f>TRIM(基本信息!B3801)</f>
        <v/>
      </c>
      <c r="C3801" s="1" t="str">
        <f>TRIM(基本信息!C3801)</f>
        <v/>
      </c>
      <c r="D3801" s="1">
        <f t="shared" si="338"/>
        <v>0</v>
      </c>
      <c r="E3801" s="1" t="str">
        <f>IFERROR(INDEX(股票涨跌!E:E,MATCH(B3801,股票涨跌!B:B,0)),"-")</f>
        <v>-</v>
      </c>
      <c r="F3801" s="1" t="str">
        <f>IFERROR(INDEX(股票涨跌!F:F,MATCH(B3801,股票涨跌!B:B,0)),"-")</f>
        <v>-</v>
      </c>
      <c r="G3801" s="1" t="str">
        <f>TRIM(基本信息!O3801)</f>
        <v/>
      </c>
      <c r="H3801" s="1" t="str">
        <f>IFERROR(INDEX(行业涨跌!F:F,MATCH(G3801,行业涨跌!C:C,0)),"-")</f>
        <v>-</v>
      </c>
      <c r="I3801" s="1" t="str">
        <f>IFERROR(INDEX(行业涨跌!E:E,MATCH(G3801,行业涨跌!C:C,0)),"-")</f>
        <v>-</v>
      </c>
      <c r="M3801" s="66">
        <f t="shared" si="339"/>
        <v>0</v>
      </c>
      <c r="R3801" s="43" t="str">
        <f t="shared" si="337"/>
        <v>-</v>
      </c>
    </row>
    <row r="3802" spans="1:18" x14ac:dyDescent="0.15">
      <c r="A3802" s="1">
        <v>3801</v>
      </c>
      <c r="B3802" s="29" t="str">
        <f>TRIM(基本信息!B3802)</f>
        <v/>
      </c>
      <c r="C3802" s="1" t="str">
        <f>TRIM(基本信息!C3802)</f>
        <v/>
      </c>
      <c r="D3802" s="1">
        <f t="shared" si="338"/>
        <v>0</v>
      </c>
      <c r="E3802" s="1" t="str">
        <f>IFERROR(INDEX(股票涨跌!E:E,MATCH(B3802,股票涨跌!B:B,0)),"-")</f>
        <v>-</v>
      </c>
      <c r="F3802" s="1" t="str">
        <f>IFERROR(INDEX(股票涨跌!F:F,MATCH(B3802,股票涨跌!B:B,0)),"-")</f>
        <v>-</v>
      </c>
      <c r="G3802" s="1" t="str">
        <f>TRIM(基本信息!O3802)</f>
        <v/>
      </c>
      <c r="H3802" s="1" t="str">
        <f>IFERROR(INDEX(行业涨跌!F:F,MATCH(G3802,行业涨跌!C:C,0)),"-")</f>
        <v>-</v>
      </c>
      <c r="I3802" s="1" t="str">
        <f>IFERROR(INDEX(行业涨跌!E:E,MATCH(G3802,行业涨跌!C:C,0)),"-")</f>
        <v>-</v>
      </c>
      <c r="M3802" s="66">
        <f t="shared" si="339"/>
        <v>0</v>
      </c>
      <c r="R3802" s="43" t="str">
        <f t="shared" si="337"/>
        <v>-</v>
      </c>
    </row>
    <row r="3803" spans="1:18" x14ac:dyDescent="0.15">
      <c r="A3803" s="1">
        <v>3802</v>
      </c>
      <c r="B3803" s="29" t="str">
        <f>TRIM(基本信息!B3803)</f>
        <v/>
      </c>
      <c r="C3803" s="1" t="str">
        <f>TRIM(基本信息!C3803)</f>
        <v/>
      </c>
      <c r="D3803" s="1">
        <f t="shared" si="338"/>
        <v>0</v>
      </c>
      <c r="E3803" s="1" t="str">
        <f>IFERROR(INDEX(股票涨跌!E:E,MATCH(B3803,股票涨跌!B:B,0)),"-")</f>
        <v>-</v>
      </c>
      <c r="F3803" s="1" t="str">
        <f>IFERROR(INDEX(股票涨跌!F:F,MATCH(B3803,股票涨跌!B:B,0)),"-")</f>
        <v>-</v>
      </c>
      <c r="G3803" s="1" t="str">
        <f>TRIM(基本信息!O3803)</f>
        <v/>
      </c>
      <c r="H3803" s="1" t="str">
        <f>IFERROR(INDEX(行业涨跌!F:F,MATCH(G3803,行业涨跌!C:C,0)),"-")</f>
        <v>-</v>
      </c>
      <c r="I3803" s="1" t="str">
        <f>IFERROR(INDEX(行业涨跌!E:E,MATCH(G3803,行业涨跌!C:C,0)),"-")</f>
        <v>-</v>
      </c>
      <c r="M3803" s="66">
        <f t="shared" si="339"/>
        <v>0</v>
      </c>
      <c r="R3803" s="43" t="str">
        <f t="shared" si="337"/>
        <v>-</v>
      </c>
    </row>
    <row r="3804" spans="1:18" x14ac:dyDescent="0.15">
      <c r="A3804" s="1">
        <v>3803</v>
      </c>
      <c r="B3804" s="29" t="str">
        <f>TRIM(基本信息!B3804)</f>
        <v/>
      </c>
      <c r="C3804" s="1" t="str">
        <f>TRIM(基本信息!C3804)</f>
        <v/>
      </c>
      <c r="D3804" s="1">
        <f t="shared" si="338"/>
        <v>0</v>
      </c>
      <c r="E3804" s="1" t="str">
        <f>IFERROR(INDEX(股票涨跌!E:E,MATCH(B3804,股票涨跌!B:B,0)),"-")</f>
        <v>-</v>
      </c>
      <c r="F3804" s="1" t="str">
        <f>IFERROR(INDEX(股票涨跌!F:F,MATCH(B3804,股票涨跌!B:B,0)),"-")</f>
        <v>-</v>
      </c>
      <c r="G3804" s="1" t="str">
        <f>TRIM(基本信息!O3804)</f>
        <v/>
      </c>
      <c r="H3804" s="1" t="str">
        <f>IFERROR(INDEX(行业涨跌!F:F,MATCH(G3804,行业涨跌!C:C,0)),"-")</f>
        <v>-</v>
      </c>
      <c r="I3804" s="1" t="str">
        <f>IFERROR(INDEX(行业涨跌!E:E,MATCH(G3804,行业涨跌!C:C,0)),"-")</f>
        <v>-</v>
      </c>
      <c r="M3804" s="66">
        <f t="shared" si="339"/>
        <v>0</v>
      </c>
      <c r="R3804" s="43" t="str">
        <f t="shared" si="337"/>
        <v>-</v>
      </c>
    </row>
    <row r="3805" spans="1:18" x14ac:dyDescent="0.15">
      <c r="A3805" s="1">
        <v>3804</v>
      </c>
      <c r="B3805" s="29" t="str">
        <f>TRIM(基本信息!B3805)</f>
        <v/>
      </c>
      <c r="C3805" s="1" t="str">
        <f>TRIM(基本信息!C3805)</f>
        <v/>
      </c>
      <c r="D3805" s="1">
        <f t="shared" si="338"/>
        <v>0</v>
      </c>
      <c r="E3805" s="1" t="str">
        <f>IFERROR(INDEX(股票涨跌!E:E,MATCH(B3805,股票涨跌!B:B,0)),"-")</f>
        <v>-</v>
      </c>
      <c r="F3805" s="1" t="str">
        <f>IFERROR(INDEX(股票涨跌!F:F,MATCH(B3805,股票涨跌!B:B,0)),"-")</f>
        <v>-</v>
      </c>
      <c r="G3805" s="1" t="str">
        <f>TRIM(基本信息!O3805)</f>
        <v/>
      </c>
      <c r="H3805" s="1" t="str">
        <f>IFERROR(INDEX(行业涨跌!F:F,MATCH(G3805,行业涨跌!C:C,0)),"-")</f>
        <v>-</v>
      </c>
      <c r="I3805" s="1" t="str">
        <f>IFERROR(INDEX(行业涨跌!E:E,MATCH(G3805,行业涨跌!C:C,0)),"-")</f>
        <v>-</v>
      </c>
      <c r="M3805" s="66">
        <f t="shared" si="339"/>
        <v>0</v>
      </c>
      <c r="R3805" s="43" t="str">
        <f t="shared" si="337"/>
        <v>-</v>
      </c>
    </row>
    <row r="3806" spans="1:18" x14ac:dyDescent="0.15">
      <c r="A3806" s="1">
        <v>3805</v>
      </c>
      <c r="B3806" s="29" t="str">
        <f>TRIM(基本信息!B3806)</f>
        <v/>
      </c>
      <c r="C3806" s="1" t="str">
        <f>TRIM(基本信息!C3806)</f>
        <v/>
      </c>
      <c r="D3806" s="1">
        <f t="shared" si="338"/>
        <v>0</v>
      </c>
      <c r="E3806" s="1" t="str">
        <f>IFERROR(INDEX(股票涨跌!E:E,MATCH(B3806,股票涨跌!B:B,0)),"-")</f>
        <v>-</v>
      </c>
      <c r="F3806" s="1" t="str">
        <f>IFERROR(INDEX(股票涨跌!F:F,MATCH(B3806,股票涨跌!B:B,0)),"-")</f>
        <v>-</v>
      </c>
      <c r="G3806" s="1" t="str">
        <f>TRIM(基本信息!O3806)</f>
        <v/>
      </c>
      <c r="H3806" s="1" t="str">
        <f>IFERROR(INDEX(行业涨跌!F:F,MATCH(G3806,行业涨跌!C:C,0)),"-")</f>
        <v>-</v>
      </c>
      <c r="I3806" s="1" t="str">
        <f>IFERROR(INDEX(行业涨跌!E:E,MATCH(G3806,行业涨跌!C:C,0)),"-")</f>
        <v>-</v>
      </c>
      <c r="M3806" s="66">
        <f t="shared" si="339"/>
        <v>0</v>
      </c>
      <c r="R3806" s="43" t="str">
        <f t="shared" si="337"/>
        <v>-</v>
      </c>
    </row>
    <row r="3807" spans="1:18" x14ac:dyDescent="0.15">
      <c r="A3807" s="1">
        <v>3806</v>
      </c>
      <c r="B3807" s="29" t="str">
        <f>TRIM(基本信息!B3807)</f>
        <v/>
      </c>
      <c r="C3807" s="1" t="str">
        <f>TRIM(基本信息!C3807)</f>
        <v/>
      </c>
      <c r="D3807" s="1">
        <f t="shared" si="338"/>
        <v>0</v>
      </c>
      <c r="E3807" s="1" t="str">
        <f>IFERROR(INDEX(股票涨跌!E:E,MATCH(B3807,股票涨跌!B:B,0)),"-")</f>
        <v>-</v>
      </c>
      <c r="F3807" s="1" t="str">
        <f>IFERROR(INDEX(股票涨跌!F:F,MATCH(B3807,股票涨跌!B:B,0)),"-")</f>
        <v>-</v>
      </c>
      <c r="G3807" s="1" t="str">
        <f>TRIM(基本信息!O3807)</f>
        <v/>
      </c>
      <c r="H3807" s="1" t="str">
        <f>IFERROR(INDEX(行业涨跌!F:F,MATCH(G3807,行业涨跌!C:C,0)),"-")</f>
        <v>-</v>
      </c>
      <c r="I3807" s="1" t="str">
        <f>IFERROR(INDEX(行业涨跌!E:E,MATCH(G3807,行业涨跌!C:C,0)),"-")</f>
        <v>-</v>
      </c>
      <c r="M3807" s="66">
        <f t="shared" si="339"/>
        <v>0</v>
      </c>
      <c r="R3807" s="43" t="str">
        <f t="shared" si="337"/>
        <v>-</v>
      </c>
    </row>
    <row r="3808" spans="1:18" x14ac:dyDescent="0.15">
      <c r="A3808" s="1">
        <v>3807</v>
      </c>
      <c r="B3808" s="29" t="str">
        <f>TRIM(基本信息!B3808)</f>
        <v/>
      </c>
      <c r="C3808" s="1" t="str">
        <f>TRIM(基本信息!C3808)</f>
        <v/>
      </c>
      <c r="D3808" s="1">
        <f t="shared" si="338"/>
        <v>0</v>
      </c>
      <c r="E3808" s="1" t="str">
        <f>IFERROR(INDEX(股票涨跌!E:E,MATCH(B3808,股票涨跌!B:B,0)),"-")</f>
        <v>-</v>
      </c>
      <c r="F3808" s="1" t="str">
        <f>IFERROR(INDEX(股票涨跌!F:F,MATCH(B3808,股票涨跌!B:B,0)),"-")</f>
        <v>-</v>
      </c>
      <c r="G3808" s="1" t="str">
        <f>TRIM(基本信息!O3808)</f>
        <v/>
      </c>
      <c r="H3808" s="1" t="str">
        <f>IFERROR(INDEX(行业涨跌!F:F,MATCH(G3808,行业涨跌!C:C,0)),"-")</f>
        <v>-</v>
      </c>
      <c r="I3808" s="1" t="str">
        <f>IFERROR(INDEX(行业涨跌!E:E,MATCH(G3808,行业涨跌!C:C,0)),"-")</f>
        <v>-</v>
      </c>
      <c r="M3808" s="66">
        <f t="shared" si="339"/>
        <v>0</v>
      </c>
      <c r="R3808" s="43" t="str">
        <f t="shared" si="337"/>
        <v>-</v>
      </c>
    </row>
    <row r="3809" spans="1:18" x14ac:dyDescent="0.15">
      <c r="A3809" s="1">
        <v>3808</v>
      </c>
      <c r="B3809" s="29" t="str">
        <f>TRIM(基本信息!B3809)</f>
        <v/>
      </c>
      <c r="C3809" s="1" t="str">
        <f>TRIM(基本信息!C3809)</f>
        <v/>
      </c>
      <c r="D3809" s="1">
        <f t="shared" si="338"/>
        <v>0</v>
      </c>
      <c r="E3809" s="1" t="str">
        <f>IFERROR(INDEX(股票涨跌!E:E,MATCH(B3809,股票涨跌!B:B,0)),"-")</f>
        <v>-</v>
      </c>
      <c r="F3809" s="1" t="str">
        <f>IFERROR(INDEX(股票涨跌!F:F,MATCH(B3809,股票涨跌!B:B,0)),"-")</f>
        <v>-</v>
      </c>
      <c r="G3809" s="1" t="str">
        <f>TRIM(基本信息!O3809)</f>
        <v/>
      </c>
      <c r="H3809" s="1" t="str">
        <f>IFERROR(INDEX(行业涨跌!F:F,MATCH(G3809,行业涨跌!C:C,0)),"-")</f>
        <v>-</v>
      </c>
      <c r="I3809" s="1" t="str">
        <f>IFERROR(INDEX(行业涨跌!E:E,MATCH(G3809,行业涨跌!C:C,0)),"-")</f>
        <v>-</v>
      </c>
      <c r="M3809" s="66">
        <f t="shared" si="339"/>
        <v>0</v>
      </c>
      <c r="R3809" s="43" t="str">
        <f t="shared" si="337"/>
        <v>-</v>
      </c>
    </row>
    <row r="3810" spans="1:18" x14ac:dyDescent="0.15">
      <c r="A3810" s="1">
        <v>3809</v>
      </c>
      <c r="B3810" s="29" t="str">
        <f>TRIM(基本信息!B3810)</f>
        <v/>
      </c>
      <c r="C3810" s="1" t="str">
        <f>TRIM(基本信息!C3810)</f>
        <v/>
      </c>
      <c r="D3810" s="1">
        <f t="shared" si="338"/>
        <v>0</v>
      </c>
      <c r="E3810" s="1" t="str">
        <f>IFERROR(INDEX(股票涨跌!E:E,MATCH(B3810,股票涨跌!B:B,0)),"-")</f>
        <v>-</v>
      </c>
      <c r="F3810" s="1" t="str">
        <f>IFERROR(INDEX(股票涨跌!F:F,MATCH(B3810,股票涨跌!B:B,0)),"-")</f>
        <v>-</v>
      </c>
      <c r="G3810" s="1" t="str">
        <f>TRIM(基本信息!O3810)</f>
        <v/>
      </c>
      <c r="H3810" s="1" t="str">
        <f>IFERROR(INDEX(行业涨跌!F:F,MATCH(G3810,行业涨跌!C:C,0)),"-")</f>
        <v>-</v>
      </c>
      <c r="I3810" s="1" t="str">
        <f>IFERROR(INDEX(行业涨跌!E:E,MATCH(G3810,行业涨跌!C:C,0)),"-")</f>
        <v>-</v>
      </c>
      <c r="M3810" s="66">
        <f t="shared" si="339"/>
        <v>0</v>
      </c>
      <c r="R3810" s="43" t="str">
        <f t="shared" si="337"/>
        <v>-</v>
      </c>
    </row>
    <row r="3811" spans="1:18" x14ac:dyDescent="0.15">
      <c r="A3811" s="1">
        <v>3810</v>
      </c>
      <c r="B3811" s="29" t="str">
        <f>TRIM(基本信息!B3811)</f>
        <v/>
      </c>
      <c r="C3811" s="1" t="str">
        <f>TRIM(基本信息!C3811)</f>
        <v/>
      </c>
      <c r="D3811" s="1">
        <f t="shared" si="338"/>
        <v>0</v>
      </c>
      <c r="E3811" s="1" t="str">
        <f>IFERROR(INDEX(股票涨跌!E:E,MATCH(B3811,股票涨跌!B:B,0)),"-")</f>
        <v>-</v>
      </c>
      <c r="F3811" s="1" t="str">
        <f>IFERROR(INDEX(股票涨跌!F:F,MATCH(B3811,股票涨跌!B:B,0)),"-")</f>
        <v>-</v>
      </c>
      <c r="G3811" s="1" t="str">
        <f>TRIM(基本信息!O3811)</f>
        <v/>
      </c>
      <c r="H3811" s="1" t="str">
        <f>IFERROR(INDEX(行业涨跌!F:F,MATCH(G3811,行业涨跌!C:C,0)),"-")</f>
        <v>-</v>
      </c>
      <c r="I3811" s="1" t="str">
        <f>IFERROR(INDEX(行业涨跌!E:E,MATCH(G3811,行业涨跌!C:C,0)),"-")</f>
        <v>-</v>
      </c>
      <c r="M3811" s="66">
        <f t="shared" si="339"/>
        <v>0</v>
      </c>
      <c r="R3811" s="43" t="str">
        <f t="shared" si="337"/>
        <v>-</v>
      </c>
    </row>
    <row r="3812" spans="1:18" x14ac:dyDescent="0.15">
      <c r="A3812" s="1">
        <v>3811</v>
      </c>
      <c r="B3812" s="29" t="str">
        <f>TRIM(基本信息!B3812)</f>
        <v/>
      </c>
      <c r="C3812" s="1" t="str">
        <f>TRIM(基本信息!C3812)</f>
        <v/>
      </c>
      <c r="D3812" s="1">
        <f t="shared" si="338"/>
        <v>0</v>
      </c>
      <c r="E3812" s="1" t="str">
        <f>IFERROR(INDEX(股票涨跌!E:E,MATCH(B3812,股票涨跌!B:B,0)),"-")</f>
        <v>-</v>
      </c>
      <c r="F3812" s="1" t="str">
        <f>IFERROR(INDEX(股票涨跌!F:F,MATCH(B3812,股票涨跌!B:B,0)),"-")</f>
        <v>-</v>
      </c>
      <c r="G3812" s="1" t="str">
        <f>TRIM(基本信息!O3812)</f>
        <v/>
      </c>
      <c r="H3812" s="1" t="str">
        <f>IFERROR(INDEX(行业涨跌!F:F,MATCH(G3812,行业涨跌!C:C,0)),"-")</f>
        <v>-</v>
      </c>
      <c r="I3812" s="1" t="str">
        <f>IFERROR(INDEX(行业涨跌!E:E,MATCH(G3812,行业涨跌!C:C,0)),"-")</f>
        <v>-</v>
      </c>
      <c r="M3812" s="66">
        <f t="shared" si="339"/>
        <v>0</v>
      </c>
      <c r="R3812" s="43" t="str">
        <f t="shared" si="337"/>
        <v>-</v>
      </c>
    </row>
    <row r="3813" spans="1:18" x14ac:dyDescent="0.15">
      <c r="A3813" s="1">
        <v>3812</v>
      </c>
      <c r="B3813" s="29" t="str">
        <f>TRIM(基本信息!B3813)</f>
        <v/>
      </c>
      <c r="C3813" s="1" t="str">
        <f>TRIM(基本信息!C3813)</f>
        <v/>
      </c>
      <c r="D3813" s="1">
        <f t="shared" si="338"/>
        <v>0</v>
      </c>
      <c r="E3813" s="1" t="str">
        <f>IFERROR(INDEX(股票涨跌!E:E,MATCH(B3813,股票涨跌!B:B,0)),"-")</f>
        <v>-</v>
      </c>
      <c r="F3813" s="1" t="str">
        <f>IFERROR(INDEX(股票涨跌!F:F,MATCH(B3813,股票涨跌!B:B,0)),"-")</f>
        <v>-</v>
      </c>
      <c r="G3813" s="1" t="str">
        <f>TRIM(基本信息!O3813)</f>
        <v/>
      </c>
      <c r="H3813" s="1" t="str">
        <f>IFERROR(INDEX(行业涨跌!F:F,MATCH(G3813,行业涨跌!C:C,0)),"-")</f>
        <v>-</v>
      </c>
      <c r="I3813" s="1" t="str">
        <f>IFERROR(INDEX(行业涨跌!E:E,MATCH(G3813,行业涨跌!C:C,0)),"-")</f>
        <v>-</v>
      </c>
      <c r="M3813" s="66">
        <f t="shared" si="339"/>
        <v>0</v>
      </c>
      <c r="R3813" s="43" t="str">
        <f t="shared" si="337"/>
        <v>-</v>
      </c>
    </row>
    <row r="3814" spans="1:18" x14ac:dyDescent="0.15">
      <c r="A3814" s="1">
        <v>3813</v>
      </c>
      <c r="B3814" s="29" t="str">
        <f>TRIM(基本信息!B3814)</f>
        <v/>
      </c>
      <c r="C3814" s="1" t="str">
        <f>TRIM(基本信息!C3814)</f>
        <v/>
      </c>
      <c r="D3814" s="1">
        <f t="shared" si="338"/>
        <v>0</v>
      </c>
      <c r="E3814" s="1" t="str">
        <f>IFERROR(INDEX(股票涨跌!E:E,MATCH(B3814,股票涨跌!B:B,0)),"-")</f>
        <v>-</v>
      </c>
      <c r="F3814" s="1" t="str">
        <f>IFERROR(INDEX(股票涨跌!F:F,MATCH(B3814,股票涨跌!B:B,0)),"-")</f>
        <v>-</v>
      </c>
      <c r="G3814" s="1" t="str">
        <f>TRIM(基本信息!O3814)</f>
        <v/>
      </c>
      <c r="H3814" s="1" t="str">
        <f>IFERROR(INDEX(行业涨跌!F:F,MATCH(G3814,行业涨跌!C:C,0)),"-")</f>
        <v>-</v>
      </c>
      <c r="I3814" s="1" t="str">
        <f>IFERROR(INDEX(行业涨跌!E:E,MATCH(G3814,行业涨跌!C:C,0)),"-")</f>
        <v>-</v>
      </c>
      <c r="M3814" s="66">
        <f t="shared" si="339"/>
        <v>0</v>
      </c>
      <c r="R3814" s="43" t="str">
        <f t="shared" si="337"/>
        <v>-</v>
      </c>
    </row>
    <row r="3815" spans="1:18" x14ac:dyDescent="0.15">
      <c r="A3815" s="1">
        <v>3814</v>
      </c>
      <c r="B3815" s="29" t="str">
        <f>TRIM(基本信息!B3815)</f>
        <v/>
      </c>
      <c r="C3815" s="1" t="str">
        <f>TRIM(基本信息!C3815)</f>
        <v/>
      </c>
      <c r="D3815" s="1">
        <f t="shared" si="338"/>
        <v>0</v>
      </c>
      <c r="E3815" s="1" t="str">
        <f>IFERROR(INDEX(股票涨跌!E:E,MATCH(B3815,股票涨跌!B:B,0)),"-")</f>
        <v>-</v>
      </c>
      <c r="F3815" s="1" t="str">
        <f>IFERROR(INDEX(股票涨跌!F:F,MATCH(B3815,股票涨跌!B:B,0)),"-")</f>
        <v>-</v>
      </c>
      <c r="G3815" s="1" t="str">
        <f>TRIM(基本信息!O3815)</f>
        <v/>
      </c>
      <c r="H3815" s="1" t="str">
        <f>IFERROR(INDEX(行业涨跌!F:F,MATCH(G3815,行业涨跌!C:C,0)),"-")</f>
        <v>-</v>
      </c>
      <c r="I3815" s="1" t="str">
        <f>IFERROR(INDEX(行业涨跌!E:E,MATCH(G3815,行业涨跌!C:C,0)),"-")</f>
        <v>-</v>
      </c>
      <c r="M3815" s="66">
        <f t="shared" si="339"/>
        <v>0</v>
      </c>
      <c r="R3815" s="43" t="str">
        <f t="shared" si="337"/>
        <v>-</v>
      </c>
    </row>
    <row r="3816" spans="1:18" x14ac:dyDescent="0.15">
      <c r="A3816" s="1">
        <v>3815</v>
      </c>
      <c r="B3816" s="29" t="str">
        <f>TRIM(基本信息!B3816)</f>
        <v/>
      </c>
      <c r="C3816" s="1" t="str">
        <f>TRIM(基本信息!C3816)</f>
        <v/>
      </c>
      <c r="D3816" s="1">
        <f t="shared" si="338"/>
        <v>0</v>
      </c>
      <c r="E3816" s="1" t="str">
        <f>IFERROR(INDEX(股票涨跌!E:E,MATCH(B3816,股票涨跌!B:B,0)),"-")</f>
        <v>-</v>
      </c>
      <c r="F3816" s="1" t="str">
        <f>IFERROR(INDEX(股票涨跌!F:F,MATCH(B3816,股票涨跌!B:B,0)),"-")</f>
        <v>-</v>
      </c>
      <c r="G3816" s="1" t="str">
        <f>TRIM(基本信息!O3816)</f>
        <v/>
      </c>
      <c r="H3816" s="1" t="str">
        <f>IFERROR(INDEX(行业涨跌!F:F,MATCH(G3816,行业涨跌!C:C,0)),"-")</f>
        <v>-</v>
      </c>
      <c r="I3816" s="1" t="str">
        <f>IFERROR(INDEX(行业涨跌!E:E,MATCH(G3816,行业涨跌!C:C,0)),"-")</f>
        <v>-</v>
      </c>
      <c r="M3816" s="66">
        <f t="shared" si="339"/>
        <v>0</v>
      </c>
      <c r="R3816" s="43" t="str">
        <f t="shared" si="337"/>
        <v>-</v>
      </c>
    </row>
    <row r="3817" spans="1:18" x14ac:dyDescent="0.15">
      <c r="A3817" s="1">
        <v>3816</v>
      </c>
      <c r="B3817" s="29" t="str">
        <f>TRIM(基本信息!B3817)</f>
        <v/>
      </c>
      <c r="C3817" s="1" t="str">
        <f>TRIM(基本信息!C3817)</f>
        <v/>
      </c>
      <c r="D3817" s="1">
        <f t="shared" si="338"/>
        <v>0</v>
      </c>
      <c r="E3817" s="1" t="str">
        <f>IFERROR(INDEX(股票涨跌!E:E,MATCH(B3817,股票涨跌!B:B,0)),"-")</f>
        <v>-</v>
      </c>
      <c r="F3817" s="1" t="str">
        <f>IFERROR(INDEX(股票涨跌!F:F,MATCH(B3817,股票涨跌!B:B,0)),"-")</f>
        <v>-</v>
      </c>
      <c r="G3817" s="1" t="str">
        <f>TRIM(基本信息!O3817)</f>
        <v/>
      </c>
      <c r="H3817" s="1" t="str">
        <f>IFERROR(INDEX(行业涨跌!F:F,MATCH(G3817,行业涨跌!C:C,0)),"-")</f>
        <v>-</v>
      </c>
      <c r="I3817" s="1" t="str">
        <f>IFERROR(INDEX(行业涨跌!E:E,MATCH(G3817,行业涨跌!C:C,0)),"-")</f>
        <v>-</v>
      </c>
      <c r="M3817" s="66">
        <f t="shared" si="339"/>
        <v>0</v>
      </c>
      <c r="R3817" s="43" t="str">
        <f t="shared" si="337"/>
        <v>-</v>
      </c>
    </row>
    <row r="3818" spans="1:18" x14ac:dyDescent="0.15">
      <c r="A3818" s="1">
        <v>3817</v>
      </c>
      <c r="B3818" s="29" t="str">
        <f>TRIM(基本信息!B3818)</f>
        <v/>
      </c>
      <c r="C3818" s="1" t="str">
        <f>TRIM(基本信息!C3818)</f>
        <v/>
      </c>
      <c r="D3818" s="1">
        <f t="shared" si="338"/>
        <v>0</v>
      </c>
      <c r="E3818" s="1" t="str">
        <f>IFERROR(INDEX(股票涨跌!E:E,MATCH(B3818,股票涨跌!B:B,0)),"-")</f>
        <v>-</v>
      </c>
      <c r="F3818" s="1" t="str">
        <f>IFERROR(INDEX(股票涨跌!F:F,MATCH(B3818,股票涨跌!B:B,0)),"-")</f>
        <v>-</v>
      </c>
      <c r="G3818" s="1" t="str">
        <f>TRIM(基本信息!O3818)</f>
        <v/>
      </c>
      <c r="H3818" s="1" t="str">
        <f>IFERROR(INDEX(行业涨跌!F:F,MATCH(G3818,行业涨跌!C:C,0)),"-")</f>
        <v>-</v>
      </c>
      <c r="I3818" s="1" t="str">
        <f>IFERROR(INDEX(行业涨跌!E:E,MATCH(G3818,行业涨跌!C:C,0)),"-")</f>
        <v>-</v>
      </c>
      <c r="M3818" s="66">
        <f t="shared" si="339"/>
        <v>0</v>
      </c>
      <c r="R3818" s="43" t="str">
        <f t="shared" si="337"/>
        <v>-</v>
      </c>
    </row>
    <row r="3819" spans="1:18" x14ac:dyDescent="0.15">
      <c r="A3819" s="1">
        <v>3818</v>
      </c>
      <c r="B3819" s="29" t="str">
        <f>TRIM(基本信息!B3819)</f>
        <v/>
      </c>
      <c r="C3819" s="1" t="str">
        <f>TRIM(基本信息!C3819)</f>
        <v/>
      </c>
      <c r="D3819" s="1">
        <f t="shared" si="338"/>
        <v>0</v>
      </c>
      <c r="E3819" s="1" t="str">
        <f>IFERROR(INDEX(股票涨跌!E:E,MATCH(B3819,股票涨跌!B:B,0)),"-")</f>
        <v>-</v>
      </c>
      <c r="F3819" s="1" t="str">
        <f>IFERROR(INDEX(股票涨跌!F:F,MATCH(B3819,股票涨跌!B:B,0)),"-")</f>
        <v>-</v>
      </c>
      <c r="G3819" s="1" t="str">
        <f>TRIM(基本信息!O3819)</f>
        <v/>
      </c>
      <c r="H3819" s="1" t="str">
        <f>IFERROR(INDEX(行业涨跌!F:F,MATCH(G3819,行业涨跌!C:C,0)),"-")</f>
        <v>-</v>
      </c>
      <c r="I3819" s="1" t="str">
        <f>IFERROR(INDEX(行业涨跌!E:E,MATCH(G3819,行业涨跌!C:C,0)),"-")</f>
        <v>-</v>
      </c>
      <c r="M3819" s="66">
        <f t="shared" si="339"/>
        <v>0</v>
      </c>
      <c r="R3819" s="43" t="str">
        <f t="shared" si="337"/>
        <v>-</v>
      </c>
    </row>
    <row r="3820" spans="1:18" x14ac:dyDescent="0.15">
      <c r="A3820" s="1">
        <v>3819</v>
      </c>
      <c r="B3820" s="29" t="str">
        <f>TRIM(基本信息!B3820)</f>
        <v/>
      </c>
      <c r="C3820" s="1" t="str">
        <f>TRIM(基本信息!C3820)</f>
        <v/>
      </c>
      <c r="D3820" s="1">
        <f t="shared" si="338"/>
        <v>0</v>
      </c>
      <c r="E3820" s="1" t="str">
        <f>IFERROR(INDEX(股票涨跌!E:E,MATCH(B3820,股票涨跌!B:B,0)),"-")</f>
        <v>-</v>
      </c>
      <c r="F3820" s="1" t="str">
        <f>IFERROR(INDEX(股票涨跌!F:F,MATCH(B3820,股票涨跌!B:B,0)),"-")</f>
        <v>-</v>
      </c>
      <c r="G3820" s="1" t="str">
        <f>TRIM(基本信息!O3820)</f>
        <v/>
      </c>
      <c r="H3820" s="1" t="str">
        <f>IFERROR(INDEX(行业涨跌!F:F,MATCH(G3820,行业涨跌!C:C,0)),"-")</f>
        <v>-</v>
      </c>
      <c r="I3820" s="1" t="str">
        <f>IFERROR(INDEX(行业涨跌!E:E,MATCH(G3820,行业涨跌!C:C,0)),"-")</f>
        <v>-</v>
      </c>
      <c r="M3820" s="66">
        <f t="shared" si="339"/>
        <v>0</v>
      </c>
      <c r="R3820" s="43" t="str">
        <f t="shared" si="337"/>
        <v>-</v>
      </c>
    </row>
    <row r="3821" spans="1:18" x14ac:dyDescent="0.15">
      <c r="A3821" s="1">
        <v>3820</v>
      </c>
      <c r="B3821" s="29" t="str">
        <f>TRIM(基本信息!B3821)</f>
        <v/>
      </c>
      <c r="C3821" s="1" t="str">
        <f>TRIM(基本信息!C3821)</f>
        <v/>
      </c>
      <c r="D3821" s="1">
        <f t="shared" si="338"/>
        <v>0</v>
      </c>
      <c r="E3821" s="1" t="str">
        <f>IFERROR(INDEX(股票涨跌!E:E,MATCH(B3821,股票涨跌!B:B,0)),"-")</f>
        <v>-</v>
      </c>
      <c r="F3821" s="1" t="str">
        <f>IFERROR(INDEX(股票涨跌!F:F,MATCH(B3821,股票涨跌!B:B,0)),"-")</f>
        <v>-</v>
      </c>
      <c r="G3821" s="1" t="str">
        <f>TRIM(基本信息!O3821)</f>
        <v/>
      </c>
      <c r="H3821" s="1" t="str">
        <f>IFERROR(INDEX(行业涨跌!F:F,MATCH(G3821,行业涨跌!C:C,0)),"-")</f>
        <v>-</v>
      </c>
      <c r="I3821" s="1" t="str">
        <f>IFERROR(INDEX(行业涨跌!E:E,MATCH(G3821,行业涨跌!C:C,0)),"-")</f>
        <v>-</v>
      </c>
      <c r="M3821" s="66">
        <f t="shared" si="339"/>
        <v>0</v>
      </c>
      <c r="R3821" s="43" t="str">
        <f t="shared" si="337"/>
        <v>-</v>
      </c>
    </row>
    <row r="3822" spans="1:18" x14ac:dyDescent="0.15">
      <c r="A3822" s="1">
        <v>3821</v>
      </c>
      <c r="B3822" s="29" t="str">
        <f>TRIM(基本信息!B3822)</f>
        <v/>
      </c>
      <c r="C3822" s="1" t="str">
        <f>TRIM(基本信息!C3822)</f>
        <v/>
      </c>
      <c r="D3822" s="1">
        <f t="shared" si="338"/>
        <v>0</v>
      </c>
      <c r="E3822" s="1" t="str">
        <f>IFERROR(INDEX(股票涨跌!E:E,MATCH(B3822,股票涨跌!B:B,0)),"-")</f>
        <v>-</v>
      </c>
      <c r="F3822" s="1" t="str">
        <f>IFERROR(INDEX(股票涨跌!F:F,MATCH(B3822,股票涨跌!B:B,0)),"-")</f>
        <v>-</v>
      </c>
      <c r="G3822" s="1" t="str">
        <f>TRIM(基本信息!O3822)</f>
        <v/>
      </c>
      <c r="H3822" s="1" t="str">
        <f>IFERROR(INDEX(行业涨跌!F:F,MATCH(G3822,行业涨跌!C:C,0)),"-")</f>
        <v>-</v>
      </c>
      <c r="I3822" s="1" t="str">
        <f>IFERROR(INDEX(行业涨跌!E:E,MATCH(G3822,行业涨跌!C:C,0)),"-")</f>
        <v>-</v>
      </c>
      <c r="M3822" s="66">
        <f t="shared" si="339"/>
        <v>0</v>
      </c>
      <c r="R3822" s="43" t="str">
        <f t="shared" si="337"/>
        <v>-</v>
      </c>
    </row>
    <row r="3823" spans="1:18" x14ac:dyDescent="0.15">
      <c r="A3823" s="1">
        <v>3822</v>
      </c>
      <c r="B3823" s="29" t="str">
        <f>TRIM(基本信息!B3823)</f>
        <v/>
      </c>
      <c r="C3823" s="1" t="str">
        <f>TRIM(基本信息!C3823)</f>
        <v/>
      </c>
      <c r="D3823" s="1">
        <f t="shared" si="338"/>
        <v>0</v>
      </c>
      <c r="E3823" s="1" t="str">
        <f>IFERROR(INDEX(股票涨跌!E:E,MATCH(B3823,股票涨跌!B:B,0)),"-")</f>
        <v>-</v>
      </c>
      <c r="F3823" s="1" t="str">
        <f>IFERROR(INDEX(股票涨跌!F:F,MATCH(B3823,股票涨跌!B:B,0)),"-")</f>
        <v>-</v>
      </c>
      <c r="G3823" s="1" t="str">
        <f>TRIM(基本信息!O3823)</f>
        <v/>
      </c>
      <c r="H3823" s="1" t="str">
        <f>IFERROR(INDEX(行业涨跌!F:F,MATCH(G3823,行业涨跌!C:C,0)),"-")</f>
        <v>-</v>
      </c>
      <c r="I3823" s="1" t="str">
        <f>IFERROR(INDEX(行业涨跌!E:E,MATCH(G3823,行业涨跌!C:C,0)),"-")</f>
        <v>-</v>
      </c>
      <c r="M3823" s="66">
        <f t="shared" si="339"/>
        <v>0</v>
      </c>
      <c r="R3823" s="43" t="str">
        <f t="shared" si="337"/>
        <v>-</v>
      </c>
    </row>
    <row r="3824" spans="1:18" x14ac:dyDescent="0.15">
      <c r="A3824" s="1">
        <v>3823</v>
      </c>
      <c r="B3824" s="29" t="str">
        <f>TRIM(基本信息!B3824)</f>
        <v/>
      </c>
      <c r="C3824" s="1" t="str">
        <f>TRIM(基本信息!C3824)</f>
        <v/>
      </c>
      <c r="D3824" s="1">
        <f t="shared" si="338"/>
        <v>0</v>
      </c>
      <c r="E3824" s="1" t="str">
        <f>IFERROR(INDEX(股票涨跌!E:E,MATCH(B3824,股票涨跌!B:B,0)),"-")</f>
        <v>-</v>
      </c>
      <c r="F3824" s="1" t="str">
        <f>IFERROR(INDEX(股票涨跌!F:F,MATCH(B3824,股票涨跌!B:B,0)),"-")</f>
        <v>-</v>
      </c>
      <c r="G3824" s="1" t="str">
        <f>TRIM(基本信息!O3824)</f>
        <v/>
      </c>
      <c r="H3824" s="1" t="str">
        <f>IFERROR(INDEX(行业涨跌!F:F,MATCH(G3824,行业涨跌!C:C,0)),"-")</f>
        <v>-</v>
      </c>
      <c r="I3824" s="1" t="str">
        <f>IFERROR(INDEX(行业涨跌!E:E,MATCH(G3824,行业涨跌!C:C,0)),"-")</f>
        <v>-</v>
      </c>
      <c r="M3824" s="66">
        <f t="shared" si="339"/>
        <v>0</v>
      </c>
      <c r="R3824" s="43" t="str">
        <f t="shared" si="337"/>
        <v>-</v>
      </c>
    </row>
    <row r="3825" spans="1:18" x14ac:dyDescent="0.15">
      <c r="A3825" s="1">
        <v>3824</v>
      </c>
      <c r="B3825" s="29" t="str">
        <f>TRIM(基本信息!B3825)</f>
        <v/>
      </c>
      <c r="C3825" s="1" t="str">
        <f>TRIM(基本信息!C3825)</f>
        <v/>
      </c>
      <c r="D3825" s="1">
        <f t="shared" si="338"/>
        <v>0</v>
      </c>
      <c r="E3825" s="1" t="str">
        <f>IFERROR(INDEX(股票涨跌!E:E,MATCH(B3825,股票涨跌!B:B,0)),"-")</f>
        <v>-</v>
      </c>
      <c r="F3825" s="1" t="str">
        <f>IFERROR(INDEX(股票涨跌!F:F,MATCH(B3825,股票涨跌!B:B,0)),"-")</f>
        <v>-</v>
      </c>
      <c r="G3825" s="1" t="str">
        <f>TRIM(基本信息!O3825)</f>
        <v/>
      </c>
      <c r="H3825" s="1" t="str">
        <f>IFERROR(INDEX(行业涨跌!F:F,MATCH(G3825,行业涨跌!C:C,0)),"-")</f>
        <v>-</v>
      </c>
      <c r="I3825" s="1" t="str">
        <f>IFERROR(INDEX(行业涨跌!E:E,MATCH(G3825,行业涨跌!C:C,0)),"-")</f>
        <v>-</v>
      </c>
      <c r="M3825" s="66">
        <f t="shared" si="339"/>
        <v>0</v>
      </c>
      <c r="R3825" s="43" t="str">
        <f t="shared" si="337"/>
        <v>-</v>
      </c>
    </row>
    <row r="3826" spans="1:18" x14ac:dyDescent="0.15">
      <c r="A3826" s="1">
        <v>3825</v>
      </c>
      <c r="B3826" s="29" t="str">
        <f>TRIM(基本信息!B3826)</f>
        <v/>
      </c>
      <c r="C3826" s="1" t="str">
        <f>TRIM(基本信息!C3826)</f>
        <v/>
      </c>
      <c r="D3826" s="1">
        <f t="shared" si="338"/>
        <v>0</v>
      </c>
      <c r="E3826" s="1" t="str">
        <f>IFERROR(INDEX(股票涨跌!E:E,MATCH(B3826,股票涨跌!B:B,0)),"-")</f>
        <v>-</v>
      </c>
      <c r="F3826" s="1" t="str">
        <f>IFERROR(INDEX(股票涨跌!F:F,MATCH(B3826,股票涨跌!B:B,0)),"-")</f>
        <v>-</v>
      </c>
      <c r="G3826" s="1" t="str">
        <f>TRIM(基本信息!O3826)</f>
        <v/>
      </c>
      <c r="H3826" s="1" t="str">
        <f>IFERROR(INDEX(行业涨跌!F:F,MATCH(G3826,行业涨跌!C:C,0)),"-")</f>
        <v>-</v>
      </c>
      <c r="I3826" s="1" t="str">
        <f>IFERROR(INDEX(行业涨跌!E:E,MATCH(G3826,行业涨跌!C:C,0)),"-")</f>
        <v>-</v>
      </c>
      <c r="M3826" s="66">
        <f t="shared" si="339"/>
        <v>0</v>
      </c>
      <c r="R3826" s="43" t="str">
        <f t="shared" si="337"/>
        <v>-</v>
      </c>
    </row>
    <row r="3827" spans="1:18" x14ac:dyDescent="0.15">
      <c r="A3827" s="1">
        <v>3826</v>
      </c>
      <c r="B3827" s="29" t="str">
        <f>TRIM(基本信息!B3827)</f>
        <v/>
      </c>
      <c r="C3827" s="1" t="str">
        <f>TRIM(基本信息!C3827)</f>
        <v/>
      </c>
      <c r="D3827" s="1">
        <f t="shared" si="338"/>
        <v>0</v>
      </c>
      <c r="E3827" s="1" t="str">
        <f>IFERROR(INDEX(股票涨跌!E:E,MATCH(B3827,股票涨跌!B:B,0)),"-")</f>
        <v>-</v>
      </c>
      <c r="F3827" s="1" t="str">
        <f>IFERROR(INDEX(股票涨跌!F:F,MATCH(B3827,股票涨跌!B:B,0)),"-")</f>
        <v>-</v>
      </c>
      <c r="G3827" s="1" t="str">
        <f>TRIM(基本信息!O3827)</f>
        <v/>
      </c>
      <c r="H3827" s="1" t="str">
        <f>IFERROR(INDEX(行业涨跌!F:F,MATCH(G3827,行业涨跌!C:C,0)),"-")</f>
        <v>-</v>
      </c>
      <c r="I3827" s="1" t="str">
        <f>IFERROR(INDEX(行业涨跌!E:E,MATCH(G3827,行业涨跌!C:C,0)),"-")</f>
        <v>-</v>
      </c>
      <c r="M3827" s="66">
        <f t="shared" si="339"/>
        <v>0</v>
      </c>
      <c r="R3827" s="43" t="str">
        <f t="shared" si="337"/>
        <v>-</v>
      </c>
    </row>
    <row r="3828" spans="1:18" x14ac:dyDescent="0.15">
      <c r="A3828" s="1">
        <v>3827</v>
      </c>
      <c r="B3828" s="29" t="str">
        <f>TRIM(基本信息!B3828)</f>
        <v/>
      </c>
      <c r="C3828" s="1" t="str">
        <f>TRIM(基本信息!C3828)</f>
        <v/>
      </c>
      <c r="D3828" s="1">
        <f t="shared" si="338"/>
        <v>0</v>
      </c>
      <c r="E3828" s="1" t="str">
        <f>IFERROR(INDEX(股票涨跌!E:E,MATCH(B3828,股票涨跌!B:B,0)),"-")</f>
        <v>-</v>
      </c>
      <c r="F3828" s="1" t="str">
        <f>IFERROR(INDEX(股票涨跌!F:F,MATCH(B3828,股票涨跌!B:B,0)),"-")</f>
        <v>-</v>
      </c>
      <c r="G3828" s="1" t="str">
        <f>TRIM(基本信息!O3828)</f>
        <v/>
      </c>
      <c r="H3828" s="1" t="str">
        <f>IFERROR(INDEX(行业涨跌!F:F,MATCH(G3828,行业涨跌!C:C,0)),"-")</f>
        <v>-</v>
      </c>
      <c r="I3828" s="1" t="str">
        <f>IFERROR(INDEX(行业涨跌!E:E,MATCH(G3828,行业涨跌!C:C,0)),"-")</f>
        <v>-</v>
      </c>
      <c r="M3828" s="66">
        <f t="shared" si="339"/>
        <v>0</v>
      </c>
      <c r="R3828" s="43" t="str">
        <f t="shared" si="337"/>
        <v>-</v>
      </c>
    </row>
    <row r="3829" spans="1:18" x14ac:dyDescent="0.15">
      <c r="A3829" s="1">
        <v>3828</v>
      </c>
      <c r="B3829" s="29" t="str">
        <f>TRIM(基本信息!B3829)</f>
        <v/>
      </c>
      <c r="C3829" s="1" t="str">
        <f>TRIM(基本信息!C3829)</f>
        <v/>
      </c>
      <c r="D3829" s="1">
        <f t="shared" si="338"/>
        <v>0</v>
      </c>
      <c r="E3829" s="1" t="str">
        <f>IFERROR(INDEX(股票涨跌!E:E,MATCH(B3829,股票涨跌!B:B,0)),"-")</f>
        <v>-</v>
      </c>
      <c r="F3829" s="1" t="str">
        <f>IFERROR(INDEX(股票涨跌!F:F,MATCH(B3829,股票涨跌!B:B,0)),"-")</f>
        <v>-</v>
      </c>
      <c r="G3829" s="1" t="str">
        <f>TRIM(基本信息!O3829)</f>
        <v/>
      </c>
      <c r="H3829" s="1" t="str">
        <f>IFERROR(INDEX(行业涨跌!F:F,MATCH(G3829,行业涨跌!C:C,0)),"-")</f>
        <v>-</v>
      </c>
      <c r="I3829" s="1" t="str">
        <f>IFERROR(INDEX(行业涨跌!E:E,MATCH(G3829,行业涨跌!C:C,0)),"-")</f>
        <v>-</v>
      </c>
      <c r="M3829" s="66">
        <f t="shared" si="339"/>
        <v>0</v>
      </c>
      <c r="R3829" s="43" t="str">
        <f t="shared" si="337"/>
        <v>-</v>
      </c>
    </row>
    <row r="3830" spans="1:18" x14ac:dyDescent="0.15">
      <c r="A3830" s="1">
        <v>3829</v>
      </c>
      <c r="B3830" s="29" t="str">
        <f>TRIM(基本信息!B3830)</f>
        <v/>
      </c>
      <c r="C3830" s="1" t="str">
        <f>TRIM(基本信息!C3830)</f>
        <v/>
      </c>
      <c r="D3830" s="1">
        <f t="shared" si="338"/>
        <v>0</v>
      </c>
      <c r="E3830" s="1" t="str">
        <f>IFERROR(INDEX(股票涨跌!E:E,MATCH(B3830,股票涨跌!B:B,0)),"-")</f>
        <v>-</v>
      </c>
      <c r="F3830" s="1" t="str">
        <f>IFERROR(INDEX(股票涨跌!F:F,MATCH(B3830,股票涨跌!B:B,0)),"-")</f>
        <v>-</v>
      </c>
      <c r="G3830" s="1" t="str">
        <f>TRIM(基本信息!O3830)</f>
        <v/>
      </c>
      <c r="H3830" s="1" t="str">
        <f>IFERROR(INDEX(行业涨跌!F:F,MATCH(G3830,行业涨跌!C:C,0)),"-")</f>
        <v>-</v>
      </c>
      <c r="I3830" s="1" t="str">
        <f>IFERROR(INDEX(行业涨跌!E:E,MATCH(G3830,行业涨跌!C:C,0)),"-")</f>
        <v>-</v>
      </c>
      <c r="M3830" s="66">
        <f t="shared" si="339"/>
        <v>0</v>
      </c>
      <c r="R3830" s="43" t="str">
        <f t="shared" si="337"/>
        <v>-</v>
      </c>
    </row>
    <row r="3831" spans="1:18" x14ac:dyDescent="0.15">
      <c r="A3831" s="1">
        <v>3830</v>
      </c>
      <c r="B3831" s="29" t="str">
        <f>TRIM(基本信息!B3831)</f>
        <v/>
      </c>
      <c r="C3831" s="1" t="str">
        <f>TRIM(基本信息!C3831)</f>
        <v/>
      </c>
      <c r="D3831" s="1">
        <f t="shared" si="338"/>
        <v>0</v>
      </c>
      <c r="E3831" s="1" t="str">
        <f>IFERROR(INDEX(股票涨跌!E:E,MATCH(B3831,股票涨跌!B:B,0)),"-")</f>
        <v>-</v>
      </c>
      <c r="F3831" s="1" t="str">
        <f>IFERROR(INDEX(股票涨跌!F:F,MATCH(B3831,股票涨跌!B:B,0)),"-")</f>
        <v>-</v>
      </c>
      <c r="G3831" s="1" t="str">
        <f>TRIM(基本信息!O3831)</f>
        <v/>
      </c>
      <c r="H3831" s="1" t="str">
        <f>IFERROR(INDEX(行业涨跌!F:F,MATCH(G3831,行业涨跌!C:C,0)),"-")</f>
        <v>-</v>
      </c>
      <c r="I3831" s="1" t="str">
        <f>IFERROR(INDEX(行业涨跌!E:E,MATCH(G3831,行业涨跌!C:C,0)),"-")</f>
        <v>-</v>
      </c>
      <c r="M3831" s="66">
        <f t="shared" si="339"/>
        <v>0</v>
      </c>
      <c r="R3831" s="43" t="str">
        <f t="shared" si="337"/>
        <v>-</v>
      </c>
    </row>
    <row r="3832" spans="1:18" x14ac:dyDescent="0.15">
      <c r="A3832" s="1">
        <v>3831</v>
      </c>
      <c r="B3832" s="29" t="str">
        <f>TRIM(基本信息!B3832)</f>
        <v/>
      </c>
      <c r="C3832" s="1" t="str">
        <f>TRIM(基本信息!C3832)</f>
        <v/>
      </c>
      <c r="D3832" s="1">
        <f t="shared" si="338"/>
        <v>0</v>
      </c>
      <c r="E3832" s="1" t="str">
        <f>IFERROR(INDEX(股票涨跌!E:E,MATCH(B3832,股票涨跌!B:B,0)),"-")</f>
        <v>-</v>
      </c>
      <c r="F3832" s="1" t="str">
        <f>IFERROR(INDEX(股票涨跌!F:F,MATCH(B3832,股票涨跌!B:B,0)),"-")</f>
        <v>-</v>
      </c>
      <c r="G3832" s="1" t="str">
        <f>TRIM(基本信息!O3832)</f>
        <v/>
      </c>
      <c r="H3832" s="1" t="str">
        <f>IFERROR(INDEX(行业涨跌!F:F,MATCH(G3832,行业涨跌!C:C,0)),"-")</f>
        <v>-</v>
      </c>
      <c r="I3832" s="1" t="str">
        <f>IFERROR(INDEX(行业涨跌!E:E,MATCH(G3832,行业涨跌!C:C,0)),"-")</f>
        <v>-</v>
      </c>
      <c r="M3832" s="66">
        <f t="shared" si="339"/>
        <v>0</v>
      </c>
      <c r="R3832" s="43" t="str">
        <f t="shared" si="337"/>
        <v>-</v>
      </c>
    </row>
    <row r="3833" spans="1:18" x14ac:dyDescent="0.15">
      <c r="A3833" s="1">
        <v>3832</v>
      </c>
      <c r="B3833" s="29" t="str">
        <f>TRIM(基本信息!B3833)</f>
        <v/>
      </c>
      <c r="C3833" s="1" t="str">
        <f>TRIM(基本信息!C3833)</f>
        <v/>
      </c>
      <c r="D3833" s="1">
        <f t="shared" si="338"/>
        <v>0</v>
      </c>
      <c r="E3833" s="1" t="str">
        <f>IFERROR(INDEX(股票涨跌!E:E,MATCH(B3833,股票涨跌!B:B,0)),"-")</f>
        <v>-</v>
      </c>
      <c r="F3833" s="1" t="str">
        <f>IFERROR(INDEX(股票涨跌!F:F,MATCH(B3833,股票涨跌!B:B,0)),"-")</f>
        <v>-</v>
      </c>
      <c r="G3833" s="1" t="str">
        <f>TRIM(基本信息!O3833)</f>
        <v/>
      </c>
      <c r="H3833" s="1" t="str">
        <f>IFERROR(INDEX(行业涨跌!F:F,MATCH(G3833,行业涨跌!C:C,0)),"-")</f>
        <v>-</v>
      </c>
      <c r="I3833" s="1" t="str">
        <f>IFERROR(INDEX(行业涨跌!E:E,MATCH(G3833,行业涨跌!C:C,0)),"-")</f>
        <v>-</v>
      </c>
      <c r="M3833" s="66">
        <f t="shared" si="339"/>
        <v>0</v>
      </c>
      <c r="R3833" s="43" t="str">
        <f t="shared" si="337"/>
        <v>-</v>
      </c>
    </row>
    <row r="3834" spans="1:18" x14ac:dyDescent="0.15">
      <c r="A3834" s="1">
        <v>3833</v>
      </c>
      <c r="B3834" s="29" t="str">
        <f>TRIM(基本信息!B3834)</f>
        <v/>
      </c>
      <c r="C3834" s="1" t="str">
        <f>TRIM(基本信息!C3834)</f>
        <v/>
      </c>
      <c r="D3834" s="1">
        <f t="shared" si="338"/>
        <v>0</v>
      </c>
      <c r="E3834" s="1" t="str">
        <f>IFERROR(INDEX(股票涨跌!E:E,MATCH(B3834,股票涨跌!B:B,0)),"-")</f>
        <v>-</v>
      </c>
      <c r="F3834" s="1" t="str">
        <f>IFERROR(INDEX(股票涨跌!F:F,MATCH(B3834,股票涨跌!B:B,0)),"-")</f>
        <v>-</v>
      </c>
      <c r="G3834" s="1" t="str">
        <f>TRIM(基本信息!O3834)</f>
        <v/>
      </c>
      <c r="H3834" s="1" t="str">
        <f>IFERROR(INDEX(行业涨跌!F:F,MATCH(G3834,行业涨跌!C:C,0)),"-")</f>
        <v>-</v>
      </c>
      <c r="I3834" s="1" t="str">
        <f>IFERROR(INDEX(行业涨跌!E:E,MATCH(G3834,行业涨跌!C:C,0)),"-")</f>
        <v>-</v>
      </c>
      <c r="M3834" s="66">
        <f t="shared" si="339"/>
        <v>0</v>
      </c>
      <c r="R3834" s="43" t="str">
        <f t="shared" si="337"/>
        <v>-</v>
      </c>
    </row>
    <row r="3835" spans="1:18" x14ac:dyDescent="0.15">
      <c r="A3835" s="1">
        <v>3834</v>
      </c>
      <c r="B3835" s="29" t="str">
        <f>TRIM(基本信息!B3835)</f>
        <v/>
      </c>
      <c r="C3835" s="1" t="str">
        <f>TRIM(基本信息!C3835)</f>
        <v/>
      </c>
      <c r="D3835" s="1">
        <f t="shared" si="338"/>
        <v>0</v>
      </c>
      <c r="E3835" s="1" t="str">
        <f>IFERROR(INDEX(股票涨跌!E:E,MATCH(B3835,股票涨跌!B:B,0)),"-")</f>
        <v>-</v>
      </c>
      <c r="F3835" s="1" t="str">
        <f>IFERROR(INDEX(股票涨跌!F:F,MATCH(B3835,股票涨跌!B:B,0)),"-")</f>
        <v>-</v>
      </c>
      <c r="G3835" s="1" t="str">
        <f>TRIM(基本信息!O3835)</f>
        <v/>
      </c>
      <c r="H3835" s="1" t="str">
        <f>IFERROR(INDEX(行业涨跌!F:F,MATCH(G3835,行业涨跌!C:C,0)),"-")</f>
        <v>-</v>
      </c>
      <c r="I3835" s="1" t="str">
        <f>IFERROR(INDEX(行业涨跌!E:E,MATCH(G3835,行业涨跌!C:C,0)),"-")</f>
        <v>-</v>
      </c>
      <c r="M3835" s="66">
        <f t="shared" si="339"/>
        <v>0</v>
      </c>
      <c r="R3835" s="43" t="str">
        <f t="shared" si="337"/>
        <v>-</v>
      </c>
    </row>
    <row r="3836" spans="1:18" x14ac:dyDescent="0.15">
      <c r="A3836" s="1">
        <v>3835</v>
      </c>
      <c r="B3836" s="29" t="str">
        <f>TRIM(基本信息!B3836)</f>
        <v/>
      </c>
      <c r="C3836" s="1" t="str">
        <f>TRIM(基本信息!C3836)</f>
        <v/>
      </c>
      <c r="D3836" s="1">
        <f t="shared" si="338"/>
        <v>0</v>
      </c>
      <c r="E3836" s="1" t="str">
        <f>IFERROR(INDEX(股票涨跌!E:E,MATCH(B3836,股票涨跌!B:B,0)),"-")</f>
        <v>-</v>
      </c>
      <c r="F3836" s="1" t="str">
        <f>IFERROR(INDEX(股票涨跌!F:F,MATCH(B3836,股票涨跌!B:B,0)),"-")</f>
        <v>-</v>
      </c>
      <c r="G3836" s="1" t="str">
        <f>TRIM(基本信息!O3836)</f>
        <v/>
      </c>
      <c r="H3836" s="1" t="str">
        <f>IFERROR(INDEX(行业涨跌!F:F,MATCH(G3836,行业涨跌!C:C,0)),"-")</f>
        <v>-</v>
      </c>
      <c r="I3836" s="1" t="str">
        <f>IFERROR(INDEX(行业涨跌!E:E,MATCH(G3836,行业涨跌!C:C,0)),"-")</f>
        <v>-</v>
      </c>
      <c r="M3836" s="66">
        <f t="shared" si="339"/>
        <v>0</v>
      </c>
      <c r="R3836" s="43" t="str">
        <f t="shared" si="337"/>
        <v>-</v>
      </c>
    </row>
    <row r="3837" spans="1:18" x14ac:dyDescent="0.15">
      <c r="A3837" s="1">
        <v>3836</v>
      </c>
      <c r="B3837" s="29" t="str">
        <f>TRIM(基本信息!B3837)</f>
        <v/>
      </c>
      <c r="C3837" s="1" t="str">
        <f>TRIM(基本信息!C3837)</f>
        <v/>
      </c>
      <c r="D3837" s="1">
        <f t="shared" si="338"/>
        <v>0</v>
      </c>
      <c r="E3837" s="1" t="str">
        <f>IFERROR(INDEX(股票涨跌!E:E,MATCH(B3837,股票涨跌!B:B,0)),"-")</f>
        <v>-</v>
      </c>
      <c r="F3837" s="1" t="str">
        <f>IFERROR(INDEX(股票涨跌!F:F,MATCH(B3837,股票涨跌!B:B,0)),"-")</f>
        <v>-</v>
      </c>
      <c r="G3837" s="1" t="str">
        <f>TRIM(基本信息!O3837)</f>
        <v/>
      </c>
      <c r="H3837" s="1" t="str">
        <f>IFERROR(INDEX(行业涨跌!F:F,MATCH(G3837,行业涨跌!C:C,0)),"-")</f>
        <v>-</v>
      </c>
      <c r="I3837" s="1" t="str">
        <f>IFERROR(INDEX(行业涨跌!E:E,MATCH(G3837,行业涨跌!C:C,0)),"-")</f>
        <v>-</v>
      </c>
      <c r="M3837" s="66">
        <f t="shared" si="339"/>
        <v>0</v>
      </c>
      <c r="R3837" s="43" t="str">
        <f t="shared" si="337"/>
        <v>-</v>
      </c>
    </row>
    <row r="3838" spans="1:18" x14ac:dyDescent="0.15">
      <c r="A3838" s="1">
        <v>3837</v>
      </c>
      <c r="B3838" s="29" t="str">
        <f>TRIM(基本信息!B3838)</f>
        <v/>
      </c>
      <c r="C3838" s="1" t="str">
        <f>TRIM(基本信息!C3838)</f>
        <v/>
      </c>
      <c r="D3838" s="1">
        <f t="shared" si="338"/>
        <v>0</v>
      </c>
      <c r="E3838" s="1" t="str">
        <f>IFERROR(INDEX(股票涨跌!E:E,MATCH(B3838,股票涨跌!B:B,0)),"-")</f>
        <v>-</v>
      </c>
      <c r="F3838" s="1" t="str">
        <f>IFERROR(INDEX(股票涨跌!F:F,MATCH(B3838,股票涨跌!B:B,0)),"-")</f>
        <v>-</v>
      </c>
      <c r="G3838" s="1" t="str">
        <f>TRIM(基本信息!O3838)</f>
        <v/>
      </c>
      <c r="H3838" s="1" t="str">
        <f>IFERROR(INDEX(行业涨跌!F:F,MATCH(G3838,行业涨跌!C:C,0)),"-")</f>
        <v>-</v>
      </c>
      <c r="I3838" s="1" t="str">
        <f>IFERROR(INDEX(行业涨跌!E:E,MATCH(G3838,行业涨跌!C:C,0)),"-")</f>
        <v>-</v>
      </c>
      <c r="M3838" s="66">
        <f t="shared" si="339"/>
        <v>0</v>
      </c>
      <c r="R3838" s="43" t="str">
        <f t="shared" si="337"/>
        <v>-</v>
      </c>
    </row>
    <row r="3839" spans="1:18" x14ac:dyDescent="0.15">
      <c r="A3839" s="1">
        <v>3838</v>
      </c>
      <c r="B3839" s="29" t="str">
        <f>TRIM(基本信息!B3839)</f>
        <v/>
      </c>
      <c r="C3839" s="1" t="str">
        <f>TRIM(基本信息!C3839)</f>
        <v/>
      </c>
      <c r="D3839" s="1">
        <f t="shared" si="338"/>
        <v>0</v>
      </c>
      <c r="E3839" s="1" t="str">
        <f>IFERROR(INDEX(股票涨跌!E:E,MATCH(B3839,股票涨跌!B:B,0)),"-")</f>
        <v>-</v>
      </c>
      <c r="F3839" s="1" t="str">
        <f>IFERROR(INDEX(股票涨跌!F:F,MATCH(B3839,股票涨跌!B:B,0)),"-")</f>
        <v>-</v>
      </c>
      <c r="G3839" s="1" t="str">
        <f>TRIM(基本信息!O3839)</f>
        <v/>
      </c>
      <c r="H3839" s="1" t="str">
        <f>IFERROR(INDEX(行业涨跌!F:F,MATCH(G3839,行业涨跌!C:C,0)),"-")</f>
        <v>-</v>
      </c>
      <c r="I3839" s="1" t="str">
        <f>IFERROR(INDEX(行业涨跌!E:E,MATCH(G3839,行业涨跌!C:C,0)),"-")</f>
        <v>-</v>
      </c>
      <c r="M3839" s="66">
        <f t="shared" si="339"/>
        <v>0</v>
      </c>
      <c r="R3839" s="43" t="str">
        <f t="shared" si="337"/>
        <v>-</v>
      </c>
    </row>
    <row r="3840" spans="1:18" x14ac:dyDescent="0.15">
      <c r="A3840" s="1">
        <v>3839</v>
      </c>
      <c r="B3840" s="29" t="str">
        <f>TRIM(基本信息!B3840)</f>
        <v/>
      </c>
      <c r="C3840" s="1" t="str">
        <f>TRIM(基本信息!C3840)</f>
        <v/>
      </c>
      <c r="D3840" s="1">
        <f t="shared" si="338"/>
        <v>0</v>
      </c>
      <c r="E3840" s="1" t="str">
        <f>IFERROR(INDEX(股票涨跌!E:E,MATCH(B3840,股票涨跌!B:B,0)),"-")</f>
        <v>-</v>
      </c>
      <c r="F3840" s="1" t="str">
        <f>IFERROR(INDEX(股票涨跌!F:F,MATCH(B3840,股票涨跌!B:B,0)),"-")</f>
        <v>-</v>
      </c>
      <c r="G3840" s="1" t="str">
        <f>TRIM(基本信息!O3840)</f>
        <v/>
      </c>
      <c r="H3840" s="1" t="str">
        <f>IFERROR(INDEX(行业涨跌!F:F,MATCH(G3840,行业涨跌!C:C,0)),"-")</f>
        <v>-</v>
      </c>
      <c r="I3840" s="1" t="str">
        <f>IFERROR(INDEX(行业涨跌!E:E,MATCH(G3840,行业涨跌!C:C,0)),"-")</f>
        <v>-</v>
      </c>
      <c r="M3840" s="66">
        <f t="shared" si="339"/>
        <v>0</v>
      </c>
      <c r="R3840" s="43" t="str">
        <f t="shared" si="337"/>
        <v>-</v>
      </c>
    </row>
    <row r="3841" spans="1:18" x14ac:dyDescent="0.15">
      <c r="A3841" s="1">
        <v>3840</v>
      </c>
      <c r="B3841" s="29" t="str">
        <f>TRIM(基本信息!B3841)</f>
        <v/>
      </c>
      <c r="C3841" s="1" t="str">
        <f>TRIM(基本信息!C3841)</f>
        <v/>
      </c>
      <c r="D3841" s="1">
        <f t="shared" si="338"/>
        <v>0</v>
      </c>
      <c r="E3841" s="1" t="str">
        <f>IFERROR(INDEX(股票涨跌!E:E,MATCH(B3841,股票涨跌!B:B,0)),"-")</f>
        <v>-</v>
      </c>
      <c r="F3841" s="1" t="str">
        <f>IFERROR(INDEX(股票涨跌!F:F,MATCH(B3841,股票涨跌!B:B,0)),"-")</f>
        <v>-</v>
      </c>
      <c r="G3841" s="1" t="str">
        <f>TRIM(基本信息!O3841)</f>
        <v/>
      </c>
      <c r="H3841" s="1" t="str">
        <f>IFERROR(INDEX(行业涨跌!F:F,MATCH(G3841,行业涨跌!C:C,0)),"-")</f>
        <v>-</v>
      </c>
      <c r="I3841" s="1" t="str">
        <f>IFERROR(INDEX(行业涨跌!E:E,MATCH(G3841,行业涨跌!C:C,0)),"-")</f>
        <v>-</v>
      </c>
      <c r="M3841" s="66">
        <f t="shared" si="339"/>
        <v>0</v>
      </c>
      <c r="R3841" s="43" t="str">
        <f t="shared" si="337"/>
        <v>-</v>
      </c>
    </row>
    <row r="3842" spans="1:18" x14ac:dyDescent="0.15">
      <c r="A3842" s="1">
        <v>3841</v>
      </c>
      <c r="B3842" s="29" t="str">
        <f>TRIM(基本信息!B3842)</f>
        <v/>
      </c>
      <c r="C3842" s="1" t="str">
        <f>TRIM(基本信息!C3842)</f>
        <v/>
      </c>
      <c r="D3842" s="1">
        <f t="shared" si="338"/>
        <v>0</v>
      </c>
      <c r="E3842" s="1" t="str">
        <f>IFERROR(INDEX(股票涨跌!E:E,MATCH(B3842,股票涨跌!B:B,0)),"-")</f>
        <v>-</v>
      </c>
      <c r="F3842" s="1" t="str">
        <f>IFERROR(INDEX(股票涨跌!F:F,MATCH(B3842,股票涨跌!B:B,0)),"-")</f>
        <v>-</v>
      </c>
      <c r="G3842" s="1" t="str">
        <f>TRIM(基本信息!O3842)</f>
        <v/>
      </c>
      <c r="H3842" s="1" t="str">
        <f>IFERROR(INDEX(行业涨跌!F:F,MATCH(G3842,行业涨跌!C:C,0)),"-")</f>
        <v>-</v>
      </c>
      <c r="I3842" s="1" t="str">
        <f>IFERROR(INDEX(行业涨跌!E:E,MATCH(G3842,行业涨跌!C:C,0)),"-")</f>
        <v>-</v>
      </c>
      <c r="M3842" s="66">
        <f t="shared" si="339"/>
        <v>0</v>
      </c>
      <c r="R3842" s="43" t="str">
        <f t="shared" ref="R3842:R3905" si="340">IF(D3842&gt;0,IF(J3842&gt;0,$J$1,"")&amp;IF(K3842&gt;0,$K$1,"")&amp;IF(L3842&gt;0,$L$1,"")&amp;"+"&amp;IF(N3842&gt;0,$N$1,"")&amp;IF(O3842&gt;0,$O$1,"")&amp;IF(P3842&gt;0,$P$1,"")&amp;IF(Q3842&gt;0,$Q$1,""),"-")</f>
        <v>-</v>
      </c>
    </row>
    <row r="3843" spans="1:18" x14ac:dyDescent="0.15">
      <c r="A3843" s="1">
        <v>3842</v>
      </c>
      <c r="B3843" s="29" t="str">
        <f>TRIM(基本信息!B3843)</f>
        <v/>
      </c>
      <c r="C3843" s="1" t="str">
        <f>TRIM(基本信息!C3843)</f>
        <v/>
      </c>
      <c r="D3843" s="1">
        <f t="shared" ref="D3843:D3906" si="341">IF(LEN(B3843)&gt;2,OR(M3843=1,(M3843=0.5)*(N3843+O3843+P3843+Q3843)&gt;0)+0,0)</f>
        <v>0</v>
      </c>
      <c r="E3843" s="1" t="str">
        <f>IFERROR(INDEX(股票涨跌!E:E,MATCH(B3843,股票涨跌!B:B,0)),"-")</f>
        <v>-</v>
      </c>
      <c r="F3843" s="1" t="str">
        <f>IFERROR(INDEX(股票涨跌!F:F,MATCH(B3843,股票涨跌!B:B,0)),"-")</f>
        <v>-</v>
      </c>
      <c r="G3843" s="1" t="str">
        <f>TRIM(基本信息!O3843)</f>
        <v/>
      </c>
      <c r="H3843" s="1" t="str">
        <f>IFERROR(INDEX(行业涨跌!F:F,MATCH(G3843,行业涨跌!C:C,0)),"-")</f>
        <v>-</v>
      </c>
      <c r="I3843" s="1" t="str">
        <f>IFERROR(INDEX(行业涨跌!E:E,MATCH(G3843,行业涨跌!C:C,0)),"-")</f>
        <v>-</v>
      </c>
      <c r="M3843" s="66">
        <f t="shared" ref="M3843:M3906" si="342">IF(K3843&gt;0,1,IF(J3843&gt;0,0.5,0))</f>
        <v>0</v>
      </c>
      <c r="R3843" s="43" t="str">
        <f t="shared" si="340"/>
        <v>-</v>
      </c>
    </row>
    <row r="3844" spans="1:18" x14ac:dyDescent="0.15">
      <c r="A3844" s="1">
        <v>3843</v>
      </c>
      <c r="B3844" s="29" t="str">
        <f>TRIM(基本信息!B3844)</f>
        <v/>
      </c>
      <c r="C3844" s="1" t="str">
        <f>TRIM(基本信息!C3844)</f>
        <v/>
      </c>
      <c r="D3844" s="1">
        <f t="shared" si="341"/>
        <v>0</v>
      </c>
      <c r="E3844" s="1" t="str">
        <f>IFERROR(INDEX(股票涨跌!E:E,MATCH(B3844,股票涨跌!B:B,0)),"-")</f>
        <v>-</v>
      </c>
      <c r="F3844" s="1" t="str">
        <f>IFERROR(INDEX(股票涨跌!F:F,MATCH(B3844,股票涨跌!B:B,0)),"-")</f>
        <v>-</v>
      </c>
      <c r="G3844" s="1" t="str">
        <f>TRIM(基本信息!O3844)</f>
        <v/>
      </c>
      <c r="H3844" s="1" t="str">
        <f>IFERROR(INDEX(行业涨跌!F:F,MATCH(G3844,行业涨跌!C:C,0)),"-")</f>
        <v>-</v>
      </c>
      <c r="I3844" s="1" t="str">
        <f>IFERROR(INDEX(行业涨跌!E:E,MATCH(G3844,行业涨跌!C:C,0)),"-")</f>
        <v>-</v>
      </c>
      <c r="M3844" s="66">
        <f t="shared" si="342"/>
        <v>0</v>
      </c>
      <c r="R3844" s="43" t="str">
        <f t="shared" si="340"/>
        <v>-</v>
      </c>
    </row>
    <row r="3845" spans="1:18" x14ac:dyDescent="0.15">
      <c r="A3845" s="1">
        <v>3844</v>
      </c>
      <c r="B3845" s="29" t="str">
        <f>TRIM(基本信息!B3845)</f>
        <v/>
      </c>
      <c r="C3845" s="1" t="str">
        <f>TRIM(基本信息!C3845)</f>
        <v/>
      </c>
      <c r="D3845" s="1">
        <f t="shared" si="341"/>
        <v>0</v>
      </c>
      <c r="E3845" s="1" t="str">
        <f>IFERROR(INDEX(股票涨跌!E:E,MATCH(B3845,股票涨跌!B:B,0)),"-")</f>
        <v>-</v>
      </c>
      <c r="F3845" s="1" t="str">
        <f>IFERROR(INDEX(股票涨跌!F:F,MATCH(B3845,股票涨跌!B:B,0)),"-")</f>
        <v>-</v>
      </c>
      <c r="G3845" s="1" t="str">
        <f>TRIM(基本信息!O3845)</f>
        <v/>
      </c>
      <c r="H3845" s="1" t="str">
        <f>IFERROR(INDEX(行业涨跌!F:F,MATCH(G3845,行业涨跌!C:C,0)),"-")</f>
        <v>-</v>
      </c>
      <c r="I3845" s="1" t="str">
        <f>IFERROR(INDEX(行业涨跌!E:E,MATCH(G3845,行业涨跌!C:C,0)),"-")</f>
        <v>-</v>
      </c>
      <c r="M3845" s="66">
        <f t="shared" si="342"/>
        <v>0</v>
      </c>
      <c r="R3845" s="43" t="str">
        <f t="shared" si="340"/>
        <v>-</v>
      </c>
    </row>
    <row r="3846" spans="1:18" x14ac:dyDescent="0.15">
      <c r="A3846" s="1">
        <v>3845</v>
      </c>
      <c r="B3846" s="29" t="str">
        <f>TRIM(基本信息!B3846)</f>
        <v/>
      </c>
      <c r="C3846" s="1" t="str">
        <f>TRIM(基本信息!C3846)</f>
        <v/>
      </c>
      <c r="D3846" s="1">
        <f t="shared" si="341"/>
        <v>0</v>
      </c>
      <c r="E3846" s="1" t="str">
        <f>IFERROR(INDEX(股票涨跌!E:E,MATCH(B3846,股票涨跌!B:B,0)),"-")</f>
        <v>-</v>
      </c>
      <c r="F3846" s="1" t="str">
        <f>IFERROR(INDEX(股票涨跌!F:F,MATCH(B3846,股票涨跌!B:B,0)),"-")</f>
        <v>-</v>
      </c>
      <c r="G3846" s="1" t="str">
        <f>TRIM(基本信息!O3846)</f>
        <v/>
      </c>
      <c r="H3846" s="1" t="str">
        <f>IFERROR(INDEX(行业涨跌!F:F,MATCH(G3846,行业涨跌!C:C,0)),"-")</f>
        <v>-</v>
      </c>
      <c r="I3846" s="1" t="str">
        <f>IFERROR(INDEX(行业涨跌!E:E,MATCH(G3846,行业涨跌!C:C,0)),"-")</f>
        <v>-</v>
      </c>
      <c r="M3846" s="66">
        <f t="shared" si="342"/>
        <v>0</v>
      </c>
      <c r="R3846" s="43" t="str">
        <f t="shared" si="340"/>
        <v>-</v>
      </c>
    </row>
    <row r="3847" spans="1:18" x14ac:dyDescent="0.15">
      <c r="A3847" s="1">
        <v>3846</v>
      </c>
      <c r="B3847" s="29" t="str">
        <f>TRIM(基本信息!B3847)</f>
        <v/>
      </c>
      <c r="C3847" s="1" t="str">
        <f>TRIM(基本信息!C3847)</f>
        <v/>
      </c>
      <c r="D3847" s="1">
        <f t="shared" si="341"/>
        <v>0</v>
      </c>
      <c r="E3847" s="1" t="str">
        <f>IFERROR(INDEX(股票涨跌!E:E,MATCH(B3847,股票涨跌!B:B,0)),"-")</f>
        <v>-</v>
      </c>
      <c r="F3847" s="1" t="str">
        <f>IFERROR(INDEX(股票涨跌!F:F,MATCH(B3847,股票涨跌!B:B,0)),"-")</f>
        <v>-</v>
      </c>
      <c r="G3847" s="1" t="str">
        <f>TRIM(基本信息!O3847)</f>
        <v/>
      </c>
      <c r="H3847" s="1" t="str">
        <f>IFERROR(INDEX(行业涨跌!F:F,MATCH(G3847,行业涨跌!C:C,0)),"-")</f>
        <v>-</v>
      </c>
      <c r="I3847" s="1" t="str">
        <f>IFERROR(INDEX(行业涨跌!E:E,MATCH(G3847,行业涨跌!C:C,0)),"-")</f>
        <v>-</v>
      </c>
      <c r="M3847" s="66">
        <f t="shared" si="342"/>
        <v>0</v>
      </c>
      <c r="R3847" s="43" t="str">
        <f t="shared" si="340"/>
        <v>-</v>
      </c>
    </row>
    <row r="3848" spans="1:18" x14ac:dyDescent="0.15">
      <c r="A3848" s="1">
        <v>3847</v>
      </c>
      <c r="B3848" s="29" t="str">
        <f>TRIM(基本信息!B3848)</f>
        <v/>
      </c>
      <c r="C3848" s="1" t="str">
        <f>TRIM(基本信息!C3848)</f>
        <v/>
      </c>
      <c r="D3848" s="1">
        <f t="shared" si="341"/>
        <v>0</v>
      </c>
      <c r="E3848" s="1" t="str">
        <f>IFERROR(INDEX(股票涨跌!E:E,MATCH(B3848,股票涨跌!B:B,0)),"-")</f>
        <v>-</v>
      </c>
      <c r="F3848" s="1" t="str">
        <f>IFERROR(INDEX(股票涨跌!F:F,MATCH(B3848,股票涨跌!B:B,0)),"-")</f>
        <v>-</v>
      </c>
      <c r="G3848" s="1" t="str">
        <f>TRIM(基本信息!O3848)</f>
        <v/>
      </c>
      <c r="H3848" s="1" t="str">
        <f>IFERROR(INDEX(行业涨跌!F:F,MATCH(G3848,行业涨跌!C:C,0)),"-")</f>
        <v>-</v>
      </c>
      <c r="I3848" s="1" t="str">
        <f>IFERROR(INDEX(行业涨跌!E:E,MATCH(G3848,行业涨跌!C:C,0)),"-")</f>
        <v>-</v>
      </c>
      <c r="M3848" s="66">
        <f t="shared" si="342"/>
        <v>0</v>
      </c>
      <c r="R3848" s="43" t="str">
        <f t="shared" si="340"/>
        <v>-</v>
      </c>
    </row>
    <row r="3849" spans="1:18" x14ac:dyDescent="0.15">
      <c r="A3849" s="1">
        <v>3848</v>
      </c>
      <c r="B3849" s="29" t="str">
        <f>TRIM(基本信息!B3849)</f>
        <v/>
      </c>
      <c r="C3849" s="1" t="str">
        <f>TRIM(基本信息!C3849)</f>
        <v/>
      </c>
      <c r="D3849" s="1">
        <f t="shared" si="341"/>
        <v>0</v>
      </c>
      <c r="E3849" s="1" t="str">
        <f>IFERROR(INDEX(股票涨跌!E:E,MATCH(B3849,股票涨跌!B:B,0)),"-")</f>
        <v>-</v>
      </c>
      <c r="F3849" s="1" t="str">
        <f>IFERROR(INDEX(股票涨跌!F:F,MATCH(B3849,股票涨跌!B:B,0)),"-")</f>
        <v>-</v>
      </c>
      <c r="G3849" s="1" t="str">
        <f>TRIM(基本信息!O3849)</f>
        <v/>
      </c>
      <c r="H3849" s="1" t="str">
        <f>IFERROR(INDEX(行业涨跌!F:F,MATCH(G3849,行业涨跌!C:C,0)),"-")</f>
        <v>-</v>
      </c>
      <c r="I3849" s="1" t="str">
        <f>IFERROR(INDEX(行业涨跌!E:E,MATCH(G3849,行业涨跌!C:C,0)),"-")</f>
        <v>-</v>
      </c>
      <c r="M3849" s="66">
        <f t="shared" si="342"/>
        <v>0</v>
      </c>
      <c r="R3849" s="43" t="str">
        <f t="shared" si="340"/>
        <v>-</v>
      </c>
    </row>
    <row r="3850" spans="1:18" x14ac:dyDescent="0.15">
      <c r="A3850" s="1">
        <v>3849</v>
      </c>
      <c r="B3850" s="29" t="str">
        <f>TRIM(基本信息!B3850)</f>
        <v/>
      </c>
      <c r="C3850" s="1" t="str">
        <f>TRIM(基本信息!C3850)</f>
        <v/>
      </c>
      <c r="D3850" s="1">
        <f t="shared" si="341"/>
        <v>0</v>
      </c>
      <c r="E3850" s="1" t="str">
        <f>IFERROR(INDEX(股票涨跌!E:E,MATCH(B3850,股票涨跌!B:B,0)),"-")</f>
        <v>-</v>
      </c>
      <c r="F3850" s="1" t="str">
        <f>IFERROR(INDEX(股票涨跌!F:F,MATCH(B3850,股票涨跌!B:B,0)),"-")</f>
        <v>-</v>
      </c>
      <c r="G3850" s="1" t="str">
        <f>TRIM(基本信息!O3850)</f>
        <v/>
      </c>
      <c r="H3850" s="1" t="str">
        <f>IFERROR(INDEX(行业涨跌!F:F,MATCH(G3850,行业涨跌!C:C,0)),"-")</f>
        <v>-</v>
      </c>
      <c r="I3850" s="1" t="str">
        <f>IFERROR(INDEX(行业涨跌!E:E,MATCH(G3850,行业涨跌!C:C,0)),"-")</f>
        <v>-</v>
      </c>
      <c r="M3850" s="66">
        <f t="shared" si="342"/>
        <v>0</v>
      </c>
      <c r="R3850" s="43" t="str">
        <f t="shared" si="340"/>
        <v>-</v>
      </c>
    </row>
    <row r="3851" spans="1:18" x14ac:dyDescent="0.15">
      <c r="A3851" s="1">
        <v>3850</v>
      </c>
      <c r="B3851" s="29" t="str">
        <f>TRIM(基本信息!B3851)</f>
        <v/>
      </c>
      <c r="C3851" s="1" t="str">
        <f>TRIM(基本信息!C3851)</f>
        <v/>
      </c>
      <c r="D3851" s="1">
        <f t="shared" si="341"/>
        <v>0</v>
      </c>
      <c r="E3851" s="1" t="str">
        <f>IFERROR(INDEX(股票涨跌!E:E,MATCH(B3851,股票涨跌!B:B,0)),"-")</f>
        <v>-</v>
      </c>
      <c r="F3851" s="1" t="str">
        <f>IFERROR(INDEX(股票涨跌!F:F,MATCH(B3851,股票涨跌!B:B,0)),"-")</f>
        <v>-</v>
      </c>
      <c r="G3851" s="1" t="str">
        <f>TRIM(基本信息!O3851)</f>
        <v/>
      </c>
      <c r="H3851" s="1" t="str">
        <f>IFERROR(INDEX(行业涨跌!F:F,MATCH(G3851,行业涨跌!C:C,0)),"-")</f>
        <v>-</v>
      </c>
      <c r="I3851" s="1" t="str">
        <f>IFERROR(INDEX(行业涨跌!E:E,MATCH(G3851,行业涨跌!C:C,0)),"-")</f>
        <v>-</v>
      </c>
      <c r="M3851" s="66">
        <f t="shared" si="342"/>
        <v>0</v>
      </c>
      <c r="R3851" s="43" t="str">
        <f t="shared" si="340"/>
        <v>-</v>
      </c>
    </row>
    <row r="3852" spans="1:18" x14ac:dyDescent="0.15">
      <c r="A3852" s="1">
        <v>3851</v>
      </c>
      <c r="B3852" s="29" t="str">
        <f>TRIM(基本信息!B3852)</f>
        <v/>
      </c>
      <c r="C3852" s="1" t="str">
        <f>TRIM(基本信息!C3852)</f>
        <v/>
      </c>
      <c r="D3852" s="1">
        <f t="shared" si="341"/>
        <v>0</v>
      </c>
      <c r="E3852" s="1" t="str">
        <f>IFERROR(INDEX(股票涨跌!E:E,MATCH(B3852,股票涨跌!B:B,0)),"-")</f>
        <v>-</v>
      </c>
      <c r="F3852" s="1" t="str">
        <f>IFERROR(INDEX(股票涨跌!F:F,MATCH(B3852,股票涨跌!B:B,0)),"-")</f>
        <v>-</v>
      </c>
      <c r="G3852" s="1" t="str">
        <f>TRIM(基本信息!O3852)</f>
        <v/>
      </c>
      <c r="H3852" s="1" t="str">
        <f>IFERROR(INDEX(行业涨跌!F:F,MATCH(G3852,行业涨跌!C:C,0)),"-")</f>
        <v>-</v>
      </c>
      <c r="I3852" s="1" t="str">
        <f>IFERROR(INDEX(行业涨跌!E:E,MATCH(G3852,行业涨跌!C:C,0)),"-")</f>
        <v>-</v>
      </c>
      <c r="M3852" s="66">
        <f t="shared" si="342"/>
        <v>0</v>
      </c>
      <c r="R3852" s="43" t="str">
        <f t="shared" si="340"/>
        <v>-</v>
      </c>
    </row>
    <row r="3853" spans="1:18" x14ac:dyDescent="0.15">
      <c r="A3853" s="1">
        <v>3852</v>
      </c>
      <c r="B3853" s="29" t="str">
        <f>TRIM(基本信息!B3853)</f>
        <v/>
      </c>
      <c r="C3853" s="1" t="str">
        <f>TRIM(基本信息!C3853)</f>
        <v/>
      </c>
      <c r="D3853" s="1">
        <f t="shared" si="341"/>
        <v>0</v>
      </c>
      <c r="E3853" s="1" t="str">
        <f>IFERROR(INDEX(股票涨跌!E:E,MATCH(B3853,股票涨跌!B:B,0)),"-")</f>
        <v>-</v>
      </c>
      <c r="F3853" s="1" t="str">
        <f>IFERROR(INDEX(股票涨跌!F:F,MATCH(B3853,股票涨跌!B:B,0)),"-")</f>
        <v>-</v>
      </c>
      <c r="G3853" s="1" t="str">
        <f>TRIM(基本信息!O3853)</f>
        <v/>
      </c>
      <c r="H3853" s="1" t="str">
        <f>IFERROR(INDEX(行业涨跌!F:F,MATCH(G3853,行业涨跌!C:C,0)),"-")</f>
        <v>-</v>
      </c>
      <c r="I3853" s="1" t="str">
        <f>IFERROR(INDEX(行业涨跌!E:E,MATCH(G3853,行业涨跌!C:C,0)),"-")</f>
        <v>-</v>
      </c>
      <c r="M3853" s="66">
        <f t="shared" si="342"/>
        <v>0</v>
      </c>
      <c r="R3853" s="43" t="str">
        <f t="shared" si="340"/>
        <v>-</v>
      </c>
    </row>
    <row r="3854" spans="1:18" x14ac:dyDescent="0.15">
      <c r="A3854" s="1">
        <v>3853</v>
      </c>
      <c r="B3854" s="29" t="str">
        <f>TRIM(基本信息!B3854)</f>
        <v/>
      </c>
      <c r="C3854" s="1" t="str">
        <f>TRIM(基本信息!C3854)</f>
        <v/>
      </c>
      <c r="D3854" s="1">
        <f t="shared" si="341"/>
        <v>0</v>
      </c>
      <c r="E3854" s="1" t="str">
        <f>IFERROR(INDEX(股票涨跌!E:E,MATCH(B3854,股票涨跌!B:B,0)),"-")</f>
        <v>-</v>
      </c>
      <c r="F3854" s="1" t="str">
        <f>IFERROR(INDEX(股票涨跌!F:F,MATCH(B3854,股票涨跌!B:B,0)),"-")</f>
        <v>-</v>
      </c>
      <c r="G3854" s="1" t="str">
        <f>TRIM(基本信息!O3854)</f>
        <v/>
      </c>
      <c r="H3854" s="1" t="str">
        <f>IFERROR(INDEX(行业涨跌!F:F,MATCH(G3854,行业涨跌!C:C,0)),"-")</f>
        <v>-</v>
      </c>
      <c r="I3854" s="1" t="str">
        <f>IFERROR(INDEX(行业涨跌!E:E,MATCH(G3854,行业涨跌!C:C,0)),"-")</f>
        <v>-</v>
      </c>
      <c r="M3854" s="66">
        <f t="shared" si="342"/>
        <v>0</v>
      </c>
      <c r="R3854" s="43" t="str">
        <f t="shared" si="340"/>
        <v>-</v>
      </c>
    </row>
    <row r="3855" spans="1:18" x14ac:dyDescent="0.15">
      <c r="A3855" s="1">
        <v>3854</v>
      </c>
      <c r="B3855" s="29" t="str">
        <f>TRIM(基本信息!B3855)</f>
        <v/>
      </c>
      <c r="C3855" s="1" t="str">
        <f>TRIM(基本信息!C3855)</f>
        <v/>
      </c>
      <c r="D3855" s="1">
        <f t="shared" si="341"/>
        <v>0</v>
      </c>
      <c r="E3855" s="1" t="str">
        <f>IFERROR(INDEX(股票涨跌!E:E,MATCH(B3855,股票涨跌!B:B,0)),"-")</f>
        <v>-</v>
      </c>
      <c r="F3855" s="1" t="str">
        <f>IFERROR(INDEX(股票涨跌!F:F,MATCH(B3855,股票涨跌!B:B,0)),"-")</f>
        <v>-</v>
      </c>
      <c r="G3855" s="1" t="str">
        <f>TRIM(基本信息!O3855)</f>
        <v/>
      </c>
      <c r="H3855" s="1" t="str">
        <f>IFERROR(INDEX(行业涨跌!F:F,MATCH(G3855,行业涨跌!C:C,0)),"-")</f>
        <v>-</v>
      </c>
      <c r="I3855" s="1" t="str">
        <f>IFERROR(INDEX(行业涨跌!E:E,MATCH(G3855,行业涨跌!C:C,0)),"-")</f>
        <v>-</v>
      </c>
      <c r="M3855" s="66">
        <f t="shared" si="342"/>
        <v>0</v>
      </c>
      <c r="R3855" s="43" t="str">
        <f t="shared" si="340"/>
        <v>-</v>
      </c>
    </row>
    <row r="3856" spans="1:18" x14ac:dyDescent="0.15">
      <c r="A3856" s="1">
        <v>3855</v>
      </c>
      <c r="B3856" s="29" t="str">
        <f>TRIM(基本信息!B3856)</f>
        <v/>
      </c>
      <c r="C3856" s="1" t="str">
        <f>TRIM(基本信息!C3856)</f>
        <v/>
      </c>
      <c r="D3856" s="1">
        <f t="shared" si="341"/>
        <v>0</v>
      </c>
      <c r="E3856" s="1" t="str">
        <f>IFERROR(INDEX(股票涨跌!E:E,MATCH(B3856,股票涨跌!B:B,0)),"-")</f>
        <v>-</v>
      </c>
      <c r="F3856" s="1" t="str">
        <f>IFERROR(INDEX(股票涨跌!F:F,MATCH(B3856,股票涨跌!B:B,0)),"-")</f>
        <v>-</v>
      </c>
      <c r="G3856" s="1" t="str">
        <f>TRIM(基本信息!O3856)</f>
        <v/>
      </c>
      <c r="H3856" s="1" t="str">
        <f>IFERROR(INDEX(行业涨跌!F:F,MATCH(G3856,行业涨跌!C:C,0)),"-")</f>
        <v>-</v>
      </c>
      <c r="I3856" s="1" t="str">
        <f>IFERROR(INDEX(行业涨跌!E:E,MATCH(G3856,行业涨跌!C:C,0)),"-")</f>
        <v>-</v>
      </c>
      <c r="M3856" s="66">
        <f t="shared" si="342"/>
        <v>0</v>
      </c>
      <c r="R3856" s="43" t="str">
        <f t="shared" si="340"/>
        <v>-</v>
      </c>
    </row>
    <row r="3857" spans="1:18" x14ac:dyDescent="0.15">
      <c r="A3857" s="1">
        <v>3856</v>
      </c>
      <c r="B3857" s="29" t="str">
        <f>TRIM(基本信息!B3857)</f>
        <v/>
      </c>
      <c r="C3857" s="1" t="str">
        <f>TRIM(基本信息!C3857)</f>
        <v/>
      </c>
      <c r="D3857" s="1">
        <f t="shared" si="341"/>
        <v>0</v>
      </c>
      <c r="E3857" s="1" t="str">
        <f>IFERROR(INDEX(股票涨跌!E:E,MATCH(B3857,股票涨跌!B:B,0)),"-")</f>
        <v>-</v>
      </c>
      <c r="F3857" s="1" t="str">
        <f>IFERROR(INDEX(股票涨跌!F:F,MATCH(B3857,股票涨跌!B:B,0)),"-")</f>
        <v>-</v>
      </c>
      <c r="G3857" s="1" t="str">
        <f>TRIM(基本信息!O3857)</f>
        <v/>
      </c>
      <c r="H3857" s="1" t="str">
        <f>IFERROR(INDEX(行业涨跌!F:F,MATCH(G3857,行业涨跌!C:C,0)),"-")</f>
        <v>-</v>
      </c>
      <c r="I3857" s="1" t="str">
        <f>IFERROR(INDEX(行业涨跌!E:E,MATCH(G3857,行业涨跌!C:C,0)),"-")</f>
        <v>-</v>
      </c>
      <c r="M3857" s="66">
        <f t="shared" si="342"/>
        <v>0</v>
      </c>
      <c r="R3857" s="43" t="str">
        <f t="shared" si="340"/>
        <v>-</v>
      </c>
    </row>
    <row r="3858" spans="1:18" x14ac:dyDescent="0.15">
      <c r="A3858" s="1">
        <v>3857</v>
      </c>
      <c r="B3858" s="29" t="str">
        <f>TRIM(基本信息!B3858)</f>
        <v/>
      </c>
      <c r="C3858" s="1" t="str">
        <f>TRIM(基本信息!C3858)</f>
        <v/>
      </c>
      <c r="D3858" s="1">
        <f t="shared" si="341"/>
        <v>0</v>
      </c>
      <c r="E3858" s="1" t="str">
        <f>IFERROR(INDEX(股票涨跌!E:E,MATCH(B3858,股票涨跌!B:B,0)),"-")</f>
        <v>-</v>
      </c>
      <c r="F3858" s="1" t="str">
        <f>IFERROR(INDEX(股票涨跌!F:F,MATCH(B3858,股票涨跌!B:B,0)),"-")</f>
        <v>-</v>
      </c>
      <c r="G3858" s="1" t="str">
        <f>TRIM(基本信息!O3858)</f>
        <v/>
      </c>
      <c r="H3858" s="1" t="str">
        <f>IFERROR(INDEX(行业涨跌!F:F,MATCH(G3858,行业涨跌!C:C,0)),"-")</f>
        <v>-</v>
      </c>
      <c r="I3858" s="1" t="str">
        <f>IFERROR(INDEX(行业涨跌!E:E,MATCH(G3858,行业涨跌!C:C,0)),"-")</f>
        <v>-</v>
      </c>
      <c r="M3858" s="66">
        <f t="shared" si="342"/>
        <v>0</v>
      </c>
      <c r="R3858" s="43" t="str">
        <f t="shared" si="340"/>
        <v>-</v>
      </c>
    </row>
    <row r="3859" spans="1:18" x14ac:dyDescent="0.15">
      <c r="A3859" s="1">
        <v>3858</v>
      </c>
      <c r="B3859" s="29" t="str">
        <f>TRIM(基本信息!B3859)</f>
        <v/>
      </c>
      <c r="C3859" s="1" t="str">
        <f>TRIM(基本信息!C3859)</f>
        <v/>
      </c>
      <c r="D3859" s="1">
        <f t="shared" si="341"/>
        <v>0</v>
      </c>
      <c r="E3859" s="1" t="str">
        <f>IFERROR(INDEX(股票涨跌!E:E,MATCH(B3859,股票涨跌!B:B,0)),"-")</f>
        <v>-</v>
      </c>
      <c r="F3859" s="1" t="str">
        <f>IFERROR(INDEX(股票涨跌!F:F,MATCH(B3859,股票涨跌!B:B,0)),"-")</f>
        <v>-</v>
      </c>
      <c r="G3859" s="1" t="str">
        <f>TRIM(基本信息!O3859)</f>
        <v/>
      </c>
      <c r="H3859" s="1" t="str">
        <f>IFERROR(INDEX(行业涨跌!F:F,MATCH(G3859,行业涨跌!C:C,0)),"-")</f>
        <v>-</v>
      </c>
      <c r="I3859" s="1" t="str">
        <f>IFERROR(INDEX(行业涨跌!E:E,MATCH(G3859,行业涨跌!C:C,0)),"-")</f>
        <v>-</v>
      </c>
      <c r="M3859" s="66">
        <f t="shared" si="342"/>
        <v>0</v>
      </c>
      <c r="R3859" s="43" t="str">
        <f t="shared" si="340"/>
        <v>-</v>
      </c>
    </row>
    <row r="3860" spans="1:18" x14ac:dyDescent="0.15">
      <c r="A3860" s="1">
        <v>3859</v>
      </c>
      <c r="B3860" s="29" t="str">
        <f>TRIM(基本信息!B3860)</f>
        <v/>
      </c>
      <c r="C3860" s="1" t="str">
        <f>TRIM(基本信息!C3860)</f>
        <v/>
      </c>
      <c r="D3860" s="1">
        <f t="shared" si="341"/>
        <v>0</v>
      </c>
      <c r="E3860" s="1" t="str">
        <f>IFERROR(INDEX(股票涨跌!E:E,MATCH(B3860,股票涨跌!B:B,0)),"-")</f>
        <v>-</v>
      </c>
      <c r="F3860" s="1" t="str">
        <f>IFERROR(INDEX(股票涨跌!F:F,MATCH(B3860,股票涨跌!B:B,0)),"-")</f>
        <v>-</v>
      </c>
      <c r="G3860" s="1" t="str">
        <f>TRIM(基本信息!O3860)</f>
        <v/>
      </c>
      <c r="H3860" s="1" t="str">
        <f>IFERROR(INDEX(行业涨跌!F:F,MATCH(G3860,行业涨跌!C:C,0)),"-")</f>
        <v>-</v>
      </c>
      <c r="I3860" s="1" t="str">
        <f>IFERROR(INDEX(行业涨跌!E:E,MATCH(G3860,行业涨跌!C:C,0)),"-")</f>
        <v>-</v>
      </c>
      <c r="M3860" s="66">
        <f t="shared" si="342"/>
        <v>0</v>
      </c>
      <c r="R3860" s="43" t="str">
        <f t="shared" si="340"/>
        <v>-</v>
      </c>
    </row>
    <row r="3861" spans="1:18" x14ac:dyDescent="0.15">
      <c r="A3861" s="1">
        <v>3860</v>
      </c>
      <c r="B3861" s="29" t="str">
        <f>TRIM(基本信息!B3861)</f>
        <v/>
      </c>
      <c r="C3861" s="1" t="str">
        <f>TRIM(基本信息!C3861)</f>
        <v/>
      </c>
      <c r="D3861" s="1">
        <f t="shared" si="341"/>
        <v>0</v>
      </c>
      <c r="E3861" s="1" t="str">
        <f>IFERROR(INDEX(股票涨跌!E:E,MATCH(B3861,股票涨跌!B:B,0)),"-")</f>
        <v>-</v>
      </c>
      <c r="F3861" s="1" t="str">
        <f>IFERROR(INDEX(股票涨跌!F:F,MATCH(B3861,股票涨跌!B:B,0)),"-")</f>
        <v>-</v>
      </c>
      <c r="G3861" s="1" t="str">
        <f>TRIM(基本信息!O3861)</f>
        <v/>
      </c>
      <c r="H3861" s="1" t="str">
        <f>IFERROR(INDEX(行业涨跌!F:F,MATCH(G3861,行业涨跌!C:C,0)),"-")</f>
        <v>-</v>
      </c>
      <c r="I3861" s="1" t="str">
        <f>IFERROR(INDEX(行业涨跌!E:E,MATCH(G3861,行业涨跌!C:C,0)),"-")</f>
        <v>-</v>
      </c>
      <c r="M3861" s="66">
        <f t="shared" si="342"/>
        <v>0</v>
      </c>
      <c r="R3861" s="43" t="str">
        <f t="shared" si="340"/>
        <v>-</v>
      </c>
    </row>
    <row r="3862" spans="1:18" x14ac:dyDescent="0.15">
      <c r="A3862" s="1">
        <v>3861</v>
      </c>
      <c r="B3862" s="29" t="str">
        <f>TRIM(基本信息!B3862)</f>
        <v/>
      </c>
      <c r="C3862" s="1" t="str">
        <f>TRIM(基本信息!C3862)</f>
        <v/>
      </c>
      <c r="D3862" s="1">
        <f t="shared" si="341"/>
        <v>0</v>
      </c>
      <c r="E3862" s="1" t="str">
        <f>IFERROR(INDEX(股票涨跌!E:E,MATCH(B3862,股票涨跌!B:B,0)),"-")</f>
        <v>-</v>
      </c>
      <c r="F3862" s="1" t="str">
        <f>IFERROR(INDEX(股票涨跌!F:F,MATCH(B3862,股票涨跌!B:B,0)),"-")</f>
        <v>-</v>
      </c>
      <c r="G3862" s="1" t="str">
        <f>TRIM(基本信息!O3862)</f>
        <v/>
      </c>
      <c r="H3862" s="1" t="str">
        <f>IFERROR(INDEX(行业涨跌!F:F,MATCH(G3862,行业涨跌!C:C,0)),"-")</f>
        <v>-</v>
      </c>
      <c r="I3862" s="1" t="str">
        <f>IFERROR(INDEX(行业涨跌!E:E,MATCH(G3862,行业涨跌!C:C,0)),"-")</f>
        <v>-</v>
      </c>
      <c r="M3862" s="66">
        <f t="shared" si="342"/>
        <v>0</v>
      </c>
      <c r="R3862" s="43" t="str">
        <f t="shared" si="340"/>
        <v>-</v>
      </c>
    </row>
    <row r="3863" spans="1:18" x14ac:dyDescent="0.15">
      <c r="A3863" s="1">
        <v>3862</v>
      </c>
      <c r="B3863" s="29" t="str">
        <f>TRIM(基本信息!B3863)</f>
        <v/>
      </c>
      <c r="C3863" s="1" t="str">
        <f>TRIM(基本信息!C3863)</f>
        <v/>
      </c>
      <c r="D3863" s="1">
        <f t="shared" si="341"/>
        <v>0</v>
      </c>
      <c r="E3863" s="1" t="str">
        <f>IFERROR(INDEX(股票涨跌!E:E,MATCH(B3863,股票涨跌!B:B,0)),"-")</f>
        <v>-</v>
      </c>
      <c r="F3863" s="1" t="str">
        <f>IFERROR(INDEX(股票涨跌!F:F,MATCH(B3863,股票涨跌!B:B,0)),"-")</f>
        <v>-</v>
      </c>
      <c r="G3863" s="1" t="str">
        <f>TRIM(基本信息!O3863)</f>
        <v/>
      </c>
      <c r="H3863" s="1" t="str">
        <f>IFERROR(INDEX(行业涨跌!F:F,MATCH(G3863,行业涨跌!C:C,0)),"-")</f>
        <v>-</v>
      </c>
      <c r="I3863" s="1" t="str">
        <f>IFERROR(INDEX(行业涨跌!E:E,MATCH(G3863,行业涨跌!C:C,0)),"-")</f>
        <v>-</v>
      </c>
      <c r="M3863" s="66">
        <f t="shared" si="342"/>
        <v>0</v>
      </c>
      <c r="R3863" s="43" t="str">
        <f t="shared" si="340"/>
        <v>-</v>
      </c>
    </row>
    <row r="3864" spans="1:18" x14ac:dyDescent="0.15">
      <c r="A3864" s="1">
        <v>3863</v>
      </c>
      <c r="B3864" s="29" t="str">
        <f>TRIM(基本信息!B3864)</f>
        <v/>
      </c>
      <c r="C3864" s="1" t="str">
        <f>TRIM(基本信息!C3864)</f>
        <v/>
      </c>
      <c r="D3864" s="1">
        <f t="shared" si="341"/>
        <v>0</v>
      </c>
      <c r="E3864" s="1" t="str">
        <f>IFERROR(INDEX(股票涨跌!E:E,MATCH(B3864,股票涨跌!B:B,0)),"-")</f>
        <v>-</v>
      </c>
      <c r="F3864" s="1" t="str">
        <f>IFERROR(INDEX(股票涨跌!F:F,MATCH(B3864,股票涨跌!B:B,0)),"-")</f>
        <v>-</v>
      </c>
      <c r="G3864" s="1" t="str">
        <f>TRIM(基本信息!O3864)</f>
        <v/>
      </c>
      <c r="H3864" s="1" t="str">
        <f>IFERROR(INDEX(行业涨跌!F:F,MATCH(G3864,行业涨跌!C:C,0)),"-")</f>
        <v>-</v>
      </c>
      <c r="I3864" s="1" t="str">
        <f>IFERROR(INDEX(行业涨跌!E:E,MATCH(G3864,行业涨跌!C:C,0)),"-")</f>
        <v>-</v>
      </c>
      <c r="M3864" s="66">
        <f t="shared" si="342"/>
        <v>0</v>
      </c>
      <c r="R3864" s="43" t="str">
        <f t="shared" si="340"/>
        <v>-</v>
      </c>
    </row>
    <row r="3865" spans="1:18" x14ac:dyDescent="0.15">
      <c r="A3865" s="1">
        <v>3864</v>
      </c>
      <c r="B3865" s="29" t="str">
        <f>TRIM(基本信息!B3865)</f>
        <v/>
      </c>
      <c r="C3865" s="1" t="str">
        <f>TRIM(基本信息!C3865)</f>
        <v/>
      </c>
      <c r="D3865" s="1">
        <f t="shared" si="341"/>
        <v>0</v>
      </c>
      <c r="E3865" s="1" t="str">
        <f>IFERROR(INDEX(股票涨跌!E:E,MATCH(B3865,股票涨跌!B:B,0)),"-")</f>
        <v>-</v>
      </c>
      <c r="F3865" s="1" t="str">
        <f>IFERROR(INDEX(股票涨跌!F:F,MATCH(B3865,股票涨跌!B:B,0)),"-")</f>
        <v>-</v>
      </c>
      <c r="G3865" s="1" t="str">
        <f>TRIM(基本信息!O3865)</f>
        <v/>
      </c>
      <c r="H3865" s="1" t="str">
        <f>IFERROR(INDEX(行业涨跌!F:F,MATCH(G3865,行业涨跌!C:C,0)),"-")</f>
        <v>-</v>
      </c>
      <c r="I3865" s="1" t="str">
        <f>IFERROR(INDEX(行业涨跌!E:E,MATCH(G3865,行业涨跌!C:C,0)),"-")</f>
        <v>-</v>
      </c>
      <c r="M3865" s="66">
        <f t="shared" si="342"/>
        <v>0</v>
      </c>
      <c r="R3865" s="43" t="str">
        <f t="shared" si="340"/>
        <v>-</v>
      </c>
    </row>
    <row r="3866" spans="1:18" x14ac:dyDescent="0.15">
      <c r="A3866" s="1">
        <v>3865</v>
      </c>
      <c r="B3866" s="29" t="str">
        <f>TRIM(基本信息!B3866)</f>
        <v/>
      </c>
      <c r="C3866" s="1" t="str">
        <f>TRIM(基本信息!C3866)</f>
        <v/>
      </c>
      <c r="D3866" s="1">
        <f t="shared" si="341"/>
        <v>0</v>
      </c>
      <c r="E3866" s="1" t="str">
        <f>IFERROR(INDEX(股票涨跌!E:E,MATCH(B3866,股票涨跌!B:B,0)),"-")</f>
        <v>-</v>
      </c>
      <c r="F3866" s="1" t="str">
        <f>IFERROR(INDEX(股票涨跌!F:F,MATCH(B3866,股票涨跌!B:B,0)),"-")</f>
        <v>-</v>
      </c>
      <c r="G3866" s="1" t="str">
        <f>TRIM(基本信息!O3866)</f>
        <v/>
      </c>
      <c r="H3866" s="1" t="str">
        <f>IFERROR(INDEX(行业涨跌!F:F,MATCH(G3866,行业涨跌!C:C,0)),"-")</f>
        <v>-</v>
      </c>
      <c r="I3866" s="1" t="str">
        <f>IFERROR(INDEX(行业涨跌!E:E,MATCH(G3866,行业涨跌!C:C,0)),"-")</f>
        <v>-</v>
      </c>
      <c r="M3866" s="66">
        <f t="shared" si="342"/>
        <v>0</v>
      </c>
      <c r="R3866" s="43" t="str">
        <f t="shared" si="340"/>
        <v>-</v>
      </c>
    </row>
    <row r="3867" spans="1:18" x14ac:dyDescent="0.15">
      <c r="A3867" s="1">
        <v>3866</v>
      </c>
      <c r="B3867" s="29" t="str">
        <f>TRIM(基本信息!B3867)</f>
        <v/>
      </c>
      <c r="C3867" s="1" t="str">
        <f>TRIM(基本信息!C3867)</f>
        <v/>
      </c>
      <c r="D3867" s="1">
        <f t="shared" si="341"/>
        <v>0</v>
      </c>
      <c r="E3867" s="1" t="str">
        <f>IFERROR(INDEX(股票涨跌!E:E,MATCH(B3867,股票涨跌!B:B,0)),"-")</f>
        <v>-</v>
      </c>
      <c r="F3867" s="1" t="str">
        <f>IFERROR(INDEX(股票涨跌!F:F,MATCH(B3867,股票涨跌!B:B,0)),"-")</f>
        <v>-</v>
      </c>
      <c r="G3867" s="1" t="str">
        <f>TRIM(基本信息!O3867)</f>
        <v/>
      </c>
      <c r="H3867" s="1" t="str">
        <f>IFERROR(INDEX(行业涨跌!F:F,MATCH(G3867,行业涨跌!C:C,0)),"-")</f>
        <v>-</v>
      </c>
      <c r="I3867" s="1" t="str">
        <f>IFERROR(INDEX(行业涨跌!E:E,MATCH(G3867,行业涨跌!C:C,0)),"-")</f>
        <v>-</v>
      </c>
      <c r="M3867" s="66">
        <f t="shared" si="342"/>
        <v>0</v>
      </c>
      <c r="R3867" s="43" t="str">
        <f t="shared" si="340"/>
        <v>-</v>
      </c>
    </row>
    <row r="3868" spans="1:18" x14ac:dyDescent="0.15">
      <c r="A3868" s="1">
        <v>3867</v>
      </c>
      <c r="B3868" s="29" t="str">
        <f>TRIM(基本信息!B3868)</f>
        <v/>
      </c>
      <c r="C3868" s="1" t="str">
        <f>TRIM(基本信息!C3868)</f>
        <v/>
      </c>
      <c r="D3868" s="1">
        <f t="shared" si="341"/>
        <v>0</v>
      </c>
      <c r="E3868" s="1" t="str">
        <f>IFERROR(INDEX(股票涨跌!E:E,MATCH(B3868,股票涨跌!B:B,0)),"-")</f>
        <v>-</v>
      </c>
      <c r="F3868" s="1" t="str">
        <f>IFERROR(INDEX(股票涨跌!F:F,MATCH(B3868,股票涨跌!B:B,0)),"-")</f>
        <v>-</v>
      </c>
      <c r="G3868" s="1" t="str">
        <f>TRIM(基本信息!O3868)</f>
        <v/>
      </c>
      <c r="H3868" s="1" t="str">
        <f>IFERROR(INDEX(行业涨跌!F:F,MATCH(G3868,行业涨跌!C:C,0)),"-")</f>
        <v>-</v>
      </c>
      <c r="I3868" s="1" t="str">
        <f>IFERROR(INDEX(行业涨跌!E:E,MATCH(G3868,行业涨跌!C:C,0)),"-")</f>
        <v>-</v>
      </c>
      <c r="M3868" s="66">
        <f t="shared" si="342"/>
        <v>0</v>
      </c>
      <c r="R3868" s="43" t="str">
        <f t="shared" si="340"/>
        <v>-</v>
      </c>
    </row>
    <row r="3869" spans="1:18" x14ac:dyDescent="0.15">
      <c r="A3869" s="1">
        <v>3868</v>
      </c>
      <c r="B3869" s="29" t="str">
        <f>TRIM(基本信息!B3869)</f>
        <v/>
      </c>
      <c r="C3869" s="1" t="str">
        <f>TRIM(基本信息!C3869)</f>
        <v/>
      </c>
      <c r="D3869" s="1">
        <f t="shared" si="341"/>
        <v>0</v>
      </c>
      <c r="E3869" s="1" t="str">
        <f>IFERROR(INDEX(股票涨跌!E:E,MATCH(B3869,股票涨跌!B:B,0)),"-")</f>
        <v>-</v>
      </c>
      <c r="F3869" s="1" t="str">
        <f>IFERROR(INDEX(股票涨跌!F:F,MATCH(B3869,股票涨跌!B:B,0)),"-")</f>
        <v>-</v>
      </c>
      <c r="G3869" s="1" t="str">
        <f>TRIM(基本信息!O3869)</f>
        <v/>
      </c>
      <c r="H3869" s="1" t="str">
        <f>IFERROR(INDEX(行业涨跌!F:F,MATCH(G3869,行业涨跌!C:C,0)),"-")</f>
        <v>-</v>
      </c>
      <c r="I3869" s="1" t="str">
        <f>IFERROR(INDEX(行业涨跌!E:E,MATCH(G3869,行业涨跌!C:C,0)),"-")</f>
        <v>-</v>
      </c>
      <c r="M3869" s="66">
        <f t="shared" si="342"/>
        <v>0</v>
      </c>
      <c r="R3869" s="43" t="str">
        <f t="shared" si="340"/>
        <v>-</v>
      </c>
    </row>
    <row r="3870" spans="1:18" x14ac:dyDescent="0.15">
      <c r="A3870" s="1">
        <v>3869</v>
      </c>
      <c r="B3870" s="29" t="str">
        <f>TRIM(基本信息!B3870)</f>
        <v/>
      </c>
      <c r="C3870" s="1" t="str">
        <f>TRIM(基本信息!C3870)</f>
        <v/>
      </c>
      <c r="D3870" s="1">
        <f t="shared" si="341"/>
        <v>0</v>
      </c>
      <c r="E3870" s="1" t="str">
        <f>IFERROR(INDEX(股票涨跌!E:E,MATCH(B3870,股票涨跌!B:B,0)),"-")</f>
        <v>-</v>
      </c>
      <c r="F3870" s="1" t="str">
        <f>IFERROR(INDEX(股票涨跌!F:F,MATCH(B3870,股票涨跌!B:B,0)),"-")</f>
        <v>-</v>
      </c>
      <c r="G3870" s="1" t="str">
        <f>TRIM(基本信息!O3870)</f>
        <v/>
      </c>
      <c r="H3870" s="1" t="str">
        <f>IFERROR(INDEX(行业涨跌!F:F,MATCH(G3870,行业涨跌!C:C,0)),"-")</f>
        <v>-</v>
      </c>
      <c r="I3870" s="1" t="str">
        <f>IFERROR(INDEX(行业涨跌!E:E,MATCH(G3870,行业涨跌!C:C,0)),"-")</f>
        <v>-</v>
      </c>
      <c r="M3870" s="66">
        <f t="shared" si="342"/>
        <v>0</v>
      </c>
      <c r="R3870" s="43" t="str">
        <f t="shared" si="340"/>
        <v>-</v>
      </c>
    </row>
    <row r="3871" spans="1:18" x14ac:dyDescent="0.15">
      <c r="A3871" s="1">
        <v>3870</v>
      </c>
      <c r="B3871" s="29" t="str">
        <f>TRIM(基本信息!B3871)</f>
        <v/>
      </c>
      <c r="C3871" s="1" t="str">
        <f>TRIM(基本信息!C3871)</f>
        <v/>
      </c>
      <c r="D3871" s="1">
        <f t="shared" si="341"/>
        <v>0</v>
      </c>
      <c r="E3871" s="1" t="str">
        <f>IFERROR(INDEX(股票涨跌!E:E,MATCH(B3871,股票涨跌!B:B,0)),"-")</f>
        <v>-</v>
      </c>
      <c r="F3871" s="1" t="str">
        <f>IFERROR(INDEX(股票涨跌!F:F,MATCH(B3871,股票涨跌!B:B,0)),"-")</f>
        <v>-</v>
      </c>
      <c r="G3871" s="1" t="str">
        <f>TRIM(基本信息!O3871)</f>
        <v/>
      </c>
      <c r="H3871" s="1" t="str">
        <f>IFERROR(INDEX(行业涨跌!F:F,MATCH(G3871,行业涨跌!C:C,0)),"-")</f>
        <v>-</v>
      </c>
      <c r="I3871" s="1" t="str">
        <f>IFERROR(INDEX(行业涨跌!E:E,MATCH(G3871,行业涨跌!C:C,0)),"-")</f>
        <v>-</v>
      </c>
      <c r="M3871" s="66">
        <f t="shared" si="342"/>
        <v>0</v>
      </c>
      <c r="R3871" s="43" t="str">
        <f t="shared" si="340"/>
        <v>-</v>
      </c>
    </row>
    <row r="3872" spans="1:18" x14ac:dyDescent="0.15">
      <c r="A3872" s="1">
        <v>3871</v>
      </c>
      <c r="B3872" s="29" t="str">
        <f>TRIM(基本信息!B3872)</f>
        <v/>
      </c>
      <c r="C3872" s="1" t="str">
        <f>TRIM(基本信息!C3872)</f>
        <v/>
      </c>
      <c r="D3872" s="1">
        <f t="shared" si="341"/>
        <v>0</v>
      </c>
      <c r="E3872" s="1" t="str">
        <f>IFERROR(INDEX(股票涨跌!E:E,MATCH(B3872,股票涨跌!B:B,0)),"-")</f>
        <v>-</v>
      </c>
      <c r="F3872" s="1" t="str">
        <f>IFERROR(INDEX(股票涨跌!F:F,MATCH(B3872,股票涨跌!B:B,0)),"-")</f>
        <v>-</v>
      </c>
      <c r="G3872" s="1" t="str">
        <f>TRIM(基本信息!O3872)</f>
        <v/>
      </c>
      <c r="H3872" s="1" t="str">
        <f>IFERROR(INDEX(行业涨跌!F:F,MATCH(G3872,行业涨跌!C:C,0)),"-")</f>
        <v>-</v>
      </c>
      <c r="I3872" s="1" t="str">
        <f>IFERROR(INDEX(行业涨跌!E:E,MATCH(G3872,行业涨跌!C:C,0)),"-")</f>
        <v>-</v>
      </c>
      <c r="M3872" s="66">
        <f t="shared" si="342"/>
        <v>0</v>
      </c>
      <c r="R3872" s="43" t="str">
        <f t="shared" si="340"/>
        <v>-</v>
      </c>
    </row>
    <row r="3873" spans="1:18" x14ac:dyDescent="0.15">
      <c r="A3873" s="1">
        <v>3872</v>
      </c>
      <c r="B3873" s="29" t="str">
        <f>TRIM(基本信息!B3873)</f>
        <v/>
      </c>
      <c r="C3873" s="1" t="str">
        <f>TRIM(基本信息!C3873)</f>
        <v/>
      </c>
      <c r="D3873" s="1">
        <f t="shared" si="341"/>
        <v>0</v>
      </c>
      <c r="E3873" s="1" t="str">
        <f>IFERROR(INDEX(股票涨跌!E:E,MATCH(B3873,股票涨跌!B:B,0)),"-")</f>
        <v>-</v>
      </c>
      <c r="F3873" s="1" t="str">
        <f>IFERROR(INDEX(股票涨跌!F:F,MATCH(B3873,股票涨跌!B:B,0)),"-")</f>
        <v>-</v>
      </c>
      <c r="G3873" s="1" t="str">
        <f>TRIM(基本信息!O3873)</f>
        <v/>
      </c>
      <c r="H3873" s="1" t="str">
        <f>IFERROR(INDEX(行业涨跌!F:F,MATCH(G3873,行业涨跌!C:C,0)),"-")</f>
        <v>-</v>
      </c>
      <c r="I3873" s="1" t="str">
        <f>IFERROR(INDEX(行业涨跌!E:E,MATCH(G3873,行业涨跌!C:C,0)),"-")</f>
        <v>-</v>
      </c>
      <c r="M3873" s="66">
        <f t="shared" si="342"/>
        <v>0</v>
      </c>
      <c r="R3873" s="43" t="str">
        <f t="shared" si="340"/>
        <v>-</v>
      </c>
    </row>
    <row r="3874" spans="1:18" x14ac:dyDescent="0.15">
      <c r="A3874" s="1">
        <v>3873</v>
      </c>
      <c r="B3874" s="29" t="str">
        <f>TRIM(基本信息!B3874)</f>
        <v/>
      </c>
      <c r="C3874" s="1" t="str">
        <f>TRIM(基本信息!C3874)</f>
        <v/>
      </c>
      <c r="D3874" s="1">
        <f t="shared" si="341"/>
        <v>0</v>
      </c>
      <c r="E3874" s="1" t="str">
        <f>IFERROR(INDEX(股票涨跌!E:E,MATCH(B3874,股票涨跌!B:B,0)),"-")</f>
        <v>-</v>
      </c>
      <c r="F3874" s="1" t="str">
        <f>IFERROR(INDEX(股票涨跌!F:F,MATCH(B3874,股票涨跌!B:B,0)),"-")</f>
        <v>-</v>
      </c>
      <c r="G3874" s="1" t="str">
        <f>TRIM(基本信息!O3874)</f>
        <v/>
      </c>
      <c r="H3874" s="1" t="str">
        <f>IFERROR(INDEX(行业涨跌!F:F,MATCH(G3874,行业涨跌!C:C,0)),"-")</f>
        <v>-</v>
      </c>
      <c r="I3874" s="1" t="str">
        <f>IFERROR(INDEX(行业涨跌!E:E,MATCH(G3874,行业涨跌!C:C,0)),"-")</f>
        <v>-</v>
      </c>
      <c r="M3874" s="66">
        <f t="shared" si="342"/>
        <v>0</v>
      </c>
      <c r="R3874" s="43" t="str">
        <f t="shared" si="340"/>
        <v>-</v>
      </c>
    </row>
    <row r="3875" spans="1:18" x14ac:dyDescent="0.15">
      <c r="A3875" s="1">
        <v>3874</v>
      </c>
      <c r="B3875" s="29" t="str">
        <f>TRIM(基本信息!B3875)</f>
        <v/>
      </c>
      <c r="C3875" s="1" t="str">
        <f>TRIM(基本信息!C3875)</f>
        <v/>
      </c>
      <c r="D3875" s="1">
        <f t="shared" si="341"/>
        <v>0</v>
      </c>
      <c r="E3875" s="1" t="str">
        <f>IFERROR(INDEX(股票涨跌!E:E,MATCH(B3875,股票涨跌!B:B,0)),"-")</f>
        <v>-</v>
      </c>
      <c r="F3875" s="1" t="str">
        <f>IFERROR(INDEX(股票涨跌!F:F,MATCH(B3875,股票涨跌!B:B,0)),"-")</f>
        <v>-</v>
      </c>
      <c r="G3875" s="1" t="str">
        <f>TRIM(基本信息!O3875)</f>
        <v/>
      </c>
      <c r="H3875" s="1" t="str">
        <f>IFERROR(INDEX(行业涨跌!F:F,MATCH(G3875,行业涨跌!C:C,0)),"-")</f>
        <v>-</v>
      </c>
      <c r="I3875" s="1" t="str">
        <f>IFERROR(INDEX(行业涨跌!E:E,MATCH(G3875,行业涨跌!C:C,0)),"-")</f>
        <v>-</v>
      </c>
      <c r="M3875" s="66">
        <f t="shared" si="342"/>
        <v>0</v>
      </c>
      <c r="R3875" s="43" t="str">
        <f t="shared" si="340"/>
        <v>-</v>
      </c>
    </row>
    <row r="3876" spans="1:18" x14ac:dyDescent="0.15">
      <c r="A3876" s="1">
        <v>3875</v>
      </c>
      <c r="B3876" s="29" t="str">
        <f>TRIM(基本信息!B3876)</f>
        <v/>
      </c>
      <c r="C3876" s="1" t="str">
        <f>TRIM(基本信息!C3876)</f>
        <v/>
      </c>
      <c r="D3876" s="1">
        <f t="shared" si="341"/>
        <v>0</v>
      </c>
      <c r="E3876" s="1" t="str">
        <f>IFERROR(INDEX(股票涨跌!E:E,MATCH(B3876,股票涨跌!B:B,0)),"-")</f>
        <v>-</v>
      </c>
      <c r="F3876" s="1" t="str">
        <f>IFERROR(INDEX(股票涨跌!F:F,MATCH(B3876,股票涨跌!B:B,0)),"-")</f>
        <v>-</v>
      </c>
      <c r="G3876" s="1" t="str">
        <f>TRIM(基本信息!O3876)</f>
        <v/>
      </c>
      <c r="H3876" s="1" t="str">
        <f>IFERROR(INDEX(行业涨跌!F:F,MATCH(G3876,行业涨跌!C:C,0)),"-")</f>
        <v>-</v>
      </c>
      <c r="I3876" s="1" t="str">
        <f>IFERROR(INDEX(行业涨跌!E:E,MATCH(G3876,行业涨跌!C:C,0)),"-")</f>
        <v>-</v>
      </c>
      <c r="M3876" s="66">
        <f t="shared" si="342"/>
        <v>0</v>
      </c>
      <c r="R3876" s="43" t="str">
        <f t="shared" si="340"/>
        <v>-</v>
      </c>
    </row>
    <row r="3877" spans="1:18" x14ac:dyDescent="0.15">
      <c r="A3877" s="1">
        <v>3876</v>
      </c>
      <c r="B3877" s="29" t="str">
        <f>TRIM(基本信息!B3877)</f>
        <v/>
      </c>
      <c r="C3877" s="1" t="str">
        <f>TRIM(基本信息!C3877)</f>
        <v/>
      </c>
      <c r="D3877" s="1">
        <f t="shared" si="341"/>
        <v>0</v>
      </c>
      <c r="E3877" s="1" t="str">
        <f>IFERROR(INDEX(股票涨跌!E:E,MATCH(B3877,股票涨跌!B:B,0)),"-")</f>
        <v>-</v>
      </c>
      <c r="F3877" s="1" t="str">
        <f>IFERROR(INDEX(股票涨跌!F:F,MATCH(B3877,股票涨跌!B:B,0)),"-")</f>
        <v>-</v>
      </c>
      <c r="G3877" s="1" t="str">
        <f>TRIM(基本信息!O3877)</f>
        <v/>
      </c>
      <c r="H3877" s="1" t="str">
        <f>IFERROR(INDEX(行业涨跌!F:F,MATCH(G3877,行业涨跌!C:C,0)),"-")</f>
        <v>-</v>
      </c>
      <c r="I3877" s="1" t="str">
        <f>IFERROR(INDEX(行业涨跌!E:E,MATCH(G3877,行业涨跌!C:C,0)),"-")</f>
        <v>-</v>
      </c>
      <c r="M3877" s="66">
        <f t="shared" si="342"/>
        <v>0</v>
      </c>
      <c r="R3877" s="43" t="str">
        <f t="shared" si="340"/>
        <v>-</v>
      </c>
    </row>
    <row r="3878" spans="1:18" x14ac:dyDescent="0.15">
      <c r="A3878" s="1">
        <v>3877</v>
      </c>
      <c r="B3878" s="29" t="str">
        <f>TRIM(基本信息!B3878)</f>
        <v/>
      </c>
      <c r="C3878" s="1" t="str">
        <f>TRIM(基本信息!C3878)</f>
        <v/>
      </c>
      <c r="D3878" s="1">
        <f t="shared" si="341"/>
        <v>0</v>
      </c>
      <c r="E3878" s="1" t="str">
        <f>IFERROR(INDEX(股票涨跌!E:E,MATCH(B3878,股票涨跌!B:B,0)),"-")</f>
        <v>-</v>
      </c>
      <c r="F3878" s="1" t="str">
        <f>IFERROR(INDEX(股票涨跌!F:F,MATCH(B3878,股票涨跌!B:B,0)),"-")</f>
        <v>-</v>
      </c>
      <c r="G3878" s="1" t="str">
        <f>TRIM(基本信息!O3878)</f>
        <v/>
      </c>
      <c r="H3878" s="1" t="str">
        <f>IFERROR(INDEX(行业涨跌!F:F,MATCH(G3878,行业涨跌!C:C,0)),"-")</f>
        <v>-</v>
      </c>
      <c r="I3878" s="1" t="str">
        <f>IFERROR(INDEX(行业涨跌!E:E,MATCH(G3878,行业涨跌!C:C,0)),"-")</f>
        <v>-</v>
      </c>
      <c r="M3878" s="66">
        <f t="shared" si="342"/>
        <v>0</v>
      </c>
      <c r="R3878" s="43" t="str">
        <f t="shared" si="340"/>
        <v>-</v>
      </c>
    </row>
    <row r="3879" spans="1:18" x14ac:dyDescent="0.15">
      <c r="A3879" s="1">
        <v>3878</v>
      </c>
      <c r="B3879" s="29" t="str">
        <f>TRIM(基本信息!B3879)</f>
        <v/>
      </c>
      <c r="C3879" s="1" t="str">
        <f>TRIM(基本信息!C3879)</f>
        <v/>
      </c>
      <c r="D3879" s="1">
        <f t="shared" si="341"/>
        <v>0</v>
      </c>
      <c r="E3879" s="1" t="str">
        <f>IFERROR(INDEX(股票涨跌!E:E,MATCH(B3879,股票涨跌!B:B,0)),"-")</f>
        <v>-</v>
      </c>
      <c r="F3879" s="1" t="str">
        <f>IFERROR(INDEX(股票涨跌!F:F,MATCH(B3879,股票涨跌!B:B,0)),"-")</f>
        <v>-</v>
      </c>
      <c r="G3879" s="1" t="str">
        <f>TRIM(基本信息!O3879)</f>
        <v/>
      </c>
      <c r="H3879" s="1" t="str">
        <f>IFERROR(INDEX(行业涨跌!F:F,MATCH(G3879,行业涨跌!C:C,0)),"-")</f>
        <v>-</v>
      </c>
      <c r="I3879" s="1" t="str">
        <f>IFERROR(INDEX(行业涨跌!E:E,MATCH(G3879,行业涨跌!C:C,0)),"-")</f>
        <v>-</v>
      </c>
      <c r="M3879" s="66">
        <f t="shared" si="342"/>
        <v>0</v>
      </c>
      <c r="R3879" s="43" t="str">
        <f t="shared" si="340"/>
        <v>-</v>
      </c>
    </row>
    <row r="3880" spans="1:18" x14ac:dyDescent="0.15">
      <c r="A3880" s="1">
        <v>3879</v>
      </c>
      <c r="B3880" s="29" t="str">
        <f>TRIM(基本信息!B3880)</f>
        <v/>
      </c>
      <c r="C3880" s="1" t="str">
        <f>TRIM(基本信息!C3880)</f>
        <v/>
      </c>
      <c r="D3880" s="1">
        <f t="shared" si="341"/>
        <v>0</v>
      </c>
      <c r="E3880" s="1" t="str">
        <f>IFERROR(INDEX(股票涨跌!E:E,MATCH(B3880,股票涨跌!B:B,0)),"-")</f>
        <v>-</v>
      </c>
      <c r="F3880" s="1" t="str">
        <f>IFERROR(INDEX(股票涨跌!F:F,MATCH(B3880,股票涨跌!B:B,0)),"-")</f>
        <v>-</v>
      </c>
      <c r="G3880" s="1" t="str">
        <f>TRIM(基本信息!O3880)</f>
        <v/>
      </c>
      <c r="H3880" s="1" t="str">
        <f>IFERROR(INDEX(行业涨跌!F:F,MATCH(G3880,行业涨跌!C:C,0)),"-")</f>
        <v>-</v>
      </c>
      <c r="I3880" s="1" t="str">
        <f>IFERROR(INDEX(行业涨跌!E:E,MATCH(G3880,行业涨跌!C:C,0)),"-")</f>
        <v>-</v>
      </c>
      <c r="M3880" s="66">
        <f t="shared" si="342"/>
        <v>0</v>
      </c>
      <c r="R3880" s="43" t="str">
        <f t="shared" si="340"/>
        <v>-</v>
      </c>
    </row>
    <row r="3881" spans="1:18" x14ac:dyDescent="0.15">
      <c r="A3881" s="1">
        <v>3880</v>
      </c>
      <c r="B3881" s="29" t="str">
        <f>TRIM(基本信息!B3881)</f>
        <v/>
      </c>
      <c r="C3881" s="1" t="str">
        <f>TRIM(基本信息!C3881)</f>
        <v/>
      </c>
      <c r="D3881" s="1">
        <f t="shared" si="341"/>
        <v>0</v>
      </c>
      <c r="E3881" s="1" t="str">
        <f>IFERROR(INDEX(股票涨跌!E:E,MATCH(B3881,股票涨跌!B:B,0)),"-")</f>
        <v>-</v>
      </c>
      <c r="F3881" s="1" t="str">
        <f>IFERROR(INDEX(股票涨跌!F:F,MATCH(B3881,股票涨跌!B:B,0)),"-")</f>
        <v>-</v>
      </c>
      <c r="G3881" s="1" t="str">
        <f>TRIM(基本信息!O3881)</f>
        <v/>
      </c>
      <c r="H3881" s="1" t="str">
        <f>IFERROR(INDEX(行业涨跌!F:F,MATCH(G3881,行业涨跌!C:C,0)),"-")</f>
        <v>-</v>
      </c>
      <c r="I3881" s="1" t="str">
        <f>IFERROR(INDEX(行业涨跌!E:E,MATCH(G3881,行业涨跌!C:C,0)),"-")</f>
        <v>-</v>
      </c>
      <c r="M3881" s="66">
        <f t="shared" si="342"/>
        <v>0</v>
      </c>
      <c r="R3881" s="43" t="str">
        <f t="shared" si="340"/>
        <v>-</v>
      </c>
    </row>
    <row r="3882" spans="1:18" x14ac:dyDescent="0.15">
      <c r="A3882" s="1">
        <v>3881</v>
      </c>
      <c r="B3882" s="29" t="str">
        <f>TRIM(基本信息!B3882)</f>
        <v/>
      </c>
      <c r="C3882" s="1" t="str">
        <f>TRIM(基本信息!C3882)</f>
        <v/>
      </c>
      <c r="D3882" s="1">
        <f t="shared" si="341"/>
        <v>0</v>
      </c>
      <c r="E3882" s="1" t="str">
        <f>IFERROR(INDEX(股票涨跌!E:E,MATCH(B3882,股票涨跌!B:B,0)),"-")</f>
        <v>-</v>
      </c>
      <c r="F3882" s="1" t="str">
        <f>IFERROR(INDEX(股票涨跌!F:F,MATCH(B3882,股票涨跌!B:B,0)),"-")</f>
        <v>-</v>
      </c>
      <c r="G3882" s="1" t="str">
        <f>TRIM(基本信息!O3882)</f>
        <v/>
      </c>
      <c r="H3882" s="1" t="str">
        <f>IFERROR(INDEX(行业涨跌!F:F,MATCH(G3882,行业涨跌!C:C,0)),"-")</f>
        <v>-</v>
      </c>
      <c r="I3882" s="1" t="str">
        <f>IFERROR(INDEX(行业涨跌!E:E,MATCH(G3882,行业涨跌!C:C,0)),"-")</f>
        <v>-</v>
      </c>
      <c r="M3882" s="66">
        <f t="shared" si="342"/>
        <v>0</v>
      </c>
      <c r="R3882" s="43" t="str">
        <f t="shared" si="340"/>
        <v>-</v>
      </c>
    </row>
    <row r="3883" spans="1:18" x14ac:dyDescent="0.15">
      <c r="A3883" s="1">
        <v>3882</v>
      </c>
      <c r="B3883" s="29" t="str">
        <f>TRIM(基本信息!B3883)</f>
        <v/>
      </c>
      <c r="C3883" s="1" t="str">
        <f>TRIM(基本信息!C3883)</f>
        <v/>
      </c>
      <c r="D3883" s="1">
        <f t="shared" si="341"/>
        <v>0</v>
      </c>
      <c r="E3883" s="1" t="str">
        <f>IFERROR(INDEX(股票涨跌!E:E,MATCH(B3883,股票涨跌!B:B,0)),"-")</f>
        <v>-</v>
      </c>
      <c r="F3883" s="1" t="str">
        <f>IFERROR(INDEX(股票涨跌!F:F,MATCH(B3883,股票涨跌!B:B,0)),"-")</f>
        <v>-</v>
      </c>
      <c r="G3883" s="1" t="str">
        <f>TRIM(基本信息!O3883)</f>
        <v/>
      </c>
      <c r="H3883" s="1" t="str">
        <f>IFERROR(INDEX(行业涨跌!F:F,MATCH(G3883,行业涨跌!C:C,0)),"-")</f>
        <v>-</v>
      </c>
      <c r="I3883" s="1" t="str">
        <f>IFERROR(INDEX(行业涨跌!E:E,MATCH(G3883,行业涨跌!C:C,0)),"-")</f>
        <v>-</v>
      </c>
      <c r="M3883" s="66">
        <f t="shared" si="342"/>
        <v>0</v>
      </c>
      <c r="R3883" s="43" t="str">
        <f t="shared" si="340"/>
        <v>-</v>
      </c>
    </row>
    <row r="3884" spans="1:18" x14ac:dyDescent="0.15">
      <c r="A3884" s="1">
        <v>3883</v>
      </c>
      <c r="B3884" s="29" t="str">
        <f>TRIM(基本信息!B3884)</f>
        <v/>
      </c>
      <c r="C3884" s="1" t="str">
        <f>TRIM(基本信息!C3884)</f>
        <v/>
      </c>
      <c r="D3884" s="1">
        <f t="shared" si="341"/>
        <v>0</v>
      </c>
      <c r="E3884" s="1" t="str">
        <f>IFERROR(INDEX(股票涨跌!E:E,MATCH(B3884,股票涨跌!B:B,0)),"-")</f>
        <v>-</v>
      </c>
      <c r="F3884" s="1" t="str">
        <f>IFERROR(INDEX(股票涨跌!F:F,MATCH(B3884,股票涨跌!B:B,0)),"-")</f>
        <v>-</v>
      </c>
      <c r="G3884" s="1" t="str">
        <f>TRIM(基本信息!O3884)</f>
        <v/>
      </c>
      <c r="H3884" s="1" t="str">
        <f>IFERROR(INDEX(行业涨跌!F:F,MATCH(G3884,行业涨跌!C:C,0)),"-")</f>
        <v>-</v>
      </c>
      <c r="I3884" s="1" t="str">
        <f>IFERROR(INDEX(行业涨跌!E:E,MATCH(G3884,行业涨跌!C:C,0)),"-")</f>
        <v>-</v>
      </c>
      <c r="M3884" s="66">
        <f t="shared" si="342"/>
        <v>0</v>
      </c>
      <c r="R3884" s="43" t="str">
        <f t="shared" si="340"/>
        <v>-</v>
      </c>
    </row>
    <row r="3885" spans="1:18" x14ac:dyDescent="0.15">
      <c r="A3885" s="1">
        <v>3884</v>
      </c>
      <c r="B3885" s="29" t="str">
        <f>TRIM(基本信息!B3885)</f>
        <v/>
      </c>
      <c r="C3885" s="1" t="str">
        <f>TRIM(基本信息!C3885)</f>
        <v/>
      </c>
      <c r="D3885" s="1">
        <f t="shared" si="341"/>
        <v>0</v>
      </c>
      <c r="E3885" s="1" t="str">
        <f>IFERROR(INDEX(股票涨跌!E:E,MATCH(B3885,股票涨跌!B:B,0)),"-")</f>
        <v>-</v>
      </c>
      <c r="F3885" s="1" t="str">
        <f>IFERROR(INDEX(股票涨跌!F:F,MATCH(B3885,股票涨跌!B:B,0)),"-")</f>
        <v>-</v>
      </c>
      <c r="G3885" s="1" t="str">
        <f>TRIM(基本信息!O3885)</f>
        <v/>
      </c>
      <c r="H3885" s="1" t="str">
        <f>IFERROR(INDEX(行业涨跌!F:F,MATCH(G3885,行业涨跌!C:C,0)),"-")</f>
        <v>-</v>
      </c>
      <c r="I3885" s="1" t="str">
        <f>IFERROR(INDEX(行业涨跌!E:E,MATCH(G3885,行业涨跌!C:C,0)),"-")</f>
        <v>-</v>
      </c>
      <c r="M3885" s="66">
        <f t="shared" si="342"/>
        <v>0</v>
      </c>
      <c r="R3885" s="43" t="str">
        <f t="shared" si="340"/>
        <v>-</v>
      </c>
    </row>
    <row r="3886" spans="1:18" x14ac:dyDescent="0.15">
      <c r="A3886" s="1">
        <v>3885</v>
      </c>
      <c r="B3886" s="29" t="str">
        <f>TRIM(基本信息!B3886)</f>
        <v/>
      </c>
      <c r="C3886" s="1" t="str">
        <f>TRIM(基本信息!C3886)</f>
        <v/>
      </c>
      <c r="D3886" s="1">
        <f t="shared" si="341"/>
        <v>0</v>
      </c>
      <c r="E3886" s="1" t="str">
        <f>IFERROR(INDEX(股票涨跌!E:E,MATCH(B3886,股票涨跌!B:B,0)),"-")</f>
        <v>-</v>
      </c>
      <c r="F3886" s="1" t="str">
        <f>IFERROR(INDEX(股票涨跌!F:F,MATCH(B3886,股票涨跌!B:B,0)),"-")</f>
        <v>-</v>
      </c>
      <c r="G3886" s="1" t="str">
        <f>TRIM(基本信息!O3886)</f>
        <v/>
      </c>
      <c r="H3886" s="1" t="str">
        <f>IFERROR(INDEX(行业涨跌!F:F,MATCH(G3886,行业涨跌!C:C,0)),"-")</f>
        <v>-</v>
      </c>
      <c r="I3886" s="1" t="str">
        <f>IFERROR(INDEX(行业涨跌!E:E,MATCH(G3886,行业涨跌!C:C,0)),"-")</f>
        <v>-</v>
      </c>
      <c r="M3886" s="66">
        <f t="shared" si="342"/>
        <v>0</v>
      </c>
      <c r="R3886" s="43" t="str">
        <f t="shared" si="340"/>
        <v>-</v>
      </c>
    </row>
    <row r="3887" spans="1:18" x14ac:dyDescent="0.15">
      <c r="A3887" s="1">
        <v>3886</v>
      </c>
      <c r="B3887" s="29" t="str">
        <f>TRIM(基本信息!B3887)</f>
        <v/>
      </c>
      <c r="C3887" s="1" t="str">
        <f>TRIM(基本信息!C3887)</f>
        <v/>
      </c>
      <c r="D3887" s="1">
        <f t="shared" si="341"/>
        <v>0</v>
      </c>
      <c r="E3887" s="1" t="str">
        <f>IFERROR(INDEX(股票涨跌!E:E,MATCH(B3887,股票涨跌!B:B,0)),"-")</f>
        <v>-</v>
      </c>
      <c r="F3887" s="1" t="str">
        <f>IFERROR(INDEX(股票涨跌!F:F,MATCH(B3887,股票涨跌!B:B,0)),"-")</f>
        <v>-</v>
      </c>
      <c r="G3887" s="1" t="str">
        <f>TRIM(基本信息!O3887)</f>
        <v/>
      </c>
      <c r="H3887" s="1" t="str">
        <f>IFERROR(INDEX(行业涨跌!F:F,MATCH(G3887,行业涨跌!C:C,0)),"-")</f>
        <v>-</v>
      </c>
      <c r="I3887" s="1" t="str">
        <f>IFERROR(INDEX(行业涨跌!E:E,MATCH(G3887,行业涨跌!C:C,0)),"-")</f>
        <v>-</v>
      </c>
      <c r="M3887" s="66">
        <f t="shared" si="342"/>
        <v>0</v>
      </c>
      <c r="R3887" s="43" t="str">
        <f t="shared" si="340"/>
        <v>-</v>
      </c>
    </row>
    <row r="3888" spans="1:18" x14ac:dyDescent="0.15">
      <c r="A3888" s="1">
        <v>3887</v>
      </c>
      <c r="B3888" s="29" t="str">
        <f>TRIM(基本信息!B3888)</f>
        <v/>
      </c>
      <c r="C3888" s="1" t="str">
        <f>TRIM(基本信息!C3888)</f>
        <v/>
      </c>
      <c r="D3888" s="1">
        <f t="shared" si="341"/>
        <v>0</v>
      </c>
      <c r="E3888" s="1" t="str">
        <f>IFERROR(INDEX(股票涨跌!E:E,MATCH(B3888,股票涨跌!B:B,0)),"-")</f>
        <v>-</v>
      </c>
      <c r="F3888" s="1" t="str">
        <f>IFERROR(INDEX(股票涨跌!F:F,MATCH(B3888,股票涨跌!B:B,0)),"-")</f>
        <v>-</v>
      </c>
      <c r="G3888" s="1" t="str">
        <f>TRIM(基本信息!O3888)</f>
        <v/>
      </c>
      <c r="H3888" s="1" t="str">
        <f>IFERROR(INDEX(行业涨跌!F:F,MATCH(G3888,行业涨跌!C:C,0)),"-")</f>
        <v>-</v>
      </c>
      <c r="I3888" s="1" t="str">
        <f>IFERROR(INDEX(行业涨跌!E:E,MATCH(G3888,行业涨跌!C:C,0)),"-")</f>
        <v>-</v>
      </c>
      <c r="M3888" s="66">
        <f t="shared" si="342"/>
        <v>0</v>
      </c>
      <c r="R3888" s="43" t="str">
        <f t="shared" si="340"/>
        <v>-</v>
      </c>
    </row>
    <row r="3889" spans="1:18" x14ac:dyDescent="0.15">
      <c r="A3889" s="1">
        <v>3888</v>
      </c>
      <c r="B3889" s="29" t="str">
        <f>TRIM(基本信息!B3889)</f>
        <v/>
      </c>
      <c r="C3889" s="1" t="str">
        <f>TRIM(基本信息!C3889)</f>
        <v/>
      </c>
      <c r="D3889" s="1">
        <f t="shared" si="341"/>
        <v>0</v>
      </c>
      <c r="E3889" s="1" t="str">
        <f>IFERROR(INDEX(股票涨跌!E:E,MATCH(B3889,股票涨跌!B:B,0)),"-")</f>
        <v>-</v>
      </c>
      <c r="F3889" s="1" t="str">
        <f>IFERROR(INDEX(股票涨跌!F:F,MATCH(B3889,股票涨跌!B:B,0)),"-")</f>
        <v>-</v>
      </c>
      <c r="G3889" s="1" t="str">
        <f>TRIM(基本信息!O3889)</f>
        <v/>
      </c>
      <c r="H3889" s="1" t="str">
        <f>IFERROR(INDEX(行业涨跌!F:F,MATCH(G3889,行业涨跌!C:C,0)),"-")</f>
        <v>-</v>
      </c>
      <c r="I3889" s="1" t="str">
        <f>IFERROR(INDEX(行业涨跌!E:E,MATCH(G3889,行业涨跌!C:C,0)),"-")</f>
        <v>-</v>
      </c>
      <c r="M3889" s="66">
        <f t="shared" si="342"/>
        <v>0</v>
      </c>
      <c r="R3889" s="43" t="str">
        <f t="shared" si="340"/>
        <v>-</v>
      </c>
    </row>
    <row r="3890" spans="1:18" x14ac:dyDescent="0.15">
      <c r="A3890" s="1">
        <v>3889</v>
      </c>
      <c r="B3890" s="29" t="str">
        <f>TRIM(基本信息!B3890)</f>
        <v/>
      </c>
      <c r="C3890" s="1" t="str">
        <f>TRIM(基本信息!C3890)</f>
        <v/>
      </c>
      <c r="D3890" s="1">
        <f t="shared" si="341"/>
        <v>0</v>
      </c>
      <c r="E3890" s="1" t="str">
        <f>IFERROR(INDEX(股票涨跌!E:E,MATCH(B3890,股票涨跌!B:B,0)),"-")</f>
        <v>-</v>
      </c>
      <c r="F3890" s="1" t="str">
        <f>IFERROR(INDEX(股票涨跌!F:F,MATCH(B3890,股票涨跌!B:B,0)),"-")</f>
        <v>-</v>
      </c>
      <c r="G3890" s="1" t="str">
        <f>TRIM(基本信息!O3890)</f>
        <v/>
      </c>
      <c r="H3890" s="1" t="str">
        <f>IFERROR(INDEX(行业涨跌!F:F,MATCH(G3890,行业涨跌!C:C,0)),"-")</f>
        <v>-</v>
      </c>
      <c r="I3890" s="1" t="str">
        <f>IFERROR(INDEX(行业涨跌!E:E,MATCH(G3890,行业涨跌!C:C,0)),"-")</f>
        <v>-</v>
      </c>
      <c r="M3890" s="66">
        <f t="shared" si="342"/>
        <v>0</v>
      </c>
      <c r="R3890" s="43" t="str">
        <f t="shared" si="340"/>
        <v>-</v>
      </c>
    </row>
    <row r="3891" spans="1:18" x14ac:dyDescent="0.15">
      <c r="A3891" s="1">
        <v>3890</v>
      </c>
      <c r="B3891" s="29" t="str">
        <f>TRIM(基本信息!B3891)</f>
        <v/>
      </c>
      <c r="C3891" s="1" t="str">
        <f>TRIM(基本信息!C3891)</f>
        <v/>
      </c>
      <c r="D3891" s="1">
        <f t="shared" si="341"/>
        <v>0</v>
      </c>
      <c r="E3891" s="1" t="str">
        <f>IFERROR(INDEX(股票涨跌!E:E,MATCH(B3891,股票涨跌!B:B,0)),"-")</f>
        <v>-</v>
      </c>
      <c r="F3891" s="1" t="str">
        <f>IFERROR(INDEX(股票涨跌!F:F,MATCH(B3891,股票涨跌!B:B,0)),"-")</f>
        <v>-</v>
      </c>
      <c r="G3891" s="1" t="str">
        <f>TRIM(基本信息!O3891)</f>
        <v/>
      </c>
      <c r="H3891" s="1" t="str">
        <f>IFERROR(INDEX(行业涨跌!F:F,MATCH(G3891,行业涨跌!C:C,0)),"-")</f>
        <v>-</v>
      </c>
      <c r="I3891" s="1" t="str">
        <f>IFERROR(INDEX(行业涨跌!E:E,MATCH(G3891,行业涨跌!C:C,0)),"-")</f>
        <v>-</v>
      </c>
      <c r="M3891" s="66">
        <f t="shared" si="342"/>
        <v>0</v>
      </c>
      <c r="R3891" s="43" t="str">
        <f t="shared" si="340"/>
        <v>-</v>
      </c>
    </row>
    <row r="3892" spans="1:18" x14ac:dyDescent="0.15">
      <c r="A3892" s="1">
        <v>3891</v>
      </c>
      <c r="B3892" s="29" t="str">
        <f>TRIM(基本信息!B3892)</f>
        <v/>
      </c>
      <c r="C3892" s="1" t="str">
        <f>TRIM(基本信息!C3892)</f>
        <v/>
      </c>
      <c r="D3892" s="1">
        <f t="shared" si="341"/>
        <v>0</v>
      </c>
      <c r="E3892" s="1" t="str">
        <f>IFERROR(INDEX(股票涨跌!E:E,MATCH(B3892,股票涨跌!B:B,0)),"-")</f>
        <v>-</v>
      </c>
      <c r="F3892" s="1" t="str">
        <f>IFERROR(INDEX(股票涨跌!F:F,MATCH(B3892,股票涨跌!B:B,0)),"-")</f>
        <v>-</v>
      </c>
      <c r="G3892" s="1" t="str">
        <f>TRIM(基本信息!O3892)</f>
        <v/>
      </c>
      <c r="H3892" s="1" t="str">
        <f>IFERROR(INDEX(行业涨跌!F:F,MATCH(G3892,行业涨跌!C:C,0)),"-")</f>
        <v>-</v>
      </c>
      <c r="I3892" s="1" t="str">
        <f>IFERROR(INDEX(行业涨跌!E:E,MATCH(G3892,行业涨跌!C:C,0)),"-")</f>
        <v>-</v>
      </c>
      <c r="M3892" s="66">
        <f t="shared" si="342"/>
        <v>0</v>
      </c>
      <c r="R3892" s="43" t="str">
        <f t="shared" si="340"/>
        <v>-</v>
      </c>
    </row>
    <row r="3893" spans="1:18" x14ac:dyDescent="0.15">
      <c r="A3893" s="1">
        <v>3892</v>
      </c>
      <c r="B3893" s="29" t="str">
        <f>TRIM(基本信息!B3893)</f>
        <v/>
      </c>
      <c r="C3893" s="1" t="str">
        <f>TRIM(基本信息!C3893)</f>
        <v/>
      </c>
      <c r="D3893" s="1">
        <f t="shared" si="341"/>
        <v>0</v>
      </c>
      <c r="E3893" s="1" t="str">
        <f>IFERROR(INDEX(股票涨跌!E:E,MATCH(B3893,股票涨跌!B:B,0)),"-")</f>
        <v>-</v>
      </c>
      <c r="F3893" s="1" t="str">
        <f>IFERROR(INDEX(股票涨跌!F:F,MATCH(B3893,股票涨跌!B:B,0)),"-")</f>
        <v>-</v>
      </c>
      <c r="G3893" s="1" t="str">
        <f>TRIM(基本信息!O3893)</f>
        <v/>
      </c>
      <c r="H3893" s="1" t="str">
        <f>IFERROR(INDEX(行业涨跌!F:F,MATCH(G3893,行业涨跌!C:C,0)),"-")</f>
        <v>-</v>
      </c>
      <c r="I3893" s="1" t="str">
        <f>IFERROR(INDEX(行业涨跌!E:E,MATCH(G3893,行业涨跌!C:C,0)),"-")</f>
        <v>-</v>
      </c>
      <c r="M3893" s="66">
        <f t="shared" si="342"/>
        <v>0</v>
      </c>
      <c r="R3893" s="43" t="str">
        <f t="shared" si="340"/>
        <v>-</v>
      </c>
    </row>
    <row r="3894" spans="1:18" x14ac:dyDescent="0.15">
      <c r="A3894" s="1">
        <v>3893</v>
      </c>
      <c r="B3894" s="29" t="str">
        <f>TRIM(基本信息!B3894)</f>
        <v/>
      </c>
      <c r="C3894" s="1" t="str">
        <f>TRIM(基本信息!C3894)</f>
        <v/>
      </c>
      <c r="D3894" s="1">
        <f t="shared" si="341"/>
        <v>0</v>
      </c>
      <c r="E3894" s="1" t="str">
        <f>IFERROR(INDEX(股票涨跌!E:E,MATCH(B3894,股票涨跌!B:B,0)),"-")</f>
        <v>-</v>
      </c>
      <c r="F3894" s="1" t="str">
        <f>IFERROR(INDEX(股票涨跌!F:F,MATCH(B3894,股票涨跌!B:B,0)),"-")</f>
        <v>-</v>
      </c>
      <c r="G3894" s="1" t="str">
        <f>TRIM(基本信息!O3894)</f>
        <v/>
      </c>
      <c r="H3894" s="1" t="str">
        <f>IFERROR(INDEX(行业涨跌!F:F,MATCH(G3894,行业涨跌!C:C,0)),"-")</f>
        <v>-</v>
      </c>
      <c r="I3894" s="1" t="str">
        <f>IFERROR(INDEX(行业涨跌!E:E,MATCH(G3894,行业涨跌!C:C,0)),"-")</f>
        <v>-</v>
      </c>
      <c r="M3894" s="66">
        <f t="shared" si="342"/>
        <v>0</v>
      </c>
      <c r="R3894" s="43" t="str">
        <f t="shared" si="340"/>
        <v>-</v>
      </c>
    </row>
    <row r="3895" spans="1:18" x14ac:dyDescent="0.15">
      <c r="A3895" s="1">
        <v>3894</v>
      </c>
      <c r="B3895" s="29" t="str">
        <f>TRIM(基本信息!B3895)</f>
        <v/>
      </c>
      <c r="C3895" s="1" t="str">
        <f>TRIM(基本信息!C3895)</f>
        <v/>
      </c>
      <c r="D3895" s="1">
        <f t="shared" si="341"/>
        <v>0</v>
      </c>
      <c r="E3895" s="1" t="str">
        <f>IFERROR(INDEX(股票涨跌!E:E,MATCH(B3895,股票涨跌!B:B,0)),"-")</f>
        <v>-</v>
      </c>
      <c r="F3895" s="1" t="str">
        <f>IFERROR(INDEX(股票涨跌!F:F,MATCH(B3895,股票涨跌!B:B,0)),"-")</f>
        <v>-</v>
      </c>
      <c r="G3895" s="1" t="str">
        <f>TRIM(基本信息!O3895)</f>
        <v/>
      </c>
      <c r="H3895" s="1" t="str">
        <f>IFERROR(INDEX(行业涨跌!F:F,MATCH(G3895,行业涨跌!C:C,0)),"-")</f>
        <v>-</v>
      </c>
      <c r="I3895" s="1" t="str">
        <f>IFERROR(INDEX(行业涨跌!E:E,MATCH(G3895,行业涨跌!C:C,0)),"-")</f>
        <v>-</v>
      </c>
      <c r="M3895" s="66">
        <f t="shared" si="342"/>
        <v>0</v>
      </c>
      <c r="R3895" s="43" t="str">
        <f t="shared" si="340"/>
        <v>-</v>
      </c>
    </row>
    <row r="3896" spans="1:18" x14ac:dyDescent="0.15">
      <c r="A3896" s="1">
        <v>3895</v>
      </c>
      <c r="B3896" s="29" t="str">
        <f>TRIM(基本信息!B3896)</f>
        <v/>
      </c>
      <c r="C3896" s="1" t="str">
        <f>TRIM(基本信息!C3896)</f>
        <v/>
      </c>
      <c r="D3896" s="1">
        <f t="shared" si="341"/>
        <v>0</v>
      </c>
      <c r="E3896" s="1" t="str">
        <f>IFERROR(INDEX(股票涨跌!E:E,MATCH(B3896,股票涨跌!B:B,0)),"-")</f>
        <v>-</v>
      </c>
      <c r="F3896" s="1" t="str">
        <f>IFERROR(INDEX(股票涨跌!F:F,MATCH(B3896,股票涨跌!B:B,0)),"-")</f>
        <v>-</v>
      </c>
      <c r="G3896" s="1" t="str">
        <f>TRIM(基本信息!O3896)</f>
        <v/>
      </c>
      <c r="H3896" s="1" t="str">
        <f>IFERROR(INDEX(行业涨跌!F:F,MATCH(G3896,行业涨跌!C:C,0)),"-")</f>
        <v>-</v>
      </c>
      <c r="I3896" s="1" t="str">
        <f>IFERROR(INDEX(行业涨跌!E:E,MATCH(G3896,行业涨跌!C:C,0)),"-")</f>
        <v>-</v>
      </c>
      <c r="M3896" s="66">
        <f t="shared" si="342"/>
        <v>0</v>
      </c>
      <c r="R3896" s="43" t="str">
        <f t="shared" si="340"/>
        <v>-</v>
      </c>
    </row>
    <row r="3897" spans="1:18" x14ac:dyDescent="0.15">
      <c r="A3897" s="1">
        <v>3896</v>
      </c>
      <c r="B3897" s="29" t="str">
        <f>TRIM(基本信息!B3897)</f>
        <v/>
      </c>
      <c r="C3897" s="1" t="str">
        <f>TRIM(基本信息!C3897)</f>
        <v/>
      </c>
      <c r="D3897" s="1">
        <f t="shared" si="341"/>
        <v>0</v>
      </c>
      <c r="E3897" s="1" t="str">
        <f>IFERROR(INDEX(股票涨跌!E:E,MATCH(B3897,股票涨跌!B:B,0)),"-")</f>
        <v>-</v>
      </c>
      <c r="F3897" s="1" t="str">
        <f>IFERROR(INDEX(股票涨跌!F:F,MATCH(B3897,股票涨跌!B:B,0)),"-")</f>
        <v>-</v>
      </c>
      <c r="G3897" s="1" t="str">
        <f>TRIM(基本信息!O3897)</f>
        <v/>
      </c>
      <c r="H3897" s="1" t="str">
        <f>IFERROR(INDEX(行业涨跌!F:F,MATCH(G3897,行业涨跌!C:C,0)),"-")</f>
        <v>-</v>
      </c>
      <c r="I3897" s="1" t="str">
        <f>IFERROR(INDEX(行业涨跌!E:E,MATCH(G3897,行业涨跌!C:C,0)),"-")</f>
        <v>-</v>
      </c>
      <c r="M3897" s="66">
        <f t="shared" si="342"/>
        <v>0</v>
      </c>
      <c r="R3897" s="43" t="str">
        <f t="shared" si="340"/>
        <v>-</v>
      </c>
    </row>
    <row r="3898" spans="1:18" x14ac:dyDescent="0.15">
      <c r="A3898" s="1">
        <v>3897</v>
      </c>
      <c r="B3898" s="29" t="str">
        <f>TRIM(基本信息!B3898)</f>
        <v/>
      </c>
      <c r="C3898" s="1" t="str">
        <f>TRIM(基本信息!C3898)</f>
        <v/>
      </c>
      <c r="D3898" s="1">
        <f t="shared" si="341"/>
        <v>0</v>
      </c>
      <c r="E3898" s="1" t="str">
        <f>IFERROR(INDEX(股票涨跌!E:E,MATCH(B3898,股票涨跌!B:B,0)),"-")</f>
        <v>-</v>
      </c>
      <c r="F3898" s="1" t="str">
        <f>IFERROR(INDEX(股票涨跌!F:F,MATCH(B3898,股票涨跌!B:B,0)),"-")</f>
        <v>-</v>
      </c>
      <c r="G3898" s="1" t="str">
        <f>TRIM(基本信息!O3898)</f>
        <v/>
      </c>
      <c r="H3898" s="1" t="str">
        <f>IFERROR(INDEX(行业涨跌!F:F,MATCH(G3898,行业涨跌!C:C,0)),"-")</f>
        <v>-</v>
      </c>
      <c r="I3898" s="1" t="str">
        <f>IFERROR(INDEX(行业涨跌!E:E,MATCH(G3898,行业涨跌!C:C,0)),"-")</f>
        <v>-</v>
      </c>
      <c r="M3898" s="66">
        <f t="shared" si="342"/>
        <v>0</v>
      </c>
      <c r="R3898" s="43" t="str">
        <f t="shared" si="340"/>
        <v>-</v>
      </c>
    </row>
    <row r="3899" spans="1:18" x14ac:dyDescent="0.15">
      <c r="A3899" s="1">
        <v>3898</v>
      </c>
      <c r="B3899" s="29" t="str">
        <f>TRIM(基本信息!B3899)</f>
        <v/>
      </c>
      <c r="C3899" s="1" t="str">
        <f>TRIM(基本信息!C3899)</f>
        <v/>
      </c>
      <c r="D3899" s="1">
        <f t="shared" si="341"/>
        <v>0</v>
      </c>
      <c r="E3899" s="1" t="str">
        <f>IFERROR(INDEX(股票涨跌!E:E,MATCH(B3899,股票涨跌!B:B,0)),"-")</f>
        <v>-</v>
      </c>
      <c r="F3899" s="1" t="str">
        <f>IFERROR(INDEX(股票涨跌!F:F,MATCH(B3899,股票涨跌!B:B,0)),"-")</f>
        <v>-</v>
      </c>
      <c r="G3899" s="1" t="str">
        <f>TRIM(基本信息!O3899)</f>
        <v/>
      </c>
      <c r="H3899" s="1" t="str">
        <f>IFERROR(INDEX(行业涨跌!F:F,MATCH(G3899,行业涨跌!C:C,0)),"-")</f>
        <v>-</v>
      </c>
      <c r="I3899" s="1" t="str">
        <f>IFERROR(INDEX(行业涨跌!E:E,MATCH(G3899,行业涨跌!C:C,0)),"-")</f>
        <v>-</v>
      </c>
      <c r="M3899" s="66">
        <f t="shared" si="342"/>
        <v>0</v>
      </c>
      <c r="R3899" s="43" t="str">
        <f t="shared" si="340"/>
        <v>-</v>
      </c>
    </row>
    <row r="3900" spans="1:18" x14ac:dyDescent="0.15">
      <c r="A3900" s="1">
        <v>3899</v>
      </c>
      <c r="B3900" s="29" t="str">
        <f>TRIM(基本信息!B3900)</f>
        <v/>
      </c>
      <c r="C3900" s="1" t="str">
        <f>TRIM(基本信息!C3900)</f>
        <v/>
      </c>
      <c r="D3900" s="1">
        <f t="shared" si="341"/>
        <v>0</v>
      </c>
      <c r="E3900" s="1" t="str">
        <f>IFERROR(INDEX(股票涨跌!E:E,MATCH(B3900,股票涨跌!B:B,0)),"-")</f>
        <v>-</v>
      </c>
      <c r="F3900" s="1" t="str">
        <f>IFERROR(INDEX(股票涨跌!F:F,MATCH(B3900,股票涨跌!B:B,0)),"-")</f>
        <v>-</v>
      </c>
      <c r="G3900" s="1" t="str">
        <f>TRIM(基本信息!O3900)</f>
        <v/>
      </c>
      <c r="H3900" s="1" t="str">
        <f>IFERROR(INDEX(行业涨跌!F:F,MATCH(G3900,行业涨跌!C:C,0)),"-")</f>
        <v>-</v>
      </c>
      <c r="I3900" s="1" t="str">
        <f>IFERROR(INDEX(行业涨跌!E:E,MATCH(G3900,行业涨跌!C:C,0)),"-")</f>
        <v>-</v>
      </c>
      <c r="M3900" s="66">
        <f t="shared" si="342"/>
        <v>0</v>
      </c>
      <c r="R3900" s="43" t="str">
        <f t="shared" si="340"/>
        <v>-</v>
      </c>
    </row>
    <row r="3901" spans="1:18" x14ac:dyDescent="0.15">
      <c r="A3901" s="1">
        <v>3900</v>
      </c>
      <c r="B3901" s="29" t="str">
        <f>TRIM(基本信息!B3901)</f>
        <v/>
      </c>
      <c r="C3901" s="1" t="str">
        <f>TRIM(基本信息!C3901)</f>
        <v/>
      </c>
      <c r="D3901" s="1">
        <f t="shared" si="341"/>
        <v>0</v>
      </c>
      <c r="E3901" s="1" t="str">
        <f>IFERROR(INDEX(股票涨跌!E:E,MATCH(B3901,股票涨跌!B:B,0)),"-")</f>
        <v>-</v>
      </c>
      <c r="F3901" s="1" t="str">
        <f>IFERROR(INDEX(股票涨跌!F:F,MATCH(B3901,股票涨跌!B:B,0)),"-")</f>
        <v>-</v>
      </c>
      <c r="G3901" s="1" t="str">
        <f>TRIM(基本信息!O3901)</f>
        <v/>
      </c>
      <c r="H3901" s="1" t="str">
        <f>IFERROR(INDEX(行业涨跌!F:F,MATCH(G3901,行业涨跌!C:C,0)),"-")</f>
        <v>-</v>
      </c>
      <c r="I3901" s="1" t="str">
        <f>IFERROR(INDEX(行业涨跌!E:E,MATCH(G3901,行业涨跌!C:C,0)),"-")</f>
        <v>-</v>
      </c>
      <c r="M3901" s="66">
        <f t="shared" si="342"/>
        <v>0</v>
      </c>
      <c r="R3901" s="43" t="str">
        <f t="shared" si="340"/>
        <v>-</v>
      </c>
    </row>
    <row r="3902" spans="1:18" x14ac:dyDescent="0.15">
      <c r="A3902" s="1">
        <v>3901</v>
      </c>
      <c r="B3902" s="29" t="str">
        <f>TRIM(基本信息!B3902)</f>
        <v/>
      </c>
      <c r="C3902" s="1" t="str">
        <f>TRIM(基本信息!C3902)</f>
        <v/>
      </c>
      <c r="D3902" s="1">
        <f t="shared" si="341"/>
        <v>0</v>
      </c>
      <c r="E3902" s="1" t="str">
        <f>IFERROR(INDEX(股票涨跌!E:E,MATCH(B3902,股票涨跌!B:B,0)),"-")</f>
        <v>-</v>
      </c>
      <c r="F3902" s="1" t="str">
        <f>IFERROR(INDEX(股票涨跌!F:F,MATCH(B3902,股票涨跌!B:B,0)),"-")</f>
        <v>-</v>
      </c>
      <c r="G3902" s="1" t="str">
        <f>TRIM(基本信息!O3902)</f>
        <v/>
      </c>
      <c r="H3902" s="1" t="str">
        <f>IFERROR(INDEX(行业涨跌!F:F,MATCH(G3902,行业涨跌!C:C,0)),"-")</f>
        <v>-</v>
      </c>
      <c r="I3902" s="1" t="str">
        <f>IFERROR(INDEX(行业涨跌!E:E,MATCH(G3902,行业涨跌!C:C,0)),"-")</f>
        <v>-</v>
      </c>
      <c r="M3902" s="66">
        <f t="shared" si="342"/>
        <v>0</v>
      </c>
      <c r="R3902" s="43" t="str">
        <f t="shared" si="340"/>
        <v>-</v>
      </c>
    </row>
    <row r="3903" spans="1:18" x14ac:dyDescent="0.15">
      <c r="A3903" s="1">
        <v>3902</v>
      </c>
      <c r="B3903" s="29" t="str">
        <f>TRIM(基本信息!B3903)</f>
        <v/>
      </c>
      <c r="C3903" s="1" t="str">
        <f>TRIM(基本信息!C3903)</f>
        <v/>
      </c>
      <c r="D3903" s="1">
        <f t="shared" si="341"/>
        <v>0</v>
      </c>
      <c r="E3903" s="1" t="str">
        <f>IFERROR(INDEX(股票涨跌!E:E,MATCH(B3903,股票涨跌!B:B,0)),"-")</f>
        <v>-</v>
      </c>
      <c r="F3903" s="1" t="str">
        <f>IFERROR(INDEX(股票涨跌!F:F,MATCH(B3903,股票涨跌!B:B,0)),"-")</f>
        <v>-</v>
      </c>
      <c r="G3903" s="1" t="str">
        <f>TRIM(基本信息!O3903)</f>
        <v/>
      </c>
      <c r="H3903" s="1" t="str">
        <f>IFERROR(INDEX(行业涨跌!F:F,MATCH(G3903,行业涨跌!C:C,0)),"-")</f>
        <v>-</v>
      </c>
      <c r="I3903" s="1" t="str">
        <f>IFERROR(INDEX(行业涨跌!E:E,MATCH(G3903,行业涨跌!C:C,0)),"-")</f>
        <v>-</v>
      </c>
      <c r="M3903" s="66">
        <f t="shared" si="342"/>
        <v>0</v>
      </c>
      <c r="R3903" s="43" t="str">
        <f t="shared" si="340"/>
        <v>-</v>
      </c>
    </row>
    <row r="3904" spans="1:18" x14ac:dyDescent="0.15">
      <c r="A3904" s="1">
        <v>3903</v>
      </c>
      <c r="B3904" s="29" t="str">
        <f>TRIM(基本信息!B3904)</f>
        <v/>
      </c>
      <c r="C3904" s="1" t="str">
        <f>TRIM(基本信息!C3904)</f>
        <v/>
      </c>
      <c r="D3904" s="1">
        <f t="shared" si="341"/>
        <v>0</v>
      </c>
      <c r="E3904" s="1" t="str">
        <f>IFERROR(INDEX(股票涨跌!E:E,MATCH(B3904,股票涨跌!B:B,0)),"-")</f>
        <v>-</v>
      </c>
      <c r="F3904" s="1" t="str">
        <f>IFERROR(INDEX(股票涨跌!F:F,MATCH(B3904,股票涨跌!B:B,0)),"-")</f>
        <v>-</v>
      </c>
      <c r="G3904" s="1" t="str">
        <f>TRIM(基本信息!O3904)</f>
        <v/>
      </c>
      <c r="H3904" s="1" t="str">
        <f>IFERROR(INDEX(行业涨跌!F:F,MATCH(G3904,行业涨跌!C:C,0)),"-")</f>
        <v>-</v>
      </c>
      <c r="I3904" s="1" t="str">
        <f>IFERROR(INDEX(行业涨跌!E:E,MATCH(G3904,行业涨跌!C:C,0)),"-")</f>
        <v>-</v>
      </c>
      <c r="M3904" s="66">
        <f t="shared" si="342"/>
        <v>0</v>
      </c>
      <c r="R3904" s="43" t="str">
        <f t="shared" si="340"/>
        <v>-</v>
      </c>
    </row>
    <row r="3905" spans="1:18" x14ac:dyDescent="0.15">
      <c r="A3905" s="1">
        <v>3904</v>
      </c>
      <c r="B3905" s="29" t="str">
        <f>TRIM(基本信息!B3905)</f>
        <v/>
      </c>
      <c r="C3905" s="1" t="str">
        <f>TRIM(基本信息!C3905)</f>
        <v/>
      </c>
      <c r="D3905" s="1">
        <f t="shared" si="341"/>
        <v>0</v>
      </c>
      <c r="E3905" s="1" t="str">
        <f>IFERROR(INDEX(股票涨跌!E:E,MATCH(B3905,股票涨跌!B:B,0)),"-")</f>
        <v>-</v>
      </c>
      <c r="F3905" s="1" t="str">
        <f>IFERROR(INDEX(股票涨跌!F:F,MATCH(B3905,股票涨跌!B:B,0)),"-")</f>
        <v>-</v>
      </c>
      <c r="G3905" s="1" t="str">
        <f>TRIM(基本信息!O3905)</f>
        <v/>
      </c>
      <c r="H3905" s="1" t="str">
        <f>IFERROR(INDEX(行业涨跌!F:F,MATCH(G3905,行业涨跌!C:C,0)),"-")</f>
        <v>-</v>
      </c>
      <c r="I3905" s="1" t="str">
        <f>IFERROR(INDEX(行业涨跌!E:E,MATCH(G3905,行业涨跌!C:C,0)),"-")</f>
        <v>-</v>
      </c>
      <c r="M3905" s="66">
        <f t="shared" si="342"/>
        <v>0</v>
      </c>
      <c r="R3905" s="43" t="str">
        <f t="shared" si="340"/>
        <v>-</v>
      </c>
    </row>
    <row r="3906" spans="1:18" x14ac:dyDescent="0.15">
      <c r="A3906" s="1">
        <v>3905</v>
      </c>
      <c r="B3906" s="29" t="str">
        <f>TRIM(基本信息!B3906)</f>
        <v/>
      </c>
      <c r="C3906" s="1" t="str">
        <f>TRIM(基本信息!C3906)</f>
        <v/>
      </c>
      <c r="D3906" s="1">
        <f t="shared" si="341"/>
        <v>0</v>
      </c>
      <c r="E3906" s="1" t="str">
        <f>IFERROR(INDEX(股票涨跌!E:E,MATCH(B3906,股票涨跌!B:B,0)),"-")</f>
        <v>-</v>
      </c>
      <c r="F3906" s="1" t="str">
        <f>IFERROR(INDEX(股票涨跌!F:F,MATCH(B3906,股票涨跌!B:B,0)),"-")</f>
        <v>-</v>
      </c>
      <c r="G3906" s="1" t="str">
        <f>TRIM(基本信息!O3906)</f>
        <v/>
      </c>
      <c r="H3906" s="1" t="str">
        <f>IFERROR(INDEX(行业涨跌!F:F,MATCH(G3906,行业涨跌!C:C,0)),"-")</f>
        <v>-</v>
      </c>
      <c r="I3906" s="1" t="str">
        <f>IFERROR(INDEX(行业涨跌!E:E,MATCH(G3906,行业涨跌!C:C,0)),"-")</f>
        <v>-</v>
      </c>
      <c r="M3906" s="66">
        <f t="shared" si="342"/>
        <v>0</v>
      </c>
      <c r="R3906" s="43" t="str">
        <f t="shared" ref="R3906:R3969" si="343">IF(D3906&gt;0,IF(J3906&gt;0,$J$1,"")&amp;IF(K3906&gt;0,$K$1,"")&amp;IF(L3906&gt;0,$L$1,"")&amp;"+"&amp;IF(N3906&gt;0,$N$1,"")&amp;IF(O3906&gt;0,$O$1,"")&amp;IF(P3906&gt;0,$P$1,"")&amp;IF(Q3906&gt;0,$Q$1,""),"-")</f>
        <v>-</v>
      </c>
    </row>
    <row r="3907" spans="1:18" x14ac:dyDescent="0.15">
      <c r="A3907" s="1">
        <v>3906</v>
      </c>
      <c r="B3907" s="29" t="str">
        <f>TRIM(基本信息!B3907)</f>
        <v/>
      </c>
      <c r="C3907" s="1" t="str">
        <f>TRIM(基本信息!C3907)</f>
        <v/>
      </c>
      <c r="D3907" s="1">
        <f t="shared" ref="D3907:D3970" si="344">IF(LEN(B3907)&gt;2,OR(M3907=1,(M3907=0.5)*(N3907+O3907+P3907+Q3907)&gt;0)+0,0)</f>
        <v>0</v>
      </c>
      <c r="E3907" s="1" t="str">
        <f>IFERROR(INDEX(股票涨跌!E:E,MATCH(B3907,股票涨跌!B:B,0)),"-")</f>
        <v>-</v>
      </c>
      <c r="F3907" s="1" t="str">
        <f>IFERROR(INDEX(股票涨跌!F:F,MATCH(B3907,股票涨跌!B:B,0)),"-")</f>
        <v>-</v>
      </c>
      <c r="G3907" s="1" t="str">
        <f>TRIM(基本信息!O3907)</f>
        <v/>
      </c>
      <c r="H3907" s="1" t="str">
        <f>IFERROR(INDEX(行业涨跌!F:F,MATCH(G3907,行业涨跌!C:C,0)),"-")</f>
        <v>-</v>
      </c>
      <c r="I3907" s="1" t="str">
        <f>IFERROR(INDEX(行业涨跌!E:E,MATCH(G3907,行业涨跌!C:C,0)),"-")</f>
        <v>-</v>
      </c>
      <c r="M3907" s="66">
        <f t="shared" ref="M3907:M3970" si="345">IF(K3907&gt;0,1,IF(J3907&gt;0,0.5,0))</f>
        <v>0</v>
      </c>
      <c r="R3907" s="43" t="str">
        <f t="shared" si="343"/>
        <v>-</v>
      </c>
    </row>
    <row r="3908" spans="1:18" x14ac:dyDescent="0.15">
      <c r="A3908" s="1">
        <v>3907</v>
      </c>
      <c r="B3908" s="29" t="str">
        <f>TRIM(基本信息!B3908)</f>
        <v/>
      </c>
      <c r="C3908" s="1" t="str">
        <f>TRIM(基本信息!C3908)</f>
        <v/>
      </c>
      <c r="D3908" s="1">
        <f t="shared" si="344"/>
        <v>0</v>
      </c>
      <c r="E3908" s="1" t="str">
        <f>IFERROR(INDEX(股票涨跌!E:E,MATCH(B3908,股票涨跌!B:B,0)),"-")</f>
        <v>-</v>
      </c>
      <c r="F3908" s="1" t="str">
        <f>IFERROR(INDEX(股票涨跌!F:F,MATCH(B3908,股票涨跌!B:B,0)),"-")</f>
        <v>-</v>
      </c>
      <c r="G3908" s="1" t="str">
        <f>TRIM(基本信息!O3908)</f>
        <v/>
      </c>
      <c r="H3908" s="1" t="str">
        <f>IFERROR(INDEX(行业涨跌!F:F,MATCH(G3908,行业涨跌!C:C,0)),"-")</f>
        <v>-</v>
      </c>
      <c r="I3908" s="1" t="str">
        <f>IFERROR(INDEX(行业涨跌!E:E,MATCH(G3908,行业涨跌!C:C,0)),"-")</f>
        <v>-</v>
      </c>
      <c r="M3908" s="66">
        <f t="shared" si="345"/>
        <v>0</v>
      </c>
      <c r="R3908" s="43" t="str">
        <f t="shared" si="343"/>
        <v>-</v>
      </c>
    </row>
    <row r="3909" spans="1:18" x14ac:dyDescent="0.15">
      <c r="A3909" s="1">
        <v>3908</v>
      </c>
      <c r="B3909" s="29" t="str">
        <f>TRIM(基本信息!B3909)</f>
        <v/>
      </c>
      <c r="C3909" s="1" t="str">
        <f>TRIM(基本信息!C3909)</f>
        <v/>
      </c>
      <c r="D3909" s="1">
        <f t="shared" si="344"/>
        <v>0</v>
      </c>
      <c r="E3909" s="1" t="str">
        <f>IFERROR(INDEX(股票涨跌!E:E,MATCH(B3909,股票涨跌!B:B,0)),"-")</f>
        <v>-</v>
      </c>
      <c r="F3909" s="1" t="str">
        <f>IFERROR(INDEX(股票涨跌!F:F,MATCH(B3909,股票涨跌!B:B,0)),"-")</f>
        <v>-</v>
      </c>
      <c r="G3909" s="1" t="str">
        <f>TRIM(基本信息!O3909)</f>
        <v/>
      </c>
      <c r="H3909" s="1" t="str">
        <f>IFERROR(INDEX(行业涨跌!F:F,MATCH(G3909,行业涨跌!C:C,0)),"-")</f>
        <v>-</v>
      </c>
      <c r="I3909" s="1" t="str">
        <f>IFERROR(INDEX(行业涨跌!E:E,MATCH(G3909,行业涨跌!C:C,0)),"-")</f>
        <v>-</v>
      </c>
      <c r="M3909" s="66">
        <f t="shared" si="345"/>
        <v>0</v>
      </c>
      <c r="R3909" s="43" t="str">
        <f t="shared" si="343"/>
        <v>-</v>
      </c>
    </row>
    <row r="3910" spans="1:18" x14ac:dyDescent="0.15">
      <c r="A3910" s="1">
        <v>3909</v>
      </c>
      <c r="B3910" s="29" t="str">
        <f>TRIM(基本信息!B3910)</f>
        <v/>
      </c>
      <c r="C3910" s="1" t="str">
        <f>TRIM(基本信息!C3910)</f>
        <v/>
      </c>
      <c r="D3910" s="1">
        <f t="shared" si="344"/>
        <v>0</v>
      </c>
      <c r="E3910" s="1" t="str">
        <f>IFERROR(INDEX(股票涨跌!E:E,MATCH(B3910,股票涨跌!B:B,0)),"-")</f>
        <v>-</v>
      </c>
      <c r="F3910" s="1" t="str">
        <f>IFERROR(INDEX(股票涨跌!F:F,MATCH(B3910,股票涨跌!B:B,0)),"-")</f>
        <v>-</v>
      </c>
      <c r="G3910" s="1" t="str">
        <f>TRIM(基本信息!O3910)</f>
        <v/>
      </c>
      <c r="H3910" s="1" t="str">
        <f>IFERROR(INDEX(行业涨跌!F:F,MATCH(G3910,行业涨跌!C:C,0)),"-")</f>
        <v>-</v>
      </c>
      <c r="I3910" s="1" t="str">
        <f>IFERROR(INDEX(行业涨跌!E:E,MATCH(G3910,行业涨跌!C:C,0)),"-")</f>
        <v>-</v>
      </c>
      <c r="M3910" s="66">
        <f t="shared" si="345"/>
        <v>0</v>
      </c>
      <c r="R3910" s="43" t="str">
        <f t="shared" si="343"/>
        <v>-</v>
      </c>
    </row>
    <row r="3911" spans="1:18" x14ac:dyDescent="0.15">
      <c r="A3911" s="1">
        <v>3910</v>
      </c>
      <c r="B3911" s="29" t="str">
        <f>TRIM(基本信息!B3911)</f>
        <v/>
      </c>
      <c r="C3911" s="1" t="str">
        <f>TRIM(基本信息!C3911)</f>
        <v/>
      </c>
      <c r="D3911" s="1">
        <f t="shared" si="344"/>
        <v>0</v>
      </c>
      <c r="E3911" s="1" t="str">
        <f>IFERROR(INDEX(股票涨跌!E:E,MATCH(B3911,股票涨跌!B:B,0)),"-")</f>
        <v>-</v>
      </c>
      <c r="F3911" s="1" t="str">
        <f>IFERROR(INDEX(股票涨跌!F:F,MATCH(B3911,股票涨跌!B:B,0)),"-")</f>
        <v>-</v>
      </c>
      <c r="G3911" s="1" t="str">
        <f>TRIM(基本信息!O3911)</f>
        <v/>
      </c>
      <c r="H3911" s="1" t="str">
        <f>IFERROR(INDEX(行业涨跌!F:F,MATCH(G3911,行业涨跌!C:C,0)),"-")</f>
        <v>-</v>
      </c>
      <c r="I3911" s="1" t="str">
        <f>IFERROR(INDEX(行业涨跌!E:E,MATCH(G3911,行业涨跌!C:C,0)),"-")</f>
        <v>-</v>
      </c>
      <c r="M3911" s="66">
        <f t="shared" si="345"/>
        <v>0</v>
      </c>
      <c r="R3911" s="43" t="str">
        <f t="shared" si="343"/>
        <v>-</v>
      </c>
    </row>
    <row r="3912" spans="1:18" x14ac:dyDescent="0.15">
      <c r="A3912" s="1">
        <v>3911</v>
      </c>
      <c r="B3912" s="29" t="str">
        <f>TRIM(基本信息!B3912)</f>
        <v/>
      </c>
      <c r="C3912" s="1" t="str">
        <f>TRIM(基本信息!C3912)</f>
        <v/>
      </c>
      <c r="D3912" s="1">
        <f t="shared" si="344"/>
        <v>0</v>
      </c>
      <c r="E3912" s="1" t="str">
        <f>IFERROR(INDEX(股票涨跌!E:E,MATCH(B3912,股票涨跌!B:B,0)),"-")</f>
        <v>-</v>
      </c>
      <c r="F3912" s="1" t="str">
        <f>IFERROR(INDEX(股票涨跌!F:F,MATCH(B3912,股票涨跌!B:B,0)),"-")</f>
        <v>-</v>
      </c>
      <c r="G3912" s="1" t="str">
        <f>TRIM(基本信息!O3912)</f>
        <v/>
      </c>
      <c r="H3912" s="1" t="str">
        <f>IFERROR(INDEX(行业涨跌!F:F,MATCH(G3912,行业涨跌!C:C,0)),"-")</f>
        <v>-</v>
      </c>
      <c r="I3912" s="1" t="str">
        <f>IFERROR(INDEX(行业涨跌!E:E,MATCH(G3912,行业涨跌!C:C,0)),"-")</f>
        <v>-</v>
      </c>
      <c r="M3912" s="66">
        <f t="shared" si="345"/>
        <v>0</v>
      </c>
      <c r="R3912" s="43" t="str">
        <f t="shared" si="343"/>
        <v>-</v>
      </c>
    </row>
    <row r="3913" spans="1:18" x14ac:dyDescent="0.15">
      <c r="A3913" s="1">
        <v>3912</v>
      </c>
      <c r="B3913" s="29" t="str">
        <f>TRIM(基本信息!B3913)</f>
        <v/>
      </c>
      <c r="C3913" s="1" t="str">
        <f>TRIM(基本信息!C3913)</f>
        <v/>
      </c>
      <c r="D3913" s="1">
        <f t="shared" si="344"/>
        <v>0</v>
      </c>
      <c r="E3913" s="1" t="str">
        <f>IFERROR(INDEX(股票涨跌!E:E,MATCH(B3913,股票涨跌!B:B,0)),"-")</f>
        <v>-</v>
      </c>
      <c r="F3913" s="1" t="str">
        <f>IFERROR(INDEX(股票涨跌!F:F,MATCH(B3913,股票涨跌!B:B,0)),"-")</f>
        <v>-</v>
      </c>
      <c r="G3913" s="1" t="str">
        <f>TRIM(基本信息!O3913)</f>
        <v/>
      </c>
      <c r="H3913" s="1" t="str">
        <f>IFERROR(INDEX(行业涨跌!F:F,MATCH(G3913,行业涨跌!C:C,0)),"-")</f>
        <v>-</v>
      </c>
      <c r="I3913" s="1" t="str">
        <f>IFERROR(INDEX(行业涨跌!E:E,MATCH(G3913,行业涨跌!C:C,0)),"-")</f>
        <v>-</v>
      </c>
      <c r="M3913" s="66">
        <f t="shared" si="345"/>
        <v>0</v>
      </c>
      <c r="R3913" s="43" t="str">
        <f t="shared" si="343"/>
        <v>-</v>
      </c>
    </row>
    <row r="3914" spans="1:18" x14ac:dyDescent="0.15">
      <c r="A3914" s="1">
        <v>3913</v>
      </c>
      <c r="B3914" s="29" t="str">
        <f>TRIM(基本信息!B3914)</f>
        <v/>
      </c>
      <c r="C3914" s="1" t="str">
        <f>TRIM(基本信息!C3914)</f>
        <v/>
      </c>
      <c r="D3914" s="1">
        <f t="shared" si="344"/>
        <v>0</v>
      </c>
      <c r="E3914" s="1" t="str">
        <f>IFERROR(INDEX(股票涨跌!E:E,MATCH(B3914,股票涨跌!B:B,0)),"-")</f>
        <v>-</v>
      </c>
      <c r="F3914" s="1" t="str">
        <f>IFERROR(INDEX(股票涨跌!F:F,MATCH(B3914,股票涨跌!B:B,0)),"-")</f>
        <v>-</v>
      </c>
      <c r="G3914" s="1" t="str">
        <f>TRIM(基本信息!O3914)</f>
        <v/>
      </c>
      <c r="H3914" s="1" t="str">
        <f>IFERROR(INDEX(行业涨跌!F:F,MATCH(G3914,行业涨跌!C:C,0)),"-")</f>
        <v>-</v>
      </c>
      <c r="I3914" s="1" t="str">
        <f>IFERROR(INDEX(行业涨跌!E:E,MATCH(G3914,行业涨跌!C:C,0)),"-")</f>
        <v>-</v>
      </c>
      <c r="M3914" s="66">
        <f t="shared" si="345"/>
        <v>0</v>
      </c>
      <c r="R3914" s="43" t="str">
        <f t="shared" si="343"/>
        <v>-</v>
      </c>
    </row>
    <row r="3915" spans="1:18" x14ac:dyDescent="0.15">
      <c r="A3915" s="1">
        <v>3914</v>
      </c>
      <c r="B3915" s="29" t="str">
        <f>TRIM(基本信息!B3915)</f>
        <v/>
      </c>
      <c r="C3915" s="1" t="str">
        <f>TRIM(基本信息!C3915)</f>
        <v/>
      </c>
      <c r="D3915" s="1">
        <f t="shared" si="344"/>
        <v>0</v>
      </c>
      <c r="E3915" s="1" t="str">
        <f>IFERROR(INDEX(股票涨跌!E:E,MATCH(B3915,股票涨跌!B:B,0)),"-")</f>
        <v>-</v>
      </c>
      <c r="F3915" s="1" t="str">
        <f>IFERROR(INDEX(股票涨跌!F:F,MATCH(B3915,股票涨跌!B:B,0)),"-")</f>
        <v>-</v>
      </c>
      <c r="G3915" s="1" t="str">
        <f>TRIM(基本信息!O3915)</f>
        <v/>
      </c>
      <c r="H3915" s="1" t="str">
        <f>IFERROR(INDEX(行业涨跌!F:F,MATCH(G3915,行业涨跌!C:C,0)),"-")</f>
        <v>-</v>
      </c>
      <c r="I3915" s="1" t="str">
        <f>IFERROR(INDEX(行业涨跌!E:E,MATCH(G3915,行业涨跌!C:C,0)),"-")</f>
        <v>-</v>
      </c>
      <c r="M3915" s="66">
        <f t="shared" si="345"/>
        <v>0</v>
      </c>
      <c r="R3915" s="43" t="str">
        <f t="shared" si="343"/>
        <v>-</v>
      </c>
    </row>
    <row r="3916" spans="1:18" x14ac:dyDescent="0.15">
      <c r="A3916" s="1">
        <v>3915</v>
      </c>
      <c r="B3916" s="29" t="str">
        <f>TRIM(基本信息!B3916)</f>
        <v/>
      </c>
      <c r="C3916" s="1" t="str">
        <f>TRIM(基本信息!C3916)</f>
        <v/>
      </c>
      <c r="D3916" s="1">
        <f t="shared" si="344"/>
        <v>0</v>
      </c>
      <c r="E3916" s="1" t="str">
        <f>IFERROR(INDEX(股票涨跌!E:E,MATCH(B3916,股票涨跌!B:B,0)),"-")</f>
        <v>-</v>
      </c>
      <c r="F3916" s="1" t="str">
        <f>IFERROR(INDEX(股票涨跌!F:F,MATCH(B3916,股票涨跌!B:B,0)),"-")</f>
        <v>-</v>
      </c>
      <c r="G3916" s="1" t="str">
        <f>TRIM(基本信息!O3916)</f>
        <v/>
      </c>
      <c r="H3916" s="1" t="str">
        <f>IFERROR(INDEX(行业涨跌!F:F,MATCH(G3916,行业涨跌!C:C,0)),"-")</f>
        <v>-</v>
      </c>
      <c r="I3916" s="1" t="str">
        <f>IFERROR(INDEX(行业涨跌!E:E,MATCH(G3916,行业涨跌!C:C,0)),"-")</f>
        <v>-</v>
      </c>
      <c r="M3916" s="66">
        <f t="shared" si="345"/>
        <v>0</v>
      </c>
      <c r="R3916" s="43" t="str">
        <f t="shared" si="343"/>
        <v>-</v>
      </c>
    </row>
    <row r="3917" spans="1:18" x14ac:dyDescent="0.15">
      <c r="A3917" s="1">
        <v>3916</v>
      </c>
      <c r="B3917" s="29" t="str">
        <f>TRIM(基本信息!B3917)</f>
        <v/>
      </c>
      <c r="C3917" s="1" t="str">
        <f>TRIM(基本信息!C3917)</f>
        <v/>
      </c>
      <c r="D3917" s="1">
        <f t="shared" si="344"/>
        <v>0</v>
      </c>
      <c r="E3917" s="1" t="str">
        <f>IFERROR(INDEX(股票涨跌!E:E,MATCH(B3917,股票涨跌!B:B,0)),"-")</f>
        <v>-</v>
      </c>
      <c r="F3917" s="1" t="str">
        <f>IFERROR(INDEX(股票涨跌!F:F,MATCH(B3917,股票涨跌!B:B,0)),"-")</f>
        <v>-</v>
      </c>
      <c r="G3917" s="1" t="str">
        <f>TRIM(基本信息!O3917)</f>
        <v/>
      </c>
      <c r="H3917" s="1" t="str">
        <f>IFERROR(INDEX(行业涨跌!F:F,MATCH(G3917,行业涨跌!C:C,0)),"-")</f>
        <v>-</v>
      </c>
      <c r="I3917" s="1" t="str">
        <f>IFERROR(INDEX(行业涨跌!E:E,MATCH(G3917,行业涨跌!C:C,0)),"-")</f>
        <v>-</v>
      </c>
      <c r="M3917" s="66">
        <f t="shared" si="345"/>
        <v>0</v>
      </c>
      <c r="R3917" s="43" t="str">
        <f t="shared" si="343"/>
        <v>-</v>
      </c>
    </row>
    <row r="3918" spans="1:18" x14ac:dyDescent="0.15">
      <c r="A3918" s="1">
        <v>3917</v>
      </c>
      <c r="B3918" s="29" t="str">
        <f>TRIM(基本信息!B3918)</f>
        <v/>
      </c>
      <c r="C3918" s="1" t="str">
        <f>TRIM(基本信息!C3918)</f>
        <v/>
      </c>
      <c r="D3918" s="1">
        <f t="shared" si="344"/>
        <v>0</v>
      </c>
      <c r="E3918" s="1" t="str">
        <f>IFERROR(INDEX(股票涨跌!E:E,MATCH(B3918,股票涨跌!B:B,0)),"-")</f>
        <v>-</v>
      </c>
      <c r="F3918" s="1" t="str">
        <f>IFERROR(INDEX(股票涨跌!F:F,MATCH(B3918,股票涨跌!B:B,0)),"-")</f>
        <v>-</v>
      </c>
      <c r="G3918" s="1" t="str">
        <f>TRIM(基本信息!O3918)</f>
        <v/>
      </c>
      <c r="H3918" s="1" t="str">
        <f>IFERROR(INDEX(行业涨跌!F:F,MATCH(G3918,行业涨跌!C:C,0)),"-")</f>
        <v>-</v>
      </c>
      <c r="I3918" s="1" t="str">
        <f>IFERROR(INDEX(行业涨跌!E:E,MATCH(G3918,行业涨跌!C:C,0)),"-")</f>
        <v>-</v>
      </c>
      <c r="M3918" s="66">
        <f t="shared" si="345"/>
        <v>0</v>
      </c>
      <c r="R3918" s="43" t="str">
        <f t="shared" si="343"/>
        <v>-</v>
      </c>
    </row>
    <row r="3919" spans="1:18" x14ac:dyDescent="0.15">
      <c r="A3919" s="1">
        <v>3918</v>
      </c>
      <c r="B3919" s="29" t="str">
        <f>TRIM(基本信息!B3919)</f>
        <v/>
      </c>
      <c r="C3919" s="1" t="str">
        <f>TRIM(基本信息!C3919)</f>
        <v/>
      </c>
      <c r="D3919" s="1">
        <f t="shared" si="344"/>
        <v>0</v>
      </c>
      <c r="E3919" s="1" t="str">
        <f>IFERROR(INDEX(股票涨跌!E:E,MATCH(B3919,股票涨跌!B:B,0)),"-")</f>
        <v>-</v>
      </c>
      <c r="F3919" s="1" t="str">
        <f>IFERROR(INDEX(股票涨跌!F:F,MATCH(B3919,股票涨跌!B:B,0)),"-")</f>
        <v>-</v>
      </c>
      <c r="G3919" s="1" t="str">
        <f>TRIM(基本信息!O3919)</f>
        <v/>
      </c>
      <c r="H3919" s="1" t="str">
        <f>IFERROR(INDEX(行业涨跌!F:F,MATCH(G3919,行业涨跌!C:C,0)),"-")</f>
        <v>-</v>
      </c>
      <c r="I3919" s="1" t="str">
        <f>IFERROR(INDEX(行业涨跌!E:E,MATCH(G3919,行业涨跌!C:C,0)),"-")</f>
        <v>-</v>
      </c>
      <c r="M3919" s="66">
        <f t="shared" si="345"/>
        <v>0</v>
      </c>
      <c r="R3919" s="43" t="str">
        <f t="shared" si="343"/>
        <v>-</v>
      </c>
    </row>
    <row r="3920" spans="1:18" x14ac:dyDescent="0.15">
      <c r="A3920" s="1">
        <v>3919</v>
      </c>
      <c r="B3920" s="29" t="str">
        <f>TRIM(基本信息!B3920)</f>
        <v/>
      </c>
      <c r="C3920" s="1" t="str">
        <f>TRIM(基本信息!C3920)</f>
        <v/>
      </c>
      <c r="D3920" s="1">
        <f t="shared" si="344"/>
        <v>0</v>
      </c>
      <c r="E3920" s="1" t="str">
        <f>IFERROR(INDEX(股票涨跌!E:E,MATCH(B3920,股票涨跌!B:B,0)),"-")</f>
        <v>-</v>
      </c>
      <c r="F3920" s="1" t="str">
        <f>IFERROR(INDEX(股票涨跌!F:F,MATCH(B3920,股票涨跌!B:B,0)),"-")</f>
        <v>-</v>
      </c>
      <c r="G3920" s="1" t="str">
        <f>TRIM(基本信息!O3920)</f>
        <v/>
      </c>
      <c r="H3920" s="1" t="str">
        <f>IFERROR(INDEX(行业涨跌!F:F,MATCH(G3920,行业涨跌!C:C,0)),"-")</f>
        <v>-</v>
      </c>
      <c r="I3920" s="1" t="str">
        <f>IFERROR(INDEX(行业涨跌!E:E,MATCH(G3920,行业涨跌!C:C,0)),"-")</f>
        <v>-</v>
      </c>
      <c r="M3920" s="66">
        <f t="shared" si="345"/>
        <v>0</v>
      </c>
      <c r="R3920" s="43" t="str">
        <f t="shared" si="343"/>
        <v>-</v>
      </c>
    </row>
    <row r="3921" spans="1:18" x14ac:dyDescent="0.15">
      <c r="A3921" s="1">
        <v>3920</v>
      </c>
      <c r="B3921" s="29" t="str">
        <f>TRIM(基本信息!B3921)</f>
        <v/>
      </c>
      <c r="C3921" s="1" t="str">
        <f>TRIM(基本信息!C3921)</f>
        <v/>
      </c>
      <c r="D3921" s="1">
        <f t="shared" si="344"/>
        <v>0</v>
      </c>
      <c r="E3921" s="1" t="str">
        <f>IFERROR(INDEX(股票涨跌!E:E,MATCH(B3921,股票涨跌!B:B,0)),"-")</f>
        <v>-</v>
      </c>
      <c r="F3921" s="1" t="str">
        <f>IFERROR(INDEX(股票涨跌!F:F,MATCH(B3921,股票涨跌!B:B,0)),"-")</f>
        <v>-</v>
      </c>
      <c r="G3921" s="1" t="str">
        <f>TRIM(基本信息!O3921)</f>
        <v/>
      </c>
      <c r="H3921" s="1" t="str">
        <f>IFERROR(INDEX(行业涨跌!F:F,MATCH(G3921,行业涨跌!C:C,0)),"-")</f>
        <v>-</v>
      </c>
      <c r="I3921" s="1" t="str">
        <f>IFERROR(INDEX(行业涨跌!E:E,MATCH(G3921,行业涨跌!C:C,0)),"-")</f>
        <v>-</v>
      </c>
      <c r="M3921" s="66">
        <f t="shared" si="345"/>
        <v>0</v>
      </c>
      <c r="R3921" s="43" t="str">
        <f t="shared" si="343"/>
        <v>-</v>
      </c>
    </row>
    <row r="3922" spans="1:18" x14ac:dyDescent="0.15">
      <c r="A3922" s="1">
        <v>3921</v>
      </c>
      <c r="B3922" s="29" t="str">
        <f>TRIM(基本信息!B3922)</f>
        <v/>
      </c>
      <c r="C3922" s="1" t="str">
        <f>TRIM(基本信息!C3922)</f>
        <v/>
      </c>
      <c r="D3922" s="1">
        <f t="shared" si="344"/>
        <v>0</v>
      </c>
      <c r="E3922" s="1" t="str">
        <f>IFERROR(INDEX(股票涨跌!E:E,MATCH(B3922,股票涨跌!B:B,0)),"-")</f>
        <v>-</v>
      </c>
      <c r="F3922" s="1" t="str">
        <f>IFERROR(INDEX(股票涨跌!F:F,MATCH(B3922,股票涨跌!B:B,0)),"-")</f>
        <v>-</v>
      </c>
      <c r="G3922" s="1" t="str">
        <f>TRIM(基本信息!O3922)</f>
        <v/>
      </c>
      <c r="H3922" s="1" t="str">
        <f>IFERROR(INDEX(行业涨跌!F:F,MATCH(G3922,行业涨跌!C:C,0)),"-")</f>
        <v>-</v>
      </c>
      <c r="I3922" s="1" t="str">
        <f>IFERROR(INDEX(行业涨跌!E:E,MATCH(G3922,行业涨跌!C:C,0)),"-")</f>
        <v>-</v>
      </c>
      <c r="M3922" s="66">
        <f t="shared" si="345"/>
        <v>0</v>
      </c>
      <c r="R3922" s="43" t="str">
        <f t="shared" si="343"/>
        <v>-</v>
      </c>
    </row>
    <row r="3923" spans="1:18" x14ac:dyDescent="0.15">
      <c r="A3923" s="1">
        <v>3922</v>
      </c>
      <c r="B3923" s="29" t="str">
        <f>TRIM(基本信息!B3923)</f>
        <v/>
      </c>
      <c r="C3923" s="1" t="str">
        <f>TRIM(基本信息!C3923)</f>
        <v/>
      </c>
      <c r="D3923" s="1">
        <f t="shared" si="344"/>
        <v>0</v>
      </c>
      <c r="E3923" s="1" t="str">
        <f>IFERROR(INDEX(股票涨跌!E:E,MATCH(B3923,股票涨跌!B:B,0)),"-")</f>
        <v>-</v>
      </c>
      <c r="F3923" s="1" t="str">
        <f>IFERROR(INDEX(股票涨跌!F:F,MATCH(B3923,股票涨跌!B:B,0)),"-")</f>
        <v>-</v>
      </c>
      <c r="G3923" s="1" t="str">
        <f>TRIM(基本信息!O3923)</f>
        <v/>
      </c>
      <c r="H3923" s="1" t="str">
        <f>IFERROR(INDEX(行业涨跌!F:F,MATCH(G3923,行业涨跌!C:C,0)),"-")</f>
        <v>-</v>
      </c>
      <c r="I3923" s="1" t="str">
        <f>IFERROR(INDEX(行业涨跌!E:E,MATCH(G3923,行业涨跌!C:C,0)),"-")</f>
        <v>-</v>
      </c>
      <c r="M3923" s="66">
        <f t="shared" si="345"/>
        <v>0</v>
      </c>
      <c r="R3923" s="43" t="str">
        <f t="shared" si="343"/>
        <v>-</v>
      </c>
    </row>
    <row r="3924" spans="1:18" x14ac:dyDescent="0.15">
      <c r="A3924" s="1">
        <v>3923</v>
      </c>
      <c r="B3924" s="29" t="str">
        <f>TRIM(基本信息!B3924)</f>
        <v/>
      </c>
      <c r="C3924" s="1" t="str">
        <f>TRIM(基本信息!C3924)</f>
        <v/>
      </c>
      <c r="D3924" s="1">
        <f t="shared" si="344"/>
        <v>0</v>
      </c>
      <c r="E3924" s="1" t="str">
        <f>IFERROR(INDEX(股票涨跌!E:E,MATCH(B3924,股票涨跌!B:B,0)),"-")</f>
        <v>-</v>
      </c>
      <c r="F3924" s="1" t="str">
        <f>IFERROR(INDEX(股票涨跌!F:F,MATCH(B3924,股票涨跌!B:B,0)),"-")</f>
        <v>-</v>
      </c>
      <c r="G3924" s="1" t="str">
        <f>TRIM(基本信息!O3924)</f>
        <v/>
      </c>
      <c r="H3924" s="1" t="str">
        <f>IFERROR(INDEX(行业涨跌!F:F,MATCH(G3924,行业涨跌!C:C,0)),"-")</f>
        <v>-</v>
      </c>
      <c r="I3924" s="1" t="str">
        <f>IFERROR(INDEX(行业涨跌!E:E,MATCH(G3924,行业涨跌!C:C,0)),"-")</f>
        <v>-</v>
      </c>
      <c r="M3924" s="66">
        <f t="shared" si="345"/>
        <v>0</v>
      </c>
      <c r="R3924" s="43" t="str">
        <f t="shared" si="343"/>
        <v>-</v>
      </c>
    </row>
    <row r="3925" spans="1:18" x14ac:dyDescent="0.15">
      <c r="A3925" s="1">
        <v>3924</v>
      </c>
      <c r="B3925" s="29" t="str">
        <f>TRIM(基本信息!B3925)</f>
        <v/>
      </c>
      <c r="C3925" s="1" t="str">
        <f>TRIM(基本信息!C3925)</f>
        <v/>
      </c>
      <c r="D3925" s="1">
        <f t="shared" si="344"/>
        <v>0</v>
      </c>
      <c r="E3925" s="1" t="str">
        <f>IFERROR(INDEX(股票涨跌!E:E,MATCH(B3925,股票涨跌!B:B,0)),"-")</f>
        <v>-</v>
      </c>
      <c r="F3925" s="1" t="str">
        <f>IFERROR(INDEX(股票涨跌!F:F,MATCH(B3925,股票涨跌!B:B,0)),"-")</f>
        <v>-</v>
      </c>
      <c r="G3925" s="1" t="str">
        <f>TRIM(基本信息!O3925)</f>
        <v/>
      </c>
      <c r="H3925" s="1" t="str">
        <f>IFERROR(INDEX(行业涨跌!F:F,MATCH(G3925,行业涨跌!C:C,0)),"-")</f>
        <v>-</v>
      </c>
      <c r="I3925" s="1" t="str">
        <f>IFERROR(INDEX(行业涨跌!E:E,MATCH(G3925,行业涨跌!C:C,0)),"-")</f>
        <v>-</v>
      </c>
      <c r="M3925" s="66">
        <f t="shared" si="345"/>
        <v>0</v>
      </c>
      <c r="R3925" s="43" t="str">
        <f t="shared" si="343"/>
        <v>-</v>
      </c>
    </row>
    <row r="3926" spans="1:18" x14ac:dyDescent="0.15">
      <c r="A3926" s="1">
        <v>3925</v>
      </c>
      <c r="B3926" s="29" t="str">
        <f>TRIM(基本信息!B3926)</f>
        <v/>
      </c>
      <c r="C3926" s="1" t="str">
        <f>TRIM(基本信息!C3926)</f>
        <v/>
      </c>
      <c r="D3926" s="1">
        <f t="shared" si="344"/>
        <v>0</v>
      </c>
      <c r="E3926" s="1" t="str">
        <f>IFERROR(INDEX(股票涨跌!E:E,MATCH(B3926,股票涨跌!B:B,0)),"-")</f>
        <v>-</v>
      </c>
      <c r="F3926" s="1" t="str">
        <f>IFERROR(INDEX(股票涨跌!F:F,MATCH(B3926,股票涨跌!B:B,0)),"-")</f>
        <v>-</v>
      </c>
      <c r="G3926" s="1" t="str">
        <f>TRIM(基本信息!O3926)</f>
        <v/>
      </c>
      <c r="H3926" s="1" t="str">
        <f>IFERROR(INDEX(行业涨跌!F:F,MATCH(G3926,行业涨跌!C:C,0)),"-")</f>
        <v>-</v>
      </c>
      <c r="I3926" s="1" t="str">
        <f>IFERROR(INDEX(行业涨跌!E:E,MATCH(G3926,行业涨跌!C:C,0)),"-")</f>
        <v>-</v>
      </c>
      <c r="M3926" s="66">
        <f t="shared" si="345"/>
        <v>0</v>
      </c>
      <c r="R3926" s="43" t="str">
        <f t="shared" si="343"/>
        <v>-</v>
      </c>
    </row>
    <row r="3927" spans="1:18" x14ac:dyDescent="0.15">
      <c r="A3927" s="1">
        <v>3926</v>
      </c>
      <c r="B3927" s="29" t="str">
        <f>TRIM(基本信息!B3927)</f>
        <v/>
      </c>
      <c r="C3927" s="1" t="str">
        <f>TRIM(基本信息!C3927)</f>
        <v/>
      </c>
      <c r="D3927" s="1">
        <f t="shared" si="344"/>
        <v>0</v>
      </c>
      <c r="E3927" s="1" t="str">
        <f>IFERROR(INDEX(股票涨跌!E:E,MATCH(B3927,股票涨跌!B:B,0)),"-")</f>
        <v>-</v>
      </c>
      <c r="F3927" s="1" t="str">
        <f>IFERROR(INDEX(股票涨跌!F:F,MATCH(B3927,股票涨跌!B:B,0)),"-")</f>
        <v>-</v>
      </c>
      <c r="G3927" s="1" t="str">
        <f>TRIM(基本信息!O3927)</f>
        <v/>
      </c>
      <c r="H3927" s="1" t="str">
        <f>IFERROR(INDEX(行业涨跌!F:F,MATCH(G3927,行业涨跌!C:C,0)),"-")</f>
        <v>-</v>
      </c>
      <c r="I3927" s="1" t="str">
        <f>IFERROR(INDEX(行业涨跌!E:E,MATCH(G3927,行业涨跌!C:C,0)),"-")</f>
        <v>-</v>
      </c>
      <c r="M3927" s="66">
        <f t="shared" si="345"/>
        <v>0</v>
      </c>
      <c r="R3927" s="43" t="str">
        <f t="shared" si="343"/>
        <v>-</v>
      </c>
    </row>
    <row r="3928" spans="1:18" x14ac:dyDescent="0.15">
      <c r="A3928" s="1">
        <v>3927</v>
      </c>
      <c r="B3928" s="29" t="str">
        <f>TRIM(基本信息!B3928)</f>
        <v/>
      </c>
      <c r="C3928" s="1" t="str">
        <f>TRIM(基本信息!C3928)</f>
        <v/>
      </c>
      <c r="D3928" s="1">
        <f t="shared" si="344"/>
        <v>0</v>
      </c>
      <c r="E3928" s="1" t="str">
        <f>IFERROR(INDEX(股票涨跌!E:E,MATCH(B3928,股票涨跌!B:B,0)),"-")</f>
        <v>-</v>
      </c>
      <c r="F3928" s="1" t="str">
        <f>IFERROR(INDEX(股票涨跌!F:F,MATCH(B3928,股票涨跌!B:B,0)),"-")</f>
        <v>-</v>
      </c>
      <c r="G3928" s="1" t="str">
        <f>TRIM(基本信息!O3928)</f>
        <v/>
      </c>
      <c r="H3928" s="1" t="str">
        <f>IFERROR(INDEX(行业涨跌!F:F,MATCH(G3928,行业涨跌!C:C,0)),"-")</f>
        <v>-</v>
      </c>
      <c r="I3928" s="1" t="str">
        <f>IFERROR(INDEX(行业涨跌!E:E,MATCH(G3928,行业涨跌!C:C,0)),"-")</f>
        <v>-</v>
      </c>
      <c r="M3928" s="66">
        <f t="shared" si="345"/>
        <v>0</v>
      </c>
      <c r="R3928" s="43" t="str">
        <f t="shared" si="343"/>
        <v>-</v>
      </c>
    </row>
    <row r="3929" spans="1:18" x14ac:dyDescent="0.15">
      <c r="A3929" s="1">
        <v>3928</v>
      </c>
      <c r="B3929" s="29" t="str">
        <f>TRIM(基本信息!B3929)</f>
        <v/>
      </c>
      <c r="C3929" s="1" t="str">
        <f>TRIM(基本信息!C3929)</f>
        <v/>
      </c>
      <c r="D3929" s="1">
        <f t="shared" si="344"/>
        <v>0</v>
      </c>
      <c r="E3929" s="1" t="str">
        <f>IFERROR(INDEX(股票涨跌!E:E,MATCH(B3929,股票涨跌!B:B,0)),"-")</f>
        <v>-</v>
      </c>
      <c r="F3929" s="1" t="str">
        <f>IFERROR(INDEX(股票涨跌!F:F,MATCH(B3929,股票涨跌!B:B,0)),"-")</f>
        <v>-</v>
      </c>
      <c r="G3929" s="1" t="str">
        <f>TRIM(基本信息!O3929)</f>
        <v/>
      </c>
      <c r="H3929" s="1" t="str">
        <f>IFERROR(INDEX(行业涨跌!F:F,MATCH(G3929,行业涨跌!C:C,0)),"-")</f>
        <v>-</v>
      </c>
      <c r="I3929" s="1" t="str">
        <f>IFERROR(INDEX(行业涨跌!E:E,MATCH(G3929,行业涨跌!C:C,0)),"-")</f>
        <v>-</v>
      </c>
      <c r="M3929" s="66">
        <f t="shared" si="345"/>
        <v>0</v>
      </c>
      <c r="R3929" s="43" t="str">
        <f t="shared" si="343"/>
        <v>-</v>
      </c>
    </row>
    <row r="3930" spans="1:18" x14ac:dyDescent="0.15">
      <c r="A3930" s="1">
        <v>3929</v>
      </c>
      <c r="B3930" s="29" t="str">
        <f>TRIM(基本信息!B3930)</f>
        <v/>
      </c>
      <c r="C3930" s="1" t="str">
        <f>TRIM(基本信息!C3930)</f>
        <v/>
      </c>
      <c r="D3930" s="1">
        <f t="shared" si="344"/>
        <v>0</v>
      </c>
      <c r="E3930" s="1" t="str">
        <f>IFERROR(INDEX(股票涨跌!E:E,MATCH(B3930,股票涨跌!B:B,0)),"-")</f>
        <v>-</v>
      </c>
      <c r="F3930" s="1" t="str">
        <f>IFERROR(INDEX(股票涨跌!F:F,MATCH(B3930,股票涨跌!B:B,0)),"-")</f>
        <v>-</v>
      </c>
      <c r="G3930" s="1" t="str">
        <f>TRIM(基本信息!O3930)</f>
        <v/>
      </c>
      <c r="H3930" s="1" t="str">
        <f>IFERROR(INDEX(行业涨跌!F:F,MATCH(G3930,行业涨跌!C:C,0)),"-")</f>
        <v>-</v>
      </c>
      <c r="I3930" s="1" t="str">
        <f>IFERROR(INDEX(行业涨跌!E:E,MATCH(G3930,行业涨跌!C:C,0)),"-")</f>
        <v>-</v>
      </c>
      <c r="M3930" s="66">
        <f t="shared" si="345"/>
        <v>0</v>
      </c>
      <c r="R3930" s="43" t="str">
        <f t="shared" si="343"/>
        <v>-</v>
      </c>
    </row>
    <row r="3931" spans="1:18" x14ac:dyDescent="0.15">
      <c r="A3931" s="1">
        <v>3930</v>
      </c>
      <c r="B3931" s="29" t="str">
        <f>TRIM(基本信息!B3931)</f>
        <v/>
      </c>
      <c r="C3931" s="1" t="str">
        <f>TRIM(基本信息!C3931)</f>
        <v/>
      </c>
      <c r="D3931" s="1">
        <f t="shared" si="344"/>
        <v>0</v>
      </c>
      <c r="E3931" s="1" t="str">
        <f>IFERROR(INDEX(股票涨跌!E:E,MATCH(B3931,股票涨跌!B:B,0)),"-")</f>
        <v>-</v>
      </c>
      <c r="F3931" s="1" t="str">
        <f>IFERROR(INDEX(股票涨跌!F:F,MATCH(B3931,股票涨跌!B:B,0)),"-")</f>
        <v>-</v>
      </c>
      <c r="G3931" s="1" t="str">
        <f>TRIM(基本信息!O3931)</f>
        <v/>
      </c>
      <c r="H3931" s="1" t="str">
        <f>IFERROR(INDEX(行业涨跌!F:F,MATCH(G3931,行业涨跌!C:C,0)),"-")</f>
        <v>-</v>
      </c>
      <c r="I3931" s="1" t="str">
        <f>IFERROR(INDEX(行业涨跌!E:E,MATCH(G3931,行业涨跌!C:C,0)),"-")</f>
        <v>-</v>
      </c>
      <c r="M3931" s="66">
        <f t="shared" si="345"/>
        <v>0</v>
      </c>
      <c r="R3931" s="43" t="str">
        <f t="shared" si="343"/>
        <v>-</v>
      </c>
    </row>
    <row r="3932" spans="1:18" x14ac:dyDescent="0.15">
      <c r="A3932" s="1">
        <v>3931</v>
      </c>
      <c r="B3932" s="29" t="str">
        <f>TRIM(基本信息!B3932)</f>
        <v/>
      </c>
      <c r="C3932" s="1" t="str">
        <f>TRIM(基本信息!C3932)</f>
        <v/>
      </c>
      <c r="D3932" s="1">
        <f t="shared" si="344"/>
        <v>0</v>
      </c>
      <c r="E3932" s="1" t="str">
        <f>IFERROR(INDEX(股票涨跌!E:E,MATCH(B3932,股票涨跌!B:B,0)),"-")</f>
        <v>-</v>
      </c>
      <c r="F3932" s="1" t="str">
        <f>IFERROR(INDEX(股票涨跌!F:F,MATCH(B3932,股票涨跌!B:B,0)),"-")</f>
        <v>-</v>
      </c>
      <c r="G3932" s="1" t="str">
        <f>TRIM(基本信息!O3932)</f>
        <v/>
      </c>
      <c r="H3932" s="1" t="str">
        <f>IFERROR(INDEX(行业涨跌!F:F,MATCH(G3932,行业涨跌!C:C,0)),"-")</f>
        <v>-</v>
      </c>
      <c r="I3932" s="1" t="str">
        <f>IFERROR(INDEX(行业涨跌!E:E,MATCH(G3932,行业涨跌!C:C,0)),"-")</f>
        <v>-</v>
      </c>
      <c r="M3932" s="66">
        <f t="shared" si="345"/>
        <v>0</v>
      </c>
      <c r="R3932" s="43" t="str">
        <f t="shared" si="343"/>
        <v>-</v>
      </c>
    </row>
    <row r="3933" spans="1:18" x14ac:dyDescent="0.15">
      <c r="A3933" s="1">
        <v>3932</v>
      </c>
      <c r="B3933" s="29" t="str">
        <f>TRIM(基本信息!B3933)</f>
        <v/>
      </c>
      <c r="C3933" s="1" t="str">
        <f>TRIM(基本信息!C3933)</f>
        <v/>
      </c>
      <c r="D3933" s="1">
        <f t="shared" si="344"/>
        <v>0</v>
      </c>
      <c r="E3933" s="1" t="str">
        <f>IFERROR(INDEX(股票涨跌!E:E,MATCH(B3933,股票涨跌!B:B,0)),"-")</f>
        <v>-</v>
      </c>
      <c r="F3933" s="1" t="str">
        <f>IFERROR(INDEX(股票涨跌!F:F,MATCH(B3933,股票涨跌!B:B,0)),"-")</f>
        <v>-</v>
      </c>
      <c r="G3933" s="1" t="str">
        <f>TRIM(基本信息!O3933)</f>
        <v/>
      </c>
      <c r="H3933" s="1" t="str">
        <f>IFERROR(INDEX(行业涨跌!F:F,MATCH(G3933,行业涨跌!C:C,0)),"-")</f>
        <v>-</v>
      </c>
      <c r="I3933" s="1" t="str">
        <f>IFERROR(INDEX(行业涨跌!E:E,MATCH(G3933,行业涨跌!C:C,0)),"-")</f>
        <v>-</v>
      </c>
      <c r="M3933" s="66">
        <f t="shared" si="345"/>
        <v>0</v>
      </c>
      <c r="R3933" s="43" t="str">
        <f t="shared" si="343"/>
        <v>-</v>
      </c>
    </row>
    <row r="3934" spans="1:18" x14ac:dyDescent="0.15">
      <c r="A3934" s="1">
        <v>3933</v>
      </c>
      <c r="B3934" s="29" t="str">
        <f>TRIM(基本信息!B3934)</f>
        <v/>
      </c>
      <c r="C3934" s="1" t="str">
        <f>TRIM(基本信息!C3934)</f>
        <v/>
      </c>
      <c r="D3934" s="1">
        <f t="shared" si="344"/>
        <v>0</v>
      </c>
      <c r="E3934" s="1" t="str">
        <f>IFERROR(INDEX(股票涨跌!E:E,MATCH(B3934,股票涨跌!B:B,0)),"-")</f>
        <v>-</v>
      </c>
      <c r="F3934" s="1" t="str">
        <f>IFERROR(INDEX(股票涨跌!F:F,MATCH(B3934,股票涨跌!B:B,0)),"-")</f>
        <v>-</v>
      </c>
      <c r="G3934" s="1" t="str">
        <f>TRIM(基本信息!O3934)</f>
        <v/>
      </c>
      <c r="H3934" s="1" t="str">
        <f>IFERROR(INDEX(行业涨跌!F:F,MATCH(G3934,行业涨跌!C:C,0)),"-")</f>
        <v>-</v>
      </c>
      <c r="I3934" s="1" t="str">
        <f>IFERROR(INDEX(行业涨跌!E:E,MATCH(G3934,行业涨跌!C:C,0)),"-")</f>
        <v>-</v>
      </c>
      <c r="M3934" s="66">
        <f t="shared" si="345"/>
        <v>0</v>
      </c>
      <c r="R3934" s="43" t="str">
        <f t="shared" si="343"/>
        <v>-</v>
      </c>
    </row>
    <row r="3935" spans="1:18" x14ac:dyDescent="0.15">
      <c r="A3935" s="1">
        <v>3934</v>
      </c>
      <c r="B3935" s="29" t="str">
        <f>TRIM(基本信息!B3935)</f>
        <v/>
      </c>
      <c r="C3935" s="1" t="str">
        <f>TRIM(基本信息!C3935)</f>
        <v/>
      </c>
      <c r="D3935" s="1">
        <f t="shared" si="344"/>
        <v>0</v>
      </c>
      <c r="E3935" s="1" t="str">
        <f>IFERROR(INDEX(股票涨跌!E:E,MATCH(B3935,股票涨跌!B:B,0)),"-")</f>
        <v>-</v>
      </c>
      <c r="F3935" s="1" t="str">
        <f>IFERROR(INDEX(股票涨跌!F:F,MATCH(B3935,股票涨跌!B:B,0)),"-")</f>
        <v>-</v>
      </c>
      <c r="G3935" s="1" t="str">
        <f>TRIM(基本信息!O3935)</f>
        <v/>
      </c>
      <c r="H3935" s="1" t="str">
        <f>IFERROR(INDEX(行业涨跌!F:F,MATCH(G3935,行业涨跌!C:C,0)),"-")</f>
        <v>-</v>
      </c>
      <c r="I3935" s="1" t="str">
        <f>IFERROR(INDEX(行业涨跌!E:E,MATCH(G3935,行业涨跌!C:C,0)),"-")</f>
        <v>-</v>
      </c>
      <c r="M3935" s="66">
        <f t="shared" si="345"/>
        <v>0</v>
      </c>
      <c r="R3935" s="43" t="str">
        <f t="shared" si="343"/>
        <v>-</v>
      </c>
    </row>
    <row r="3936" spans="1:18" x14ac:dyDescent="0.15">
      <c r="A3936" s="1">
        <v>3935</v>
      </c>
      <c r="B3936" s="29" t="str">
        <f>TRIM(基本信息!B3936)</f>
        <v/>
      </c>
      <c r="C3936" s="1" t="str">
        <f>TRIM(基本信息!C3936)</f>
        <v/>
      </c>
      <c r="D3936" s="1">
        <f t="shared" si="344"/>
        <v>0</v>
      </c>
      <c r="E3936" s="1" t="str">
        <f>IFERROR(INDEX(股票涨跌!E:E,MATCH(B3936,股票涨跌!B:B,0)),"-")</f>
        <v>-</v>
      </c>
      <c r="F3936" s="1" t="str">
        <f>IFERROR(INDEX(股票涨跌!F:F,MATCH(B3936,股票涨跌!B:B,0)),"-")</f>
        <v>-</v>
      </c>
      <c r="G3936" s="1" t="str">
        <f>TRIM(基本信息!O3936)</f>
        <v/>
      </c>
      <c r="H3936" s="1" t="str">
        <f>IFERROR(INDEX(行业涨跌!F:F,MATCH(G3936,行业涨跌!C:C,0)),"-")</f>
        <v>-</v>
      </c>
      <c r="I3936" s="1" t="str">
        <f>IFERROR(INDEX(行业涨跌!E:E,MATCH(G3936,行业涨跌!C:C,0)),"-")</f>
        <v>-</v>
      </c>
      <c r="M3936" s="66">
        <f t="shared" si="345"/>
        <v>0</v>
      </c>
      <c r="R3936" s="43" t="str">
        <f t="shared" si="343"/>
        <v>-</v>
      </c>
    </row>
    <row r="3937" spans="1:18" x14ac:dyDescent="0.15">
      <c r="A3937" s="1">
        <v>3936</v>
      </c>
      <c r="B3937" s="29" t="str">
        <f>TRIM(基本信息!B3937)</f>
        <v/>
      </c>
      <c r="C3937" s="1" t="str">
        <f>TRIM(基本信息!C3937)</f>
        <v/>
      </c>
      <c r="D3937" s="1">
        <f t="shared" si="344"/>
        <v>0</v>
      </c>
      <c r="E3937" s="1" t="str">
        <f>IFERROR(INDEX(股票涨跌!E:E,MATCH(B3937,股票涨跌!B:B,0)),"-")</f>
        <v>-</v>
      </c>
      <c r="F3937" s="1" t="str">
        <f>IFERROR(INDEX(股票涨跌!F:F,MATCH(B3937,股票涨跌!B:B,0)),"-")</f>
        <v>-</v>
      </c>
      <c r="G3937" s="1" t="str">
        <f>TRIM(基本信息!O3937)</f>
        <v/>
      </c>
      <c r="H3937" s="1" t="str">
        <f>IFERROR(INDEX(行业涨跌!F:F,MATCH(G3937,行业涨跌!C:C,0)),"-")</f>
        <v>-</v>
      </c>
      <c r="I3937" s="1" t="str">
        <f>IFERROR(INDEX(行业涨跌!E:E,MATCH(G3937,行业涨跌!C:C,0)),"-")</f>
        <v>-</v>
      </c>
      <c r="M3937" s="66">
        <f t="shared" si="345"/>
        <v>0</v>
      </c>
      <c r="R3937" s="43" t="str">
        <f t="shared" si="343"/>
        <v>-</v>
      </c>
    </row>
    <row r="3938" spans="1:18" x14ac:dyDescent="0.15">
      <c r="A3938" s="1">
        <v>3937</v>
      </c>
      <c r="B3938" s="29" t="str">
        <f>TRIM(基本信息!B3938)</f>
        <v/>
      </c>
      <c r="C3938" s="1" t="str">
        <f>TRIM(基本信息!C3938)</f>
        <v/>
      </c>
      <c r="D3938" s="1">
        <f t="shared" si="344"/>
        <v>0</v>
      </c>
      <c r="E3938" s="1" t="str">
        <f>IFERROR(INDEX(股票涨跌!E:E,MATCH(B3938,股票涨跌!B:B,0)),"-")</f>
        <v>-</v>
      </c>
      <c r="F3938" s="1" t="str">
        <f>IFERROR(INDEX(股票涨跌!F:F,MATCH(B3938,股票涨跌!B:B,0)),"-")</f>
        <v>-</v>
      </c>
      <c r="G3938" s="1" t="str">
        <f>TRIM(基本信息!O3938)</f>
        <v/>
      </c>
      <c r="H3938" s="1" t="str">
        <f>IFERROR(INDEX(行业涨跌!F:F,MATCH(G3938,行业涨跌!C:C,0)),"-")</f>
        <v>-</v>
      </c>
      <c r="I3938" s="1" t="str">
        <f>IFERROR(INDEX(行业涨跌!E:E,MATCH(G3938,行业涨跌!C:C,0)),"-")</f>
        <v>-</v>
      </c>
      <c r="M3938" s="66">
        <f t="shared" si="345"/>
        <v>0</v>
      </c>
      <c r="R3938" s="43" t="str">
        <f t="shared" si="343"/>
        <v>-</v>
      </c>
    </row>
    <row r="3939" spans="1:18" x14ac:dyDescent="0.15">
      <c r="A3939" s="1">
        <v>3938</v>
      </c>
      <c r="B3939" s="29" t="str">
        <f>TRIM(基本信息!B3939)</f>
        <v/>
      </c>
      <c r="C3939" s="1" t="str">
        <f>TRIM(基本信息!C3939)</f>
        <v/>
      </c>
      <c r="D3939" s="1">
        <f t="shared" si="344"/>
        <v>0</v>
      </c>
      <c r="E3939" s="1" t="str">
        <f>IFERROR(INDEX(股票涨跌!E:E,MATCH(B3939,股票涨跌!B:B,0)),"-")</f>
        <v>-</v>
      </c>
      <c r="F3939" s="1" t="str">
        <f>IFERROR(INDEX(股票涨跌!F:F,MATCH(B3939,股票涨跌!B:B,0)),"-")</f>
        <v>-</v>
      </c>
      <c r="G3939" s="1" t="str">
        <f>TRIM(基本信息!O3939)</f>
        <v/>
      </c>
      <c r="H3939" s="1" t="str">
        <f>IFERROR(INDEX(行业涨跌!F:F,MATCH(G3939,行业涨跌!C:C,0)),"-")</f>
        <v>-</v>
      </c>
      <c r="I3939" s="1" t="str">
        <f>IFERROR(INDEX(行业涨跌!E:E,MATCH(G3939,行业涨跌!C:C,0)),"-")</f>
        <v>-</v>
      </c>
      <c r="M3939" s="66">
        <f t="shared" si="345"/>
        <v>0</v>
      </c>
      <c r="R3939" s="43" t="str">
        <f t="shared" si="343"/>
        <v>-</v>
      </c>
    </row>
    <row r="3940" spans="1:18" x14ac:dyDescent="0.15">
      <c r="A3940" s="1">
        <v>3939</v>
      </c>
      <c r="B3940" s="29" t="str">
        <f>TRIM(基本信息!B3940)</f>
        <v/>
      </c>
      <c r="C3940" s="1" t="str">
        <f>TRIM(基本信息!C3940)</f>
        <v/>
      </c>
      <c r="D3940" s="1">
        <f t="shared" si="344"/>
        <v>0</v>
      </c>
      <c r="E3940" s="1" t="str">
        <f>IFERROR(INDEX(股票涨跌!E:E,MATCH(B3940,股票涨跌!B:B,0)),"-")</f>
        <v>-</v>
      </c>
      <c r="F3940" s="1" t="str">
        <f>IFERROR(INDEX(股票涨跌!F:F,MATCH(B3940,股票涨跌!B:B,0)),"-")</f>
        <v>-</v>
      </c>
      <c r="G3940" s="1" t="str">
        <f>TRIM(基本信息!O3940)</f>
        <v/>
      </c>
      <c r="H3940" s="1" t="str">
        <f>IFERROR(INDEX(行业涨跌!F:F,MATCH(G3940,行业涨跌!C:C,0)),"-")</f>
        <v>-</v>
      </c>
      <c r="I3940" s="1" t="str">
        <f>IFERROR(INDEX(行业涨跌!E:E,MATCH(G3940,行业涨跌!C:C,0)),"-")</f>
        <v>-</v>
      </c>
      <c r="M3940" s="66">
        <f t="shared" si="345"/>
        <v>0</v>
      </c>
      <c r="R3940" s="43" t="str">
        <f t="shared" si="343"/>
        <v>-</v>
      </c>
    </row>
    <row r="3941" spans="1:18" x14ac:dyDescent="0.15">
      <c r="A3941" s="1">
        <v>3940</v>
      </c>
      <c r="B3941" s="29" t="str">
        <f>TRIM(基本信息!B3941)</f>
        <v/>
      </c>
      <c r="C3941" s="1" t="str">
        <f>TRIM(基本信息!C3941)</f>
        <v/>
      </c>
      <c r="D3941" s="1">
        <f t="shared" si="344"/>
        <v>0</v>
      </c>
      <c r="E3941" s="1" t="str">
        <f>IFERROR(INDEX(股票涨跌!E:E,MATCH(B3941,股票涨跌!B:B,0)),"-")</f>
        <v>-</v>
      </c>
      <c r="F3941" s="1" t="str">
        <f>IFERROR(INDEX(股票涨跌!F:F,MATCH(B3941,股票涨跌!B:B,0)),"-")</f>
        <v>-</v>
      </c>
      <c r="G3941" s="1" t="str">
        <f>TRIM(基本信息!O3941)</f>
        <v/>
      </c>
      <c r="H3941" s="1" t="str">
        <f>IFERROR(INDEX(行业涨跌!F:F,MATCH(G3941,行业涨跌!C:C,0)),"-")</f>
        <v>-</v>
      </c>
      <c r="I3941" s="1" t="str">
        <f>IFERROR(INDEX(行业涨跌!E:E,MATCH(G3941,行业涨跌!C:C,0)),"-")</f>
        <v>-</v>
      </c>
      <c r="M3941" s="66">
        <f t="shared" si="345"/>
        <v>0</v>
      </c>
      <c r="R3941" s="43" t="str">
        <f t="shared" si="343"/>
        <v>-</v>
      </c>
    </row>
    <row r="3942" spans="1:18" x14ac:dyDescent="0.15">
      <c r="A3942" s="1">
        <v>3941</v>
      </c>
      <c r="B3942" s="29" t="str">
        <f>TRIM(基本信息!B3942)</f>
        <v/>
      </c>
      <c r="C3942" s="1" t="str">
        <f>TRIM(基本信息!C3942)</f>
        <v/>
      </c>
      <c r="D3942" s="1">
        <f t="shared" si="344"/>
        <v>0</v>
      </c>
      <c r="E3942" s="1" t="str">
        <f>IFERROR(INDEX(股票涨跌!E:E,MATCH(B3942,股票涨跌!B:B,0)),"-")</f>
        <v>-</v>
      </c>
      <c r="F3942" s="1" t="str">
        <f>IFERROR(INDEX(股票涨跌!F:F,MATCH(B3942,股票涨跌!B:B,0)),"-")</f>
        <v>-</v>
      </c>
      <c r="G3942" s="1" t="str">
        <f>TRIM(基本信息!O3942)</f>
        <v/>
      </c>
      <c r="H3942" s="1" t="str">
        <f>IFERROR(INDEX(行业涨跌!F:F,MATCH(G3942,行业涨跌!C:C,0)),"-")</f>
        <v>-</v>
      </c>
      <c r="I3942" s="1" t="str">
        <f>IFERROR(INDEX(行业涨跌!E:E,MATCH(G3942,行业涨跌!C:C,0)),"-")</f>
        <v>-</v>
      </c>
      <c r="M3942" s="66">
        <f t="shared" si="345"/>
        <v>0</v>
      </c>
      <c r="R3942" s="43" t="str">
        <f t="shared" si="343"/>
        <v>-</v>
      </c>
    </row>
    <row r="3943" spans="1:18" x14ac:dyDescent="0.15">
      <c r="A3943" s="1">
        <v>3942</v>
      </c>
      <c r="B3943" s="29" t="str">
        <f>TRIM(基本信息!B3943)</f>
        <v/>
      </c>
      <c r="C3943" s="1" t="str">
        <f>TRIM(基本信息!C3943)</f>
        <v/>
      </c>
      <c r="D3943" s="1">
        <f t="shared" si="344"/>
        <v>0</v>
      </c>
      <c r="E3943" s="1" t="str">
        <f>IFERROR(INDEX(股票涨跌!E:E,MATCH(B3943,股票涨跌!B:B,0)),"-")</f>
        <v>-</v>
      </c>
      <c r="F3943" s="1" t="str">
        <f>IFERROR(INDEX(股票涨跌!F:F,MATCH(B3943,股票涨跌!B:B,0)),"-")</f>
        <v>-</v>
      </c>
      <c r="G3943" s="1" t="str">
        <f>TRIM(基本信息!O3943)</f>
        <v/>
      </c>
      <c r="H3943" s="1" t="str">
        <f>IFERROR(INDEX(行业涨跌!F:F,MATCH(G3943,行业涨跌!C:C,0)),"-")</f>
        <v>-</v>
      </c>
      <c r="I3943" s="1" t="str">
        <f>IFERROR(INDEX(行业涨跌!E:E,MATCH(G3943,行业涨跌!C:C,0)),"-")</f>
        <v>-</v>
      </c>
      <c r="M3943" s="66">
        <f t="shared" si="345"/>
        <v>0</v>
      </c>
      <c r="R3943" s="43" t="str">
        <f t="shared" si="343"/>
        <v>-</v>
      </c>
    </row>
    <row r="3944" spans="1:18" x14ac:dyDescent="0.15">
      <c r="A3944" s="1">
        <v>3943</v>
      </c>
      <c r="B3944" s="29" t="str">
        <f>TRIM(基本信息!B3944)</f>
        <v/>
      </c>
      <c r="C3944" s="1" t="str">
        <f>TRIM(基本信息!C3944)</f>
        <v/>
      </c>
      <c r="D3944" s="1">
        <f t="shared" si="344"/>
        <v>0</v>
      </c>
      <c r="E3944" s="1" t="str">
        <f>IFERROR(INDEX(股票涨跌!E:E,MATCH(B3944,股票涨跌!B:B,0)),"-")</f>
        <v>-</v>
      </c>
      <c r="F3944" s="1" t="str">
        <f>IFERROR(INDEX(股票涨跌!F:F,MATCH(B3944,股票涨跌!B:B,0)),"-")</f>
        <v>-</v>
      </c>
      <c r="G3944" s="1" t="str">
        <f>TRIM(基本信息!O3944)</f>
        <v/>
      </c>
      <c r="H3944" s="1" t="str">
        <f>IFERROR(INDEX(行业涨跌!F:F,MATCH(G3944,行业涨跌!C:C,0)),"-")</f>
        <v>-</v>
      </c>
      <c r="I3944" s="1" t="str">
        <f>IFERROR(INDEX(行业涨跌!E:E,MATCH(G3944,行业涨跌!C:C,0)),"-")</f>
        <v>-</v>
      </c>
      <c r="M3944" s="66">
        <f t="shared" si="345"/>
        <v>0</v>
      </c>
      <c r="R3944" s="43" t="str">
        <f t="shared" si="343"/>
        <v>-</v>
      </c>
    </row>
    <row r="3945" spans="1:18" x14ac:dyDescent="0.15">
      <c r="A3945" s="1">
        <v>3944</v>
      </c>
      <c r="B3945" s="29" t="str">
        <f>TRIM(基本信息!B3945)</f>
        <v/>
      </c>
      <c r="C3945" s="1" t="str">
        <f>TRIM(基本信息!C3945)</f>
        <v/>
      </c>
      <c r="D3945" s="1">
        <f t="shared" si="344"/>
        <v>0</v>
      </c>
      <c r="E3945" s="1" t="str">
        <f>IFERROR(INDEX(股票涨跌!E:E,MATCH(B3945,股票涨跌!B:B,0)),"-")</f>
        <v>-</v>
      </c>
      <c r="F3945" s="1" t="str">
        <f>IFERROR(INDEX(股票涨跌!F:F,MATCH(B3945,股票涨跌!B:B,0)),"-")</f>
        <v>-</v>
      </c>
      <c r="G3945" s="1" t="str">
        <f>TRIM(基本信息!O3945)</f>
        <v/>
      </c>
      <c r="H3945" s="1" t="str">
        <f>IFERROR(INDEX(行业涨跌!F:F,MATCH(G3945,行业涨跌!C:C,0)),"-")</f>
        <v>-</v>
      </c>
      <c r="I3945" s="1" t="str">
        <f>IFERROR(INDEX(行业涨跌!E:E,MATCH(G3945,行业涨跌!C:C,0)),"-")</f>
        <v>-</v>
      </c>
      <c r="M3945" s="66">
        <f t="shared" si="345"/>
        <v>0</v>
      </c>
      <c r="R3945" s="43" t="str">
        <f t="shared" si="343"/>
        <v>-</v>
      </c>
    </row>
    <row r="3946" spans="1:18" x14ac:dyDescent="0.15">
      <c r="A3946" s="1">
        <v>3945</v>
      </c>
      <c r="B3946" s="29" t="str">
        <f>TRIM(基本信息!B3946)</f>
        <v/>
      </c>
      <c r="C3946" s="1" t="str">
        <f>TRIM(基本信息!C3946)</f>
        <v/>
      </c>
      <c r="D3946" s="1">
        <f t="shared" si="344"/>
        <v>0</v>
      </c>
      <c r="E3946" s="1" t="str">
        <f>IFERROR(INDEX(股票涨跌!E:E,MATCH(B3946,股票涨跌!B:B,0)),"-")</f>
        <v>-</v>
      </c>
      <c r="F3946" s="1" t="str">
        <f>IFERROR(INDEX(股票涨跌!F:F,MATCH(B3946,股票涨跌!B:B,0)),"-")</f>
        <v>-</v>
      </c>
      <c r="G3946" s="1" t="str">
        <f>TRIM(基本信息!O3946)</f>
        <v/>
      </c>
      <c r="H3946" s="1" t="str">
        <f>IFERROR(INDEX(行业涨跌!F:F,MATCH(G3946,行业涨跌!C:C,0)),"-")</f>
        <v>-</v>
      </c>
      <c r="I3946" s="1" t="str">
        <f>IFERROR(INDEX(行业涨跌!E:E,MATCH(G3946,行业涨跌!C:C,0)),"-")</f>
        <v>-</v>
      </c>
      <c r="M3946" s="66">
        <f t="shared" si="345"/>
        <v>0</v>
      </c>
      <c r="R3946" s="43" t="str">
        <f t="shared" si="343"/>
        <v>-</v>
      </c>
    </row>
    <row r="3947" spans="1:18" x14ac:dyDescent="0.15">
      <c r="A3947" s="1">
        <v>3946</v>
      </c>
      <c r="B3947" s="29" t="str">
        <f>TRIM(基本信息!B3947)</f>
        <v/>
      </c>
      <c r="C3947" s="1" t="str">
        <f>TRIM(基本信息!C3947)</f>
        <v/>
      </c>
      <c r="D3947" s="1">
        <f t="shared" si="344"/>
        <v>0</v>
      </c>
      <c r="E3947" s="1" t="str">
        <f>IFERROR(INDEX(股票涨跌!E:E,MATCH(B3947,股票涨跌!B:B,0)),"-")</f>
        <v>-</v>
      </c>
      <c r="F3947" s="1" t="str">
        <f>IFERROR(INDEX(股票涨跌!F:F,MATCH(B3947,股票涨跌!B:B,0)),"-")</f>
        <v>-</v>
      </c>
      <c r="G3947" s="1" t="str">
        <f>TRIM(基本信息!O3947)</f>
        <v/>
      </c>
      <c r="H3947" s="1" t="str">
        <f>IFERROR(INDEX(行业涨跌!F:F,MATCH(G3947,行业涨跌!C:C,0)),"-")</f>
        <v>-</v>
      </c>
      <c r="I3947" s="1" t="str">
        <f>IFERROR(INDEX(行业涨跌!E:E,MATCH(G3947,行业涨跌!C:C,0)),"-")</f>
        <v>-</v>
      </c>
      <c r="M3947" s="66">
        <f t="shared" si="345"/>
        <v>0</v>
      </c>
      <c r="R3947" s="43" t="str">
        <f t="shared" si="343"/>
        <v>-</v>
      </c>
    </row>
    <row r="3948" spans="1:18" x14ac:dyDescent="0.15">
      <c r="A3948" s="1">
        <v>3947</v>
      </c>
      <c r="B3948" s="29" t="str">
        <f>TRIM(基本信息!B3948)</f>
        <v/>
      </c>
      <c r="C3948" s="1" t="str">
        <f>TRIM(基本信息!C3948)</f>
        <v/>
      </c>
      <c r="D3948" s="1">
        <f t="shared" si="344"/>
        <v>0</v>
      </c>
      <c r="E3948" s="1" t="str">
        <f>IFERROR(INDEX(股票涨跌!E:E,MATCH(B3948,股票涨跌!B:B,0)),"-")</f>
        <v>-</v>
      </c>
      <c r="F3948" s="1" t="str">
        <f>IFERROR(INDEX(股票涨跌!F:F,MATCH(B3948,股票涨跌!B:B,0)),"-")</f>
        <v>-</v>
      </c>
      <c r="G3948" s="1" t="str">
        <f>TRIM(基本信息!O3948)</f>
        <v/>
      </c>
      <c r="H3948" s="1" t="str">
        <f>IFERROR(INDEX(行业涨跌!F:F,MATCH(G3948,行业涨跌!C:C,0)),"-")</f>
        <v>-</v>
      </c>
      <c r="I3948" s="1" t="str">
        <f>IFERROR(INDEX(行业涨跌!E:E,MATCH(G3948,行业涨跌!C:C,0)),"-")</f>
        <v>-</v>
      </c>
      <c r="M3948" s="66">
        <f t="shared" si="345"/>
        <v>0</v>
      </c>
      <c r="R3948" s="43" t="str">
        <f t="shared" si="343"/>
        <v>-</v>
      </c>
    </row>
    <row r="3949" spans="1:18" x14ac:dyDescent="0.15">
      <c r="A3949" s="1">
        <v>3948</v>
      </c>
      <c r="B3949" s="29" t="str">
        <f>TRIM(基本信息!B3949)</f>
        <v/>
      </c>
      <c r="C3949" s="1" t="str">
        <f>TRIM(基本信息!C3949)</f>
        <v/>
      </c>
      <c r="D3949" s="1">
        <f t="shared" si="344"/>
        <v>0</v>
      </c>
      <c r="E3949" s="1" t="str">
        <f>IFERROR(INDEX(股票涨跌!E:E,MATCH(B3949,股票涨跌!B:B,0)),"-")</f>
        <v>-</v>
      </c>
      <c r="F3949" s="1" t="str">
        <f>IFERROR(INDEX(股票涨跌!F:F,MATCH(B3949,股票涨跌!B:B,0)),"-")</f>
        <v>-</v>
      </c>
      <c r="G3949" s="1" t="str">
        <f>TRIM(基本信息!O3949)</f>
        <v/>
      </c>
      <c r="H3949" s="1" t="str">
        <f>IFERROR(INDEX(行业涨跌!F:F,MATCH(G3949,行业涨跌!C:C,0)),"-")</f>
        <v>-</v>
      </c>
      <c r="I3949" s="1" t="str">
        <f>IFERROR(INDEX(行业涨跌!E:E,MATCH(G3949,行业涨跌!C:C,0)),"-")</f>
        <v>-</v>
      </c>
      <c r="M3949" s="66">
        <f t="shared" si="345"/>
        <v>0</v>
      </c>
      <c r="R3949" s="43" t="str">
        <f t="shared" si="343"/>
        <v>-</v>
      </c>
    </row>
    <row r="3950" spans="1:18" x14ac:dyDescent="0.15">
      <c r="A3950" s="1">
        <v>3949</v>
      </c>
      <c r="B3950" s="29" t="str">
        <f>TRIM(基本信息!B3950)</f>
        <v/>
      </c>
      <c r="C3950" s="1" t="str">
        <f>TRIM(基本信息!C3950)</f>
        <v/>
      </c>
      <c r="D3950" s="1">
        <f t="shared" si="344"/>
        <v>0</v>
      </c>
      <c r="E3950" s="1" t="str">
        <f>IFERROR(INDEX(股票涨跌!E:E,MATCH(B3950,股票涨跌!B:B,0)),"-")</f>
        <v>-</v>
      </c>
      <c r="F3950" s="1" t="str">
        <f>IFERROR(INDEX(股票涨跌!F:F,MATCH(B3950,股票涨跌!B:B,0)),"-")</f>
        <v>-</v>
      </c>
      <c r="G3950" s="1" t="str">
        <f>TRIM(基本信息!O3950)</f>
        <v/>
      </c>
      <c r="H3950" s="1" t="str">
        <f>IFERROR(INDEX(行业涨跌!F:F,MATCH(G3950,行业涨跌!C:C,0)),"-")</f>
        <v>-</v>
      </c>
      <c r="I3950" s="1" t="str">
        <f>IFERROR(INDEX(行业涨跌!E:E,MATCH(G3950,行业涨跌!C:C,0)),"-")</f>
        <v>-</v>
      </c>
      <c r="M3950" s="66">
        <f t="shared" si="345"/>
        <v>0</v>
      </c>
      <c r="R3950" s="43" t="str">
        <f t="shared" si="343"/>
        <v>-</v>
      </c>
    </row>
    <row r="3951" spans="1:18" x14ac:dyDescent="0.15">
      <c r="A3951" s="1">
        <v>3950</v>
      </c>
      <c r="B3951" s="29" t="str">
        <f>TRIM(基本信息!B3951)</f>
        <v/>
      </c>
      <c r="C3951" s="1" t="str">
        <f>TRIM(基本信息!C3951)</f>
        <v/>
      </c>
      <c r="D3951" s="1">
        <f t="shared" si="344"/>
        <v>0</v>
      </c>
      <c r="E3951" s="1" t="str">
        <f>IFERROR(INDEX(股票涨跌!E:E,MATCH(B3951,股票涨跌!B:B,0)),"-")</f>
        <v>-</v>
      </c>
      <c r="F3951" s="1" t="str">
        <f>IFERROR(INDEX(股票涨跌!F:F,MATCH(B3951,股票涨跌!B:B,0)),"-")</f>
        <v>-</v>
      </c>
      <c r="G3951" s="1" t="str">
        <f>TRIM(基本信息!O3951)</f>
        <v/>
      </c>
      <c r="H3951" s="1" t="str">
        <f>IFERROR(INDEX(行业涨跌!F:F,MATCH(G3951,行业涨跌!C:C,0)),"-")</f>
        <v>-</v>
      </c>
      <c r="I3951" s="1" t="str">
        <f>IFERROR(INDEX(行业涨跌!E:E,MATCH(G3951,行业涨跌!C:C,0)),"-")</f>
        <v>-</v>
      </c>
      <c r="M3951" s="66">
        <f t="shared" si="345"/>
        <v>0</v>
      </c>
      <c r="R3951" s="43" t="str">
        <f t="shared" si="343"/>
        <v>-</v>
      </c>
    </row>
    <row r="3952" spans="1:18" x14ac:dyDescent="0.15">
      <c r="A3952" s="1">
        <v>3951</v>
      </c>
      <c r="B3952" s="29" t="str">
        <f>TRIM(基本信息!B3952)</f>
        <v/>
      </c>
      <c r="C3952" s="1" t="str">
        <f>TRIM(基本信息!C3952)</f>
        <v/>
      </c>
      <c r="D3952" s="1">
        <f t="shared" si="344"/>
        <v>0</v>
      </c>
      <c r="E3952" s="1" t="str">
        <f>IFERROR(INDEX(股票涨跌!E:E,MATCH(B3952,股票涨跌!B:B,0)),"-")</f>
        <v>-</v>
      </c>
      <c r="F3952" s="1" t="str">
        <f>IFERROR(INDEX(股票涨跌!F:F,MATCH(B3952,股票涨跌!B:B,0)),"-")</f>
        <v>-</v>
      </c>
      <c r="G3952" s="1" t="str">
        <f>TRIM(基本信息!O3952)</f>
        <v/>
      </c>
      <c r="H3952" s="1" t="str">
        <f>IFERROR(INDEX(行业涨跌!F:F,MATCH(G3952,行业涨跌!C:C,0)),"-")</f>
        <v>-</v>
      </c>
      <c r="I3952" s="1" t="str">
        <f>IFERROR(INDEX(行业涨跌!E:E,MATCH(G3952,行业涨跌!C:C,0)),"-")</f>
        <v>-</v>
      </c>
      <c r="M3952" s="66">
        <f t="shared" si="345"/>
        <v>0</v>
      </c>
      <c r="R3952" s="43" t="str">
        <f t="shared" si="343"/>
        <v>-</v>
      </c>
    </row>
    <row r="3953" spans="1:18" x14ac:dyDescent="0.15">
      <c r="A3953" s="1">
        <v>3952</v>
      </c>
      <c r="B3953" s="29" t="str">
        <f>TRIM(基本信息!B3953)</f>
        <v/>
      </c>
      <c r="C3953" s="1" t="str">
        <f>TRIM(基本信息!C3953)</f>
        <v/>
      </c>
      <c r="D3953" s="1">
        <f t="shared" si="344"/>
        <v>0</v>
      </c>
      <c r="E3953" s="1" t="str">
        <f>IFERROR(INDEX(股票涨跌!E:E,MATCH(B3953,股票涨跌!B:B,0)),"-")</f>
        <v>-</v>
      </c>
      <c r="F3953" s="1" t="str">
        <f>IFERROR(INDEX(股票涨跌!F:F,MATCH(B3953,股票涨跌!B:B,0)),"-")</f>
        <v>-</v>
      </c>
      <c r="G3953" s="1" t="str">
        <f>TRIM(基本信息!O3953)</f>
        <v/>
      </c>
      <c r="H3953" s="1" t="str">
        <f>IFERROR(INDEX(行业涨跌!F:F,MATCH(G3953,行业涨跌!C:C,0)),"-")</f>
        <v>-</v>
      </c>
      <c r="I3953" s="1" t="str">
        <f>IFERROR(INDEX(行业涨跌!E:E,MATCH(G3953,行业涨跌!C:C,0)),"-")</f>
        <v>-</v>
      </c>
      <c r="M3953" s="66">
        <f t="shared" si="345"/>
        <v>0</v>
      </c>
      <c r="R3953" s="43" t="str">
        <f t="shared" si="343"/>
        <v>-</v>
      </c>
    </row>
    <row r="3954" spans="1:18" x14ac:dyDescent="0.15">
      <c r="A3954" s="1">
        <v>3953</v>
      </c>
      <c r="B3954" s="29" t="str">
        <f>TRIM(基本信息!B3954)</f>
        <v/>
      </c>
      <c r="C3954" s="1" t="str">
        <f>TRIM(基本信息!C3954)</f>
        <v/>
      </c>
      <c r="D3954" s="1">
        <f t="shared" si="344"/>
        <v>0</v>
      </c>
      <c r="E3954" s="1" t="str">
        <f>IFERROR(INDEX(股票涨跌!E:E,MATCH(B3954,股票涨跌!B:B,0)),"-")</f>
        <v>-</v>
      </c>
      <c r="F3954" s="1" t="str">
        <f>IFERROR(INDEX(股票涨跌!F:F,MATCH(B3954,股票涨跌!B:B,0)),"-")</f>
        <v>-</v>
      </c>
      <c r="G3954" s="1" t="str">
        <f>TRIM(基本信息!O3954)</f>
        <v/>
      </c>
      <c r="H3954" s="1" t="str">
        <f>IFERROR(INDEX(行业涨跌!F:F,MATCH(G3954,行业涨跌!C:C,0)),"-")</f>
        <v>-</v>
      </c>
      <c r="I3954" s="1" t="str">
        <f>IFERROR(INDEX(行业涨跌!E:E,MATCH(G3954,行业涨跌!C:C,0)),"-")</f>
        <v>-</v>
      </c>
      <c r="M3954" s="66">
        <f t="shared" si="345"/>
        <v>0</v>
      </c>
      <c r="R3954" s="43" t="str">
        <f t="shared" si="343"/>
        <v>-</v>
      </c>
    </row>
    <row r="3955" spans="1:18" x14ac:dyDescent="0.15">
      <c r="A3955" s="1">
        <v>3954</v>
      </c>
      <c r="B3955" s="29" t="str">
        <f>TRIM(基本信息!B3955)</f>
        <v/>
      </c>
      <c r="C3955" s="1" t="str">
        <f>TRIM(基本信息!C3955)</f>
        <v/>
      </c>
      <c r="D3955" s="1">
        <f t="shared" si="344"/>
        <v>0</v>
      </c>
      <c r="E3955" s="1" t="str">
        <f>IFERROR(INDEX(股票涨跌!E:E,MATCH(B3955,股票涨跌!B:B,0)),"-")</f>
        <v>-</v>
      </c>
      <c r="F3955" s="1" t="str">
        <f>IFERROR(INDEX(股票涨跌!F:F,MATCH(B3955,股票涨跌!B:B,0)),"-")</f>
        <v>-</v>
      </c>
      <c r="G3955" s="1" t="str">
        <f>TRIM(基本信息!O3955)</f>
        <v/>
      </c>
      <c r="H3955" s="1" t="str">
        <f>IFERROR(INDEX(行业涨跌!F:F,MATCH(G3955,行业涨跌!C:C,0)),"-")</f>
        <v>-</v>
      </c>
      <c r="I3955" s="1" t="str">
        <f>IFERROR(INDEX(行业涨跌!E:E,MATCH(G3955,行业涨跌!C:C,0)),"-")</f>
        <v>-</v>
      </c>
      <c r="M3955" s="66">
        <f t="shared" si="345"/>
        <v>0</v>
      </c>
      <c r="R3955" s="43" t="str">
        <f t="shared" si="343"/>
        <v>-</v>
      </c>
    </row>
    <row r="3956" spans="1:18" x14ac:dyDescent="0.15">
      <c r="A3956" s="1">
        <v>3955</v>
      </c>
      <c r="B3956" s="29" t="str">
        <f>TRIM(基本信息!B3956)</f>
        <v/>
      </c>
      <c r="C3956" s="1" t="str">
        <f>TRIM(基本信息!C3956)</f>
        <v/>
      </c>
      <c r="D3956" s="1">
        <f t="shared" si="344"/>
        <v>0</v>
      </c>
      <c r="E3956" s="1" t="str">
        <f>IFERROR(INDEX(股票涨跌!E:E,MATCH(B3956,股票涨跌!B:B,0)),"-")</f>
        <v>-</v>
      </c>
      <c r="F3956" s="1" t="str">
        <f>IFERROR(INDEX(股票涨跌!F:F,MATCH(B3956,股票涨跌!B:B,0)),"-")</f>
        <v>-</v>
      </c>
      <c r="G3956" s="1" t="str">
        <f>TRIM(基本信息!O3956)</f>
        <v/>
      </c>
      <c r="H3956" s="1" t="str">
        <f>IFERROR(INDEX(行业涨跌!F:F,MATCH(G3956,行业涨跌!C:C,0)),"-")</f>
        <v>-</v>
      </c>
      <c r="I3956" s="1" t="str">
        <f>IFERROR(INDEX(行业涨跌!E:E,MATCH(G3956,行业涨跌!C:C,0)),"-")</f>
        <v>-</v>
      </c>
      <c r="M3956" s="66">
        <f t="shared" si="345"/>
        <v>0</v>
      </c>
      <c r="R3956" s="43" t="str">
        <f t="shared" si="343"/>
        <v>-</v>
      </c>
    </row>
    <row r="3957" spans="1:18" x14ac:dyDescent="0.15">
      <c r="A3957" s="1">
        <v>3956</v>
      </c>
      <c r="B3957" s="29" t="str">
        <f>TRIM(基本信息!B3957)</f>
        <v/>
      </c>
      <c r="C3957" s="1" t="str">
        <f>TRIM(基本信息!C3957)</f>
        <v/>
      </c>
      <c r="D3957" s="1">
        <f t="shared" si="344"/>
        <v>0</v>
      </c>
      <c r="E3957" s="1" t="str">
        <f>IFERROR(INDEX(股票涨跌!E:E,MATCH(B3957,股票涨跌!B:B,0)),"-")</f>
        <v>-</v>
      </c>
      <c r="F3957" s="1" t="str">
        <f>IFERROR(INDEX(股票涨跌!F:F,MATCH(B3957,股票涨跌!B:B,0)),"-")</f>
        <v>-</v>
      </c>
      <c r="G3957" s="1" t="str">
        <f>TRIM(基本信息!O3957)</f>
        <v/>
      </c>
      <c r="H3957" s="1" t="str">
        <f>IFERROR(INDEX(行业涨跌!F:F,MATCH(G3957,行业涨跌!C:C,0)),"-")</f>
        <v>-</v>
      </c>
      <c r="I3957" s="1" t="str">
        <f>IFERROR(INDEX(行业涨跌!E:E,MATCH(G3957,行业涨跌!C:C,0)),"-")</f>
        <v>-</v>
      </c>
      <c r="M3957" s="66">
        <f t="shared" si="345"/>
        <v>0</v>
      </c>
      <c r="R3957" s="43" t="str">
        <f t="shared" si="343"/>
        <v>-</v>
      </c>
    </row>
    <row r="3958" spans="1:18" x14ac:dyDescent="0.15">
      <c r="A3958" s="1">
        <v>3957</v>
      </c>
      <c r="B3958" s="29" t="str">
        <f>TRIM(基本信息!B3958)</f>
        <v/>
      </c>
      <c r="C3958" s="1" t="str">
        <f>TRIM(基本信息!C3958)</f>
        <v/>
      </c>
      <c r="D3958" s="1">
        <f t="shared" si="344"/>
        <v>0</v>
      </c>
      <c r="E3958" s="1" t="str">
        <f>IFERROR(INDEX(股票涨跌!E:E,MATCH(B3958,股票涨跌!B:B,0)),"-")</f>
        <v>-</v>
      </c>
      <c r="F3958" s="1" t="str">
        <f>IFERROR(INDEX(股票涨跌!F:F,MATCH(B3958,股票涨跌!B:B,0)),"-")</f>
        <v>-</v>
      </c>
      <c r="G3958" s="1" t="str">
        <f>TRIM(基本信息!O3958)</f>
        <v/>
      </c>
      <c r="H3958" s="1" t="str">
        <f>IFERROR(INDEX(行业涨跌!F:F,MATCH(G3958,行业涨跌!C:C,0)),"-")</f>
        <v>-</v>
      </c>
      <c r="I3958" s="1" t="str">
        <f>IFERROR(INDEX(行业涨跌!E:E,MATCH(G3958,行业涨跌!C:C,0)),"-")</f>
        <v>-</v>
      </c>
      <c r="M3958" s="66">
        <f t="shared" si="345"/>
        <v>0</v>
      </c>
      <c r="R3958" s="43" t="str">
        <f t="shared" si="343"/>
        <v>-</v>
      </c>
    </row>
    <row r="3959" spans="1:18" x14ac:dyDescent="0.15">
      <c r="A3959" s="1">
        <v>3958</v>
      </c>
      <c r="B3959" s="29" t="str">
        <f>TRIM(基本信息!B3959)</f>
        <v/>
      </c>
      <c r="C3959" s="1" t="str">
        <f>TRIM(基本信息!C3959)</f>
        <v/>
      </c>
      <c r="D3959" s="1">
        <f t="shared" si="344"/>
        <v>0</v>
      </c>
      <c r="E3959" s="1" t="str">
        <f>IFERROR(INDEX(股票涨跌!E:E,MATCH(B3959,股票涨跌!B:B,0)),"-")</f>
        <v>-</v>
      </c>
      <c r="F3959" s="1" t="str">
        <f>IFERROR(INDEX(股票涨跌!F:F,MATCH(B3959,股票涨跌!B:B,0)),"-")</f>
        <v>-</v>
      </c>
      <c r="G3959" s="1" t="str">
        <f>TRIM(基本信息!O3959)</f>
        <v/>
      </c>
      <c r="H3959" s="1" t="str">
        <f>IFERROR(INDEX(行业涨跌!F:F,MATCH(G3959,行业涨跌!C:C,0)),"-")</f>
        <v>-</v>
      </c>
      <c r="I3959" s="1" t="str">
        <f>IFERROR(INDEX(行业涨跌!E:E,MATCH(G3959,行业涨跌!C:C,0)),"-")</f>
        <v>-</v>
      </c>
      <c r="M3959" s="66">
        <f t="shared" si="345"/>
        <v>0</v>
      </c>
      <c r="R3959" s="43" t="str">
        <f t="shared" si="343"/>
        <v>-</v>
      </c>
    </row>
    <row r="3960" spans="1:18" x14ac:dyDescent="0.15">
      <c r="A3960" s="1">
        <v>3959</v>
      </c>
      <c r="B3960" s="29" t="str">
        <f>TRIM(基本信息!B3960)</f>
        <v/>
      </c>
      <c r="C3960" s="1" t="str">
        <f>TRIM(基本信息!C3960)</f>
        <v/>
      </c>
      <c r="D3960" s="1">
        <f t="shared" si="344"/>
        <v>0</v>
      </c>
      <c r="E3960" s="1" t="str">
        <f>IFERROR(INDEX(股票涨跌!E:E,MATCH(B3960,股票涨跌!B:B,0)),"-")</f>
        <v>-</v>
      </c>
      <c r="F3960" s="1" t="str">
        <f>IFERROR(INDEX(股票涨跌!F:F,MATCH(B3960,股票涨跌!B:B,0)),"-")</f>
        <v>-</v>
      </c>
      <c r="G3960" s="1" t="str">
        <f>TRIM(基本信息!O3960)</f>
        <v/>
      </c>
      <c r="H3960" s="1" t="str">
        <f>IFERROR(INDEX(行业涨跌!F:F,MATCH(G3960,行业涨跌!C:C,0)),"-")</f>
        <v>-</v>
      </c>
      <c r="I3960" s="1" t="str">
        <f>IFERROR(INDEX(行业涨跌!E:E,MATCH(G3960,行业涨跌!C:C,0)),"-")</f>
        <v>-</v>
      </c>
      <c r="M3960" s="66">
        <f t="shared" si="345"/>
        <v>0</v>
      </c>
      <c r="R3960" s="43" t="str">
        <f t="shared" si="343"/>
        <v>-</v>
      </c>
    </row>
    <row r="3961" spans="1:18" x14ac:dyDescent="0.15">
      <c r="A3961" s="1">
        <v>3960</v>
      </c>
      <c r="B3961" s="29" t="str">
        <f>TRIM(基本信息!B3961)</f>
        <v/>
      </c>
      <c r="C3961" s="1" t="str">
        <f>TRIM(基本信息!C3961)</f>
        <v/>
      </c>
      <c r="D3961" s="1">
        <f t="shared" si="344"/>
        <v>0</v>
      </c>
      <c r="E3961" s="1" t="str">
        <f>IFERROR(INDEX(股票涨跌!E:E,MATCH(B3961,股票涨跌!B:B,0)),"-")</f>
        <v>-</v>
      </c>
      <c r="F3961" s="1" t="str">
        <f>IFERROR(INDEX(股票涨跌!F:F,MATCH(B3961,股票涨跌!B:B,0)),"-")</f>
        <v>-</v>
      </c>
      <c r="G3961" s="1" t="str">
        <f>TRIM(基本信息!O3961)</f>
        <v/>
      </c>
      <c r="H3961" s="1" t="str">
        <f>IFERROR(INDEX(行业涨跌!F:F,MATCH(G3961,行业涨跌!C:C,0)),"-")</f>
        <v>-</v>
      </c>
      <c r="I3961" s="1" t="str">
        <f>IFERROR(INDEX(行业涨跌!E:E,MATCH(G3961,行业涨跌!C:C,0)),"-")</f>
        <v>-</v>
      </c>
      <c r="M3961" s="66">
        <f t="shared" si="345"/>
        <v>0</v>
      </c>
      <c r="R3961" s="43" t="str">
        <f t="shared" si="343"/>
        <v>-</v>
      </c>
    </row>
    <row r="3962" spans="1:18" x14ac:dyDescent="0.15">
      <c r="A3962" s="1">
        <v>3961</v>
      </c>
      <c r="B3962" s="29" t="str">
        <f>TRIM(基本信息!B3962)</f>
        <v/>
      </c>
      <c r="C3962" s="1" t="str">
        <f>TRIM(基本信息!C3962)</f>
        <v/>
      </c>
      <c r="D3962" s="1">
        <f t="shared" si="344"/>
        <v>0</v>
      </c>
      <c r="E3962" s="1" t="str">
        <f>IFERROR(INDEX(股票涨跌!E:E,MATCH(B3962,股票涨跌!B:B,0)),"-")</f>
        <v>-</v>
      </c>
      <c r="F3962" s="1" t="str">
        <f>IFERROR(INDEX(股票涨跌!F:F,MATCH(B3962,股票涨跌!B:B,0)),"-")</f>
        <v>-</v>
      </c>
      <c r="G3962" s="1" t="str">
        <f>TRIM(基本信息!O3962)</f>
        <v/>
      </c>
      <c r="H3962" s="1" t="str">
        <f>IFERROR(INDEX(行业涨跌!F:F,MATCH(G3962,行业涨跌!C:C,0)),"-")</f>
        <v>-</v>
      </c>
      <c r="I3962" s="1" t="str">
        <f>IFERROR(INDEX(行业涨跌!E:E,MATCH(G3962,行业涨跌!C:C,0)),"-")</f>
        <v>-</v>
      </c>
      <c r="M3962" s="66">
        <f t="shared" si="345"/>
        <v>0</v>
      </c>
      <c r="R3962" s="43" t="str">
        <f t="shared" si="343"/>
        <v>-</v>
      </c>
    </row>
    <row r="3963" spans="1:18" x14ac:dyDescent="0.15">
      <c r="A3963" s="1">
        <v>3962</v>
      </c>
      <c r="B3963" s="29" t="str">
        <f>TRIM(基本信息!B3963)</f>
        <v/>
      </c>
      <c r="C3963" s="1" t="str">
        <f>TRIM(基本信息!C3963)</f>
        <v/>
      </c>
      <c r="D3963" s="1">
        <f t="shared" si="344"/>
        <v>0</v>
      </c>
      <c r="E3963" s="1" t="str">
        <f>IFERROR(INDEX(股票涨跌!E:E,MATCH(B3963,股票涨跌!B:B,0)),"-")</f>
        <v>-</v>
      </c>
      <c r="F3963" s="1" t="str">
        <f>IFERROR(INDEX(股票涨跌!F:F,MATCH(B3963,股票涨跌!B:B,0)),"-")</f>
        <v>-</v>
      </c>
      <c r="G3963" s="1" t="str">
        <f>TRIM(基本信息!O3963)</f>
        <v/>
      </c>
      <c r="H3963" s="1" t="str">
        <f>IFERROR(INDEX(行业涨跌!F:F,MATCH(G3963,行业涨跌!C:C,0)),"-")</f>
        <v>-</v>
      </c>
      <c r="I3963" s="1" t="str">
        <f>IFERROR(INDEX(行业涨跌!E:E,MATCH(G3963,行业涨跌!C:C,0)),"-")</f>
        <v>-</v>
      </c>
      <c r="M3963" s="66">
        <f t="shared" si="345"/>
        <v>0</v>
      </c>
      <c r="R3963" s="43" t="str">
        <f t="shared" si="343"/>
        <v>-</v>
      </c>
    </row>
    <row r="3964" spans="1:18" x14ac:dyDescent="0.15">
      <c r="A3964" s="1">
        <v>3963</v>
      </c>
      <c r="B3964" s="29" t="str">
        <f>TRIM(基本信息!B3964)</f>
        <v/>
      </c>
      <c r="C3964" s="1" t="str">
        <f>TRIM(基本信息!C3964)</f>
        <v/>
      </c>
      <c r="D3964" s="1">
        <f t="shared" si="344"/>
        <v>0</v>
      </c>
      <c r="E3964" s="1" t="str">
        <f>IFERROR(INDEX(股票涨跌!E:E,MATCH(B3964,股票涨跌!B:B,0)),"-")</f>
        <v>-</v>
      </c>
      <c r="F3964" s="1" t="str">
        <f>IFERROR(INDEX(股票涨跌!F:F,MATCH(B3964,股票涨跌!B:B,0)),"-")</f>
        <v>-</v>
      </c>
      <c r="G3964" s="1" t="str">
        <f>TRIM(基本信息!O3964)</f>
        <v/>
      </c>
      <c r="H3964" s="1" t="str">
        <f>IFERROR(INDEX(行业涨跌!F:F,MATCH(G3964,行业涨跌!C:C,0)),"-")</f>
        <v>-</v>
      </c>
      <c r="I3964" s="1" t="str">
        <f>IFERROR(INDEX(行业涨跌!E:E,MATCH(G3964,行业涨跌!C:C,0)),"-")</f>
        <v>-</v>
      </c>
      <c r="M3964" s="66">
        <f t="shared" si="345"/>
        <v>0</v>
      </c>
      <c r="R3964" s="43" t="str">
        <f t="shared" si="343"/>
        <v>-</v>
      </c>
    </row>
    <row r="3965" spans="1:18" x14ac:dyDescent="0.15">
      <c r="A3965" s="1">
        <v>3964</v>
      </c>
      <c r="B3965" s="29" t="str">
        <f>TRIM(基本信息!B3965)</f>
        <v/>
      </c>
      <c r="C3965" s="1" t="str">
        <f>TRIM(基本信息!C3965)</f>
        <v/>
      </c>
      <c r="D3965" s="1">
        <f t="shared" si="344"/>
        <v>0</v>
      </c>
      <c r="E3965" s="1" t="str">
        <f>IFERROR(INDEX(股票涨跌!E:E,MATCH(B3965,股票涨跌!B:B,0)),"-")</f>
        <v>-</v>
      </c>
      <c r="F3965" s="1" t="str">
        <f>IFERROR(INDEX(股票涨跌!F:F,MATCH(B3965,股票涨跌!B:B,0)),"-")</f>
        <v>-</v>
      </c>
      <c r="G3965" s="1" t="str">
        <f>TRIM(基本信息!O3965)</f>
        <v/>
      </c>
      <c r="H3965" s="1" t="str">
        <f>IFERROR(INDEX(行业涨跌!F:F,MATCH(G3965,行业涨跌!C:C,0)),"-")</f>
        <v>-</v>
      </c>
      <c r="I3965" s="1" t="str">
        <f>IFERROR(INDEX(行业涨跌!E:E,MATCH(G3965,行业涨跌!C:C,0)),"-")</f>
        <v>-</v>
      </c>
      <c r="M3965" s="66">
        <f t="shared" si="345"/>
        <v>0</v>
      </c>
      <c r="R3965" s="43" t="str">
        <f t="shared" si="343"/>
        <v>-</v>
      </c>
    </row>
    <row r="3966" spans="1:18" x14ac:dyDescent="0.15">
      <c r="A3966" s="1">
        <v>3965</v>
      </c>
      <c r="B3966" s="29" t="str">
        <f>TRIM(基本信息!B3966)</f>
        <v/>
      </c>
      <c r="C3966" s="1" t="str">
        <f>TRIM(基本信息!C3966)</f>
        <v/>
      </c>
      <c r="D3966" s="1">
        <f t="shared" si="344"/>
        <v>0</v>
      </c>
      <c r="E3966" s="1" t="str">
        <f>IFERROR(INDEX(股票涨跌!E:E,MATCH(B3966,股票涨跌!B:B,0)),"-")</f>
        <v>-</v>
      </c>
      <c r="F3966" s="1" t="str">
        <f>IFERROR(INDEX(股票涨跌!F:F,MATCH(B3966,股票涨跌!B:B,0)),"-")</f>
        <v>-</v>
      </c>
      <c r="G3966" s="1" t="str">
        <f>TRIM(基本信息!O3966)</f>
        <v/>
      </c>
      <c r="H3966" s="1" t="str">
        <f>IFERROR(INDEX(行业涨跌!F:F,MATCH(G3966,行业涨跌!C:C,0)),"-")</f>
        <v>-</v>
      </c>
      <c r="I3966" s="1" t="str">
        <f>IFERROR(INDEX(行业涨跌!E:E,MATCH(G3966,行业涨跌!C:C,0)),"-")</f>
        <v>-</v>
      </c>
      <c r="M3966" s="66">
        <f t="shared" si="345"/>
        <v>0</v>
      </c>
      <c r="R3966" s="43" t="str">
        <f t="shared" si="343"/>
        <v>-</v>
      </c>
    </row>
    <row r="3967" spans="1:18" x14ac:dyDescent="0.15">
      <c r="A3967" s="1">
        <v>3966</v>
      </c>
      <c r="B3967" s="29" t="str">
        <f>TRIM(基本信息!B3967)</f>
        <v/>
      </c>
      <c r="C3967" s="1" t="str">
        <f>TRIM(基本信息!C3967)</f>
        <v/>
      </c>
      <c r="D3967" s="1">
        <f t="shared" si="344"/>
        <v>0</v>
      </c>
      <c r="E3967" s="1" t="str">
        <f>IFERROR(INDEX(股票涨跌!E:E,MATCH(B3967,股票涨跌!B:B,0)),"-")</f>
        <v>-</v>
      </c>
      <c r="F3967" s="1" t="str">
        <f>IFERROR(INDEX(股票涨跌!F:F,MATCH(B3967,股票涨跌!B:B,0)),"-")</f>
        <v>-</v>
      </c>
      <c r="G3967" s="1" t="str">
        <f>TRIM(基本信息!O3967)</f>
        <v/>
      </c>
      <c r="H3967" s="1" t="str">
        <f>IFERROR(INDEX(行业涨跌!F:F,MATCH(G3967,行业涨跌!C:C,0)),"-")</f>
        <v>-</v>
      </c>
      <c r="I3967" s="1" t="str">
        <f>IFERROR(INDEX(行业涨跌!E:E,MATCH(G3967,行业涨跌!C:C,0)),"-")</f>
        <v>-</v>
      </c>
      <c r="M3967" s="66">
        <f t="shared" si="345"/>
        <v>0</v>
      </c>
      <c r="R3967" s="43" t="str">
        <f t="shared" si="343"/>
        <v>-</v>
      </c>
    </row>
    <row r="3968" spans="1:18" x14ac:dyDescent="0.15">
      <c r="A3968" s="1">
        <v>3967</v>
      </c>
      <c r="B3968" s="29" t="str">
        <f>TRIM(基本信息!B3968)</f>
        <v/>
      </c>
      <c r="C3968" s="1" t="str">
        <f>TRIM(基本信息!C3968)</f>
        <v/>
      </c>
      <c r="D3968" s="1">
        <f t="shared" si="344"/>
        <v>0</v>
      </c>
      <c r="E3968" s="1" t="str">
        <f>IFERROR(INDEX(股票涨跌!E:E,MATCH(B3968,股票涨跌!B:B,0)),"-")</f>
        <v>-</v>
      </c>
      <c r="F3968" s="1" t="str">
        <f>IFERROR(INDEX(股票涨跌!F:F,MATCH(B3968,股票涨跌!B:B,0)),"-")</f>
        <v>-</v>
      </c>
      <c r="G3968" s="1" t="str">
        <f>TRIM(基本信息!O3968)</f>
        <v/>
      </c>
      <c r="H3968" s="1" t="str">
        <f>IFERROR(INDEX(行业涨跌!F:F,MATCH(G3968,行业涨跌!C:C,0)),"-")</f>
        <v>-</v>
      </c>
      <c r="I3968" s="1" t="str">
        <f>IFERROR(INDEX(行业涨跌!E:E,MATCH(G3968,行业涨跌!C:C,0)),"-")</f>
        <v>-</v>
      </c>
      <c r="M3968" s="66">
        <f t="shared" si="345"/>
        <v>0</v>
      </c>
      <c r="R3968" s="43" t="str">
        <f t="shared" si="343"/>
        <v>-</v>
      </c>
    </row>
    <row r="3969" spans="1:18" x14ac:dyDescent="0.15">
      <c r="A3969" s="1">
        <v>3968</v>
      </c>
      <c r="B3969" s="29" t="str">
        <f>TRIM(基本信息!B3969)</f>
        <v/>
      </c>
      <c r="C3969" s="1" t="str">
        <f>TRIM(基本信息!C3969)</f>
        <v/>
      </c>
      <c r="D3969" s="1">
        <f t="shared" si="344"/>
        <v>0</v>
      </c>
      <c r="E3969" s="1" t="str">
        <f>IFERROR(INDEX(股票涨跌!E:E,MATCH(B3969,股票涨跌!B:B,0)),"-")</f>
        <v>-</v>
      </c>
      <c r="F3969" s="1" t="str">
        <f>IFERROR(INDEX(股票涨跌!F:F,MATCH(B3969,股票涨跌!B:B,0)),"-")</f>
        <v>-</v>
      </c>
      <c r="G3969" s="1" t="str">
        <f>TRIM(基本信息!O3969)</f>
        <v/>
      </c>
      <c r="H3969" s="1" t="str">
        <f>IFERROR(INDEX(行业涨跌!F:F,MATCH(G3969,行业涨跌!C:C,0)),"-")</f>
        <v>-</v>
      </c>
      <c r="I3969" s="1" t="str">
        <f>IFERROR(INDEX(行业涨跌!E:E,MATCH(G3969,行业涨跌!C:C,0)),"-")</f>
        <v>-</v>
      </c>
      <c r="M3969" s="66">
        <f t="shared" si="345"/>
        <v>0</v>
      </c>
      <c r="R3969" s="43" t="str">
        <f t="shared" si="343"/>
        <v>-</v>
      </c>
    </row>
    <row r="3970" spans="1:18" x14ac:dyDescent="0.15">
      <c r="A3970" s="1">
        <v>3969</v>
      </c>
      <c r="B3970" s="29" t="str">
        <f>TRIM(基本信息!B3970)</f>
        <v/>
      </c>
      <c r="C3970" s="1" t="str">
        <f>TRIM(基本信息!C3970)</f>
        <v/>
      </c>
      <c r="D3970" s="1">
        <f t="shared" si="344"/>
        <v>0</v>
      </c>
      <c r="E3970" s="1" t="str">
        <f>IFERROR(INDEX(股票涨跌!E:E,MATCH(B3970,股票涨跌!B:B,0)),"-")</f>
        <v>-</v>
      </c>
      <c r="F3970" s="1" t="str">
        <f>IFERROR(INDEX(股票涨跌!F:F,MATCH(B3970,股票涨跌!B:B,0)),"-")</f>
        <v>-</v>
      </c>
      <c r="G3970" s="1" t="str">
        <f>TRIM(基本信息!O3970)</f>
        <v/>
      </c>
      <c r="H3970" s="1" t="str">
        <f>IFERROR(INDEX(行业涨跌!F:F,MATCH(G3970,行业涨跌!C:C,0)),"-")</f>
        <v>-</v>
      </c>
      <c r="I3970" s="1" t="str">
        <f>IFERROR(INDEX(行业涨跌!E:E,MATCH(G3970,行业涨跌!C:C,0)),"-")</f>
        <v>-</v>
      </c>
      <c r="M3970" s="66">
        <f t="shared" si="345"/>
        <v>0</v>
      </c>
      <c r="R3970" s="43" t="str">
        <f t="shared" ref="R3970:R4001" si="346">IF(D3970&gt;0,IF(J3970&gt;0,$J$1,"")&amp;IF(K3970&gt;0,$K$1,"")&amp;IF(L3970&gt;0,$L$1,"")&amp;"+"&amp;IF(N3970&gt;0,$N$1,"")&amp;IF(O3970&gt;0,$O$1,"")&amp;IF(P3970&gt;0,$P$1,"")&amp;IF(Q3970&gt;0,$Q$1,""),"-")</f>
        <v>-</v>
      </c>
    </row>
    <row r="3971" spans="1:18" x14ac:dyDescent="0.15">
      <c r="A3971" s="1">
        <v>3970</v>
      </c>
      <c r="B3971" s="29" t="str">
        <f>TRIM(基本信息!B3971)</f>
        <v/>
      </c>
      <c r="C3971" s="1" t="str">
        <f>TRIM(基本信息!C3971)</f>
        <v/>
      </c>
      <c r="D3971" s="1">
        <f t="shared" ref="D3971:D4001" si="347">IF(LEN(B3971)&gt;2,OR(M3971=1,(M3971=0.5)*(N3971+O3971+P3971+Q3971)&gt;0)+0,0)</f>
        <v>0</v>
      </c>
      <c r="E3971" s="1" t="str">
        <f>IFERROR(INDEX(股票涨跌!E:E,MATCH(B3971,股票涨跌!B:B,0)),"-")</f>
        <v>-</v>
      </c>
      <c r="F3971" s="1" t="str">
        <f>IFERROR(INDEX(股票涨跌!F:F,MATCH(B3971,股票涨跌!B:B,0)),"-")</f>
        <v>-</v>
      </c>
      <c r="G3971" s="1" t="str">
        <f>TRIM(基本信息!O3971)</f>
        <v/>
      </c>
      <c r="H3971" s="1" t="str">
        <f>IFERROR(INDEX(行业涨跌!F:F,MATCH(G3971,行业涨跌!C:C,0)),"-")</f>
        <v>-</v>
      </c>
      <c r="I3971" s="1" t="str">
        <f>IFERROR(INDEX(行业涨跌!E:E,MATCH(G3971,行业涨跌!C:C,0)),"-")</f>
        <v>-</v>
      </c>
      <c r="M3971" s="66">
        <f t="shared" ref="M3971:M4001" si="348">IF(K3971&gt;0,1,IF(J3971&gt;0,0.5,0))</f>
        <v>0</v>
      </c>
      <c r="R3971" s="43" t="str">
        <f t="shared" si="346"/>
        <v>-</v>
      </c>
    </row>
    <row r="3972" spans="1:18" x14ac:dyDescent="0.15">
      <c r="A3972" s="1">
        <v>3971</v>
      </c>
      <c r="B3972" s="29" t="str">
        <f>TRIM(基本信息!B3972)</f>
        <v/>
      </c>
      <c r="C3972" s="1" t="str">
        <f>TRIM(基本信息!C3972)</f>
        <v/>
      </c>
      <c r="D3972" s="1">
        <f t="shared" si="347"/>
        <v>0</v>
      </c>
      <c r="E3972" s="1" t="str">
        <f>IFERROR(INDEX(股票涨跌!E:E,MATCH(B3972,股票涨跌!B:B,0)),"-")</f>
        <v>-</v>
      </c>
      <c r="F3972" s="1" t="str">
        <f>IFERROR(INDEX(股票涨跌!F:F,MATCH(B3972,股票涨跌!B:B,0)),"-")</f>
        <v>-</v>
      </c>
      <c r="G3972" s="1" t="str">
        <f>TRIM(基本信息!O3972)</f>
        <v/>
      </c>
      <c r="H3972" s="1" t="str">
        <f>IFERROR(INDEX(行业涨跌!F:F,MATCH(G3972,行业涨跌!C:C,0)),"-")</f>
        <v>-</v>
      </c>
      <c r="I3972" s="1" t="str">
        <f>IFERROR(INDEX(行业涨跌!E:E,MATCH(G3972,行业涨跌!C:C,0)),"-")</f>
        <v>-</v>
      </c>
      <c r="M3972" s="66">
        <f t="shared" si="348"/>
        <v>0</v>
      </c>
      <c r="R3972" s="43" t="str">
        <f t="shared" si="346"/>
        <v>-</v>
      </c>
    </row>
    <row r="3973" spans="1:18" x14ac:dyDescent="0.15">
      <c r="A3973" s="1">
        <v>3972</v>
      </c>
      <c r="B3973" s="29" t="str">
        <f>TRIM(基本信息!B3973)</f>
        <v/>
      </c>
      <c r="C3973" s="1" t="str">
        <f>TRIM(基本信息!C3973)</f>
        <v/>
      </c>
      <c r="D3973" s="1">
        <f t="shared" si="347"/>
        <v>0</v>
      </c>
      <c r="E3973" s="1" t="str">
        <f>IFERROR(INDEX(股票涨跌!E:E,MATCH(B3973,股票涨跌!B:B,0)),"-")</f>
        <v>-</v>
      </c>
      <c r="F3973" s="1" t="str">
        <f>IFERROR(INDEX(股票涨跌!F:F,MATCH(B3973,股票涨跌!B:B,0)),"-")</f>
        <v>-</v>
      </c>
      <c r="G3973" s="1" t="str">
        <f>TRIM(基本信息!O3973)</f>
        <v/>
      </c>
      <c r="H3973" s="1" t="str">
        <f>IFERROR(INDEX(行业涨跌!F:F,MATCH(G3973,行业涨跌!C:C,0)),"-")</f>
        <v>-</v>
      </c>
      <c r="I3973" s="1" t="str">
        <f>IFERROR(INDEX(行业涨跌!E:E,MATCH(G3973,行业涨跌!C:C,0)),"-")</f>
        <v>-</v>
      </c>
      <c r="M3973" s="66">
        <f t="shared" si="348"/>
        <v>0</v>
      </c>
      <c r="R3973" s="43" t="str">
        <f t="shared" si="346"/>
        <v>-</v>
      </c>
    </row>
    <row r="3974" spans="1:18" x14ac:dyDescent="0.15">
      <c r="A3974" s="1">
        <v>3973</v>
      </c>
      <c r="B3974" s="29" t="str">
        <f>TRIM(基本信息!B3974)</f>
        <v/>
      </c>
      <c r="C3974" s="1" t="str">
        <f>TRIM(基本信息!C3974)</f>
        <v/>
      </c>
      <c r="D3974" s="1">
        <f t="shared" si="347"/>
        <v>0</v>
      </c>
      <c r="E3974" s="1" t="str">
        <f>IFERROR(INDEX(股票涨跌!E:E,MATCH(B3974,股票涨跌!B:B,0)),"-")</f>
        <v>-</v>
      </c>
      <c r="F3974" s="1" t="str">
        <f>IFERROR(INDEX(股票涨跌!F:F,MATCH(B3974,股票涨跌!B:B,0)),"-")</f>
        <v>-</v>
      </c>
      <c r="G3974" s="1" t="str">
        <f>TRIM(基本信息!O3974)</f>
        <v/>
      </c>
      <c r="H3974" s="1" t="str">
        <f>IFERROR(INDEX(行业涨跌!F:F,MATCH(G3974,行业涨跌!C:C,0)),"-")</f>
        <v>-</v>
      </c>
      <c r="I3974" s="1" t="str">
        <f>IFERROR(INDEX(行业涨跌!E:E,MATCH(G3974,行业涨跌!C:C,0)),"-")</f>
        <v>-</v>
      </c>
      <c r="M3974" s="66">
        <f t="shared" si="348"/>
        <v>0</v>
      </c>
      <c r="R3974" s="43" t="str">
        <f t="shared" si="346"/>
        <v>-</v>
      </c>
    </row>
    <row r="3975" spans="1:18" x14ac:dyDescent="0.15">
      <c r="A3975" s="1">
        <v>3974</v>
      </c>
      <c r="B3975" s="29" t="str">
        <f>TRIM(基本信息!B3975)</f>
        <v/>
      </c>
      <c r="C3975" s="1" t="str">
        <f>TRIM(基本信息!C3975)</f>
        <v/>
      </c>
      <c r="D3975" s="1">
        <f t="shared" si="347"/>
        <v>0</v>
      </c>
      <c r="E3975" s="1" t="str">
        <f>IFERROR(INDEX(股票涨跌!E:E,MATCH(B3975,股票涨跌!B:B,0)),"-")</f>
        <v>-</v>
      </c>
      <c r="F3975" s="1" t="str">
        <f>IFERROR(INDEX(股票涨跌!F:F,MATCH(B3975,股票涨跌!B:B,0)),"-")</f>
        <v>-</v>
      </c>
      <c r="G3975" s="1" t="str">
        <f>TRIM(基本信息!O3975)</f>
        <v/>
      </c>
      <c r="H3975" s="1" t="str">
        <f>IFERROR(INDEX(行业涨跌!F:F,MATCH(G3975,行业涨跌!C:C,0)),"-")</f>
        <v>-</v>
      </c>
      <c r="I3975" s="1" t="str">
        <f>IFERROR(INDEX(行业涨跌!E:E,MATCH(G3975,行业涨跌!C:C,0)),"-")</f>
        <v>-</v>
      </c>
      <c r="M3975" s="66">
        <f t="shared" si="348"/>
        <v>0</v>
      </c>
      <c r="R3975" s="43" t="str">
        <f t="shared" si="346"/>
        <v>-</v>
      </c>
    </row>
    <row r="3976" spans="1:18" x14ac:dyDescent="0.15">
      <c r="A3976" s="1">
        <v>3975</v>
      </c>
      <c r="B3976" s="29" t="str">
        <f>TRIM(基本信息!B3976)</f>
        <v/>
      </c>
      <c r="C3976" s="1" t="str">
        <f>TRIM(基本信息!C3976)</f>
        <v/>
      </c>
      <c r="D3976" s="1">
        <f t="shared" si="347"/>
        <v>0</v>
      </c>
      <c r="E3976" s="1" t="str">
        <f>IFERROR(INDEX(股票涨跌!E:E,MATCH(B3976,股票涨跌!B:B,0)),"-")</f>
        <v>-</v>
      </c>
      <c r="F3976" s="1" t="str">
        <f>IFERROR(INDEX(股票涨跌!F:F,MATCH(B3976,股票涨跌!B:B,0)),"-")</f>
        <v>-</v>
      </c>
      <c r="G3976" s="1" t="str">
        <f>TRIM(基本信息!O3976)</f>
        <v/>
      </c>
      <c r="H3976" s="1" t="str">
        <f>IFERROR(INDEX(行业涨跌!F:F,MATCH(G3976,行业涨跌!C:C,0)),"-")</f>
        <v>-</v>
      </c>
      <c r="I3976" s="1" t="str">
        <f>IFERROR(INDEX(行业涨跌!E:E,MATCH(G3976,行业涨跌!C:C,0)),"-")</f>
        <v>-</v>
      </c>
      <c r="M3976" s="66">
        <f t="shared" si="348"/>
        <v>0</v>
      </c>
      <c r="R3976" s="43" t="str">
        <f t="shared" si="346"/>
        <v>-</v>
      </c>
    </row>
    <row r="3977" spans="1:18" x14ac:dyDescent="0.15">
      <c r="A3977" s="1">
        <v>3976</v>
      </c>
      <c r="B3977" s="29" t="str">
        <f>TRIM(基本信息!B3977)</f>
        <v/>
      </c>
      <c r="C3977" s="1" t="str">
        <f>TRIM(基本信息!C3977)</f>
        <v/>
      </c>
      <c r="D3977" s="1">
        <f t="shared" si="347"/>
        <v>0</v>
      </c>
      <c r="E3977" s="1" t="str">
        <f>IFERROR(INDEX(股票涨跌!E:E,MATCH(B3977,股票涨跌!B:B,0)),"-")</f>
        <v>-</v>
      </c>
      <c r="F3977" s="1" t="str">
        <f>IFERROR(INDEX(股票涨跌!F:F,MATCH(B3977,股票涨跌!B:B,0)),"-")</f>
        <v>-</v>
      </c>
      <c r="G3977" s="1" t="str">
        <f>TRIM(基本信息!O3977)</f>
        <v/>
      </c>
      <c r="H3977" s="1" t="str">
        <f>IFERROR(INDEX(行业涨跌!F:F,MATCH(G3977,行业涨跌!C:C,0)),"-")</f>
        <v>-</v>
      </c>
      <c r="I3977" s="1" t="str">
        <f>IFERROR(INDEX(行业涨跌!E:E,MATCH(G3977,行业涨跌!C:C,0)),"-")</f>
        <v>-</v>
      </c>
      <c r="M3977" s="66">
        <f t="shared" si="348"/>
        <v>0</v>
      </c>
      <c r="R3977" s="43" t="str">
        <f t="shared" si="346"/>
        <v>-</v>
      </c>
    </row>
    <row r="3978" spans="1:18" x14ac:dyDescent="0.15">
      <c r="A3978" s="1">
        <v>3977</v>
      </c>
      <c r="B3978" s="29" t="str">
        <f>TRIM(基本信息!B3978)</f>
        <v/>
      </c>
      <c r="C3978" s="1" t="str">
        <f>TRIM(基本信息!C3978)</f>
        <v/>
      </c>
      <c r="D3978" s="1">
        <f t="shared" si="347"/>
        <v>0</v>
      </c>
      <c r="E3978" s="1" t="str">
        <f>IFERROR(INDEX(股票涨跌!E:E,MATCH(B3978,股票涨跌!B:B,0)),"-")</f>
        <v>-</v>
      </c>
      <c r="F3978" s="1" t="str">
        <f>IFERROR(INDEX(股票涨跌!F:F,MATCH(B3978,股票涨跌!B:B,0)),"-")</f>
        <v>-</v>
      </c>
      <c r="G3978" s="1" t="str">
        <f>TRIM(基本信息!O3978)</f>
        <v/>
      </c>
      <c r="H3978" s="1" t="str">
        <f>IFERROR(INDEX(行业涨跌!F:F,MATCH(G3978,行业涨跌!C:C,0)),"-")</f>
        <v>-</v>
      </c>
      <c r="I3978" s="1" t="str">
        <f>IFERROR(INDEX(行业涨跌!E:E,MATCH(G3978,行业涨跌!C:C,0)),"-")</f>
        <v>-</v>
      </c>
      <c r="M3978" s="66">
        <f t="shared" si="348"/>
        <v>0</v>
      </c>
      <c r="R3978" s="43" t="str">
        <f t="shared" si="346"/>
        <v>-</v>
      </c>
    </row>
    <row r="3979" spans="1:18" x14ac:dyDescent="0.15">
      <c r="A3979" s="1">
        <v>3978</v>
      </c>
      <c r="B3979" s="29" t="str">
        <f>TRIM(基本信息!B3979)</f>
        <v/>
      </c>
      <c r="C3979" s="1" t="str">
        <f>TRIM(基本信息!C3979)</f>
        <v/>
      </c>
      <c r="D3979" s="1">
        <f t="shared" si="347"/>
        <v>0</v>
      </c>
      <c r="E3979" s="1" t="str">
        <f>IFERROR(INDEX(股票涨跌!E:E,MATCH(B3979,股票涨跌!B:B,0)),"-")</f>
        <v>-</v>
      </c>
      <c r="F3979" s="1" t="str">
        <f>IFERROR(INDEX(股票涨跌!F:F,MATCH(B3979,股票涨跌!B:B,0)),"-")</f>
        <v>-</v>
      </c>
      <c r="G3979" s="1" t="str">
        <f>TRIM(基本信息!O3979)</f>
        <v/>
      </c>
      <c r="H3979" s="1" t="str">
        <f>IFERROR(INDEX(行业涨跌!F:F,MATCH(G3979,行业涨跌!C:C,0)),"-")</f>
        <v>-</v>
      </c>
      <c r="I3979" s="1" t="str">
        <f>IFERROR(INDEX(行业涨跌!E:E,MATCH(G3979,行业涨跌!C:C,0)),"-")</f>
        <v>-</v>
      </c>
      <c r="M3979" s="66">
        <f t="shared" si="348"/>
        <v>0</v>
      </c>
      <c r="R3979" s="43" t="str">
        <f t="shared" si="346"/>
        <v>-</v>
      </c>
    </row>
    <row r="3980" spans="1:18" x14ac:dyDescent="0.15">
      <c r="A3980" s="1">
        <v>3979</v>
      </c>
      <c r="B3980" s="29" t="str">
        <f>TRIM(基本信息!B3980)</f>
        <v/>
      </c>
      <c r="C3980" s="1" t="str">
        <f>TRIM(基本信息!C3980)</f>
        <v/>
      </c>
      <c r="D3980" s="1">
        <f t="shared" si="347"/>
        <v>0</v>
      </c>
      <c r="E3980" s="1" t="str">
        <f>IFERROR(INDEX(股票涨跌!E:E,MATCH(B3980,股票涨跌!B:B,0)),"-")</f>
        <v>-</v>
      </c>
      <c r="F3980" s="1" t="str">
        <f>IFERROR(INDEX(股票涨跌!F:F,MATCH(B3980,股票涨跌!B:B,0)),"-")</f>
        <v>-</v>
      </c>
      <c r="G3980" s="1" t="str">
        <f>TRIM(基本信息!O3980)</f>
        <v/>
      </c>
      <c r="H3980" s="1" t="str">
        <f>IFERROR(INDEX(行业涨跌!F:F,MATCH(G3980,行业涨跌!C:C,0)),"-")</f>
        <v>-</v>
      </c>
      <c r="I3980" s="1" t="str">
        <f>IFERROR(INDEX(行业涨跌!E:E,MATCH(G3980,行业涨跌!C:C,0)),"-")</f>
        <v>-</v>
      </c>
      <c r="M3980" s="66">
        <f t="shared" si="348"/>
        <v>0</v>
      </c>
      <c r="R3980" s="43" t="str">
        <f t="shared" si="346"/>
        <v>-</v>
      </c>
    </row>
    <row r="3981" spans="1:18" x14ac:dyDescent="0.15">
      <c r="A3981" s="1">
        <v>3980</v>
      </c>
      <c r="B3981" s="29" t="str">
        <f>TRIM(基本信息!B3981)</f>
        <v/>
      </c>
      <c r="C3981" s="1" t="str">
        <f>TRIM(基本信息!C3981)</f>
        <v/>
      </c>
      <c r="D3981" s="1">
        <f t="shared" si="347"/>
        <v>0</v>
      </c>
      <c r="E3981" s="1" t="str">
        <f>IFERROR(INDEX(股票涨跌!E:E,MATCH(B3981,股票涨跌!B:B,0)),"-")</f>
        <v>-</v>
      </c>
      <c r="F3981" s="1" t="str">
        <f>IFERROR(INDEX(股票涨跌!F:F,MATCH(B3981,股票涨跌!B:B,0)),"-")</f>
        <v>-</v>
      </c>
      <c r="G3981" s="1" t="str">
        <f>TRIM(基本信息!O3981)</f>
        <v/>
      </c>
      <c r="H3981" s="1" t="str">
        <f>IFERROR(INDEX(行业涨跌!F:F,MATCH(G3981,行业涨跌!C:C,0)),"-")</f>
        <v>-</v>
      </c>
      <c r="I3981" s="1" t="str">
        <f>IFERROR(INDEX(行业涨跌!E:E,MATCH(G3981,行业涨跌!C:C,0)),"-")</f>
        <v>-</v>
      </c>
      <c r="M3981" s="66">
        <f t="shared" si="348"/>
        <v>0</v>
      </c>
      <c r="R3981" s="43" t="str">
        <f t="shared" si="346"/>
        <v>-</v>
      </c>
    </row>
    <row r="3982" spans="1:18" x14ac:dyDescent="0.15">
      <c r="A3982" s="1">
        <v>3981</v>
      </c>
      <c r="B3982" s="29" t="str">
        <f>TRIM(基本信息!B3982)</f>
        <v/>
      </c>
      <c r="C3982" s="1" t="str">
        <f>TRIM(基本信息!C3982)</f>
        <v/>
      </c>
      <c r="D3982" s="1">
        <f t="shared" si="347"/>
        <v>0</v>
      </c>
      <c r="E3982" s="1" t="str">
        <f>IFERROR(INDEX(股票涨跌!E:E,MATCH(B3982,股票涨跌!B:B,0)),"-")</f>
        <v>-</v>
      </c>
      <c r="F3982" s="1" t="str">
        <f>IFERROR(INDEX(股票涨跌!F:F,MATCH(B3982,股票涨跌!B:B,0)),"-")</f>
        <v>-</v>
      </c>
      <c r="G3982" s="1" t="str">
        <f>TRIM(基本信息!O3982)</f>
        <v/>
      </c>
      <c r="H3982" s="1" t="str">
        <f>IFERROR(INDEX(行业涨跌!F:F,MATCH(G3982,行业涨跌!C:C,0)),"-")</f>
        <v>-</v>
      </c>
      <c r="I3982" s="1" t="str">
        <f>IFERROR(INDEX(行业涨跌!E:E,MATCH(G3982,行业涨跌!C:C,0)),"-")</f>
        <v>-</v>
      </c>
      <c r="M3982" s="66">
        <f t="shared" si="348"/>
        <v>0</v>
      </c>
      <c r="R3982" s="43" t="str">
        <f t="shared" si="346"/>
        <v>-</v>
      </c>
    </row>
    <row r="3983" spans="1:18" x14ac:dyDescent="0.15">
      <c r="A3983" s="1">
        <v>3982</v>
      </c>
      <c r="B3983" s="29" t="str">
        <f>TRIM(基本信息!B3983)</f>
        <v/>
      </c>
      <c r="C3983" s="1" t="str">
        <f>TRIM(基本信息!C3983)</f>
        <v/>
      </c>
      <c r="D3983" s="1">
        <f t="shared" si="347"/>
        <v>0</v>
      </c>
      <c r="E3983" s="1" t="str">
        <f>IFERROR(INDEX(股票涨跌!E:E,MATCH(B3983,股票涨跌!B:B,0)),"-")</f>
        <v>-</v>
      </c>
      <c r="F3983" s="1" t="str">
        <f>IFERROR(INDEX(股票涨跌!F:F,MATCH(B3983,股票涨跌!B:B,0)),"-")</f>
        <v>-</v>
      </c>
      <c r="G3983" s="1" t="str">
        <f>TRIM(基本信息!O3983)</f>
        <v/>
      </c>
      <c r="H3983" s="1" t="str">
        <f>IFERROR(INDEX(行业涨跌!F:F,MATCH(G3983,行业涨跌!C:C,0)),"-")</f>
        <v>-</v>
      </c>
      <c r="I3983" s="1" t="str">
        <f>IFERROR(INDEX(行业涨跌!E:E,MATCH(G3983,行业涨跌!C:C,0)),"-")</f>
        <v>-</v>
      </c>
      <c r="M3983" s="66">
        <f t="shared" si="348"/>
        <v>0</v>
      </c>
      <c r="R3983" s="43" t="str">
        <f t="shared" si="346"/>
        <v>-</v>
      </c>
    </row>
    <row r="3984" spans="1:18" x14ac:dyDescent="0.15">
      <c r="A3984" s="1">
        <v>3983</v>
      </c>
      <c r="B3984" s="29" t="str">
        <f>TRIM(基本信息!B3984)</f>
        <v/>
      </c>
      <c r="C3984" s="1" t="str">
        <f>TRIM(基本信息!C3984)</f>
        <v/>
      </c>
      <c r="D3984" s="1">
        <f t="shared" si="347"/>
        <v>0</v>
      </c>
      <c r="E3984" s="1" t="str">
        <f>IFERROR(INDEX(股票涨跌!E:E,MATCH(B3984,股票涨跌!B:B,0)),"-")</f>
        <v>-</v>
      </c>
      <c r="F3984" s="1" t="str">
        <f>IFERROR(INDEX(股票涨跌!F:F,MATCH(B3984,股票涨跌!B:B,0)),"-")</f>
        <v>-</v>
      </c>
      <c r="G3984" s="1" t="str">
        <f>TRIM(基本信息!O3984)</f>
        <v/>
      </c>
      <c r="H3984" s="1" t="str">
        <f>IFERROR(INDEX(行业涨跌!F:F,MATCH(G3984,行业涨跌!C:C,0)),"-")</f>
        <v>-</v>
      </c>
      <c r="I3984" s="1" t="str">
        <f>IFERROR(INDEX(行业涨跌!E:E,MATCH(G3984,行业涨跌!C:C,0)),"-")</f>
        <v>-</v>
      </c>
      <c r="M3984" s="66">
        <f t="shared" si="348"/>
        <v>0</v>
      </c>
      <c r="R3984" s="43" t="str">
        <f t="shared" si="346"/>
        <v>-</v>
      </c>
    </row>
    <row r="3985" spans="1:18" x14ac:dyDescent="0.15">
      <c r="A3985" s="1">
        <v>3984</v>
      </c>
      <c r="B3985" s="29" t="str">
        <f>TRIM(基本信息!B3985)</f>
        <v/>
      </c>
      <c r="C3985" s="1" t="str">
        <f>TRIM(基本信息!C3985)</f>
        <v/>
      </c>
      <c r="D3985" s="1">
        <f t="shared" si="347"/>
        <v>0</v>
      </c>
      <c r="E3985" s="1" t="str">
        <f>IFERROR(INDEX(股票涨跌!E:E,MATCH(B3985,股票涨跌!B:B,0)),"-")</f>
        <v>-</v>
      </c>
      <c r="F3985" s="1" t="str">
        <f>IFERROR(INDEX(股票涨跌!F:F,MATCH(B3985,股票涨跌!B:B,0)),"-")</f>
        <v>-</v>
      </c>
      <c r="G3985" s="1" t="str">
        <f>TRIM(基本信息!O3985)</f>
        <v/>
      </c>
      <c r="H3985" s="1" t="str">
        <f>IFERROR(INDEX(行业涨跌!F:F,MATCH(G3985,行业涨跌!C:C,0)),"-")</f>
        <v>-</v>
      </c>
      <c r="I3985" s="1" t="str">
        <f>IFERROR(INDEX(行业涨跌!E:E,MATCH(G3985,行业涨跌!C:C,0)),"-")</f>
        <v>-</v>
      </c>
      <c r="M3985" s="66">
        <f t="shared" si="348"/>
        <v>0</v>
      </c>
      <c r="R3985" s="43" t="str">
        <f t="shared" si="346"/>
        <v>-</v>
      </c>
    </row>
    <row r="3986" spans="1:18" x14ac:dyDescent="0.15">
      <c r="A3986" s="1">
        <v>3985</v>
      </c>
      <c r="B3986" s="29" t="str">
        <f>TRIM(基本信息!B3986)</f>
        <v/>
      </c>
      <c r="C3986" s="1" t="str">
        <f>TRIM(基本信息!C3986)</f>
        <v/>
      </c>
      <c r="D3986" s="1">
        <f t="shared" si="347"/>
        <v>0</v>
      </c>
      <c r="E3986" s="1" t="str">
        <f>IFERROR(INDEX(股票涨跌!E:E,MATCH(B3986,股票涨跌!B:B,0)),"-")</f>
        <v>-</v>
      </c>
      <c r="F3986" s="1" t="str">
        <f>IFERROR(INDEX(股票涨跌!F:F,MATCH(B3986,股票涨跌!B:B,0)),"-")</f>
        <v>-</v>
      </c>
      <c r="G3986" s="1" t="str">
        <f>TRIM(基本信息!O3986)</f>
        <v/>
      </c>
      <c r="H3986" s="1" t="str">
        <f>IFERROR(INDEX(行业涨跌!F:F,MATCH(G3986,行业涨跌!C:C,0)),"-")</f>
        <v>-</v>
      </c>
      <c r="I3986" s="1" t="str">
        <f>IFERROR(INDEX(行业涨跌!E:E,MATCH(G3986,行业涨跌!C:C,0)),"-")</f>
        <v>-</v>
      </c>
      <c r="M3986" s="66">
        <f t="shared" si="348"/>
        <v>0</v>
      </c>
      <c r="R3986" s="43" t="str">
        <f t="shared" si="346"/>
        <v>-</v>
      </c>
    </row>
    <row r="3987" spans="1:18" x14ac:dyDescent="0.15">
      <c r="A3987" s="1">
        <v>3986</v>
      </c>
      <c r="B3987" s="29" t="str">
        <f>TRIM(基本信息!B3987)</f>
        <v/>
      </c>
      <c r="C3987" s="1" t="str">
        <f>TRIM(基本信息!C3987)</f>
        <v/>
      </c>
      <c r="D3987" s="1">
        <f t="shared" si="347"/>
        <v>0</v>
      </c>
      <c r="E3987" s="1" t="str">
        <f>IFERROR(INDEX(股票涨跌!E:E,MATCH(B3987,股票涨跌!B:B,0)),"-")</f>
        <v>-</v>
      </c>
      <c r="F3987" s="1" t="str">
        <f>IFERROR(INDEX(股票涨跌!F:F,MATCH(B3987,股票涨跌!B:B,0)),"-")</f>
        <v>-</v>
      </c>
      <c r="G3987" s="1" t="str">
        <f>TRIM(基本信息!O3987)</f>
        <v/>
      </c>
      <c r="H3987" s="1" t="str">
        <f>IFERROR(INDEX(行业涨跌!F:F,MATCH(G3987,行业涨跌!C:C,0)),"-")</f>
        <v>-</v>
      </c>
      <c r="I3987" s="1" t="str">
        <f>IFERROR(INDEX(行业涨跌!E:E,MATCH(G3987,行业涨跌!C:C,0)),"-")</f>
        <v>-</v>
      </c>
      <c r="M3987" s="66">
        <f t="shared" si="348"/>
        <v>0</v>
      </c>
      <c r="R3987" s="43" t="str">
        <f t="shared" si="346"/>
        <v>-</v>
      </c>
    </row>
    <row r="3988" spans="1:18" x14ac:dyDescent="0.15">
      <c r="A3988" s="1">
        <v>3987</v>
      </c>
      <c r="B3988" s="29" t="str">
        <f>TRIM(基本信息!B3988)</f>
        <v/>
      </c>
      <c r="C3988" s="1" t="str">
        <f>TRIM(基本信息!C3988)</f>
        <v/>
      </c>
      <c r="D3988" s="1">
        <f t="shared" si="347"/>
        <v>0</v>
      </c>
      <c r="E3988" s="1" t="str">
        <f>IFERROR(INDEX(股票涨跌!E:E,MATCH(B3988,股票涨跌!B:B,0)),"-")</f>
        <v>-</v>
      </c>
      <c r="F3988" s="1" t="str">
        <f>IFERROR(INDEX(股票涨跌!F:F,MATCH(B3988,股票涨跌!B:B,0)),"-")</f>
        <v>-</v>
      </c>
      <c r="G3988" s="1" t="str">
        <f>TRIM(基本信息!O3988)</f>
        <v/>
      </c>
      <c r="H3988" s="1" t="str">
        <f>IFERROR(INDEX(行业涨跌!F:F,MATCH(G3988,行业涨跌!C:C,0)),"-")</f>
        <v>-</v>
      </c>
      <c r="I3988" s="1" t="str">
        <f>IFERROR(INDEX(行业涨跌!E:E,MATCH(G3988,行业涨跌!C:C,0)),"-")</f>
        <v>-</v>
      </c>
      <c r="M3988" s="66">
        <f t="shared" si="348"/>
        <v>0</v>
      </c>
      <c r="R3988" s="43" t="str">
        <f t="shared" si="346"/>
        <v>-</v>
      </c>
    </row>
    <row r="3989" spans="1:18" x14ac:dyDescent="0.15">
      <c r="A3989" s="1">
        <v>3988</v>
      </c>
      <c r="B3989" s="29" t="str">
        <f>TRIM(基本信息!B3989)</f>
        <v/>
      </c>
      <c r="C3989" s="1" t="str">
        <f>TRIM(基本信息!C3989)</f>
        <v/>
      </c>
      <c r="D3989" s="1">
        <f t="shared" si="347"/>
        <v>0</v>
      </c>
      <c r="E3989" s="1" t="str">
        <f>IFERROR(INDEX(股票涨跌!E:E,MATCH(B3989,股票涨跌!B:B,0)),"-")</f>
        <v>-</v>
      </c>
      <c r="F3989" s="1" t="str">
        <f>IFERROR(INDEX(股票涨跌!F:F,MATCH(B3989,股票涨跌!B:B,0)),"-")</f>
        <v>-</v>
      </c>
      <c r="G3989" s="1" t="str">
        <f>TRIM(基本信息!O3989)</f>
        <v/>
      </c>
      <c r="H3989" s="1" t="str">
        <f>IFERROR(INDEX(行业涨跌!F:F,MATCH(G3989,行业涨跌!C:C,0)),"-")</f>
        <v>-</v>
      </c>
      <c r="I3989" s="1" t="str">
        <f>IFERROR(INDEX(行业涨跌!E:E,MATCH(G3989,行业涨跌!C:C,0)),"-")</f>
        <v>-</v>
      </c>
      <c r="M3989" s="66">
        <f t="shared" si="348"/>
        <v>0</v>
      </c>
      <c r="R3989" s="43" t="str">
        <f t="shared" si="346"/>
        <v>-</v>
      </c>
    </row>
    <row r="3990" spans="1:18" x14ac:dyDescent="0.15">
      <c r="A3990" s="1">
        <v>3989</v>
      </c>
      <c r="B3990" s="29" t="str">
        <f>TRIM(基本信息!B3990)</f>
        <v/>
      </c>
      <c r="C3990" s="1" t="str">
        <f>TRIM(基本信息!C3990)</f>
        <v/>
      </c>
      <c r="D3990" s="1">
        <f t="shared" si="347"/>
        <v>0</v>
      </c>
      <c r="E3990" s="1" t="str">
        <f>IFERROR(INDEX(股票涨跌!E:E,MATCH(B3990,股票涨跌!B:B,0)),"-")</f>
        <v>-</v>
      </c>
      <c r="F3990" s="1" t="str">
        <f>IFERROR(INDEX(股票涨跌!F:F,MATCH(B3990,股票涨跌!B:B,0)),"-")</f>
        <v>-</v>
      </c>
      <c r="G3990" s="1" t="str">
        <f>TRIM(基本信息!O3990)</f>
        <v/>
      </c>
      <c r="H3990" s="1" t="str">
        <f>IFERROR(INDEX(行业涨跌!F:F,MATCH(G3990,行业涨跌!C:C,0)),"-")</f>
        <v>-</v>
      </c>
      <c r="I3990" s="1" t="str">
        <f>IFERROR(INDEX(行业涨跌!E:E,MATCH(G3990,行业涨跌!C:C,0)),"-")</f>
        <v>-</v>
      </c>
      <c r="M3990" s="66">
        <f t="shared" si="348"/>
        <v>0</v>
      </c>
      <c r="R3990" s="43" t="str">
        <f t="shared" si="346"/>
        <v>-</v>
      </c>
    </row>
    <row r="3991" spans="1:18" x14ac:dyDescent="0.15">
      <c r="A3991" s="1">
        <v>3990</v>
      </c>
      <c r="B3991" s="29" t="str">
        <f>TRIM(基本信息!B3991)</f>
        <v/>
      </c>
      <c r="C3991" s="1" t="str">
        <f>TRIM(基本信息!C3991)</f>
        <v/>
      </c>
      <c r="D3991" s="1">
        <f t="shared" si="347"/>
        <v>0</v>
      </c>
      <c r="E3991" s="1" t="str">
        <f>IFERROR(INDEX(股票涨跌!E:E,MATCH(B3991,股票涨跌!B:B,0)),"-")</f>
        <v>-</v>
      </c>
      <c r="F3991" s="1" t="str">
        <f>IFERROR(INDEX(股票涨跌!F:F,MATCH(B3991,股票涨跌!B:B,0)),"-")</f>
        <v>-</v>
      </c>
      <c r="G3991" s="1" t="str">
        <f>TRIM(基本信息!O3991)</f>
        <v/>
      </c>
      <c r="H3991" s="1" t="str">
        <f>IFERROR(INDEX(行业涨跌!F:F,MATCH(G3991,行业涨跌!C:C,0)),"-")</f>
        <v>-</v>
      </c>
      <c r="I3991" s="1" t="str">
        <f>IFERROR(INDEX(行业涨跌!E:E,MATCH(G3991,行业涨跌!C:C,0)),"-")</f>
        <v>-</v>
      </c>
      <c r="M3991" s="66">
        <f t="shared" si="348"/>
        <v>0</v>
      </c>
      <c r="R3991" s="43" t="str">
        <f t="shared" si="346"/>
        <v>-</v>
      </c>
    </row>
    <row r="3992" spans="1:18" x14ac:dyDescent="0.15">
      <c r="A3992" s="1">
        <v>3991</v>
      </c>
      <c r="B3992" s="29" t="str">
        <f>TRIM(基本信息!B3992)</f>
        <v/>
      </c>
      <c r="C3992" s="1" t="str">
        <f>TRIM(基本信息!C3992)</f>
        <v/>
      </c>
      <c r="D3992" s="1">
        <f t="shared" si="347"/>
        <v>0</v>
      </c>
      <c r="E3992" s="1" t="str">
        <f>IFERROR(INDEX(股票涨跌!E:E,MATCH(B3992,股票涨跌!B:B,0)),"-")</f>
        <v>-</v>
      </c>
      <c r="F3992" s="1" t="str">
        <f>IFERROR(INDEX(股票涨跌!F:F,MATCH(B3992,股票涨跌!B:B,0)),"-")</f>
        <v>-</v>
      </c>
      <c r="G3992" s="1" t="str">
        <f>TRIM(基本信息!O3992)</f>
        <v/>
      </c>
      <c r="H3992" s="1" t="str">
        <f>IFERROR(INDEX(行业涨跌!F:F,MATCH(G3992,行业涨跌!C:C,0)),"-")</f>
        <v>-</v>
      </c>
      <c r="I3992" s="1" t="str">
        <f>IFERROR(INDEX(行业涨跌!E:E,MATCH(G3992,行业涨跌!C:C,0)),"-")</f>
        <v>-</v>
      </c>
      <c r="M3992" s="66">
        <f t="shared" si="348"/>
        <v>0</v>
      </c>
      <c r="R3992" s="43" t="str">
        <f t="shared" si="346"/>
        <v>-</v>
      </c>
    </row>
    <row r="3993" spans="1:18" x14ac:dyDescent="0.15">
      <c r="A3993" s="1">
        <v>3992</v>
      </c>
      <c r="B3993" s="29" t="str">
        <f>TRIM(基本信息!B3993)</f>
        <v/>
      </c>
      <c r="C3993" s="1" t="str">
        <f>TRIM(基本信息!C3993)</f>
        <v/>
      </c>
      <c r="D3993" s="1">
        <f t="shared" si="347"/>
        <v>0</v>
      </c>
      <c r="E3993" s="1" t="str">
        <f>IFERROR(INDEX(股票涨跌!E:E,MATCH(B3993,股票涨跌!B:B,0)),"-")</f>
        <v>-</v>
      </c>
      <c r="F3993" s="1" t="str">
        <f>IFERROR(INDEX(股票涨跌!F:F,MATCH(B3993,股票涨跌!B:B,0)),"-")</f>
        <v>-</v>
      </c>
      <c r="G3993" s="1" t="str">
        <f>TRIM(基本信息!O3993)</f>
        <v/>
      </c>
      <c r="H3993" s="1" t="str">
        <f>IFERROR(INDEX(行业涨跌!F:F,MATCH(G3993,行业涨跌!C:C,0)),"-")</f>
        <v>-</v>
      </c>
      <c r="I3993" s="1" t="str">
        <f>IFERROR(INDEX(行业涨跌!E:E,MATCH(G3993,行业涨跌!C:C,0)),"-")</f>
        <v>-</v>
      </c>
      <c r="M3993" s="66">
        <f t="shared" si="348"/>
        <v>0</v>
      </c>
      <c r="R3993" s="43" t="str">
        <f t="shared" si="346"/>
        <v>-</v>
      </c>
    </row>
    <row r="3994" spans="1:18" x14ac:dyDescent="0.15">
      <c r="A3994" s="1">
        <v>3993</v>
      </c>
      <c r="B3994" s="29" t="str">
        <f>TRIM(基本信息!B3994)</f>
        <v/>
      </c>
      <c r="C3994" s="1" t="str">
        <f>TRIM(基本信息!C3994)</f>
        <v/>
      </c>
      <c r="D3994" s="1">
        <f t="shared" si="347"/>
        <v>0</v>
      </c>
      <c r="E3994" s="1" t="str">
        <f>IFERROR(INDEX(股票涨跌!E:E,MATCH(B3994,股票涨跌!B:B,0)),"-")</f>
        <v>-</v>
      </c>
      <c r="F3994" s="1" t="str">
        <f>IFERROR(INDEX(股票涨跌!F:F,MATCH(B3994,股票涨跌!B:B,0)),"-")</f>
        <v>-</v>
      </c>
      <c r="G3994" s="1" t="str">
        <f>TRIM(基本信息!O3994)</f>
        <v/>
      </c>
      <c r="H3994" s="1" t="str">
        <f>IFERROR(INDEX(行业涨跌!F:F,MATCH(G3994,行业涨跌!C:C,0)),"-")</f>
        <v>-</v>
      </c>
      <c r="I3994" s="1" t="str">
        <f>IFERROR(INDEX(行业涨跌!E:E,MATCH(G3994,行业涨跌!C:C,0)),"-")</f>
        <v>-</v>
      </c>
      <c r="M3994" s="66">
        <f t="shared" si="348"/>
        <v>0</v>
      </c>
      <c r="R3994" s="43" t="str">
        <f t="shared" si="346"/>
        <v>-</v>
      </c>
    </row>
    <row r="3995" spans="1:18" x14ac:dyDescent="0.15">
      <c r="A3995" s="1">
        <v>3994</v>
      </c>
      <c r="B3995" s="29" t="str">
        <f>TRIM(基本信息!B3995)</f>
        <v/>
      </c>
      <c r="C3995" s="1" t="str">
        <f>TRIM(基本信息!C3995)</f>
        <v/>
      </c>
      <c r="D3995" s="1">
        <f t="shared" si="347"/>
        <v>0</v>
      </c>
      <c r="E3995" s="1" t="str">
        <f>IFERROR(INDEX(股票涨跌!E:E,MATCH(B3995,股票涨跌!B:B,0)),"-")</f>
        <v>-</v>
      </c>
      <c r="F3995" s="1" t="str">
        <f>IFERROR(INDEX(股票涨跌!F:F,MATCH(B3995,股票涨跌!B:B,0)),"-")</f>
        <v>-</v>
      </c>
      <c r="G3995" s="1" t="str">
        <f>TRIM(基本信息!O3995)</f>
        <v/>
      </c>
      <c r="H3995" s="1" t="str">
        <f>IFERROR(INDEX(行业涨跌!F:F,MATCH(G3995,行业涨跌!C:C,0)),"-")</f>
        <v>-</v>
      </c>
      <c r="I3995" s="1" t="str">
        <f>IFERROR(INDEX(行业涨跌!E:E,MATCH(G3995,行业涨跌!C:C,0)),"-")</f>
        <v>-</v>
      </c>
      <c r="M3995" s="66">
        <f t="shared" si="348"/>
        <v>0</v>
      </c>
      <c r="R3995" s="43" t="str">
        <f t="shared" si="346"/>
        <v>-</v>
      </c>
    </row>
    <row r="3996" spans="1:18" x14ac:dyDescent="0.15">
      <c r="A3996" s="1">
        <v>3995</v>
      </c>
      <c r="B3996" s="29" t="str">
        <f>TRIM(基本信息!B3996)</f>
        <v/>
      </c>
      <c r="C3996" s="1" t="str">
        <f>TRIM(基本信息!C3996)</f>
        <v/>
      </c>
      <c r="D3996" s="1">
        <f t="shared" si="347"/>
        <v>0</v>
      </c>
      <c r="E3996" s="1" t="str">
        <f>IFERROR(INDEX(股票涨跌!E:E,MATCH(B3996,股票涨跌!B:B,0)),"-")</f>
        <v>-</v>
      </c>
      <c r="F3996" s="1" t="str">
        <f>IFERROR(INDEX(股票涨跌!F:F,MATCH(B3996,股票涨跌!B:B,0)),"-")</f>
        <v>-</v>
      </c>
      <c r="G3996" s="1" t="str">
        <f>TRIM(基本信息!O3996)</f>
        <v/>
      </c>
      <c r="H3996" s="1" t="str">
        <f>IFERROR(INDEX(行业涨跌!F:F,MATCH(G3996,行业涨跌!C:C,0)),"-")</f>
        <v>-</v>
      </c>
      <c r="I3996" s="1" t="str">
        <f>IFERROR(INDEX(行业涨跌!E:E,MATCH(G3996,行业涨跌!C:C,0)),"-")</f>
        <v>-</v>
      </c>
      <c r="M3996" s="66">
        <f t="shared" si="348"/>
        <v>0</v>
      </c>
      <c r="R3996" s="43" t="str">
        <f t="shared" si="346"/>
        <v>-</v>
      </c>
    </row>
    <row r="3997" spans="1:18" x14ac:dyDescent="0.15">
      <c r="A3997" s="1">
        <v>3996</v>
      </c>
      <c r="B3997" s="29" t="str">
        <f>TRIM(基本信息!B3997)</f>
        <v/>
      </c>
      <c r="C3997" s="1" t="str">
        <f>TRIM(基本信息!C3997)</f>
        <v/>
      </c>
      <c r="D3997" s="1">
        <f t="shared" si="347"/>
        <v>0</v>
      </c>
      <c r="E3997" s="1" t="str">
        <f>IFERROR(INDEX(股票涨跌!E:E,MATCH(B3997,股票涨跌!B:B,0)),"-")</f>
        <v>-</v>
      </c>
      <c r="F3997" s="1" t="str">
        <f>IFERROR(INDEX(股票涨跌!F:F,MATCH(B3997,股票涨跌!B:B,0)),"-")</f>
        <v>-</v>
      </c>
      <c r="G3997" s="1" t="str">
        <f>TRIM(基本信息!O3997)</f>
        <v/>
      </c>
      <c r="H3997" s="1" t="str">
        <f>IFERROR(INDEX(行业涨跌!F:F,MATCH(G3997,行业涨跌!C:C,0)),"-")</f>
        <v>-</v>
      </c>
      <c r="I3997" s="1" t="str">
        <f>IFERROR(INDEX(行业涨跌!E:E,MATCH(G3997,行业涨跌!C:C,0)),"-")</f>
        <v>-</v>
      </c>
      <c r="M3997" s="66">
        <f t="shared" si="348"/>
        <v>0</v>
      </c>
      <c r="R3997" s="43" t="str">
        <f t="shared" si="346"/>
        <v>-</v>
      </c>
    </row>
    <row r="3998" spans="1:18" x14ac:dyDescent="0.15">
      <c r="A3998" s="1">
        <v>3997</v>
      </c>
      <c r="B3998" s="29" t="str">
        <f>TRIM(基本信息!B3998)</f>
        <v/>
      </c>
      <c r="C3998" s="1" t="str">
        <f>TRIM(基本信息!C3998)</f>
        <v/>
      </c>
      <c r="D3998" s="1">
        <f t="shared" si="347"/>
        <v>0</v>
      </c>
      <c r="E3998" s="1" t="str">
        <f>IFERROR(INDEX(股票涨跌!E:E,MATCH(B3998,股票涨跌!B:B,0)),"-")</f>
        <v>-</v>
      </c>
      <c r="F3998" s="1" t="str">
        <f>IFERROR(INDEX(股票涨跌!F:F,MATCH(B3998,股票涨跌!B:B,0)),"-")</f>
        <v>-</v>
      </c>
      <c r="G3998" s="1" t="str">
        <f>TRIM(基本信息!O3998)</f>
        <v/>
      </c>
      <c r="H3998" s="1" t="str">
        <f>IFERROR(INDEX(行业涨跌!F:F,MATCH(G3998,行业涨跌!C:C,0)),"-")</f>
        <v>-</v>
      </c>
      <c r="I3998" s="1" t="str">
        <f>IFERROR(INDEX(行业涨跌!E:E,MATCH(G3998,行业涨跌!C:C,0)),"-")</f>
        <v>-</v>
      </c>
      <c r="M3998" s="66">
        <f t="shared" si="348"/>
        <v>0</v>
      </c>
      <c r="R3998" s="43" t="str">
        <f t="shared" si="346"/>
        <v>-</v>
      </c>
    </row>
    <row r="3999" spans="1:18" x14ac:dyDescent="0.15">
      <c r="A3999" s="1">
        <v>3998</v>
      </c>
      <c r="B3999" s="29" t="str">
        <f>TRIM(基本信息!B3999)</f>
        <v/>
      </c>
      <c r="C3999" s="1" t="str">
        <f>TRIM(基本信息!C3999)</f>
        <v/>
      </c>
      <c r="D3999" s="1">
        <f t="shared" si="347"/>
        <v>0</v>
      </c>
      <c r="E3999" s="1" t="str">
        <f>IFERROR(INDEX(股票涨跌!E:E,MATCH(B3999,股票涨跌!B:B,0)),"-")</f>
        <v>-</v>
      </c>
      <c r="F3999" s="1" t="str">
        <f>IFERROR(INDEX(股票涨跌!F:F,MATCH(B3999,股票涨跌!B:B,0)),"-")</f>
        <v>-</v>
      </c>
      <c r="G3999" s="1" t="str">
        <f>TRIM(基本信息!O3999)</f>
        <v/>
      </c>
      <c r="H3999" s="1" t="str">
        <f>IFERROR(INDEX(行业涨跌!F:F,MATCH(G3999,行业涨跌!C:C,0)),"-")</f>
        <v>-</v>
      </c>
      <c r="I3999" s="1" t="str">
        <f>IFERROR(INDEX(行业涨跌!E:E,MATCH(G3999,行业涨跌!C:C,0)),"-")</f>
        <v>-</v>
      </c>
      <c r="M3999" s="66">
        <f t="shared" si="348"/>
        <v>0</v>
      </c>
      <c r="R3999" s="43" t="str">
        <f t="shared" si="346"/>
        <v>-</v>
      </c>
    </row>
    <row r="4000" spans="1:18" x14ac:dyDescent="0.15">
      <c r="A4000" s="1">
        <v>3999</v>
      </c>
      <c r="B4000" s="29" t="str">
        <f>TRIM(基本信息!B4000)</f>
        <v/>
      </c>
      <c r="C4000" s="1" t="str">
        <f>TRIM(基本信息!C4000)</f>
        <v/>
      </c>
      <c r="D4000" s="1">
        <f t="shared" si="347"/>
        <v>0</v>
      </c>
      <c r="E4000" s="1" t="str">
        <f>IFERROR(INDEX(股票涨跌!E:E,MATCH(B4000,股票涨跌!B:B,0)),"-")</f>
        <v>-</v>
      </c>
      <c r="F4000" s="1" t="str">
        <f>IFERROR(INDEX(股票涨跌!F:F,MATCH(B4000,股票涨跌!B:B,0)),"-")</f>
        <v>-</v>
      </c>
      <c r="G4000" s="1" t="str">
        <f>TRIM(基本信息!O4000)</f>
        <v/>
      </c>
      <c r="H4000" s="1" t="str">
        <f>IFERROR(INDEX(行业涨跌!F:F,MATCH(G4000,行业涨跌!C:C,0)),"-")</f>
        <v>-</v>
      </c>
      <c r="I4000" s="1" t="str">
        <f>IFERROR(INDEX(行业涨跌!E:E,MATCH(G4000,行业涨跌!C:C,0)),"-")</f>
        <v>-</v>
      </c>
      <c r="M4000" s="66">
        <f t="shared" si="348"/>
        <v>0</v>
      </c>
      <c r="R4000" s="43" t="str">
        <f t="shared" si="346"/>
        <v>-</v>
      </c>
    </row>
    <row r="4001" spans="1:18" x14ac:dyDescent="0.15">
      <c r="A4001" s="1">
        <v>4000</v>
      </c>
      <c r="B4001" s="29" t="str">
        <f>TRIM(基本信息!B4001)</f>
        <v/>
      </c>
      <c r="C4001" s="1" t="str">
        <f>TRIM(基本信息!C4001)</f>
        <v/>
      </c>
      <c r="D4001" s="1">
        <f t="shared" si="347"/>
        <v>0</v>
      </c>
      <c r="E4001" s="1" t="str">
        <f>IFERROR(INDEX(股票涨跌!E:E,MATCH(B4001,股票涨跌!B:B,0)),"-")</f>
        <v>-</v>
      </c>
      <c r="F4001" s="1" t="str">
        <f>IFERROR(INDEX(股票涨跌!F:F,MATCH(B4001,股票涨跌!B:B,0)),"-")</f>
        <v>-</v>
      </c>
      <c r="G4001" s="1" t="str">
        <f>TRIM(基本信息!O4001)</f>
        <v/>
      </c>
      <c r="H4001" s="1" t="str">
        <f>IFERROR(INDEX(行业涨跌!F:F,MATCH(G4001,行业涨跌!C:C,0)),"-")</f>
        <v>-</v>
      </c>
      <c r="I4001" s="1" t="str">
        <f>IFERROR(INDEX(行业涨跌!E:E,MATCH(G4001,行业涨跌!C:C,0)),"-")</f>
        <v>-</v>
      </c>
      <c r="M4001" s="66">
        <f t="shared" si="348"/>
        <v>0</v>
      </c>
      <c r="R4001" s="43" t="str">
        <f t="shared" si="346"/>
        <v>-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图表</vt:lpstr>
      </vt:variant>
      <vt:variant>
        <vt:i4>1</vt:i4>
      </vt:variant>
    </vt:vector>
  </HeadingPairs>
  <TitlesOfParts>
    <vt:vector size="14" baseType="lpstr">
      <vt:lpstr>选股结果</vt:lpstr>
      <vt:lpstr>基本信息</vt:lpstr>
      <vt:lpstr>行业涨跌</vt:lpstr>
      <vt:lpstr>股票涨跌</vt:lpstr>
      <vt:lpstr>DIFF偏离-日线</vt:lpstr>
      <vt:lpstr>MACD背离-日线</vt:lpstr>
      <vt:lpstr>周期-MIN60</vt:lpstr>
      <vt:lpstr>周期-MIN30</vt:lpstr>
      <vt:lpstr>周期-MIN15</vt:lpstr>
      <vt:lpstr>周期-MIN5</vt:lpstr>
      <vt:lpstr>股票价格</vt:lpstr>
      <vt:lpstr>原始价格</vt:lpstr>
      <vt:lpstr>综合选股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OK-LEFT-PC</dc:creator>
  <cp:lastModifiedBy>jiaweilihiter</cp:lastModifiedBy>
  <dcterms:created xsi:type="dcterms:W3CDTF">2015-06-05T18:19:34Z</dcterms:created>
  <dcterms:modified xsi:type="dcterms:W3CDTF">2019-06-22T02:59:52Z</dcterms:modified>
</cp:coreProperties>
</file>